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mc:AlternateContent xmlns:mc="http://schemas.openxmlformats.org/markup-compatibility/2006">
    <mc:Choice Requires="x15">
      <x15ac:absPath xmlns:x15ac="http://schemas.microsoft.com/office/spreadsheetml/2010/11/ac" url="/Volumes/DARY/Oficina 24 de noviembre/Trabajo Casa desde 24 noviembre/Evidencias publicaciones/Juridica/"/>
    </mc:Choice>
  </mc:AlternateContent>
  <xr:revisionPtr revIDLastSave="0" documentId="13_ncr:1_{61C8346D-A91F-F341-BEB7-A30AC105AF03}" xr6:coauthVersionLast="45" xr6:coauthVersionMax="45" xr10:uidLastSave="{00000000-0000-0000-0000-000000000000}"/>
  <bookViews>
    <workbookView xWindow="0" yWindow="500" windowWidth="28800" windowHeight="16080" activeTab="4" xr2:uid="{00000000-000D-0000-FFFF-FFFF00000000}"/>
  </bookViews>
  <sheets>
    <sheet name="2016" sheetId="1" r:id="rId1"/>
    <sheet name="2017" sheetId="2" r:id="rId2"/>
    <sheet name="2018" sheetId="3" r:id="rId3"/>
    <sheet name="2019" sheetId="6" r:id="rId4"/>
    <sheet name="2020"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461" i="6" l="1"/>
  <c r="R1460" i="6"/>
  <c r="P1460" i="6"/>
  <c r="M1460" i="6"/>
  <c r="R1459" i="6"/>
  <c r="P1459" i="6"/>
  <c r="M1459" i="6"/>
  <c r="R1458" i="6"/>
  <c r="P1458" i="6"/>
  <c r="M1458" i="6"/>
  <c r="R1457" i="6"/>
  <c r="P1457" i="6"/>
  <c r="R1456" i="6"/>
  <c r="P1456" i="6"/>
  <c r="M1456" i="6"/>
  <c r="R1455" i="6"/>
  <c r="P1455" i="6"/>
  <c r="M1455" i="6"/>
  <c r="R1454" i="6"/>
  <c r="P1454" i="6"/>
  <c r="M1454" i="6"/>
  <c r="R1453" i="6"/>
  <c r="P1453" i="6"/>
  <c r="M1453" i="6"/>
  <c r="R1452" i="6"/>
  <c r="P1452" i="6"/>
  <c r="M1452" i="6"/>
  <c r="R1451" i="6"/>
  <c r="P1451" i="6"/>
  <c r="M1451" i="6"/>
  <c r="R1450" i="6"/>
  <c r="P1450" i="6"/>
  <c r="M1450" i="6"/>
  <c r="R1449" i="6"/>
  <c r="P1449" i="6"/>
  <c r="M1449" i="6"/>
  <c r="S1448" i="6"/>
  <c r="T1448" i="6" s="1"/>
  <c r="R1447" i="6"/>
  <c r="P1447" i="6"/>
  <c r="M1447" i="6"/>
  <c r="R1446" i="6"/>
  <c r="P1446" i="6"/>
  <c r="M1446" i="6"/>
  <c r="R1445" i="6"/>
  <c r="P1445" i="6"/>
  <c r="M1445" i="6"/>
  <c r="R1444" i="6"/>
  <c r="P1444" i="6"/>
  <c r="M1444" i="6"/>
  <c r="R1443" i="6"/>
  <c r="P1443" i="6"/>
  <c r="M1443" i="6"/>
  <c r="R1442" i="6"/>
  <c r="P1442" i="6"/>
  <c r="M1442" i="6"/>
  <c r="R1441" i="6"/>
  <c r="P1441" i="6"/>
  <c r="M1441" i="6"/>
  <c r="R1440" i="6"/>
  <c r="P1440" i="6"/>
  <c r="M1440" i="6"/>
  <c r="R1439" i="6"/>
  <c r="P1439" i="6"/>
  <c r="M1439" i="6"/>
  <c r="R1438" i="6"/>
  <c r="P1438" i="6"/>
  <c r="M1438" i="6"/>
  <c r="R1437" i="6"/>
  <c r="P1437" i="6"/>
  <c r="M1437" i="6"/>
  <c r="R1436" i="6"/>
  <c r="S1436" i="6" s="1"/>
  <c r="T1436" i="6" s="1"/>
  <c r="M1436" i="6"/>
  <c r="R1435" i="6"/>
  <c r="P1435" i="6"/>
  <c r="M1435" i="6"/>
  <c r="R1434" i="6"/>
  <c r="P1434" i="6"/>
  <c r="M1434" i="6"/>
  <c r="R1433" i="6"/>
  <c r="P1433" i="6"/>
  <c r="M1433" i="6"/>
  <c r="R1432" i="6"/>
  <c r="P1432" i="6"/>
  <c r="M1432" i="6"/>
  <c r="R1431" i="6"/>
  <c r="P1431" i="6"/>
  <c r="M1431" i="6"/>
  <c r="R1430" i="6"/>
  <c r="P1430" i="6"/>
  <c r="M1429" i="6"/>
  <c r="M1428" i="6"/>
  <c r="M1427" i="6"/>
  <c r="M1426" i="6"/>
  <c r="M1425" i="6"/>
  <c r="R1424" i="6"/>
  <c r="P1424" i="6"/>
  <c r="M1424" i="6"/>
  <c r="R1423" i="6"/>
  <c r="P1423" i="6"/>
  <c r="M1423" i="6"/>
  <c r="R1422" i="6"/>
  <c r="P1422" i="6"/>
  <c r="M1422" i="6"/>
  <c r="R1421" i="6"/>
  <c r="P1421" i="6"/>
  <c r="M1421" i="6"/>
  <c r="R1420" i="6"/>
  <c r="P1420" i="6"/>
  <c r="M1420" i="6"/>
  <c r="R1419" i="6"/>
  <c r="P1419" i="6"/>
  <c r="M1419" i="6"/>
  <c r="R1418" i="6"/>
  <c r="P1418" i="6"/>
  <c r="M1418" i="6"/>
  <c r="R1417" i="6"/>
  <c r="P1417" i="6"/>
  <c r="M1417" i="6"/>
  <c r="R1416" i="6"/>
  <c r="P1416" i="6"/>
  <c r="M1416" i="6"/>
  <c r="R1415" i="6"/>
  <c r="P1415" i="6"/>
  <c r="M1415" i="6"/>
  <c r="R1414" i="6"/>
  <c r="P1414" i="6"/>
  <c r="M1414" i="6"/>
  <c r="R1413" i="6"/>
  <c r="P1413" i="6"/>
  <c r="M1413" i="6"/>
  <c r="R1412" i="6"/>
  <c r="P1412" i="6"/>
  <c r="M1412" i="6"/>
  <c r="R1411" i="6"/>
  <c r="P1411" i="6"/>
  <c r="M1411" i="6"/>
  <c r="R1410" i="6"/>
  <c r="P1410" i="6"/>
  <c r="M1410" i="6"/>
  <c r="R1409" i="6"/>
  <c r="P1409" i="6"/>
  <c r="M1409" i="6"/>
  <c r="R1408" i="6"/>
  <c r="P1408" i="6"/>
  <c r="M1408" i="6"/>
  <c r="R1407" i="6"/>
  <c r="P1407" i="6"/>
  <c r="M1407" i="6"/>
  <c r="R1406" i="6"/>
  <c r="P1406" i="6"/>
  <c r="M1406" i="6"/>
  <c r="R1405" i="6"/>
  <c r="P1405" i="6"/>
  <c r="M1405" i="6"/>
  <c r="R1404" i="6"/>
  <c r="P1404" i="6"/>
  <c r="M1404" i="6"/>
  <c r="R1403" i="6"/>
  <c r="P1403" i="6"/>
  <c r="M1403" i="6"/>
  <c r="R1402" i="6"/>
  <c r="P1402" i="6"/>
  <c r="M1402" i="6"/>
  <c r="R1401" i="6"/>
  <c r="P1401" i="6"/>
  <c r="M1401" i="6"/>
  <c r="R1400" i="6"/>
  <c r="P1400" i="6"/>
  <c r="M1400" i="6"/>
  <c r="R1399" i="6"/>
  <c r="P1399" i="6"/>
  <c r="M1399" i="6"/>
  <c r="R1398" i="6"/>
  <c r="P1398" i="6"/>
  <c r="M1398" i="6"/>
  <c r="R1397" i="6"/>
  <c r="P1397" i="6"/>
  <c r="M1397" i="6"/>
  <c r="R1396" i="6"/>
  <c r="P1396" i="6"/>
  <c r="M1396" i="6"/>
  <c r="R1395" i="6"/>
  <c r="P1395" i="6"/>
  <c r="M1395" i="6"/>
  <c r="R1394" i="6"/>
  <c r="P1394" i="6"/>
  <c r="M1394" i="6"/>
  <c r="R1393" i="6"/>
  <c r="P1393" i="6"/>
  <c r="M1393" i="6"/>
  <c r="R1392" i="6"/>
  <c r="P1392" i="6"/>
  <c r="M1392" i="6"/>
  <c r="R1391" i="6"/>
  <c r="P1391" i="6"/>
  <c r="M1391" i="6"/>
  <c r="R1390" i="6"/>
  <c r="P1390" i="6"/>
  <c r="M1390" i="6"/>
  <c r="R1389" i="6"/>
  <c r="P1389" i="6"/>
  <c r="M1389" i="6"/>
  <c r="R1388" i="6"/>
  <c r="P1388" i="6"/>
  <c r="M1388" i="6"/>
  <c r="R1387" i="6"/>
  <c r="P1387" i="6"/>
  <c r="M1387" i="6"/>
  <c r="R1386" i="6"/>
  <c r="P1386" i="6"/>
  <c r="M1386" i="6"/>
  <c r="R1385" i="6"/>
  <c r="P1385" i="6"/>
  <c r="M1385" i="6"/>
  <c r="R1384" i="6"/>
  <c r="P1384" i="6"/>
  <c r="M1384" i="6"/>
  <c r="R1383" i="6"/>
  <c r="P1383" i="6"/>
  <c r="M1383" i="6"/>
  <c r="R1382" i="6"/>
  <c r="P1382" i="6"/>
  <c r="M1382" i="6"/>
  <c r="R1381" i="6"/>
  <c r="P1381" i="6"/>
  <c r="M1381" i="6"/>
  <c r="R1380" i="6"/>
  <c r="P1380" i="6"/>
  <c r="M1380" i="6"/>
  <c r="R1379" i="6"/>
  <c r="P1379" i="6"/>
  <c r="M1379" i="6"/>
  <c r="R1378" i="6"/>
  <c r="P1378" i="6"/>
  <c r="M1378" i="6"/>
  <c r="R1377" i="6"/>
  <c r="P1377" i="6"/>
  <c r="M1377" i="6"/>
  <c r="R1376" i="6"/>
  <c r="P1376" i="6"/>
  <c r="M1376" i="6"/>
  <c r="R1375" i="6"/>
  <c r="P1375" i="6"/>
  <c r="M1375" i="6"/>
  <c r="R1374" i="6"/>
  <c r="P1374" i="6"/>
  <c r="M1374" i="6"/>
  <c r="R1373" i="6"/>
  <c r="P1373" i="6"/>
  <c r="M1373" i="6"/>
  <c r="R1372" i="6"/>
  <c r="P1372" i="6"/>
  <c r="M1372" i="6"/>
  <c r="R1371" i="6"/>
  <c r="P1371" i="6"/>
  <c r="M1371" i="6"/>
  <c r="R1370" i="6"/>
  <c r="P1370" i="6"/>
  <c r="M1370" i="6"/>
  <c r="R1369" i="6"/>
  <c r="P1369" i="6"/>
  <c r="M1369" i="6"/>
  <c r="R1368" i="6"/>
  <c r="P1368" i="6"/>
  <c r="M1368" i="6"/>
  <c r="R1367" i="6"/>
  <c r="P1367" i="6"/>
  <c r="M1367" i="6"/>
  <c r="R1366" i="6"/>
  <c r="P1366" i="6"/>
  <c r="M1366" i="6"/>
  <c r="R1365" i="6"/>
  <c r="P1365" i="6"/>
  <c r="M1365" i="6"/>
  <c r="R1364" i="6"/>
  <c r="P1364" i="6"/>
  <c r="M1364" i="6"/>
  <c r="R1363" i="6"/>
  <c r="P1363" i="6"/>
  <c r="M1363" i="6"/>
  <c r="R1362" i="6"/>
  <c r="P1362" i="6"/>
  <c r="M1362" i="6"/>
  <c r="R1361" i="6"/>
  <c r="P1361" i="6"/>
  <c r="M1361" i="6"/>
  <c r="R1360" i="6"/>
  <c r="P1360" i="6"/>
  <c r="M1360" i="6"/>
  <c r="R1359" i="6"/>
  <c r="P1359" i="6"/>
  <c r="M1359" i="6"/>
  <c r="R1358" i="6"/>
  <c r="P1358" i="6"/>
  <c r="M1358" i="6"/>
  <c r="R1357" i="6"/>
  <c r="P1357" i="6"/>
  <c r="M1357" i="6"/>
  <c r="R1356" i="6"/>
  <c r="P1356" i="6"/>
  <c r="M1356" i="6"/>
  <c r="R1355" i="6"/>
  <c r="P1355" i="6"/>
  <c r="M1355" i="6"/>
  <c r="R1354" i="6"/>
  <c r="P1354" i="6"/>
  <c r="M1354" i="6"/>
  <c r="R1353" i="6"/>
  <c r="P1353" i="6"/>
  <c r="M1353" i="6"/>
  <c r="R1352" i="6"/>
  <c r="P1352" i="6"/>
  <c r="M1352" i="6"/>
  <c r="R1351" i="6"/>
  <c r="P1351" i="6"/>
  <c r="M1351" i="6"/>
  <c r="R1350" i="6"/>
  <c r="P1350" i="6"/>
  <c r="M1350" i="6"/>
  <c r="R1349" i="6"/>
  <c r="P1349" i="6"/>
  <c r="M1349" i="6"/>
  <c r="R1348" i="6"/>
  <c r="P1348" i="6"/>
  <c r="M1348" i="6"/>
  <c r="R1347" i="6"/>
  <c r="P1347" i="6"/>
  <c r="M1347" i="6"/>
  <c r="R1346" i="6"/>
  <c r="P1346" i="6"/>
  <c r="M1346" i="6"/>
  <c r="R1345" i="6"/>
  <c r="P1345" i="6"/>
  <c r="M1345" i="6"/>
  <c r="R1344" i="6"/>
  <c r="P1344" i="6"/>
  <c r="M1344" i="6"/>
  <c r="R1343" i="6"/>
  <c r="P1343" i="6"/>
  <c r="M1343" i="6"/>
  <c r="R1342" i="6"/>
  <c r="P1342" i="6"/>
  <c r="M1342" i="6"/>
  <c r="R1341" i="6"/>
  <c r="P1341" i="6"/>
  <c r="M1341" i="6"/>
  <c r="R1340" i="6"/>
  <c r="P1340" i="6"/>
  <c r="M1340" i="6"/>
  <c r="R1338" i="6"/>
  <c r="P1338" i="6"/>
  <c r="M1338" i="6"/>
  <c r="R1337" i="6"/>
  <c r="P1337" i="6"/>
  <c r="M1337" i="6"/>
  <c r="R1336" i="6"/>
  <c r="P1336" i="6"/>
  <c r="M1336" i="6"/>
  <c r="R1335" i="6"/>
  <c r="P1335" i="6"/>
  <c r="M1335" i="6"/>
  <c r="R1334" i="6"/>
  <c r="P1334" i="6"/>
  <c r="M1334" i="6"/>
  <c r="R1333" i="6"/>
  <c r="P1333" i="6"/>
  <c r="M1333" i="6"/>
  <c r="R1332" i="6"/>
  <c r="P1332" i="6"/>
  <c r="M1332" i="6"/>
  <c r="R1331" i="6"/>
  <c r="P1331" i="6"/>
  <c r="M1331" i="6"/>
  <c r="R1330" i="6"/>
  <c r="P1330" i="6"/>
  <c r="M1330" i="6"/>
  <c r="R1329" i="6"/>
  <c r="P1329" i="6"/>
  <c r="M1329" i="6"/>
  <c r="R1328" i="6"/>
  <c r="P1328" i="6"/>
  <c r="M1328" i="6"/>
  <c r="R1327" i="6"/>
  <c r="P1327" i="6"/>
  <c r="M1327" i="6"/>
  <c r="R1326" i="6"/>
  <c r="P1326" i="6"/>
  <c r="M1326" i="6"/>
  <c r="R1325" i="6"/>
  <c r="P1325" i="6"/>
  <c r="M1325" i="6"/>
  <c r="R1324" i="6"/>
  <c r="P1324" i="6"/>
  <c r="M1324" i="6"/>
  <c r="R1323" i="6"/>
  <c r="P1323" i="6"/>
  <c r="M1323" i="6"/>
  <c r="R1322" i="6"/>
  <c r="P1322" i="6"/>
  <c r="M1322" i="6"/>
  <c r="R1321" i="6"/>
  <c r="P1321" i="6"/>
  <c r="M1321" i="6"/>
  <c r="R1320" i="6"/>
  <c r="P1320" i="6"/>
  <c r="M1320" i="6"/>
  <c r="R1319" i="6"/>
  <c r="P1319" i="6"/>
  <c r="M1319" i="6"/>
  <c r="R1318" i="6"/>
  <c r="P1318" i="6"/>
  <c r="M1318" i="6"/>
  <c r="R1317" i="6"/>
  <c r="P1317" i="6"/>
  <c r="M1317" i="6"/>
  <c r="R1316" i="6"/>
  <c r="P1316" i="6"/>
  <c r="M1316" i="6"/>
  <c r="R1315" i="6"/>
  <c r="P1315" i="6"/>
  <c r="M1315" i="6"/>
  <c r="R1314" i="6"/>
  <c r="P1314" i="6"/>
  <c r="M1314" i="6"/>
  <c r="R1313" i="6"/>
  <c r="P1313" i="6"/>
  <c r="M1313" i="6"/>
  <c r="R1312" i="6"/>
  <c r="P1312" i="6"/>
  <c r="M1312" i="6"/>
  <c r="R1311" i="6"/>
  <c r="P1311" i="6"/>
  <c r="M1311" i="6"/>
  <c r="R1310" i="6"/>
  <c r="P1310" i="6"/>
  <c r="M1310" i="6"/>
  <c r="R1309" i="6"/>
  <c r="P1309" i="6"/>
  <c r="M1309" i="6"/>
  <c r="R1308" i="6"/>
  <c r="P1308" i="6"/>
  <c r="M1308" i="6"/>
  <c r="R1307" i="6"/>
  <c r="P1307" i="6"/>
  <c r="M1307" i="6"/>
  <c r="R1306" i="6"/>
  <c r="P1306" i="6"/>
  <c r="M1306" i="6"/>
  <c r="R1305" i="6"/>
  <c r="P1305" i="6"/>
  <c r="M1305" i="6"/>
  <c r="R1304" i="6"/>
  <c r="P1304" i="6"/>
  <c r="M1304" i="6"/>
  <c r="R1303" i="6"/>
  <c r="P1303" i="6"/>
  <c r="M1303" i="6"/>
  <c r="R1302" i="6"/>
  <c r="P1302" i="6"/>
  <c r="M1302" i="6"/>
  <c r="R1301" i="6"/>
  <c r="P1301" i="6"/>
  <c r="M1301" i="6"/>
  <c r="R1300" i="6"/>
  <c r="P1300" i="6"/>
  <c r="M1300" i="6"/>
  <c r="R1299" i="6"/>
  <c r="P1299" i="6"/>
  <c r="M1299" i="6"/>
  <c r="R1298" i="6"/>
  <c r="P1298" i="6"/>
  <c r="M1298" i="6"/>
  <c r="R1297" i="6"/>
  <c r="P1297" i="6"/>
  <c r="M1297" i="6"/>
  <c r="R1296" i="6"/>
  <c r="P1296" i="6"/>
  <c r="M1296" i="6"/>
  <c r="R1295" i="6"/>
  <c r="P1295" i="6"/>
  <c r="M1295" i="6"/>
  <c r="R1294" i="6"/>
  <c r="P1294" i="6"/>
  <c r="M1294" i="6"/>
  <c r="R1293" i="6"/>
  <c r="P1293" i="6"/>
  <c r="M1293" i="6"/>
  <c r="R1292" i="6"/>
  <c r="P1292" i="6"/>
  <c r="M1292" i="6"/>
  <c r="R1291" i="6"/>
  <c r="P1291" i="6"/>
  <c r="M1291" i="6"/>
  <c r="R1290" i="6"/>
  <c r="P1290" i="6"/>
  <c r="M1290" i="6"/>
  <c r="R1289" i="6"/>
  <c r="P1289" i="6"/>
  <c r="M1289" i="6"/>
  <c r="R1288" i="6"/>
  <c r="P1288" i="6"/>
  <c r="M1288" i="6"/>
  <c r="R1287" i="6"/>
  <c r="P1287" i="6"/>
  <c r="M1287" i="6"/>
  <c r="R1286" i="6"/>
  <c r="P1286" i="6"/>
  <c r="M1286" i="6"/>
  <c r="R1285" i="6"/>
  <c r="P1285" i="6"/>
  <c r="M1285" i="6"/>
  <c r="R1284" i="6"/>
  <c r="P1284" i="6"/>
  <c r="M1284" i="6"/>
  <c r="R1283" i="6"/>
  <c r="P1283" i="6"/>
  <c r="M1283" i="6"/>
  <c r="R1282" i="6"/>
  <c r="P1282" i="6"/>
  <c r="M1282" i="6"/>
  <c r="R1281" i="6"/>
  <c r="P1281" i="6"/>
  <c r="M1281" i="6"/>
  <c r="R1280" i="6"/>
  <c r="P1280" i="6"/>
  <c r="M1280" i="6"/>
  <c r="R1279" i="6"/>
  <c r="P1279" i="6"/>
  <c r="M1279" i="6"/>
  <c r="R1278" i="6"/>
  <c r="P1278" i="6"/>
  <c r="M1278" i="6"/>
  <c r="R1277" i="6"/>
  <c r="P1277" i="6"/>
  <c r="M1277" i="6"/>
  <c r="R1276" i="6"/>
  <c r="P1276" i="6"/>
  <c r="M1276" i="6"/>
  <c r="R1275" i="6"/>
  <c r="P1275" i="6"/>
  <c r="M1275" i="6"/>
  <c r="R1274" i="6"/>
  <c r="P1274" i="6"/>
  <c r="M1274" i="6"/>
  <c r="R1273" i="6"/>
  <c r="P1273" i="6"/>
  <c r="M1273" i="6"/>
  <c r="R1272" i="6"/>
  <c r="P1272" i="6"/>
  <c r="M1272" i="6"/>
  <c r="R1271" i="6"/>
  <c r="P1271" i="6"/>
  <c r="M1271" i="6"/>
  <c r="R1270" i="6"/>
  <c r="P1270" i="6"/>
  <c r="M1270" i="6"/>
  <c r="R1269" i="6"/>
  <c r="P1269" i="6"/>
  <c r="M1269" i="6"/>
  <c r="R1268" i="6"/>
  <c r="P1268" i="6"/>
  <c r="M1268" i="6"/>
  <c r="R1267" i="6"/>
  <c r="P1267" i="6"/>
  <c r="M1267" i="6"/>
  <c r="R1266" i="6"/>
  <c r="P1266" i="6"/>
  <c r="M1266" i="6"/>
  <c r="R1265" i="6"/>
  <c r="P1265" i="6"/>
  <c r="M1265" i="6"/>
  <c r="R1264" i="6"/>
  <c r="P1264" i="6"/>
  <c r="M1264" i="6"/>
  <c r="R1263" i="6"/>
  <c r="P1263" i="6"/>
  <c r="M1263" i="6"/>
  <c r="R1262" i="6"/>
  <c r="P1262" i="6"/>
  <c r="M1262" i="6"/>
  <c r="R1261" i="6"/>
  <c r="P1261" i="6"/>
  <c r="M1261" i="6"/>
  <c r="R1260" i="6"/>
  <c r="P1260" i="6"/>
  <c r="M1260" i="6"/>
  <c r="R1259" i="6"/>
  <c r="P1259" i="6"/>
  <c r="M1259" i="6"/>
  <c r="R1258" i="6"/>
  <c r="P1258" i="6"/>
  <c r="M1258" i="6"/>
  <c r="R1257" i="6"/>
  <c r="P1257" i="6"/>
  <c r="M1257" i="6"/>
  <c r="R1256" i="6"/>
  <c r="P1256" i="6"/>
  <c r="M1256" i="6"/>
  <c r="R1255" i="6"/>
  <c r="P1255" i="6"/>
  <c r="M1255" i="6"/>
  <c r="R1254" i="6"/>
  <c r="P1254" i="6"/>
  <c r="M1254" i="6"/>
  <c r="R1253" i="6"/>
  <c r="P1253" i="6"/>
  <c r="R1252" i="6"/>
  <c r="P1252" i="6"/>
  <c r="M1252" i="6"/>
  <c r="R1251" i="6"/>
  <c r="P1251" i="6"/>
  <c r="M1251" i="6"/>
  <c r="R1250" i="6"/>
  <c r="P1250" i="6"/>
  <c r="M1250" i="6"/>
  <c r="R1249" i="6"/>
  <c r="P1249" i="6"/>
  <c r="M1249" i="6"/>
  <c r="R1248" i="6"/>
  <c r="P1248" i="6"/>
  <c r="M1248" i="6"/>
  <c r="R1247" i="6"/>
  <c r="P1247" i="6"/>
  <c r="M1247" i="6"/>
  <c r="R1246" i="6"/>
  <c r="P1246" i="6"/>
  <c r="M1246" i="6"/>
  <c r="R1245" i="6"/>
  <c r="P1245" i="6"/>
  <c r="M1245" i="6"/>
  <c r="R1244" i="6"/>
  <c r="P1244" i="6"/>
  <c r="M1244" i="6"/>
  <c r="R1243" i="6"/>
  <c r="P1243" i="6"/>
  <c r="M1243" i="6"/>
  <c r="R1242" i="6"/>
  <c r="P1242" i="6"/>
  <c r="M1242" i="6"/>
  <c r="R1241" i="6"/>
  <c r="P1241" i="6"/>
  <c r="M1241" i="6"/>
  <c r="R1240" i="6"/>
  <c r="P1240" i="6"/>
  <c r="M1240" i="6"/>
  <c r="R1239" i="6"/>
  <c r="P1239" i="6"/>
  <c r="M1239" i="6"/>
  <c r="R1238" i="6"/>
  <c r="P1238" i="6"/>
  <c r="M1238" i="6"/>
  <c r="R1237" i="6"/>
  <c r="P1237" i="6"/>
  <c r="M1237" i="6"/>
  <c r="R1236" i="6"/>
  <c r="P1236" i="6"/>
  <c r="M1236" i="6"/>
  <c r="R1235" i="6"/>
  <c r="P1235" i="6"/>
  <c r="M1235" i="6"/>
  <c r="R1234" i="6"/>
  <c r="P1234" i="6"/>
  <c r="M1234" i="6"/>
  <c r="R1233" i="6"/>
  <c r="P1233" i="6"/>
  <c r="M1233" i="6"/>
  <c r="R1232" i="6"/>
  <c r="P1232" i="6"/>
  <c r="M1232" i="6"/>
  <c r="R1231" i="6"/>
  <c r="P1231" i="6"/>
  <c r="M1231" i="6"/>
  <c r="R1230" i="6"/>
  <c r="P1230" i="6"/>
  <c r="M1230" i="6"/>
  <c r="R1229" i="6"/>
  <c r="P1229" i="6"/>
  <c r="M1229" i="6"/>
  <c r="R1228" i="6"/>
  <c r="P1228" i="6"/>
  <c r="M1228" i="6"/>
  <c r="R1227" i="6"/>
  <c r="P1227" i="6"/>
  <c r="M1227" i="6"/>
  <c r="R1226" i="6"/>
  <c r="P1226" i="6"/>
  <c r="M1226" i="6"/>
  <c r="R1225" i="6"/>
  <c r="P1225" i="6"/>
  <c r="M1225" i="6"/>
  <c r="R1224" i="6"/>
  <c r="P1224" i="6"/>
  <c r="M1224" i="6"/>
  <c r="R1223" i="6"/>
  <c r="P1223" i="6"/>
  <c r="M1223" i="6"/>
  <c r="R1222" i="6"/>
  <c r="P1222" i="6"/>
  <c r="M1222" i="6"/>
  <c r="R1221" i="6"/>
  <c r="P1221" i="6"/>
  <c r="M1221" i="6"/>
  <c r="R1220" i="6"/>
  <c r="P1220" i="6"/>
  <c r="M1220" i="6"/>
  <c r="R1219" i="6"/>
  <c r="P1219" i="6"/>
  <c r="M1219" i="6"/>
  <c r="R1218" i="6"/>
  <c r="P1218" i="6"/>
  <c r="M1218" i="6"/>
  <c r="R1217" i="6"/>
  <c r="P1217" i="6"/>
  <c r="M1217" i="6"/>
  <c r="R1216" i="6"/>
  <c r="P1216" i="6"/>
  <c r="M1216" i="6"/>
  <c r="R1215" i="6"/>
  <c r="P1215" i="6"/>
  <c r="M1215" i="6"/>
  <c r="R1214" i="6"/>
  <c r="P1214" i="6"/>
  <c r="M1214" i="6"/>
  <c r="R1213" i="6"/>
  <c r="P1213" i="6"/>
  <c r="M1213" i="6"/>
  <c r="R1212" i="6"/>
  <c r="P1212" i="6"/>
  <c r="M1212" i="6"/>
  <c r="R1211" i="6"/>
  <c r="P1211" i="6"/>
  <c r="M1211" i="6"/>
  <c r="R1210" i="6"/>
  <c r="P1210" i="6"/>
  <c r="M1210" i="6"/>
  <c r="R1209" i="6"/>
  <c r="P1209" i="6"/>
  <c r="M1209" i="6"/>
  <c r="R1208" i="6"/>
  <c r="P1208" i="6"/>
  <c r="M1208" i="6"/>
  <c r="R1207" i="6"/>
  <c r="P1207" i="6"/>
  <c r="M1207" i="6"/>
  <c r="R1206" i="6"/>
  <c r="P1206" i="6"/>
  <c r="M1206" i="6"/>
  <c r="R1205" i="6"/>
  <c r="P1205" i="6"/>
  <c r="M1205" i="6"/>
  <c r="R1204" i="6"/>
  <c r="P1204" i="6"/>
  <c r="M1204" i="6"/>
  <c r="R1203" i="6"/>
  <c r="P1203" i="6"/>
  <c r="M1203" i="6"/>
  <c r="R1202" i="6"/>
  <c r="P1202" i="6"/>
  <c r="M1202" i="6"/>
  <c r="R1201" i="6"/>
  <c r="P1201" i="6"/>
  <c r="M1201" i="6"/>
  <c r="R1200" i="6"/>
  <c r="P1200" i="6"/>
  <c r="M1200" i="6"/>
  <c r="P1199" i="6"/>
  <c r="S1199" i="6" s="1"/>
  <c r="T1199" i="6" s="1"/>
  <c r="M1199" i="6"/>
  <c r="R1198" i="6"/>
  <c r="P1198" i="6"/>
  <c r="M1198" i="6"/>
  <c r="R1197" i="6"/>
  <c r="P1197" i="6"/>
  <c r="M1197" i="6"/>
  <c r="R1196" i="6"/>
  <c r="P1196" i="6"/>
  <c r="M1196" i="6"/>
  <c r="R1195" i="6"/>
  <c r="P1195" i="6"/>
  <c r="M1195" i="6"/>
  <c r="R1194" i="6"/>
  <c r="P1194" i="6"/>
  <c r="M1194" i="6"/>
  <c r="R1193" i="6"/>
  <c r="P1193" i="6"/>
  <c r="M1193" i="6"/>
  <c r="R1192" i="6"/>
  <c r="P1192" i="6"/>
  <c r="M1192" i="6"/>
  <c r="R1191" i="6"/>
  <c r="P1191" i="6"/>
  <c r="M1191" i="6"/>
  <c r="R1190" i="6"/>
  <c r="P1190" i="6"/>
  <c r="M1190" i="6"/>
  <c r="R1189" i="6"/>
  <c r="P1189" i="6"/>
  <c r="M1189" i="6"/>
  <c r="R1188" i="6"/>
  <c r="P1188" i="6"/>
  <c r="M1188" i="6"/>
  <c r="R1187" i="6"/>
  <c r="P1187" i="6"/>
  <c r="M1187" i="6"/>
  <c r="R1186" i="6"/>
  <c r="P1186" i="6"/>
  <c r="M1186" i="6"/>
  <c r="R1185" i="6"/>
  <c r="P1185" i="6"/>
  <c r="M1185" i="6"/>
  <c r="R1184" i="6"/>
  <c r="P1184" i="6"/>
  <c r="M1184" i="6"/>
  <c r="R1183" i="6"/>
  <c r="P1183" i="6"/>
  <c r="M1183" i="6"/>
  <c r="R1182" i="6"/>
  <c r="P1182" i="6"/>
  <c r="M1182" i="6"/>
  <c r="R1181" i="6"/>
  <c r="P1181" i="6"/>
  <c r="M1181" i="6"/>
  <c r="R1180" i="6"/>
  <c r="P1180" i="6"/>
  <c r="M1180" i="6"/>
  <c r="R1179" i="6"/>
  <c r="P1179" i="6"/>
  <c r="M1179" i="6"/>
  <c r="R1178" i="6"/>
  <c r="P1178" i="6"/>
  <c r="M1178" i="6"/>
  <c r="R1177" i="6"/>
  <c r="P1177" i="6"/>
  <c r="M1177" i="6"/>
  <c r="R1176" i="6"/>
  <c r="P1176" i="6"/>
  <c r="M1176" i="6"/>
  <c r="R1175" i="6"/>
  <c r="P1175" i="6"/>
  <c r="M1175" i="6"/>
  <c r="R1174" i="6"/>
  <c r="P1174" i="6"/>
  <c r="M1174" i="6"/>
  <c r="R1173" i="6"/>
  <c r="P1173" i="6"/>
  <c r="M1173" i="6"/>
  <c r="R1172" i="6"/>
  <c r="P1172" i="6"/>
  <c r="M1172" i="6"/>
  <c r="R1171" i="6"/>
  <c r="P1171" i="6"/>
  <c r="M1171" i="6"/>
  <c r="R1169" i="6"/>
  <c r="P1169" i="6"/>
  <c r="M1169" i="6"/>
  <c r="R1168" i="6"/>
  <c r="P1168" i="6"/>
  <c r="M1168" i="6"/>
  <c r="R1167" i="6"/>
  <c r="P1167" i="6"/>
  <c r="M1167" i="6"/>
  <c r="R1166" i="6"/>
  <c r="P1166" i="6"/>
  <c r="M1166" i="6"/>
  <c r="R1165" i="6"/>
  <c r="P1165" i="6"/>
  <c r="M1165" i="6"/>
  <c r="R1164" i="6"/>
  <c r="P1164" i="6"/>
  <c r="M1164" i="6"/>
  <c r="R1163" i="6"/>
  <c r="P1163" i="6"/>
  <c r="M1163" i="6"/>
  <c r="R1162" i="6"/>
  <c r="P1162" i="6"/>
  <c r="M1162" i="6"/>
  <c r="R1161" i="6"/>
  <c r="P1161" i="6"/>
  <c r="M1161" i="6"/>
  <c r="R1160" i="6"/>
  <c r="P1160" i="6"/>
  <c r="M1160" i="6"/>
  <c r="R1159" i="6"/>
  <c r="P1159" i="6"/>
  <c r="M1159" i="6"/>
  <c r="R1158" i="6"/>
  <c r="P1158" i="6"/>
  <c r="M1158" i="6"/>
  <c r="R1156" i="6"/>
  <c r="P1156" i="6"/>
  <c r="M1156" i="6"/>
  <c r="R1155" i="6"/>
  <c r="P1155" i="6"/>
  <c r="M1155" i="6"/>
  <c r="R1152" i="6"/>
  <c r="P1152" i="6"/>
  <c r="M1152" i="6"/>
  <c r="R1151" i="6"/>
  <c r="P1151" i="6"/>
  <c r="M1151" i="6"/>
  <c r="R1147" i="6"/>
  <c r="P1147" i="6"/>
  <c r="M1147" i="6"/>
  <c r="S1146" i="6"/>
  <c r="T1146" i="6" s="1"/>
  <c r="R1145" i="6"/>
  <c r="P1145" i="6"/>
  <c r="M1145" i="6"/>
  <c r="S1144" i="6"/>
  <c r="T1144" i="6" s="1"/>
  <c r="R1143" i="6"/>
  <c r="P1143" i="6"/>
  <c r="M1143" i="6"/>
  <c r="R1142" i="6"/>
  <c r="P1142" i="6"/>
  <c r="M1142" i="6"/>
  <c r="R1141" i="6"/>
  <c r="P1141" i="6"/>
  <c r="M1141" i="6"/>
  <c r="R1140" i="6"/>
  <c r="P1140" i="6"/>
  <c r="M1140" i="6"/>
  <c r="R1139" i="6"/>
  <c r="P1139" i="6"/>
  <c r="M1139" i="6"/>
  <c r="R1138" i="6"/>
  <c r="P1138" i="6"/>
  <c r="M1138" i="6"/>
  <c r="R1137" i="6"/>
  <c r="P1137" i="6"/>
  <c r="M1137" i="6"/>
  <c r="R1136" i="6"/>
  <c r="P1136" i="6"/>
  <c r="M1136" i="6"/>
  <c r="R1135" i="6"/>
  <c r="P1135" i="6"/>
  <c r="M1135" i="6"/>
  <c r="R1134" i="6"/>
  <c r="P1134" i="6"/>
  <c r="M1134" i="6"/>
  <c r="R1133" i="6"/>
  <c r="P1133" i="6"/>
  <c r="M1133" i="6"/>
  <c r="R1132" i="6"/>
  <c r="P1132" i="6"/>
  <c r="M1132" i="6"/>
  <c r="R1131" i="6"/>
  <c r="P1131" i="6"/>
  <c r="M1131" i="6"/>
  <c r="R1130" i="6"/>
  <c r="P1130" i="6"/>
  <c r="M1130" i="6"/>
  <c r="R1129" i="6"/>
  <c r="P1129" i="6"/>
  <c r="M1129" i="6"/>
  <c r="R1128" i="6"/>
  <c r="P1128" i="6"/>
  <c r="M1128" i="6"/>
  <c r="R1127" i="6"/>
  <c r="P1127" i="6"/>
  <c r="M1127" i="6"/>
  <c r="R1126" i="6"/>
  <c r="P1126" i="6"/>
  <c r="M1126" i="6"/>
  <c r="R1125" i="6"/>
  <c r="P1125" i="6"/>
  <c r="M1125" i="6"/>
  <c r="R1124" i="6"/>
  <c r="P1124" i="6"/>
  <c r="M1124" i="6"/>
  <c r="R1123" i="6"/>
  <c r="P1123" i="6"/>
  <c r="M1123" i="6"/>
  <c r="R1122" i="6"/>
  <c r="P1122" i="6"/>
  <c r="M1122" i="6"/>
  <c r="R1121" i="6"/>
  <c r="P1121" i="6"/>
  <c r="M1121" i="6"/>
  <c r="R1108" i="6"/>
  <c r="P1108" i="6"/>
  <c r="M1108" i="6"/>
  <c r="R1106" i="6"/>
  <c r="P1106" i="6"/>
  <c r="M1106" i="6"/>
  <c r="R1100" i="6"/>
  <c r="P1100" i="6"/>
  <c r="M1100" i="6"/>
  <c r="P1096" i="6"/>
  <c r="S1096" i="6" s="1"/>
  <c r="T1096" i="6" s="1"/>
  <c r="M1096" i="6"/>
  <c r="R1095" i="6"/>
  <c r="P1095" i="6"/>
  <c r="M1095" i="6"/>
  <c r="R1094" i="6"/>
  <c r="P1094" i="6"/>
  <c r="M1094" i="6"/>
  <c r="R1093" i="6"/>
  <c r="P1093" i="6"/>
  <c r="M1093" i="6"/>
  <c r="R1092" i="6"/>
  <c r="P1092" i="6"/>
  <c r="M1092" i="6"/>
  <c r="S1091" i="6"/>
  <c r="T1091" i="6" s="1"/>
  <c r="R1090" i="6"/>
  <c r="P1090" i="6"/>
  <c r="M1090" i="6"/>
  <c r="R1082" i="6"/>
  <c r="P1082" i="6"/>
  <c r="M1082" i="6"/>
  <c r="R1058" i="6"/>
  <c r="P1058" i="6"/>
  <c r="M1058" i="6"/>
  <c r="R1057" i="6"/>
  <c r="P1057" i="6"/>
  <c r="M1057" i="6"/>
  <c r="R1056" i="6"/>
  <c r="P1056" i="6"/>
  <c r="M1056" i="6"/>
  <c r="R1055" i="6"/>
  <c r="P1055" i="6"/>
  <c r="M1055" i="6"/>
  <c r="R1054" i="6"/>
  <c r="P1054" i="6"/>
  <c r="M1054" i="6"/>
  <c r="R1053" i="6"/>
  <c r="P1053" i="6"/>
  <c r="M1053" i="6"/>
  <c r="R1050" i="6"/>
  <c r="P1050" i="6"/>
  <c r="M1050" i="6"/>
  <c r="R1049" i="6"/>
  <c r="P1049" i="6"/>
  <c r="M1049" i="6"/>
  <c r="P1048" i="6"/>
  <c r="S1048" i="6" s="1"/>
  <c r="T1048" i="6" s="1"/>
  <c r="M1048" i="6"/>
  <c r="R1046" i="6"/>
  <c r="P1046" i="6"/>
  <c r="M1046" i="6"/>
  <c r="R1045" i="6"/>
  <c r="P1045" i="6"/>
  <c r="M1045" i="6"/>
  <c r="R1044" i="6"/>
  <c r="P1044" i="6"/>
  <c r="M1044" i="6"/>
  <c r="R1043" i="6"/>
  <c r="P1043" i="6"/>
  <c r="M1043" i="6"/>
  <c r="R1041" i="6"/>
  <c r="P1041" i="6"/>
  <c r="M1041" i="6"/>
  <c r="R1040" i="6"/>
  <c r="P1040" i="6"/>
  <c r="M1040" i="6"/>
  <c r="P1039" i="6"/>
  <c r="S1039" i="6" s="1"/>
  <c r="T1039" i="6" s="1"/>
  <c r="M1039" i="6"/>
  <c r="R1038" i="6"/>
  <c r="P1038" i="6"/>
  <c r="M1038" i="6"/>
  <c r="R1037" i="6"/>
  <c r="P1037" i="6"/>
  <c r="M1037" i="6"/>
  <c r="R1036" i="6"/>
  <c r="P1036" i="6"/>
  <c r="M1036" i="6"/>
  <c r="R1035" i="6"/>
  <c r="P1035" i="6"/>
  <c r="M1035" i="6"/>
  <c r="R1034" i="6"/>
  <c r="P1034" i="6"/>
  <c r="M1034" i="6"/>
  <c r="R1033" i="6"/>
  <c r="P1033" i="6"/>
  <c r="M1033" i="6"/>
  <c r="R1032" i="6"/>
  <c r="P1032" i="6"/>
  <c r="M1032" i="6"/>
  <c r="R1031" i="6"/>
  <c r="P1031" i="6"/>
  <c r="M1031" i="6"/>
  <c r="R1030" i="6"/>
  <c r="P1030" i="6"/>
  <c r="M1030" i="6"/>
  <c r="R1029" i="6"/>
  <c r="P1029" i="6"/>
  <c r="M1029" i="6"/>
  <c r="R1028" i="6"/>
  <c r="P1028" i="6"/>
  <c r="M1028" i="6"/>
  <c r="R1027" i="6"/>
  <c r="P1027" i="6"/>
  <c r="M1027" i="6"/>
  <c r="R1026" i="6"/>
  <c r="P1026" i="6"/>
  <c r="M1026" i="6"/>
  <c r="R1025" i="6"/>
  <c r="P1025" i="6"/>
  <c r="M1025" i="6"/>
  <c r="R1024" i="6"/>
  <c r="P1024" i="6"/>
  <c r="M1024" i="6"/>
  <c r="R1023" i="6"/>
  <c r="P1023" i="6"/>
  <c r="M1023" i="6"/>
  <c r="R1022" i="6"/>
  <c r="P1022" i="6"/>
  <c r="M1022" i="6"/>
  <c r="R1021" i="6"/>
  <c r="P1021" i="6"/>
  <c r="M1021" i="6"/>
  <c r="R1020" i="6"/>
  <c r="P1020" i="6"/>
  <c r="M1020" i="6"/>
  <c r="R1019" i="6"/>
  <c r="P1019" i="6"/>
  <c r="M1019" i="6"/>
  <c r="R1018" i="6"/>
  <c r="P1018" i="6"/>
  <c r="M1018" i="6"/>
  <c r="R1008" i="6"/>
  <c r="P1008" i="6"/>
  <c r="M1008" i="6"/>
  <c r="R1007" i="6"/>
  <c r="P1007" i="6"/>
  <c r="M1007" i="6"/>
  <c r="R1006" i="6"/>
  <c r="P1006" i="6"/>
  <c r="M1006" i="6"/>
  <c r="R1005" i="6"/>
  <c r="P1005" i="6"/>
  <c r="M1005" i="6"/>
  <c r="R1004" i="6"/>
  <c r="P1004" i="6"/>
  <c r="M1004" i="6"/>
  <c r="R1003" i="6"/>
  <c r="P1003" i="6"/>
  <c r="M1003" i="6"/>
  <c r="R1002" i="6"/>
  <c r="P1002" i="6"/>
  <c r="M1002" i="6"/>
  <c r="R1001" i="6"/>
  <c r="P1001" i="6"/>
  <c r="M1001" i="6"/>
  <c r="R1000" i="6"/>
  <c r="P1000" i="6"/>
  <c r="M1000" i="6"/>
  <c r="R999" i="6"/>
  <c r="P999" i="6"/>
  <c r="M999" i="6"/>
  <c r="R998" i="6"/>
  <c r="P998" i="6"/>
  <c r="M998" i="6"/>
  <c r="R997" i="6"/>
  <c r="P997" i="6"/>
  <c r="M997" i="6"/>
  <c r="R996" i="6"/>
  <c r="P996" i="6"/>
  <c r="M996" i="6"/>
  <c r="R995" i="6"/>
  <c r="P995" i="6"/>
  <c r="M995" i="6"/>
  <c r="R994" i="6"/>
  <c r="P994" i="6"/>
  <c r="M994" i="6"/>
  <c r="R993" i="6"/>
  <c r="P993" i="6"/>
  <c r="M993" i="6"/>
  <c r="R992" i="6"/>
  <c r="P992" i="6"/>
  <c r="M992" i="6"/>
  <c r="R991" i="6"/>
  <c r="P991" i="6"/>
  <c r="M991" i="6"/>
  <c r="R990" i="6"/>
  <c r="P990" i="6"/>
  <c r="M990" i="6"/>
  <c r="P989" i="6"/>
  <c r="S989" i="6" s="1"/>
  <c r="T989" i="6" s="1"/>
  <c r="M989" i="6"/>
  <c r="R988" i="6"/>
  <c r="P988" i="6"/>
  <c r="M988" i="6"/>
  <c r="R987" i="6"/>
  <c r="P987" i="6"/>
  <c r="M987" i="6"/>
  <c r="R986" i="6"/>
  <c r="P986" i="6"/>
  <c r="M986" i="6"/>
  <c r="R985" i="6"/>
  <c r="P985" i="6"/>
  <c r="M985" i="6"/>
  <c r="R984" i="6"/>
  <c r="P984" i="6"/>
  <c r="M984" i="6"/>
  <c r="R983" i="6"/>
  <c r="P983" i="6"/>
  <c r="M983" i="6"/>
  <c r="R982" i="6"/>
  <c r="P982" i="6"/>
  <c r="M982" i="6"/>
  <c r="R981" i="6"/>
  <c r="P981" i="6"/>
  <c r="M981" i="6"/>
  <c r="R980" i="6"/>
  <c r="P980" i="6"/>
  <c r="M980" i="6"/>
  <c r="P979" i="6"/>
  <c r="M979" i="6"/>
  <c r="R978" i="6"/>
  <c r="P978" i="6"/>
  <c r="M978" i="6"/>
  <c r="R977" i="6"/>
  <c r="P977" i="6"/>
  <c r="M977" i="6"/>
  <c r="R976" i="6"/>
  <c r="P976" i="6"/>
  <c r="M976" i="6"/>
  <c r="R975" i="6"/>
  <c r="P975" i="6"/>
  <c r="M975" i="6"/>
  <c r="R974" i="6"/>
  <c r="P974" i="6"/>
  <c r="M974" i="6"/>
  <c r="R973" i="6"/>
  <c r="P973" i="6"/>
  <c r="M973" i="6"/>
  <c r="R972" i="6"/>
  <c r="P972" i="6"/>
  <c r="M972" i="6"/>
  <c r="R971" i="6"/>
  <c r="P971" i="6"/>
  <c r="M971" i="6"/>
  <c r="R970" i="6"/>
  <c r="P970" i="6"/>
  <c r="M970" i="6"/>
  <c r="R969" i="6"/>
  <c r="P969" i="6"/>
  <c r="M969" i="6"/>
  <c r="R968" i="6"/>
  <c r="P968" i="6"/>
  <c r="M968" i="6"/>
  <c r="R967" i="6"/>
  <c r="P967" i="6"/>
  <c r="M967" i="6"/>
  <c r="R966" i="6"/>
  <c r="P966" i="6"/>
  <c r="M966" i="6"/>
  <c r="R965" i="6"/>
  <c r="P965" i="6"/>
  <c r="M965" i="6"/>
  <c r="R964" i="6"/>
  <c r="P964" i="6"/>
  <c r="M964" i="6"/>
  <c r="R963" i="6"/>
  <c r="P963" i="6"/>
  <c r="M963" i="6"/>
  <c r="R962" i="6"/>
  <c r="P962" i="6"/>
  <c r="M962" i="6"/>
  <c r="R961" i="6"/>
  <c r="P961" i="6"/>
  <c r="M961" i="6"/>
  <c r="P960" i="6"/>
  <c r="S960" i="6" s="1"/>
  <c r="T960" i="6" s="1"/>
  <c r="M960" i="6"/>
  <c r="R959" i="6"/>
  <c r="P959" i="6"/>
  <c r="M959" i="6"/>
  <c r="R958" i="6"/>
  <c r="P958" i="6"/>
  <c r="M958" i="6"/>
  <c r="R957" i="6"/>
  <c r="P957" i="6"/>
  <c r="M957" i="6"/>
  <c r="R956" i="6"/>
  <c r="P956" i="6"/>
  <c r="M956" i="6"/>
  <c r="R955" i="6"/>
  <c r="P955" i="6"/>
  <c r="M955" i="6"/>
  <c r="R954" i="6"/>
  <c r="P954" i="6"/>
  <c r="M954" i="6"/>
  <c r="R953" i="6"/>
  <c r="P953" i="6"/>
  <c r="M953" i="6"/>
  <c r="R952" i="6"/>
  <c r="P952" i="6"/>
  <c r="M952" i="6"/>
  <c r="R951" i="6"/>
  <c r="P951" i="6"/>
  <c r="M951" i="6"/>
  <c r="R950" i="6"/>
  <c r="P950" i="6"/>
  <c r="M950" i="6"/>
  <c r="R949" i="6"/>
  <c r="P949" i="6"/>
  <c r="M949" i="6"/>
  <c r="R948" i="6"/>
  <c r="P948" i="6"/>
  <c r="M948" i="6"/>
  <c r="R947" i="6"/>
  <c r="P947" i="6"/>
  <c r="M947" i="6"/>
  <c r="R946" i="6"/>
  <c r="P946" i="6"/>
  <c r="M946" i="6"/>
  <c r="R945" i="6"/>
  <c r="P945" i="6"/>
  <c r="M945" i="6"/>
  <c r="R944" i="6"/>
  <c r="P944" i="6"/>
  <c r="M944" i="6"/>
  <c r="R943" i="6"/>
  <c r="P943" i="6"/>
  <c r="M943" i="6"/>
  <c r="R942" i="6"/>
  <c r="P942" i="6"/>
  <c r="M942" i="6"/>
  <c r="R941" i="6"/>
  <c r="P941" i="6"/>
  <c r="M941" i="6"/>
  <c r="R940" i="6"/>
  <c r="P940" i="6"/>
  <c r="M940" i="6"/>
  <c r="R939" i="6"/>
  <c r="P939" i="6"/>
  <c r="M939" i="6"/>
  <c r="R938" i="6"/>
  <c r="P938" i="6"/>
  <c r="M938" i="6"/>
  <c r="R937" i="6"/>
  <c r="P937" i="6"/>
  <c r="M937" i="6"/>
  <c r="R936" i="6"/>
  <c r="P936" i="6"/>
  <c r="M936" i="6"/>
  <c r="R935" i="6"/>
  <c r="P935" i="6"/>
  <c r="M935" i="6"/>
  <c r="R934" i="6"/>
  <c r="P934" i="6"/>
  <c r="M934" i="6"/>
  <c r="R933" i="6"/>
  <c r="P933" i="6"/>
  <c r="M933" i="6"/>
  <c r="R932" i="6"/>
  <c r="P932" i="6"/>
  <c r="M932" i="6"/>
  <c r="R931" i="6"/>
  <c r="P931" i="6"/>
  <c r="M931" i="6"/>
  <c r="R930" i="6"/>
  <c r="P930" i="6"/>
  <c r="M930" i="6"/>
  <c r="R929" i="6"/>
  <c r="P929" i="6"/>
  <c r="M929" i="6"/>
  <c r="R928" i="6"/>
  <c r="P928" i="6"/>
  <c r="M928" i="6"/>
  <c r="R927" i="6"/>
  <c r="P927" i="6"/>
  <c r="M927" i="6"/>
  <c r="R926" i="6"/>
  <c r="P926" i="6"/>
  <c r="M926" i="6"/>
  <c r="R925" i="6"/>
  <c r="P925" i="6"/>
  <c r="M925" i="6"/>
  <c r="R924" i="6"/>
  <c r="P924" i="6"/>
  <c r="M924" i="6"/>
  <c r="R923" i="6"/>
  <c r="P923" i="6"/>
  <c r="M923" i="6"/>
  <c r="R922" i="6"/>
  <c r="P922" i="6"/>
  <c r="M922" i="6"/>
  <c r="R921" i="6"/>
  <c r="P921" i="6"/>
  <c r="M921" i="6"/>
  <c r="R920" i="6"/>
  <c r="P920" i="6"/>
  <c r="M920" i="6"/>
  <c r="R919" i="6"/>
  <c r="P919" i="6"/>
  <c r="M919" i="6"/>
  <c r="R918" i="6"/>
  <c r="P918" i="6"/>
  <c r="M918" i="6"/>
  <c r="R917" i="6"/>
  <c r="P917" i="6"/>
  <c r="M917" i="6"/>
  <c r="R916" i="6"/>
  <c r="P916" i="6"/>
  <c r="M916" i="6"/>
  <c r="R915" i="6"/>
  <c r="P915" i="6"/>
  <c r="M915" i="6"/>
  <c r="R914" i="6"/>
  <c r="P914" i="6"/>
  <c r="M914" i="6"/>
  <c r="R913" i="6"/>
  <c r="P913" i="6"/>
  <c r="M913" i="6"/>
  <c r="R912" i="6"/>
  <c r="P912" i="6"/>
  <c r="M912" i="6"/>
  <c r="R911" i="6"/>
  <c r="P911" i="6"/>
  <c r="M911" i="6"/>
  <c r="R910" i="6"/>
  <c r="P910" i="6"/>
  <c r="M910" i="6"/>
  <c r="R909" i="6"/>
  <c r="P909" i="6"/>
  <c r="M909" i="6"/>
  <c r="R908" i="6"/>
  <c r="P908" i="6"/>
  <c r="M908" i="6"/>
  <c r="R907" i="6"/>
  <c r="P907" i="6"/>
  <c r="M907" i="6"/>
  <c r="R906" i="6"/>
  <c r="P906" i="6"/>
  <c r="M906" i="6"/>
  <c r="R905" i="6"/>
  <c r="P905" i="6"/>
  <c r="M905" i="6"/>
  <c r="R904" i="6"/>
  <c r="P904" i="6"/>
  <c r="M904" i="6"/>
  <c r="P903" i="6"/>
  <c r="S903" i="6" s="1"/>
  <c r="T903" i="6" s="1"/>
  <c r="M903" i="6"/>
  <c r="R902" i="6"/>
  <c r="P902" i="6"/>
  <c r="M902" i="6"/>
  <c r="R901" i="6"/>
  <c r="P901" i="6"/>
  <c r="M901" i="6"/>
  <c r="R900" i="6"/>
  <c r="P900" i="6"/>
  <c r="M900" i="6"/>
  <c r="R899" i="6"/>
  <c r="P899" i="6"/>
  <c r="M899" i="6"/>
  <c r="R898" i="6"/>
  <c r="P898" i="6"/>
  <c r="M898" i="6"/>
  <c r="P897" i="6"/>
  <c r="S897" i="6" s="1"/>
  <c r="T897" i="6" s="1"/>
  <c r="M897" i="6"/>
  <c r="R896" i="6"/>
  <c r="P896" i="6"/>
  <c r="M896" i="6"/>
  <c r="R895" i="6"/>
  <c r="P895" i="6"/>
  <c r="M895" i="6"/>
  <c r="R894" i="6"/>
  <c r="P894" i="6"/>
  <c r="M894" i="6"/>
  <c r="R893" i="6"/>
  <c r="P893" i="6"/>
  <c r="M893" i="6"/>
  <c r="R892" i="6"/>
  <c r="P892" i="6"/>
  <c r="M892" i="6"/>
  <c r="R891" i="6"/>
  <c r="P891" i="6"/>
  <c r="M891" i="6"/>
  <c r="R890" i="6"/>
  <c r="P890" i="6"/>
  <c r="M890" i="6"/>
  <c r="R889" i="6"/>
  <c r="P889" i="6"/>
  <c r="M889" i="6"/>
  <c r="R888" i="6"/>
  <c r="P888" i="6"/>
  <c r="M888" i="6"/>
  <c r="R887" i="6"/>
  <c r="P887" i="6"/>
  <c r="M887" i="6"/>
  <c r="R886" i="6"/>
  <c r="P886" i="6"/>
  <c r="M886" i="6"/>
  <c r="R885" i="6"/>
  <c r="P885" i="6"/>
  <c r="M885" i="6"/>
  <c r="R884" i="6"/>
  <c r="P884" i="6"/>
  <c r="M884" i="6"/>
  <c r="R883" i="6"/>
  <c r="P883" i="6"/>
  <c r="M883" i="6"/>
  <c r="R882" i="6"/>
  <c r="P882" i="6"/>
  <c r="M882" i="6"/>
  <c r="R881" i="6"/>
  <c r="P881" i="6"/>
  <c r="M881" i="6"/>
  <c r="R880" i="6"/>
  <c r="P880" i="6"/>
  <c r="M880" i="6"/>
  <c r="R879" i="6"/>
  <c r="P879" i="6"/>
  <c r="M879" i="6"/>
  <c r="R878" i="6"/>
  <c r="P878" i="6"/>
  <c r="M878" i="6"/>
  <c r="R877" i="6"/>
  <c r="P877" i="6"/>
  <c r="M877" i="6"/>
  <c r="R876" i="6"/>
  <c r="P876" i="6"/>
  <c r="M876" i="6"/>
  <c r="R875" i="6"/>
  <c r="P875" i="6"/>
  <c r="M875" i="6"/>
  <c r="R874" i="6"/>
  <c r="P874" i="6"/>
  <c r="M874" i="6"/>
  <c r="R873" i="6"/>
  <c r="P873" i="6"/>
  <c r="M873" i="6"/>
  <c r="R872" i="6"/>
  <c r="P872" i="6"/>
  <c r="M872" i="6"/>
  <c r="R871" i="6"/>
  <c r="P871" i="6"/>
  <c r="M871" i="6"/>
  <c r="R870" i="6"/>
  <c r="P870" i="6"/>
  <c r="M870" i="6"/>
  <c r="R869" i="6"/>
  <c r="P869" i="6"/>
  <c r="M869" i="6"/>
  <c r="R868" i="6"/>
  <c r="P868" i="6"/>
  <c r="M868" i="6"/>
  <c r="R867" i="6"/>
  <c r="P867" i="6"/>
  <c r="M867" i="6"/>
  <c r="R866" i="6"/>
  <c r="P866" i="6"/>
  <c r="M866" i="6"/>
  <c r="R865" i="6"/>
  <c r="P865" i="6"/>
  <c r="M865" i="6"/>
  <c r="R864" i="6"/>
  <c r="P864" i="6"/>
  <c r="M864" i="6"/>
  <c r="R863" i="6"/>
  <c r="P863" i="6"/>
  <c r="M863" i="6"/>
  <c r="R862" i="6"/>
  <c r="P862" i="6"/>
  <c r="M862" i="6"/>
  <c r="R861" i="6"/>
  <c r="P861" i="6"/>
  <c r="M861" i="6"/>
  <c r="R860" i="6"/>
  <c r="P860" i="6"/>
  <c r="M860" i="6"/>
  <c r="R859" i="6"/>
  <c r="P859" i="6"/>
  <c r="M859" i="6"/>
  <c r="R858" i="6"/>
  <c r="P858" i="6"/>
  <c r="M858" i="6"/>
  <c r="R857" i="6"/>
  <c r="P857" i="6"/>
  <c r="M857" i="6"/>
  <c r="R856" i="6"/>
  <c r="P856" i="6"/>
  <c r="M856" i="6"/>
  <c r="P855" i="6"/>
  <c r="S855" i="6" s="1"/>
  <c r="T855" i="6" s="1"/>
  <c r="M855" i="6"/>
  <c r="R854" i="6"/>
  <c r="P854" i="6"/>
  <c r="M854" i="6"/>
  <c r="R853" i="6"/>
  <c r="P853" i="6"/>
  <c r="M853" i="6"/>
  <c r="R852" i="6"/>
  <c r="P852" i="6"/>
  <c r="M852" i="6"/>
  <c r="R851" i="6"/>
  <c r="P851" i="6"/>
  <c r="M851" i="6"/>
  <c r="R850" i="6"/>
  <c r="P850" i="6"/>
  <c r="M850" i="6"/>
  <c r="R849" i="6"/>
  <c r="P849" i="6"/>
  <c r="M849" i="6"/>
  <c r="R848" i="6"/>
  <c r="P848" i="6"/>
  <c r="M848" i="6"/>
  <c r="R847" i="6"/>
  <c r="P847" i="6"/>
  <c r="M847" i="6"/>
  <c r="R846" i="6"/>
  <c r="P846" i="6"/>
  <c r="M846" i="6"/>
  <c r="R845" i="6"/>
  <c r="P845" i="6"/>
  <c r="M845" i="6"/>
  <c r="R844" i="6"/>
  <c r="P844" i="6"/>
  <c r="M844" i="6"/>
  <c r="R843" i="6"/>
  <c r="P843" i="6"/>
  <c r="M843" i="6"/>
  <c r="R842" i="6"/>
  <c r="P842" i="6"/>
  <c r="M842" i="6"/>
  <c r="R841" i="6"/>
  <c r="P841" i="6"/>
  <c r="M841" i="6"/>
  <c r="R840" i="6"/>
  <c r="P840" i="6"/>
  <c r="M840" i="6"/>
  <c r="R839" i="6"/>
  <c r="P839" i="6"/>
  <c r="M839" i="6"/>
  <c r="R838" i="6"/>
  <c r="P838" i="6"/>
  <c r="M838" i="6"/>
  <c r="R837" i="6"/>
  <c r="P837" i="6"/>
  <c r="M837" i="6"/>
  <c r="R836" i="6"/>
  <c r="P836" i="6"/>
  <c r="M836" i="6"/>
  <c r="R835" i="6"/>
  <c r="P835" i="6"/>
  <c r="M835" i="6"/>
  <c r="R834" i="6"/>
  <c r="P834" i="6"/>
  <c r="M834" i="6"/>
  <c r="P833" i="6"/>
  <c r="M833" i="6"/>
  <c r="P832" i="6"/>
  <c r="M832" i="6"/>
  <c r="R831" i="6"/>
  <c r="P831" i="6"/>
  <c r="M831" i="6"/>
  <c r="P830" i="6"/>
  <c r="S830" i="6" s="1"/>
  <c r="T830" i="6" s="1"/>
  <c r="M830" i="6"/>
  <c r="P829" i="6"/>
  <c r="S829" i="6" s="1"/>
  <c r="T829" i="6" s="1"/>
  <c r="M829" i="6"/>
  <c r="R828" i="6"/>
  <c r="P828" i="6"/>
  <c r="M828" i="6"/>
  <c r="R827" i="6"/>
  <c r="P827" i="6"/>
  <c r="M827" i="6"/>
  <c r="P826" i="6"/>
  <c r="S826" i="6" s="1"/>
  <c r="T826" i="6" s="1"/>
  <c r="M826" i="6"/>
  <c r="R825" i="6"/>
  <c r="P825" i="6"/>
  <c r="M825" i="6"/>
  <c r="R824" i="6"/>
  <c r="P824" i="6"/>
  <c r="M824" i="6"/>
  <c r="R823" i="6"/>
  <c r="P823" i="6"/>
  <c r="M823" i="6"/>
  <c r="R822" i="6"/>
  <c r="P822" i="6"/>
  <c r="M822" i="6"/>
  <c r="R821" i="6"/>
  <c r="P821" i="6"/>
  <c r="M821" i="6"/>
  <c r="R820" i="6"/>
  <c r="P820" i="6"/>
  <c r="M820" i="6"/>
  <c r="R819" i="6"/>
  <c r="P819" i="6"/>
  <c r="M819" i="6"/>
  <c r="R818" i="6"/>
  <c r="P818" i="6"/>
  <c r="M818" i="6"/>
  <c r="R817" i="6"/>
  <c r="P817" i="6"/>
  <c r="M817" i="6"/>
  <c r="R816" i="6"/>
  <c r="P816" i="6"/>
  <c r="M816" i="6"/>
  <c r="R815" i="6"/>
  <c r="P815" i="6"/>
  <c r="M815" i="6"/>
  <c r="R814" i="6"/>
  <c r="P814" i="6"/>
  <c r="M814" i="6"/>
  <c r="R813" i="6"/>
  <c r="P813" i="6"/>
  <c r="M813" i="6"/>
  <c r="P812" i="6"/>
  <c r="M812" i="6"/>
  <c r="R811" i="6"/>
  <c r="P811" i="6"/>
  <c r="M811" i="6"/>
  <c r="R810" i="6"/>
  <c r="P810" i="6"/>
  <c r="M810" i="6"/>
  <c r="R809" i="6"/>
  <c r="P809" i="6"/>
  <c r="M809" i="6"/>
  <c r="R808" i="6"/>
  <c r="P808" i="6"/>
  <c r="M808" i="6"/>
  <c r="P807" i="6"/>
  <c r="M807" i="6"/>
  <c r="P806" i="6"/>
  <c r="M806" i="6"/>
  <c r="R805" i="6"/>
  <c r="P805" i="6"/>
  <c r="M805" i="6"/>
  <c r="R804" i="6"/>
  <c r="P804" i="6"/>
  <c r="M804" i="6"/>
  <c r="P803" i="6"/>
  <c r="M803" i="6"/>
  <c r="P802" i="6"/>
  <c r="M802" i="6"/>
  <c r="P801" i="6"/>
  <c r="M801" i="6"/>
  <c r="P800" i="6"/>
  <c r="M800" i="6"/>
  <c r="P799" i="6"/>
  <c r="M799" i="6"/>
  <c r="P798" i="6"/>
  <c r="M798" i="6"/>
  <c r="R797" i="6"/>
  <c r="P797" i="6"/>
  <c r="M797" i="6"/>
  <c r="R796" i="6"/>
  <c r="P796" i="6"/>
  <c r="M796" i="6"/>
  <c r="R795" i="6"/>
  <c r="P795" i="6"/>
  <c r="M795" i="6"/>
  <c r="P794" i="6"/>
  <c r="S794" i="6" s="1"/>
  <c r="T794" i="6" s="1"/>
  <c r="M794" i="6"/>
  <c r="P793" i="6"/>
  <c r="S793" i="6" s="1"/>
  <c r="T793" i="6" s="1"/>
  <c r="M793" i="6"/>
  <c r="P792" i="6"/>
  <c r="S792" i="6" s="1"/>
  <c r="T792" i="6" s="1"/>
  <c r="M792" i="6"/>
  <c r="R791" i="6"/>
  <c r="P791" i="6"/>
  <c r="M791" i="6"/>
  <c r="P790" i="6"/>
  <c r="M790" i="6"/>
  <c r="R789" i="6"/>
  <c r="P789" i="6"/>
  <c r="M789" i="6"/>
  <c r="P788" i="6"/>
  <c r="S788" i="6" s="1"/>
  <c r="T788" i="6" s="1"/>
  <c r="M788" i="6"/>
  <c r="R787" i="6"/>
  <c r="P787" i="6"/>
  <c r="M787" i="6"/>
  <c r="R786" i="6"/>
  <c r="P786" i="6"/>
  <c r="M786" i="6"/>
  <c r="P785" i="6"/>
  <c r="S785" i="6" s="1"/>
  <c r="T785" i="6" s="1"/>
  <c r="M785" i="6"/>
  <c r="P784" i="6"/>
  <c r="S784" i="6" s="1"/>
  <c r="T784" i="6" s="1"/>
  <c r="M784" i="6"/>
  <c r="R783" i="6"/>
  <c r="P783" i="6"/>
  <c r="M783" i="6"/>
  <c r="P782" i="6"/>
  <c r="M782" i="6"/>
  <c r="R781" i="6"/>
  <c r="P781" i="6"/>
  <c r="M781" i="6"/>
  <c r="P780" i="6"/>
  <c r="S780" i="6" s="1"/>
  <c r="T780" i="6" s="1"/>
  <c r="M780" i="6"/>
  <c r="P779" i="6"/>
  <c r="S779" i="6" s="1"/>
  <c r="T779" i="6" s="1"/>
  <c r="M779" i="6"/>
  <c r="P778" i="6"/>
  <c r="S778" i="6" s="1"/>
  <c r="T778" i="6" s="1"/>
  <c r="M778" i="6"/>
  <c r="P777" i="6"/>
  <c r="S777" i="6" s="1"/>
  <c r="T777" i="6" s="1"/>
  <c r="M777" i="6"/>
  <c r="R776" i="6"/>
  <c r="P776" i="6"/>
  <c r="M776" i="6"/>
  <c r="P775" i="6"/>
  <c r="S775" i="6" s="1"/>
  <c r="T775" i="6" s="1"/>
  <c r="M775" i="6"/>
  <c r="P774" i="6"/>
  <c r="S774" i="6" s="1"/>
  <c r="T774" i="6" s="1"/>
  <c r="M774" i="6"/>
  <c r="P773" i="6"/>
  <c r="S773" i="6" s="1"/>
  <c r="T773" i="6" s="1"/>
  <c r="M773" i="6"/>
  <c r="R772" i="6"/>
  <c r="P772" i="6"/>
  <c r="M772" i="6"/>
  <c r="R771" i="6"/>
  <c r="P771" i="6"/>
  <c r="M771" i="6"/>
  <c r="P770" i="6"/>
  <c r="S770" i="6" s="1"/>
  <c r="T770" i="6" s="1"/>
  <c r="M770" i="6"/>
  <c r="P769" i="6"/>
  <c r="S769" i="6" s="1"/>
  <c r="T769" i="6" s="1"/>
  <c r="M769" i="6"/>
  <c r="P768" i="6"/>
  <c r="S768" i="6" s="1"/>
  <c r="T768" i="6" s="1"/>
  <c r="M768" i="6"/>
  <c r="R767" i="6"/>
  <c r="P767" i="6"/>
  <c r="M767" i="6"/>
  <c r="R766" i="6"/>
  <c r="P766" i="6"/>
  <c r="M766" i="6"/>
  <c r="P765" i="6"/>
  <c r="S765" i="6" s="1"/>
  <c r="T765" i="6" s="1"/>
  <c r="M765" i="6"/>
  <c r="P764" i="6"/>
  <c r="S764" i="6" s="1"/>
  <c r="T764" i="6" s="1"/>
  <c r="M764" i="6"/>
  <c r="R763" i="6"/>
  <c r="P763" i="6"/>
  <c r="M763" i="6"/>
  <c r="P762" i="6"/>
  <c r="M762" i="6"/>
  <c r="P761" i="6"/>
  <c r="M761" i="6"/>
  <c r="P760" i="6"/>
  <c r="M760" i="6"/>
  <c r="P759" i="6"/>
  <c r="M759" i="6"/>
  <c r="P758" i="6"/>
  <c r="M758" i="6"/>
  <c r="R757" i="6"/>
  <c r="P757" i="6"/>
  <c r="M757" i="6"/>
  <c r="R756" i="6"/>
  <c r="P756" i="6"/>
  <c r="M756" i="6"/>
  <c r="R755" i="6"/>
  <c r="P755" i="6"/>
  <c r="M755" i="6"/>
  <c r="R754" i="6"/>
  <c r="P754" i="6"/>
  <c r="M754" i="6"/>
  <c r="R753" i="6"/>
  <c r="P753" i="6"/>
  <c r="M753" i="6"/>
  <c r="R752" i="6"/>
  <c r="P752" i="6"/>
  <c r="M752" i="6"/>
  <c r="R751" i="6"/>
  <c r="P751" i="6"/>
  <c r="M751" i="6"/>
  <c r="R750" i="6"/>
  <c r="P750" i="6"/>
  <c r="M750" i="6"/>
  <c r="R749" i="6"/>
  <c r="P749" i="6"/>
  <c r="M749" i="6"/>
  <c r="R748" i="6"/>
  <c r="P748" i="6"/>
  <c r="M748" i="6"/>
  <c r="R747" i="6"/>
  <c r="P747" i="6"/>
  <c r="M747" i="6"/>
  <c r="R746" i="6"/>
  <c r="P746" i="6"/>
  <c r="M746" i="6"/>
  <c r="R745" i="6"/>
  <c r="P745" i="6"/>
  <c r="M745" i="6"/>
  <c r="R744" i="6"/>
  <c r="P744" i="6"/>
  <c r="M744" i="6"/>
  <c r="R743" i="6"/>
  <c r="P743" i="6"/>
  <c r="M743" i="6"/>
  <c r="R742" i="6"/>
  <c r="P742" i="6"/>
  <c r="M742" i="6"/>
  <c r="R741" i="6"/>
  <c r="P741" i="6"/>
  <c r="M741" i="6"/>
  <c r="R740" i="6"/>
  <c r="P740" i="6"/>
  <c r="M740" i="6"/>
  <c r="R739" i="6"/>
  <c r="P739" i="6"/>
  <c r="M739" i="6"/>
  <c r="R738" i="6"/>
  <c r="P738" i="6"/>
  <c r="M738" i="6"/>
  <c r="R737" i="6"/>
  <c r="P737" i="6"/>
  <c r="M737" i="6"/>
  <c r="R736" i="6"/>
  <c r="P736" i="6"/>
  <c r="M736" i="6"/>
  <c r="R735" i="6"/>
  <c r="P735" i="6"/>
  <c r="M735" i="6"/>
  <c r="R734" i="6"/>
  <c r="P734" i="6"/>
  <c r="M734" i="6"/>
  <c r="R733" i="6"/>
  <c r="P733" i="6"/>
  <c r="M733" i="6"/>
  <c r="R732" i="6"/>
  <c r="P732" i="6"/>
  <c r="M732" i="6"/>
  <c r="P731" i="6"/>
  <c r="S731" i="6" s="1"/>
  <c r="T731" i="6" s="1"/>
  <c r="M731" i="6"/>
  <c r="P730" i="6"/>
  <c r="S730" i="6" s="1"/>
  <c r="T730" i="6" s="1"/>
  <c r="M730" i="6"/>
  <c r="R729" i="6"/>
  <c r="P729" i="6"/>
  <c r="M729" i="6"/>
  <c r="R728" i="6"/>
  <c r="P728" i="6"/>
  <c r="M728" i="6"/>
  <c r="R727" i="6"/>
  <c r="P727" i="6"/>
  <c r="M727" i="6"/>
  <c r="R726" i="6"/>
  <c r="P726" i="6"/>
  <c r="M726" i="6"/>
  <c r="R725" i="6"/>
  <c r="P725" i="6"/>
  <c r="M725" i="6"/>
  <c r="R724" i="6"/>
  <c r="P724" i="6"/>
  <c r="M724" i="6"/>
  <c r="R723" i="6"/>
  <c r="P723" i="6"/>
  <c r="M723" i="6"/>
  <c r="R722" i="6"/>
  <c r="P722" i="6"/>
  <c r="M722" i="6"/>
  <c r="R721" i="6"/>
  <c r="P721" i="6"/>
  <c r="M721" i="6"/>
  <c r="R720" i="6"/>
  <c r="P720" i="6"/>
  <c r="M720" i="6"/>
  <c r="R719" i="6"/>
  <c r="P719" i="6"/>
  <c r="M719" i="6"/>
  <c r="R718" i="6"/>
  <c r="P718" i="6"/>
  <c r="M718" i="6"/>
  <c r="R717" i="6"/>
  <c r="P717" i="6"/>
  <c r="M717" i="6"/>
  <c r="R716" i="6"/>
  <c r="P716" i="6"/>
  <c r="M716" i="6"/>
  <c r="R715" i="6"/>
  <c r="P715" i="6"/>
  <c r="M715" i="6"/>
  <c r="R714" i="6"/>
  <c r="P714" i="6"/>
  <c r="M714" i="6"/>
  <c r="R713" i="6"/>
  <c r="P713" i="6"/>
  <c r="M713" i="6"/>
  <c r="R712" i="6"/>
  <c r="P712" i="6"/>
  <c r="M712" i="6"/>
  <c r="R711" i="6"/>
  <c r="P711" i="6"/>
  <c r="M711" i="6"/>
  <c r="R710" i="6"/>
  <c r="P710" i="6"/>
  <c r="M710" i="6"/>
  <c r="R709" i="6"/>
  <c r="P709" i="6"/>
  <c r="M709" i="6"/>
  <c r="R708" i="6"/>
  <c r="P708" i="6"/>
  <c r="M708" i="6"/>
  <c r="R707" i="6"/>
  <c r="P707" i="6"/>
  <c r="M707" i="6"/>
  <c r="R706" i="6"/>
  <c r="P706" i="6"/>
  <c r="M706" i="6"/>
  <c r="R705" i="6"/>
  <c r="P705" i="6"/>
  <c r="M705" i="6"/>
  <c r="R704" i="6"/>
  <c r="P704" i="6"/>
  <c r="M704" i="6"/>
  <c r="R703" i="6"/>
  <c r="P703" i="6"/>
  <c r="M703" i="6"/>
  <c r="R702" i="6"/>
  <c r="P702" i="6"/>
  <c r="M702" i="6"/>
  <c r="R701" i="6"/>
  <c r="P701" i="6"/>
  <c r="M701" i="6"/>
  <c r="R700" i="6"/>
  <c r="P700" i="6"/>
  <c r="M700" i="6"/>
  <c r="R699" i="6"/>
  <c r="P699" i="6"/>
  <c r="M699" i="6"/>
  <c r="R698" i="6"/>
  <c r="P698" i="6"/>
  <c r="M698" i="6"/>
  <c r="R697" i="6"/>
  <c r="P697" i="6"/>
  <c r="M697" i="6"/>
  <c r="R696" i="6"/>
  <c r="P696" i="6"/>
  <c r="M696" i="6"/>
  <c r="R695" i="6"/>
  <c r="P695" i="6"/>
  <c r="M695" i="6"/>
  <c r="R694" i="6"/>
  <c r="P694" i="6"/>
  <c r="M694" i="6"/>
  <c r="R693" i="6"/>
  <c r="P693" i="6"/>
  <c r="M693" i="6"/>
  <c r="R692" i="6"/>
  <c r="P692" i="6"/>
  <c r="M692" i="6"/>
  <c r="R691" i="6"/>
  <c r="P691" i="6"/>
  <c r="M691" i="6"/>
  <c r="R690" i="6"/>
  <c r="P690" i="6"/>
  <c r="M690" i="6"/>
  <c r="R689" i="6"/>
  <c r="P689" i="6"/>
  <c r="M689" i="6"/>
  <c r="R688" i="6"/>
  <c r="P688" i="6"/>
  <c r="M688" i="6"/>
  <c r="R687" i="6"/>
  <c r="P687" i="6"/>
  <c r="M687" i="6"/>
  <c r="R686" i="6"/>
  <c r="P686" i="6"/>
  <c r="M686" i="6"/>
  <c r="R685" i="6"/>
  <c r="P685" i="6"/>
  <c r="M685" i="6"/>
  <c r="R684" i="6"/>
  <c r="P684" i="6"/>
  <c r="M684" i="6"/>
  <c r="R683" i="6"/>
  <c r="P683" i="6"/>
  <c r="M683" i="6"/>
  <c r="R682" i="6"/>
  <c r="P682" i="6"/>
  <c r="M682" i="6"/>
  <c r="R681" i="6"/>
  <c r="P681" i="6"/>
  <c r="M681" i="6"/>
  <c r="R680" i="6"/>
  <c r="P680" i="6"/>
  <c r="M680" i="6"/>
  <c r="R679" i="6"/>
  <c r="P679" i="6"/>
  <c r="M679" i="6"/>
  <c r="R678" i="6"/>
  <c r="P678" i="6"/>
  <c r="M678" i="6"/>
  <c r="R677" i="6"/>
  <c r="P677" i="6"/>
  <c r="M677" i="6"/>
  <c r="R676" i="6"/>
  <c r="P676" i="6"/>
  <c r="M676" i="6"/>
  <c r="R675" i="6"/>
  <c r="P675" i="6"/>
  <c r="M675" i="6"/>
  <c r="R674" i="6"/>
  <c r="P674" i="6"/>
  <c r="M674" i="6"/>
  <c r="R673" i="6"/>
  <c r="P673" i="6"/>
  <c r="M673" i="6"/>
  <c r="R672" i="6"/>
  <c r="P672" i="6"/>
  <c r="M672" i="6"/>
  <c r="R671" i="6"/>
  <c r="P671" i="6"/>
  <c r="M671" i="6"/>
  <c r="R670" i="6"/>
  <c r="P670" i="6"/>
  <c r="M670" i="6"/>
  <c r="R669" i="6"/>
  <c r="P669" i="6"/>
  <c r="M669" i="6"/>
  <c r="R668" i="6"/>
  <c r="P668" i="6"/>
  <c r="M668" i="6"/>
  <c r="R667" i="6"/>
  <c r="P667" i="6"/>
  <c r="M667" i="6"/>
  <c r="R666" i="6"/>
  <c r="P666" i="6"/>
  <c r="M666" i="6"/>
  <c r="R665" i="6"/>
  <c r="P665" i="6"/>
  <c r="M665" i="6"/>
  <c r="R664" i="6"/>
  <c r="P664" i="6"/>
  <c r="M664" i="6"/>
  <c r="R663" i="6"/>
  <c r="P663" i="6"/>
  <c r="M663" i="6"/>
  <c r="R662" i="6"/>
  <c r="P662" i="6"/>
  <c r="M662" i="6"/>
  <c r="R661" i="6"/>
  <c r="P661" i="6"/>
  <c r="M661" i="6"/>
  <c r="R660" i="6"/>
  <c r="P660" i="6"/>
  <c r="M660" i="6"/>
  <c r="R659" i="6"/>
  <c r="P659" i="6"/>
  <c r="M659" i="6"/>
  <c r="R658" i="6"/>
  <c r="P658" i="6"/>
  <c r="M658" i="6"/>
  <c r="R657" i="6"/>
  <c r="P657" i="6"/>
  <c r="M657" i="6"/>
  <c r="R656" i="6"/>
  <c r="P656" i="6"/>
  <c r="M656" i="6"/>
  <c r="R655" i="6"/>
  <c r="P655" i="6"/>
  <c r="M655" i="6"/>
  <c r="R654" i="6"/>
  <c r="P654" i="6"/>
  <c r="M654" i="6"/>
  <c r="R653" i="6"/>
  <c r="P653" i="6"/>
  <c r="M653" i="6"/>
  <c r="R652" i="6"/>
  <c r="P652" i="6"/>
  <c r="M652" i="6"/>
  <c r="R651" i="6"/>
  <c r="P651" i="6"/>
  <c r="M651" i="6"/>
  <c r="R650" i="6"/>
  <c r="P650" i="6"/>
  <c r="M650" i="6"/>
  <c r="R649" i="6"/>
  <c r="P649" i="6"/>
  <c r="M649" i="6"/>
  <c r="R648" i="6"/>
  <c r="P648" i="6"/>
  <c r="M648" i="6"/>
  <c r="R647" i="6"/>
  <c r="P647" i="6"/>
  <c r="M647" i="6"/>
  <c r="R646" i="6"/>
  <c r="P646" i="6"/>
  <c r="M646" i="6"/>
  <c r="R645" i="6"/>
  <c r="P645" i="6"/>
  <c r="M645" i="6"/>
  <c r="R644" i="6"/>
  <c r="P644" i="6"/>
  <c r="M644" i="6"/>
  <c r="R643" i="6"/>
  <c r="P643" i="6"/>
  <c r="M643" i="6"/>
  <c r="R642" i="6"/>
  <c r="P642" i="6"/>
  <c r="M642" i="6"/>
  <c r="R641" i="6"/>
  <c r="P641" i="6"/>
  <c r="M641" i="6"/>
  <c r="R640" i="6"/>
  <c r="P640" i="6"/>
  <c r="M640" i="6"/>
  <c r="R639" i="6"/>
  <c r="P639" i="6"/>
  <c r="M639" i="6"/>
  <c r="R638" i="6"/>
  <c r="P638" i="6"/>
  <c r="M638" i="6"/>
  <c r="R637" i="6"/>
  <c r="P637" i="6"/>
  <c r="M637" i="6"/>
  <c r="R636" i="6"/>
  <c r="P636" i="6"/>
  <c r="M636" i="6"/>
  <c r="R635" i="6"/>
  <c r="P635" i="6"/>
  <c r="M635" i="6"/>
  <c r="R634" i="6"/>
  <c r="P634" i="6"/>
  <c r="M634" i="6"/>
  <c r="R633" i="6"/>
  <c r="P633" i="6"/>
  <c r="M633" i="6"/>
  <c r="R632" i="6"/>
  <c r="P632" i="6"/>
  <c r="M632" i="6"/>
  <c r="R631" i="6"/>
  <c r="P631" i="6"/>
  <c r="M631" i="6"/>
  <c r="R630" i="6"/>
  <c r="P630" i="6"/>
  <c r="M630" i="6"/>
  <c r="R629" i="6"/>
  <c r="P629" i="6"/>
  <c r="M629" i="6"/>
  <c r="R628" i="6"/>
  <c r="P628" i="6"/>
  <c r="M628" i="6"/>
  <c r="R627" i="6"/>
  <c r="P627" i="6"/>
  <c r="M627" i="6"/>
  <c r="R626" i="6"/>
  <c r="P626" i="6"/>
  <c r="M626" i="6"/>
  <c r="R625" i="6"/>
  <c r="P625" i="6"/>
  <c r="M625" i="6"/>
  <c r="R624" i="6"/>
  <c r="P624" i="6"/>
  <c r="M624" i="6"/>
  <c r="R623" i="6"/>
  <c r="P623" i="6"/>
  <c r="M623" i="6"/>
  <c r="R622" i="6"/>
  <c r="P622" i="6"/>
  <c r="M622" i="6"/>
  <c r="R621" i="6"/>
  <c r="P621" i="6"/>
  <c r="M621" i="6"/>
  <c r="R620" i="6"/>
  <c r="P620" i="6"/>
  <c r="M620" i="6"/>
  <c r="R619" i="6"/>
  <c r="P619" i="6"/>
  <c r="M619" i="6"/>
  <c r="R618" i="6"/>
  <c r="P618" i="6"/>
  <c r="M618" i="6"/>
  <c r="R617" i="6"/>
  <c r="P617" i="6"/>
  <c r="M617" i="6"/>
  <c r="R616" i="6"/>
  <c r="P616" i="6"/>
  <c r="M616" i="6"/>
  <c r="R615" i="6"/>
  <c r="P615" i="6"/>
  <c r="M615" i="6"/>
  <c r="R614" i="6"/>
  <c r="P614" i="6"/>
  <c r="M614" i="6"/>
  <c r="R613" i="6"/>
  <c r="P613" i="6"/>
  <c r="M613" i="6"/>
  <c r="R612" i="6"/>
  <c r="P612" i="6"/>
  <c r="M612" i="6"/>
  <c r="R611" i="6"/>
  <c r="P611" i="6"/>
  <c r="M611" i="6"/>
  <c r="R610" i="6"/>
  <c r="P610" i="6"/>
  <c r="M610" i="6"/>
  <c r="R609" i="6"/>
  <c r="P609" i="6"/>
  <c r="M609" i="6"/>
  <c r="R608" i="6"/>
  <c r="P608" i="6"/>
  <c r="M608" i="6"/>
  <c r="R607" i="6"/>
  <c r="P607" i="6"/>
  <c r="M607" i="6"/>
  <c r="R606" i="6"/>
  <c r="P606" i="6"/>
  <c r="M606" i="6"/>
  <c r="R605" i="6"/>
  <c r="P605" i="6"/>
  <c r="M605" i="6"/>
  <c r="R604" i="6"/>
  <c r="P604" i="6"/>
  <c r="M604" i="6"/>
  <c r="R603" i="6"/>
  <c r="P603" i="6"/>
  <c r="M603" i="6"/>
  <c r="R602" i="6"/>
  <c r="P602" i="6"/>
  <c r="M602" i="6"/>
  <c r="R601" i="6"/>
  <c r="P601" i="6"/>
  <c r="M601" i="6"/>
  <c r="R600" i="6"/>
  <c r="P600" i="6"/>
  <c r="M600" i="6"/>
  <c r="R599" i="6"/>
  <c r="P599" i="6"/>
  <c r="M599" i="6"/>
  <c r="R598" i="6"/>
  <c r="P598" i="6"/>
  <c r="M598" i="6"/>
  <c r="R597" i="6"/>
  <c r="P597" i="6"/>
  <c r="M597" i="6"/>
  <c r="R596" i="6"/>
  <c r="P596" i="6"/>
  <c r="M596" i="6"/>
  <c r="R595" i="6"/>
  <c r="P595" i="6"/>
  <c r="M595" i="6"/>
  <c r="R594" i="6"/>
  <c r="P594" i="6"/>
  <c r="M594" i="6"/>
  <c r="R593" i="6"/>
  <c r="P593" i="6"/>
  <c r="M593" i="6"/>
  <c r="R592" i="6"/>
  <c r="P592" i="6"/>
  <c r="M592" i="6"/>
  <c r="R591" i="6"/>
  <c r="P591" i="6"/>
  <c r="M591" i="6"/>
  <c r="R590" i="6"/>
  <c r="P590" i="6"/>
  <c r="M590" i="6"/>
  <c r="R589" i="6"/>
  <c r="P589" i="6"/>
  <c r="M589" i="6"/>
  <c r="R588" i="6"/>
  <c r="P588" i="6"/>
  <c r="M588" i="6"/>
  <c r="R587" i="6"/>
  <c r="P587" i="6"/>
  <c r="M587" i="6"/>
  <c r="R586" i="6"/>
  <c r="P586" i="6"/>
  <c r="M586" i="6"/>
  <c r="R585" i="6"/>
  <c r="P585" i="6"/>
  <c r="M585" i="6"/>
  <c r="R584" i="6"/>
  <c r="P584" i="6"/>
  <c r="M584" i="6"/>
  <c r="R583" i="6"/>
  <c r="P583" i="6"/>
  <c r="M583" i="6"/>
  <c r="R582" i="6"/>
  <c r="P582" i="6"/>
  <c r="M582" i="6"/>
  <c r="R581" i="6"/>
  <c r="P581" i="6"/>
  <c r="M581" i="6"/>
  <c r="R580" i="6"/>
  <c r="P580" i="6"/>
  <c r="M580" i="6"/>
  <c r="R579" i="6"/>
  <c r="P579" i="6"/>
  <c r="M579" i="6"/>
  <c r="R578" i="6"/>
  <c r="P578" i="6"/>
  <c r="M578" i="6"/>
  <c r="R577" i="6"/>
  <c r="P577" i="6"/>
  <c r="M577" i="6"/>
  <c r="R576" i="6"/>
  <c r="P576" i="6"/>
  <c r="M576" i="6"/>
  <c r="R575" i="6"/>
  <c r="P575" i="6"/>
  <c r="M575" i="6"/>
  <c r="R574" i="6"/>
  <c r="P574" i="6"/>
  <c r="M574" i="6"/>
  <c r="R573" i="6"/>
  <c r="P573" i="6"/>
  <c r="M573" i="6"/>
  <c r="R572" i="6"/>
  <c r="P572" i="6"/>
  <c r="M572" i="6"/>
  <c r="R571" i="6"/>
  <c r="P571" i="6"/>
  <c r="M571" i="6"/>
  <c r="R570" i="6"/>
  <c r="P570" i="6"/>
  <c r="M570" i="6"/>
  <c r="R569" i="6"/>
  <c r="P569" i="6"/>
  <c r="M569" i="6"/>
  <c r="R568" i="6"/>
  <c r="P568" i="6"/>
  <c r="M568" i="6"/>
  <c r="R567" i="6"/>
  <c r="P567" i="6"/>
  <c r="M567" i="6"/>
  <c r="R566" i="6"/>
  <c r="P566" i="6"/>
  <c r="M566" i="6"/>
  <c r="R565" i="6"/>
  <c r="P565" i="6"/>
  <c r="M565" i="6"/>
  <c r="R564" i="6"/>
  <c r="P564" i="6"/>
  <c r="M564" i="6"/>
  <c r="R563" i="6"/>
  <c r="P563" i="6"/>
  <c r="M563" i="6"/>
  <c r="R562" i="6"/>
  <c r="P562" i="6"/>
  <c r="M562" i="6"/>
  <c r="R561" i="6"/>
  <c r="P561" i="6"/>
  <c r="M561" i="6"/>
  <c r="R560" i="6"/>
  <c r="P560" i="6"/>
  <c r="M560" i="6"/>
  <c r="R559" i="6"/>
  <c r="P559" i="6"/>
  <c r="M559" i="6"/>
  <c r="R558" i="6"/>
  <c r="P558" i="6"/>
  <c r="M558" i="6"/>
  <c r="R557" i="6"/>
  <c r="P557" i="6"/>
  <c r="M557" i="6"/>
  <c r="R556" i="6"/>
  <c r="P556" i="6"/>
  <c r="M556" i="6"/>
  <c r="R555" i="6"/>
  <c r="P555" i="6"/>
  <c r="M555" i="6"/>
  <c r="R554" i="6"/>
  <c r="P554" i="6"/>
  <c r="M554" i="6"/>
  <c r="R553" i="6"/>
  <c r="P553" i="6"/>
  <c r="M553" i="6"/>
  <c r="R552" i="6"/>
  <c r="P552" i="6"/>
  <c r="M552" i="6"/>
  <c r="R551" i="6"/>
  <c r="P551" i="6"/>
  <c r="M551" i="6"/>
  <c r="R550" i="6"/>
  <c r="P550" i="6"/>
  <c r="M550" i="6"/>
  <c r="R549" i="6"/>
  <c r="P549" i="6"/>
  <c r="M549" i="6"/>
  <c r="R548" i="6"/>
  <c r="P548" i="6"/>
  <c r="M548" i="6"/>
  <c r="R547" i="6"/>
  <c r="P547" i="6"/>
  <c r="M547" i="6"/>
  <c r="R546" i="6"/>
  <c r="P546" i="6"/>
  <c r="M546" i="6"/>
  <c r="R545" i="6"/>
  <c r="P545" i="6"/>
  <c r="M545" i="6"/>
  <c r="R544" i="6"/>
  <c r="P544" i="6"/>
  <c r="M544" i="6"/>
  <c r="R543" i="6"/>
  <c r="P543" i="6"/>
  <c r="M543" i="6"/>
  <c r="R542" i="6"/>
  <c r="P542" i="6"/>
  <c r="M542" i="6"/>
  <c r="R541" i="6"/>
  <c r="P541" i="6"/>
  <c r="M541" i="6"/>
  <c r="R540" i="6"/>
  <c r="P540" i="6"/>
  <c r="M540" i="6"/>
  <c r="R539" i="6"/>
  <c r="P539" i="6"/>
  <c r="M539" i="6"/>
  <c r="R538" i="6"/>
  <c r="P538" i="6"/>
  <c r="M538" i="6"/>
  <c r="R537" i="6"/>
  <c r="P537" i="6"/>
  <c r="M537" i="6"/>
  <c r="R536" i="6"/>
  <c r="P536" i="6"/>
  <c r="M536" i="6"/>
  <c r="R535" i="6"/>
  <c r="P535" i="6"/>
  <c r="M535" i="6"/>
  <c r="R534" i="6"/>
  <c r="P534" i="6"/>
  <c r="M534" i="6"/>
  <c r="R533" i="6"/>
  <c r="P533" i="6"/>
  <c r="M533" i="6"/>
  <c r="R532" i="6"/>
  <c r="P532" i="6"/>
  <c r="M532" i="6"/>
  <c r="R531" i="6"/>
  <c r="P531" i="6"/>
  <c r="M531" i="6"/>
  <c r="R530" i="6"/>
  <c r="P530" i="6"/>
  <c r="M530" i="6"/>
  <c r="R529" i="6"/>
  <c r="P529" i="6"/>
  <c r="M529" i="6"/>
  <c r="R528" i="6"/>
  <c r="P528" i="6"/>
  <c r="M528" i="6"/>
  <c r="R527" i="6"/>
  <c r="P527" i="6"/>
  <c r="M527" i="6"/>
  <c r="R526" i="6"/>
  <c r="P526" i="6"/>
  <c r="M526" i="6"/>
  <c r="R525" i="6"/>
  <c r="P525" i="6"/>
  <c r="M525" i="6"/>
  <c r="R524" i="6"/>
  <c r="P524" i="6"/>
  <c r="M524" i="6"/>
  <c r="R523" i="6"/>
  <c r="P523" i="6"/>
  <c r="M523" i="6"/>
  <c r="R522" i="6"/>
  <c r="P522" i="6"/>
  <c r="M522" i="6"/>
  <c r="R521" i="6"/>
  <c r="P521" i="6"/>
  <c r="M521" i="6"/>
  <c r="R520" i="6"/>
  <c r="P520" i="6"/>
  <c r="M520" i="6"/>
  <c r="R519" i="6"/>
  <c r="P519" i="6"/>
  <c r="M519" i="6"/>
  <c r="R518" i="6"/>
  <c r="P518" i="6"/>
  <c r="M518" i="6"/>
  <c r="R517" i="6"/>
  <c r="P517" i="6"/>
  <c r="M517" i="6"/>
  <c r="R516" i="6"/>
  <c r="P516" i="6"/>
  <c r="M516" i="6"/>
  <c r="R515" i="6"/>
  <c r="P515" i="6"/>
  <c r="M515" i="6"/>
  <c r="R514" i="6"/>
  <c r="P514" i="6"/>
  <c r="M514" i="6"/>
  <c r="R513" i="6"/>
  <c r="P513" i="6"/>
  <c r="M513" i="6"/>
  <c r="R512" i="6"/>
  <c r="P512" i="6"/>
  <c r="M512" i="6"/>
  <c r="R511" i="6"/>
  <c r="P511" i="6"/>
  <c r="M511" i="6"/>
  <c r="R510" i="6"/>
  <c r="P510" i="6"/>
  <c r="M510" i="6"/>
  <c r="R509" i="6"/>
  <c r="P509" i="6"/>
  <c r="M509" i="6"/>
  <c r="R508" i="6"/>
  <c r="P508" i="6"/>
  <c r="M508" i="6"/>
  <c r="R507" i="6"/>
  <c r="P507" i="6"/>
  <c r="M507" i="6"/>
  <c r="R506" i="6"/>
  <c r="P506" i="6"/>
  <c r="M506" i="6"/>
  <c r="R505" i="6"/>
  <c r="P505" i="6"/>
  <c r="M505" i="6"/>
  <c r="R504" i="6"/>
  <c r="P504" i="6"/>
  <c r="M504" i="6"/>
  <c r="R503" i="6"/>
  <c r="P503" i="6"/>
  <c r="M503" i="6"/>
  <c r="R502" i="6"/>
  <c r="P502" i="6"/>
  <c r="M502" i="6"/>
  <c r="R501" i="6"/>
  <c r="P501" i="6"/>
  <c r="M501" i="6"/>
  <c r="R500" i="6"/>
  <c r="P500" i="6"/>
  <c r="M500" i="6"/>
  <c r="R499" i="6"/>
  <c r="P499" i="6"/>
  <c r="M499" i="6"/>
  <c r="R498" i="6"/>
  <c r="P498" i="6"/>
  <c r="M498" i="6"/>
  <c r="R497" i="6"/>
  <c r="P497" i="6"/>
  <c r="M497" i="6"/>
  <c r="R496" i="6"/>
  <c r="P496" i="6"/>
  <c r="M496" i="6"/>
  <c r="R495" i="6"/>
  <c r="P495" i="6"/>
  <c r="M495" i="6"/>
  <c r="R494" i="6"/>
  <c r="P494" i="6"/>
  <c r="M494" i="6"/>
  <c r="R493" i="6"/>
  <c r="P493" i="6"/>
  <c r="M493" i="6"/>
  <c r="R492" i="6"/>
  <c r="P492" i="6"/>
  <c r="M492" i="6"/>
  <c r="R491" i="6"/>
  <c r="P491" i="6"/>
  <c r="M491" i="6"/>
  <c r="R490" i="6"/>
  <c r="P490" i="6"/>
  <c r="M490" i="6"/>
  <c r="R489" i="6"/>
  <c r="P489" i="6"/>
  <c r="M489" i="6"/>
  <c r="R488" i="6"/>
  <c r="P488" i="6"/>
  <c r="M488" i="6"/>
  <c r="R487" i="6"/>
  <c r="P487" i="6"/>
  <c r="M487" i="6"/>
  <c r="R486" i="6"/>
  <c r="P486" i="6"/>
  <c r="M486" i="6"/>
  <c r="R485" i="6"/>
  <c r="P485" i="6"/>
  <c r="M485" i="6"/>
  <c r="R484" i="6"/>
  <c r="P484" i="6"/>
  <c r="M484" i="6"/>
  <c r="R483" i="6"/>
  <c r="P483" i="6"/>
  <c r="M483" i="6"/>
  <c r="R482" i="6"/>
  <c r="P482" i="6"/>
  <c r="M482" i="6"/>
  <c r="R481" i="6"/>
  <c r="P481" i="6"/>
  <c r="M481" i="6"/>
  <c r="R480" i="6"/>
  <c r="P480" i="6"/>
  <c r="M480" i="6"/>
  <c r="R479" i="6"/>
  <c r="P479" i="6"/>
  <c r="M479" i="6"/>
  <c r="R478" i="6"/>
  <c r="P478" i="6"/>
  <c r="M478" i="6"/>
  <c r="R477" i="6"/>
  <c r="P477" i="6"/>
  <c r="M477" i="6"/>
  <c r="R476" i="6"/>
  <c r="P476" i="6"/>
  <c r="M476" i="6"/>
  <c r="R475" i="6"/>
  <c r="P475" i="6"/>
  <c r="M475" i="6"/>
  <c r="R474" i="6"/>
  <c r="P474" i="6"/>
  <c r="M474" i="6"/>
  <c r="R473" i="6"/>
  <c r="P473" i="6"/>
  <c r="M473" i="6"/>
  <c r="R472" i="6"/>
  <c r="P472" i="6"/>
  <c r="M472" i="6"/>
  <c r="R471" i="6"/>
  <c r="P471" i="6"/>
  <c r="M471" i="6"/>
  <c r="R470" i="6"/>
  <c r="P470" i="6"/>
  <c r="M470" i="6"/>
  <c r="R469" i="6"/>
  <c r="P469" i="6"/>
  <c r="M469" i="6"/>
  <c r="R468" i="6"/>
  <c r="P468" i="6"/>
  <c r="M468" i="6"/>
  <c r="R467" i="6"/>
  <c r="P467" i="6"/>
  <c r="M467" i="6"/>
  <c r="R466" i="6"/>
  <c r="P466" i="6"/>
  <c r="M466" i="6"/>
  <c r="R465" i="6"/>
  <c r="P465" i="6"/>
  <c r="M465" i="6"/>
  <c r="R464" i="6"/>
  <c r="P464" i="6"/>
  <c r="M464" i="6"/>
  <c r="R463" i="6"/>
  <c r="P463" i="6"/>
  <c r="M463" i="6"/>
  <c r="R462" i="6"/>
  <c r="P462" i="6"/>
  <c r="M462" i="6"/>
  <c r="R461" i="6"/>
  <c r="P461" i="6"/>
  <c r="M461" i="6"/>
  <c r="R460" i="6"/>
  <c r="P460" i="6"/>
  <c r="M460" i="6"/>
  <c r="R459" i="6"/>
  <c r="P459" i="6"/>
  <c r="M459" i="6"/>
  <c r="R458" i="6"/>
  <c r="P458" i="6"/>
  <c r="M458" i="6"/>
  <c r="R457" i="6"/>
  <c r="P457" i="6"/>
  <c r="M457" i="6"/>
  <c r="R456" i="6"/>
  <c r="P456" i="6"/>
  <c r="M456" i="6"/>
  <c r="R455" i="6"/>
  <c r="P455" i="6"/>
  <c r="M455" i="6"/>
  <c r="R454" i="6"/>
  <c r="P454" i="6"/>
  <c r="M454" i="6"/>
  <c r="R453" i="6"/>
  <c r="P453" i="6"/>
  <c r="M453" i="6"/>
  <c r="R452" i="6"/>
  <c r="P452" i="6"/>
  <c r="M452" i="6"/>
  <c r="R451" i="6"/>
  <c r="P451" i="6"/>
  <c r="M451" i="6"/>
  <c r="R450" i="6"/>
  <c r="P450" i="6"/>
  <c r="M450" i="6"/>
  <c r="R449" i="6"/>
  <c r="P449" i="6"/>
  <c r="M449" i="6"/>
  <c r="R448" i="6"/>
  <c r="P448" i="6"/>
  <c r="M448" i="6"/>
  <c r="R447" i="6"/>
  <c r="P447" i="6"/>
  <c r="M447" i="6"/>
  <c r="R446" i="6"/>
  <c r="P446" i="6"/>
  <c r="M446" i="6"/>
  <c r="R445" i="6"/>
  <c r="P445" i="6"/>
  <c r="M445" i="6"/>
  <c r="R444" i="6"/>
  <c r="P444" i="6"/>
  <c r="M444" i="6"/>
  <c r="R443" i="6"/>
  <c r="P443" i="6"/>
  <c r="M443" i="6"/>
  <c r="R442" i="6"/>
  <c r="P442" i="6"/>
  <c r="M442" i="6"/>
  <c r="R441" i="6"/>
  <c r="P441" i="6"/>
  <c r="M441" i="6"/>
  <c r="R440" i="6"/>
  <c r="P440" i="6"/>
  <c r="M440" i="6"/>
  <c r="R439" i="6"/>
  <c r="P439" i="6"/>
  <c r="M439" i="6"/>
  <c r="R438" i="6"/>
  <c r="P438" i="6"/>
  <c r="M438" i="6"/>
  <c r="R437" i="6"/>
  <c r="P437" i="6"/>
  <c r="M437" i="6"/>
  <c r="R436" i="6"/>
  <c r="P436" i="6"/>
  <c r="M436" i="6"/>
  <c r="R435" i="6"/>
  <c r="P435" i="6"/>
  <c r="M435" i="6"/>
  <c r="R434" i="6"/>
  <c r="P434" i="6"/>
  <c r="M434" i="6"/>
  <c r="R433" i="6"/>
  <c r="P433" i="6"/>
  <c r="M433" i="6"/>
  <c r="R432" i="6"/>
  <c r="P432" i="6"/>
  <c r="M432" i="6"/>
  <c r="R431" i="6"/>
  <c r="P431" i="6"/>
  <c r="M431" i="6"/>
  <c r="R430" i="6"/>
  <c r="P430" i="6"/>
  <c r="M430" i="6"/>
  <c r="R429" i="6"/>
  <c r="P429" i="6"/>
  <c r="M429" i="6"/>
  <c r="R428" i="6"/>
  <c r="P428" i="6"/>
  <c r="M428" i="6"/>
  <c r="R427" i="6"/>
  <c r="P427" i="6"/>
  <c r="M427" i="6"/>
  <c r="R426" i="6"/>
  <c r="P426" i="6"/>
  <c r="M426" i="6"/>
  <c r="R425" i="6"/>
  <c r="P425" i="6"/>
  <c r="M425" i="6"/>
  <c r="R424" i="6"/>
  <c r="P424" i="6"/>
  <c r="M424" i="6"/>
  <c r="R423" i="6"/>
  <c r="P423" i="6"/>
  <c r="M423" i="6"/>
  <c r="R422" i="6"/>
  <c r="P422" i="6"/>
  <c r="M422" i="6"/>
  <c r="R421" i="6"/>
  <c r="P421" i="6"/>
  <c r="M421" i="6"/>
  <c r="R420" i="6"/>
  <c r="P420" i="6"/>
  <c r="M420" i="6"/>
  <c r="R419" i="6"/>
  <c r="P419" i="6"/>
  <c r="M419" i="6"/>
  <c r="R418" i="6"/>
  <c r="P418" i="6"/>
  <c r="M418" i="6"/>
  <c r="R417" i="6"/>
  <c r="P417" i="6"/>
  <c r="M417" i="6"/>
  <c r="R416" i="6"/>
  <c r="P416" i="6"/>
  <c r="M416" i="6"/>
  <c r="R415" i="6"/>
  <c r="P415" i="6"/>
  <c r="M415" i="6"/>
  <c r="R414" i="6"/>
  <c r="P414" i="6"/>
  <c r="M414" i="6"/>
  <c r="R413" i="6"/>
  <c r="P413" i="6"/>
  <c r="M413" i="6"/>
  <c r="R412" i="6"/>
  <c r="P412" i="6"/>
  <c r="M412" i="6"/>
  <c r="R411" i="6"/>
  <c r="P411" i="6"/>
  <c r="M411" i="6"/>
  <c r="R410" i="6"/>
  <c r="P410" i="6"/>
  <c r="M410" i="6"/>
  <c r="R409" i="6"/>
  <c r="P409" i="6"/>
  <c r="M409" i="6"/>
  <c r="R408" i="6"/>
  <c r="P408" i="6"/>
  <c r="M408" i="6"/>
  <c r="R407" i="6"/>
  <c r="P407" i="6"/>
  <c r="M407" i="6"/>
  <c r="R406" i="6"/>
  <c r="P406" i="6"/>
  <c r="M406" i="6"/>
  <c r="R405" i="6"/>
  <c r="P405" i="6"/>
  <c r="M405" i="6"/>
  <c r="R404" i="6"/>
  <c r="P404" i="6"/>
  <c r="M404" i="6"/>
  <c r="R403" i="6"/>
  <c r="P403" i="6"/>
  <c r="M403" i="6"/>
  <c r="R402" i="6"/>
  <c r="P402" i="6"/>
  <c r="M402" i="6"/>
  <c r="R401" i="6"/>
  <c r="P401" i="6"/>
  <c r="M401" i="6"/>
  <c r="R400" i="6"/>
  <c r="P400" i="6"/>
  <c r="M400" i="6"/>
  <c r="R399" i="6"/>
  <c r="P399" i="6"/>
  <c r="M399" i="6"/>
  <c r="R398" i="6"/>
  <c r="P398" i="6"/>
  <c r="M398" i="6"/>
  <c r="R397" i="6"/>
  <c r="P397" i="6"/>
  <c r="M397" i="6"/>
  <c r="R396" i="6"/>
  <c r="P396" i="6"/>
  <c r="M396" i="6"/>
  <c r="R395" i="6"/>
  <c r="P395" i="6"/>
  <c r="M395" i="6"/>
  <c r="R394" i="6"/>
  <c r="P394" i="6"/>
  <c r="M394" i="6"/>
  <c r="R393" i="6"/>
  <c r="P393" i="6"/>
  <c r="M393" i="6"/>
  <c r="R392" i="6"/>
  <c r="P392" i="6"/>
  <c r="M392" i="6"/>
  <c r="R391" i="6"/>
  <c r="P391" i="6"/>
  <c r="M391" i="6"/>
  <c r="R390" i="6"/>
  <c r="P390" i="6"/>
  <c r="M390" i="6"/>
  <c r="R389" i="6"/>
  <c r="P389" i="6"/>
  <c r="M389" i="6"/>
  <c r="R388" i="6"/>
  <c r="P388" i="6"/>
  <c r="M388" i="6"/>
  <c r="R387" i="6"/>
  <c r="P387" i="6"/>
  <c r="M387" i="6"/>
  <c r="R386" i="6"/>
  <c r="P386" i="6"/>
  <c r="M386" i="6"/>
  <c r="R385" i="6"/>
  <c r="P385" i="6"/>
  <c r="M385" i="6"/>
  <c r="R384" i="6"/>
  <c r="P384" i="6"/>
  <c r="M384" i="6"/>
  <c r="R383" i="6"/>
  <c r="P383" i="6"/>
  <c r="M383" i="6"/>
  <c r="R382" i="6"/>
  <c r="P382" i="6"/>
  <c r="M382" i="6"/>
  <c r="R381" i="6"/>
  <c r="P381" i="6"/>
  <c r="M381" i="6"/>
  <c r="R380" i="6"/>
  <c r="P380" i="6"/>
  <c r="M380" i="6"/>
  <c r="R379" i="6"/>
  <c r="P379" i="6"/>
  <c r="M379" i="6"/>
  <c r="R378" i="6"/>
  <c r="P378" i="6"/>
  <c r="M378" i="6"/>
  <c r="P377" i="6"/>
  <c r="S377" i="6" s="1"/>
  <c r="T377" i="6" s="1"/>
  <c r="M377" i="6"/>
  <c r="R376" i="6"/>
  <c r="P376" i="6"/>
  <c r="M376" i="6"/>
  <c r="R375" i="6"/>
  <c r="P375" i="6"/>
  <c r="M375" i="6"/>
  <c r="R374" i="6"/>
  <c r="P374" i="6"/>
  <c r="M374" i="6"/>
  <c r="R373" i="6"/>
  <c r="P373" i="6"/>
  <c r="M373" i="6"/>
  <c r="R372" i="6"/>
  <c r="P372" i="6"/>
  <c r="M372" i="6"/>
  <c r="R371" i="6"/>
  <c r="P371" i="6"/>
  <c r="M371" i="6"/>
  <c r="R370" i="6"/>
  <c r="P370" i="6"/>
  <c r="M370" i="6"/>
  <c r="R369" i="6"/>
  <c r="P369" i="6"/>
  <c r="M369" i="6"/>
  <c r="R368" i="6"/>
  <c r="P368" i="6"/>
  <c r="M368" i="6"/>
  <c r="R367" i="6"/>
  <c r="P367" i="6"/>
  <c r="M367" i="6"/>
  <c r="R366" i="6"/>
  <c r="P366" i="6"/>
  <c r="M366" i="6"/>
  <c r="R365" i="6"/>
  <c r="P365" i="6"/>
  <c r="M365" i="6"/>
  <c r="R364" i="6"/>
  <c r="P364" i="6"/>
  <c r="M364" i="6"/>
  <c r="R363" i="6"/>
  <c r="P363" i="6"/>
  <c r="M363" i="6"/>
  <c r="R362" i="6"/>
  <c r="P362" i="6"/>
  <c r="M362" i="6"/>
  <c r="R361" i="6"/>
  <c r="P361" i="6"/>
  <c r="M361" i="6"/>
  <c r="R360" i="6"/>
  <c r="P360" i="6"/>
  <c r="M360" i="6"/>
  <c r="R359" i="6"/>
  <c r="P359" i="6"/>
  <c r="M359" i="6"/>
  <c r="R358" i="6"/>
  <c r="P358" i="6"/>
  <c r="M358" i="6"/>
  <c r="R357" i="6"/>
  <c r="P357" i="6"/>
  <c r="M357" i="6"/>
  <c r="R356" i="6"/>
  <c r="P356" i="6"/>
  <c r="M356" i="6"/>
  <c r="R355" i="6"/>
  <c r="P355" i="6"/>
  <c r="M355" i="6"/>
  <c r="R354" i="6"/>
  <c r="P354" i="6"/>
  <c r="M354" i="6"/>
  <c r="R353" i="6"/>
  <c r="P353" i="6"/>
  <c r="M353" i="6"/>
  <c r="R352" i="6"/>
  <c r="P352" i="6"/>
  <c r="M352" i="6"/>
  <c r="R351" i="6"/>
  <c r="P351" i="6"/>
  <c r="M351" i="6"/>
  <c r="R350" i="6"/>
  <c r="P350" i="6"/>
  <c r="M350" i="6"/>
  <c r="R349" i="6"/>
  <c r="P349" i="6"/>
  <c r="M349" i="6"/>
  <c r="R348" i="6"/>
  <c r="P348" i="6"/>
  <c r="M348" i="6"/>
  <c r="R347" i="6"/>
  <c r="P347" i="6"/>
  <c r="M347" i="6"/>
  <c r="R346" i="6"/>
  <c r="P346" i="6"/>
  <c r="M346" i="6"/>
  <c r="R345" i="6"/>
  <c r="P345" i="6"/>
  <c r="M345" i="6"/>
  <c r="R344" i="6"/>
  <c r="P344" i="6"/>
  <c r="M344" i="6"/>
  <c r="R343" i="6"/>
  <c r="P343" i="6"/>
  <c r="M343" i="6"/>
  <c r="R342" i="6"/>
  <c r="P342" i="6"/>
  <c r="M342" i="6"/>
  <c r="R341" i="6"/>
  <c r="P341" i="6"/>
  <c r="M341" i="6"/>
  <c r="R340" i="6"/>
  <c r="P340" i="6"/>
  <c r="M340" i="6"/>
  <c r="R339" i="6"/>
  <c r="P339" i="6"/>
  <c r="M339" i="6"/>
  <c r="R338" i="6"/>
  <c r="P338" i="6"/>
  <c r="M338" i="6"/>
  <c r="R337" i="6"/>
  <c r="P337" i="6"/>
  <c r="M337" i="6"/>
  <c r="R336" i="6"/>
  <c r="P336" i="6"/>
  <c r="M336" i="6"/>
  <c r="R335" i="6"/>
  <c r="P335" i="6"/>
  <c r="M335" i="6"/>
  <c r="R334" i="6"/>
  <c r="P334" i="6"/>
  <c r="M334" i="6"/>
  <c r="R333" i="6"/>
  <c r="P333" i="6"/>
  <c r="M333" i="6"/>
  <c r="P332" i="6"/>
  <c r="S332" i="6" s="1"/>
  <c r="T332" i="6" s="1"/>
  <c r="M332" i="6"/>
  <c r="R331" i="6"/>
  <c r="P331" i="6"/>
  <c r="M331" i="6"/>
  <c r="P330" i="6"/>
  <c r="S330" i="6" s="1"/>
  <c r="T330" i="6" s="1"/>
  <c r="M330" i="6"/>
  <c r="R329" i="6"/>
  <c r="P329" i="6"/>
  <c r="M329" i="6"/>
  <c r="R328" i="6"/>
  <c r="P328" i="6"/>
  <c r="M328" i="6"/>
  <c r="R327" i="6"/>
  <c r="P327" i="6"/>
  <c r="M327" i="6"/>
  <c r="R326" i="6"/>
  <c r="P326" i="6"/>
  <c r="M326" i="6"/>
  <c r="R325" i="6"/>
  <c r="P325" i="6"/>
  <c r="M325" i="6"/>
  <c r="R324" i="6"/>
  <c r="P324" i="6"/>
  <c r="M324" i="6"/>
  <c r="R323" i="6"/>
  <c r="P323" i="6"/>
  <c r="M323" i="6"/>
  <c r="R322" i="6"/>
  <c r="P322" i="6"/>
  <c r="M322" i="6"/>
  <c r="R321" i="6"/>
  <c r="P321" i="6"/>
  <c r="M321" i="6"/>
  <c r="R320" i="6"/>
  <c r="P320" i="6"/>
  <c r="M320" i="6"/>
  <c r="R319" i="6"/>
  <c r="P319" i="6"/>
  <c r="M319" i="6"/>
  <c r="R318" i="6"/>
  <c r="P318" i="6"/>
  <c r="M318" i="6"/>
  <c r="R317" i="6"/>
  <c r="P317" i="6"/>
  <c r="M317" i="6"/>
  <c r="R316" i="6"/>
  <c r="P316" i="6"/>
  <c r="M316" i="6"/>
  <c r="R315" i="6"/>
  <c r="P315" i="6"/>
  <c r="M315" i="6"/>
  <c r="R314" i="6"/>
  <c r="P314" i="6"/>
  <c r="M314" i="6"/>
  <c r="R313" i="6"/>
  <c r="P313" i="6"/>
  <c r="M313" i="6"/>
  <c r="R312" i="6"/>
  <c r="P312" i="6"/>
  <c r="M312" i="6"/>
  <c r="R311" i="6"/>
  <c r="P311" i="6"/>
  <c r="M311" i="6"/>
  <c r="R310" i="6"/>
  <c r="P310" i="6"/>
  <c r="M310" i="6"/>
  <c r="R309" i="6"/>
  <c r="P309" i="6"/>
  <c r="M309" i="6"/>
  <c r="R308" i="6"/>
  <c r="P308" i="6"/>
  <c r="M308" i="6"/>
  <c r="R307" i="6"/>
  <c r="P307" i="6"/>
  <c r="M307" i="6"/>
  <c r="R306" i="6"/>
  <c r="P306" i="6"/>
  <c r="M306" i="6"/>
  <c r="R305" i="6"/>
  <c r="P305" i="6"/>
  <c r="M305" i="6"/>
  <c r="R304" i="6"/>
  <c r="P304" i="6"/>
  <c r="M304" i="6"/>
  <c r="R303" i="6"/>
  <c r="P303" i="6"/>
  <c r="M303" i="6"/>
  <c r="R302" i="6"/>
  <c r="P302" i="6"/>
  <c r="M302" i="6"/>
  <c r="R301" i="6"/>
  <c r="P301" i="6"/>
  <c r="M301" i="6"/>
  <c r="R300" i="6"/>
  <c r="P300" i="6"/>
  <c r="M300" i="6"/>
  <c r="R299" i="6"/>
  <c r="P299" i="6"/>
  <c r="M299" i="6"/>
  <c r="R298" i="6"/>
  <c r="P298" i="6"/>
  <c r="M298" i="6"/>
  <c r="R297" i="6"/>
  <c r="P297" i="6"/>
  <c r="M297" i="6"/>
  <c r="R296" i="6"/>
  <c r="P296" i="6"/>
  <c r="M296" i="6"/>
  <c r="R295" i="6"/>
  <c r="P295" i="6"/>
  <c r="M295" i="6"/>
  <c r="R294" i="6"/>
  <c r="P294" i="6"/>
  <c r="M294" i="6"/>
  <c r="R293" i="6"/>
  <c r="P293" i="6"/>
  <c r="M293" i="6"/>
  <c r="R292" i="6"/>
  <c r="P292" i="6"/>
  <c r="M292" i="6"/>
  <c r="R291" i="6"/>
  <c r="P291" i="6"/>
  <c r="M291" i="6"/>
  <c r="R290" i="6"/>
  <c r="P290" i="6"/>
  <c r="M290" i="6"/>
  <c r="R289" i="6"/>
  <c r="P289" i="6"/>
  <c r="M289" i="6"/>
  <c r="R288" i="6"/>
  <c r="P288" i="6"/>
  <c r="M288" i="6"/>
  <c r="R287" i="6"/>
  <c r="P287" i="6"/>
  <c r="M287" i="6"/>
  <c r="R286" i="6"/>
  <c r="P286" i="6"/>
  <c r="M286" i="6"/>
  <c r="R285" i="6"/>
  <c r="P285" i="6"/>
  <c r="M285" i="6"/>
  <c r="R284" i="6"/>
  <c r="P284" i="6"/>
  <c r="M284" i="6"/>
  <c r="R283" i="6"/>
  <c r="P283" i="6"/>
  <c r="M283" i="6"/>
  <c r="R282" i="6"/>
  <c r="P282" i="6"/>
  <c r="M282" i="6"/>
  <c r="R281" i="6"/>
  <c r="P281" i="6"/>
  <c r="M281" i="6"/>
  <c r="R280" i="6"/>
  <c r="P280" i="6"/>
  <c r="M280" i="6"/>
  <c r="R279" i="6"/>
  <c r="P279" i="6"/>
  <c r="M279" i="6"/>
  <c r="R278" i="6"/>
  <c r="P278" i="6"/>
  <c r="M278" i="6"/>
  <c r="R277" i="6"/>
  <c r="P277" i="6"/>
  <c r="M277" i="6"/>
  <c r="R276" i="6"/>
  <c r="P276" i="6"/>
  <c r="M276" i="6"/>
  <c r="R275" i="6"/>
  <c r="P275" i="6"/>
  <c r="M275" i="6"/>
  <c r="R274" i="6"/>
  <c r="P274" i="6"/>
  <c r="M274" i="6"/>
  <c r="R273" i="6"/>
  <c r="P273" i="6"/>
  <c r="M273" i="6"/>
  <c r="R272" i="6"/>
  <c r="P272" i="6"/>
  <c r="M272" i="6"/>
  <c r="R271" i="6"/>
  <c r="P271" i="6"/>
  <c r="M271" i="6"/>
  <c r="R270" i="6"/>
  <c r="P270" i="6"/>
  <c r="M270" i="6"/>
  <c r="R269" i="6"/>
  <c r="P269" i="6"/>
  <c r="M269" i="6"/>
  <c r="R268" i="6"/>
  <c r="P268" i="6"/>
  <c r="M268" i="6"/>
  <c r="R267" i="6"/>
  <c r="P267" i="6"/>
  <c r="M267" i="6"/>
  <c r="R266" i="6"/>
  <c r="P266" i="6"/>
  <c r="M266" i="6"/>
  <c r="R265" i="6"/>
  <c r="P265" i="6"/>
  <c r="M265" i="6"/>
  <c r="R264" i="6"/>
  <c r="P264" i="6"/>
  <c r="M264" i="6"/>
  <c r="R263" i="6"/>
  <c r="P263" i="6"/>
  <c r="M263" i="6"/>
  <c r="R262" i="6"/>
  <c r="P262" i="6"/>
  <c r="M262" i="6"/>
  <c r="R261" i="6"/>
  <c r="P261" i="6"/>
  <c r="M261" i="6"/>
  <c r="R260" i="6"/>
  <c r="P260" i="6"/>
  <c r="M260" i="6"/>
  <c r="R259" i="6"/>
  <c r="P259" i="6"/>
  <c r="M259" i="6"/>
  <c r="R258" i="6"/>
  <c r="P258" i="6"/>
  <c r="M258" i="6"/>
  <c r="R257" i="6"/>
  <c r="P257" i="6"/>
  <c r="M257" i="6"/>
  <c r="R256" i="6"/>
  <c r="P256" i="6"/>
  <c r="M256" i="6"/>
  <c r="R255" i="6"/>
  <c r="P255" i="6"/>
  <c r="M255" i="6"/>
  <c r="R254" i="6"/>
  <c r="P254" i="6"/>
  <c r="M254" i="6"/>
  <c r="R253" i="6"/>
  <c r="P253" i="6"/>
  <c r="M253" i="6"/>
  <c r="R252" i="6"/>
  <c r="P252" i="6"/>
  <c r="M252" i="6"/>
  <c r="R251" i="6"/>
  <c r="P251" i="6"/>
  <c r="M251" i="6"/>
  <c r="R250" i="6"/>
  <c r="P250" i="6"/>
  <c r="M250" i="6"/>
  <c r="R249" i="6"/>
  <c r="P249" i="6"/>
  <c r="M249" i="6"/>
  <c r="R248" i="6"/>
  <c r="P248" i="6"/>
  <c r="M248" i="6"/>
  <c r="R247" i="6"/>
  <c r="P247" i="6"/>
  <c r="M247" i="6"/>
  <c r="R246" i="6"/>
  <c r="P246" i="6"/>
  <c r="M246" i="6"/>
  <c r="R245" i="6"/>
  <c r="P245" i="6"/>
  <c r="M245" i="6"/>
  <c r="R244" i="6"/>
  <c r="P244" i="6"/>
  <c r="M244" i="6"/>
  <c r="R243" i="6"/>
  <c r="P243" i="6"/>
  <c r="M243" i="6"/>
  <c r="R242" i="6"/>
  <c r="P242" i="6"/>
  <c r="M242" i="6"/>
  <c r="R241" i="6"/>
  <c r="P241" i="6"/>
  <c r="M241" i="6"/>
  <c r="R240" i="6"/>
  <c r="P240" i="6"/>
  <c r="M240" i="6"/>
  <c r="R239" i="6"/>
  <c r="P239" i="6"/>
  <c r="M239" i="6"/>
  <c r="R238" i="6"/>
  <c r="P238" i="6"/>
  <c r="M238" i="6"/>
  <c r="R237" i="6"/>
  <c r="P237" i="6"/>
  <c r="M237" i="6"/>
  <c r="R236" i="6"/>
  <c r="P236" i="6"/>
  <c r="M236" i="6"/>
  <c r="R235" i="6"/>
  <c r="P235" i="6"/>
  <c r="M235" i="6"/>
  <c r="R234" i="6"/>
  <c r="P234" i="6"/>
  <c r="M234" i="6"/>
  <c r="R233" i="6"/>
  <c r="P233" i="6"/>
  <c r="M233" i="6"/>
  <c r="R232" i="6"/>
  <c r="P232" i="6"/>
  <c r="M232" i="6"/>
  <c r="R231" i="6"/>
  <c r="P231" i="6"/>
  <c r="M231" i="6"/>
  <c r="R230" i="6"/>
  <c r="P230" i="6"/>
  <c r="M230" i="6"/>
  <c r="R229" i="6"/>
  <c r="P229" i="6"/>
  <c r="M229" i="6"/>
  <c r="R228" i="6"/>
  <c r="P228" i="6"/>
  <c r="M228" i="6"/>
  <c r="R227" i="6"/>
  <c r="P227" i="6"/>
  <c r="M227" i="6"/>
  <c r="R226" i="6"/>
  <c r="P226" i="6"/>
  <c r="M226" i="6"/>
  <c r="R225" i="6"/>
  <c r="P225" i="6"/>
  <c r="M225" i="6"/>
  <c r="R224" i="6"/>
  <c r="P224" i="6"/>
  <c r="M224" i="6"/>
  <c r="R223" i="6"/>
  <c r="P223" i="6"/>
  <c r="M223" i="6"/>
  <c r="R222" i="6"/>
  <c r="P222" i="6"/>
  <c r="M222" i="6"/>
  <c r="R221" i="6"/>
  <c r="P221" i="6"/>
  <c r="M221" i="6"/>
  <c r="R220" i="6"/>
  <c r="P220" i="6"/>
  <c r="M220" i="6"/>
  <c r="R219" i="6"/>
  <c r="P219" i="6"/>
  <c r="M219" i="6"/>
  <c r="R218" i="6"/>
  <c r="P218" i="6"/>
  <c r="M218" i="6"/>
  <c r="R217" i="6"/>
  <c r="P217" i="6"/>
  <c r="M217" i="6"/>
  <c r="R216" i="6"/>
  <c r="P216" i="6"/>
  <c r="M216" i="6"/>
  <c r="R215" i="6"/>
  <c r="P215" i="6"/>
  <c r="M215" i="6"/>
  <c r="R214" i="6"/>
  <c r="P214" i="6"/>
  <c r="M214" i="6"/>
  <c r="R213" i="6"/>
  <c r="P213" i="6"/>
  <c r="M213" i="6"/>
  <c r="R212" i="6"/>
  <c r="P212" i="6"/>
  <c r="M212" i="6"/>
  <c r="R211" i="6"/>
  <c r="P211" i="6"/>
  <c r="M211" i="6"/>
  <c r="R210" i="6"/>
  <c r="P210" i="6"/>
  <c r="M210" i="6"/>
  <c r="R209" i="6"/>
  <c r="P209" i="6"/>
  <c r="M209" i="6"/>
  <c r="R208" i="6"/>
  <c r="P208" i="6"/>
  <c r="M208" i="6"/>
  <c r="R207" i="6"/>
  <c r="P207" i="6"/>
  <c r="M207" i="6"/>
  <c r="R206" i="6"/>
  <c r="P206" i="6"/>
  <c r="M206" i="6"/>
  <c r="R205" i="6"/>
  <c r="P205" i="6"/>
  <c r="M205" i="6"/>
  <c r="R204" i="6"/>
  <c r="P204" i="6"/>
  <c r="M204" i="6"/>
  <c r="R203" i="6"/>
  <c r="P203" i="6"/>
  <c r="M203" i="6"/>
  <c r="R202" i="6"/>
  <c r="P202" i="6"/>
  <c r="M202" i="6"/>
  <c r="R201" i="6"/>
  <c r="P201" i="6"/>
  <c r="M201" i="6"/>
  <c r="R200" i="6"/>
  <c r="P200" i="6"/>
  <c r="M200" i="6"/>
  <c r="R199" i="6"/>
  <c r="P199" i="6"/>
  <c r="M199" i="6"/>
  <c r="R198" i="6"/>
  <c r="P198" i="6"/>
  <c r="M198" i="6"/>
  <c r="R197" i="6"/>
  <c r="P197" i="6"/>
  <c r="M197" i="6"/>
  <c r="R196" i="6"/>
  <c r="P196" i="6"/>
  <c r="M196" i="6"/>
  <c r="R195" i="6"/>
  <c r="P195" i="6"/>
  <c r="M195" i="6"/>
  <c r="R194" i="6"/>
  <c r="P194" i="6"/>
  <c r="M194" i="6"/>
  <c r="R193" i="6"/>
  <c r="P193" i="6"/>
  <c r="M193" i="6"/>
  <c r="R192" i="6"/>
  <c r="P192" i="6"/>
  <c r="M192" i="6"/>
  <c r="R191" i="6"/>
  <c r="P191" i="6"/>
  <c r="M191" i="6"/>
  <c r="R190" i="6"/>
  <c r="P190" i="6"/>
  <c r="M190" i="6"/>
  <c r="R189" i="6"/>
  <c r="P189" i="6"/>
  <c r="M189" i="6"/>
  <c r="R188" i="6"/>
  <c r="P188" i="6"/>
  <c r="M188" i="6"/>
  <c r="R187" i="6"/>
  <c r="P187" i="6"/>
  <c r="M187" i="6"/>
  <c r="R186" i="6"/>
  <c r="P186" i="6"/>
  <c r="M186" i="6"/>
  <c r="R185" i="6"/>
  <c r="P185" i="6"/>
  <c r="M185" i="6"/>
  <c r="R184" i="6"/>
  <c r="P184" i="6"/>
  <c r="M184" i="6"/>
  <c r="R183" i="6"/>
  <c r="P183" i="6"/>
  <c r="M183" i="6"/>
  <c r="R182" i="6"/>
  <c r="P182" i="6"/>
  <c r="M182" i="6"/>
  <c r="R181" i="6"/>
  <c r="P181" i="6"/>
  <c r="M181" i="6"/>
  <c r="R180" i="6"/>
  <c r="P180" i="6"/>
  <c r="M180" i="6"/>
  <c r="R179" i="6"/>
  <c r="P179" i="6"/>
  <c r="M179" i="6"/>
  <c r="R178" i="6"/>
  <c r="P178" i="6"/>
  <c r="M178" i="6"/>
  <c r="R177" i="6"/>
  <c r="P177" i="6"/>
  <c r="M177" i="6"/>
  <c r="R176" i="6"/>
  <c r="P176" i="6"/>
  <c r="M176" i="6"/>
  <c r="R175" i="6"/>
  <c r="P175" i="6"/>
  <c r="M175" i="6"/>
  <c r="R174" i="6"/>
  <c r="P174" i="6"/>
  <c r="M174" i="6"/>
  <c r="R173" i="6"/>
  <c r="P173" i="6"/>
  <c r="M173" i="6"/>
  <c r="R172" i="6"/>
  <c r="P172" i="6"/>
  <c r="M172" i="6"/>
  <c r="R171" i="6"/>
  <c r="P171" i="6"/>
  <c r="M171" i="6"/>
  <c r="R170" i="6"/>
  <c r="P170" i="6"/>
  <c r="M170" i="6"/>
  <c r="R169" i="6"/>
  <c r="P169" i="6"/>
  <c r="M169" i="6"/>
  <c r="R168" i="6"/>
  <c r="P168" i="6"/>
  <c r="M168" i="6"/>
  <c r="R167" i="6"/>
  <c r="P167" i="6"/>
  <c r="M167" i="6"/>
  <c r="R166" i="6"/>
  <c r="P166" i="6"/>
  <c r="M166" i="6"/>
  <c r="R165" i="6"/>
  <c r="P165" i="6"/>
  <c r="M165" i="6"/>
  <c r="R164" i="6"/>
  <c r="P164" i="6"/>
  <c r="M164" i="6"/>
  <c r="R163" i="6"/>
  <c r="P163" i="6"/>
  <c r="M163" i="6"/>
  <c r="R162" i="6"/>
  <c r="P162" i="6"/>
  <c r="M162" i="6"/>
  <c r="R161" i="6"/>
  <c r="P161" i="6"/>
  <c r="M161" i="6"/>
  <c r="R160" i="6"/>
  <c r="P160" i="6"/>
  <c r="M160" i="6"/>
  <c r="R159" i="6"/>
  <c r="P159" i="6"/>
  <c r="M159" i="6"/>
  <c r="R158" i="6"/>
  <c r="P158" i="6"/>
  <c r="M158" i="6"/>
  <c r="R157" i="6"/>
  <c r="P157" i="6"/>
  <c r="M157" i="6"/>
  <c r="R156" i="6"/>
  <c r="P156" i="6"/>
  <c r="M156" i="6"/>
  <c r="R155" i="6"/>
  <c r="P155" i="6"/>
  <c r="M155" i="6"/>
  <c r="R154" i="6"/>
  <c r="P154" i="6"/>
  <c r="M154" i="6"/>
  <c r="R153" i="6"/>
  <c r="P153" i="6"/>
  <c r="M153" i="6"/>
  <c r="R152" i="6"/>
  <c r="P152" i="6"/>
  <c r="M152" i="6"/>
  <c r="R151" i="6"/>
  <c r="P151" i="6"/>
  <c r="M151" i="6"/>
  <c r="R150" i="6"/>
  <c r="P150" i="6"/>
  <c r="M150" i="6"/>
  <c r="R149" i="6"/>
  <c r="P149" i="6"/>
  <c r="M149" i="6"/>
  <c r="R148" i="6"/>
  <c r="P148" i="6"/>
  <c r="M148" i="6"/>
  <c r="R147" i="6"/>
  <c r="P147" i="6"/>
  <c r="M147" i="6"/>
  <c r="R146" i="6"/>
  <c r="P146" i="6"/>
  <c r="M146" i="6"/>
  <c r="R145" i="6"/>
  <c r="P145" i="6"/>
  <c r="M145" i="6"/>
  <c r="R144" i="6"/>
  <c r="P144" i="6"/>
  <c r="M144" i="6"/>
  <c r="R143" i="6"/>
  <c r="P143" i="6"/>
  <c r="M143" i="6"/>
  <c r="R142" i="6"/>
  <c r="P142" i="6"/>
  <c r="M142" i="6"/>
  <c r="R141" i="6"/>
  <c r="P141" i="6"/>
  <c r="M141" i="6"/>
  <c r="R140" i="6"/>
  <c r="P140" i="6"/>
  <c r="M140" i="6"/>
  <c r="R139" i="6"/>
  <c r="P139" i="6"/>
  <c r="M139" i="6"/>
  <c r="R138" i="6"/>
  <c r="P138" i="6"/>
  <c r="M138" i="6"/>
  <c r="R137" i="6"/>
  <c r="P137" i="6"/>
  <c r="M137" i="6"/>
  <c r="R136" i="6"/>
  <c r="P136" i="6"/>
  <c r="M136" i="6"/>
  <c r="R135" i="6"/>
  <c r="P135" i="6"/>
  <c r="M135" i="6"/>
  <c r="R134" i="6"/>
  <c r="P134" i="6"/>
  <c r="M134" i="6"/>
  <c r="R133" i="6"/>
  <c r="P133" i="6"/>
  <c r="M133" i="6"/>
  <c r="R132" i="6"/>
  <c r="P132" i="6"/>
  <c r="M132" i="6"/>
  <c r="R131" i="6"/>
  <c r="P131" i="6"/>
  <c r="M131" i="6"/>
  <c r="R130" i="6"/>
  <c r="P130" i="6"/>
  <c r="M130" i="6"/>
  <c r="R129" i="6"/>
  <c r="P129" i="6"/>
  <c r="M129" i="6"/>
  <c r="R128" i="6"/>
  <c r="P128" i="6"/>
  <c r="M128" i="6"/>
  <c r="R127" i="6"/>
  <c r="P127" i="6"/>
  <c r="M127" i="6"/>
  <c r="R126" i="6"/>
  <c r="P126" i="6"/>
  <c r="M126" i="6"/>
  <c r="R125" i="6"/>
  <c r="P125" i="6"/>
  <c r="M125" i="6"/>
  <c r="R124" i="6"/>
  <c r="P124" i="6"/>
  <c r="M124" i="6"/>
  <c r="R123" i="6"/>
  <c r="P123" i="6"/>
  <c r="M123" i="6"/>
  <c r="R122" i="6"/>
  <c r="P122" i="6"/>
  <c r="M122" i="6"/>
  <c r="R121" i="6"/>
  <c r="P121" i="6"/>
  <c r="M121" i="6"/>
  <c r="R120" i="6"/>
  <c r="P120" i="6"/>
  <c r="M120" i="6"/>
  <c r="R119" i="6"/>
  <c r="P119" i="6"/>
  <c r="M119" i="6"/>
  <c r="R118" i="6"/>
  <c r="P118" i="6"/>
  <c r="M118" i="6"/>
  <c r="R117" i="6"/>
  <c r="P117" i="6"/>
  <c r="M117" i="6"/>
  <c r="R116" i="6"/>
  <c r="P116" i="6"/>
  <c r="M116" i="6"/>
  <c r="R115" i="6"/>
  <c r="P115" i="6"/>
  <c r="M115" i="6"/>
  <c r="R114" i="6"/>
  <c r="P114" i="6"/>
  <c r="M114" i="6"/>
  <c r="R113" i="6"/>
  <c r="P113" i="6"/>
  <c r="M113" i="6"/>
  <c r="R112" i="6"/>
  <c r="P112" i="6"/>
  <c r="M112" i="6"/>
  <c r="R111" i="6"/>
  <c r="P111" i="6"/>
  <c r="M111" i="6"/>
  <c r="R110" i="6"/>
  <c r="P110" i="6"/>
  <c r="M110" i="6"/>
  <c r="R109" i="6"/>
  <c r="P109" i="6"/>
  <c r="M109" i="6"/>
  <c r="R108" i="6"/>
  <c r="P108" i="6"/>
  <c r="M108" i="6"/>
  <c r="R107" i="6"/>
  <c r="P107" i="6"/>
  <c r="M107" i="6"/>
  <c r="R106" i="6"/>
  <c r="P106" i="6"/>
  <c r="M106" i="6"/>
  <c r="R105" i="6"/>
  <c r="P105" i="6"/>
  <c r="M105" i="6"/>
  <c r="R104" i="6"/>
  <c r="P104" i="6"/>
  <c r="M104" i="6"/>
  <c r="R103" i="6"/>
  <c r="P103" i="6"/>
  <c r="M103" i="6"/>
  <c r="R102" i="6"/>
  <c r="P102" i="6"/>
  <c r="M102" i="6"/>
  <c r="R101" i="6"/>
  <c r="P101" i="6"/>
  <c r="M101" i="6"/>
  <c r="R100" i="6"/>
  <c r="P100" i="6"/>
  <c r="M100" i="6"/>
  <c r="R99" i="6"/>
  <c r="P99" i="6"/>
  <c r="M99" i="6"/>
  <c r="R98" i="6"/>
  <c r="P98" i="6"/>
  <c r="M98" i="6"/>
  <c r="R97" i="6"/>
  <c r="P97" i="6"/>
  <c r="M97" i="6"/>
  <c r="R96" i="6"/>
  <c r="P96" i="6"/>
  <c r="M96" i="6"/>
  <c r="R95" i="6"/>
  <c r="P95" i="6"/>
  <c r="M95" i="6"/>
  <c r="R94" i="6"/>
  <c r="P94" i="6"/>
  <c r="M94" i="6"/>
  <c r="R93" i="6"/>
  <c r="P93" i="6"/>
  <c r="M93" i="6"/>
  <c r="R92" i="6"/>
  <c r="P92" i="6"/>
  <c r="M92" i="6"/>
  <c r="R91" i="6"/>
  <c r="P91" i="6"/>
  <c r="M91" i="6"/>
  <c r="R90" i="6"/>
  <c r="P90" i="6"/>
  <c r="M90" i="6"/>
  <c r="R89" i="6"/>
  <c r="P89" i="6"/>
  <c r="M89" i="6"/>
  <c r="R88" i="6"/>
  <c r="P88" i="6"/>
  <c r="M88" i="6"/>
  <c r="R87" i="6"/>
  <c r="P87" i="6"/>
  <c r="M87" i="6"/>
  <c r="R86" i="6"/>
  <c r="P86" i="6"/>
  <c r="M86" i="6"/>
  <c r="R85" i="6"/>
  <c r="P85" i="6"/>
  <c r="M85" i="6"/>
  <c r="R84" i="6"/>
  <c r="P84" i="6"/>
  <c r="M84" i="6"/>
  <c r="R83" i="6"/>
  <c r="P83" i="6"/>
  <c r="M83" i="6"/>
  <c r="P82" i="6"/>
  <c r="S82" i="6" s="1"/>
  <c r="T82" i="6" s="1"/>
  <c r="M82" i="6"/>
  <c r="R81" i="6"/>
  <c r="P81" i="6"/>
  <c r="M81" i="6"/>
  <c r="R80" i="6"/>
  <c r="P80" i="6"/>
  <c r="M80" i="6"/>
  <c r="R79" i="6"/>
  <c r="P79" i="6"/>
  <c r="M79" i="6"/>
  <c r="R78" i="6"/>
  <c r="P78" i="6"/>
  <c r="M78" i="6"/>
  <c r="R77" i="6"/>
  <c r="P77" i="6"/>
  <c r="M77" i="6"/>
  <c r="R76" i="6"/>
  <c r="P76" i="6"/>
  <c r="M76" i="6"/>
  <c r="R75" i="6"/>
  <c r="P75" i="6"/>
  <c r="M75" i="6"/>
  <c r="R74" i="6"/>
  <c r="P74" i="6"/>
  <c r="M74" i="6"/>
  <c r="P73" i="6"/>
  <c r="S73" i="6" s="1"/>
  <c r="T73" i="6" s="1"/>
  <c r="M73" i="6"/>
  <c r="R72" i="6"/>
  <c r="P72" i="6"/>
  <c r="M72" i="6"/>
  <c r="R71" i="6"/>
  <c r="P71" i="6"/>
  <c r="M71" i="6"/>
  <c r="R70" i="6"/>
  <c r="P70" i="6"/>
  <c r="M70" i="6"/>
  <c r="R69" i="6"/>
  <c r="P69" i="6"/>
  <c r="M69" i="6"/>
  <c r="R68" i="6"/>
  <c r="P68" i="6"/>
  <c r="M68" i="6"/>
  <c r="R67" i="6"/>
  <c r="P67" i="6"/>
  <c r="M67" i="6"/>
  <c r="R66" i="6"/>
  <c r="P66" i="6"/>
  <c r="M66" i="6"/>
  <c r="R65" i="6"/>
  <c r="P65" i="6"/>
  <c r="M65" i="6"/>
  <c r="R64" i="6"/>
  <c r="P64" i="6"/>
  <c r="M64" i="6"/>
  <c r="R63" i="6"/>
  <c r="P63" i="6"/>
  <c r="M63" i="6"/>
  <c r="R62" i="6"/>
  <c r="P62" i="6"/>
  <c r="M62" i="6"/>
  <c r="R61" i="6"/>
  <c r="P61" i="6"/>
  <c r="M61" i="6"/>
  <c r="R60" i="6"/>
  <c r="P60" i="6"/>
  <c r="M60" i="6"/>
  <c r="P59" i="6"/>
  <c r="S59" i="6" s="1"/>
  <c r="T59" i="6" s="1"/>
  <c r="M59" i="6"/>
  <c r="R58" i="6"/>
  <c r="P58" i="6"/>
  <c r="M58" i="6"/>
  <c r="R57" i="6"/>
  <c r="P57" i="6"/>
  <c r="M57" i="6"/>
  <c r="R56" i="6"/>
  <c r="P56" i="6"/>
  <c r="M56" i="6"/>
  <c r="R55" i="6"/>
  <c r="P55" i="6"/>
  <c r="M55" i="6"/>
  <c r="R54" i="6"/>
  <c r="P54" i="6"/>
  <c r="M54" i="6"/>
  <c r="R53" i="6"/>
  <c r="P53" i="6"/>
  <c r="M53" i="6"/>
  <c r="R52" i="6"/>
  <c r="P52" i="6"/>
  <c r="M52" i="6"/>
  <c r="R51" i="6"/>
  <c r="P51" i="6"/>
  <c r="M51" i="6"/>
  <c r="R50" i="6"/>
  <c r="P50" i="6"/>
  <c r="M50" i="6"/>
  <c r="R49" i="6"/>
  <c r="P49" i="6"/>
  <c r="M49" i="6"/>
  <c r="R48" i="6"/>
  <c r="P48" i="6"/>
  <c r="M48" i="6"/>
  <c r="R47" i="6"/>
  <c r="P47" i="6"/>
  <c r="M47" i="6"/>
  <c r="R46" i="6"/>
  <c r="P46" i="6"/>
  <c r="M46" i="6"/>
  <c r="R45" i="6"/>
  <c r="P45" i="6"/>
  <c r="M45" i="6"/>
  <c r="R44" i="6"/>
  <c r="P44" i="6"/>
  <c r="M44" i="6"/>
  <c r="R43" i="6"/>
  <c r="P43" i="6"/>
  <c r="M43" i="6"/>
  <c r="R42" i="6"/>
  <c r="P42" i="6"/>
  <c r="M42" i="6"/>
  <c r="R41" i="6"/>
  <c r="P41" i="6"/>
  <c r="M41" i="6"/>
  <c r="R40" i="6"/>
  <c r="P40" i="6"/>
  <c r="M40" i="6"/>
  <c r="R39" i="6"/>
  <c r="P39" i="6"/>
  <c r="M39" i="6"/>
  <c r="R38" i="6"/>
  <c r="P38" i="6"/>
  <c r="M38" i="6"/>
  <c r="R37" i="6"/>
  <c r="P37" i="6"/>
  <c r="M37" i="6"/>
  <c r="R36" i="6"/>
  <c r="P36" i="6"/>
  <c r="M36" i="6"/>
  <c r="R35" i="6"/>
  <c r="P35" i="6"/>
  <c r="M35" i="6"/>
  <c r="R34" i="6"/>
  <c r="P34" i="6"/>
  <c r="M34" i="6"/>
  <c r="R33" i="6"/>
  <c r="P33" i="6"/>
  <c r="M33" i="6"/>
  <c r="R32" i="6"/>
  <c r="P32" i="6"/>
  <c r="M32" i="6"/>
  <c r="R31" i="6"/>
  <c r="P31" i="6"/>
  <c r="M31" i="6"/>
  <c r="R30" i="6"/>
  <c r="P30" i="6"/>
  <c r="M30" i="6"/>
  <c r="R29" i="6"/>
  <c r="P29" i="6"/>
  <c r="M29" i="6"/>
  <c r="R28" i="6"/>
  <c r="P28" i="6"/>
  <c r="M28" i="6"/>
  <c r="R27" i="6"/>
  <c r="P27" i="6"/>
  <c r="M27" i="6"/>
  <c r="R26" i="6"/>
  <c r="P26" i="6"/>
  <c r="M26" i="6"/>
  <c r="R25" i="6"/>
  <c r="P25" i="6"/>
  <c r="M25" i="6"/>
  <c r="R24" i="6"/>
  <c r="P24" i="6"/>
  <c r="M24" i="6"/>
  <c r="R23" i="6"/>
  <c r="P23" i="6"/>
  <c r="M23" i="6"/>
  <c r="R22" i="6"/>
  <c r="P22" i="6"/>
  <c r="M22" i="6"/>
  <c r="R21" i="6"/>
  <c r="P21" i="6"/>
  <c r="M21" i="6"/>
  <c r="R20" i="6"/>
  <c r="P20" i="6"/>
  <c r="M20" i="6"/>
  <c r="R19" i="6"/>
  <c r="P19" i="6"/>
  <c r="M19" i="6"/>
  <c r="R18" i="6"/>
  <c r="P18" i="6"/>
  <c r="M18" i="6"/>
  <c r="R17" i="6"/>
  <c r="P17" i="6"/>
  <c r="M17" i="6"/>
  <c r="R16" i="6"/>
  <c r="P16" i="6"/>
  <c r="M16" i="6"/>
  <c r="R15" i="6"/>
  <c r="P15" i="6"/>
  <c r="M15" i="6"/>
  <c r="R14" i="6"/>
  <c r="P14" i="6"/>
  <c r="M14" i="6"/>
  <c r="R13" i="6"/>
  <c r="P13" i="6"/>
  <c r="M13" i="6"/>
  <c r="R12" i="6"/>
  <c r="P12" i="6"/>
  <c r="M12" i="6"/>
  <c r="R11" i="6"/>
  <c r="P11" i="6"/>
  <c r="M11" i="6"/>
  <c r="R10" i="6"/>
  <c r="P10" i="6"/>
  <c r="M10" i="6"/>
  <c r="R9" i="6"/>
  <c r="P9" i="6"/>
  <c r="M9" i="6"/>
  <c r="R8" i="6"/>
  <c r="P8" i="6"/>
  <c r="M8" i="6"/>
  <c r="R7" i="6"/>
  <c r="P7" i="6"/>
  <c r="M7" i="6"/>
  <c r="R6" i="6"/>
  <c r="P6" i="6"/>
  <c r="M6" i="6"/>
  <c r="R5" i="6"/>
  <c r="P5" i="6"/>
  <c r="M5" i="6"/>
  <c r="P4" i="6"/>
  <c r="M4" i="6"/>
  <c r="P3" i="6"/>
  <c r="M3" i="6"/>
  <c r="S1231" i="6" l="1"/>
  <c r="T1231" i="6" s="1"/>
  <c r="S472" i="6"/>
  <c r="T472" i="6" s="1"/>
  <c r="S675" i="6"/>
  <c r="T675" i="6" s="1"/>
  <c r="S671" i="6"/>
  <c r="T671" i="6" s="1"/>
  <c r="S687" i="6"/>
  <c r="T687" i="6" s="1"/>
  <c r="S1289" i="6"/>
  <c r="T1289" i="6" s="1"/>
  <c r="S125" i="6"/>
  <c r="T125" i="6" s="1"/>
  <c r="S121" i="6"/>
  <c r="T121" i="6" s="1"/>
  <c r="S1457" i="6"/>
  <c r="T1457" i="6" s="1"/>
  <c r="S139" i="6"/>
  <c r="T139" i="6" s="1"/>
  <c r="S159" i="6"/>
  <c r="T159" i="6" s="1"/>
  <c r="S274" i="6"/>
  <c r="T274" i="6" s="1"/>
  <c r="S678" i="6"/>
  <c r="T678" i="6" s="1"/>
  <c r="S1458" i="6"/>
  <c r="T1458" i="6" s="1"/>
  <c r="S112" i="6"/>
  <c r="T112" i="6" s="1"/>
  <c r="S524" i="6"/>
  <c r="T524" i="6" s="1"/>
  <c r="S835" i="6"/>
  <c r="T835" i="6" s="1"/>
  <c r="S138" i="6"/>
  <c r="T138" i="6" s="1"/>
  <c r="S168" i="6"/>
  <c r="T168" i="6" s="1"/>
  <c r="S172" i="6"/>
  <c r="T172" i="6" s="1"/>
  <c r="S651" i="6"/>
  <c r="T651" i="6" s="1"/>
  <c r="S690" i="6"/>
  <c r="T690" i="6" s="1"/>
  <c r="S718" i="6"/>
  <c r="T718" i="6" s="1"/>
  <c r="S722" i="6"/>
  <c r="T722" i="6" s="1"/>
  <c r="S63" i="6"/>
  <c r="T63" i="6" s="1"/>
  <c r="S300" i="6"/>
  <c r="T300" i="6" s="1"/>
  <c r="S825" i="6"/>
  <c r="T825" i="6" s="1"/>
  <c r="S1058" i="6"/>
  <c r="T1058" i="6" s="1"/>
  <c r="S1191" i="6"/>
  <c r="T1191" i="6" s="1"/>
  <c r="S1204" i="6"/>
  <c r="T1204" i="6" s="1"/>
  <c r="S1264" i="6"/>
  <c r="T1264" i="6" s="1"/>
  <c r="S1329" i="6"/>
  <c r="T1329" i="6" s="1"/>
  <c r="S594" i="6"/>
  <c r="T594" i="6" s="1"/>
  <c r="S610" i="6"/>
  <c r="T610" i="6" s="1"/>
  <c r="S614" i="6"/>
  <c r="T614" i="6" s="1"/>
  <c r="S629" i="6"/>
  <c r="T629" i="6" s="1"/>
  <c r="S699" i="6"/>
  <c r="T699" i="6" s="1"/>
  <c r="S943" i="6"/>
  <c r="T943" i="6" s="1"/>
  <c r="S1026" i="6"/>
  <c r="T1026" i="6" s="1"/>
  <c r="S1185" i="6"/>
  <c r="T1185" i="6" s="1"/>
  <c r="S1188" i="6"/>
  <c r="T1188" i="6" s="1"/>
  <c r="S1209" i="6"/>
  <c r="T1209" i="6" s="1"/>
  <c r="S1265" i="6"/>
  <c r="T1265" i="6" s="1"/>
  <c r="S77" i="6"/>
  <c r="T77" i="6" s="1"/>
  <c r="S816" i="6"/>
  <c r="T816" i="6" s="1"/>
  <c r="S824" i="6"/>
  <c r="T824" i="6" s="1"/>
  <c r="S879" i="6"/>
  <c r="T879" i="6" s="1"/>
  <c r="S900" i="6"/>
  <c r="T900" i="6" s="1"/>
  <c r="S924" i="6"/>
  <c r="T924" i="6" s="1"/>
  <c r="S940" i="6"/>
  <c r="T940" i="6" s="1"/>
  <c r="S1162" i="6"/>
  <c r="T1162" i="6" s="1"/>
  <c r="S1234" i="6"/>
  <c r="T1234" i="6" s="1"/>
  <c r="S1366" i="6"/>
  <c r="T1366" i="6" s="1"/>
  <c r="S220" i="6"/>
  <c r="T220" i="6" s="1"/>
  <c r="S226" i="6"/>
  <c r="T226" i="6" s="1"/>
  <c r="S236" i="6"/>
  <c r="T236" i="6" s="1"/>
  <c r="S309" i="6"/>
  <c r="T309" i="6" s="1"/>
  <c r="S444" i="6"/>
  <c r="T444" i="6" s="1"/>
  <c r="S603" i="6"/>
  <c r="T603" i="6" s="1"/>
  <c r="S910" i="6"/>
  <c r="T910" i="6" s="1"/>
  <c r="S1324" i="6"/>
  <c r="T1324" i="6" s="1"/>
  <c r="S84" i="6"/>
  <c r="T84" i="6" s="1"/>
  <c r="S577" i="6"/>
  <c r="T577" i="6" s="1"/>
  <c r="S705" i="6"/>
  <c r="T705" i="6" s="1"/>
  <c r="S747" i="6"/>
  <c r="T747" i="6" s="1"/>
  <c r="S783" i="6"/>
  <c r="T783" i="6" s="1"/>
  <c r="S70" i="6"/>
  <c r="T70" i="6" s="1"/>
  <c r="S98" i="6"/>
  <c r="T98" i="6" s="1"/>
  <c r="S100" i="6"/>
  <c r="T100" i="6" s="1"/>
  <c r="S284" i="6"/>
  <c r="T284" i="6" s="1"/>
  <c r="S290" i="6"/>
  <c r="T290" i="6" s="1"/>
  <c r="S429" i="6"/>
  <c r="T429" i="6" s="1"/>
  <c r="S433" i="6"/>
  <c r="T433" i="6" s="1"/>
  <c r="S592" i="6"/>
  <c r="T592" i="6" s="1"/>
  <c r="S608" i="6"/>
  <c r="T608" i="6" s="1"/>
  <c r="S673" i="6"/>
  <c r="T673" i="6" s="1"/>
  <c r="S685" i="6"/>
  <c r="T685" i="6" s="1"/>
  <c r="S703" i="6"/>
  <c r="T703" i="6" s="1"/>
  <c r="S707" i="6"/>
  <c r="T707" i="6" s="1"/>
  <c r="S719" i="6"/>
  <c r="T719" i="6" s="1"/>
  <c r="S723" i="6"/>
  <c r="T723" i="6" s="1"/>
  <c r="S890" i="6"/>
  <c r="T890" i="6" s="1"/>
  <c r="S898" i="6"/>
  <c r="T898" i="6" s="1"/>
  <c r="S902" i="6"/>
  <c r="T902" i="6" s="1"/>
  <c r="S911" i="6"/>
  <c r="T911" i="6" s="1"/>
  <c r="S915" i="6"/>
  <c r="T915" i="6" s="1"/>
  <c r="S1179" i="6"/>
  <c r="T1179" i="6" s="1"/>
  <c r="S1183" i="6"/>
  <c r="T1183" i="6" s="1"/>
  <c r="S1190" i="6"/>
  <c r="T1190" i="6" s="1"/>
  <c r="S1303" i="6"/>
  <c r="T1303" i="6" s="1"/>
  <c r="S510" i="6"/>
  <c r="T510" i="6" s="1"/>
  <c r="S716" i="6"/>
  <c r="T716" i="6" s="1"/>
  <c r="S720" i="6"/>
  <c r="T720" i="6" s="1"/>
  <c r="S853" i="6"/>
  <c r="T853" i="6" s="1"/>
  <c r="S862" i="6"/>
  <c r="T862" i="6" s="1"/>
  <c r="S863" i="6"/>
  <c r="T863" i="6" s="1"/>
  <c r="S874" i="6"/>
  <c r="T874" i="6" s="1"/>
  <c r="S894" i="6"/>
  <c r="T894" i="6" s="1"/>
  <c r="S904" i="6"/>
  <c r="T904" i="6" s="1"/>
  <c r="S923" i="6"/>
  <c r="T923" i="6" s="1"/>
  <c r="S942" i="6"/>
  <c r="T942" i="6" s="1"/>
  <c r="S956" i="6"/>
  <c r="T956" i="6" s="1"/>
  <c r="S961" i="6"/>
  <c r="T961" i="6" s="1"/>
  <c r="S1020" i="6"/>
  <c r="T1020" i="6" s="1"/>
  <c r="S1143" i="6"/>
  <c r="T1143" i="6" s="1"/>
  <c r="S1165" i="6"/>
  <c r="T1165" i="6" s="1"/>
  <c r="S1166" i="6"/>
  <c r="T1166" i="6" s="1"/>
  <c r="S1220" i="6"/>
  <c r="T1220" i="6" s="1"/>
  <c r="S1228" i="6"/>
  <c r="T1228" i="6" s="1"/>
  <c r="S1268" i="6"/>
  <c r="T1268" i="6" s="1"/>
  <c r="S1308" i="6"/>
  <c r="T1308" i="6" s="1"/>
  <c r="S1406" i="6"/>
  <c r="T1406" i="6" s="1"/>
  <c r="S15" i="6"/>
  <c r="T15" i="6" s="1"/>
  <c r="S210" i="6"/>
  <c r="T210" i="6" s="1"/>
  <c r="S310" i="6"/>
  <c r="T310" i="6" s="1"/>
  <c r="S570" i="6"/>
  <c r="T570" i="6" s="1"/>
  <c r="S748" i="6"/>
  <c r="T748" i="6" s="1"/>
  <c r="S893" i="6"/>
  <c r="T893" i="6" s="1"/>
  <c r="S1437" i="6"/>
  <c r="T1437" i="6" s="1"/>
  <c r="S1441" i="6"/>
  <c r="T1441" i="6" s="1"/>
  <c r="S53" i="6"/>
  <c r="T53" i="6" s="1"/>
  <c r="S126" i="6"/>
  <c r="T126" i="6" s="1"/>
  <c r="S130" i="6"/>
  <c r="T130" i="6" s="1"/>
  <c r="S8" i="6"/>
  <c r="T8" i="6" s="1"/>
  <c r="S46" i="6"/>
  <c r="T46" i="6" s="1"/>
  <c r="S48" i="6"/>
  <c r="T48" i="6" s="1"/>
  <c r="S79" i="6"/>
  <c r="T79" i="6" s="1"/>
  <c r="S90" i="6"/>
  <c r="T90" i="6" s="1"/>
  <c r="S120" i="6"/>
  <c r="T120" i="6" s="1"/>
  <c r="S132" i="6"/>
  <c r="T132" i="6" s="1"/>
  <c r="S136" i="6"/>
  <c r="T136" i="6" s="1"/>
  <c r="S150" i="6"/>
  <c r="T150" i="6" s="1"/>
  <c r="S158" i="6"/>
  <c r="T158" i="6" s="1"/>
  <c r="S185" i="6"/>
  <c r="T185" i="6" s="1"/>
  <c r="S194" i="6"/>
  <c r="T194" i="6" s="1"/>
  <c r="S204" i="6"/>
  <c r="T204" i="6" s="1"/>
  <c r="S258" i="6"/>
  <c r="T258" i="6" s="1"/>
  <c r="S69" i="6"/>
  <c r="T69" i="6" s="1"/>
  <c r="S96" i="6"/>
  <c r="T96" i="6" s="1"/>
  <c r="S145" i="6"/>
  <c r="T145" i="6" s="1"/>
  <c r="S153" i="6"/>
  <c r="T153" i="6" s="1"/>
  <c r="S157" i="6"/>
  <c r="T157" i="6" s="1"/>
  <c r="S188" i="6"/>
  <c r="T188" i="6" s="1"/>
  <c r="S242" i="6"/>
  <c r="T242" i="6" s="1"/>
  <c r="S252" i="6"/>
  <c r="T252" i="6" s="1"/>
  <c r="S328" i="6"/>
  <c r="T328" i="6" s="1"/>
  <c r="S335" i="6"/>
  <c r="T335" i="6" s="1"/>
  <c r="S339" i="6"/>
  <c r="T339" i="6" s="1"/>
  <c r="S343" i="6"/>
  <c r="T343" i="6" s="1"/>
  <c r="S381" i="6"/>
  <c r="T381" i="6" s="1"/>
  <c r="S389" i="6"/>
  <c r="T389" i="6" s="1"/>
  <c r="S451" i="6"/>
  <c r="T451" i="6" s="1"/>
  <c r="S459" i="6"/>
  <c r="T459" i="6" s="1"/>
  <c r="S464" i="6"/>
  <c r="T464" i="6" s="1"/>
  <c r="S478" i="6"/>
  <c r="T478" i="6" s="1"/>
  <c r="S490" i="6"/>
  <c r="T490" i="6" s="1"/>
  <c r="S499" i="6"/>
  <c r="T499" i="6" s="1"/>
  <c r="S541" i="6"/>
  <c r="T541" i="6" s="1"/>
  <c r="S562" i="6"/>
  <c r="T562" i="6" s="1"/>
  <c r="S582" i="6"/>
  <c r="T582" i="6" s="1"/>
  <c r="S591" i="6"/>
  <c r="T591" i="6" s="1"/>
  <c r="S593" i="6"/>
  <c r="T593" i="6" s="1"/>
  <c r="S602" i="6"/>
  <c r="T602" i="6" s="1"/>
  <c r="S640" i="6"/>
  <c r="T640" i="6" s="1"/>
  <c r="S642" i="6"/>
  <c r="T642" i="6" s="1"/>
  <c r="S672" i="6"/>
  <c r="T672" i="6" s="1"/>
  <c r="S674" i="6"/>
  <c r="T674" i="6" s="1"/>
  <c r="S683" i="6"/>
  <c r="T683" i="6" s="1"/>
  <c r="S704" i="6"/>
  <c r="T704" i="6" s="1"/>
  <c r="S706" i="6"/>
  <c r="T706" i="6" s="1"/>
  <c r="S710" i="6"/>
  <c r="T710" i="6" s="1"/>
  <c r="S732" i="6"/>
  <c r="T732" i="6" s="1"/>
  <c r="S752" i="6"/>
  <c r="T752" i="6" s="1"/>
  <c r="S796" i="6"/>
  <c r="T796" i="6" s="1"/>
  <c r="S850" i="6"/>
  <c r="T850" i="6" s="1"/>
  <c r="S867" i="6"/>
  <c r="T867" i="6" s="1"/>
  <c r="S873" i="6"/>
  <c r="T873" i="6" s="1"/>
  <c r="S880" i="6"/>
  <c r="T880" i="6" s="1"/>
  <c r="S907" i="6"/>
  <c r="T907" i="6" s="1"/>
  <c r="S976" i="6"/>
  <c r="T976" i="6" s="1"/>
  <c r="S991" i="6"/>
  <c r="T991" i="6" s="1"/>
  <c r="S1004" i="6"/>
  <c r="T1004" i="6" s="1"/>
  <c r="S1095" i="6"/>
  <c r="T1095" i="6" s="1"/>
  <c r="S1138" i="6"/>
  <c r="T1138" i="6" s="1"/>
  <c r="S1163" i="6"/>
  <c r="T1163" i="6" s="1"/>
  <c r="S1175" i="6"/>
  <c r="T1175" i="6" s="1"/>
  <c r="S1178" i="6"/>
  <c r="T1178" i="6" s="1"/>
  <c r="S1184" i="6"/>
  <c r="T1184" i="6" s="1"/>
  <c r="S1208" i="6"/>
  <c r="T1208" i="6" s="1"/>
  <c r="S1232" i="6"/>
  <c r="T1232" i="6" s="1"/>
  <c r="S1317" i="6"/>
  <c r="T1317" i="6" s="1"/>
  <c r="S1385" i="6"/>
  <c r="T1385" i="6" s="1"/>
  <c r="S361" i="6"/>
  <c r="T361" i="6" s="1"/>
  <c r="S462" i="6"/>
  <c r="T462" i="6" s="1"/>
  <c r="S473" i="6"/>
  <c r="T473" i="6" s="1"/>
  <c r="S498" i="6"/>
  <c r="T498" i="6" s="1"/>
  <c r="S502" i="6"/>
  <c r="T502" i="6" s="1"/>
  <c r="S511" i="6"/>
  <c r="T511" i="6" s="1"/>
  <c r="S538" i="6"/>
  <c r="T538" i="6" s="1"/>
  <c r="S542" i="6"/>
  <c r="T542" i="6" s="1"/>
  <c r="S551" i="6"/>
  <c r="T551" i="6" s="1"/>
  <c r="S553" i="6"/>
  <c r="T553" i="6" s="1"/>
  <c r="S650" i="6"/>
  <c r="T650" i="6" s="1"/>
  <c r="S694" i="6"/>
  <c r="T694" i="6" s="1"/>
  <c r="S813" i="6"/>
  <c r="T813" i="6" s="1"/>
  <c r="S947" i="6"/>
  <c r="T947" i="6" s="1"/>
  <c r="S1046" i="6"/>
  <c r="T1046" i="6" s="1"/>
  <c r="S1281" i="6"/>
  <c r="T1281" i="6" s="1"/>
  <c r="S1285" i="6"/>
  <c r="T1285" i="6" s="1"/>
  <c r="S1359" i="6"/>
  <c r="T1359" i="6" s="1"/>
  <c r="S1442" i="6"/>
  <c r="T1442" i="6" s="1"/>
  <c r="S1444" i="6"/>
  <c r="T1444" i="6" s="1"/>
  <c r="S1449" i="6"/>
  <c r="T1449" i="6" s="1"/>
  <c r="S268" i="6"/>
  <c r="T268" i="6" s="1"/>
  <c r="S313" i="6"/>
  <c r="T313" i="6" s="1"/>
  <c r="S356" i="6"/>
  <c r="T356" i="6" s="1"/>
  <c r="S403" i="6"/>
  <c r="T403" i="6" s="1"/>
  <c r="S415" i="6"/>
  <c r="T415" i="6" s="1"/>
  <c r="S428" i="6"/>
  <c r="T428" i="6" s="1"/>
  <c r="S465" i="6"/>
  <c r="T465" i="6" s="1"/>
  <c r="S479" i="6"/>
  <c r="T479" i="6" s="1"/>
  <c r="S487" i="6"/>
  <c r="T487" i="6" s="1"/>
  <c r="S491" i="6"/>
  <c r="T491" i="6" s="1"/>
  <c r="S546" i="6"/>
  <c r="T546" i="6" s="1"/>
  <c r="S558" i="6"/>
  <c r="T558" i="6" s="1"/>
  <c r="S587" i="6"/>
  <c r="T587" i="6" s="1"/>
  <c r="S605" i="6"/>
  <c r="T605" i="6" s="1"/>
  <c r="S622" i="6"/>
  <c r="T622" i="6" s="1"/>
  <c r="S624" i="6"/>
  <c r="T624" i="6" s="1"/>
  <c r="S633" i="6"/>
  <c r="T633" i="6" s="1"/>
  <c r="S643" i="6"/>
  <c r="T643" i="6" s="1"/>
  <c r="S666" i="6"/>
  <c r="T666" i="6" s="1"/>
  <c r="S679" i="6"/>
  <c r="T679" i="6" s="1"/>
  <c r="S686" i="6"/>
  <c r="T686" i="6" s="1"/>
  <c r="S698" i="6"/>
  <c r="T698" i="6" s="1"/>
  <c r="S711" i="6"/>
  <c r="T711" i="6" s="1"/>
  <c r="S715" i="6"/>
  <c r="T715" i="6" s="1"/>
  <c r="S717" i="6"/>
  <c r="T717" i="6" s="1"/>
  <c r="S726" i="6"/>
  <c r="T726" i="6" s="1"/>
  <c r="S834" i="6"/>
  <c r="T834" i="6" s="1"/>
  <c r="S858" i="6"/>
  <c r="T858" i="6" s="1"/>
  <c r="S875" i="6"/>
  <c r="T875" i="6" s="1"/>
  <c r="S878" i="6"/>
  <c r="T878" i="6" s="1"/>
  <c r="S891" i="6"/>
  <c r="T891" i="6" s="1"/>
  <c r="S899" i="6"/>
  <c r="T899" i="6" s="1"/>
  <c r="S927" i="6"/>
  <c r="T927" i="6" s="1"/>
  <c r="S931" i="6"/>
  <c r="T931" i="6" s="1"/>
  <c r="S973" i="6"/>
  <c r="T973" i="6" s="1"/>
  <c r="S986" i="6"/>
  <c r="T986" i="6" s="1"/>
  <c r="S992" i="6"/>
  <c r="T992" i="6" s="1"/>
  <c r="S994" i="6"/>
  <c r="T994" i="6" s="1"/>
  <c r="S1187" i="6"/>
  <c r="T1187" i="6" s="1"/>
  <c r="S1195" i="6"/>
  <c r="T1195" i="6" s="1"/>
  <c r="S1219" i="6"/>
  <c r="T1219" i="6" s="1"/>
  <c r="S1233" i="6"/>
  <c r="T1233" i="6" s="1"/>
  <c r="S1235" i="6"/>
  <c r="T1235" i="6" s="1"/>
  <c r="S1295" i="6"/>
  <c r="T1295" i="6" s="1"/>
  <c r="S1301" i="6"/>
  <c r="T1301" i="6" s="1"/>
  <c r="S1313" i="6"/>
  <c r="T1313" i="6" s="1"/>
  <c r="S1386" i="6"/>
  <c r="T1386" i="6" s="1"/>
  <c r="S1390" i="6"/>
  <c r="T1390" i="6" s="1"/>
  <c r="S1394" i="6"/>
  <c r="T1394" i="6" s="1"/>
  <c r="S1407" i="6"/>
  <c r="T1407" i="6" s="1"/>
  <c r="S1410" i="6"/>
  <c r="T1410" i="6" s="1"/>
  <c r="S1445" i="6"/>
  <c r="T1445" i="6" s="1"/>
  <c r="S1456" i="6"/>
  <c r="T1456" i="6" s="1"/>
  <c r="S7" i="6"/>
  <c r="T7" i="6" s="1"/>
  <c r="S29" i="6"/>
  <c r="T29" i="6" s="1"/>
  <c r="S38" i="6"/>
  <c r="T38" i="6" s="1"/>
  <c r="S40" i="6"/>
  <c r="T40" i="6" s="1"/>
  <c r="S36" i="6"/>
  <c r="T36" i="6" s="1"/>
  <c r="S52" i="6"/>
  <c r="T52" i="6" s="1"/>
  <c r="S65" i="6"/>
  <c r="T65" i="6" s="1"/>
  <c r="S66" i="6"/>
  <c r="T66" i="6" s="1"/>
  <c r="S89" i="6"/>
  <c r="T89" i="6" s="1"/>
  <c r="S104" i="6"/>
  <c r="T104" i="6" s="1"/>
  <c r="S116" i="6"/>
  <c r="T116" i="6" s="1"/>
  <c r="S128" i="6"/>
  <c r="T128" i="6" s="1"/>
  <c r="S129" i="6"/>
  <c r="T129" i="6" s="1"/>
  <c r="S134" i="6"/>
  <c r="T134" i="6" s="1"/>
  <c r="S142" i="6"/>
  <c r="T142" i="6" s="1"/>
  <c r="S148" i="6"/>
  <c r="T148" i="6" s="1"/>
  <c r="S162" i="6"/>
  <c r="T162" i="6" s="1"/>
  <c r="S178" i="6"/>
  <c r="T178" i="6" s="1"/>
  <c r="S200" i="6"/>
  <c r="T200" i="6" s="1"/>
  <c r="S216" i="6"/>
  <c r="T216" i="6" s="1"/>
  <c r="S232" i="6"/>
  <c r="T232" i="6" s="1"/>
  <c r="S248" i="6"/>
  <c r="T248" i="6" s="1"/>
  <c r="S264" i="6"/>
  <c r="T264" i="6" s="1"/>
  <c r="S280" i="6"/>
  <c r="T280" i="6" s="1"/>
  <c r="S296" i="6"/>
  <c r="T296" i="6" s="1"/>
  <c r="S306" i="6"/>
  <c r="T306" i="6" s="1"/>
  <c r="S331" i="6"/>
  <c r="T331" i="6" s="1"/>
  <c r="S412" i="6"/>
  <c r="T412" i="6" s="1"/>
  <c r="S413" i="6"/>
  <c r="T413" i="6" s="1"/>
  <c r="S436" i="6"/>
  <c r="T436" i="6" s="1"/>
  <c r="S440" i="6"/>
  <c r="T440" i="6" s="1"/>
  <c r="S441" i="6"/>
  <c r="T441" i="6" s="1"/>
  <c r="S482" i="6"/>
  <c r="T482" i="6" s="1"/>
  <c r="S483" i="6"/>
  <c r="T483" i="6" s="1"/>
  <c r="S494" i="6"/>
  <c r="T494" i="6" s="1"/>
  <c r="S503" i="6"/>
  <c r="T503" i="6" s="1"/>
  <c r="S514" i="6"/>
  <c r="T514" i="6" s="1"/>
  <c r="S515" i="6"/>
  <c r="T515" i="6" s="1"/>
  <c r="S528" i="6"/>
  <c r="T528" i="6" s="1"/>
  <c r="S43" i="6"/>
  <c r="T43" i="6" s="1"/>
  <c r="S51" i="6"/>
  <c r="T51" i="6" s="1"/>
  <c r="S71" i="6"/>
  <c r="T71" i="6" s="1"/>
  <c r="S75" i="6"/>
  <c r="T75" i="6" s="1"/>
  <c r="S92" i="6"/>
  <c r="T92" i="6" s="1"/>
  <c r="S108" i="6"/>
  <c r="T108" i="6" s="1"/>
  <c r="S190" i="6"/>
  <c r="T190" i="6" s="1"/>
  <c r="S206" i="6"/>
  <c r="T206" i="6" s="1"/>
  <c r="S222" i="6"/>
  <c r="T222" i="6" s="1"/>
  <c r="S238" i="6"/>
  <c r="T238" i="6" s="1"/>
  <c r="S254" i="6"/>
  <c r="T254" i="6" s="1"/>
  <c r="S270" i="6"/>
  <c r="T270" i="6" s="1"/>
  <c r="S286" i="6"/>
  <c r="T286" i="6" s="1"/>
  <c r="S302" i="6"/>
  <c r="T302" i="6" s="1"/>
  <c r="S357" i="6"/>
  <c r="T357" i="6" s="1"/>
  <c r="S359" i="6"/>
  <c r="T359" i="6" s="1"/>
  <c r="S369" i="6"/>
  <c r="T369" i="6" s="1"/>
  <c r="S404" i="6"/>
  <c r="T404" i="6" s="1"/>
  <c r="S407" i="6"/>
  <c r="T407" i="6" s="1"/>
  <c r="S417" i="6"/>
  <c r="T417" i="6" s="1"/>
  <c r="S422" i="6"/>
  <c r="T422" i="6" s="1"/>
  <c r="S424" i="6"/>
  <c r="T424" i="6" s="1"/>
  <c r="S425" i="6"/>
  <c r="T425" i="6" s="1"/>
  <c r="S426" i="6"/>
  <c r="T426" i="6" s="1"/>
  <c r="S427" i="6"/>
  <c r="T427" i="6" s="1"/>
  <c r="S468" i="6"/>
  <c r="T468" i="6" s="1"/>
  <c r="S474" i="6"/>
  <c r="T474" i="6" s="1"/>
  <c r="S475" i="6"/>
  <c r="T475" i="6" s="1"/>
  <c r="S486" i="6"/>
  <c r="T486" i="6" s="1"/>
  <c r="S495" i="6"/>
  <c r="T495" i="6" s="1"/>
  <c r="S506" i="6"/>
  <c r="T506" i="6" s="1"/>
  <c r="S507" i="6"/>
  <c r="T507" i="6" s="1"/>
  <c r="S518" i="6"/>
  <c r="T518" i="6" s="1"/>
  <c r="S527" i="6"/>
  <c r="T527" i="6" s="1"/>
  <c r="S531" i="6"/>
  <c r="T531" i="6" s="1"/>
  <c r="S547" i="6"/>
  <c r="T547" i="6" s="1"/>
  <c r="S81" i="6"/>
  <c r="T81" i="6" s="1"/>
  <c r="S106" i="6"/>
  <c r="T106" i="6" s="1"/>
  <c r="S174" i="6"/>
  <c r="T174" i="6" s="1"/>
  <c r="S376" i="6"/>
  <c r="T376" i="6" s="1"/>
  <c r="S452" i="6"/>
  <c r="T452" i="6" s="1"/>
  <c r="S461" i="6"/>
  <c r="T461" i="6" s="1"/>
  <c r="S590" i="6"/>
  <c r="T590" i="6" s="1"/>
  <c r="S658" i="6"/>
  <c r="T658" i="6" s="1"/>
  <c r="S754" i="6"/>
  <c r="T754" i="6" s="1"/>
  <c r="S877" i="6"/>
  <c r="T877" i="6" s="1"/>
  <c r="S916" i="6"/>
  <c r="T916" i="6" s="1"/>
  <c r="S919" i="6"/>
  <c r="T919" i="6" s="1"/>
  <c r="S566" i="6"/>
  <c r="T566" i="6" s="1"/>
  <c r="S569" i="6"/>
  <c r="T569" i="6" s="1"/>
  <c r="S586" i="6"/>
  <c r="T586" i="6" s="1"/>
  <c r="S589" i="6"/>
  <c r="T589" i="6" s="1"/>
  <c r="S598" i="6"/>
  <c r="T598" i="6" s="1"/>
  <c r="S604" i="6"/>
  <c r="T604" i="6" s="1"/>
  <c r="S607" i="6"/>
  <c r="T607" i="6" s="1"/>
  <c r="S609" i="6"/>
  <c r="T609" i="6" s="1"/>
  <c r="S613" i="6"/>
  <c r="T613" i="6" s="1"/>
  <c r="S684" i="6"/>
  <c r="T684" i="6" s="1"/>
  <c r="S736" i="6"/>
  <c r="T736" i="6" s="1"/>
  <c r="S740" i="6"/>
  <c r="T740" i="6" s="1"/>
  <c r="S767" i="6"/>
  <c r="T767" i="6" s="1"/>
  <c r="S817" i="6"/>
  <c r="T817" i="6" s="1"/>
  <c r="S820" i="6"/>
  <c r="T820" i="6" s="1"/>
  <c r="S859" i="6"/>
  <c r="T859" i="6" s="1"/>
  <c r="S864" i="6"/>
  <c r="T864" i="6" s="1"/>
  <c r="S883" i="6"/>
  <c r="T883" i="6" s="1"/>
  <c r="S889" i="6"/>
  <c r="T889" i="6" s="1"/>
  <c r="S909" i="6"/>
  <c r="T909" i="6" s="1"/>
  <c r="S918" i="6"/>
  <c r="T918" i="6" s="1"/>
  <c r="S922" i="6"/>
  <c r="T922" i="6" s="1"/>
  <c r="S932" i="6"/>
  <c r="T932" i="6" s="1"/>
  <c r="S939" i="6"/>
  <c r="T939" i="6" s="1"/>
  <c r="S955" i="6"/>
  <c r="T955" i="6" s="1"/>
  <c r="S597" i="6"/>
  <c r="T597" i="6" s="1"/>
  <c r="S606" i="6"/>
  <c r="T606" i="6" s="1"/>
  <c r="S621" i="6"/>
  <c r="T621" i="6" s="1"/>
  <c r="S625" i="6"/>
  <c r="T625" i="6" s="1"/>
  <c r="S667" i="6"/>
  <c r="T667" i="6" s="1"/>
  <c r="S744" i="6"/>
  <c r="T744" i="6" s="1"/>
  <c r="S809" i="6"/>
  <c r="T809" i="6" s="1"/>
  <c r="S821" i="6"/>
  <c r="T821" i="6" s="1"/>
  <c r="S964" i="6"/>
  <c r="T964" i="6" s="1"/>
  <c r="S970" i="6"/>
  <c r="T970" i="6" s="1"/>
  <c r="S978" i="6"/>
  <c r="T978" i="6" s="1"/>
  <c r="S983" i="6"/>
  <c r="T983" i="6" s="1"/>
  <c r="S1034" i="6"/>
  <c r="T1034" i="6" s="1"/>
  <c r="S1049" i="6"/>
  <c r="T1049" i="6" s="1"/>
  <c r="S1093" i="6"/>
  <c r="T1093" i="6" s="1"/>
  <c r="S1167" i="6"/>
  <c r="T1167" i="6" s="1"/>
  <c r="S1169" i="6"/>
  <c r="T1169" i="6" s="1"/>
  <c r="S1174" i="6"/>
  <c r="T1174" i="6" s="1"/>
  <c r="S1186" i="6"/>
  <c r="T1186" i="6" s="1"/>
  <c r="S1192" i="6"/>
  <c r="T1192" i="6" s="1"/>
  <c r="S1194" i="6"/>
  <c r="T1194" i="6" s="1"/>
  <c r="S1207" i="6"/>
  <c r="T1207" i="6" s="1"/>
  <c r="S1213" i="6"/>
  <c r="T1213" i="6" s="1"/>
  <c r="S1216" i="6"/>
  <c r="T1216" i="6" s="1"/>
  <c r="S1222" i="6"/>
  <c r="T1222" i="6" s="1"/>
  <c r="S1224" i="6"/>
  <c r="T1224" i="6" s="1"/>
  <c r="S1236" i="6"/>
  <c r="T1236" i="6" s="1"/>
  <c r="S1244" i="6"/>
  <c r="T1244" i="6" s="1"/>
  <c r="S1262" i="6"/>
  <c r="T1262" i="6" s="1"/>
  <c r="S1279" i="6"/>
  <c r="T1279" i="6" s="1"/>
  <c r="S1287" i="6"/>
  <c r="T1287" i="6" s="1"/>
  <c r="S1292" i="6"/>
  <c r="T1292" i="6" s="1"/>
  <c r="S1315" i="6"/>
  <c r="T1315" i="6" s="1"/>
  <c r="S1351" i="6"/>
  <c r="T1351" i="6" s="1"/>
  <c r="S1354" i="6"/>
  <c r="T1354" i="6" s="1"/>
  <c r="S1371" i="6"/>
  <c r="T1371" i="6" s="1"/>
  <c r="S1375" i="6"/>
  <c r="T1375" i="6" s="1"/>
  <c r="S1379" i="6"/>
  <c r="T1379" i="6" s="1"/>
  <c r="S1432" i="6"/>
  <c r="T1432" i="6" s="1"/>
  <c r="S972" i="6"/>
  <c r="T972" i="6" s="1"/>
  <c r="S982" i="6"/>
  <c r="T982" i="6" s="1"/>
  <c r="S990" i="6"/>
  <c r="T990" i="6" s="1"/>
  <c r="S1189" i="6"/>
  <c r="T1189" i="6" s="1"/>
  <c r="S1215" i="6"/>
  <c r="T1215" i="6" s="1"/>
  <c r="S1266" i="6"/>
  <c r="T1266" i="6" s="1"/>
  <c r="S1276" i="6"/>
  <c r="T1276" i="6" s="1"/>
  <c r="S1299" i="6"/>
  <c r="T1299" i="6" s="1"/>
  <c r="S1320" i="6"/>
  <c r="T1320" i="6" s="1"/>
  <c r="S1370" i="6"/>
  <c r="T1370" i="6" s="1"/>
  <c r="S1423" i="6"/>
  <c r="T1423" i="6" s="1"/>
  <c r="S950" i="6"/>
  <c r="T950" i="6" s="1"/>
  <c r="S962" i="6"/>
  <c r="T962" i="6" s="1"/>
  <c r="S968" i="6"/>
  <c r="T968" i="6" s="1"/>
  <c r="S985" i="6"/>
  <c r="T985" i="6" s="1"/>
  <c r="S1002" i="6"/>
  <c r="T1002" i="6" s="1"/>
  <c r="S1090" i="6"/>
  <c r="T1090" i="6" s="1"/>
  <c r="S1130" i="6"/>
  <c r="T1130" i="6" s="1"/>
  <c r="S1158" i="6"/>
  <c r="T1158" i="6" s="1"/>
  <c r="S1168" i="6"/>
  <c r="T1168" i="6" s="1"/>
  <c r="S1171" i="6"/>
  <c r="T1171" i="6" s="1"/>
  <c r="S1193" i="6"/>
  <c r="T1193" i="6" s="1"/>
  <c r="S1198" i="6"/>
  <c r="T1198" i="6" s="1"/>
  <c r="S1203" i="6"/>
  <c r="T1203" i="6" s="1"/>
  <c r="S1221" i="6"/>
  <c r="T1221" i="6" s="1"/>
  <c r="S1223" i="6"/>
  <c r="T1223" i="6" s="1"/>
  <c r="S1239" i="6"/>
  <c r="T1239" i="6" s="1"/>
  <c r="S1263" i="6"/>
  <c r="T1263" i="6" s="1"/>
  <c r="S1271" i="6"/>
  <c r="T1271" i="6" s="1"/>
  <c r="S1274" i="6"/>
  <c r="T1274" i="6" s="1"/>
  <c r="S1283" i="6"/>
  <c r="T1283" i="6" s="1"/>
  <c r="S1297" i="6"/>
  <c r="T1297" i="6" s="1"/>
  <c r="S1305" i="6"/>
  <c r="T1305" i="6" s="1"/>
  <c r="S1311" i="6"/>
  <c r="T1311" i="6" s="1"/>
  <c r="S1321" i="6"/>
  <c r="T1321" i="6" s="1"/>
  <c r="S1327" i="6"/>
  <c r="T1327" i="6" s="1"/>
  <c r="S1340" i="6"/>
  <c r="T1340" i="6" s="1"/>
  <c r="S1350" i="6"/>
  <c r="T1350" i="6" s="1"/>
  <c r="S1360" i="6"/>
  <c r="T1360" i="6" s="1"/>
  <c r="S1363" i="6"/>
  <c r="T1363" i="6" s="1"/>
  <c r="S1417" i="6"/>
  <c r="T1417" i="6" s="1"/>
  <c r="S1422" i="6"/>
  <c r="T1422" i="6" s="1"/>
  <c r="S1434" i="6"/>
  <c r="T1434" i="6" s="1"/>
  <c r="S1438" i="6"/>
  <c r="T1438" i="6" s="1"/>
  <c r="S312" i="6"/>
  <c r="T312" i="6" s="1"/>
  <c r="S333" i="6"/>
  <c r="T333" i="6" s="1"/>
  <c r="S337" i="6"/>
  <c r="T337" i="6" s="1"/>
  <c r="S341" i="6"/>
  <c r="T341" i="6" s="1"/>
  <c r="S372" i="6"/>
  <c r="T372" i="6" s="1"/>
  <c r="S373" i="6"/>
  <c r="T373" i="6" s="1"/>
  <c r="S375" i="6"/>
  <c r="T375" i="6" s="1"/>
  <c r="S382" i="6"/>
  <c r="T382" i="6" s="1"/>
  <c r="S390" i="6"/>
  <c r="T390" i="6" s="1"/>
  <c r="S399" i="6"/>
  <c r="T399" i="6" s="1"/>
  <c r="S410" i="6"/>
  <c r="T410" i="6" s="1"/>
  <c r="S418" i="6"/>
  <c r="T418" i="6" s="1"/>
  <c r="S484" i="6"/>
  <c r="T484" i="6" s="1"/>
  <c r="S488" i="6"/>
  <c r="T488" i="6" s="1"/>
  <c r="S500" i="6"/>
  <c r="T500" i="6" s="1"/>
  <c r="S504" i="6"/>
  <c r="T504" i="6" s="1"/>
  <c r="S516" i="6"/>
  <c r="T516" i="6" s="1"/>
  <c r="S520" i="6"/>
  <c r="T520" i="6" s="1"/>
  <c r="S523" i="6"/>
  <c r="T523" i="6" s="1"/>
  <c r="S13" i="6"/>
  <c r="T13" i="6" s="1"/>
  <c r="S16" i="6"/>
  <c r="T16" i="6" s="1"/>
  <c r="S23" i="6"/>
  <c r="T23" i="6" s="1"/>
  <c r="S24" i="6"/>
  <c r="T24" i="6" s="1"/>
  <c r="S30" i="6"/>
  <c r="T30" i="6" s="1"/>
  <c r="S56" i="6"/>
  <c r="T56" i="6" s="1"/>
  <c r="S74" i="6"/>
  <c r="T74" i="6" s="1"/>
  <c r="S76" i="6"/>
  <c r="T76" i="6" s="1"/>
  <c r="S78" i="6"/>
  <c r="T78" i="6" s="1"/>
  <c r="S80" i="6"/>
  <c r="T80" i="6" s="1"/>
  <c r="S113" i="6"/>
  <c r="T113" i="6" s="1"/>
  <c r="S133" i="6"/>
  <c r="T133" i="6" s="1"/>
  <c r="S135" i="6"/>
  <c r="T135" i="6" s="1"/>
  <c r="S160" i="6"/>
  <c r="T160" i="6" s="1"/>
  <c r="S166" i="6"/>
  <c r="T166" i="6" s="1"/>
  <c r="S169" i="6"/>
  <c r="T169" i="6" s="1"/>
  <c r="S170" i="6"/>
  <c r="T170" i="6" s="1"/>
  <c r="S171" i="6"/>
  <c r="T171" i="6" s="1"/>
  <c r="S182" i="6"/>
  <c r="T182" i="6" s="1"/>
  <c r="S197" i="6"/>
  <c r="T197" i="6" s="1"/>
  <c r="S198" i="6"/>
  <c r="T198" i="6" s="1"/>
  <c r="S201" i="6"/>
  <c r="T201" i="6" s="1"/>
  <c r="S202" i="6"/>
  <c r="T202" i="6" s="1"/>
  <c r="S203" i="6"/>
  <c r="T203" i="6" s="1"/>
  <c r="S213" i="6"/>
  <c r="T213" i="6" s="1"/>
  <c r="S214" i="6"/>
  <c r="T214" i="6" s="1"/>
  <c r="S217" i="6"/>
  <c r="T217" i="6" s="1"/>
  <c r="S218" i="6"/>
  <c r="T218" i="6" s="1"/>
  <c r="S219" i="6"/>
  <c r="T219" i="6" s="1"/>
  <c r="S229" i="6"/>
  <c r="T229" i="6" s="1"/>
  <c r="S230" i="6"/>
  <c r="T230" i="6" s="1"/>
  <c r="S233" i="6"/>
  <c r="T233" i="6" s="1"/>
  <c r="S234" i="6"/>
  <c r="T234" i="6" s="1"/>
  <c r="S235" i="6"/>
  <c r="T235" i="6" s="1"/>
  <c r="S245" i="6"/>
  <c r="T245" i="6" s="1"/>
  <c r="S246" i="6"/>
  <c r="T246" i="6" s="1"/>
  <c r="S249" i="6"/>
  <c r="T249" i="6" s="1"/>
  <c r="S250" i="6"/>
  <c r="T250" i="6" s="1"/>
  <c r="S251" i="6"/>
  <c r="T251" i="6" s="1"/>
  <c r="S261" i="6"/>
  <c r="T261" i="6" s="1"/>
  <c r="S262" i="6"/>
  <c r="T262" i="6" s="1"/>
  <c r="S265" i="6"/>
  <c r="T265" i="6" s="1"/>
  <c r="S266" i="6"/>
  <c r="T266" i="6" s="1"/>
  <c r="S267" i="6"/>
  <c r="T267" i="6" s="1"/>
  <c r="S277" i="6"/>
  <c r="T277" i="6" s="1"/>
  <c r="S278" i="6"/>
  <c r="T278" i="6" s="1"/>
  <c r="S281" i="6"/>
  <c r="T281" i="6" s="1"/>
  <c r="S282" i="6"/>
  <c r="T282" i="6" s="1"/>
  <c r="S283" i="6"/>
  <c r="T283" i="6" s="1"/>
  <c r="S293" i="6"/>
  <c r="T293" i="6" s="1"/>
  <c r="S294" i="6"/>
  <c r="T294" i="6" s="1"/>
  <c r="S297" i="6"/>
  <c r="T297" i="6" s="1"/>
  <c r="S298" i="6"/>
  <c r="T298" i="6" s="1"/>
  <c r="S299" i="6"/>
  <c r="T299" i="6" s="1"/>
  <c r="S353" i="6"/>
  <c r="T353" i="6" s="1"/>
  <c r="S519" i="6"/>
  <c r="T519" i="6" s="1"/>
  <c r="S530" i="6"/>
  <c r="T530" i="6" s="1"/>
  <c r="S533" i="6"/>
  <c r="T533" i="6" s="1"/>
  <c r="S534" i="6"/>
  <c r="T534" i="6" s="1"/>
  <c r="S539" i="6"/>
  <c r="T539" i="6" s="1"/>
  <c r="S544" i="6"/>
  <c r="T544" i="6" s="1"/>
  <c r="S555" i="6"/>
  <c r="T555" i="6" s="1"/>
  <c r="S557" i="6"/>
  <c r="T557" i="6" s="1"/>
  <c r="S454" i="6"/>
  <c r="T454" i="6" s="1"/>
  <c r="S458" i="6"/>
  <c r="T458" i="6" s="1"/>
  <c r="S460" i="6"/>
  <c r="T460" i="6" s="1"/>
  <c r="S470" i="6"/>
  <c r="T470" i="6" s="1"/>
  <c r="S476" i="6"/>
  <c r="T476" i="6" s="1"/>
  <c r="S480" i="6"/>
  <c r="T480" i="6" s="1"/>
  <c r="S492" i="6"/>
  <c r="T492" i="6" s="1"/>
  <c r="S496" i="6"/>
  <c r="T496" i="6" s="1"/>
  <c r="S508" i="6"/>
  <c r="T508" i="6" s="1"/>
  <c r="S512" i="6"/>
  <c r="T512" i="6" s="1"/>
  <c r="S536" i="6"/>
  <c r="T536" i="6" s="1"/>
  <c r="S543" i="6"/>
  <c r="T543" i="6" s="1"/>
  <c r="S9" i="6"/>
  <c r="T9" i="6" s="1"/>
  <c r="S10" i="6"/>
  <c r="T10" i="6" s="1"/>
  <c r="S11" i="6"/>
  <c r="T11" i="6" s="1"/>
  <c r="S14" i="6"/>
  <c r="T14" i="6" s="1"/>
  <c r="S20" i="6"/>
  <c r="T20" i="6" s="1"/>
  <c r="S27" i="6"/>
  <c r="T27" i="6" s="1"/>
  <c r="S32" i="6"/>
  <c r="T32" i="6" s="1"/>
  <c r="S35" i="6"/>
  <c r="T35" i="6" s="1"/>
  <c r="S37" i="6"/>
  <c r="T37" i="6" s="1"/>
  <c r="S45" i="6"/>
  <c r="T45" i="6" s="1"/>
  <c r="S54" i="6"/>
  <c r="T54" i="6" s="1"/>
  <c r="S61" i="6"/>
  <c r="T61" i="6" s="1"/>
  <c r="S62" i="6"/>
  <c r="T62" i="6" s="1"/>
  <c r="S85" i="6"/>
  <c r="T85" i="6" s="1"/>
  <c r="S87" i="6"/>
  <c r="T87" i="6" s="1"/>
  <c r="S88" i="6"/>
  <c r="T88" i="6" s="1"/>
  <c r="S93" i="6"/>
  <c r="T93" i="6" s="1"/>
  <c r="S117" i="6"/>
  <c r="T117" i="6" s="1"/>
  <c r="S118" i="6"/>
  <c r="T118" i="6" s="1"/>
  <c r="S119" i="6"/>
  <c r="T119" i="6" s="1"/>
  <c r="S124" i="6"/>
  <c r="T124" i="6" s="1"/>
  <c r="S131" i="6"/>
  <c r="T131" i="6" s="1"/>
  <c r="S141" i="6"/>
  <c r="T141" i="6" s="1"/>
  <c r="S144" i="6"/>
  <c r="T144" i="6" s="1"/>
  <c r="S146" i="6"/>
  <c r="T146" i="6" s="1"/>
  <c r="S156" i="6"/>
  <c r="T156" i="6" s="1"/>
  <c r="S175" i="6"/>
  <c r="T175" i="6" s="1"/>
  <c r="S191" i="6"/>
  <c r="T191" i="6" s="1"/>
  <c r="S207" i="6"/>
  <c r="T207" i="6" s="1"/>
  <c r="S223" i="6"/>
  <c r="T223" i="6" s="1"/>
  <c r="S239" i="6"/>
  <c r="T239" i="6" s="1"/>
  <c r="S255" i="6"/>
  <c r="T255" i="6" s="1"/>
  <c r="S271" i="6"/>
  <c r="T271" i="6" s="1"/>
  <c r="S287" i="6"/>
  <c r="T287" i="6" s="1"/>
  <c r="S303" i="6"/>
  <c r="T303" i="6" s="1"/>
  <c r="S364" i="6"/>
  <c r="T364" i="6" s="1"/>
  <c r="S365" i="6"/>
  <c r="T365" i="6" s="1"/>
  <c r="S367" i="6"/>
  <c r="T367" i="6" s="1"/>
  <c r="S401" i="6"/>
  <c r="T401" i="6" s="1"/>
  <c r="S420" i="6"/>
  <c r="T420" i="6" s="1"/>
  <c r="S447" i="6"/>
  <c r="T447" i="6" s="1"/>
  <c r="S448" i="6"/>
  <c r="T448" i="6" s="1"/>
  <c r="S561" i="6"/>
  <c r="T561" i="6" s="1"/>
  <c r="S565" i="6"/>
  <c r="T565" i="6" s="1"/>
  <c r="S571" i="6"/>
  <c r="T571" i="6" s="1"/>
  <c r="S573" i="6"/>
  <c r="T573" i="6" s="1"/>
  <c r="S581" i="6"/>
  <c r="T581" i="6" s="1"/>
  <c r="S585" i="6"/>
  <c r="T585" i="6" s="1"/>
  <c r="S628" i="6"/>
  <c r="T628" i="6" s="1"/>
  <c r="S652" i="6"/>
  <c r="T652" i="6" s="1"/>
  <c r="S653" i="6"/>
  <c r="T653" i="6" s="1"/>
  <c r="S654" i="6"/>
  <c r="T654" i="6" s="1"/>
  <c r="S657" i="6"/>
  <c r="T657" i="6" s="1"/>
  <c r="S662" i="6"/>
  <c r="T662" i="6" s="1"/>
  <c r="S663" i="6"/>
  <c r="T663" i="6" s="1"/>
  <c r="S682" i="6"/>
  <c r="T682" i="6" s="1"/>
  <c r="S689" i="6"/>
  <c r="T689" i="6" s="1"/>
  <c r="S700" i="6"/>
  <c r="T700" i="6" s="1"/>
  <c r="S701" i="6"/>
  <c r="T701" i="6" s="1"/>
  <c r="S702" i="6"/>
  <c r="T702" i="6" s="1"/>
  <c r="S727" i="6"/>
  <c r="T727" i="6" s="1"/>
  <c r="S733" i="6"/>
  <c r="T733" i="6" s="1"/>
  <c r="S750" i="6"/>
  <c r="T750" i="6" s="1"/>
  <c r="S559" i="6"/>
  <c r="T559" i="6" s="1"/>
  <c r="S563" i="6"/>
  <c r="T563" i="6" s="1"/>
  <c r="S574" i="6"/>
  <c r="T574" i="6" s="1"/>
  <c r="S575" i="6"/>
  <c r="T575" i="6" s="1"/>
  <c r="S601" i="6"/>
  <c r="T601" i="6" s="1"/>
  <c r="S617" i="6"/>
  <c r="T617" i="6" s="1"/>
  <c r="S626" i="6"/>
  <c r="T626" i="6" s="1"/>
  <c r="S637" i="6"/>
  <c r="T637" i="6" s="1"/>
  <c r="S638" i="6"/>
  <c r="T638" i="6" s="1"/>
  <c r="S641" i="6"/>
  <c r="T641" i="6" s="1"/>
  <c r="S646" i="6"/>
  <c r="T646" i="6" s="1"/>
  <c r="S647" i="6"/>
  <c r="T647" i="6" s="1"/>
  <c r="S655" i="6"/>
  <c r="T655" i="6" s="1"/>
  <c r="S656" i="6"/>
  <c r="T656" i="6" s="1"/>
  <c r="S659" i="6"/>
  <c r="T659" i="6" s="1"/>
  <c r="S668" i="6"/>
  <c r="T668" i="6" s="1"/>
  <c r="S669" i="6"/>
  <c r="T669" i="6" s="1"/>
  <c r="S670" i="6"/>
  <c r="T670" i="6" s="1"/>
  <c r="S688" i="6"/>
  <c r="T688" i="6" s="1"/>
  <c r="S691" i="6"/>
  <c r="T691" i="6" s="1"/>
  <c r="S695" i="6"/>
  <c r="T695" i="6" s="1"/>
  <c r="S714" i="6"/>
  <c r="T714" i="6" s="1"/>
  <c r="S721" i="6"/>
  <c r="T721" i="6" s="1"/>
  <c r="S735" i="6"/>
  <c r="T735" i="6" s="1"/>
  <c r="S738" i="6"/>
  <c r="T738" i="6" s="1"/>
  <c r="S742" i="6"/>
  <c r="T742" i="6" s="1"/>
  <c r="S745" i="6"/>
  <c r="T745" i="6" s="1"/>
  <c r="S771" i="6"/>
  <c r="T771" i="6" s="1"/>
  <c r="S787" i="6"/>
  <c r="T787" i="6" s="1"/>
  <c r="S818" i="6"/>
  <c r="T818" i="6" s="1"/>
  <c r="S827" i="6"/>
  <c r="T827" i="6" s="1"/>
  <c r="S831" i="6"/>
  <c r="T831" i="6" s="1"/>
  <c r="S838" i="6"/>
  <c r="T838" i="6" s="1"/>
  <c r="S842" i="6"/>
  <c r="T842" i="6" s="1"/>
  <c r="S846" i="6"/>
  <c r="T846" i="6" s="1"/>
  <c r="S851" i="6"/>
  <c r="T851" i="6" s="1"/>
  <c r="S860" i="6"/>
  <c r="T860" i="6" s="1"/>
  <c r="S868" i="6"/>
  <c r="T868" i="6" s="1"/>
  <c r="S871" i="6"/>
  <c r="T871" i="6" s="1"/>
  <c r="S884" i="6"/>
  <c r="T884" i="6" s="1"/>
  <c r="S887" i="6"/>
  <c r="T887" i="6" s="1"/>
  <c r="S906" i="6"/>
  <c r="T906" i="6" s="1"/>
  <c r="S926" i="6"/>
  <c r="T926" i="6" s="1"/>
  <c r="S935" i="6"/>
  <c r="T935" i="6" s="1"/>
  <c r="S749" i="6"/>
  <c r="T749" i="6" s="1"/>
  <c r="S756" i="6"/>
  <c r="T756" i="6" s="1"/>
  <c r="S757" i="6"/>
  <c r="T757" i="6" s="1"/>
  <c r="S763" i="6"/>
  <c r="T763" i="6" s="1"/>
  <c r="S781" i="6"/>
  <c r="T781" i="6" s="1"/>
  <c r="S795" i="6"/>
  <c r="T795" i="6" s="1"/>
  <c r="S805" i="6"/>
  <c r="T805" i="6" s="1"/>
  <c r="S811" i="6"/>
  <c r="T811" i="6" s="1"/>
  <c r="S814" i="6"/>
  <c r="T814" i="6" s="1"/>
  <c r="S822" i="6"/>
  <c r="T822" i="6" s="1"/>
  <c r="S837" i="6"/>
  <c r="T837" i="6" s="1"/>
  <c r="S840" i="6"/>
  <c r="T840" i="6" s="1"/>
  <c r="S844" i="6"/>
  <c r="T844" i="6" s="1"/>
  <c r="S848" i="6"/>
  <c r="T848" i="6" s="1"/>
  <c r="S854" i="6"/>
  <c r="T854" i="6" s="1"/>
  <c r="S857" i="6"/>
  <c r="T857" i="6" s="1"/>
  <c r="S866" i="6"/>
  <c r="T866" i="6" s="1"/>
  <c r="S870" i="6"/>
  <c r="T870" i="6" s="1"/>
  <c r="S882" i="6"/>
  <c r="T882" i="6" s="1"/>
  <c r="S886" i="6"/>
  <c r="T886" i="6" s="1"/>
  <c r="S930" i="6"/>
  <c r="T930" i="6" s="1"/>
  <c r="S934" i="6"/>
  <c r="T934" i="6" s="1"/>
  <c r="S808" i="6"/>
  <c r="T808" i="6" s="1"/>
  <c r="S914" i="6"/>
  <c r="T914" i="6" s="1"/>
  <c r="S938" i="6"/>
  <c r="T938" i="6" s="1"/>
  <c r="S917" i="6"/>
  <c r="T917" i="6" s="1"/>
  <c r="S925" i="6"/>
  <c r="T925" i="6" s="1"/>
  <c r="S933" i="6"/>
  <c r="T933" i="6" s="1"/>
  <c r="S941" i="6"/>
  <c r="T941" i="6" s="1"/>
  <c r="S951" i="6"/>
  <c r="T951" i="6" s="1"/>
  <c r="S959" i="6"/>
  <c r="T959" i="6" s="1"/>
  <c r="S965" i="6"/>
  <c r="T965" i="6" s="1"/>
  <c r="S1007" i="6"/>
  <c r="T1007" i="6" s="1"/>
  <c r="S1029" i="6"/>
  <c r="T1029" i="6" s="1"/>
  <c r="S1033" i="6"/>
  <c r="T1033" i="6" s="1"/>
  <c r="S1036" i="6"/>
  <c r="T1036" i="6" s="1"/>
  <c r="S1044" i="6"/>
  <c r="T1044" i="6" s="1"/>
  <c r="S1054" i="6"/>
  <c r="T1054" i="6" s="1"/>
  <c r="S1121" i="6"/>
  <c r="T1121" i="6" s="1"/>
  <c r="S1126" i="6"/>
  <c r="T1126" i="6" s="1"/>
  <c r="S1142" i="6"/>
  <c r="T1142" i="6" s="1"/>
  <c r="S1151" i="6"/>
  <c r="T1151" i="6" s="1"/>
  <c r="S1156" i="6"/>
  <c r="T1156" i="6" s="1"/>
  <c r="S1182" i="6"/>
  <c r="T1182" i="6" s="1"/>
  <c r="S1200" i="6"/>
  <c r="T1200" i="6" s="1"/>
  <c r="S1205" i="6"/>
  <c r="T1205" i="6" s="1"/>
  <c r="S1211" i="6"/>
  <c r="T1211" i="6" s="1"/>
  <c r="S946" i="6"/>
  <c r="T946" i="6" s="1"/>
  <c r="S957" i="6"/>
  <c r="T957" i="6" s="1"/>
  <c r="S969" i="6"/>
  <c r="T969" i="6" s="1"/>
  <c r="S977" i="6"/>
  <c r="T977" i="6" s="1"/>
  <c r="S995" i="6"/>
  <c r="T995" i="6" s="1"/>
  <c r="S999" i="6"/>
  <c r="T999" i="6" s="1"/>
  <c r="S1000" i="6"/>
  <c r="T1000" i="6" s="1"/>
  <c r="S1006" i="6"/>
  <c r="T1006" i="6" s="1"/>
  <c r="S1018" i="6"/>
  <c r="T1018" i="6" s="1"/>
  <c r="S1024" i="6"/>
  <c r="T1024" i="6" s="1"/>
  <c r="S1027" i="6"/>
  <c r="T1027" i="6" s="1"/>
  <c r="S1031" i="6"/>
  <c r="T1031" i="6" s="1"/>
  <c r="S1041" i="6"/>
  <c r="T1041" i="6" s="1"/>
  <c r="S1050" i="6"/>
  <c r="T1050" i="6" s="1"/>
  <c r="S1106" i="6"/>
  <c r="T1106" i="6" s="1"/>
  <c r="S1108" i="6"/>
  <c r="T1108" i="6" s="1"/>
  <c r="S1134" i="6"/>
  <c r="T1134" i="6" s="1"/>
  <c r="S1145" i="6"/>
  <c r="T1145" i="6" s="1"/>
  <c r="S1160" i="6"/>
  <c r="T1160" i="6" s="1"/>
  <c r="S1161" i="6"/>
  <c r="T1161" i="6" s="1"/>
  <c r="S1212" i="6"/>
  <c r="T1212" i="6" s="1"/>
  <c r="S1358" i="6"/>
  <c r="T1358" i="6" s="1"/>
  <c r="S1247" i="6"/>
  <c r="T1247" i="6" s="1"/>
  <c r="S1252" i="6"/>
  <c r="T1252" i="6" s="1"/>
  <c r="S1270" i="6"/>
  <c r="T1270" i="6" s="1"/>
  <c r="S1335" i="6"/>
  <c r="T1335" i="6" s="1"/>
  <c r="S1347" i="6"/>
  <c r="T1347" i="6" s="1"/>
  <c r="S1355" i="6"/>
  <c r="T1355" i="6" s="1"/>
  <c r="S1362" i="6"/>
  <c r="T1362" i="6" s="1"/>
  <c r="S1376" i="6"/>
  <c r="T1376" i="6" s="1"/>
  <c r="S1398" i="6"/>
  <c r="T1398" i="6" s="1"/>
  <c r="S1402" i="6"/>
  <c r="T1402" i="6" s="1"/>
  <c r="S1415" i="6"/>
  <c r="T1415" i="6" s="1"/>
  <c r="S1433" i="6"/>
  <c r="T1433" i="6" s="1"/>
  <c r="S1451" i="6"/>
  <c r="T1451" i="6" s="1"/>
  <c r="S1240" i="6"/>
  <c r="T1240" i="6" s="1"/>
  <c r="S1241" i="6"/>
  <c r="T1241" i="6" s="1"/>
  <c r="S1260" i="6"/>
  <c r="T1260" i="6" s="1"/>
  <c r="S1267" i="6"/>
  <c r="T1267" i="6" s="1"/>
  <c r="S1278" i="6"/>
  <c r="T1278" i="6" s="1"/>
  <c r="S1294" i="6"/>
  <c r="T1294" i="6" s="1"/>
  <c r="S1310" i="6"/>
  <c r="T1310" i="6" s="1"/>
  <c r="S1326" i="6"/>
  <c r="T1326" i="6" s="1"/>
  <c r="S1333" i="6"/>
  <c r="T1333" i="6" s="1"/>
  <c r="S1338" i="6"/>
  <c r="T1338" i="6" s="1"/>
  <c r="S1346" i="6"/>
  <c r="T1346" i="6" s="1"/>
  <c r="S1361" i="6"/>
  <c r="T1361" i="6" s="1"/>
  <c r="S1367" i="6"/>
  <c r="T1367" i="6" s="1"/>
  <c r="S1374" i="6"/>
  <c r="T1374" i="6" s="1"/>
  <c r="S1389" i="6"/>
  <c r="T1389" i="6" s="1"/>
  <c r="S1391" i="6"/>
  <c r="T1391" i="6" s="1"/>
  <c r="S1408" i="6"/>
  <c r="T1408" i="6" s="1"/>
  <c r="S1414" i="6"/>
  <c r="T1414" i="6" s="1"/>
  <c r="S1424" i="6"/>
  <c r="T1424" i="6" s="1"/>
  <c r="S1431" i="6"/>
  <c r="T1431" i="6" s="1"/>
  <c r="S1440" i="6"/>
  <c r="T1440" i="6" s="1"/>
  <c r="S1275" i="6"/>
  <c r="T1275" i="6" s="1"/>
  <c r="S1291" i="6"/>
  <c r="T1291" i="6" s="1"/>
  <c r="S1307" i="6"/>
  <c r="T1307" i="6" s="1"/>
  <c r="S1319" i="6"/>
  <c r="T1319" i="6" s="1"/>
  <c r="S1323" i="6"/>
  <c r="T1323" i="6" s="1"/>
  <c r="S1331" i="6"/>
  <c r="T1331" i="6" s="1"/>
  <c r="S1435" i="6"/>
  <c r="T1435" i="6" s="1"/>
  <c r="S1452" i="6"/>
  <c r="T1452" i="6" s="1"/>
  <c r="S1453" i="6"/>
  <c r="T1453" i="6" s="1"/>
  <c r="S5" i="6"/>
  <c r="T5" i="6" s="1"/>
  <c r="S6" i="6"/>
  <c r="T6" i="6" s="1"/>
  <c r="S21" i="6"/>
  <c r="T21" i="6" s="1"/>
  <c r="S22" i="6"/>
  <c r="T22" i="6" s="1"/>
  <c r="S3" i="6"/>
  <c r="T3" i="6" s="1"/>
  <c r="S17" i="6"/>
  <c r="T17" i="6" s="1"/>
  <c r="S18" i="6"/>
  <c r="T18" i="6" s="1"/>
  <c r="S25" i="6"/>
  <c r="T25" i="6" s="1"/>
  <c r="S26" i="6"/>
  <c r="T26" i="6" s="1"/>
  <c r="S31" i="6"/>
  <c r="T31" i="6" s="1"/>
  <c r="S41" i="6"/>
  <c r="T41" i="6" s="1"/>
  <c r="S42" i="6"/>
  <c r="T42" i="6" s="1"/>
  <c r="S47" i="6"/>
  <c r="T47" i="6" s="1"/>
  <c r="S57" i="6"/>
  <c r="T57" i="6" s="1"/>
  <c r="S58" i="6"/>
  <c r="T58" i="6" s="1"/>
  <c r="S64" i="6"/>
  <c r="T64" i="6" s="1"/>
  <c r="S72" i="6"/>
  <c r="T72" i="6" s="1"/>
  <c r="S83" i="6"/>
  <c r="T83" i="6" s="1"/>
  <c r="S91" i="6"/>
  <c r="T91" i="6" s="1"/>
  <c r="S114" i="6"/>
  <c r="T114" i="6" s="1"/>
  <c r="S115" i="6"/>
  <c r="T115" i="6" s="1"/>
  <c r="S122" i="6"/>
  <c r="T122" i="6" s="1"/>
  <c r="S123" i="6"/>
  <c r="T123" i="6" s="1"/>
  <c r="S127" i="6"/>
  <c r="T127" i="6" s="1"/>
  <c r="S137" i="6"/>
  <c r="T137" i="6" s="1"/>
  <c r="S140" i="6"/>
  <c r="T140" i="6" s="1"/>
  <c r="S143" i="6"/>
  <c r="T143" i="6" s="1"/>
  <c r="S147" i="6"/>
  <c r="T147" i="6" s="1"/>
  <c r="S154" i="6"/>
  <c r="T154" i="6" s="1"/>
  <c r="S4" i="6"/>
  <c r="T4" i="6" s="1"/>
  <c r="S12" i="6"/>
  <c r="T12" i="6" s="1"/>
  <c r="S19" i="6"/>
  <c r="T19" i="6" s="1"/>
  <c r="S28" i="6"/>
  <c r="T28" i="6" s="1"/>
  <c r="S44" i="6"/>
  <c r="T44" i="6" s="1"/>
  <c r="S67" i="6"/>
  <c r="T67" i="6" s="1"/>
  <c r="S86" i="6"/>
  <c r="T86" i="6" s="1"/>
  <c r="S94" i="6"/>
  <c r="T94" i="6" s="1"/>
  <c r="S102" i="6"/>
  <c r="T102" i="6" s="1"/>
  <c r="S110" i="6"/>
  <c r="T110" i="6" s="1"/>
  <c r="S186" i="6"/>
  <c r="T186" i="6" s="1"/>
  <c r="S33" i="6"/>
  <c r="T33" i="6" s="1"/>
  <c r="S34" i="6"/>
  <c r="T34" i="6" s="1"/>
  <c r="S39" i="6"/>
  <c r="T39" i="6" s="1"/>
  <c r="S49" i="6"/>
  <c r="T49" i="6" s="1"/>
  <c r="S50" i="6"/>
  <c r="T50" i="6" s="1"/>
  <c r="S55" i="6"/>
  <c r="T55" i="6" s="1"/>
  <c r="S60" i="6"/>
  <c r="T60" i="6" s="1"/>
  <c r="S68" i="6"/>
  <c r="T68" i="6" s="1"/>
  <c r="S163" i="6"/>
  <c r="T163" i="6" s="1"/>
  <c r="S173" i="6"/>
  <c r="T173" i="6" s="1"/>
  <c r="S176" i="6"/>
  <c r="T176" i="6" s="1"/>
  <c r="S179" i="6"/>
  <c r="T179" i="6" s="1"/>
  <c r="S189" i="6"/>
  <c r="T189" i="6" s="1"/>
  <c r="S192" i="6"/>
  <c r="T192" i="6" s="1"/>
  <c r="S195" i="6"/>
  <c r="T195" i="6" s="1"/>
  <c r="S205" i="6"/>
  <c r="T205" i="6" s="1"/>
  <c r="S208" i="6"/>
  <c r="T208" i="6" s="1"/>
  <c r="S211" i="6"/>
  <c r="T211" i="6" s="1"/>
  <c r="S221" i="6"/>
  <c r="T221" i="6" s="1"/>
  <c r="S224" i="6"/>
  <c r="T224" i="6" s="1"/>
  <c r="S227" i="6"/>
  <c r="T227" i="6" s="1"/>
  <c r="S237" i="6"/>
  <c r="T237" i="6" s="1"/>
  <c r="S240" i="6"/>
  <c r="T240" i="6" s="1"/>
  <c r="S243" i="6"/>
  <c r="T243" i="6" s="1"/>
  <c r="S253" i="6"/>
  <c r="T253" i="6" s="1"/>
  <c r="S256" i="6"/>
  <c r="T256" i="6" s="1"/>
  <c r="S259" i="6"/>
  <c r="T259" i="6" s="1"/>
  <c r="S269" i="6"/>
  <c r="T269" i="6" s="1"/>
  <c r="S272" i="6"/>
  <c r="T272" i="6" s="1"/>
  <c r="S275" i="6"/>
  <c r="T275" i="6" s="1"/>
  <c r="S285" i="6"/>
  <c r="T285" i="6" s="1"/>
  <c r="S288" i="6"/>
  <c r="T288" i="6" s="1"/>
  <c r="S291" i="6"/>
  <c r="T291" i="6" s="1"/>
  <c r="S301" i="6"/>
  <c r="T301" i="6" s="1"/>
  <c r="S304" i="6"/>
  <c r="T304" i="6" s="1"/>
  <c r="S307" i="6"/>
  <c r="T307" i="6" s="1"/>
  <c r="S314" i="6"/>
  <c r="T314" i="6" s="1"/>
  <c r="S316" i="6"/>
  <c r="T316" i="6" s="1"/>
  <c r="S318" i="6"/>
  <c r="T318" i="6" s="1"/>
  <c r="S320" i="6"/>
  <c r="T320" i="6" s="1"/>
  <c r="S322" i="6"/>
  <c r="T322" i="6" s="1"/>
  <c r="S324" i="6"/>
  <c r="T324" i="6" s="1"/>
  <c r="S326" i="6"/>
  <c r="T326" i="6" s="1"/>
  <c r="S346" i="6"/>
  <c r="T346" i="6" s="1"/>
  <c r="S347" i="6"/>
  <c r="T347" i="6" s="1"/>
  <c r="S350" i="6"/>
  <c r="T350" i="6" s="1"/>
  <c r="S351" i="6"/>
  <c r="T351" i="6" s="1"/>
  <c r="S358" i="6"/>
  <c r="T358" i="6" s="1"/>
  <c r="S366" i="6"/>
  <c r="T366" i="6" s="1"/>
  <c r="S374" i="6"/>
  <c r="T374" i="6" s="1"/>
  <c r="S383" i="6"/>
  <c r="T383" i="6" s="1"/>
  <c r="S384" i="6"/>
  <c r="T384" i="6" s="1"/>
  <c r="S391" i="6"/>
  <c r="T391" i="6" s="1"/>
  <c r="S392" i="6"/>
  <c r="T392" i="6" s="1"/>
  <c r="S151" i="6"/>
  <c r="T151" i="6" s="1"/>
  <c r="S161" i="6"/>
  <c r="T161" i="6" s="1"/>
  <c r="S164" i="6"/>
  <c r="T164" i="6" s="1"/>
  <c r="S167" i="6"/>
  <c r="T167" i="6" s="1"/>
  <c r="S177" i="6"/>
  <c r="T177" i="6" s="1"/>
  <c r="S180" i="6"/>
  <c r="T180" i="6" s="1"/>
  <c r="S183" i="6"/>
  <c r="T183" i="6" s="1"/>
  <c r="S193" i="6"/>
  <c r="T193" i="6" s="1"/>
  <c r="S196" i="6"/>
  <c r="T196" i="6" s="1"/>
  <c r="S199" i="6"/>
  <c r="T199" i="6" s="1"/>
  <c r="S209" i="6"/>
  <c r="T209" i="6" s="1"/>
  <c r="S212" i="6"/>
  <c r="T212" i="6" s="1"/>
  <c r="S215" i="6"/>
  <c r="T215" i="6" s="1"/>
  <c r="S225" i="6"/>
  <c r="T225" i="6" s="1"/>
  <c r="S228" i="6"/>
  <c r="T228" i="6" s="1"/>
  <c r="S231" i="6"/>
  <c r="T231" i="6" s="1"/>
  <c r="S241" i="6"/>
  <c r="T241" i="6" s="1"/>
  <c r="S244" i="6"/>
  <c r="T244" i="6" s="1"/>
  <c r="S247" i="6"/>
  <c r="T247" i="6" s="1"/>
  <c r="S257" i="6"/>
  <c r="T257" i="6" s="1"/>
  <c r="S260" i="6"/>
  <c r="T260" i="6" s="1"/>
  <c r="S263" i="6"/>
  <c r="T263" i="6" s="1"/>
  <c r="S273" i="6"/>
  <c r="T273" i="6" s="1"/>
  <c r="S276" i="6"/>
  <c r="T276" i="6" s="1"/>
  <c r="S279" i="6"/>
  <c r="T279" i="6" s="1"/>
  <c r="S289" i="6"/>
  <c r="T289" i="6" s="1"/>
  <c r="S292" i="6"/>
  <c r="T292" i="6" s="1"/>
  <c r="S295" i="6"/>
  <c r="T295" i="6" s="1"/>
  <c r="S305" i="6"/>
  <c r="T305" i="6" s="1"/>
  <c r="S308" i="6"/>
  <c r="T308" i="6" s="1"/>
  <c r="S311" i="6"/>
  <c r="T311" i="6" s="1"/>
  <c r="S315" i="6"/>
  <c r="T315" i="6" s="1"/>
  <c r="S317" i="6"/>
  <c r="T317" i="6" s="1"/>
  <c r="S319" i="6"/>
  <c r="T319" i="6" s="1"/>
  <c r="S321" i="6"/>
  <c r="T321" i="6" s="1"/>
  <c r="S323" i="6"/>
  <c r="T323" i="6" s="1"/>
  <c r="S325" i="6"/>
  <c r="T325" i="6" s="1"/>
  <c r="S327" i="6"/>
  <c r="T327" i="6" s="1"/>
  <c r="S378" i="6"/>
  <c r="T378" i="6" s="1"/>
  <c r="S385" i="6"/>
  <c r="T385" i="6" s="1"/>
  <c r="S386" i="6"/>
  <c r="T386" i="6" s="1"/>
  <c r="S393" i="6"/>
  <c r="T393" i="6" s="1"/>
  <c r="S394" i="6"/>
  <c r="T394" i="6" s="1"/>
  <c r="S149" i="6"/>
  <c r="T149" i="6" s="1"/>
  <c r="S152" i="6"/>
  <c r="T152" i="6" s="1"/>
  <c r="S155" i="6"/>
  <c r="T155" i="6" s="1"/>
  <c r="S165" i="6"/>
  <c r="T165" i="6" s="1"/>
  <c r="S181" i="6"/>
  <c r="T181" i="6" s="1"/>
  <c r="S184" i="6"/>
  <c r="T184" i="6" s="1"/>
  <c r="S187" i="6"/>
  <c r="T187" i="6" s="1"/>
  <c r="S329" i="6"/>
  <c r="T329" i="6" s="1"/>
  <c r="S334" i="6"/>
  <c r="T334" i="6" s="1"/>
  <c r="S336" i="6"/>
  <c r="T336" i="6" s="1"/>
  <c r="S338" i="6"/>
  <c r="T338" i="6" s="1"/>
  <c r="S340" i="6"/>
  <c r="T340" i="6" s="1"/>
  <c r="S342" i="6"/>
  <c r="T342" i="6" s="1"/>
  <c r="S344" i="6"/>
  <c r="T344" i="6" s="1"/>
  <c r="S345" i="6"/>
  <c r="T345" i="6" s="1"/>
  <c r="S348" i="6"/>
  <c r="T348" i="6" s="1"/>
  <c r="S349" i="6"/>
  <c r="T349" i="6" s="1"/>
  <c r="S354" i="6"/>
  <c r="T354" i="6" s="1"/>
  <c r="S362" i="6"/>
  <c r="T362" i="6" s="1"/>
  <c r="S370" i="6"/>
  <c r="T370" i="6" s="1"/>
  <c r="S379" i="6"/>
  <c r="T379" i="6" s="1"/>
  <c r="S380" i="6"/>
  <c r="T380" i="6" s="1"/>
  <c r="S387" i="6"/>
  <c r="T387" i="6" s="1"/>
  <c r="S388" i="6"/>
  <c r="T388" i="6" s="1"/>
  <c r="S395" i="6"/>
  <c r="T395" i="6" s="1"/>
  <c r="S396" i="6"/>
  <c r="T396" i="6" s="1"/>
  <c r="S550" i="6"/>
  <c r="T550" i="6" s="1"/>
  <c r="S554" i="6"/>
  <c r="T554" i="6" s="1"/>
  <c r="S397" i="6"/>
  <c r="T397" i="6" s="1"/>
  <c r="S398" i="6"/>
  <c r="T398" i="6" s="1"/>
  <c r="S402" i="6"/>
  <c r="T402" i="6" s="1"/>
  <c r="S405" i="6"/>
  <c r="T405" i="6" s="1"/>
  <c r="S416" i="6"/>
  <c r="T416" i="6" s="1"/>
  <c r="S419" i="6"/>
  <c r="T419" i="6" s="1"/>
  <c r="S421" i="6"/>
  <c r="T421" i="6" s="1"/>
  <c r="S430" i="6"/>
  <c r="T430" i="6" s="1"/>
  <c r="S434" i="6"/>
  <c r="T434" i="6" s="1"/>
  <c r="S437" i="6"/>
  <c r="T437" i="6" s="1"/>
  <c r="S455" i="6"/>
  <c r="T455" i="6" s="1"/>
  <c r="S466" i="6"/>
  <c r="T466" i="6" s="1"/>
  <c r="S469" i="6"/>
  <c r="T469" i="6" s="1"/>
  <c r="S481" i="6"/>
  <c r="T481" i="6" s="1"/>
  <c r="S489" i="6"/>
  <c r="T489" i="6" s="1"/>
  <c r="S497" i="6"/>
  <c r="T497" i="6" s="1"/>
  <c r="S505" i="6"/>
  <c r="T505" i="6" s="1"/>
  <c r="S513" i="6"/>
  <c r="T513" i="6" s="1"/>
  <c r="S525" i="6"/>
  <c r="T525" i="6" s="1"/>
  <c r="S526" i="6"/>
  <c r="T526" i="6" s="1"/>
  <c r="S529" i="6"/>
  <c r="T529" i="6" s="1"/>
  <c r="S408" i="6"/>
  <c r="T408" i="6" s="1"/>
  <c r="S411" i="6"/>
  <c r="T411" i="6" s="1"/>
  <c r="S431" i="6"/>
  <c r="T431" i="6" s="1"/>
  <c r="S435" i="6"/>
  <c r="T435" i="6" s="1"/>
  <c r="S438" i="6"/>
  <c r="T438" i="6" s="1"/>
  <c r="S442" i="6"/>
  <c r="T442" i="6" s="1"/>
  <c r="S445" i="6"/>
  <c r="T445" i="6" s="1"/>
  <c r="S449" i="6"/>
  <c r="T449" i="6" s="1"/>
  <c r="S456" i="6"/>
  <c r="T456" i="6" s="1"/>
  <c r="S463" i="6"/>
  <c r="T463" i="6" s="1"/>
  <c r="S467" i="6"/>
  <c r="T467" i="6" s="1"/>
  <c r="S471" i="6"/>
  <c r="T471" i="6" s="1"/>
  <c r="S535" i="6"/>
  <c r="T535" i="6" s="1"/>
  <c r="S537" i="6"/>
  <c r="T537" i="6" s="1"/>
  <c r="S545" i="6"/>
  <c r="T545" i="6" s="1"/>
  <c r="S578" i="6"/>
  <c r="T578" i="6" s="1"/>
  <c r="S400" i="6"/>
  <c r="T400" i="6" s="1"/>
  <c r="S406" i="6"/>
  <c r="T406" i="6" s="1"/>
  <c r="S409" i="6"/>
  <c r="T409" i="6" s="1"/>
  <c r="S414" i="6"/>
  <c r="T414" i="6" s="1"/>
  <c r="S423" i="6"/>
  <c r="T423" i="6" s="1"/>
  <c r="S432" i="6"/>
  <c r="T432" i="6" s="1"/>
  <c r="S439" i="6"/>
  <c r="T439" i="6" s="1"/>
  <c r="S443" i="6"/>
  <c r="T443" i="6" s="1"/>
  <c r="S446" i="6"/>
  <c r="T446" i="6" s="1"/>
  <c r="S450" i="6"/>
  <c r="T450" i="6" s="1"/>
  <c r="S453" i="6"/>
  <c r="T453" i="6" s="1"/>
  <c r="S457" i="6"/>
  <c r="T457" i="6" s="1"/>
  <c r="S477" i="6"/>
  <c r="T477" i="6" s="1"/>
  <c r="S485" i="6"/>
  <c r="T485" i="6" s="1"/>
  <c r="S493" i="6"/>
  <c r="T493" i="6" s="1"/>
  <c r="S501" i="6"/>
  <c r="T501" i="6" s="1"/>
  <c r="S509" i="6"/>
  <c r="T509" i="6" s="1"/>
  <c r="S517" i="6"/>
  <c r="T517" i="6" s="1"/>
  <c r="S521" i="6"/>
  <c r="T521" i="6" s="1"/>
  <c r="S522" i="6"/>
  <c r="T522" i="6" s="1"/>
  <c r="S532" i="6"/>
  <c r="T532" i="6" s="1"/>
  <c r="S540" i="6"/>
  <c r="T540" i="6" s="1"/>
  <c r="S549" i="6"/>
  <c r="T549" i="6" s="1"/>
  <c r="S734" i="6"/>
  <c r="T734" i="6" s="1"/>
  <c r="S567" i="6"/>
  <c r="T567" i="6" s="1"/>
  <c r="S583" i="6"/>
  <c r="T583" i="6" s="1"/>
  <c r="S599" i="6"/>
  <c r="T599" i="6" s="1"/>
  <c r="S600" i="6"/>
  <c r="T600" i="6" s="1"/>
  <c r="S616" i="6"/>
  <c r="T616" i="6" s="1"/>
  <c r="S630" i="6"/>
  <c r="T630" i="6" s="1"/>
  <c r="S632" i="6"/>
  <c r="T632" i="6" s="1"/>
  <c r="S648" i="6"/>
  <c r="T648" i="6" s="1"/>
  <c r="S649" i="6"/>
  <c r="T649" i="6" s="1"/>
  <c r="S664" i="6"/>
  <c r="T664" i="6" s="1"/>
  <c r="S665" i="6"/>
  <c r="T665" i="6" s="1"/>
  <c r="S680" i="6"/>
  <c r="T680" i="6" s="1"/>
  <c r="S681" i="6"/>
  <c r="T681" i="6" s="1"/>
  <c r="S696" i="6"/>
  <c r="T696" i="6" s="1"/>
  <c r="S697" i="6"/>
  <c r="T697" i="6" s="1"/>
  <c r="S712" i="6"/>
  <c r="T712" i="6" s="1"/>
  <c r="S713" i="6"/>
  <c r="T713" i="6" s="1"/>
  <c r="S728" i="6"/>
  <c r="T728" i="6" s="1"/>
  <c r="S729" i="6"/>
  <c r="T729" i="6" s="1"/>
  <c r="S737" i="6"/>
  <c r="T737" i="6" s="1"/>
  <c r="S739" i="6"/>
  <c r="T739" i="6" s="1"/>
  <c r="S751" i="6"/>
  <c r="T751" i="6" s="1"/>
  <c r="S579" i="6"/>
  <c r="T579" i="6" s="1"/>
  <c r="S595" i="6"/>
  <c r="T595" i="6" s="1"/>
  <c r="S596" i="6"/>
  <c r="T596" i="6" s="1"/>
  <c r="S611" i="6"/>
  <c r="T611" i="6" s="1"/>
  <c r="S612" i="6"/>
  <c r="T612" i="6" s="1"/>
  <c r="S618" i="6"/>
  <c r="T618" i="6" s="1"/>
  <c r="S620" i="6"/>
  <c r="T620" i="6" s="1"/>
  <c r="S634" i="6"/>
  <c r="T634" i="6" s="1"/>
  <c r="S636" i="6"/>
  <c r="T636" i="6" s="1"/>
  <c r="S644" i="6"/>
  <c r="T644" i="6" s="1"/>
  <c r="S645" i="6"/>
  <c r="T645" i="6" s="1"/>
  <c r="S660" i="6"/>
  <c r="T660" i="6" s="1"/>
  <c r="S661" i="6"/>
  <c r="T661" i="6" s="1"/>
  <c r="S676" i="6"/>
  <c r="T676" i="6" s="1"/>
  <c r="S677" i="6"/>
  <c r="T677" i="6" s="1"/>
  <c r="S692" i="6"/>
  <c r="T692" i="6" s="1"/>
  <c r="S693" i="6"/>
  <c r="T693" i="6" s="1"/>
  <c r="S708" i="6"/>
  <c r="T708" i="6" s="1"/>
  <c r="S709" i="6"/>
  <c r="T709" i="6" s="1"/>
  <c r="S724" i="6"/>
  <c r="T724" i="6" s="1"/>
  <c r="S725" i="6"/>
  <c r="T725" i="6" s="1"/>
  <c r="S741" i="6"/>
  <c r="T741" i="6" s="1"/>
  <c r="S743" i="6"/>
  <c r="T743" i="6" s="1"/>
  <c r="S746" i="6"/>
  <c r="T746" i="6" s="1"/>
  <c r="S753" i="6"/>
  <c r="T753" i="6" s="1"/>
  <c r="S755" i="6"/>
  <c r="T755" i="6" s="1"/>
  <c r="S766" i="6"/>
  <c r="T766" i="6" s="1"/>
  <c r="S772" i="6"/>
  <c r="T772" i="6" s="1"/>
  <c r="S789" i="6"/>
  <c r="T789" i="6" s="1"/>
  <c r="S797" i="6"/>
  <c r="T797" i="6" s="1"/>
  <c r="S810" i="6"/>
  <c r="T810" i="6" s="1"/>
  <c r="S815" i="6"/>
  <c r="T815" i="6" s="1"/>
  <c r="S823" i="6"/>
  <c r="T823" i="6" s="1"/>
  <c r="S836" i="6"/>
  <c r="T836" i="6" s="1"/>
  <c r="S847" i="6"/>
  <c r="T847" i="6" s="1"/>
  <c r="S849" i="6"/>
  <c r="T849" i="6" s="1"/>
  <c r="S852" i="6"/>
  <c r="T852" i="6" s="1"/>
  <c r="S856" i="6"/>
  <c r="T856" i="6" s="1"/>
  <c r="S869" i="6"/>
  <c r="T869" i="6" s="1"/>
  <c r="S872" i="6"/>
  <c r="T872" i="6" s="1"/>
  <c r="S885" i="6"/>
  <c r="T885" i="6" s="1"/>
  <c r="S888" i="6"/>
  <c r="T888" i="6" s="1"/>
  <c r="S895" i="6"/>
  <c r="T895" i="6" s="1"/>
  <c r="S905" i="6"/>
  <c r="T905" i="6" s="1"/>
  <c r="S912" i="6"/>
  <c r="T912" i="6" s="1"/>
  <c r="S913" i="6"/>
  <c r="T913" i="6" s="1"/>
  <c r="S920" i="6"/>
  <c r="T920" i="6" s="1"/>
  <c r="S921" i="6"/>
  <c r="T921" i="6" s="1"/>
  <c r="S928" i="6"/>
  <c r="T928" i="6" s="1"/>
  <c r="S929" i="6"/>
  <c r="T929" i="6" s="1"/>
  <c r="S936" i="6"/>
  <c r="T936" i="6" s="1"/>
  <c r="S937" i="6"/>
  <c r="T937" i="6" s="1"/>
  <c r="S944" i="6"/>
  <c r="T944" i="6" s="1"/>
  <c r="S945" i="6"/>
  <c r="T945" i="6" s="1"/>
  <c r="S952" i="6"/>
  <c r="T952" i="6" s="1"/>
  <c r="S953" i="6"/>
  <c r="T953" i="6" s="1"/>
  <c r="S974" i="6"/>
  <c r="T974" i="6" s="1"/>
  <c r="S998" i="6"/>
  <c r="T998" i="6" s="1"/>
  <c r="S804" i="6"/>
  <c r="T804" i="6" s="1"/>
  <c r="S828" i="6"/>
  <c r="T828" i="6" s="1"/>
  <c r="S865" i="6"/>
  <c r="T865" i="6" s="1"/>
  <c r="S881" i="6"/>
  <c r="T881" i="6" s="1"/>
  <c r="S908" i="6"/>
  <c r="T908" i="6" s="1"/>
  <c r="S987" i="6"/>
  <c r="T987" i="6" s="1"/>
  <c r="S1003" i="6"/>
  <c r="T1003" i="6" s="1"/>
  <c r="S786" i="6"/>
  <c r="T786" i="6" s="1"/>
  <c r="S791" i="6"/>
  <c r="T791" i="6" s="1"/>
  <c r="S819" i="6"/>
  <c r="T819" i="6" s="1"/>
  <c r="S839" i="6"/>
  <c r="T839" i="6" s="1"/>
  <c r="S841" i="6"/>
  <c r="T841" i="6" s="1"/>
  <c r="S861" i="6"/>
  <c r="T861" i="6" s="1"/>
  <c r="S948" i="6"/>
  <c r="T948" i="6" s="1"/>
  <c r="S949" i="6"/>
  <c r="T949" i="6" s="1"/>
  <c r="S966" i="6"/>
  <c r="T966" i="6" s="1"/>
  <c r="S843" i="6"/>
  <c r="T843" i="6" s="1"/>
  <c r="S845" i="6"/>
  <c r="T845" i="6" s="1"/>
  <c r="S876" i="6"/>
  <c r="T876" i="6" s="1"/>
  <c r="S892" i="6"/>
  <c r="T892" i="6" s="1"/>
  <c r="S981" i="6"/>
  <c r="T981" i="6" s="1"/>
  <c r="S1008" i="6"/>
  <c r="T1008" i="6" s="1"/>
  <c r="S1028" i="6"/>
  <c r="T1028" i="6" s="1"/>
  <c r="S1032" i="6"/>
  <c r="T1032" i="6" s="1"/>
  <c r="S1055" i="6"/>
  <c r="T1055" i="6" s="1"/>
  <c r="S1057" i="6"/>
  <c r="T1057" i="6" s="1"/>
  <c r="S1082" i="6"/>
  <c r="T1082" i="6" s="1"/>
  <c r="S1092" i="6"/>
  <c r="T1092" i="6" s="1"/>
  <c r="S1094" i="6"/>
  <c r="T1094" i="6" s="1"/>
  <c r="S1122" i="6"/>
  <c r="T1122" i="6" s="1"/>
  <c r="S1123" i="6"/>
  <c r="T1123" i="6" s="1"/>
  <c r="S1127" i="6"/>
  <c r="T1127" i="6" s="1"/>
  <c r="S1131" i="6"/>
  <c r="T1131" i="6" s="1"/>
  <c r="S1135" i="6"/>
  <c r="T1135" i="6" s="1"/>
  <c r="S1139" i="6"/>
  <c r="T1139" i="6" s="1"/>
  <c r="S1147" i="6"/>
  <c r="T1147" i="6" s="1"/>
  <c r="S1229" i="6"/>
  <c r="T1229" i="6" s="1"/>
  <c r="S1230" i="6"/>
  <c r="T1230" i="6" s="1"/>
  <c r="S996" i="6"/>
  <c r="T996" i="6" s="1"/>
  <c r="S1019" i="6"/>
  <c r="T1019" i="6" s="1"/>
  <c r="S1021" i="6"/>
  <c r="T1021" i="6" s="1"/>
  <c r="S1023" i="6"/>
  <c r="T1023" i="6" s="1"/>
  <c r="S1100" i="6"/>
  <c r="T1100" i="6" s="1"/>
  <c r="S1125" i="6"/>
  <c r="T1125" i="6" s="1"/>
  <c r="S1129" i="6"/>
  <c r="T1129" i="6" s="1"/>
  <c r="S1133" i="6"/>
  <c r="T1133" i="6" s="1"/>
  <c r="S1137" i="6"/>
  <c r="T1137" i="6" s="1"/>
  <c r="S1141" i="6"/>
  <c r="T1141" i="6" s="1"/>
  <c r="S1176" i="6"/>
  <c r="T1176" i="6" s="1"/>
  <c r="S1180" i="6"/>
  <c r="T1180" i="6" s="1"/>
  <c r="S1181" i="6"/>
  <c r="T1181" i="6" s="1"/>
  <c r="S1217" i="6"/>
  <c r="T1217" i="6" s="1"/>
  <c r="S1218" i="6"/>
  <c r="T1218" i="6" s="1"/>
  <c r="S1025" i="6"/>
  <c r="T1025" i="6" s="1"/>
  <c r="S1035" i="6"/>
  <c r="T1035" i="6" s="1"/>
  <c r="S1037" i="6"/>
  <c r="T1037" i="6" s="1"/>
  <c r="S1040" i="6"/>
  <c r="T1040" i="6" s="1"/>
  <c r="S1043" i="6"/>
  <c r="T1043" i="6" s="1"/>
  <c r="S1045" i="6"/>
  <c r="T1045" i="6" s="1"/>
  <c r="S1053" i="6"/>
  <c r="T1053" i="6" s="1"/>
  <c r="S1124" i="6"/>
  <c r="T1124" i="6" s="1"/>
  <c r="S1128" i="6"/>
  <c r="T1128" i="6" s="1"/>
  <c r="S1132" i="6"/>
  <c r="T1132" i="6" s="1"/>
  <c r="S1136" i="6"/>
  <c r="T1136" i="6" s="1"/>
  <c r="S1140" i="6"/>
  <c r="T1140" i="6" s="1"/>
  <c r="S1152" i="6"/>
  <c r="T1152" i="6" s="1"/>
  <c r="S1172" i="6"/>
  <c r="T1172" i="6" s="1"/>
  <c r="S1173" i="6"/>
  <c r="T1173" i="6" s="1"/>
  <c r="S1177" i="6"/>
  <c r="T1177" i="6" s="1"/>
  <c r="S1196" i="6"/>
  <c r="T1196" i="6" s="1"/>
  <c r="S1197" i="6"/>
  <c r="T1197" i="6" s="1"/>
  <c r="S1201" i="6"/>
  <c r="T1201" i="6" s="1"/>
  <c r="S1202" i="6"/>
  <c r="T1202" i="6" s="1"/>
  <c r="S1225" i="6"/>
  <c r="T1225" i="6" s="1"/>
  <c r="S1226" i="6"/>
  <c r="T1226" i="6" s="1"/>
  <c r="S1227" i="6"/>
  <c r="T1227" i="6" s="1"/>
  <c r="S1245" i="6"/>
  <c r="T1245" i="6" s="1"/>
  <c r="S1237" i="6"/>
  <c r="T1237" i="6" s="1"/>
  <c r="S1238" i="6"/>
  <c r="T1238" i="6" s="1"/>
  <c r="S1242" i="6"/>
  <c r="T1242" i="6" s="1"/>
  <c r="S1243" i="6"/>
  <c r="T1243" i="6" s="1"/>
  <c r="S1248" i="6"/>
  <c r="T1248" i="6" s="1"/>
  <c r="S1250" i="6"/>
  <c r="T1250" i="6" s="1"/>
  <c r="S1251" i="6"/>
  <c r="T1251" i="6" s="1"/>
  <c r="S1253" i="6"/>
  <c r="T1253" i="6" s="1"/>
  <c r="S1254" i="6"/>
  <c r="T1254" i="6" s="1"/>
  <c r="S1255" i="6"/>
  <c r="T1255" i="6" s="1"/>
  <c r="S1256" i="6"/>
  <c r="T1256" i="6" s="1"/>
  <c r="S1257" i="6"/>
  <c r="T1257" i="6" s="1"/>
  <c r="S1258" i="6"/>
  <c r="T1258" i="6" s="1"/>
  <c r="S1259" i="6"/>
  <c r="T1259" i="6" s="1"/>
  <c r="S1269" i="6"/>
  <c r="T1269" i="6" s="1"/>
  <c r="S1277" i="6"/>
  <c r="T1277" i="6" s="1"/>
  <c r="S1288" i="6"/>
  <c r="T1288" i="6" s="1"/>
  <c r="S1290" i="6"/>
  <c r="T1290" i="6" s="1"/>
  <c r="S1293" i="6"/>
  <c r="T1293" i="6" s="1"/>
  <c r="S1304" i="6"/>
  <c r="T1304" i="6" s="1"/>
  <c r="S1306" i="6"/>
  <c r="T1306" i="6" s="1"/>
  <c r="S1309" i="6"/>
  <c r="T1309" i="6" s="1"/>
  <c r="S1322" i="6"/>
  <c r="T1322" i="6" s="1"/>
  <c r="S1325" i="6"/>
  <c r="T1325" i="6" s="1"/>
  <c r="S1336" i="6"/>
  <c r="T1336" i="6" s="1"/>
  <c r="S1343" i="6"/>
  <c r="T1343" i="6" s="1"/>
  <c r="S1342" i="6"/>
  <c r="T1342" i="6" s="1"/>
  <c r="S1261" i="6"/>
  <c r="T1261" i="6" s="1"/>
  <c r="S1272" i="6"/>
  <c r="T1272" i="6" s="1"/>
  <c r="S1273" i="6"/>
  <c r="T1273" i="6" s="1"/>
  <c r="S1280" i="6"/>
  <c r="T1280" i="6" s="1"/>
  <c r="S1282" i="6"/>
  <c r="T1282" i="6" s="1"/>
  <c r="S1296" i="6"/>
  <c r="T1296" i="6" s="1"/>
  <c r="S1298" i="6"/>
  <c r="T1298" i="6" s="1"/>
  <c r="S1312" i="6"/>
  <c r="T1312" i="6" s="1"/>
  <c r="S1314" i="6"/>
  <c r="T1314" i="6" s="1"/>
  <c r="S1328" i="6"/>
  <c r="T1328" i="6" s="1"/>
  <c r="S1330" i="6"/>
  <c r="T1330" i="6" s="1"/>
  <c r="S1246" i="6"/>
  <c r="T1246" i="6" s="1"/>
  <c r="S1284" i="6"/>
  <c r="T1284" i="6" s="1"/>
  <c r="S1286" i="6"/>
  <c r="T1286" i="6" s="1"/>
  <c r="S1300" i="6"/>
  <c r="T1300" i="6" s="1"/>
  <c r="S1302" i="6"/>
  <c r="T1302" i="6" s="1"/>
  <c r="S1316" i="6"/>
  <c r="T1316" i="6" s="1"/>
  <c r="S1318" i="6"/>
  <c r="T1318" i="6" s="1"/>
  <c r="S1332" i="6"/>
  <c r="T1332" i="6" s="1"/>
  <c r="S1334" i="6"/>
  <c r="T1334" i="6" s="1"/>
  <c r="S1356" i="6"/>
  <c r="T1356" i="6" s="1"/>
  <c r="S1357" i="6"/>
  <c r="T1357" i="6" s="1"/>
  <c r="S1372" i="6"/>
  <c r="T1372" i="6" s="1"/>
  <c r="S1373" i="6"/>
  <c r="T1373" i="6" s="1"/>
  <c r="S1378" i="6"/>
  <c r="T1378" i="6" s="1"/>
  <c r="S1383" i="6"/>
  <c r="T1383" i="6" s="1"/>
  <c r="S1395" i="6"/>
  <c r="T1395" i="6" s="1"/>
  <c r="S1411" i="6"/>
  <c r="T1411" i="6" s="1"/>
  <c r="S1412" i="6"/>
  <c r="T1412" i="6" s="1"/>
  <c r="S1430" i="6"/>
  <c r="T1430" i="6" s="1"/>
  <c r="S1352" i="6"/>
  <c r="T1352" i="6" s="1"/>
  <c r="S1368" i="6"/>
  <c r="T1368" i="6" s="1"/>
  <c r="S1369" i="6"/>
  <c r="T1369" i="6" s="1"/>
  <c r="S1382" i="6"/>
  <c r="T1382" i="6" s="1"/>
  <c r="S1387" i="6"/>
  <c r="T1387" i="6" s="1"/>
  <c r="S1399" i="6"/>
  <c r="T1399" i="6" s="1"/>
  <c r="S1419" i="6"/>
  <c r="T1419" i="6" s="1"/>
  <c r="S1420" i="6"/>
  <c r="T1420" i="6" s="1"/>
  <c r="S1446" i="6"/>
  <c r="T1446" i="6" s="1"/>
  <c r="S1455" i="6"/>
  <c r="T1455" i="6" s="1"/>
  <c r="S1459" i="6"/>
  <c r="T1459" i="6" s="1"/>
  <c r="S1460" i="6"/>
  <c r="T1460" i="6" s="1"/>
  <c r="S1337" i="6"/>
  <c r="T1337" i="6" s="1"/>
  <c r="S1345" i="6"/>
  <c r="T1345" i="6" s="1"/>
  <c r="S1348" i="6"/>
  <c r="T1348" i="6" s="1"/>
  <c r="S1364" i="6"/>
  <c r="T1364" i="6" s="1"/>
  <c r="S1365" i="6"/>
  <c r="T1365" i="6" s="1"/>
  <c r="S1403" i="6"/>
  <c r="T1403" i="6" s="1"/>
  <c r="S1418" i="6"/>
  <c r="T1418" i="6" s="1"/>
  <c r="S352" i="6"/>
  <c r="T352" i="6" s="1"/>
  <c r="S95" i="6"/>
  <c r="T95" i="6" s="1"/>
  <c r="S97" i="6"/>
  <c r="T97" i="6" s="1"/>
  <c r="S99" i="6"/>
  <c r="T99" i="6" s="1"/>
  <c r="S101" i="6"/>
  <c r="T101" i="6" s="1"/>
  <c r="S103" i="6"/>
  <c r="T103" i="6" s="1"/>
  <c r="S105" i="6"/>
  <c r="T105" i="6" s="1"/>
  <c r="S107" i="6"/>
  <c r="T107" i="6" s="1"/>
  <c r="S109" i="6"/>
  <c r="T109" i="6" s="1"/>
  <c r="S111" i="6"/>
  <c r="T111" i="6" s="1"/>
  <c r="S368" i="6"/>
  <c r="T368" i="6" s="1"/>
  <c r="S360" i="6"/>
  <c r="T360" i="6" s="1"/>
  <c r="S355" i="6"/>
  <c r="T355" i="6" s="1"/>
  <c r="S363" i="6"/>
  <c r="T363" i="6" s="1"/>
  <c r="S371" i="6"/>
  <c r="T371" i="6" s="1"/>
  <c r="S552" i="6"/>
  <c r="T552" i="6" s="1"/>
  <c r="S556" i="6"/>
  <c r="T556" i="6" s="1"/>
  <c r="S560" i="6"/>
  <c r="T560" i="6" s="1"/>
  <c r="S564" i="6"/>
  <c r="T564" i="6" s="1"/>
  <c r="S568" i="6"/>
  <c r="T568" i="6" s="1"/>
  <c r="S572" i="6"/>
  <c r="T572" i="6" s="1"/>
  <c r="S576" i="6"/>
  <c r="T576" i="6" s="1"/>
  <c r="S580" i="6"/>
  <c r="T580" i="6" s="1"/>
  <c r="S584" i="6"/>
  <c r="T584" i="6" s="1"/>
  <c r="S588" i="6"/>
  <c r="T588" i="6" s="1"/>
  <c r="S548" i="6"/>
  <c r="T548" i="6" s="1"/>
  <c r="S800" i="6"/>
  <c r="T800" i="6" s="1"/>
  <c r="S615" i="6"/>
  <c r="T615" i="6" s="1"/>
  <c r="S619" i="6"/>
  <c r="T619" i="6" s="1"/>
  <c r="S623" i="6"/>
  <c r="T623" i="6" s="1"/>
  <c r="S627" i="6"/>
  <c r="T627" i="6" s="1"/>
  <c r="S631" i="6"/>
  <c r="T631" i="6" s="1"/>
  <c r="S635" i="6"/>
  <c r="T635" i="6" s="1"/>
  <c r="S639" i="6"/>
  <c r="T639" i="6" s="1"/>
  <c r="S758" i="6"/>
  <c r="T758" i="6" s="1"/>
  <c r="S759" i="6"/>
  <c r="T759" i="6" s="1"/>
  <c r="S760" i="6"/>
  <c r="T760" i="6" s="1"/>
  <c r="S761" i="6"/>
  <c r="T761" i="6" s="1"/>
  <c r="S762" i="6"/>
  <c r="T762" i="6" s="1"/>
  <c r="S776" i="6"/>
  <c r="T776" i="6" s="1"/>
  <c r="S782" i="6"/>
  <c r="T782" i="6" s="1"/>
  <c r="S790" i="6"/>
  <c r="T790" i="6" s="1"/>
  <c r="S799" i="6"/>
  <c r="T799" i="6" s="1"/>
  <c r="S803" i="6"/>
  <c r="T803" i="6" s="1"/>
  <c r="S798" i="6"/>
  <c r="T798" i="6" s="1"/>
  <c r="S802" i="6"/>
  <c r="T802" i="6" s="1"/>
  <c r="S801" i="6"/>
  <c r="T801" i="6" s="1"/>
  <c r="S806" i="6"/>
  <c r="T806" i="6" s="1"/>
  <c r="S807" i="6"/>
  <c r="T807" i="6" s="1"/>
  <c r="S812" i="6"/>
  <c r="T812" i="6" s="1"/>
  <c r="S832" i="6"/>
  <c r="T832" i="6" s="1"/>
  <c r="S833" i="6"/>
  <c r="T833" i="6" s="1"/>
  <c r="S979" i="6"/>
  <c r="T979" i="6" s="1"/>
  <c r="S1005" i="6"/>
  <c r="T1005" i="6" s="1"/>
  <c r="S1022" i="6"/>
  <c r="T1022" i="6" s="1"/>
  <c r="S1030" i="6"/>
  <c r="T1030" i="6" s="1"/>
  <c r="S1038" i="6"/>
  <c r="T1038" i="6" s="1"/>
  <c r="S1056" i="6"/>
  <c r="T1056" i="6" s="1"/>
  <c r="S896" i="6"/>
  <c r="T896" i="6" s="1"/>
  <c r="S901" i="6"/>
  <c r="T901" i="6" s="1"/>
  <c r="S954" i="6"/>
  <c r="T954" i="6" s="1"/>
  <c r="S958" i="6"/>
  <c r="T958" i="6" s="1"/>
  <c r="S963" i="6"/>
  <c r="T963" i="6" s="1"/>
  <c r="S967" i="6"/>
  <c r="T967" i="6" s="1"/>
  <c r="S971" i="6"/>
  <c r="T971" i="6" s="1"/>
  <c r="S975" i="6"/>
  <c r="T975" i="6" s="1"/>
  <c r="S980" i="6"/>
  <c r="T980" i="6" s="1"/>
  <c r="S984" i="6"/>
  <c r="T984" i="6" s="1"/>
  <c r="S988" i="6"/>
  <c r="T988" i="6" s="1"/>
  <c r="S993" i="6"/>
  <c r="T993" i="6" s="1"/>
  <c r="S997" i="6"/>
  <c r="T997" i="6" s="1"/>
  <c r="S1001" i="6"/>
  <c r="T1001" i="6" s="1"/>
  <c r="S1159" i="6"/>
  <c r="T1159" i="6" s="1"/>
  <c r="S1155" i="6"/>
  <c r="T1155" i="6" s="1"/>
  <c r="S1164" i="6"/>
  <c r="T1164" i="6" s="1"/>
  <c r="S1206" i="6"/>
  <c r="T1206" i="6" s="1"/>
  <c r="S1210" i="6"/>
  <c r="T1210" i="6" s="1"/>
  <c r="S1214" i="6"/>
  <c r="T1214" i="6" s="1"/>
  <c r="S1249" i="6"/>
  <c r="T1249" i="6" s="1"/>
  <c r="S1341" i="6"/>
  <c r="T1341" i="6" s="1"/>
  <c r="S1349" i="6"/>
  <c r="T1349" i="6" s="1"/>
  <c r="S1353" i="6"/>
  <c r="T1353" i="6" s="1"/>
  <c r="S1344" i="6"/>
  <c r="T1344" i="6" s="1"/>
  <c r="S1377" i="6"/>
  <c r="T1377" i="6" s="1"/>
  <c r="S1392" i="6"/>
  <c r="T1392" i="6" s="1"/>
  <c r="S1380" i="6"/>
  <c r="T1380" i="6" s="1"/>
  <c r="S1381" i="6"/>
  <c r="T1381" i="6" s="1"/>
  <c r="S1404" i="6"/>
  <c r="T1404" i="6" s="1"/>
  <c r="S1384" i="6"/>
  <c r="T1384" i="6" s="1"/>
  <c r="S1400" i="6"/>
  <c r="T1400" i="6" s="1"/>
  <c r="S1388" i="6"/>
  <c r="T1388" i="6" s="1"/>
  <c r="S1396" i="6"/>
  <c r="T1396" i="6" s="1"/>
  <c r="S1393" i="6"/>
  <c r="T1393" i="6" s="1"/>
  <c r="S1397" i="6"/>
  <c r="T1397" i="6" s="1"/>
  <c r="S1401" i="6"/>
  <c r="T1401" i="6" s="1"/>
  <c r="S1405" i="6"/>
  <c r="T1405" i="6" s="1"/>
  <c r="S1409" i="6"/>
  <c r="T1409" i="6" s="1"/>
  <c r="S1413" i="6"/>
  <c r="T1413" i="6" s="1"/>
  <c r="S1421" i="6"/>
  <c r="T1421" i="6" s="1"/>
  <c r="S1450" i="6"/>
  <c r="T1450" i="6" s="1"/>
  <c r="S1454" i="6"/>
  <c r="T1454" i="6" s="1"/>
  <c r="S1439" i="6"/>
  <c r="T1439" i="6" s="1"/>
  <c r="S1443" i="6"/>
  <c r="T1443" i="6" s="1"/>
  <c r="S1447" i="6"/>
  <c r="T1447" i="6" s="1"/>
  <c r="S1416" i="6"/>
  <c r="T1416" i="6" s="1"/>
  <c r="I489" i="5" l="1"/>
  <c r="I488" i="5"/>
  <c r="I487" i="5"/>
  <c r="I486" i="5"/>
  <c r="I485" i="5"/>
  <c r="I484" i="5"/>
  <c r="I483" i="5"/>
  <c r="I482" i="5"/>
  <c r="I481" i="5"/>
  <c r="I480" i="5"/>
  <c r="I479" i="5"/>
  <c r="I478" i="5"/>
  <c r="I477" i="5"/>
  <c r="I476" i="5"/>
  <c r="I475" i="5"/>
  <c r="I474" i="5"/>
  <c r="I473" i="5"/>
  <c r="I472" i="5"/>
  <c r="I471" i="5"/>
  <c r="I470" i="5"/>
  <c r="I469" i="5"/>
  <c r="I468" i="5"/>
  <c r="I467" i="5"/>
  <c r="I466" i="5"/>
  <c r="I465" i="5"/>
  <c r="I464" i="5"/>
  <c r="I463" i="5"/>
  <c r="I462" i="5"/>
  <c r="I461" i="5"/>
  <c r="I460" i="5"/>
  <c r="I459" i="5"/>
  <c r="I458" i="5"/>
  <c r="I457" i="5"/>
  <c r="I456" i="5"/>
  <c r="I455" i="5"/>
  <c r="I454" i="5"/>
  <c r="I453" i="5"/>
  <c r="I452" i="5"/>
  <c r="I451" i="5"/>
  <c r="I450" i="5"/>
  <c r="I449" i="5"/>
  <c r="I448" i="5"/>
  <c r="I447" i="5"/>
  <c r="I446" i="5"/>
  <c r="I445" i="5"/>
  <c r="I444" i="5"/>
  <c r="I443" i="5"/>
  <c r="I442" i="5"/>
  <c r="I441" i="5"/>
  <c r="I440" i="5"/>
  <c r="I439" i="5"/>
  <c r="I438" i="5"/>
  <c r="I437" i="5"/>
  <c r="I436" i="5"/>
  <c r="I435" i="5"/>
  <c r="I434" i="5"/>
  <c r="I433" i="5"/>
  <c r="I432" i="5"/>
  <c r="I431" i="5"/>
  <c r="I430" i="5"/>
  <c r="I429" i="5"/>
  <c r="I428" i="5"/>
  <c r="I427" i="5"/>
  <c r="I426" i="5"/>
  <c r="I425" i="5"/>
  <c r="I424" i="5"/>
  <c r="I423" i="5"/>
  <c r="I422" i="5"/>
  <c r="I421" i="5"/>
  <c r="I420" i="5"/>
  <c r="I419" i="5"/>
  <c r="I418" i="5"/>
  <c r="I417" i="5"/>
  <c r="I416" i="5"/>
  <c r="I415" i="5"/>
  <c r="I414" i="5"/>
  <c r="I413" i="5"/>
  <c r="I412" i="5"/>
  <c r="I411" i="5"/>
  <c r="I410" i="5"/>
  <c r="I409" i="5"/>
  <c r="I408" i="5"/>
  <c r="I407" i="5"/>
  <c r="I406" i="5"/>
  <c r="I405" i="5"/>
  <c r="I404" i="5"/>
  <c r="I403" i="5"/>
  <c r="I402" i="5"/>
  <c r="I401" i="5"/>
  <c r="I400" i="5"/>
  <c r="I399" i="5"/>
  <c r="I398" i="5"/>
  <c r="I397" i="5"/>
  <c r="I396" i="5"/>
  <c r="I395" i="5"/>
  <c r="I394" i="5"/>
  <c r="I393" i="5"/>
  <c r="I392" i="5"/>
  <c r="I391" i="5"/>
  <c r="I390" i="5"/>
  <c r="I389" i="5"/>
  <c r="I388" i="5"/>
  <c r="I387" i="5"/>
  <c r="I386" i="5"/>
  <c r="I385" i="5"/>
  <c r="I384" i="5"/>
  <c r="I383" i="5"/>
  <c r="I382" i="5"/>
  <c r="I381" i="5"/>
  <c r="I380" i="5"/>
  <c r="I379" i="5"/>
  <c r="I378" i="5"/>
  <c r="I377" i="5"/>
  <c r="I376" i="5"/>
  <c r="I375" i="5"/>
  <c r="I374" i="5"/>
  <c r="I373" i="5"/>
  <c r="I372" i="5"/>
  <c r="I371" i="5"/>
  <c r="I370" i="5"/>
  <c r="I369" i="5"/>
  <c r="I368" i="5"/>
  <c r="I367" i="5"/>
  <c r="I366" i="5"/>
  <c r="I365" i="5"/>
  <c r="I364" i="5"/>
  <c r="I363" i="5"/>
  <c r="I362" i="5"/>
  <c r="I361" i="5"/>
  <c r="I360" i="5"/>
  <c r="I359" i="5"/>
  <c r="I358" i="5"/>
  <c r="I357" i="5"/>
  <c r="I356" i="5"/>
  <c r="I355" i="5"/>
  <c r="I354" i="5"/>
  <c r="I353" i="5"/>
  <c r="I352" i="5"/>
  <c r="I351" i="5"/>
  <c r="I350" i="5"/>
  <c r="I349" i="5"/>
  <c r="I348" i="5"/>
  <c r="I347" i="5"/>
  <c r="I346" i="5"/>
  <c r="I345" i="5"/>
  <c r="I344" i="5"/>
  <c r="I343" i="5"/>
  <c r="I342" i="5"/>
  <c r="I341" i="5"/>
  <c r="I340" i="5"/>
  <c r="I339" i="5"/>
  <c r="I338" i="5"/>
  <c r="I337" i="5"/>
  <c r="I336" i="5"/>
  <c r="I335" i="5"/>
  <c r="I334" i="5"/>
  <c r="I333" i="5"/>
  <c r="I332" i="5"/>
  <c r="I331" i="5"/>
  <c r="I330" i="5"/>
  <c r="I329" i="5"/>
  <c r="I328" i="5"/>
  <c r="I327" i="5"/>
  <c r="I326" i="5"/>
  <c r="I325" i="5"/>
  <c r="I324" i="5"/>
  <c r="I323" i="5"/>
  <c r="I322" i="5"/>
  <c r="I321" i="5"/>
  <c r="I320" i="5"/>
  <c r="I319" i="5"/>
  <c r="I318" i="5"/>
  <c r="I317" i="5"/>
  <c r="I316" i="5"/>
  <c r="I315" i="5"/>
  <c r="I314" i="5"/>
  <c r="I313" i="5"/>
  <c r="I312" i="5"/>
  <c r="I311" i="5"/>
  <c r="I310" i="5"/>
  <c r="I309" i="5"/>
  <c r="I308" i="5"/>
  <c r="I307" i="5"/>
  <c r="I306" i="5"/>
  <c r="I305" i="5"/>
  <c r="I304" i="5"/>
  <c r="I303" i="5"/>
  <c r="I302" i="5"/>
  <c r="I301" i="5"/>
  <c r="I300" i="5"/>
  <c r="I299" i="5"/>
  <c r="I298" i="5"/>
  <c r="I297" i="5"/>
  <c r="I296" i="5"/>
  <c r="I295" i="5"/>
  <c r="I294" i="5"/>
  <c r="I293" i="5"/>
  <c r="I292" i="5"/>
  <c r="I291" i="5"/>
  <c r="I290" i="5"/>
  <c r="I289" i="5"/>
  <c r="I288" i="5"/>
  <c r="I287" i="5"/>
  <c r="I286" i="5"/>
  <c r="I285" i="5"/>
  <c r="I284" i="5"/>
  <c r="I283" i="5"/>
  <c r="I282" i="5"/>
  <c r="I281" i="5"/>
  <c r="I280" i="5"/>
  <c r="I279" i="5"/>
  <c r="I278" i="5"/>
  <c r="I277" i="5"/>
  <c r="I276" i="5"/>
  <c r="I275" i="5"/>
  <c r="I274" i="5"/>
  <c r="I273" i="5"/>
  <c r="I272" i="5"/>
  <c r="I271" i="5"/>
  <c r="I270" i="5"/>
  <c r="I269" i="5"/>
  <c r="I268" i="5"/>
  <c r="I267" i="5"/>
  <c r="I266" i="5"/>
  <c r="I265" i="5"/>
  <c r="I264" i="5"/>
  <c r="I263" i="5"/>
  <c r="I262" i="5"/>
  <c r="I261" i="5"/>
  <c r="I260" i="5"/>
  <c r="I259" i="5"/>
  <c r="I258" i="5"/>
  <c r="I257" i="5"/>
  <c r="I256" i="5"/>
  <c r="I255" i="5"/>
  <c r="I254" i="5"/>
  <c r="I253" i="5"/>
  <c r="I252" i="5"/>
  <c r="I251" i="5"/>
  <c r="I250" i="5"/>
  <c r="I249" i="5"/>
  <c r="I248" i="5"/>
  <c r="I247" i="5"/>
  <c r="I246" i="5"/>
  <c r="I245" i="5"/>
  <c r="I244" i="5"/>
  <c r="I243" i="5"/>
  <c r="I242" i="5"/>
  <c r="I241" i="5"/>
  <c r="I240" i="5"/>
  <c r="I239" i="5"/>
  <c r="I238" i="5"/>
  <c r="I237" i="5"/>
  <c r="I236" i="5"/>
  <c r="I235" i="5"/>
  <c r="I234" i="5"/>
  <c r="I233" i="5"/>
  <c r="I232" i="5"/>
  <c r="I231" i="5"/>
  <c r="I230" i="5"/>
  <c r="I229" i="5"/>
  <c r="I228" i="5"/>
  <c r="I227" i="5"/>
  <c r="I226" i="5"/>
  <c r="I225" i="5"/>
  <c r="I224" i="5"/>
  <c r="I223" i="5"/>
  <c r="I222" i="5"/>
  <c r="I221" i="5"/>
  <c r="I220" i="5"/>
  <c r="I219" i="5"/>
  <c r="I218" i="5"/>
  <c r="I217" i="5"/>
  <c r="I216" i="5"/>
  <c r="I215" i="5"/>
  <c r="I214" i="5"/>
  <c r="I213" i="5"/>
  <c r="I212" i="5"/>
  <c r="I211" i="5"/>
  <c r="I210" i="5"/>
  <c r="I209" i="5"/>
  <c r="I208" i="5"/>
  <c r="I207" i="5"/>
  <c r="I206" i="5"/>
  <c r="I205" i="5"/>
  <c r="I204" i="5"/>
  <c r="I203" i="5"/>
  <c r="I202" i="5"/>
  <c r="I201" i="5"/>
  <c r="I200" i="5"/>
  <c r="I199" i="5"/>
  <c r="I198" i="5"/>
  <c r="I197" i="5"/>
  <c r="I196" i="5"/>
  <c r="I195" i="5"/>
  <c r="I194" i="5"/>
  <c r="I193" i="5"/>
  <c r="I192" i="5"/>
  <c r="I191" i="5"/>
  <c r="I190" i="5"/>
  <c r="I189" i="5"/>
  <c r="I188" i="5"/>
  <c r="I187" i="5"/>
  <c r="I186" i="5"/>
  <c r="I185" i="5"/>
  <c r="I184" i="5"/>
  <c r="I183" i="5"/>
  <c r="I182" i="5"/>
  <c r="I181" i="5"/>
  <c r="I180" i="5"/>
  <c r="I179" i="5"/>
  <c r="I178" i="5"/>
  <c r="I177" i="5"/>
  <c r="I176" i="5"/>
  <c r="I175" i="5"/>
  <c r="I174" i="5"/>
  <c r="I173" i="5"/>
  <c r="I172" i="5"/>
  <c r="I171" i="5"/>
  <c r="I170" i="5"/>
  <c r="I169" i="5"/>
  <c r="I168" i="5"/>
  <c r="I167" i="5"/>
  <c r="I166" i="5"/>
  <c r="I165" i="5"/>
  <c r="I164" i="5"/>
  <c r="I163" i="5"/>
  <c r="I162" i="5"/>
  <c r="I161" i="5"/>
  <c r="I160" i="5"/>
  <c r="I159" i="5"/>
  <c r="I158" i="5"/>
  <c r="I157" i="5"/>
  <c r="I156" i="5"/>
  <c r="I155" i="5"/>
  <c r="I154" i="5"/>
  <c r="I153" i="5"/>
  <c r="I152" i="5"/>
  <c r="I151" i="5"/>
  <c r="I150" i="5"/>
  <c r="I149" i="5"/>
  <c r="I148" i="5"/>
  <c r="I147" i="5"/>
  <c r="I146" i="5"/>
  <c r="I145" i="5"/>
  <c r="I144" i="5"/>
  <c r="I143" i="5"/>
  <c r="I142" i="5"/>
  <c r="I141" i="5"/>
  <c r="I140" i="5"/>
  <c r="I139" i="5"/>
  <c r="I138" i="5"/>
  <c r="I137" i="5"/>
  <c r="I136" i="5"/>
  <c r="I135" i="5"/>
  <c r="I134" i="5"/>
  <c r="I133" i="5"/>
  <c r="I132" i="5"/>
  <c r="I131" i="5"/>
  <c r="I130" i="5"/>
  <c r="I129" i="5"/>
  <c r="I128" i="5"/>
  <c r="I127" i="5"/>
  <c r="I126" i="5"/>
  <c r="I125" i="5"/>
  <c r="I124" i="5"/>
  <c r="I123" i="5"/>
  <c r="I122" i="5"/>
  <c r="I121" i="5"/>
  <c r="I120" i="5"/>
  <c r="I119" i="5"/>
  <c r="I118" i="5"/>
  <c r="I117" i="5"/>
  <c r="I116" i="5"/>
  <c r="I115" i="5"/>
  <c r="I114" i="5"/>
  <c r="I113" i="5"/>
  <c r="I112" i="5"/>
  <c r="I111" i="5"/>
  <c r="I110" i="5"/>
  <c r="I109" i="5"/>
  <c r="I108" i="5"/>
  <c r="I107" i="5"/>
  <c r="I106" i="5"/>
  <c r="I105" i="5"/>
  <c r="I104" i="5"/>
  <c r="I103" i="5"/>
  <c r="I102" i="5"/>
  <c r="I101" i="5"/>
  <c r="I100" i="5"/>
  <c r="I99" i="5"/>
  <c r="I98" i="5"/>
  <c r="I97" i="5"/>
  <c r="I96" i="5"/>
  <c r="I95" i="5"/>
  <c r="I94" i="5"/>
  <c r="I93" i="5"/>
  <c r="I92" i="5"/>
  <c r="I91" i="5"/>
  <c r="I90" i="5"/>
  <c r="I89" i="5"/>
  <c r="I88" i="5"/>
  <c r="I87" i="5"/>
  <c r="I86" i="5"/>
  <c r="I85" i="5"/>
  <c r="I84" i="5"/>
  <c r="I83" i="5"/>
  <c r="I82" i="5"/>
  <c r="I81" i="5"/>
  <c r="I80" i="5"/>
  <c r="I79" i="5"/>
  <c r="I78" i="5"/>
  <c r="I77" i="5"/>
  <c r="I76" i="5"/>
  <c r="I75" i="5"/>
  <c r="I74" i="5"/>
  <c r="I73" i="5"/>
  <c r="I72" i="5"/>
  <c r="I71" i="5"/>
  <c r="I70" i="5"/>
  <c r="I69" i="5"/>
  <c r="I68" i="5"/>
  <c r="I67" i="5"/>
  <c r="I66" i="5"/>
  <c r="I65" i="5"/>
  <c r="I64" i="5"/>
  <c r="I63" i="5"/>
  <c r="I62" i="5"/>
  <c r="I61" i="5"/>
  <c r="I60" i="5"/>
  <c r="I59" i="5"/>
  <c r="I58" i="5"/>
  <c r="I57" i="5"/>
  <c r="I56" i="5"/>
  <c r="I55" i="5"/>
  <c r="I54" i="5"/>
  <c r="I53" i="5"/>
  <c r="I52" i="5"/>
  <c r="I51" i="5"/>
  <c r="I50" i="5"/>
  <c r="I49" i="5"/>
  <c r="I48" i="5"/>
  <c r="I47" i="5"/>
  <c r="I46" i="5"/>
  <c r="I45" i="5"/>
  <c r="I44" i="5"/>
  <c r="I43" i="5"/>
  <c r="I42" i="5"/>
  <c r="I41" i="5"/>
  <c r="I40" i="5"/>
  <c r="I39" i="5"/>
  <c r="I38" i="5"/>
  <c r="I37" i="5"/>
  <c r="I36" i="5"/>
  <c r="I35" i="5"/>
  <c r="I34" i="5"/>
  <c r="I33" i="5"/>
  <c r="I32" i="5"/>
  <c r="I31" i="5"/>
  <c r="I30" i="5"/>
  <c r="I29" i="5"/>
  <c r="I28" i="5"/>
  <c r="I27" i="5"/>
  <c r="I26" i="5"/>
  <c r="I25" i="5"/>
  <c r="I24" i="5"/>
  <c r="I23" i="5"/>
  <c r="I22" i="5"/>
  <c r="I21" i="5"/>
  <c r="I20" i="5"/>
  <c r="I19" i="5"/>
  <c r="I18" i="5"/>
  <c r="I17" i="5"/>
  <c r="I16" i="5"/>
  <c r="I15" i="5"/>
  <c r="I14" i="5"/>
  <c r="I13" i="5"/>
  <c r="I12" i="5"/>
  <c r="I11" i="5"/>
  <c r="I10" i="5"/>
  <c r="I9" i="5"/>
  <c r="I8" i="5"/>
  <c r="I7" i="5"/>
  <c r="I6" i="5"/>
  <c r="I5" i="5"/>
  <c r="I4" i="5"/>
  <c r="I3" i="5"/>
  <c r="I2" i="5"/>
  <c r="M1111" i="3" l="1"/>
  <c r="P1111" i="3" s="1"/>
  <c r="Q1111" i="3" s="1"/>
  <c r="J1111" i="3"/>
  <c r="M1110" i="3"/>
  <c r="P1110" i="3" s="1"/>
  <c r="Q1110" i="3" s="1"/>
  <c r="J1110" i="3"/>
  <c r="M1109" i="3"/>
  <c r="P1109" i="3" s="1"/>
  <c r="Q1109" i="3" s="1"/>
  <c r="J1109" i="3"/>
  <c r="M1108" i="3"/>
  <c r="P1108" i="3" s="1"/>
  <c r="Q1108" i="3" s="1"/>
  <c r="J1108" i="3"/>
  <c r="M1107" i="3"/>
  <c r="P1107" i="3" s="1"/>
  <c r="Q1107" i="3" s="1"/>
  <c r="J1107" i="3"/>
  <c r="M1106" i="3"/>
  <c r="P1106" i="3" s="1"/>
  <c r="Q1106" i="3" s="1"/>
  <c r="J1106" i="3"/>
  <c r="M1105" i="3"/>
  <c r="P1105" i="3" s="1"/>
  <c r="Q1105" i="3" s="1"/>
  <c r="J1105" i="3"/>
  <c r="M1104" i="3"/>
  <c r="P1104" i="3" s="1"/>
  <c r="Q1104" i="3" s="1"/>
  <c r="J1104" i="3"/>
  <c r="M1103" i="3"/>
  <c r="P1103" i="3" s="1"/>
  <c r="Q1103" i="3" s="1"/>
  <c r="J1103" i="3"/>
  <c r="M1102" i="3"/>
  <c r="P1102" i="3" s="1"/>
  <c r="Q1102" i="3" s="1"/>
  <c r="J1102" i="3"/>
  <c r="M1101" i="3"/>
  <c r="P1101" i="3" s="1"/>
  <c r="Q1101" i="3" s="1"/>
  <c r="J1101" i="3"/>
  <c r="M1100" i="3"/>
  <c r="P1100" i="3" s="1"/>
  <c r="Q1100" i="3" s="1"/>
  <c r="J1100" i="3"/>
  <c r="M1099" i="3"/>
  <c r="P1099" i="3" s="1"/>
  <c r="Q1099" i="3" s="1"/>
  <c r="J1099" i="3"/>
  <c r="M1098" i="3"/>
  <c r="P1098" i="3" s="1"/>
  <c r="Q1098" i="3" s="1"/>
  <c r="J1098" i="3"/>
  <c r="M1097" i="3"/>
  <c r="P1097" i="3" s="1"/>
  <c r="Q1097" i="3" s="1"/>
  <c r="J1097" i="3"/>
  <c r="M1096" i="3"/>
  <c r="P1096" i="3" s="1"/>
  <c r="Q1096" i="3" s="1"/>
  <c r="J1096" i="3"/>
  <c r="M1095" i="3"/>
  <c r="P1095" i="3" s="1"/>
  <c r="Q1095" i="3" s="1"/>
  <c r="J1095" i="3"/>
  <c r="M1094" i="3"/>
  <c r="P1094" i="3" s="1"/>
  <c r="Q1094" i="3" s="1"/>
  <c r="J1094" i="3"/>
  <c r="M1093" i="3"/>
  <c r="P1093" i="3" s="1"/>
  <c r="Q1093" i="3" s="1"/>
  <c r="J1093" i="3"/>
  <c r="M1092" i="3"/>
  <c r="P1092" i="3" s="1"/>
  <c r="Q1092" i="3" s="1"/>
  <c r="J1092" i="3"/>
  <c r="M1091" i="3"/>
  <c r="P1091" i="3" s="1"/>
  <c r="Q1091" i="3" s="1"/>
  <c r="J1091" i="3"/>
  <c r="M1090" i="3"/>
  <c r="P1090" i="3" s="1"/>
  <c r="Q1090" i="3" s="1"/>
  <c r="J1090" i="3"/>
  <c r="M1089" i="3"/>
  <c r="P1089" i="3" s="1"/>
  <c r="Q1089" i="3" s="1"/>
  <c r="J1089" i="3"/>
  <c r="M1088" i="3"/>
  <c r="P1088" i="3" s="1"/>
  <c r="Q1088" i="3" s="1"/>
  <c r="J1088" i="3"/>
  <c r="M1087" i="3"/>
  <c r="P1087" i="3" s="1"/>
  <c r="Q1087" i="3" s="1"/>
  <c r="J1087" i="3"/>
  <c r="M1086" i="3"/>
  <c r="P1086" i="3" s="1"/>
  <c r="Q1086" i="3" s="1"/>
  <c r="J1086" i="3"/>
  <c r="M1085" i="3"/>
  <c r="P1085" i="3" s="1"/>
  <c r="Q1085" i="3" s="1"/>
  <c r="J1085" i="3"/>
  <c r="M1084" i="3"/>
  <c r="P1084" i="3" s="1"/>
  <c r="Q1084" i="3" s="1"/>
  <c r="J1084" i="3"/>
  <c r="M1083" i="3"/>
  <c r="P1083" i="3" s="1"/>
  <c r="Q1083" i="3" s="1"/>
  <c r="J1083" i="3"/>
  <c r="M1082" i="3"/>
  <c r="P1082" i="3" s="1"/>
  <c r="Q1082" i="3" s="1"/>
  <c r="J1082" i="3"/>
  <c r="M1081" i="3"/>
  <c r="J1081" i="3"/>
  <c r="M1080" i="3"/>
  <c r="J1080" i="3"/>
  <c r="M1079" i="3"/>
  <c r="J1079" i="3"/>
  <c r="P1078" i="3"/>
  <c r="Q1078" i="3" s="1"/>
  <c r="J1078" i="3"/>
  <c r="P1077" i="3"/>
  <c r="Q1077" i="3" s="1"/>
  <c r="J1077" i="3"/>
  <c r="P1076" i="3"/>
  <c r="Q1076" i="3" s="1"/>
  <c r="J1076" i="3"/>
  <c r="P1075" i="3"/>
  <c r="Q1075" i="3" s="1"/>
  <c r="J1075" i="3"/>
  <c r="P1074" i="3"/>
  <c r="Q1074" i="3" s="1"/>
  <c r="J1074" i="3"/>
  <c r="P1073" i="3"/>
  <c r="Q1073" i="3" s="1"/>
  <c r="J1073" i="3"/>
  <c r="P1072" i="3"/>
  <c r="Q1072" i="3" s="1"/>
  <c r="J1072" i="3"/>
  <c r="P1071" i="3"/>
  <c r="Q1071" i="3" s="1"/>
  <c r="J1071" i="3"/>
  <c r="M1070" i="3"/>
  <c r="J1070" i="3"/>
  <c r="M1069" i="3"/>
  <c r="J1069" i="3"/>
  <c r="M1068" i="3"/>
  <c r="J1068" i="3"/>
  <c r="M1067" i="3"/>
  <c r="J1067" i="3"/>
  <c r="M1066" i="3"/>
  <c r="J1066" i="3"/>
  <c r="M1065" i="3"/>
  <c r="P1065" i="3" s="1"/>
  <c r="Q1065" i="3" s="1"/>
  <c r="P1064" i="3"/>
  <c r="Q1064" i="3" s="1"/>
  <c r="M1063" i="3"/>
  <c r="P1063" i="3" s="1"/>
  <c r="Q1063" i="3" s="1"/>
  <c r="J1063" i="3"/>
  <c r="M1062" i="3"/>
  <c r="P1062" i="3" s="1"/>
  <c r="Q1062" i="3" s="1"/>
  <c r="J1062" i="3"/>
  <c r="M1061" i="3"/>
  <c r="P1061" i="3" s="1"/>
  <c r="Q1061" i="3" s="1"/>
  <c r="J1061" i="3"/>
  <c r="M1060" i="3"/>
  <c r="P1060" i="3" s="1"/>
  <c r="Q1060" i="3" s="1"/>
  <c r="J1060" i="3"/>
  <c r="M1059" i="3"/>
  <c r="P1059" i="3" s="1"/>
  <c r="Q1059" i="3" s="1"/>
  <c r="J1059" i="3"/>
  <c r="M1058" i="3"/>
  <c r="P1058" i="3" s="1"/>
  <c r="Q1058" i="3" s="1"/>
  <c r="J1058" i="3"/>
  <c r="M1057" i="3"/>
  <c r="P1057" i="3" s="1"/>
  <c r="Q1057" i="3" s="1"/>
  <c r="J1057" i="3"/>
  <c r="P1056" i="3"/>
  <c r="Q1056" i="3" s="1"/>
  <c r="J1056" i="3"/>
  <c r="P1055" i="3"/>
  <c r="Q1055" i="3" s="1"/>
  <c r="J1055" i="3"/>
  <c r="P1054" i="3"/>
  <c r="Q1054" i="3" s="1"/>
  <c r="J1054" i="3"/>
  <c r="P1053" i="3"/>
  <c r="Q1053" i="3" s="1"/>
  <c r="J1053" i="3"/>
  <c r="P1052" i="3"/>
  <c r="Q1052" i="3" s="1"/>
  <c r="J1052" i="3"/>
  <c r="P1051" i="3"/>
  <c r="Q1051" i="3" s="1"/>
  <c r="J1051" i="3"/>
  <c r="P1050" i="3"/>
  <c r="Q1050" i="3" s="1"/>
  <c r="J1050" i="3"/>
  <c r="P1049" i="3"/>
  <c r="Q1049" i="3" s="1"/>
  <c r="J1049" i="3"/>
  <c r="P1048" i="3"/>
  <c r="Q1048" i="3" s="1"/>
  <c r="J1048" i="3"/>
  <c r="P1047" i="3"/>
  <c r="Q1047" i="3" s="1"/>
  <c r="J1047" i="3"/>
  <c r="P1046" i="3"/>
  <c r="Q1046" i="3" s="1"/>
  <c r="J1046" i="3"/>
  <c r="P1045" i="3"/>
  <c r="Q1045" i="3" s="1"/>
  <c r="J1045" i="3"/>
  <c r="M1044" i="3"/>
  <c r="P1044" i="3" s="1"/>
  <c r="Q1044" i="3" s="1"/>
  <c r="J1044" i="3"/>
  <c r="M1043" i="3"/>
  <c r="P1043" i="3" s="1"/>
  <c r="Q1043" i="3" s="1"/>
  <c r="J1043" i="3"/>
  <c r="M1042" i="3"/>
  <c r="P1042" i="3" s="1"/>
  <c r="Q1042" i="3" s="1"/>
  <c r="J1042" i="3"/>
  <c r="M1041" i="3"/>
  <c r="P1041" i="3" s="1"/>
  <c r="Q1041" i="3" s="1"/>
  <c r="J1041" i="3"/>
  <c r="M1040" i="3"/>
  <c r="P1040" i="3" s="1"/>
  <c r="Q1040" i="3" s="1"/>
  <c r="J1040" i="3"/>
  <c r="P1039" i="3"/>
  <c r="Q1039" i="3" s="1"/>
  <c r="J1039" i="3"/>
  <c r="P1038" i="3"/>
  <c r="Q1038" i="3" s="1"/>
  <c r="J1038" i="3"/>
  <c r="P1037" i="3"/>
  <c r="Q1037" i="3" s="1"/>
  <c r="J1037" i="3"/>
  <c r="P1036" i="3"/>
  <c r="Q1036" i="3" s="1"/>
  <c r="J1036" i="3"/>
  <c r="P1035" i="3"/>
  <c r="Q1035" i="3" s="1"/>
  <c r="J1035" i="3"/>
  <c r="P1034" i="3"/>
  <c r="Q1034" i="3" s="1"/>
  <c r="J1034" i="3"/>
  <c r="P1033" i="3"/>
  <c r="Q1033" i="3" s="1"/>
  <c r="J1033" i="3"/>
  <c r="P1032" i="3"/>
  <c r="Q1032" i="3" s="1"/>
  <c r="J1032" i="3"/>
  <c r="P1031" i="3"/>
  <c r="Q1031" i="3" s="1"/>
  <c r="J1031" i="3"/>
  <c r="P1030" i="3"/>
  <c r="Q1030" i="3" s="1"/>
  <c r="J1030" i="3"/>
  <c r="P1029" i="3"/>
  <c r="Q1029" i="3" s="1"/>
  <c r="J1029" i="3"/>
  <c r="P1028" i="3"/>
  <c r="Q1028" i="3" s="1"/>
  <c r="J1028" i="3"/>
  <c r="P1027" i="3"/>
  <c r="Q1027" i="3" s="1"/>
  <c r="J1027" i="3"/>
  <c r="P1026" i="3"/>
  <c r="Q1026" i="3" s="1"/>
  <c r="J1026" i="3"/>
  <c r="P1025" i="3"/>
  <c r="Q1025" i="3" s="1"/>
  <c r="J1025" i="3"/>
  <c r="P1024" i="3"/>
  <c r="Q1024" i="3" s="1"/>
  <c r="J1024" i="3"/>
  <c r="M1023" i="3"/>
  <c r="P1023" i="3" s="1"/>
  <c r="Q1023" i="3" s="1"/>
  <c r="J1023" i="3"/>
  <c r="P1022" i="3"/>
  <c r="Q1022" i="3" s="1"/>
  <c r="J1022" i="3"/>
  <c r="M1021" i="3"/>
  <c r="P1021" i="3" s="1"/>
  <c r="Q1021" i="3" s="1"/>
  <c r="J1021" i="3"/>
  <c r="M1020" i="3"/>
  <c r="P1020" i="3" s="1"/>
  <c r="Q1020" i="3" s="1"/>
  <c r="J1020" i="3"/>
  <c r="M1019" i="3"/>
  <c r="P1019" i="3" s="1"/>
  <c r="Q1019" i="3" s="1"/>
  <c r="J1019" i="3"/>
  <c r="M1018" i="3"/>
  <c r="P1018" i="3" s="1"/>
  <c r="Q1018" i="3" s="1"/>
  <c r="J1018" i="3"/>
  <c r="P1017" i="3"/>
  <c r="Q1017" i="3" s="1"/>
  <c r="J1017" i="3"/>
  <c r="P1016" i="3"/>
  <c r="Q1016" i="3" s="1"/>
  <c r="J1016" i="3"/>
  <c r="P1015" i="3"/>
  <c r="Q1015" i="3" s="1"/>
  <c r="J1015" i="3"/>
  <c r="P1014" i="3"/>
  <c r="Q1014" i="3" s="1"/>
  <c r="J1014" i="3"/>
  <c r="P1013" i="3"/>
  <c r="Q1013" i="3" s="1"/>
  <c r="J1013" i="3"/>
  <c r="P1012" i="3"/>
  <c r="Q1012" i="3" s="1"/>
  <c r="J1012" i="3"/>
  <c r="P1011" i="3"/>
  <c r="Q1011" i="3" s="1"/>
  <c r="J1011" i="3"/>
  <c r="P1010" i="3"/>
  <c r="Q1010" i="3" s="1"/>
  <c r="J1010" i="3"/>
  <c r="P1009" i="3"/>
  <c r="Q1009" i="3" s="1"/>
  <c r="J1009" i="3"/>
  <c r="P1008" i="3"/>
  <c r="Q1008" i="3" s="1"/>
  <c r="J1008" i="3"/>
  <c r="P1007" i="3"/>
  <c r="Q1007" i="3" s="1"/>
  <c r="J1007" i="3"/>
  <c r="P1006" i="3"/>
  <c r="Q1006" i="3" s="1"/>
  <c r="J1006" i="3"/>
  <c r="P1005" i="3"/>
  <c r="Q1005" i="3" s="1"/>
  <c r="J1005" i="3"/>
  <c r="P1004" i="3"/>
  <c r="Q1004" i="3" s="1"/>
  <c r="J1004" i="3"/>
  <c r="P1003" i="3"/>
  <c r="Q1003" i="3" s="1"/>
  <c r="J1003" i="3"/>
  <c r="P1002" i="3"/>
  <c r="Q1002" i="3" s="1"/>
  <c r="J1002" i="3"/>
  <c r="M1001" i="3"/>
  <c r="P1001" i="3" s="1"/>
  <c r="Q1001" i="3" s="1"/>
  <c r="J1001" i="3"/>
  <c r="M1000" i="3"/>
  <c r="P1000" i="3" s="1"/>
  <c r="Q1000" i="3" s="1"/>
  <c r="J1000" i="3"/>
  <c r="M999" i="3"/>
  <c r="P999" i="3" s="1"/>
  <c r="Q999" i="3" s="1"/>
  <c r="J999" i="3"/>
  <c r="M998" i="3"/>
  <c r="P998" i="3" s="1"/>
  <c r="Q998" i="3" s="1"/>
  <c r="J998" i="3"/>
  <c r="M997" i="3"/>
  <c r="P997" i="3" s="1"/>
  <c r="Q997" i="3" s="1"/>
  <c r="J997" i="3"/>
  <c r="M996" i="3"/>
  <c r="P996" i="3" s="1"/>
  <c r="Q996" i="3" s="1"/>
  <c r="J996" i="3"/>
  <c r="P995" i="3"/>
  <c r="Q995" i="3" s="1"/>
  <c r="J995" i="3"/>
  <c r="P994" i="3"/>
  <c r="Q994" i="3" s="1"/>
  <c r="J994" i="3"/>
  <c r="P993" i="3"/>
  <c r="Q993" i="3" s="1"/>
  <c r="J993" i="3"/>
  <c r="P992" i="3"/>
  <c r="Q992" i="3" s="1"/>
  <c r="J992" i="3"/>
  <c r="P991" i="3"/>
  <c r="Q991" i="3" s="1"/>
  <c r="J991" i="3"/>
  <c r="P990" i="3"/>
  <c r="Q990" i="3" s="1"/>
  <c r="J990" i="3"/>
  <c r="P989" i="3"/>
  <c r="Q989" i="3" s="1"/>
  <c r="J989" i="3"/>
  <c r="P988" i="3"/>
  <c r="Q988" i="3" s="1"/>
  <c r="J988" i="3"/>
  <c r="P987" i="3"/>
  <c r="Q987" i="3" s="1"/>
  <c r="J987" i="3"/>
  <c r="M986" i="3"/>
  <c r="P986" i="3" s="1"/>
  <c r="Q986" i="3" s="1"/>
  <c r="J986" i="3"/>
  <c r="M985" i="3"/>
  <c r="P985" i="3" s="1"/>
  <c r="Q985" i="3" s="1"/>
  <c r="J985" i="3"/>
  <c r="M984" i="3"/>
  <c r="P984" i="3" s="1"/>
  <c r="Q984" i="3" s="1"/>
  <c r="J984" i="3"/>
  <c r="M983" i="3"/>
  <c r="P983" i="3" s="1"/>
  <c r="Q983" i="3" s="1"/>
  <c r="J983" i="3"/>
  <c r="M982" i="3"/>
  <c r="P982" i="3" s="1"/>
  <c r="Q982" i="3" s="1"/>
  <c r="J982" i="3"/>
  <c r="M981" i="3"/>
  <c r="P981" i="3" s="1"/>
  <c r="Q981" i="3" s="1"/>
  <c r="J981" i="3"/>
  <c r="P980" i="3"/>
  <c r="Q980" i="3" s="1"/>
  <c r="J980" i="3"/>
  <c r="P979" i="3"/>
  <c r="Q979" i="3" s="1"/>
  <c r="J979" i="3"/>
  <c r="P978" i="3"/>
  <c r="Q978" i="3" s="1"/>
  <c r="J978" i="3"/>
  <c r="P977" i="3"/>
  <c r="Q977" i="3" s="1"/>
  <c r="J977" i="3"/>
  <c r="P976" i="3"/>
  <c r="Q976" i="3" s="1"/>
  <c r="J976" i="3"/>
  <c r="M975" i="3"/>
  <c r="P975" i="3" s="1"/>
  <c r="Q975" i="3" s="1"/>
  <c r="J975" i="3"/>
  <c r="M974" i="3"/>
  <c r="P974" i="3" s="1"/>
  <c r="Q974" i="3" s="1"/>
  <c r="J974" i="3"/>
  <c r="M973" i="3"/>
  <c r="P973" i="3" s="1"/>
  <c r="Q973" i="3" s="1"/>
  <c r="J973" i="3"/>
  <c r="M972" i="3"/>
  <c r="J972" i="3"/>
  <c r="J971" i="3"/>
  <c r="M970" i="3"/>
  <c r="P970" i="3" s="1"/>
  <c r="Q970" i="3" s="1"/>
  <c r="J970" i="3"/>
  <c r="M969" i="3"/>
  <c r="J969" i="3"/>
  <c r="M968" i="3"/>
  <c r="P968" i="3" s="1"/>
  <c r="Q968" i="3" s="1"/>
  <c r="J968" i="3"/>
  <c r="M967" i="3"/>
  <c r="J967" i="3"/>
  <c r="M966" i="3"/>
  <c r="J966" i="3"/>
  <c r="M965" i="3"/>
  <c r="P965" i="3" s="1"/>
  <c r="Q965" i="3" s="1"/>
  <c r="J965" i="3"/>
  <c r="M964" i="3"/>
  <c r="J964" i="3"/>
  <c r="M963" i="3"/>
  <c r="P963" i="3" s="1"/>
  <c r="Q963" i="3" s="1"/>
  <c r="J963" i="3"/>
  <c r="M962" i="3"/>
  <c r="J962" i="3"/>
  <c r="M961" i="3"/>
  <c r="P961" i="3" s="1"/>
  <c r="Q961" i="3" s="1"/>
  <c r="J961" i="3"/>
  <c r="J960" i="3"/>
  <c r="M959" i="3"/>
  <c r="J959" i="3"/>
  <c r="M958" i="3"/>
  <c r="P958" i="3" s="1"/>
  <c r="Q958" i="3" s="1"/>
  <c r="J958" i="3"/>
  <c r="M957" i="3"/>
  <c r="J957" i="3"/>
  <c r="M956" i="3"/>
  <c r="P956" i="3" s="1"/>
  <c r="Q956" i="3" s="1"/>
  <c r="J956" i="3"/>
  <c r="M955" i="3"/>
  <c r="J955" i="3"/>
  <c r="M954" i="3"/>
  <c r="P954" i="3" s="1"/>
  <c r="Q954" i="3" s="1"/>
  <c r="J954" i="3"/>
  <c r="M953" i="3"/>
  <c r="J953" i="3"/>
  <c r="M952" i="3"/>
  <c r="P952" i="3" s="1"/>
  <c r="Q952" i="3" s="1"/>
  <c r="J952" i="3"/>
  <c r="M951" i="3"/>
  <c r="J951" i="3"/>
  <c r="M950" i="3"/>
  <c r="P950" i="3" s="1"/>
  <c r="Q950" i="3" s="1"/>
  <c r="J950" i="3"/>
  <c r="M949" i="3"/>
  <c r="J949" i="3"/>
  <c r="M948" i="3"/>
  <c r="P948" i="3" s="1"/>
  <c r="Q948" i="3" s="1"/>
  <c r="J948" i="3"/>
  <c r="M947" i="3"/>
  <c r="J947" i="3"/>
  <c r="M946" i="3"/>
  <c r="P946" i="3" s="1"/>
  <c r="Q946" i="3" s="1"/>
  <c r="J946" i="3"/>
  <c r="M945" i="3"/>
  <c r="J945" i="3"/>
  <c r="M944" i="3"/>
  <c r="P944" i="3" s="1"/>
  <c r="Q944" i="3" s="1"/>
  <c r="J944" i="3"/>
  <c r="M943" i="3"/>
  <c r="J943" i="3"/>
  <c r="M942" i="3"/>
  <c r="P942" i="3" s="1"/>
  <c r="Q942" i="3" s="1"/>
  <c r="M941" i="3"/>
  <c r="P941" i="3" s="1"/>
  <c r="Q941" i="3" s="1"/>
  <c r="J941" i="3"/>
  <c r="M940" i="3"/>
  <c r="P940" i="3" s="1"/>
  <c r="Q940" i="3" s="1"/>
  <c r="J940" i="3"/>
  <c r="M939" i="3"/>
  <c r="P939" i="3" s="1"/>
  <c r="Q939" i="3" s="1"/>
  <c r="J939" i="3"/>
  <c r="M938" i="3"/>
  <c r="P938" i="3" s="1"/>
  <c r="Q938" i="3" s="1"/>
  <c r="J938" i="3"/>
  <c r="M937" i="3"/>
  <c r="P937" i="3" s="1"/>
  <c r="Q937" i="3" s="1"/>
  <c r="J937" i="3"/>
  <c r="M936" i="3"/>
  <c r="P936" i="3" s="1"/>
  <c r="Q936" i="3" s="1"/>
  <c r="J936" i="3"/>
  <c r="M935" i="3"/>
  <c r="P935" i="3" s="1"/>
  <c r="Q935" i="3" s="1"/>
  <c r="J935" i="3"/>
  <c r="M934" i="3"/>
  <c r="P934" i="3" s="1"/>
  <c r="Q934" i="3" s="1"/>
  <c r="J934" i="3"/>
  <c r="M933" i="3"/>
  <c r="P933" i="3" s="1"/>
  <c r="Q933" i="3" s="1"/>
  <c r="J933" i="3"/>
  <c r="M932" i="3"/>
  <c r="P932" i="3" s="1"/>
  <c r="Q932" i="3" s="1"/>
  <c r="J932" i="3"/>
  <c r="M931" i="3"/>
  <c r="P931" i="3" s="1"/>
  <c r="Q931" i="3" s="1"/>
  <c r="J931" i="3"/>
  <c r="M930" i="3"/>
  <c r="P930" i="3" s="1"/>
  <c r="Q930" i="3" s="1"/>
  <c r="J930" i="3"/>
  <c r="M929" i="3"/>
  <c r="P929" i="3" s="1"/>
  <c r="Q929" i="3" s="1"/>
  <c r="J929" i="3"/>
  <c r="M928" i="3"/>
  <c r="P928" i="3" s="1"/>
  <c r="Q928" i="3" s="1"/>
  <c r="J928" i="3"/>
  <c r="M927" i="3"/>
  <c r="P927" i="3" s="1"/>
  <c r="Q927" i="3" s="1"/>
  <c r="J927" i="3"/>
  <c r="M926" i="3"/>
  <c r="P926" i="3" s="1"/>
  <c r="Q926" i="3" s="1"/>
  <c r="J926" i="3"/>
  <c r="M925" i="3"/>
  <c r="P925" i="3" s="1"/>
  <c r="Q925" i="3" s="1"/>
  <c r="J925" i="3"/>
  <c r="M924" i="3"/>
  <c r="P924" i="3" s="1"/>
  <c r="Q924" i="3" s="1"/>
  <c r="J924" i="3"/>
  <c r="M923" i="3"/>
  <c r="P923" i="3" s="1"/>
  <c r="Q923" i="3" s="1"/>
  <c r="J923" i="3"/>
  <c r="M922" i="3"/>
  <c r="P922" i="3" s="1"/>
  <c r="Q922" i="3" s="1"/>
  <c r="J922" i="3"/>
  <c r="M921" i="3"/>
  <c r="P921" i="3" s="1"/>
  <c r="Q921" i="3" s="1"/>
  <c r="J921" i="3"/>
  <c r="M920" i="3"/>
  <c r="P920" i="3" s="1"/>
  <c r="Q920" i="3" s="1"/>
  <c r="J920" i="3"/>
  <c r="M919" i="3"/>
  <c r="P919" i="3" s="1"/>
  <c r="Q919" i="3" s="1"/>
  <c r="J919" i="3"/>
  <c r="M918" i="3"/>
  <c r="P918" i="3" s="1"/>
  <c r="Q918" i="3" s="1"/>
  <c r="J918" i="3"/>
  <c r="M917" i="3"/>
  <c r="P917" i="3" s="1"/>
  <c r="Q917" i="3" s="1"/>
  <c r="J917" i="3"/>
  <c r="M916" i="3"/>
  <c r="P916" i="3" s="1"/>
  <c r="Q916" i="3" s="1"/>
  <c r="J916" i="3"/>
  <c r="M915" i="3"/>
  <c r="P915" i="3" s="1"/>
  <c r="Q915" i="3" s="1"/>
  <c r="J915" i="3"/>
  <c r="M914" i="3"/>
  <c r="P914" i="3" s="1"/>
  <c r="Q914" i="3" s="1"/>
  <c r="J914" i="3"/>
  <c r="M913" i="3"/>
  <c r="P913" i="3" s="1"/>
  <c r="Q913" i="3" s="1"/>
  <c r="J913" i="3"/>
  <c r="M912" i="3"/>
  <c r="P912" i="3" s="1"/>
  <c r="Q912" i="3" s="1"/>
  <c r="J912" i="3"/>
  <c r="M911" i="3"/>
  <c r="P911" i="3" s="1"/>
  <c r="Q911" i="3" s="1"/>
  <c r="J911" i="3"/>
  <c r="M910" i="3"/>
  <c r="P910" i="3" s="1"/>
  <c r="Q910" i="3" s="1"/>
  <c r="J910" i="3"/>
  <c r="M909" i="3"/>
  <c r="P909" i="3" s="1"/>
  <c r="Q909" i="3" s="1"/>
  <c r="J909" i="3"/>
  <c r="M908" i="3"/>
  <c r="P908" i="3" s="1"/>
  <c r="Q908" i="3" s="1"/>
  <c r="J908" i="3"/>
  <c r="M907" i="3"/>
  <c r="P907" i="3" s="1"/>
  <c r="Q907" i="3" s="1"/>
  <c r="J907" i="3"/>
  <c r="M906" i="3"/>
  <c r="P906" i="3" s="1"/>
  <c r="Q906" i="3" s="1"/>
  <c r="J906" i="3"/>
  <c r="M905" i="3"/>
  <c r="P905" i="3" s="1"/>
  <c r="Q905" i="3" s="1"/>
  <c r="J905" i="3"/>
  <c r="M904" i="3"/>
  <c r="P904" i="3" s="1"/>
  <c r="Q904" i="3" s="1"/>
  <c r="J904" i="3"/>
  <c r="M903" i="3"/>
  <c r="P903" i="3" s="1"/>
  <c r="Q903" i="3" s="1"/>
  <c r="J903" i="3"/>
  <c r="M902" i="3"/>
  <c r="P902" i="3" s="1"/>
  <c r="Q902" i="3" s="1"/>
  <c r="J902" i="3"/>
  <c r="M901" i="3"/>
  <c r="P901" i="3" s="1"/>
  <c r="Q901" i="3" s="1"/>
  <c r="M900" i="3"/>
  <c r="J900" i="3"/>
  <c r="M899" i="3"/>
  <c r="J899" i="3"/>
  <c r="P898" i="3"/>
  <c r="Q898" i="3" s="1"/>
  <c r="J898" i="3"/>
  <c r="M897" i="3"/>
  <c r="P897" i="3" s="1"/>
  <c r="Q897" i="3" s="1"/>
  <c r="J897" i="3"/>
  <c r="M896" i="3"/>
  <c r="P896" i="3" s="1"/>
  <c r="Q896" i="3" s="1"/>
  <c r="J896" i="3"/>
  <c r="M895" i="3"/>
  <c r="P895" i="3" s="1"/>
  <c r="Q895" i="3" s="1"/>
  <c r="J895" i="3"/>
  <c r="M894" i="3"/>
  <c r="P894" i="3" s="1"/>
  <c r="Q894" i="3" s="1"/>
  <c r="J894" i="3"/>
  <c r="M893" i="3"/>
  <c r="P893" i="3" s="1"/>
  <c r="Q893" i="3" s="1"/>
  <c r="J893" i="3"/>
  <c r="M892" i="3"/>
  <c r="P892" i="3" s="1"/>
  <c r="Q892" i="3" s="1"/>
  <c r="J892" i="3"/>
  <c r="M891" i="3"/>
  <c r="P891" i="3" s="1"/>
  <c r="Q891" i="3" s="1"/>
  <c r="J891" i="3"/>
  <c r="M890" i="3"/>
  <c r="P890" i="3" s="1"/>
  <c r="Q890" i="3" s="1"/>
  <c r="J890" i="3"/>
  <c r="M889" i="3"/>
  <c r="P889" i="3" s="1"/>
  <c r="Q889" i="3" s="1"/>
  <c r="J889" i="3"/>
  <c r="M888" i="3"/>
  <c r="P888" i="3" s="1"/>
  <c r="Q888" i="3" s="1"/>
  <c r="J888" i="3"/>
  <c r="M887" i="3"/>
  <c r="P887" i="3" s="1"/>
  <c r="Q887" i="3" s="1"/>
  <c r="J887" i="3"/>
  <c r="M886" i="3"/>
  <c r="P886" i="3" s="1"/>
  <c r="Q886" i="3" s="1"/>
  <c r="J886" i="3"/>
  <c r="M885" i="3"/>
  <c r="P885" i="3" s="1"/>
  <c r="Q885" i="3" s="1"/>
  <c r="J885" i="3"/>
  <c r="M884" i="3"/>
  <c r="P884" i="3" s="1"/>
  <c r="Q884" i="3" s="1"/>
  <c r="J884" i="3"/>
  <c r="M883" i="3"/>
  <c r="P883" i="3" s="1"/>
  <c r="Q883" i="3" s="1"/>
  <c r="J883" i="3"/>
  <c r="M882" i="3"/>
  <c r="P882" i="3" s="1"/>
  <c r="Q882" i="3" s="1"/>
  <c r="J882" i="3"/>
  <c r="M881" i="3"/>
  <c r="P881" i="3" s="1"/>
  <c r="Q881" i="3" s="1"/>
  <c r="J881" i="3"/>
  <c r="M880" i="3"/>
  <c r="P880" i="3" s="1"/>
  <c r="Q880" i="3" s="1"/>
  <c r="J880" i="3"/>
  <c r="M879" i="3"/>
  <c r="P879" i="3" s="1"/>
  <c r="Q879" i="3" s="1"/>
  <c r="J879" i="3"/>
  <c r="M878" i="3"/>
  <c r="P878" i="3" s="1"/>
  <c r="Q878" i="3" s="1"/>
  <c r="J878" i="3"/>
  <c r="M877" i="3"/>
  <c r="P877" i="3" s="1"/>
  <c r="Q877" i="3" s="1"/>
  <c r="J877" i="3"/>
  <c r="M876" i="3"/>
  <c r="P876" i="3" s="1"/>
  <c r="Q876" i="3" s="1"/>
  <c r="M875" i="3"/>
  <c r="P875" i="3" s="1"/>
  <c r="Q875" i="3" s="1"/>
  <c r="J875" i="3"/>
  <c r="M874" i="3"/>
  <c r="P874" i="3" s="1"/>
  <c r="Q874" i="3" s="1"/>
  <c r="J874" i="3"/>
  <c r="M873" i="3"/>
  <c r="P873" i="3" s="1"/>
  <c r="Q873" i="3" s="1"/>
  <c r="J873" i="3"/>
  <c r="M872" i="3"/>
  <c r="P872" i="3" s="1"/>
  <c r="Q872" i="3" s="1"/>
  <c r="J872" i="3"/>
  <c r="M871" i="3"/>
  <c r="P871" i="3" s="1"/>
  <c r="Q871" i="3" s="1"/>
  <c r="J871" i="3"/>
  <c r="M870" i="3"/>
  <c r="P870" i="3" s="1"/>
  <c r="Q870" i="3" s="1"/>
  <c r="J870" i="3"/>
  <c r="M869" i="3"/>
  <c r="P869" i="3" s="1"/>
  <c r="Q869" i="3" s="1"/>
  <c r="M868" i="3"/>
  <c r="P868" i="3" s="1"/>
  <c r="Q868" i="3" s="1"/>
  <c r="M867" i="3"/>
  <c r="P867" i="3" s="1"/>
  <c r="Q867" i="3" s="1"/>
  <c r="J867" i="3"/>
  <c r="M866" i="3"/>
  <c r="P866" i="3" s="1"/>
  <c r="Q866" i="3" s="1"/>
  <c r="J866" i="3"/>
  <c r="M865" i="3"/>
  <c r="P865" i="3" s="1"/>
  <c r="Q865" i="3" s="1"/>
  <c r="J865" i="3"/>
  <c r="M864" i="3"/>
  <c r="P864" i="3" s="1"/>
  <c r="Q864" i="3" s="1"/>
  <c r="M863" i="3"/>
  <c r="P863" i="3" s="1"/>
  <c r="Q863" i="3" s="1"/>
  <c r="J863" i="3"/>
  <c r="M862" i="3"/>
  <c r="P862" i="3" s="1"/>
  <c r="Q862" i="3" s="1"/>
  <c r="M861" i="3"/>
  <c r="P861" i="3" s="1"/>
  <c r="Q861" i="3" s="1"/>
  <c r="M860" i="3"/>
  <c r="P860" i="3" s="1"/>
  <c r="Q860" i="3" s="1"/>
  <c r="M859" i="3"/>
  <c r="P859" i="3" s="1"/>
  <c r="Q859" i="3" s="1"/>
  <c r="J859" i="3"/>
  <c r="M858" i="3"/>
  <c r="P858" i="3" s="1"/>
  <c r="Q858" i="3" s="1"/>
  <c r="J858" i="3"/>
  <c r="M857" i="3"/>
  <c r="P857" i="3" s="1"/>
  <c r="Q857" i="3" s="1"/>
  <c r="J857" i="3"/>
  <c r="M856" i="3"/>
  <c r="P856" i="3" s="1"/>
  <c r="Q856" i="3" s="1"/>
  <c r="J856" i="3"/>
  <c r="M855" i="3"/>
  <c r="P855" i="3" s="1"/>
  <c r="Q855" i="3" s="1"/>
  <c r="J855" i="3"/>
  <c r="M854" i="3"/>
  <c r="P854" i="3" s="1"/>
  <c r="Q854" i="3" s="1"/>
  <c r="J854" i="3"/>
  <c r="M853" i="3"/>
  <c r="P853" i="3" s="1"/>
  <c r="Q853" i="3" s="1"/>
  <c r="J853" i="3"/>
  <c r="M852" i="3"/>
  <c r="P852" i="3" s="1"/>
  <c r="Q852" i="3" s="1"/>
  <c r="J852" i="3"/>
  <c r="M851" i="3"/>
  <c r="P851" i="3" s="1"/>
  <c r="Q851" i="3" s="1"/>
  <c r="J851" i="3"/>
  <c r="M850" i="3"/>
  <c r="P850" i="3" s="1"/>
  <c r="Q850" i="3" s="1"/>
  <c r="J850" i="3"/>
  <c r="M849" i="3"/>
  <c r="P849" i="3" s="1"/>
  <c r="Q849" i="3" s="1"/>
  <c r="M848" i="3"/>
  <c r="P848" i="3" s="1"/>
  <c r="Q848" i="3" s="1"/>
  <c r="J848" i="3"/>
  <c r="M847" i="3"/>
  <c r="P847" i="3" s="1"/>
  <c r="Q847" i="3" s="1"/>
  <c r="J847" i="3"/>
  <c r="M846" i="3"/>
  <c r="P846" i="3" s="1"/>
  <c r="Q846" i="3" s="1"/>
  <c r="J846" i="3"/>
  <c r="M845" i="3"/>
  <c r="P845" i="3" s="1"/>
  <c r="Q845" i="3" s="1"/>
  <c r="J845" i="3"/>
  <c r="M844" i="3"/>
  <c r="P844" i="3" s="1"/>
  <c r="Q844" i="3" s="1"/>
  <c r="M843" i="3"/>
  <c r="P843" i="3" s="1"/>
  <c r="Q843" i="3" s="1"/>
  <c r="M842" i="3"/>
  <c r="P842" i="3" s="1"/>
  <c r="Q842" i="3" s="1"/>
  <c r="M841" i="3"/>
  <c r="P841" i="3" s="1"/>
  <c r="Q841" i="3" s="1"/>
  <c r="M840" i="3"/>
  <c r="P840" i="3" s="1"/>
  <c r="Q840" i="3" s="1"/>
  <c r="M839" i="3"/>
  <c r="M838" i="3"/>
  <c r="P838" i="3" s="1"/>
  <c r="Q838" i="3" s="1"/>
  <c r="M837" i="3"/>
  <c r="P837" i="3" s="1"/>
  <c r="Q837" i="3" s="1"/>
  <c r="M836" i="3"/>
  <c r="P836" i="3" s="1"/>
  <c r="Q836" i="3" s="1"/>
  <c r="M835" i="3"/>
  <c r="M834" i="3"/>
  <c r="P834" i="3" s="1"/>
  <c r="Q834" i="3" s="1"/>
  <c r="M833" i="3"/>
  <c r="P833" i="3" s="1"/>
  <c r="Q833" i="3" s="1"/>
  <c r="M832" i="3"/>
  <c r="P832" i="3" s="1"/>
  <c r="Q832" i="3" s="1"/>
  <c r="M831" i="3"/>
  <c r="M830" i="3"/>
  <c r="P830" i="3" s="1"/>
  <c r="Q830" i="3" s="1"/>
  <c r="M829" i="3"/>
  <c r="P829" i="3" s="1"/>
  <c r="Q829" i="3" s="1"/>
  <c r="M828" i="3"/>
  <c r="P828" i="3" s="1"/>
  <c r="Q828" i="3" s="1"/>
  <c r="M827" i="3"/>
  <c r="M826" i="3"/>
  <c r="P826" i="3" s="1"/>
  <c r="Q826" i="3" s="1"/>
  <c r="M825" i="3"/>
  <c r="P825" i="3" s="1"/>
  <c r="Q825" i="3" s="1"/>
  <c r="M824" i="3"/>
  <c r="P824" i="3" s="1"/>
  <c r="Q824" i="3" s="1"/>
  <c r="M823" i="3"/>
  <c r="M822" i="3"/>
  <c r="P822" i="3" s="1"/>
  <c r="Q822" i="3" s="1"/>
  <c r="M821" i="3"/>
  <c r="P821" i="3" s="1"/>
  <c r="Q821" i="3" s="1"/>
  <c r="M820" i="3"/>
  <c r="P820" i="3" s="1"/>
  <c r="Q820" i="3" s="1"/>
  <c r="M819" i="3"/>
  <c r="M818" i="3"/>
  <c r="P818" i="3" s="1"/>
  <c r="Q818" i="3" s="1"/>
  <c r="M817" i="3"/>
  <c r="P817" i="3" s="1"/>
  <c r="Q817" i="3" s="1"/>
  <c r="M816" i="3"/>
  <c r="P816" i="3" s="1"/>
  <c r="Q816" i="3" s="1"/>
  <c r="M815" i="3"/>
  <c r="M814" i="3"/>
  <c r="P814" i="3" s="1"/>
  <c r="Q814" i="3" s="1"/>
  <c r="M813" i="3"/>
  <c r="P813" i="3" s="1"/>
  <c r="Q813" i="3" s="1"/>
  <c r="M812" i="3"/>
  <c r="P812" i="3" s="1"/>
  <c r="Q812" i="3" s="1"/>
  <c r="M811" i="3"/>
  <c r="M810" i="3"/>
  <c r="P810" i="3" s="1"/>
  <c r="Q810" i="3" s="1"/>
  <c r="M809" i="3"/>
  <c r="P809" i="3" s="1"/>
  <c r="Q809" i="3" s="1"/>
  <c r="M808" i="3"/>
  <c r="P808" i="3" s="1"/>
  <c r="Q808" i="3" s="1"/>
  <c r="M807" i="3"/>
  <c r="M806" i="3"/>
  <c r="P806" i="3" s="1"/>
  <c r="Q806" i="3" s="1"/>
  <c r="J806" i="3"/>
  <c r="M805" i="3"/>
  <c r="P805" i="3" s="1"/>
  <c r="Q805" i="3" s="1"/>
  <c r="M804" i="3"/>
  <c r="P804" i="3" s="1"/>
  <c r="Q804" i="3" s="1"/>
  <c r="M803" i="3"/>
  <c r="P803" i="3" s="1"/>
  <c r="Q803" i="3" s="1"/>
  <c r="M802" i="3"/>
  <c r="M801" i="3"/>
  <c r="P801" i="3" s="1"/>
  <c r="Q801" i="3" s="1"/>
  <c r="M800" i="3"/>
  <c r="P800" i="3" s="1"/>
  <c r="Q800" i="3" s="1"/>
  <c r="M799" i="3"/>
  <c r="P799" i="3" s="1"/>
  <c r="Q799" i="3" s="1"/>
  <c r="M798" i="3"/>
  <c r="P798" i="3" s="1"/>
  <c r="Q798" i="3" s="1"/>
  <c r="M797" i="3"/>
  <c r="P797" i="3" s="1"/>
  <c r="Q797" i="3" s="1"/>
  <c r="M796" i="3"/>
  <c r="P796" i="3" s="1"/>
  <c r="Q796" i="3" s="1"/>
  <c r="M795" i="3"/>
  <c r="P795" i="3" s="1"/>
  <c r="Q795" i="3" s="1"/>
  <c r="M794" i="3"/>
  <c r="M793" i="3"/>
  <c r="P793" i="3" s="1"/>
  <c r="Q793" i="3" s="1"/>
  <c r="M792" i="3"/>
  <c r="P792" i="3" s="1"/>
  <c r="Q792" i="3" s="1"/>
  <c r="M791" i="3"/>
  <c r="P791" i="3" s="1"/>
  <c r="Q791" i="3" s="1"/>
  <c r="M790" i="3"/>
  <c r="M789" i="3"/>
  <c r="P789" i="3" s="1"/>
  <c r="Q789" i="3" s="1"/>
  <c r="M788" i="3"/>
  <c r="P788" i="3" s="1"/>
  <c r="Q788" i="3" s="1"/>
  <c r="M787" i="3"/>
  <c r="P787" i="3" s="1"/>
  <c r="Q787" i="3" s="1"/>
  <c r="M786" i="3"/>
  <c r="M785" i="3"/>
  <c r="P785" i="3" s="1"/>
  <c r="Q785" i="3" s="1"/>
  <c r="M784" i="3"/>
  <c r="P784" i="3" s="1"/>
  <c r="Q784" i="3" s="1"/>
  <c r="M783" i="3"/>
  <c r="P783" i="3" s="1"/>
  <c r="Q783" i="3" s="1"/>
  <c r="M782" i="3"/>
  <c r="M781" i="3"/>
  <c r="P781" i="3" s="1"/>
  <c r="Q781" i="3" s="1"/>
  <c r="M780" i="3"/>
  <c r="P780" i="3" s="1"/>
  <c r="Q780" i="3" s="1"/>
  <c r="M779" i="3"/>
  <c r="P779" i="3" s="1"/>
  <c r="Q779" i="3" s="1"/>
  <c r="M778" i="3"/>
  <c r="M777" i="3"/>
  <c r="P777" i="3" s="1"/>
  <c r="Q777" i="3" s="1"/>
  <c r="M776" i="3"/>
  <c r="P776" i="3" s="1"/>
  <c r="Q776" i="3" s="1"/>
  <c r="M775" i="3"/>
  <c r="P775" i="3" s="1"/>
  <c r="Q775" i="3" s="1"/>
  <c r="M774" i="3"/>
  <c r="M773" i="3"/>
  <c r="P773" i="3" s="1"/>
  <c r="Q773" i="3" s="1"/>
  <c r="J773" i="3"/>
  <c r="M772" i="3"/>
  <c r="P772" i="3" s="1"/>
  <c r="Q772" i="3" s="1"/>
  <c r="M771" i="3"/>
  <c r="P771" i="3" s="1"/>
  <c r="Q771" i="3" s="1"/>
  <c r="M770" i="3"/>
  <c r="P770" i="3" s="1"/>
  <c r="Q770" i="3" s="1"/>
  <c r="M769" i="3"/>
  <c r="M768" i="3"/>
  <c r="P768" i="3" s="1"/>
  <c r="Q768" i="3" s="1"/>
  <c r="M767" i="3"/>
  <c r="P767" i="3" s="1"/>
  <c r="Q767" i="3" s="1"/>
  <c r="M766" i="3"/>
  <c r="P766" i="3" s="1"/>
  <c r="Q766" i="3" s="1"/>
  <c r="M765" i="3"/>
  <c r="M764" i="3"/>
  <c r="P764" i="3" s="1"/>
  <c r="Q764" i="3" s="1"/>
  <c r="M763" i="3"/>
  <c r="P763" i="3" s="1"/>
  <c r="Q763" i="3" s="1"/>
  <c r="M762" i="3"/>
  <c r="M761" i="3"/>
  <c r="M760" i="3"/>
  <c r="P760" i="3" s="1"/>
  <c r="Q760" i="3" s="1"/>
  <c r="M759" i="3"/>
  <c r="P759" i="3" s="1"/>
  <c r="Q759" i="3" s="1"/>
  <c r="M758" i="3"/>
  <c r="M757" i="3"/>
  <c r="P757" i="3" s="1"/>
  <c r="Q757" i="3" s="1"/>
  <c r="M756" i="3"/>
  <c r="P756" i="3" s="1"/>
  <c r="Q756" i="3" s="1"/>
  <c r="M755" i="3"/>
  <c r="P755" i="3" s="1"/>
  <c r="Q755" i="3" s="1"/>
  <c r="M754" i="3"/>
  <c r="M753" i="3"/>
  <c r="M752" i="3"/>
  <c r="P752" i="3" s="1"/>
  <c r="Q752" i="3" s="1"/>
  <c r="M751" i="3"/>
  <c r="P751" i="3" s="1"/>
  <c r="Q751" i="3" s="1"/>
  <c r="M750" i="3"/>
  <c r="M749" i="3"/>
  <c r="P749" i="3" s="1"/>
  <c r="Q749" i="3" s="1"/>
  <c r="M748" i="3"/>
  <c r="P748" i="3" s="1"/>
  <c r="Q748" i="3" s="1"/>
  <c r="M747" i="3"/>
  <c r="P747" i="3" s="1"/>
  <c r="Q747" i="3" s="1"/>
  <c r="M746" i="3"/>
  <c r="M745" i="3"/>
  <c r="M744" i="3"/>
  <c r="P744" i="3" s="1"/>
  <c r="Q744" i="3" s="1"/>
  <c r="M743" i="3"/>
  <c r="P743" i="3" s="1"/>
  <c r="Q743" i="3" s="1"/>
  <c r="M742" i="3"/>
  <c r="M741" i="3"/>
  <c r="P741" i="3" s="1"/>
  <c r="Q741" i="3" s="1"/>
  <c r="M740" i="3"/>
  <c r="P740" i="3" s="1"/>
  <c r="Q740" i="3" s="1"/>
  <c r="M739" i="3"/>
  <c r="P739" i="3" s="1"/>
  <c r="Q739" i="3" s="1"/>
  <c r="M738" i="3"/>
  <c r="M737" i="3"/>
  <c r="P737" i="3" s="1"/>
  <c r="Q737" i="3" s="1"/>
  <c r="M736" i="3"/>
  <c r="P736" i="3" s="1"/>
  <c r="Q736" i="3" s="1"/>
  <c r="M735" i="3"/>
  <c r="P735" i="3" s="1"/>
  <c r="Q735" i="3" s="1"/>
  <c r="M734" i="3"/>
  <c r="M733" i="3"/>
  <c r="P733" i="3" s="1"/>
  <c r="Q733" i="3" s="1"/>
  <c r="M732" i="3"/>
  <c r="P732" i="3" s="1"/>
  <c r="Q732" i="3" s="1"/>
  <c r="M731" i="3"/>
  <c r="P731" i="3" s="1"/>
  <c r="Q731" i="3" s="1"/>
  <c r="M730" i="3"/>
  <c r="M729" i="3"/>
  <c r="P729" i="3" s="1"/>
  <c r="Q729" i="3" s="1"/>
  <c r="M728" i="3"/>
  <c r="P728" i="3" s="1"/>
  <c r="Q728" i="3" s="1"/>
  <c r="M727" i="3"/>
  <c r="P727" i="3" s="1"/>
  <c r="Q727" i="3" s="1"/>
  <c r="M726" i="3"/>
  <c r="M725" i="3"/>
  <c r="P725" i="3" s="1"/>
  <c r="Q725" i="3" s="1"/>
  <c r="M724" i="3"/>
  <c r="P724" i="3" s="1"/>
  <c r="Q724" i="3" s="1"/>
  <c r="M723" i="3"/>
  <c r="P723" i="3" s="1"/>
  <c r="Q723" i="3" s="1"/>
  <c r="M722" i="3"/>
  <c r="M721" i="3"/>
  <c r="P721" i="3" s="1"/>
  <c r="Q721" i="3" s="1"/>
  <c r="M720" i="3"/>
  <c r="P720" i="3" s="1"/>
  <c r="Q720" i="3" s="1"/>
  <c r="M719" i="3"/>
  <c r="P719" i="3" s="1"/>
  <c r="Q719" i="3" s="1"/>
  <c r="M718" i="3"/>
  <c r="M717" i="3"/>
  <c r="P717" i="3" s="1"/>
  <c r="Q717" i="3" s="1"/>
  <c r="M716" i="3"/>
  <c r="P716" i="3" s="1"/>
  <c r="Q716" i="3" s="1"/>
  <c r="M715" i="3"/>
  <c r="P715" i="3" s="1"/>
  <c r="Q715" i="3" s="1"/>
  <c r="M714" i="3"/>
  <c r="J714" i="3"/>
  <c r="M713" i="3"/>
  <c r="M712" i="3"/>
  <c r="P712" i="3" s="1"/>
  <c r="Q712" i="3" s="1"/>
  <c r="M711" i="3"/>
  <c r="P711" i="3" s="1"/>
  <c r="Q711" i="3" s="1"/>
  <c r="M710" i="3"/>
  <c r="P710" i="3" s="1"/>
  <c r="Q710" i="3" s="1"/>
  <c r="M709" i="3"/>
  <c r="M708" i="3"/>
  <c r="P708" i="3" s="1"/>
  <c r="Q708" i="3" s="1"/>
  <c r="M707" i="3"/>
  <c r="P707" i="3" s="1"/>
  <c r="Q707" i="3" s="1"/>
  <c r="M706" i="3"/>
  <c r="P706" i="3" s="1"/>
  <c r="Q706" i="3" s="1"/>
  <c r="M705" i="3"/>
  <c r="M704" i="3"/>
  <c r="P704" i="3" s="1"/>
  <c r="Q704" i="3" s="1"/>
  <c r="M703" i="3"/>
  <c r="P703" i="3" s="1"/>
  <c r="Q703" i="3" s="1"/>
  <c r="M702" i="3"/>
  <c r="P702" i="3" s="1"/>
  <c r="Q702" i="3" s="1"/>
  <c r="M701" i="3"/>
  <c r="M700" i="3"/>
  <c r="P700" i="3" s="1"/>
  <c r="Q700" i="3" s="1"/>
  <c r="M699" i="3"/>
  <c r="P699" i="3" s="1"/>
  <c r="Q699" i="3" s="1"/>
  <c r="M698" i="3"/>
  <c r="P698" i="3" s="1"/>
  <c r="Q698" i="3" s="1"/>
  <c r="M697" i="3"/>
  <c r="M696" i="3"/>
  <c r="P696" i="3" s="1"/>
  <c r="Q696" i="3" s="1"/>
  <c r="M695" i="3"/>
  <c r="P695" i="3" s="1"/>
  <c r="Q695" i="3" s="1"/>
  <c r="M694" i="3"/>
  <c r="P694" i="3" s="1"/>
  <c r="Q694" i="3" s="1"/>
  <c r="M693" i="3"/>
  <c r="M692" i="3"/>
  <c r="P692" i="3" s="1"/>
  <c r="Q692" i="3" s="1"/>
  <c r="M691" i="3"/>
  <c r="P691" i="3" s="1"/>
  <c r="Q691" i="3" s="1"/>
  <c r="M690" i="3"/>
  <c r="P690" i="3" s="1"/>
  <c r="Q690" i="3" s="1"/>
  <c r="M689" i="3"/>
  <c r="M688" i="3"/>
  <c r="P688" i="3" s="1"/>
  <c r="Q688" i="3" s="1"/>
  <c r="M687" i="3"/>
  <c r="P687" i="3" s="1"/>
  <c r="Q687" i="3" s="1"/>
  <c r="M686" i="3"/>
  <c r="P686" i="3" s="1"/>
  <c r="Q686" i="3" s="1"/>
  <c r="M685" i="3"/>
  <c r="M684" i="3"/>
  <c r="P684" i="3" s="1"/>
  <c r="Q684" i="3" s="1"/>
  <c r="M683" i="3"/>
  <c r="P683" i="3" s="1"/>
  <c r="Q683" i="3" s="1"/>
  <c r="M682" i="3"/>
  <c r="P682" i="3" s="1"/>
  <c r="Q682" i="3" s="1"/>
  <c r="M681" i="3"/>
  <c r="M680" i="3"/>
  <c r="P680" i="3" s="1"/>
  <c r="Q680" i="3" s="1"/>
  <c r="M679" i="3"/>
  <c r="P679" i="3" s="1"/>
  <c r="Q679" i="3" s="1"/>
  <c r="M678" i="3"/>
  <c r="P678" i="3" s="1"/>
  <c r="Q678" i="3" s="1"/>
  <c r="M677" i="3"/>
  <c r="M676" i="3"/>
  <c r="P676" i="3" s="1"/>
  <c r="Q676" i="3" s="1"/>
  <c r="M675" i="3"/>
  <c r="P675" i="3" s="1"/>
  <c r="Q675" i="3" s="1"/>
  <c r="M674" i="3"/>
  <c r="P674" i="3" s="1"/>
  <c r="Q674" i="3" s="1"/>
  <c r="M673" i="3"/>
  <c r="M672" i="3"/>
  <c r="P672" i="3" s="1"/>
  <c r="Q672" i="3" s="1"/>
  <c r="M671" i="3"/>
  <c r="P671" i="3" s="1"/>
  <c r="Q671" i="3" s="1"/>
  <c r="M670" i="3"/>
  <c r="P670" i="3" s="1"/>
  <c r="Q670" i="3" s="1"/>
  <c r="M669" i="3"/>
  <c r="M668" i="3"/>
  <c r="P668" i="3" s="1"/>
  <c r="Q668" i="3" s="1"/>
  <c r="M667" i="3"/>
  <c r="P667" i="3" s="1"/>
  <c r="Q667" i="3" s="1"/>
  <c r="M665" i="3"/>
  <c r="M664" i="3"/>
  <c r="P664" i="3" s="1"/>
  <c r="Q664" i="3" s="1"/>
  <c r="M663" i="3"/>
  <c r="P663" i="3" s="1"/>
  <c r="Q663" i="3" s="1"/>
  <c r="M662" i="3"/>
  <c r="P662" i="3" s="1"/>
  <c r="Q662" i="3" s="1"/>
  <c r="M661" i="3"/>
  <c r="M660" i="3"/>
  <c r="P660" i="3" s="1"/>
  <c r="Q660" i="3" s="1"/>
  <c r="J660" i="3"/>
  <c r="M659" i="3"/>
  <c r="P659" i="3" s="1"/>
  <c r="Q659" i="3" s="1"/>
  <c r="M658" i="3"/>
  <c r="P658" i="3" s="1"/>
  <c r="Q658" i="3" s="1"/>
  <c r="M657" i="3"/>
  <c r="P657" i="3" s="1"/>
  <c r="Q657" i="3" s="1"/>
  <c r="M656" i="3"/>
  <c r="M655" i="3"/>
  <c r="P655" i="3" s="1"/>
  <c r="Q655" i="3" s="1"/>
  <c r="M654" i="3"/>
  <c r="P654" i="3" s="1"/>
  <c r="Q654" i="3" s="1"/>
  <c r="M653" i="3"/>
  <c r="P653" i="3" s="1"/>
  <c r="Q653" i="3" s="1"/>
  <c r="M652" i="3"/>
  <c r="M651" i="3"/>
  <c r="P651" i="3" s="1"/>
  <c r="Q651" i="3" s="1"/>
  <c r="M650" i="3"/>
  <c r="P650" i="3" s="1"/>
  <c r="Q650" i="3" s="1"/>
  <c r="M649" i="3"/>
  <c r="P649" i="3" s="1"/>
  <c r="Q649" i="3" s="1"/>
  <c r="M648" i="3"/>
  <c r="M647" i="3"/>
  <c r="P647" i="3" s="1"/>
  <c r="Q647" i="3" s="1"/>
  <c r="M646" i="3"/>
  <c r="P646" i="3" s="1"/>
  <c r="Q646" i="3" s="1"/>
  <c r="M645" i="3"/>
  <c r="P645" i="3" s="1"/>
  <c r="Q645" i="3" s="1"/>
  <c r="M644" i="3"/>
  <c r="M643" i="3"/>
  <c r="P643" i="3" s="1"/>
  <c r="Q643" i="3" s="1"/>
  <c r="M642" i="3"/>
  <c r="P642" i="3" s="1"/>
  <c r="Q642" i="3" s="1"/>
  <c r="M641" i="3"/>
  <c r="P641" i="3" s="1"/>
  <c r="Q641" i="3" s="1"/>
  <c r="M640" i="3"/>
  <c r="M639" i="3"/>
  <c r="P639" i="3" s="1"/>
  <c r="Q639" i="3" s="1"/>
  <c r="M638" i="3"/>
  <c r="P638" i="3" s="1"/>
  <c r="Q638" i="3" s="1"/>
  <c r="M637" i="3"/>
  <c r="P637" i="3" s="1"/>
  <c r="Q637" i="3" s="1"/>
  <c r="M636" i="3"/>
  <c r="P636" i="3" s="1"/>
  <c r="Q636" i="3" s="1"/>
  <c r="M635" i="3"/>
  <c r="P635" i="3" s="1"/>
  <c r="Q635" i="3" s="1"/>
  <c r="M634" i="3"/>
  <c r="P634" i="3" s="1"/>
  <c r="Q634" i="3" s="1"/>
  <c r="J634" i="3"/>
  <c r="M633" i="3"/>
  <c r="P633" i="3" s="1"/>
  <c r="Q633" i="3" s="1"/>
  <c r="M632" i="3"/>
  <c r="P632" i="3" s="1"/>
  <c r="Q632" i="3" s="1"/>
  <c r="M631" i="3"/>
  <c r="M630" i="3"/>
  <c r="P630" i="3" s="1"/>
  <c r="Q630" i="3" s="1"/>
  <c r="M629" i="3"/>
  <c r="P629" i="3" s="1"/>
  <c r="Q629" i="3" s="1"/>
  <c r="M628" i="3"/>
  <c r="P628" i="3" s="1"/>
  <c r="Q628" i="3" s="1"/>
  <c r="M627" i="3"/>
  <c r="M626" i="3"/>
  <c r="P626" i="3" s="1"/>
  <c r="Q626" i="3" s="1"/>
  <c r="M625" i="3"/>
  <c r="P625" i="3" s="1"/>
  <c r="Q625" i="3" s="1"/>
  <c r="M624" i="3"/>
  <c r="P624" i="3" s="1"/>
  <c r="Q624" i="3" s="1"/>
  <c r="M623" i="3"/>
  <c r="P623" i="3" s="1"/>
  <c r="Q623" i="3" s="1"/>
  <c r="M622" i="3"/>
  <c r="M621" i="3"/>
  <c r="P621" i="3" s="1"/>
  <c r="Q621" i="3" s="1"/>
  <c r="M620" i="3"/>
  <c r="P620" i="3" s="1"/>
  <c r="Q620" i="3" s="1"/>
  <c r="M619" i="3"/>
  <c r="P619" i="3" s="1"/>
  <c r="Q619" i="3" s="1"/>
  <c r="M618" i="3"/>
  <c r="M617" i="3"/>
  <c r="P617" i="3" s="1"/>
  <c r="Q617" i="3" s="1"/>
  <c r="M616" i="3"/>
  <c r="P616" i="3" s="1"/>
  <c r="Q616" i="3" s="1"/>
  <c r="M615" i="3"/>
  <c r="P615" i="3" s="1"/>
  <c r="Q615" i="3" s="1"/>
  <c r="M614" i="3"/>
  <c r="M613" i="3"/>
  <c r="P613" i="3" s="1"/>
  <c r="Q613" i="3" s="1"/>
  <c r="M612" i="3"/>
  <c r="P612" i="3" s="1"/>
  <c r="Q612" i="3" s="1"/>
  <c r="M611" i="3"/>
  <c r="P611" i="3" s="1"/>
  <c r="Q611" i="3" s="1"/>
  <c r="M610" i="3"/>
  <c r="M609" i="3"/>
  <c r="P609" i="3" s="1"/>
  <c r="Q609" i="3" s="1"/>
  <c r="P608" i="3"/>
  <c r="Q608" i="3" s="1"/>
  <c r="P607" i="3"/>
  <c r="Q607" i="3" s="1"/>
  <c r="P606" i="3"/>
  <c r="Q606" i="3" s="1"/>
  <c r="P605" i="3"/>
  <c r="Q605" i="3" s="1"/>
  <c r="P604" i="3"/>
  <c r="Q604" i="3" s="1"/>
  <c r="P603" i="3"/>
  <c r="Q603" i="3" s="1"/>
  <c r="P602" i="3"/>
  <c r="Q602" i="3" s="1"/>
  <c r="P601" i="3"/>
  <c r="Q601" i="3" s="1"/>
  <c r="P600" i="3"/>
  <c r="Q600" i="3" s="1"/>
  <c r="P599" i="3"/>
  <c r="Q599" i="3" s="1"/>
  <c r="P598" i="3"/>
  <c r="Q598" i="3" s="1"/>
  <c r="P597" i="3"/>
  <c r="Q597" i="3" s="1"/>
  <c r="P596" i="3"/>
  <c r="Q596" i="3" s="1"/>
  <c r="P595" i="3"/>
  <c r="Q595" i="3" s="1"/>
  <c r="P594" i="3"/>
  <c r="Q594" i="3" s="1"/>
  <c r="P593" i="3"/>
  <c r="Q593" i="3" s="1"/>
  <c r="P592" i="3"/>
  <c r="Q592" i="3" s="1"/>
  <c r="P591" i="3"/>
  <c r="Q591" i="3" s="1"/>
  <c r="P590" i="3"/>
  <c r="Q590" i="3" s="1"/>
  <c r="P589" i="3"/>
  <c r="Q589" i="3" s="1"/>
  <c r="P588" i="3"/>
  <c r="Q588" i="3" s="1"/>
  <c r="P587" i="3"/>
  <c r="Q587" i="3" s="1"/>
  <c r="P586" i="3"/>
  <c r="Q586" i="3" s="1"/>
  <c r="P585" i="3"/>
  <c r="Q585" i="3" s="1"/>
  <c r="P584" i="3"/>
  <c r="Q584" i="3" s="1"/>
  <c r="P583" i="3"/>
  <c r="Q583" i="3" s="1"/>
  <c r="P582" i="3"/>
  <c r="Q582" i="3" s="1"/>
  <c r="P581" i="3"/>
  <c r="Q581" i="3" s="1"/>
  <c r="P580" i="3"/>
  <c r="Q580" i="3" s="1"/>
  <c r="P579" i="3"/>
  <c r="Q579" i="3" s="1"/>
  <c r="P578" i="3"/>
  <c r="Q578" i="3" s="1"/>
  <c r="P577" i="3"/>
  <c r="Q577" i="3" s="1"/>
  <c r="P576" i="3"/>
  <c r="Q576" i="3" s="1"/>
  <c r="P575" i="3"/>
  <c r="Q575" i="3" s="1"/>
  <c r="P574" i="3"/>
  <c r="Q574" i="3" s="1"/>
  <c r="P573" i="3"/>
  <c r="Q573" i="3" s="1"/>
  <c r="J573" i="3"/>
  <c r="P572" i="3"/>
  <c r="Q572" i="3" s="1"/>
  <c r="P571" i="3"/>
  <c r="Q571" i="3" s="1"/>
  <c r="P570" i="3"/>
  <c r="Q570" i="3" s="1"/>
  <c r="P569" i="3"/>
  <c r="Q569" i="3" s="1"/>
  <c r="P568" i="3"/>
  <c r="Q568" i="3" s="1"/>
  <c r="P567" i="3"/>
  <c r="Q567" i="3" s="1"/>
  <c r="P566" i="3"/>
  <c r="Q566" i="3" s="1"/>
  <c r="J566" i="3"/>
  <c r="P565" i="3"/>
  <c r="Q565" i="3" s="1"/>
  <c r="J565" i="3"/>
  <c r="P564" i="3"/>
  <c r="Q564" i="3" s="1"/>
  <c r="J564" i="3"/>
  <c r="P563" i="3"/>
  <c r="Q563" i="3" s="1"/>
  <c r="P562" i="3"/>
  <c r="Q562" i="3" s="1"/>
  <c r="P561" i="3"/>
  <c r="Q561" i="3" s="1"/>
  <c r="P560" i="3"/>
  <c r="Q560" i="3" s="1"/>
  <c r="J560" i="3"/>
  <c r="P559" i="3"/>
  <c r="Q559" i="3" s="1"/>
  <c r="P558" i="3"/>
  <c r="Q558" i="3" s="1"/>
  <c r="P557" i="3"/>
  <c r="Q557" i="3" s="1"/>
  <c r="P556" i="3"/>
  <c r="Q556" i="3" s="1"/>
  <c r="P555" i="3"/>
  <c r="Q555" i="3" s="1"/>
  <c r="P554" i="3"/>
  <c r="Q554" i="3" s="1"/>
  <c r="P553" i="3"/>
  <c r="Q553" i="3" s="1"/>
  <c r="P552" i="3"/>
  <c r="Q552" i="3" s="1"/>
  <c r="J552" i="3"/>
  <c r="P551" i="3"/>
  <c r="Q551" i="3" s="1"/>
  <c r="P550" i="3"/>
  <c r="Q550" i="3" s="1"/>
  <c r="P549" i="3"/>
  <c r="Q549" i="3" s="1"/>
  <c r="P548" i="3"/>
  <c r="Q548" i="3" s="1"/>
  <c r="J548" i="3"/>
  <c r="P547" i="3"/>
  <c r="Q547" i="3" s="1"/>
  <c r="J547" i="3"/>
  <c r="P546" i="3"/>
  <c r="Q546" i="3" s="1"/>
  <c r="P545" i="3"/>
  <c r="Q545" i="3" s="1"/>
  <c r="J545" i="3"/>
  <c r="P544" i="3"/>
  <c r="Q544" i="3" s="1"/>
  <c r="J544" i="3"/>
  <c r="P543" i="3"/>
  <c r="Q543" i="3" s="1"/>
  <c r="J543" i="3"/>
  <c r="P542" i="3"/>
  <c r="Q542" i="3" s="1"/>
  <c r="J542" i="3"/>
  <c r="P541" i="3"/>
  <c r="Q541" i="3" s="1"/>
  <c r="J541" i="3"/>
  <c r="P540" i="3"/>
  <c r="Q540" i="3" s="1"/>
  <c r="J540" i="3"/>
  <c r="P539" i="3"/>
  <c r="Q539" i="3" s="1"/>
  <c r="J539" i="3"/>
  <c r="P538" i="3"/>
  <c r="Q538" i="3" s="1"/>
  <c r="J538" i="3"/>
  <c r="P537" i="3"/>
  <c r="Q537" i="3" s="1"/>
  <c r="J537" i="3"/>
  <c r="P536" i="3"/>
  <c r="Q536" i="3" s="1"/>
  <c r="J536" i="3"/>
  <c r="P533" i="3"/>
  <c r="Q533" i="3" s="1"/>
  <c r="Q532" i="3"/>
  <c r="Q531" i="3"/>
  <c r="Q530" i="3"/>
  <c r="Q529" i="3"/>
  <c r="Q528" i="3"/>
  <c r="O527" i="3"/>
  <c r="P527" i="3" s="1"/>
  <c r="P526" i="3"/>
  <c r="Q526" i="3" s="1"/>
  <c r="P525" i="3"/>
  <c r="Q525" i="3" s="1"/>
  <c r="P524" i="3"/>
  <c r="Q524" i="3" s="1"/>
  <c r="P523" i="3"/>
  <c r="Q523" i="3" s="1"/>
  <c r="Q522" i="3"/>
  <c r="Q521" i="3"/>
  <c r="Q520" i="3"/>
  <c r="Q519" i="3"/>
  <c r="Q518" i="3"/>
  <c r="P517" i="3"/>
  <c r="Q517" i="3" s="1"/>
  <c r="Q516" i="3"/>
  <c r="Q515" i="3"/>
  <c r="Q514" i="3"/>
  <c r="Q513" i="3"/>
  <c r="Q512" i="3"/>
  <c r="P511" i="3"/>
  <c r="Q511" i="3" s="1"/>
  <c r="Q510" i="3"/>
  <c r="O510" i="3"/>
  <c r="P509" i="3"/>
  <c r="Q509" i="3" s="1"/>
  <c r="O508" i="3"/>
  <c r="P508" i="3" s="1"/>
  <c r="Q508" i="3" s="1"/>
  <c r="Q507" i="3"/>
  <c r="Q506" i="3"/>
  <c r="O506" i="3"/>
  <c r="Q505" i="3"/>
  <c r="Q504" i="3"/>
  <c r="Q503" i="3"/>
  <c r="P502" i="3"/>
  <c r="Q502" i="3" s="1"/>
  <c r="P501" i="3"/>
  <c r="Q501" i="3" s="1"/>
  <c r="Q500" i="3"/>
  <c r="O500" i="3"/>
  <c r="P499" i="3"/>
  <c r="Q499" i="3" s="1"/>
  <c r="P498" i="3"/>
  <c r="Q498" i="3" s="1"/>
  <c r="Q496" i="3"/>
  <c r="P495" i="3"/>
  <c r="Q495" i="3" s="1"/>
  <c r="P493" i="3"/>
  <c r="Q493" i="3" s="1"/>
  <c r="P492" i="3"/>
  <c r="Q492" i="3" s="1"/>
  <c r="Q491" i="3"/>
  <c r="P490" i="3"/>
  <c r="Q490" i="3" s="1"/>
  <c r="Q489" i="3"/>
  <c r="Q488" i="3"/>
  <c r="O488" i="3"/>
  <c r="Q487" i="3"/>
  <c r="Q486" i="3"/>
  <c r="P485" i="3"/>
  <c r="Q485" i="3" s="1"/>
  <c r="P484" i="3"/>
  <c r="Q484" i="3" s="1"/>
  <c r="P483" i="3"/>
  <c r="Q483" i="3" s="1"/>
  <c r="Q482" i="3"/>
  <c r="Q480" i="3"/>
  <c r="P479" i="3"/>
  <c r="Q479" i="3" s="1"/>
  <c r="P478" i="3"/>
  <c r="Q478" i="3" s="1"/>
  <c r="Q477" i="3"/>
  <c r="P476" i="3"/>
  <c r="Q476" i="3" s="1"/>
  <c r="P474" i="3"/>
  <c r="Q474" i="3" s="1"/>
  <c r="P473" i="3"/>
  <c r="Q473" i="3" s="1"/>
  <c r="Q472" i="3"/>
  <c r="Q471" i="3"/>
  <c r="Q470" i="3"/>
  <c r="P469" i="3"/>
  <c r="Q469" i="3" s="1"/>
  <c r="Q468" i="3"/>
  <c r="O468" i="3"/>
  <c r="Q467" i="3"/>
  <c r="Q466" i="3"/>
  <c r="P464" i="3"/>
  <c r="Q464" i="3" s="1"/>
  <c r="P463" i="3"/>
  <c r="Q463" i="3" s="1"/>
  <c r="Q462" i="3"/>
  <c r="Q461" i="3"/>
  <c r="P460" i="3"/>
  <c r="Q460" i="3" s="1"/>
  <c r="P459" i="3"/>
  <c r="Q459" i="3" s="1"/>
  <c r="Q457" i="3"/>
  <c r="Q456" i="3"/>
  <c r="P455" i="3"/>
  <c r="Q455" i="3" s="1"/>
  <c r="Q454" i="3"/>
  <c r="P453" i="3"/>
  <c r="Q452" i="3"/>
  <c r="Q451" i="3"/>
  <c r="P450" i="3"/>
  <c r="Q450" i="3" s="1"/>
  <c r="P449" i="3"/>
  <c r="Q449" i="3" s="1"/>
  <c r="P448" i="3"/>
  <c r="Q448" i="3" s="1"/>
  <c r="Q447" i="3"/>
  <c r="P446" i="3"/>
  <c r="Q446" i="3" s="1"/>
  <c r="Q445" i="3"/>
  <c r="Q444" i="3"/>
  <c r="J444" i="3"/>
  <c r="P443" i="3"/>
  <c r="Q443" i="3" s="1"/>
  <c r="Q441" i="3"/>
  <c r="P440" i="3"/>
  <c r="Q440" i="3" s="1"/>
  <c r="Q438" i="3"/>
  <c r="P437" i="3"/>
  <c r="Q437" i="3" s="1"/>
  <c r="Q436" i="3"/>
  <c r="Q434" i="3"/>
  <c r="Q433" i="3"/>
  <c r="Q432" i="3"/>
  <c r="P431" i="3"/>
  <c r="P430" i="3"/>
  <c r="Q430" i="3" s="1"/>
  <c r="Q428" i="3"/>
  <c r="P427" i="3"/>
  <c r="Q427" i="3" s="1"/>
  <c r="P424" i="3"/>
  <c r="Q424" i="3" s="1"/>
  <c r="Q423" i="3"/>
  <c r="Q422" i="3"/>
  <c r="Q421" i="3"/>
  <c r="Q420" i="3"/>
  <c r="P419" i="3"/>
  <c r="Q419" i="3" s="1"/>
  <c r="P418" i="3"/>
  <c r="Q418" i="3" s="1"/>
  <c r="Q417" i="3"/>
  <c r="Q416" i="3"/>
  <c r="P415" i="3"/>
  <c r="Q415" i="3" s="1"/>
  <c r="Q414" i="3"/>
  <c r="O414" i="3"/>
  <c r="P413" i="3"/>
  <c r="Q413" i="3" s="1"/>
  <c r="P412" i="3"/>
  <c r="Q412" i="3" s="1"/>
  <c r="J412" i="3"/>
  <c r="Q410" i="3"/>
  <c r="Q409" i="3"/>
  <c r="P408" i="3"/>
  <c r="Q408" i="3" s="1"/>
  <c r="Q407" i="3"/>
  <c r="Q406" i="3"/>
  <c r="Q405" i="3"/>
  <c r="O404" i="3"/>
  <c r="P404" i="3" s="1"/>
  <c r="Q404" i="3" s="1"/>
  <c r="P403" i="3"/>
  <c r="Q403" i="3" s="1"/>
  <c r="P402" i="3"/>
  <c r="Q402" i="3" s="1"/>
  <c r="P400" i="3"/>
  <c r="P398" i="3"/>
  <c r="Q398" i="3" s="1"/>
  <c r="P397" i="3"/>
  <c r="Q397" i="3" s="1"/>
  <c r="Q396" i="3"/>
  <c r="O396" i="3"/>
  <c r="Q395" i="3"/>
  <c r="O395" i="3"/>
  <c r="Q394" i="3"/>
  <c r="Q393" i="3"/>
  <c r="O393" i="3"/>
  <c r="Q392" i="3"/>
  <c r="P391" i="3"/>
  <c r="Q391" i="3" s="1"/>
  <c r="Q389" i="3"/>
  <c r="Q388" i="3"/>
  <c r="P387" i="3"/>
  <c r="Q387" i="3" s="1"/>
  <c r="Q386" i="3"/>
  <c r="Q385" i="3"/>
  <c r="P384" i="3"/>
  <c r="Q384" i="3" s="1"/>
  <c r="Q383" i="3"/>
  <c r="O383" i="3"/>
  <c r="P382" i="3"/>
  <c r="Q382" i="3" s="1"/>
  <c r="Q381" i="3"/>
  <c r="Q380" i="3"/>
  <c r="Q379" i="3"/>
  <c r="Q378" i="3"/>
  <c r="Q377" i="3"/>
  <c r="Q375" i="3"/>
  <c r="P374" i="3"/>
  <c r="Q373" i="3"/>
  <c r="P372" i="3"/>
  <c r="Q372" i="3" s="1"/>
  <c r="P371" i="3"/>
  <c r="Q371" i="3" s="1"/>
  <c r="Q369" i="3"/>
  <c r="Q368" i="3"/>
  <c r="P367" i="3"/>
  <c r="Q367" i="3" s="1"/>
  <c r="Q366" i="3"/>
  <c r="P365" i="3"/>
  <c r="Q365" i="3" s="1"/>
  <c r="Q364" i="3"/>
  <c r="Q363" i="3"/>
  <c r="P361" i="3"/>
  <c r="Q361" i="3" s="1"/>
  <c r="P359" i="3"/>
  <c r="Q359" i="3" s="1"/>
  <c r="O358" i="3"/>
  <c r="P358" i="3" s="1"/>
  <c r="Q358" i="3" s="1"/>
  <c r="P357" i="3"/>
  <c r="Q357" i="3" s="1"/>
  <c r="P356" i="3"/>
  <c r="Q356" i="3" s="1"/>
  <c r="P355" i="3"/>
  <c r="Q355" i="3" s="1"/>
  <c r="P354" i="3"/>
  <c r="Q354" i="3" s="1"/>
  <c r="Q353" i="3"/>
  <c r="O353" i="3"/>
  <c r="Q352" i="3"/>
  <c r="P351" i="3"/>
  <c r="Q351" i="3" s="1"/>
  <c r="P350" i="3"/>
  <c r="Q350" i="3" s="1"/>
  <c r="P349" i="3"/>
  <c r="Q349" i="3" s="1"/>
  <c r="Q348" i="3"/>
  <c r="P346" i="3"/>
  <c r="Q345" i="3"/>
  <c r="P344" i="3"/>
  <c r="Q344" i="3" s="1"/>
  <c r="Q343" i="3"/>
  <c r="O342" i="3"/>
  <c r="P341" i="3"/>
  <c r="Q341" i="3" s="1"/>
  <c r="P340" i="3"/>
  <c r="Q340" i="3" s="1"/>
  <c r="P338" i="3"/>
  <c r="Q337" i="3"/>
  <c r="P336" i="3"/>
  <c r="Q336" i="3" s="1"/>
  <c r="Q335" i="3"/>
  <c r="O335" i="3"/>
  <c r="P334" i="3"/>
  <c r="Q334" i="3" s="1"/>
  <c r="Q333" i="3"/>
  <c r="P332" i="3"/>
  <c r="Q332" i="3" s="1"/>
  <c r="O331" i="3"/>
  <c r="Q330" i="3"/>
  <c r="J330" i="3"/>
  <c r="Q328" i="3"/>
  <c r="P327" i="3"/>
  <c r="Q327" i="3" s="1"/>
  <c r="P326" i="3"/>
  <c r="P325" i="3"/>
  <c r="P324" i="3"/>
  <c r="Q324" i="3" s="1"/>
  <c r="Q323" i="3"/>
  <c r="P322" i="3"/>
  <c r="Q322" i="3" s="1"/>
  <c r="Q321" i="3"/>
  <c r="P320" i="3"/>
  <c r="Q320" i="3" s="1"/>
  <c r="Q319" i="3"/>
  <c r="Q318" i="3"/>
  <c r="Q317" i="3"/>
  <c r="P316" i="3"/>
  <c r="Q316" i="3" s="1"/>
  <c r="Q315" i="3"/>
  <c r="Q314" i="3"/>
  <c r="P313" i="3"/>
  <c r="P312" i="3"/>
  <c r="Q311" i="3"/>
  <c r="P310" i="3"/>
  <c r="Q310" i="3" s="1"/>
  <c r="Q309" i="3"/>
  <c r="O309" i="3"/>
  <c r="P308" i="3"/>
  <c r="P307" i="3"/>
  <c r="Q307" i="3" s="1"/>
  <c r="Q306" i="3"/>
  <c r="Q305" i="3"/>
  <c r="O305" i="3"/>
  <c r="P304" i="3"/>
  <c r="Q304" i="3" s="1"/>
  <c r="P303" i="3"/>
  <c r="Q303" i="3" s="1"/>
  <c r="Q302" i="3"/>
  <c r="P301" i="3"/>
  <c r="Q301" i="3" s="1"/>
  <c r="P300" i="3"/>
  <c r="Q300" i="3" s="1"/>
  <c r="P299" i="3"/>
  <c r="Q299" i="3" s="1"/>
  <c r="Q298" i="3"/>
  <c r="Q297" i="3"/>
  <c r="P296" i="3"/>
  <c r="Q296" i="3" s="1"/>
  <c r="P295" i="3"/>
  <c r="Q295" i="3" s="1"/>
  <c r="P294" i="3"/>
  <c r="Q294" i="3" s="1"/>
  <c r="P293" i="3"/>
  <c r="Q293" i="3" s="1"/>
  <c r="Q292" i="3"/>
  <c r="P291" i="3"/>
  <c r="Q291" i="3" s="1"/>
  <c r="P290" i="3"/>
  <c r="Q290" i="3" s="1"/>
  <c r="Q289" i="3"/>
  <c r="Q288" i="3"/>
  <c r="P287" i="3"/>
  <c r="Q287" i="3" s="1"/>
  <c r="P286" i="3"/>
  <c r="Q286" i="3" s="1"/>
  <c r="P285" i="3"/>
  <c r="Q285" i="3" s="1"/>
  <c r="Q284" i="3"/>
  <c r="P283" i="3"/>
  <c r="Q283" i="3" s="1"/>
  <c r="P282" i="3"/>
  <c r="Q282" i="3" s="1"/>
  <c r="P281" i="3"/>
  <c r="Q281" i="3" s="1"/>
  <c r="P280" i="3"/>
  <c r="Q280" i="3" s="1"/>
  <c r="P278" i="3"/>
  <c r="Q277" i="3"/>
  <c r="Q276" i="3"/>
  <c r="P275" i="3"/>
  <c r="P274" i="3"/>
  <c r="Q274" i="3" s="1"/>
  <c r="P273" i="3"/>
  <c r="Q273" i="3" s="1"/>
  <c r="P272" i="3"/>
  <c r="Q272" i="3" s="1"/>
  <c r="P271" i="3"/>
  <c r="Q271" i="3" s="1"/>
  <c r="P270" i="3"/>
  <c r="Q270" i="3" s="1"/>
  <c r="P269" i="3"/>
  <c r="Q269" i="3" s="1"/>
  <c r="Q268" i="3"/>
  <c r="O268" i="3"/>
  <c r="Q267" i="3"/>
  <c r="P266" i="3"/>
  <c r="Q266" i="3" s="1"/>
  <c r="Q265" i="3"/>
  <c r="Q264" i="3"/>
  <c r="Q263" i="3"/>
  <c r="P262" i="3"/>
  <c r="Q262" i="3" s="1"/>
  <c r="Q260" i="3"/>
  <c r="P259" i="3"/>
  <c r="Q259" i="3" s="1"/>
  <c r="P258" i="3"/>
  <c r="Q258" i="3" s="1"/>
  <c r="P257" i="3"/>
  <c r="Q257" i="3" s="1"/>
  <c r="P255" i="3"/>
  <c r="Q255" i="3" s="1"/>
  <c r="P254" i="3"/>
  <c r="Q254" i="3" s="1"/>
  <c r="P253" i="3"/>
  <c r="Q253" i="3" s="1"/>
  <c r="P252" i="3"/>
  <c r="Q251" i="3"/>
  <c r="Q250" i="3"/>
  <c r="O250" i="3"/>
  <c r="P249" i="3"/>
  <c r="Q249" i="3" s="1"/>
  <c r="P247" i="3"/>
  <c r="Q247" i="3" s="1"/>
  <c r="P246" i="3"/>
  <c r="Q246" i="3" s="1"/>
  <c r="P244" i="3"/>
  <c r="Q244" i="3" s="1"/>
  <c r="P243" i="3"/>
  <c r="Q243" i="3" s="1"/>
  <c r="P242" i="3"/>
  <c r="Q242" i="3" s="1"/>
  <c r="P241" i="3"/>
  <c r="Q241" i="3" s="1"/>
  <c r="P240" i="3"/>
  <c r="Q240" i="3" s="1"/>
  <c r="P239" i="3"/>
  <c r="Q239" i="3" s="1"/>
  <c r="Q238" i="3"/>
  <c r="P237" i="3"/>
  <c r="Q237" i="3" s="1"/>
  <c r="Q236" i="3"/>
  <c r="Q234" i="3"/>
  <c r="P233" i="3"/>
  <c r="Q233" i="3" s="1"/>
  <c r="Q232" i="3"/>
  <c r="P231" i="3"/>
  <c r="Q231" i="3" s="1"/>
  <c r="Q230" i="3"/>
  <c r="Q228" i="3"/>
  <c r="O228" i="3"/>
  <c r="P227" i="3"/>
  <c r="Q227" i="3" s="1"/>
  <c r="P226" i="3"/>
  <c r="Q226" i="3" s="1"/>
  <c r="Q225" i="3"/>
  <c r="Q224" i="3"/>
  <c r="P223" i="3"/>
  <c r="Q223" i="3" s="1"/>
  <c r="Q222" i="3"/>
  <c r="Q221" i="3"/>
  <c r="P220" i="3"/>
  <c r="Q220" i="3" s="1"/>
  <c r="P219" i="3"/>
  <c r="Q219" i="3" s="1"/>
  <c r="P218" i="3"/>
  <c r="Q218" i="3" s="1"/>
  <c r="P217" i="3"/>
  <c r="Q217" i="3" s="1"/>
  <c r="P216" i="3"/>
  <c r="Q216" i="3" s="1"/>
  <c r="Q215" i="3"/>
  <c r="P214" i="3"/>
  <c r="Q214" i="3" s="1"/>
  <c r="P213" i="3"/>
  <c r="Q213" i="3" s="1"/>
  <c r="P212" i="3"/>
  <c r="Q212" i="3" s="1"/>
  <c r="Q211" i="3"/>
  <c r="P210" i="3"/>
  <c r="Q210" i="3" s="1"/>
  <c r="Q209" i="3"/>
  <c r="O209" i="3"/>
  <c r="P208" i="3"/>
  <c r="Q208" i="3" s="1"/>
  <c r="P206" i="3"/>
  <c r="Q206" i="3" s="1"/>
  <c r="P205" i="3"/>
  <c r="Q205" i="3" s="1"/>
  <c r="Q204" i="3"/>
  <c r="P203" i="3"/>
  <c r="Q203" i="3" s="1"/>
  <c r="P202" i="3"/>
  <c r="Q202" i="3" s="1"/>
  <c r="P201" i="3"/>
  <c r="P200" i="3"/>
  <c r="Q200" i="3" s="1"/>
  <c r="P199" i="3"/>
  <c r="Q199" i="3" s="1"/>
  <c r="P198" i="3"/>
  <c r="Q198" i="3" s="1"/>
  <c r="Q197" i="3"/>
  <c r="P196" i="3"/>
  <c r="P194" i="3"/>
  <c r="Q194" i="3" s="1"/>
  <c r="Q193" i="3"/>
  <c r="P192" i="3"/>
  <c r="Q192" i="3" s="1"/>
  <c r="P191" i="3"/>
  <c r="Q191" i="3" s="1"/>
  <c r="P190" i="3"/>
  <c r="Q190" i="3" s="1"/>
  <c r="O189" i="3"/>
  <c r="P189" i="3" s="1"/>
  <c r="Q189" i="3" s="1"/>
  <c r="P188" i="3"/>
  <c r="Q188" i="3" s="1"/>
  <c r="P187" i="3"/>
  <c r="Q187" i="3" s="1"/>
  <c r="P186" i="3"/>
  <c r="Q186" i="3" s="1"/>
  <c r="P185" i="3"/>
  <c r="Q185" i="3" s="1"/>
  <c r="P184" i="3"/>
  <c r="Q184" i="3" s="1"/>
  <c r="Q183" i="3"/>
  <c r="Q182" i="3"/>
  <c r="Q181" i="3"/>
  <c r="P180" i="3"/>
  <c r="Q180" i="3" s="1"/>
  <c r="P178" i="3"/>
  <c r="Q178" i="3" s="1"/>
  <c r="P177" i="3"/>
  <c r="Q177" i="3" s="1"/>
  <c r="P176" i="3"/>
  <c r="Q176" i="3" s="1"/>
  <c r="P175" i="3"/>
  <c r="Q174" i="3"/>
  <c r="Q173" i="3"/>
  <c r="P171" i="3"/>
  <c r="Q171" i="3" s="1"/>
  <c r="P170" i="3"/>
  <c r="Q170" i="3" s="1"/>
  <c r="J170" i="3"/>
  <c r="Q169" i="3"/>
  <c r="P168" i="3"/>
  <c r="Q168" i="3" s="1"/>
  <c r="Q167" i="3"/>
  <c r="Q166" i="3"/>
  <c r="P165" i="3"/>
  <c r="P164" i="3"/>
  <c r="Q164" i="3" s="1"/>
  <c r="Q163" i="3"/>
  <c r="P162" i="3"/>
  <c r="Q162" i="3" s="1"/>
  <c r="Q161" i="3"/>
  <c r="P160" i="3"/>
  <c r="Q160" i="3" s="1"/>
  <c r="Q159" i="3"/>
  <c r="P158" i="3"/>
  <c r="Q158" i="3" s="1"/>
  <c r="Q157" i="3"/>
  <c r="Q156" i="3"/>
  <c r="P155" i="3"/>
  <c r="Q155" i="3" s="1"/>
  <c r="Q154" i="3"/>
  <c r="P153" i="3"/>
  <c r="Q152" i="3"/>
  <c r="O152" i="3"/>
  <c r="Q151" i="3"/>
  <c r="P150" i="3"/>
  <c r="Q150" i="3" s="1"/>
  <c r="P149" i="3"/>
  <c r="Q149" i="3" s="1"/>
  <c r="Q148" i="3"/>
  <c r="Q147" i="3"/>
  <c r="Q146" i="3"/>
  <c r="P145" i="3"/>
  <c r="Q145" i="3" s="1"/>
  <c r="P144" i="3"/>
  <c r="Q144" i="3" s="1"/>
  <c r="Q143" i="3"/>
  <c r="P142" i="3"/>
  <c r="Q142" i="3" s="1"/>
  <c r="P141" i="3"/>
  <c r="Q141" i="3" s="1"/>
  <c r="Q140" i="3"/>
  <c r="Q139" i="3"/>
  <c r="P138" i="3"/>
  <c r="Q138" i="3" s="1"/>
  <c r="P137" i="3"/>
  <c r="Q137" i="3" s="1"/>
  <c r="Q136" i="3"/>
  <c r="P135" i="3"/>
  <c r="Q135" i="3" s="1"/>
  <c r="Q134" i="3"/>
  <c r="Q133" i="3"/>
  <c r="Q132" i="3"/>
  <c r="P131" i="3"/>
  <c r="Q131" i="3" s="1"/>
  <c r="Q130" i="3"/>
  <c r="Q129" i="3"/>
  <c r="J129" i="3"/>
  <c r="P128" i="3"/>
  <c r="Q128" i="3" s="1"/>
  <c r="P127" i="3"/>
  <c r="Q127" i="3" s="1"/>
  <c r="Q126" i="3"/>
  <c r="Q125" i="3"/>
  <c r="P124" i="3"/>
  <c r="Q124" i="3" s="1"/>
  <c r="P123" i="3"/>
  <c r="Q123" i="3" s="1"/>
  <c r="Q122" i="3"/>
  <c r="P120" i="3"/>
  <c r="Q120" i="3" s="1"/>
  <c r="J120" i="3"/>
  <c r="P119" i="3"/>
  <c r="P118" i="3"/>
  <c r="Q118" i="3" s="1"/>
  <c r="P117" i="3"/>
  <c r="Q117" i="3" s="1"/>
  <c r="P116" i="3"/>
  <c r="Q116" i="3" s="1"/>
  <c r="P115" i="3"/>
  <c r="Q115" i="3" s="1"/>
  <c r="Q114" i="3"/>
  <c r="Q113" i="3"/>
  <c r="P112" i="3"/>
  <c r="Q112" i="3" s="1"/>
  <c r="Q111" i="3"/>
  <c r="O111" i="3"/>
  <c r="Q110" i="3"/>
  <c r="P109" i="3"/>
  <c r="Q109" i="3" s="1"/>
  <c r="P108" i="3"/>
  <c r="Q108" i="3" s="1"/>
  <c r="P107" i="3"/>
  <c r="Q107" i="3" s="1"/>
  <c r="P106" i="3"/>
  <c r="Q106" i="3" s="1"/>
  <c r="P105" i="3"/>
  <c r="Q105" i="3" s="1"/>
  <c r="P104" i="3"/>
  <c r="Q104" i="3" s="1"/>
  <c r="P103" i="3"/>
  <c r="Q103" i="3" s="1"/>
  <c r="Q102" i="3"/>
  <c r="P101" i="3"/>
  <c r="Q101" i="3" s="1"/>
  <c r="P100" i="3"/>
  <c r="Q100" i="3" s="1"/>
  <c r="P99" i="3"/>
  <c r="Q99" i="3" s="1"/>
  <c r="O98" i="3"/>
  <c r="P98" i="3" s="1"/>
  <c r="Q98" i="3" s="1"/>
  <c r="P97" i="3"/>
  <c r="Q97" i="3" s="1"/>
  <c r="P96" i="3"/>
  <c r="Q96" i="3" s="1"/>
  <c r="P95" i="3"/>
  <c r="Q95" i="3" s="1"/>
  <c r="P94" i="3"/>
  <c r="Q94" i="3" s="1"/>
  <c r="P93" i="3"/>
  <c r="Q93" i="3" s="1"/>
  <c r="P92" i="3"/>
  <c r="Q92" i="3" s="1"/>
  <c r="P91" i="3"/>
  <c r="Q91" i="3" s="1"/>
  <c r="P90" i="3"/>
  <c r="Q90" i="3" s="1"/>
  <c r="P89" i="3"/>
  <c r="Q89" i="3" s="1"/>
  <c r="P88" i="3"/>
  <c r="P87" i="3"/>
  <c r="Q87" i="3" s="1"/>
  <c r="P86" i="3"/>
  <c r="Q86" i="3" s="1"/>
  <c r="P85" i="3"/>
  <c r="Q85" i="3" s="1"/>
  <c r="O84" i="3"/>
  <c r="P84" i="3" s="1"/>
  <c r="Q84" i="3" s="1"/>
  <c r="P83" i="3"/>
  <c r="Q83" i="3" s="1"/>
  <c r="P82" i="3"/>
  <c r="Q82" i="3" s="1"/>
  <c r="P81" i="3"/>
  <c r="Q81" i="3" s="1"/>
  <c r="P80" i="3"/>
  <c r="Q80" i="3" s="1"/>
  <c r="P79" i="3"/>
  <c r="Q79" i="3" s="1"/>
  <c r="P78" i="3"/>
  <c r="Q78" i="3" s="1"/>
  <c r="P77" i="3"/>
  <c r="Q77" i="3" s="1"/>
  <c r="P76" i="3"/>
  <c r="Q76" i="3" s="1"/>
  <c r="P75" i="3"/>
  <c r="Q75" i="3" s="1"/>
  <c r="P74" i="3"/>
  <c r="Q74" i="3" s="1"/>
  <c r="P73" i="3"/>
  <c r="Q73" i="3" s="1"/>
  <c r="P72" i="3"/>
  <c r="Q72" i="3" s="1"/>
  <c r="P71" i="3"/>
  <c r="Q71" i="3" s="1"/>
  <c r="P70" i="3"/>
  <c r="Q70" i="3" s="1"/>
  <c r="P69" i="3"/>
  <c r="Q69" i="3" s="1"/>
  <c r="P68" i="3"/>
  <c r="Q68" i="3" s="1"/>
  <c r="P67" i="3"/>
  <c r="Q67" i="3" s="1"/>
  <c r="P66" i="3"/>
  <c r="Q66" i="3" s="1"/>
  <c r="P65" i="3"/>
  <c r="Q65" i="3" s="1"/>
  <c r="P64" i="3"/>
  <c r="Q64" i="3" s="1"/>
  <c r="P63" i="3"/>
  <c r="Q63" i="3" s="1"/>
  <c r="P62" i="3"/>
  <c r="Q62" i="3" s="1"/>
  <c r="P61" i="3"/>
  <c r="Q61" i="3" s="1"/>
  <c r="P60" i="3"/>
  <c r="Q60" i="3" s="1"/>
  <c r="P59" i="3"/>
  <c r="Q59" i="3" s="1"/>
  <c r="P58" i="3"/>
  <c r="Q58" i="3" s="1"/>
  <c r="P57" i="3"/>
  <c r="Q57" i="3" s="1"/>
  <c r="P56" i="3"/>
  <c r="Q56" i="3" s="1"/>
  <c r="P55" i="3"/>
  <c r="Q55" i="3" s="1"/>
  <c r="P54" i="3"/>
  <c r="Q54" i="3" s="1"/>
  <c r="P53" i="3"/>
  <c r="Q53" i="3" s="1"/>
  <c r="P52" i="3"/>
  <c r="Q52" i="3" s="1"/>
  <c r="P51" i="3"/>
  <c r="Q51" i="3" s="1"/>
  <c r="P50" i="3"/>
  <c r="Q50" i="3" s="1"/>
  <c r="P49" i="3"/>
  <c r="Q49" i="3" s="1"/>
  <c r="P48" i="3"/>
  <c r="Q48" i="3" s="1"/>
  <c r="P47" i="3"/>
  <c r="Q47" i="3" s="1"/>
  <c r="P46" i="3"/>
  <c r="Q46" i="3" s="1"/>
  <c r="P45" i="3"/>
  <c r="Q45" i="3" s="1"/>
  <c r="P44" i="3"/>
  <c r="Q44" i="3" s="1"/>
  <c r="P43" i="3"/>
  <c r="Q43" i="3" s="1"/>
  <c r="P42" i="3"/>
  <c r="Q42" i="3" s="1"/>
  <c r="P41" i="3"/>
  <c r="Q41" i="3" s="1"/>
  <c r="P40" i="3"/>
  <c r="Q40" i="3" s="1"/>
  <c r="P39" i="3"/>
  <c r="Q39" i="3" s="1"/>
  <c r="P38" i="3"/>
  <c r="Q38" i="3" s="1"/>
  <c r="P37" i="3"/>
  <c r="Q37" i="3" s="1"/>
  <c r="P36" i="3"/>
  <c r="Q36" i="3" s="1"/>
  <c r="P35" i="3"/>
  <c r="Q35" i="3" s="1"/>
  <c r="P34" i="3"/>
  <c r="Q34" i="3" s="1"/>
  <c r="P33" i="3"/>
  <c r="Q33" i="3" s="1"/>
  <c r="P32" i="3"/>
  <c r="Q32" i="3" s="1"/>
  <c r="P31" i="3"/>
  <c r="Q31" i="3" s="1"/>
  <c r="P30" i="3"/>
  <c r="Q30" i="3" s="1"/>
  <c r="P29" i="3"/>
  <c r="Q29" i="3" s="1"/>
  <c r="P28" i="3"/>
  <c r="Q28" i="3" s="1"/>
  <c r="P27" i="3"/>
  <c r="Q27" i="3" s="1"/>
  <c r="P26" i="3"/>
  <c r="Q26" i="3" s="1"/>
  <c r="O25" i="3"/>
  <c r="P25" i="3" s="1"/>
  <c r="Q25" i="3" s="1"/>
  <c r="O24" i="3"/>
  <c r="P24" i="3" s="1"/>
  <c r="Q24" i="3" s="1"/>
  <c r="P23" i="3"/>
  <c r="Q23" i="3" s="1"/>
  <c r="P22" i="3"/>
  <c r="Q22" i="3" s="1"/>
  <c r="P21" i="3"/>
  <c r="Q21" i="3" s="1"/>
  <c r="P20" i="3"/>
  <c r="Q20" i="3" s="1"/>
  <c r="O19" i="3"/>
  <c r="P19" i="3" s="1"/>
  <c r="Q19" i="3" s="1"/>
  <c r="P18" i="3"/>
  <c r="Q18" i="3" s="1"/>
  <c r="P17" i="3"/>
  <c r="Q17" i="3" s="1"/>
  <c r="P16" i="3"/>
  <c r="Q16" i="3" s="1"/>
  <c r="P15" i="3"/>
  <c r="Q15" i="3" s="1"/>
  <c r="P14" i="3"/>
  <c r="Q14" i="3" s="1"/>
  <c r="P13" i="3"/>
  <c r="Q13" i="3" s="1"/>
  <c r="P12" i="3"/>
  <c r="Q12" i="3" s="1"/>
  <c r="P11" i="3"/>
  <c r="Q11" i="3" s="1"/>
  <c r="P10" i="3"/>
  <c r="Q10" i="3" s="1"/>
  <c r="P9" i="3"/>
  <c r="Q9" i="3" s="1"/>
  <c r="P8" i="3"/>
  <c r="Q8" i="3" s="1"/>
  <c r="J8" i="3"/>
  <c r="P7" i="3"/>
  <c r="Q7" i="3" s="1"/>
  <c r="J7" i="3"/>
  <c r="P6" i="3"/>
  <c r="Q6" i="3" s="1"/>
  <c r="J6" i="3"/>
  <c r="P5" i="3"/>
  <c r="Q5" i="3" s="1"/>
  <c r="J5" i="3"/>
  <c r="P4" i="3"/>
  <c r="Q4" i="3" s="1"/>
  <c r="J4" i="3"/>
  <c r="P3" i="3"/>
  <c r="Q3" i="3" s="1"/>
  <c r="J3" i="3"/>
  <c r="P673" i="3" l="1"/>
  <c r="Q673" i="3" s="1"/>
  <c r="P610" i="3"/>
  <c r="Q610" i="3" s="1"/>
  <c r="P614" i="3"/>
  <c r="Q614" i="3" s="1"/>
  <c r="P618" i="3"/>
  <c r="Q618" i="3" s="1"/>
  <c r="P622" i="3"/>
  <c r="Q622" i="3" s="1"/>
  <c r="P627" i="3"/>
  <c r="Q627" i="3" s="1"/>
  <c r="P640" i="3"/>
  <c r="Q640" i="3" s="1"/>
  <c r="P648" i="3"/>
  <c r="Q648" i="3" s="1"/>
  <c r="P656" i="3"/>
  <c r="Q656" i="3" s="1"/>
  <c r="P665" i="3"/>
  <c r="Q665" i="3" s="1"/>
  <c r="P697" i="3"/>
  <c r="Q697" i="3" s="1"/>
  <c r="P669" i="3"/>
  <c r="Q669" i="3" s="1"/>
  <c r="P677" i="3"/>
  <c r="Q677" i="3" s="1"/>
  <c r="P631" i="3"/>
  <c r="Q631" i="3" s="1"/>
  <c r="P644" i="3"/>
  <c r="Q644" i="3" s="1"/>
  <c r="P652" i="3"/>
  <c r="Q652" i="3" s="1"/>
  <c r="P661" i="3"/>
  <c r="Q661" i="3" s="1"/>
  <c r="P681" i="3"/>
  <c r="Q681" i="3" s="1"/>
  <c r="P685" i="3"/>
  <c r="Q685" i="3" s="1"/>
  <c r="P689" i="3"/>
  <c r="Q689" i="3" s="1"/>
  <c r="P693" i="3"/>
  <c r="Q693" i="3" s="1"/>
  <c r="P701" i="3"/>
  <c r="Q701" i="3" s="1"/>
  <c r="P705" i="3"/>
  <c r="Q705" i="3" s="1"/>
  <c r="P709" i="3"/>
  <c r="Q709" i="3" s="1"/>
  <c r="P713" i="3"/>
  <c r="Q713" i="3" s="1"/>
  <c r="P714" i="3"/>
  <c r="Q714" i="3" s="1"/>
  <c r="P718" i="3"/>
  <c r="Q718" i="3" s="1"/>
  <c r="P722" i="3"/>
  <c r="Q722" i="3" s="1"/>
  <c r="P726" i="3"/>
  <c r="Q726" i="3" s="1"/>
  <c r="P730" i="3"/>
  <c r="Q730" i="3" s="1"/>
  <c r="P734" i="3"/>
  <c r="Q734" i="3" s="1"/>
  <c r="P738" i="3"/>
  <c r="Q738" i="3" s="1"/>
  <c r="P742" i="3"/>
  <c r="Q742" i="3" s="1"/>
  <c r="P745" i="3"/>
  <c r="Q745" i="3" s="1"/>
  <c r="P750" i="3"/>
  <c r="Q750" i="3" s="1"/>
  <c r="P753" i="3"/>
  <c r="Q753" i="3" s="1"/>
  <c r="P758" i="3"/>
  <c r="Q758" i="3" s="1"/>
  <c r="P761" i="3"/>
  <c r="Q761" i="3" s="1"/>
  <c r="P769" i="3"/>
  <c r="Q769" i="3" s="1"/>
  <c r="P778" i="3"/>
  <c r="Q778" i="3" s="1"/>
  <c r="P786" i="3"/>
  <c r="Q786" i="3" s="1"/>
  <c r="P794" i="3"/>
  <c r="Q794" i="3" s="1"/>
  <c r="P746" i="3"/>
  <c r="Q746" i="3" s="1"/>
  <c r="P754" i="3"/>
  <c r="Q754" i="3" s="1"/>
  <c r="P762" i="3"/>
  <c r="Q762" i="3" s="1"/>
  <c r="P765" i="3"/>
  <c r="Q765" i="3" s="1"/>
  <c r="P774" i="3"/>
  <c r="Q774" i="3" s="1"/>
  <c r="P782" i="3"/>
  <c r="Q782" i="3" s="1"/>
  <c r="P790" i="3"/>
  <c r="Q790" i="3" s="1"/>
  <c r="P967" i="3"/>
  <c r="Q967" i="3" s="1"/>
  <c r="P802" i="3"/>
  <c r="Q802" i="3" s="1"/>
  <c r="P807" i="3"/>
  <c r="Q807" i="3" s="1"/>
  <c r="P811" i="3"/>
  <c r="Q811" i="3" s="1"/>
  <c r="P815" i="3"/>
  <c r="Q815" i="3" s="1"/>
  <c r="P819" i="3"/>
  <c r="Q819" i="3" s="1"/>
  <c r="P823" i="3"/>
  <c r="Q823" i="3" s="1"/>
  <c r="P827" i="3"/>
  <c r="Q827" i="3" s="1"/>
  <c r="P831" i="3"/>
  <c r="Q831" i="3" s="1"/>
  <c r="P835" i="3"/>
  <c r="Q835" i="3" s="1"/>
  <c r="P839" i="3"/>
  <c r="Q839" i="3" s="1"/>
  <c r="P900" i="3"/>
  <c r="Q900" i="3" s="1"/>
  <c r="P899" i="3"/>
  <c r="Q899" i="3" s="1"/>
  <c r="P943" i="3"/>
  <c r="Q943" i="3" s="1"/>
  <c r="P945" i="3"/>
  <c r="Q945" i="3" s="1"/>
  <c r="P947" i="3"/>
  <c r="Q947" i="3" s="1"/>
  <c r="P949" i="3"/>
  <c r="Q949" i="3" s="1"/>
  <c r="P951" i="3"/>
  <c r="Q951" i="3" s="1"/>
  <c r="P953" i="3"/>
  <c r="Q953" i="3" s="1"/>
  <c r="P955" i="3"/>
  <c r="Q955" i="3" s="1"/>
  <c r="P957" i="3"/>
  <c r="Q957" i="3" s="1"/>
  <c r="P959" i="3"/>
  <c r="Q959" i="3" s="1"/>
  <c r="P962" i="3"/>
  <c r="Q962" i="3" s="1"/>
  <c r="P964" i="3"/>
  <c r="Q964" i="3" s="1"/>
  <c r="P966" i="3"/>
  <c r="Q966" i="3" s="1"/>
  <c r="P969" i="3"/>
  <c r="Q969" i="3" s="1"/>
  <c r="P972" i="3"/>
  <c r="Q972" i="3" s="1"/>
  <c r="P1067" i="3"/>
  <c r="Q1067" i="3" s="1"/>
  <c r="P1079" i="3"/>
  <c r="Q1079" i="3" s="1"/>
  <c r="P1066" i="3"/>
  <c r="Q1066" i="3" s="1"/>
  <c r="P1070" i="3"/>
  <c r="Q1070" i="3" s="1"/>
  <c r="P1069" i="3"/>
  <c r="Q1069" i="3" s="1"/>
  <c r="P1081" i="3"/>
  <c r="Q1081" i="3" s="1"/>
  <c r="P1068" i="3"/>
  <c r="Q1068" i="3" s="1"/>
  <c r="P1080" i="3"/>
  <c r="Q1080" i="3" s="1"/>
  <c r="X1002" i="2" l="1"/>
  <c r="P1002" i="2"/>
  <c r="Q1002" i="2" s="1"/>
  <c r="J1002" i="2"/>
  <c r="X1001" i="2"/>
  <c r="P1001" i="2"/>
  <c r="Q1001" i="2" s="1"/>
  <c r="J1001" i="2"/>
  <c r="X1000" i="2"/>
  <c r="P1000" i="2"/>
  <c r="Q1000" i="2" s="1"/>
  <c r="J1000" i="2"/>
  <c r="X999" i="2"/>
  <c r="P999" i="2"/>
  <c r="Q999" i="2" s="1"/>
  <c r="J999" i="2"/>
  <c r="X998" i="2"/>
  <c r="P998" i="2"/>
  <c r="Q998" i="2" s="1"/>
  <c r="J998" i="2"/>
  <c r="X997" i="2"/>
  <c r="P997" i="2"/>
  <c r="Q997" i="2" s="1"/>
  <c r="J997" i="2"/>
  <c r="X996" i="2"/>
  <c r="P996" i="2"/>
  <c r="Q996" i="2" s="1"/>
  <c r="J996" i="2"/>
  <c r="X995" i="2"/>
  <c r="P995" i="2"/>
  <c r="Q995" i="2" s="1"/>
  <c r="J995" i="2"/>
  <c r="X994" i="2"/>
  <c r="P994" i="2"/>
  <c r="Q994" i="2" s="1"/>
  <c r="J994" i="2"/>
  <c r="X993" i="2"/>
  <c r="P993" i="2"/>
  <c r="Q993" i="2" s="1"/>
  <c r="J993" i="2"/>
  <c r="X992" i="2"/>
  <c r="P992" i="2"/>
  <c r="Q992" i="2" s="1"/>
  <c r="J992" i="2"/>
  <c r="X991" i="2"/>
  <c r="P991" i="2"/>
  <c r="Q991" i="2" s="1"/>
  <c r="J991" i="2"/>
  <c r="X990" i="2"/>
  <c r="P990" i="2"/>
  <c r="Q990" i="2" s="1"/>
  <c r="J990" i="2"/>
  <c r="X989" i="2"/>
  <c r="P989" i="2"/>
  <c r="Q989" i="2" s="1"/>
  <c r="J989" i="2"/>
  <c r="X988" i="2"/>
  <c r="P988" i="2"/>
  <c r="Q988" i="2" s="1"/>
  <c r="J988" i="2"/>
  <c r="X987" i="2"/>
  <c r="P987" i="2"/>
  <c r="Q987" i="2" s="1"/>
  <c r="J987" i="2"/>
  <c r="X986" i="2"/>
  <c r="P986" i="2"/>
  <c r="Q986" i="2" s="1"/>
  <c r="J986" i="2"/>
  <c r="X985" i="2"/>
  <c r="P985" i="2"/>
  <c r="Q985" i="2" s="1"/>
  <c r="J985" i="2"/>
  <c r="X984" i="2"/>
  <c r="P984" i="2"/>
  <c r="Q984" i="2" s="1"/>
  <c r="J984" i="2"/>
  <c r="X983" i="2"/>
  <c r="P983" i="2"/>
  <c r="Q983" i="2" s="1"/>
  <c r="J983" i="2"/>
  <c r="X982" i="2"/>
  <c r="P982" i="2"/>
  <c r="Q982" i="2" s="1"/>
  <c r="J982" i="2"/>
  <c r="X981" i="2"/>
  <c r="P981" i="2"/>
  <c r="Q981" i="2" s="1"/>
  <c r="J981" i="2"/>
  <c r="X980" i="2"/>
  <c r="P980" i="2"/>
  <c r="Q980" i="2" s="1"/>
  <c r="J980" i="2"/>
  <c r="X979" i="2"/>
  <c r="P979" i="2"/>
  <c r="Q979" i="2" s="1"/>
  <c r="J979" i="2"/>
  <c r="X978" i="2"/>
  <c r="P978" i="2"/>
  <c r="Q978" i="2" s="1"/>
  <c r="J978" i="2"/>
  <c r="X977" i="2"/>
  <c r="P977" i="2"/>
  <c r="Q977" i="2" s="1"/>
  <c r="J977" i="2"/>
  <c r="X976" i="2"/>
  <c r="P976" i="2"/>
  <c r="Q976" i="2" s="1"/>
  <c r="J976" i="2"/>
  <c r="X975" i="2"/>
  <c r="P975" i="2"/>
  <c r="Q975" i="2" s="1"/>
  <c r="J975" i="2"/>
  <c r="X974" i="2"/>
  <c r="P974" i="2"/>
  <c r="Q974" i="2" s="1"/>
  <c r="J974" i="2"/>
  <c r="X973" i="2"/>
  <c r="P973" i="2"/>
  <c r="Q973" i="2" s="1"/>
  <c r="J973" i="2"/>
  <c r="X972" i="2"/>
  <c r="P972" i="2"/>
  <c r="Q972" i="2" s="1"/>
  <c r="J972" i="2"/>
  <c r="X971" i="2"/>
  <c r="P971" i="2"/>
  <c r="Q971" i="2" s="1"/>
  <c r="J971" i="2"/>
  <c r="X970" i="2"/>
  <c r="P970" i="2"/>
  <c r="Q970" i="2" s="1"/>
  <c r="J970" i="2"/>
  <c r="X969" i="2"/>
  <c r="P969" i="2"/>
  <c r="Q969" i="2" s="1"/>
  <c r="J969" i="2"/>
  <c r="X968" i="2"/>
  <c r="P968" i="2"/>
  <c r="Q968" i="2" s="1"/>
  <c r="J968" i="2"/>
  <c r="X967" i="2"/>
  <c r="P967" i="2"/>
  <c r="Q967" i="2" s="1"/>
  <c r="J967" i="2"/>
  <c r="X966" i="2"/>
  <c r="P966" i="2"/>
  <c r="Q966" i="2" s="1"/>
  <c r="J966" i="2"/>
  <c r="X965" i="2"/>
  <c r="P965" i="2"/>
  <c r="Q965" i="2" s="1"/>
  <c r="J965" i="2"/>
  <c r="X964" i="2"/>
  <c r="P964" i="2"/>
  <c r="Q964" i="2" s="1"/>
  <c r="J964" i="2"/>
  <c r="X963" i="2"/>
  <c r="P963" i="2"/>
  <c r="Q963" i="2" s="1"/>
  <c r="J963" i="2"/>
  <c r="X962" i="2"/>
  <c r="P962" i="2"/>
  <c r="Q962" i="2" s="1"/>
  <c r="J962" i="2"/>
  <c r="X961" i="2"/>
  <c r="P961" i="2"/>
  <c r="Q961" i="2" s="1"/>
  <c r="J961" i="2"/>
  <c r="X960" i="2"/>
  <c r="P960" i="2"/>
  <c r="Q960" i="2" s="1"/>
  <c r="J960" i="2"/>
  <c r="X959" i="2"/>
  <c r="P959" i="2"/>
  <c r="Q959" i="2" s="1"/>
  <c r="J959" i="2"/>
  <c r="X958" i="2"/>
  <c r="P958" i="2"/>
  <c r="Q958" i="2" s="1"/>
  <c r="J958" i="2"/>
  <c r="X957" i="2"/>
  <c r="P957" i="2"/>
  <c r="Q957" i="2" s="1"/>
  <c r="J957" i="2"/>
  <c r="X956" i="2"/>
  <c r="P956" i="2"/>
  <c r="Q956" i="2" s="1"/>
  <c r="J956" i="2"/>
  <c r="X955" i="2"/>
  <c r="P955" i="2"/>
  <c r="Q955" i="2" s="1"/>
  <c r="J955" i="2"/>
  <c r="X954" i="2"/>
  <c r="P954" i="2"/>
  <c r="Q954" i="2" s="1"/>
  <c r="J954" i="2"/>
  <c r="X953" i="2"/>
  <c r="P953" i="2"/>
  <c r="Q953" i="2" s="1"/>
  <c r="J953" i="2"/>
  <c r="X952" i="2"/>
  <c r="P952" i="2"/>
  <c r="Q952" i="2" s="1"/>
  <c r="J952" i="2"/>
  <c r="X951" i="2"/>
  <c r="P951" i="2"/>
  <c r="Q951" i="2" s="1"/>
  <c r="J951" i="2"/>
  <c r="X950" i="2"/>
  <c r="P950" i="2"/>
  <c r="Q950" i="2" s="1"/>
  <c r="J950" i="2"/>
  <c r="X949" i="2"/>
  <c r="P949" i="2"/>
  <c r="Q949" i="2" s="1"/>
  <c r="J949" i="2"/>
  <c r="X948" i="2"/>
  <c r="P948" i="2"/>
  <c r="Q948" i="2" s="1"/>
  <c r="J948" i="2"/>
  <c r="X947" i="2"/>
  <c r="P947" i="2"/>
  <c r="Q947" i="2" s="1"/>
  <c r="J947" i="2"/>
  <c r="X946" i="2"/>
  <c r="P946" i="2"/>
  <c r="Q946" i="2" s="1"/>
  <c r="J946" i="2"/>
  <c r="X945" i="2"/>
  <c r="P945" i="2"/>
  <c r="Q945" i="2" s="1"/>
  <c r="J945" i="2"/>
  <c r="X944" i="2"/>
  <c r="P944" i="2"/>
  <c r="Q944" i="2" s="1"/>
  <c r="J944" i="2"/>
  <c r="X943" i="2"/>
  <c r="P943" i="2"/>
  <c r="Q943" i="2" s="1"/>
  <c r="J943" i="2"/>
  <c r="X942" i="2"/>
  <c r="P942" i="2"/>
  <c r="Q942" i="2" s="1"/>
  <c r="J942" i="2"/>
  <c r="X941" i="2"/>
  <c r="P941" i="2"/>
  <c r="Q941" i="2" s="1"/>
  <c r="J941" i="2"/>
  <c r="X940" i="2"/>
  <c r="P940" i="2"/>
  <c r="Q940" i="2" s="1"/>
  <c r="J940" i="2"/>
  <c r="X939" i="2"/>
  <c r="P939" i="2"/>
  <c r="Q939" i="2" s="1"/>
  <c r="J939" i="2"/>
  <c r="X938" i="2"/>
  <c r="P938" i="2"/>
  <c r="Q938" i="2" s="1"/>
  <c r="J938" i="2"/>
  <c r="X937" i="2"/>
  <c r="P937" i="2"/>
  <c r="Q937" i="2" s="1"/>
  <c r="J937" i="2"/>
  <c r="X936" i="2"/>
  <c r="P936" i="2"/>
  <c r="Q936" i="2" s="1"/>
  <c r="J936" i="2"/>
  <c r="X935" i="2"/>
  <c r="P935" i="2"/>
  <c r="Q935" i="2" s="1"/>
  <c r="J935" i="2"/>
  <c r="X934" i="2"/>
  <c r="P934" i="2"/>
  <c r="Q934" i="2" s="1"/>
  <c r="J934" i="2"/>
  <c r="X933" i="2"/>
  <c r="P933" i="2"/>
  <c r="Q933" i="2" s="1"/>
  <c r="J933" i="2"/>
  <c r="X932" i="2"/>
  <c r="P932" i="2"/>
  <c r="Q932" i="2" s="1"/>
  <c r="J932" i="2"/>
  <c r="X931" i="2"/>
  <c r="P931" i="2"/>
  <c r="Q931" i="2" s="1"/>
  <c r="J931" i="2"/>
  <c r="X930" i="2"/>
  <c r="P930" i="2"/>
  <c r="Q930" i="2" s="1"/>
  <c r="J930" i="2"/>
  <c r="X929" i="2"/>
  <c r="P929" i="2"/>
  <c r="Q929" i="2" s="1"/>
  <c r="J929" i="2"/>
  <c r="X928" i="2"/>
  <c r="P928" i="2"/>
  <c r="Q928" i="2" s="1"/>
  <c r="J928" i="2"/>
  <c r="X927" i="2"/>
  <c r="P927" i="2"/>
  <c r="Q927" i="2" s="1"/>
  <c r="J927" i="2"/>
  <c r="X926" i="2"/>
  <c r="P926" i="2"/>
  <c r="Q926" i="2" s="1"/>
  <c r="J926" i="2"/>
  <c r="X925" i="2"/>
  <c r="P925" i="2"/>
  <c r="Q925" i="2" s="1"/>
  <c r="J925" i="2"/>
  <c r="X924" i="2"/>
  <c r="P924" i="2"/>
  <c r="Q924" i="2" s="1"/>
  <c r="J924" i="2"/>
  <c r="X923" i="2"/>
  <c r="P923" i="2"/>
  <c r="Q923" i="2" s="1"/>
  <c r="J923" i="2"/>
  <c r="X922" i="2"/>
  <c r="P922" i="2"/>
  <c r="Q922" i="2" s="1"/>
  <c r="J922" i="2"/>
  <c r="X921" i="2"/>
  <c r="P921" i="2"/>
  <c r="Q921" i="2" s="1"/>
  <c r="J921" i="2"/>
  <c r="X920" i="2"/>
  <c r="P920" i="2"/>
  <c r="Q920" i="2" s="1"/>
  <c r="J920" i="2"/>
  <c r="X919" i="2"/>
  <c r="P919" i="2"/>
  <c r="Q919" i="2" s="1"/>
  <c r="J919" i="2"/>
  <c r="X918" i="2"/>
  <c r="P918" i="2"/>
  <c r="Q918" i="2" s="1"/>
  <c r="J918" i="2"/>
  <c r="X917" i="2"/>
  <c r="P917" i="2"/>
  <c r="Q917" i="2" s="1"/>
  <c r="J917" i="2"/>
  <c r="X916" i="2"/>
  <c r="P916" i="2"/>
  <c r="Q916" i="2" s="1"/>
  <c r="J916" i="2"/>
  <c r="X915" i="2"/>
  <c r="P915" i="2"/>
  <c r="Q915" i="2" s="1"/>
  <c r="J915" i="2"/>
  <c r="X914" i="2"/>
  <c r="P914" i="2"/>
  <c r="Q914" i="2" s="1"/>
  <c r="J914" i="2"/>
  <c r="X913" i="2"/>
  <c r="P913" i="2"/>
  <c r="Q913" i="2" s="1"/>
  <c r="J913" i="2"/>
  <c r="X912" i="2"/>
  <c r="P912" i="2"/>
  <c r="Q912" i="2" s="1"/>
  <c r="J912" i="2"/>
  <c r="X911" i="2"/>
  <c r="P911" i="2"/>
  <c r="Q911" i="2" s="1"/>
  <c r="J911" i="2"/>
  <c r="X910" i="2"/>
  <c r="P910" i="2"/>
  <c r="Q910" i="2" s="1"/>
  <c r="J910" i="2"/>
  <c r="X909" i="2"/>
  <c r="P909" i="2"/>
  <c r="Q909" i="2" s="1"/>
  <c r="J909" i="2"/>
  <c r="X908" i="2"/>
  <c r="P908" i="2"/>
  <c r="Q908" i="2" s="1"/>
  <c r="J908" i="2"/>
  <c r="X907" i="2"/>
  <c r="P907" i="2"/>
  <c r="Q907" i="2" s="1"/>
  <c r="J907" i="2"/>
  <c r="X906" i="2"/>
  <c r="P906" i="2"/>
  <c r="Q906" i="2" s="1"/>
  <c r="J906" i="2"/>
  <c r="X905" i="2"/>
  <c r="P905" i="2"/>
  <c r="Q905" i="2" s="1"/>
  <c r="J905" i="2"/>
  <c r="X904" i="2"/>
  <c r="P904" i="2"/>
  <c r="Q904" i="2" s="1"/>
  <c r="J904" i="2"/>
  <c r="X903" i="2"/>
  <c r="P903" i="2"/>
  <c r="Q903" i="2" s="1"/>
  <c r="J903" i="2"/>
  <c r="X902" i="2"/>
  <c r="P902" i="2"/>
  <c r="Q902" i="2" s="1"/>
  <c r="J902" i="2"/>
  <c r="X901" i="2"/>
  <c r="P901" i="2"/>
  <c r="Q901" i="2" s="1"/>
  <c r="J901" i="2"/>
  <c r="X900" i="2"/>
  <c r="P900" i="2"/>
  <c r="Q900" i="2" s="1"/>
  <c r="J900" i="2"/>
  <c r="X899" i="2"/>
  <c r="P899" i="2"/>
  <c r="Q899" i="2" s="1"/>
  <c r="J899" i="2"/>
  <c r="X898" i="2"/>
  <c r="P898" i="2"/>
  <c r="Q898" i="2" s="1"/>
  <c r="J898" i="2"/>
  <c r="X897" i="2"/>
  <c r="P897" i="2"/>
  <c r="Q897" i="2" s="1"/>
  <c r="J897" i="2"/>
  <c r="X896" i="2"/>
  <c r="P896" i="2"/>
  <c r="Q896" i="2" s="1"/>
  <c r="J896" i="2"/>
  <c r="X895" i="2"/>
  <c r="P895" i="2"/>
  <c r="Q895" i="2" s="1"/>
  <c r="J895" i="2"/>
  <c r="X894" i="2"/>
  <c r="P894" i="2"/>
  <c r="Q894" i="2" s="1"/>
  <c r="J894" i="2"/>
  <c r="X893" i="2"/>
  <c r="P893" i="2"/>
  <c r="Q893" i="2" s="1"/>
  <c r="J893" i="2"/>
  <c r="X892" i="2"/>
  <c r="P892" i="2"/>
  <c r="Q892" i="2" s="1"/>
  <c r="J892" i="2"/>
  <c r="X891" i="2"/>
  <c r="P891" i="2"/>
  <c r="Q891" i="2" s="1"/>
  <c r="J891" i="2"/>
  <c r="X890" i="2"/>
  <c r="P890" i="2"/>
  <c r="Q890" i="2" s="1"/>
  <c r="J890" i="2"/>
  <c r="X889" i="2"/>
  <c r="P889" i="2"/>
  <c r="Q889" i="2" s="1"/>
  <c r="J889" i="2"/>
  <c r="X888" i="2"/>
  <c r="P888" i="2"/>
  <c r="Q888" i="2" s="1"/>
  <c r="J888" i="2"/>
  <c r="X887" i="2"/>
  <c r="P887" i="2"/>
  <c r="Q887" i="2" s="1"/>
  <c r="J887" i="2"/>
  <c r="X886" i="2"/>
  <c r="P886" i="2"/>
  <c r="Q886" i="2" s="1"/>
  <c r="J886" i="2"/>
  <c r="X885" i="2"/>
  <c r="P885" i="2"/>
  <c r="Q885" i="2" s="1"/>
  <c r="J885" i="2"/>
  <c r="X884" i="2"/>
  <c r="P884" i="2"/>
  <c r="Q884" i="2" s="1"/>
  <c r="J884" i="2"/>
  <c r="X883" i="2"/>
  <c r="P883" i="2"/>
  <c r="Q883" i="2" s="1"/>
  <c r="J883" i="2"/>
  <c r="X882" i="2"/>
  <c r="P882" i="2"/>
  <c r="Q882" i="2" s="1"/>
  <c r="J882" i="2"/>
  <c r="X881" i="2"/>
  <c r="P881" i="2"/>
  <c r="Q881" i="2" s="1"/>
  <c r="J881" i="2"/>
  <c r="X880" i="2"/>
  <c r="P880" i="2"/>
  <c r="Q880" i="2" s="1"/>
  <c r="J880" i="2"/>
  <c r="X879" i="2"/>
  <c r="P879" i="2"/>
  <c r="Q879" i="2" s="1"/>
  <c r="J879" i="2"/>
  <c r="X878" i="2"/>
  <c r="P878" i="2"/>
  <c r="Q878" i="2" s="1"/>
  <c r="J878" i="2"/>
  <c r="X877" i="2"/>
  <c r="P877" i="2"/>
  <c r="Q877" i="2" s="1"/>
  <c r="J877" i="2"/>
  <c r="X876" i="2"/>
  <c r="P876" i="2"/>
  <c r="Q876" i="2" s="1"/>
  <c r="J876" i="2"/>
  <c r="X875" i="2"/>
  <c r="P875" i="2"/>
  <c r="Q875" i="2" s="1"/>
  <c r="J875" i="2"/>
  <c r="X874" i="2"/>
  <c r="P874" i="2"/>
  <c r="Q874" i="2" s="1"/>
  <c r="J874" i="2"/>
  <c r="X873" i="2"/>
  <c r="P873" i="2"/>
  <c r="Q873" i="2" s="1"/>
  <c r="J873" i="2"/>
  <c r="X872" i="2"/>
  <c r="P872" i="2"/>
  <c r="Q872" i="2" s="1"/>
  <c r="J872" i="2"/>
  <c r="X871" i="2"/>
  <c r="P871" i="2"/>
  <c r="Q871" i="2" s="1"/>
  <c r="J871" i="2"/>
  <c r="X870" i="2"/>
  <c r="P870" i="2"/>
  <c r="Q870" i="2" s="1"/>
  <c r="J870" i="2"/>
  <c r="X869" i="2"/>
  <c r="P869" i="2"/>
  <c r="Q869" i="2" s="1"/>
  <c r="J869" i="2"/>
  <c r="X868" i="2"/>
  <c r="P868" i="2"/>
  <c r="Q868" i="2" s="1"/>
  <c r="J868" i="2"/>
  <c r="X867" i="2"/>
  <c r="P867" i="2"/>
  <c r="Q867" i="2" s="1"/>
  <c r="J867" i="2"/>
  <c r="X866" i="2"/>
  <c r="P866" i="2"/>
  <c r="Q866" i="2" s="1"/>
  <c r="J866" i="2"/>
  <c r="X865" i="2"/>
  <c r="P865" i="2"/>
  <c r="Q865" i="2" s="1"/>
  <c r="J865" i="2"/>
  <c r="X864" i="2"/>
  <c r="P864" i="2"/>
  <c r="Q864" i="2" s="1"/>
  <c r="J864" i="2"/>
  <c r="X863" i="2"/>
  <c r="P863" i="2"/>
  <c r="Q863" i="2" s="1"/>
  <c r="J863" i="2"/>
  <c r="X862" i="2"/>
  <c r="P862" i="2"/>
  <c r="Q862" i="2" s="1"/>
  <c r="J862" i="2"/>
  <c r="X861" i="2"/>
  <c r="P861" i="2"/>
  <c r="Q861" i="2" s="1"/>
  <c r="J861" i="2"/>
  <c r="X860" i="2"/>
  <c r="P860" i="2"/>
  <c r="Q860" i="2" s="1"/>
  <c r="J860" i="2"/>
  <c r="X859" i="2"/>
  <c r="P859" i="2"/>
  <c r="Q859" i="2" s="1"/>
  <c r="J859" i="2"/>
  <c r="X858" i="2"/>
  <c r="P858" i="2"/>
  <c r="Q858" i="2" s="1"/>
  <c r="J858" i="2"/>
  <c r="X857" i="2"/>
  <c r="P857" i="2"/>
  <c r="Q857" i="2" s="1"/>
  <c r="J857" i="2"/>
  <c r="X856" i="2"/>
  <c r="P856" i="2"/>
  <c r="Q856" i="2" s="1"/>
  <c r="J856" i="2"/>
  <c r="X855" i="2"/>
  <c r="P855" i="2"/>
  <c r="Q855" i="2" s="1"/>
  <c r="J855" i="2"/>
  <c r="X854" i="2"/>
  <c r="P854" i="2"/>
  <c r="Q854" i="2" s="1"/>
  <c r="J854" i="2"/>
  <c r="X853" i="2"/>
  <c r="P853" i="2"/>
  <c r="Q853" i="2" s="1"/>
  <c r="J853" i="2"/>
  <c r="X852" i="2"/>
  <c r="P852" i="2"/>
  <c r="Q852" i="2" s="1"/>
  <c r="J852" i="2"/>
  <c r="X851" i="2"/>
  <c r="P851" i="2"/>
  <c r="Q851" i="2" s="1"/>
  <c r="J851" i="2"/>
  <c r="X850" i="2"/>
  <c r="P850" i="2"/>
  <c r="Q850" i="2" s="1"/>
  <c r="J850" i="2"/>
  <c r="X849" i="2"/>
  <c r="P849" i="2"/>
  <c r="Q849" i="2" s="1"/>
  <c r="J849" i="2"/>
  <c r="X848" i="2"/>
  <c r="P848" i="2"/>
  <c r="Q848" i="2" s="1"/>
  <c r="J848" i="2"/>
  <c r="X847" i="2"/>
  <c r="P847" i="2"/>
  <c r="Q847" i="2" s="1"/>
  <c r="J847" i="2"/>
  <c r="X846" i="2"/>
  <c r="P846" i="2"/>
  <c r="Q846" i="2" s="1"/>
  <c r="J846" i="2"/>
  <c r="X845" i="2"/>
  <c r="P845" i="2"/>
  <c r="Q845" i="2" s="1"/>
  <c r="J845" i="2"/>
  <c r="X844" i="2"/>
  <c r="P844" i="2"/>
  <c r="Q844" i="2" s="1"/>
  <c r="J844" i="2"/>
  <c r="X843" i="2"/>
  <c r="P843" i="2"/>
  <c r="Q843" i="2" s="1"/>
  <c r="J843" i="2"/>
  <c r="X842" i="2"/>
  <c r="P842" i="2"/>
  <c r="Q842" i="2" s="1"/>
  <c r="J842" i="2"/>
  <c r="X841" i="2"/>
  <c r="P841" i="2"/>
  <c r="Q841" i="2" s="1"/>
  <c r="J841" i="2"/>
  <c r="X840" i="2"/>
  <c r="P840" i="2"/>
  <c r="Q840" i="2" s="1"/>
  <c r="J840" i="2"/>
  <c r="X839" i="2"/>
  <c r="P839" i="2"/>
  <c r="Q839" i="2" s="1"/>
  <c r="J839" i="2"/>
  <c r="X838" i="2"/>
  <c r="P838" i="2"/>
  <c r="Q838" i="2" s="1"/>
  <c r="J838" i="2"/>
  <c r="X837" i="2"/>
  <c r="P837" i="2"/>
  <c r="Q837" i="2" s="1"/>
  <c r="J837" i="2"/>
  <c r="X836" i="2"/>
  <c r="P836" i="2"/>
  <c r="Q836" i="2" s="1"/>
  <c r="J836" i="2"/>
  <c r="X835" i="2"/>
  <c r="P835" i="2"/>
  <c r="Q835" i="2" s="1"/>
  <c r="J835" i="2"/>
  <c r="X834" i="2"/>
  <c r="P834" i="2"/>
  <c r="Q834" i="2" s="1"/>
  <c r="J834" i="2"/>
  <c r="X833" i="2"/>
  <c r="P833" i="2"/>
  <c r="Q833" i="2" s="1"/>
  <c r="J833" i="2"/>
  <c r="X832" i="2"/>
  <c r="P832" i="2"/>
  <c r="Q832" i="2" s="1"/>
  <c r="J832" i="2"/>
  <c r="X831" i="2"/>
  <c r="P831" i="2"/>
  <c r="Q831" i="2" s="1"/>
  <c r="J831" i="2"/>
  <c r="X830" i="2"/>
  <c r="P830" i="2"/>
  <c r="Q830" i="2" s="1"/>
  <c r="J830" i="2"/>
  <c r="X829" i="2"/>
  <c r="P829" i="2"/>
  <c r="Q829" i="2" s="1"/>
  <c r="J829" i="2"/>
  <c r="X828" i="2"/>
  <c r="P828" i="2"/>
  <c r="Q828" i="2" s="1"/>
  <c r="J828" i="2"/>
  <c r="X827" i="2"/>
  <c r="P827" i="2"/>
  <c r="Q827" i="2" s="1"/>
  <c r="J827" i="2"/>
  <c r="X826" i="2"/>
  <c r="P826" i="2"/>
  <c r="Q826" i="2" s="1"/>
  <c r="J826" i="2"/>
  <c r="X825" i="2"/>
  <c r="P825" i="2"/>
  <c r="Q825" i="2" s="1"/>
  <c r="J825" i="2"/>
  <c r="X824" i="2"/>
  <c r="P824" i="2"/>
  <c r="Q824" i="2" s="1"/>
  <c r="J824" i="2"/>
  <c r="X823" i="2"/>
  <c r="P823" i="2"/>
  <c r="Q823" i="2" s="1"/>
  <c r="J823" i="2"/>
  <c r="X822" i="2"/>
  <c r="P822" i="2"/>
  <c r="Q822" i="2" s="1"/>
  <c r="J822" i="2"/>
  <c r="X821" i="2"/>
  <c r="P821" i="2"/>
  <c r="Q821" i="2" s="1"/>
  <c r="J821" i="2"/>
  <c r="X820" i="2"/>
  <c r="P820" i="2"/>
  <c r="Q820" i="2" s="1"/>
  <c r="J820" i="2"/>
  <c r="X819" i="2"/>
  <c r="P819" i="2"/>
  <c r="Q819" i="2" s="1"/>
  <c r="J819" i="2"/>
  <c r="X818" i="2"/>
  <c r="P818" i="2"/>
  <c r="Q818" i="2" s="1"/>
  <c r="J818" i="2"/>
  <c r="X817" i="2"/>
  <c r="P817" i="2"/>
  <c r="Q817" i="2" s="1"/>
  <c r="J817" i="2"/>
  <c r="X816" i="2"/>
  <c r="P816" i="2"/>
  <c r="Q816" i="2" s="1"/>
  <c r="J816" i="2"/>
  <c r="X815" i="2"/>
  <c r="P815" i="2"/>
  <c r="Q815" i="2" s="1"/>
  <c r="X814" i="2"/>
  <c r="P814" i="2"/>
  <c r="Q814" i="2" s="1"/>
  <c r="J814" i="2"/>
  <c r="X813" i="2"/>
  <c r="P813" i="2"/>
  <c r="Q813" i="2" s="1"/>
  <c r="J813" i="2"/>
  <c r="X812" i="2"/>
  <c r="P812" i="2"/>
  <c r="Q812" i="2" s="1"/>
  <c r="J812" i="2"/>
  <c r="X811" i="2"/>
  <c r="P811" i="2"/>
  <c r="Q811" i="2" s="1"/>
  <c r="J811" i="2"/>
  <c r="X810" i="2"/>
  <c r="P810" i="2"/>
  <c r="Q810" i="2" s="1"/>
  <c r="J810" i="2"/>
  <c r="X809" i="2"/>
  <c r="P809" i="2"/>
  <c r="Q809" i="2" s="1"/>
  <c r="J809" i="2"/>
  <c r="X808" i="2"/>
  <c r="P808" i="2"/>
  <c r="Q808" i="2" s="1"/>
  <c r="J808" i="2"/>
  <c r="X807" i="2"/>
  <c r="P807" i="2"/>
  <c r="Q807" i="2" s="1"/>
  <c r="J807" i="2"/>
  <c r="X806" i="2"/>
  <c r="P806" i="2"/>
  <c r="Q806" i="2" s="1"/>
  <c r="J806" i="2"/>
  <c r="X805" i="2"/>
  <c r="P805" i="2"/>
  <c r="Q805" i="2" s="1"/>
  <c r="J805" i="2"/>
  <c r="X804" i="2"/>
  <c r="P804" i="2"/>
  <c r="Q804" i="2" s="1"/>
  <c r="J804" i="2"/>
  <c r="X803" i="2"/>
  <c r="P803" i="2"/>
  <c r="Q803" i="2" s="1"/>
  <c r="J803" i="2"/>
  <c r="X802" i="2"/>
  <c r="P802" i="2"/>
  <c r="Q802" i="2" s="1"/>
  <c r="J802" i="2"/>
  <c r="X801" i="2"/>
  <c r="P801" i="2"/>
  <c r="Q801" i="2" s="1"/>
  <c r="J801" i="2"/>
  <c r="X800" i="2"/>
  <c r="P800" i="2"/>
  <c r="Q800" i="2" s="1"/>
  <c r="J800" i="2"/>
  <c r="X799" i="2"/>
  <c r="P799" i="2"/>
  <c r="Q799" i="2" s="1"/>
  <c r="J799" i="2"/>
  <c r="X798" i="2"/>
  <c r="P798" i="2"/>
  <c r="Q798" i="2" s="1"/>
  <c r="J798" i="2"/>
  <c r="X797" i="2"/>
  <c r="P797" i="2"/>
  <c r="Q797" i="2" s="1"/>
  <c r="J797" i="2"/>
  <c r="X796" i="2"/>
  <c r="P796" i="2"/>
  <c r="Q796" i="2" s="1"/>
  <c r="J796" i="2"/>
  <c r="X795" i="2"/>
  <c r="P795" i="2"/>
  <c r="Q795" i="2" s="1"/>
  <c r="J795" i="2"/>
  <c r="X794" i="2"/>
  <c r="P794" i="2"/>
  <c r="Q794" i="2" s="1"/>
  <c r="J794" i="2"/>
  <c r="X793" i="2"/>
  <c r="P793" i="2"/>
  <c r="Q793" i="2" s="1"/>
  <c r="J793" i="2"/>
  <c r="X792" i="2"/>
  <c r="P792" i="2"/>
  <c r="Q792" i="2" s="1"/>
  <c r="J792" i="2"/>
  <c r="X791" i="2"/>
  <c r="P791" i="2"/>
  <c r="Q791" i="2" s="1"/>
  <c r="J791" i="2"/>
  <c r="X790" i="2"/>
  <c r="P790" i="2"/>
  <c r="Q790" i="2" s="1"/>
  <c r="J790" i="2"/>
  <c r="X789" i="2"/>
  <c r="P789" i="2"/>
  <c r="Q789" i="2" s="1"/>
  <c r="J789" i="2"/>
  <c r="X788" i="2"/>
  <c r="P788" i="2"/>
  <c r="Q788" i="2" s="1"/>
  <c r="J788" i="2"/>
  <c r="X787" i="2"/>
  <c r="P787" i="2"/>
  <c r="Q787" i="2" s="1"/>
  <c r="J787" i="2"/>
  <c r="X786" i="2"/>
  <c r="P786" i="2"/>
  <c r="Q786" i="2" s="1"/>
  <c r="J786" i="2"/>
  <c r="X785" i="2"/>
  <c r="P785" i="2"/>
  <c r="Q785" i="2" s="1"/>
  <c r="J785" i="2"/>
  <c r="X784" i="2"/>
  <c r="P784" i="2"/>
  <c r="Q784" i="2" s="1"/>
  <c r="J784" i="2"/>
  <c r="X783" i="2"/>
  <c r="P783" i="2"/>
  <c r="Q783" i="2" s="1"/>
  <c r="J783" i="2"/>
  <c r="X782" i="2"/>
  <c r="P782" i="2"/>
  <c r="Q782" i="2" s="1"/>
  <c r="J782" i="2"/>
  <c r="X781" i="2"/>
  <c r="P781" i="2"/>
  <c r="Q781" i="2" s="1"/>
  <c r="J781" i="2"/>
  <c r="X780" i="2"/>
  <c r="P780" i="2"/>
  <c r="Q780" i="2" s="1"/>
  <c r="J780" i="2"/>
  <c r="X779" i="2"/>
  <c r="P779" i="2"/>
  <c r="Q779" i="2" s="1"/>
  <c r="J779" i="2"/>
  <c r="X778" i="2"/>
  <c r="P778" i="2"/>
  <c r="Q778" i="2" s="1"/>
  <c r="J778" i="2"/>
  <c r="X777" i="2"/>
  <c r="P777" i="2"/>
  <c r="Q777" i="2" s="1"/>
  <c r="J777" i="2"/>
  <c r="X776" i="2"/>
  <c r="P776" i="2"/>
  <c r="Q776" i="2" s="1"/>
  <c r="J776" i="2"/>
  <c r="X775" i="2"/>
  <c r="P775" i="2"/>
  <c r="Q775" i="2" s="1"/>
  <c r="J775" i="2"/>
  <c r="X774" i="2"/>
  <c r="P774" i="2"/>
  <c r="Q774" i="2" s="1"/>
  <c r="J774" i="2"/>
  <c r="X773" i="2"/>
  <c r="P773" i="2"/>
  <c r="Q773" i="2" s="1"/>
  <c r="J773" i="2"/>
  <c r="X772" i="2"/>
  <c r="P772" i="2"/>
  <c r="Q772" i="2" s="1"/>
  <c r="J772" i="2"/>
  <c r="X771" i="2"/>
  <c r="P771" i="2"/>
  <c r="Q771" i="2" s="1"/>
  <c r="J771" i="2"/>
  <c r="X770" i="2"/>
  <c r="P770" i="2"/>
  <c r="Q770" i="2" s="1"/>
  <c r="J770" i="2"/>
  <c r="X769" i="2"/>
  <c r="P769" i="2"/>
  <c r="Q769" i="2" s="1"/>
  <c r="J769" i="2"/>
  <c r="X768" i="2"/>
  <c r="P768" i="2"/>
  <c r="Q768" i="2" s="1"/>
  <c r="J768" i="2"/>
  <c r="X767" i="2"/>
  <c r="P767" i="2"/>
  <c r="Q767" i="2" s="1"/>
  <c r="J767" i="2"/>
  <c r="X766" i="2"/>
  <c r="P766" i="2"/>
  <c r="Q766" i="2" s="1"/>
  <c r="J766" i="2"/>
  <c r="X765" i="2"/>
  <c r="P765" i="2"/>
  <c r="Q765" i="2" s="1"/>
  <c r="J765" i="2"/>
  <c r="X764" i="2"/>
  <c r="P764" i="2"/>
  <c r="Q764" i="2" s="1"/>
  <c r="J764" i="2"/>
  <c r="X763" i="2"/>
  <c r="P763" i="2"/>
  <c r="Q763" i="2" s="1"/>
  <c r="J763" i="2"/>
  <c r="X762" i="2"/>
  <c r="P762" i="2"/>
  <c r="Q762" i="2" s="1"/>
  <c r="J762" i="2"/>
  <c r="X761" i="2"/>
  <c r="P761" i="2"/>
  <c r="Q761" i="2" s="1"/>
  <c r="J761" i="2"/>
  <c r="X760" i="2"/>
  <c r="P760" i="2"/>
  <c r="Q760" i="2" s="1"/>
  <c r="J760" i="2"/>
  <c r="X759" i="2"/>
  <c r="P759" i="2"/>
  <c r="Q759" i="2" s="1"/>
  <c r="J759" i="2"/>
  <c r="X758" i="2"/>
  <c r="P758" i="2"/>
  <c r="Q758" i="2" s="1"/>
  <c r="J758" i="2"/>
  <c r="X757" i="2"/>
  <c r="P757" i="2"/>
  <c r="Q757" i="2" s="1"/>
  <c r="J757" i="2"/>
  <c r="X756" i="2"/>
  <c r="P756" i="2"/>
  <c r="Q756" i="2" s="1"/>
  <c r="J756" i="2"/>
  <c r="X755" i="2"/>
  <c r="P755" i="2"/>
  <c r="Q755" i="2" s="1"/>
  <c r="J755" i="2"/>
  <c r="X754" i="2"/>
  <c r="P754" i="2"/>
  <c r="Q754" i="2" s="1"/>
  <c r="J754" i="2"/>
  <c r="X753" i="2"/>
  <c r="P753" i="2"/>
  <c r="Q753" i="2" s="1"/>
  <c r="J753" i="2"/>
  <c r="X752" i="2"/>
  <c r="P752" i="2"/>
  <c r="Q752" i="2" s="1"/>
  <c r="J752" i="2"/>
  <c r="X751" i="2"/>
  <c r="P751" i="2"/>
  <c r="Q751" i="2" s="1"/>
  <c r="J751" i="2"/>
  <c r="X750" i="2"/>
  <c r="P750" i="2"/>
  <c r="Q750" i="2" s="1"/>
  <c r="J750" i="2"/>
  <c r="X749" i="2"/>
  <c r="P749" i="2"/>
  <c r="Q749" i="2" s="1"/>
  <c r="J749" i="2"/>
  <c r="X748" i="2"/>
  <c r="P748" i="2"/>
  <c r="Q748" i="2" s="1"/>
  <c r="J748" i="2"/>
  <c r="X747" i="2"/>
  <c r="P747" i="2"/>
  <c r="Q747" i="2" s="1"/>
  <c r="J747" i="2"/>
  <c r="X746" i="2"/>
  <c r="P746" i="2"/>
  <c r="Q746" i="2" s="1"/>
  <c r="J746" i="2"/>
  <c r="X745" i="2"/>
  <c r="P745" i="2"/>
  <c r="Q745" i="2" s="1"/>
  <c r="J745" i="2"/>
  <c r="X744" i="2"/>
  <c r="P744" i="2"/>
  <c r="Q744" i="2" s="1"/>
  <c r="J744" i="2"/>
  <c r="X743" i="2"/>
  <c r="P743" i="2"/>
  <c r="Q743" i="2" s="1"/>
  <c r="J743" i="2"/>
  <c r="X742" i="2"/>
  <c r="P742" i="2"/>
  <c r="Q742" i="2" s="1"/>
  <c r="J742" i="2"/>
  <c r="X741" i="2"/>
  <c r="P741" i="2"/>
  <c r="Q741" i="2" s="1"/>
  <c r="J741" i="2"/>
  <c r="X740" i="2"/>
  <c r="P740" i="2"/>
  <c r="Q740" i="2" s="1"/>
  <c r="J740" i="2"/>
  <c r="X739" i="2"/>
  <c r="P739" i="2"/>
  <c r="Q739" i="2" s="1"/>
  <c r="J739" i="2"/>
  <c r="X738" i="2"/>
  <c r="P738" i="2"/>
  <c r="Q738" i="2" s="1"/>
  <c r="J738" i="2"/>
  <c r="X737" i="2"/>
  <c r="P737" i="2"/>
  <c r="Q737" i="2" s="1"/>
  <c r="J737" i="2"/>
  <c r="X736" i="2"/>
  <c r="P736" i="2"/>
  <c r="Q736" i="2" s="1"/>
  <c r="J736" i="2"/>
  <c r="X735" i="2"/>
  <c r="P735" i="2"/>
  <c r="Q735" i="2" s="1"/>
  <c r="J735" i="2"/>
  <c r="X734" i="2"/>
  <c r="P734" i="2"/>
  <c r="Q734" i="2" s="1"/>
  <c r="J734" i="2"/>
  <c r="X733" i="2"/>
  <c r="P733" i="2"/>
  <c r="Q733" i="2" s="1"/>
  <c r="J733" i="2"/>
  <c r="X732" i="2"/>
  <c r="P732" i="2"/>
  <c r="Q732" i="2" s="1"/>
  <c r="J732" i="2"/>
  <c r="X731" i="2"/>
  <c r="P731" i="2"/>
  <c r="Q731" i="2" s="1"/>
  <c r="J731" i="2"/>
  <c r="X730" i="2"/>
  <c r="P730" i="2"/>
  <c r="Q730" i="2" s="1"/>
  <c r="J730" i="2"/>
  <c r="X729" i="2"/>
  <c r="P729" i="2"/>
  <c r="Q729" i="2" s="1"/>
  <c r="J729" i="2"/>
  <c r="X728" i="2"/>
  <c r="P728" i="2"/>
  <c r="Q728" i="2" s="1"/>
  <c r="J728" i="2"/>
  <c r="X727" i="2"/>
  <c r="P727" i="2"/>
  <c r="Q727" i="2" s="1"/>
  <c r="J727" i="2"/>
  <c r="X726" i="2"/>
  <c r="P726" i="2"/>
  <c r="Q726" i="2" s="1"/>
  <c r="J726" i="2"/>
  <c r="X725" i="2"/>
  <c r="P725" i="2"/>
  <c r="Q725" i="2" s="1"/>
  <c r="J725" i="2"/>
  <c r="X724" i="2"/>
  <c r="P724" i="2"/>
  <c r="Q724" i="2" s="1"/>
  <c r="J724" i="2"/>
  <c r="X723" i="2"/>
  <c r="P723" i="2"/>
  <c r="Q723" i="2" s="1"/>
  <c r="J723" i="2"/>
  <c r="X722" i="2"/>
  <c r="P722" i="2"/>
  <c r="Q722" i="2" s="1"/>
  <c r="J722" i="2"/>
  <c r="X721" i="2"/>
  <c r="P721" i="2"/>
  <c r="Q721" i="2" s="1"/>
  <c r="J721" i="2"/>
  <c r="X720" i="2"/>
  <c r="P720" i="2"/>
  <c r="Q720" i="2" s="1"/>
  <c r="J720" i="2"/>
  <c r="X719" i="2"/>
  <c r="P719" i="2"/>
  <c r="Q719" i="2" s="1"/>
  <c r="J719" i="2"/>
  <c r="X718" i="2"/>
  <c r="P718" i="2"/>
  <c r="Q718" i="2" s="1"/>
  <c r="J718" i="2"/>
  <c r="X717" i="2"/>
  <c r="P717" i="2"/>
  <c r="Q717" i="2" s="1"/>
  <c r="J717" i="2"/>
  <c r="X716" i="2"/>
  <c r="P716" i="2"/>
  <c r="Q716" i="2" s="1"/>
  <c r="J716" i="2"/>
  <c r="X715" i="2"/>
  <c r="P715" i="2"/>
  <c r="Q715" i="2" s="1"/>
  <c r="J715" i="2"/>
  <c r="X714" i="2"/>
  <c r="P714" i="2"/>
  <c r="Q714" i="2" s="1"/>
  <c r="J714" i="2"/>
  <c r="X713" i="2"/>
  <c r="P713" i="2"/>
  <c r="Q713" i="2" s="1"/>
  <c r="J713" i="2"/>
  <c r="X712" i="2"/>
  <c r="P712" i="2"/>
  <c r="Q712" i="2" s="1"/>
  <c r="J712" i="2"/>
  <c r="X711" i="2"/>
  <c r="P711" i="2"/>
  <c r="Q711" i="2" s="1"/>
  <c r="J711" i="2"/>
  <c r="X710" i="2"/>
  <c r="P710" i="2"/>
  <c r="Q710" i="2" s="1"/>
  <c r="J710" i="2"/>
  <c r="X709" i="2"/>
  <c r="P709" i="2"/>
  <c r="Q709" i="2" s="1"/>
  <c r="J709" i="2"/>
  <c r="X708" i="2"/>
  <c r="P708" i="2"/>
  <c r="Q708" i="2" s="1"/>
  <c r="J708" i="2"/>
  <c r="X707" i="2"/>
  <c r="P707" i="2"/>
  <c r="Q707" i="2" s="1"/>
  <c r="J707" i="2"/>
  <c r="X706" i="2"/>
  <c r="P706" i="2"/>
  <c r="Q706" i="2" s="1"/>
  <c r="J706" i="2"/>
  <c r="X705" i="2"/>
  <c r="P705" i="2"/>
  <c r="Q705" i="2" s="1"/>
  <c r="J705" i="2"/>
  <c r="X704" i="2"/>
  <c r="P704" i="2"/>
  <c r="Q704" i="2" s="1"/>
  <c r="J704" i="2"/>
  <c r="X703" i="2"/>
  <c r="P703" i="2"/>
  <c r="Q703" i="2" s="1"/>
  <c r="J703" i="2"/>
  <c r="X702" i="2"/>
  <c r="P702" i="2"/>
  <c r="Q702" i="2" s="1"/>
  <c r="J702" i="2"/>
  <c r="X701" i="2"/>
  <c r="P701" i="2"/>
  <c r="Q701" i="2" s="1"/>
  <c r="J701" i="2"/>
  <c r="X700" i="2"/>
  <c r="P700" i="2"/>
  <c r="Q700" i="2" s="1"/>
  <c r="J700" i="2"/>
  <c r="X699" i="2"/>
  <c r="P699" i="2"/>
  <c r="Q699" i="2" s="1"/>
  <c r="J699" i="2"/>
  <c r="X698" i="2"/>
  <c r="P698" i="2"/>
  <c r="Q698" i="2" s="1"/>
  <c r="J698" i="2"/>
  <c r="X697" i="2"/>
  <c r="P697" i="2"/>
  <c r="Q697" i="2" s="1"/>
  <c r="J697" i="2"/>
  <c r="X696" i="2"/>
  <c r="P696" i="2"/>
  <c r="Q696" i="2" s="1"/>
  <c r="J696" i="2"/>
  <c r="X695" i="2"/>
  <c r="P695" i="2"/>
  <c r="Q695" i="2" s="1"/>
  <c r="J695" i="2"/>
  <c r="X694" i="2"/>
  <c r="P694" i="2"/>
  <c r="Q694" i="2" s="1"/>
  <c r="J694" i="2"/>
  <c r="X693" i="2"/>
  <c r="P693" i="2"/>
  <c r="Q693" i="2" s="1"/>
  <c r="J693" i="2"/>
  <c r="X692" i="2"/>
  <c r="P692" i="2"/>
  <c r="Q692" i="2" s="1"/>
  <c r="J692" i="2"/>
  <c r="X691" i="2"/>
  <c r="P691" i="2"/>
  <c r="Q691" i="2" s="1"/>
  <c r="J691" i="2"/>
  <c r="X690" i="2"/>
  <c r="P690" i="2"/>
  <c r="Q690" i="2" s="1"/>
  <c r="J690" i="2"/>
  <c r="X689" i="2"/>
  <c r="P689" i="2"/>
  <c r="Q689" i="2" s="1"/>
  <c r="J689" i="2"/>
  <c r="X688" i="2"/>
  <c r="P688" i="2"/>
  <c r="Q688" i="2" s="1"/>
  <c r="J688" i="2"/>
  <c r="X687" i="2"/>
  <c r="P687" i="2"/>
  <c r="Q687" i="2" s="1"/>
  <c r="J687" i="2"/>
  <c r="X686" i="2"/>
  <c r="P686" i="2"/>
  <c r="Q686" i="2" s="1"/>
  <c r="J686" i="2"/>
  <c r="X685" i="2"/>
  <c r="P685" i="2"/>
  <c r="Q685" i="2" s="1"/>
  <c r="J685" i="2"/>
  <c r="X684" i="2"/>
  <c r="P684" i="2"/>
  <c r="Q684" i="2" s="1"/>
  <c r="J684" i="2"/>
  <c r="X683" i="2"/>
  <c r="P683" i="2"/>
  <c r="Q683" i="2" s="1"/>
  <c r="J683" i="2"/>
  <c r="X682" i="2"/>
  <c r="P682" i="2"/>
  <c r="Q682" i="2" s="1"/>
  <c r="J682" i="2"/>
  <c r="X681" i="2"/>
  <c r="P681" i="2"/>
  <c r="Q681" i="2" s="1"/>
  <c r="J681" i="2"/>
  <c r="X680" i="2"/>
  <c r="P680" i="2"/>
  <c r="Q680" i="2" s="1"/>
  <c r="J680" i="2"/>
  <c r="X679" i="2"/>
  <c r="P679" i="2"/>
  <c r="Q679" i="2" s="1"/>
  <c r="J679" i="2"/>
  <c r="X678" i="2"/>
  <c r="P678" i="2"/>
  <c r="Q678" i="2" s="1"/>
  <c r="J678" i="2"/>
  <c r="X677" i="2"/>
  <c r="P677" i="2"/>
  <c r="Q677" i="2" s="1"/>
  <c r="J677" i="2"/>
  <c r="X676" i="2"/>
  <c r="P676" i="2"/>
  <c r="Q676" i="2" s="1"/>
  <c r="J676" i="2"/>
  <c r="X675" i="2"/>
  <c r="P675" i="2"/>
  <c r="Q675" i="2" s="1"/>
  <c r="J675" i="2"/>
  <c r="X674" i="2"/>
  <c r="P674" i="2"/>
  <c r="Q674" i="2" s="1"/>
  <c r="J674" i="2"/>
  <c r="X673" i="2"/>
  <c r="P673" i="2"/>
  <c r="Q673" i="2" s="1"/>
  <c r="J673" i="2"/>
  <c r="X672" i="2"/>
  <c r="P672" i="2"/>
  <c r="Q672" i="2" s="1"/>
  <c r="J672" i="2"/>
  <c r="X671" i="2"/>
  <c r="P671" i="2"/>
  <c r="Q671" i="2" s="1"/>
  <c r="J671" i="2"/>
  <c r="X670" i="2"/>
  <c r="P670" i="2"/>
  <c r="Q670" i="2" s="1"/>
  <c r="J670" i="2"/>
  <c r="X669" i="2"/>
  <c r="P669" i="2"/>
  <c r="Q669" i="2" s="1"/>
  <c r="J669" i="2"/>
  <c r="X668" i="2"/>
  <c r="P668" i="2"/>
  <c r="Q668" i="2" s="1"/>
  <c r="J668" i="2"/>
  <c r="X667" i="2"/>
  <c r="P667" i="2"/>
  <c r="Q667" i="2" s="1"/>
  <c r="J667" i="2"/>
  <c r="X666" i="2"/>
  <c r="P666" i="2"/>
  <c r="Q666" i="2" s="1"/>
  <c r="J666" i="2"/>
  <c r="X665" i="2"/>
  <c r="P665" i="2"/>
  <c r="Q665" i="2" s="1"/>
  <c r="J665" i="2"/>
  <c r="X664" i="2"/>
  <c r="P664" i="2"/>
  <c r="Q664" i="2" s="1"/>
  <c r="J664" i="2"/>
  <c r="X663" i="2"/>
  <c r="P663" i="2"/>
  <c r="Q663" i="2" s="1"/>
  <c r="J663" i="2"/>
  <c r="X662" i="2"/>
  <c r="P662" i="2"/>
  <c r="Q662" i="2" s="1"/>
  <c r="J662" i="2"/>
  <c r="X661" i="2"/>
  <c r="P661" i="2"/>
  <c r="Q661" i="2" s="1"/>
  <c r="J661" i="2"/>
  <c r="X660" i="2"/>
  <c r="P660" i="2"/>
  <c r="Q660" i="2" s="1"/>
  <c r="J660" i="2"/>
  <c r="X659" i="2"/>
  <c r="P659" i="2"/>
  <c r="Q659" i="2" s="1"/>
  <c r="J659" i="2"/>
  <c r="X658" i="2"/>
  <c r="P658" i="2"/>
  <c r="Q658" i="2" s="1"/>
  <c r="J658" i="2"/>
  <c r="X657" i="2"/>
  <c r="P657" i="2"/>
  <c r="Q657" i="2" s="1"/>
  <c r="J657" i="2"/>
  <c r="X656" i="2"/>
  <c r="P656" i="2"/>
  <c r="Q656" i="2" s="1"/>
  <c r="J656" i="2"/>
  <c r="X655" i="2"/>
  <c r="P655" i="2"/>
  <c r="Q655" i="2" s="1"/>
  <c r="J655" i="2"/>
  <c r="X654" i="2"/>
  <c r="P654" i="2"/>
  <c r="Q654" i="2" s="1"/>
  <c r="J654" i="2"/>
  <c r="X653" i="2"/>
  <c r="P653" i="2"/>
  <c r="Q653" i="2" s="1"/>
  <c r="J653" i="2"/>
  <c r="X652" i="2"/>
  <c r="P652" i="2"/>
  <c r="Q652" i="2" s="1"/>
  <c r="J652" i="2"/>
  <c r="X651" i="2"/>
  <c r="P651" i="2"/>
  <c r="Q651" i="2" s="1"/>
  <c r="J651" i="2"/>
  <c r="X650" i="2"/>
  <c r="P650" i="2"/>
  <c r="Q650" i="2" s="1"/>
  <c r="J650" i="2"/>
  <c r="X649" i="2"/>
  <c r="P649" i="2"/>
  <c r="Q649" i="2" s="1"/>
  <c r="J649" i="2"/>
  <c r="X648" i="2"/>
  <c r="P648" i="2"/>
  <c r="Q648" i="2" s="1"/>
  <c r="J648" i="2"/>
  <c r="X647" i="2"/>
  <c r="P647" i="2"/>
  <c r="Q647" i="2" s="1"/>
  <c r="J647" i="2"/>
  <c r="X646" i="2"/>
  <c r="P646" i="2"/>
  <c r="Q646" i="2" s="1"/>
  <c r="J646" i="2"/>
  <c r="X645" i="2"/>
  <c r="P645" i="2"/>
  <c r="Q645" i="2" s="1"/>
  <c r="J645" i="2"/>
  <c r="X644" i="2"/>
  <c r="P644" i="2"/>
  <c r="Q644" i="2" s="1"/>
  <c r="J644" i="2"/>
  <c r="X643" i="2"/>
  <c r="P643" i="2"/>
  <c r="Q643" i="2" s="1"/>
  <c r="J643" i="2"/>
  <c r="X642" i="2"/>
  <c r="P642" i="2"/>
  <c r="Q642" i="2" s="1"/>
  <c r="J642" i="2"/>
  <c r="X641" i="2"/>
  <c r="P641" i="2"/>
  <c r="Q641" i="2" s="1"/>
  <c r="J641" i="2"/>
  <c r="X640" i="2"/>
  <c r="P640" i="2"/>
  <c r="Q640" i="2" s="1"/>
  <c r="J640" i="2"/>
  <c r="X639" i="2"/>
  <c r="P639" i="2"/>
  <c r="Q639" i="2" s="1"/>
  <c r="J639" i="2"/>
  <c r="X638" i="2"/>
  <c r="P638" i="2"/>
  <c r="Q638" i="2" s="1"/>
  <c r="J638" i="2"/>
  <c r="X637" i="2"/>
  <c r="P637" i="2"/>
  <c r="Q637" i="2" s="1"/>
  <c r="J637" i="2"/>
  <c r="X636" i="2"/>
  <c r="P636" i="2"/>
  <c r="Q636" i="2" s="1"/>
  <c r="J636" i="2"/>
  <c r="X635" i="2"/>
  <c r="P635" i="2"/>
  <c r="Q635" i="2" s="1"/>
  <c r="J635" i="2"/>
  <c r="X634" i="2"/>
  <c r="P634" i="2"/>
  <c r="Q634" i="2" s="1"/>
  <c r="J634" i="2"/>
  <c r="X633" i="2"/>
  <c r="P633" i="2"/>
  <c r="Q633" i="2" s="1"/>
  <c r="J633" i="2"/>
  <c r="X632" i="2"/>
  <c r="P632" i="2"/>
  <c r="Q632" i="2" s="1"/>
  <c r="J632" i="2"/>
  <c r="X631" i="2"/>
  <c r="P631" i="2"/>
  <c r="Q631" i="2" s="1"/>
  <c r="J631" i="2"/>
  <c r="X630" i="2"/>
  <c r="P630" i="2"/>
  <c r="Q630" i="2" s="1"/>
  <c r="J630" i="2"/>
  <c r="X629" i="2"/>
  <c r="P629" i="2"/>
  <c r="Q629" i="2" s="1"/>
  <c r="J629" i="2"/>
  <c r="X628" i="2"/>
  <c r="P628" i="2"/>
  <c r="Q628" i="2" s="1"/>
  <c r="J628" i="2"/>
  <c r="X627" i="2"/>
  <c r="P627" i="2"/>
  <c r="Q627" i="2" s="1"/>
  <c r="J627" i="2"/>
  <c r="X626" i="2"/>
  <c r="P626" i="2"/>
  <c r="Q626" i="2" s="1"/>
  <c r="J626" i="2"/>
  <c r="X625" i="2"/>
  <c r="P625" i="2"/>
  <c r="Q625" i="2" s="1"/>
  <c r="J625" i="2"/>
  <c r="X624" i="2"/>
  <c r="P624" i="2"/>
  <c r="Q624" i="2" s="1"/>
  <c r="J624" i="2"/>
  <c r="X623" i="2"/>
  <c r="P623" i="2"/>
  <c r="Q623" i="2" s="1"/>
  <c r="J623" i="2"/>
  <c r="X622" i="2"/>
  <c r="P622" i="2"/>
  <c r="Q622" i="2" s="1"/>
  <c r="J622" i="2"/>
  <c r="X621" i="2"/>
  <c r="P621" i="2"/>
  <c r="Q621" i="2" s="1"/>
  <c r="J621" i="2"/>
  <c r="X620" i="2"/>
  <c r="P620" i="2"/>
  <c r="Q620" i="2" s="1"/>
  <c r="J620" i="2"/>
  <c r="X619" i="2"/>
  <c r="P619" i="2"/>
  <c r="Q619" i="2" s="1"/>
  <c r="J619" i="2"/>
  <c r="X618" i="2"/>
  <c r="P618" i="2"/>
  <c r="Q618" i="2" s="1"/>
  <c r="J618" i="2"/>
  <c r="X617" i="2"/>
  <c r="P617" i="2"/>
  <c r="Q617" i="2" s="1"/>
  <c r="J617" i="2"/>
  <c r="X616" i="2"/>
  <c r="P616" i="2"/>
  <c r="Q616" i="2" s="1"/>
  <c r="J616" i="2"/>
  <c r="X615" i="2"/>
  <c r="P615" i="2"/>
  <c r="Q615" i="2" s="1"/>
  <c r="J615" i="2"/>
  <c r="X614" i="2"/>
  <c r="P614" i="2"/>
  <c r="Q614" i="2" s="1"/>
  <c r="J614" i="2"/>
  <c r="X613" i="2"/>
  <c r="P613" i="2"/>
  <c r="Q613" i="2" s="1"/>
  <c r="J613" i="2"/>
  <c r="X612" i="2"/>
  <c r="P612" i="2"/>
  <c r="Q612" i="2" s="1"/>
  <c r="J612" i="2"/>
  <c r="X611" i="2"/>
  <c r="P611" i="2"/>
  <c r="Q611" i="2" s="1"/>
  <c r="J611" i="2"/>
  <c r="X610" i="2"/>
  <c r="P610" i="2"/>
  <c r="Q610" i="2" s="1"/>
  <c r="J610" i="2"/>
  <c r="X609" i="2"/>
  <c r="P609" i="2"/>
  <c r="Q609" i="2" s="1"/>
  <c r="J609" i="2"/>
  <c r="X608" i="2"/>
  <c r="P608" i="2"/>
  <c r="Q608" i="2" s="1"/>
  <c r="J608" i="2"/>
  <c r="X607" i="2"/>
  <c r="P607" i="2"/>
  <c r="Q607" i="2" s="1"/>
  <c r="J607" i="2"/>
  <c r="X606" i="2"/>
  <c r="P606" i="2"/>
  <c r="Q606" i="2" s="1"/>
  <c r="J606" i="2"/>
  <c r="X605" i="2"/>
  <c r="P605" i="2"/>
  <c r="Q605" i="2" s="1"/>
  <c r="J605" i="2"/>
  <c r="X604" i="2"/>
  <c r="P604" i="2"/>
  <c r="Q604" i="2" s="1"/>
  <c r="J604" i="2"/>
  <c r="X603" i="2"/>
  <c r="P603" i="2"/>
  <c r="Q603" i="2" s="1"/>
  <c r="J603" i="2"/>
  <c r="X602" i="2"/>
  <c r="P602" i="2"/>
  <c r="Q602" i="2" s="1"/>
  <c r="J602" i="2"/>
  <c r="X601" i="2"/>
  <c r="P601" i="2"/>
  <c r="Q601" i="2" s="1"/>
  <c r="J601" i="2"/>
  <c r="X600" i="2"/>
  <c r="P600" i="2"/>
  <c r="Q600" i="2" s="1"/>
  <c r="J600" i="2"/>
  <c r="X599" i="2"/>
  <c r="P599" i="2"/>
  <c r="Q599" i="2" s="1"/>
  <c r="J599" i="2"/>
  <c r="X598" i="2"/>
  <c r="P598" i="2"/>
  <c r="Q598" i="2" s="1"/>
  <c r="J598" i="2"/>
  <c r="X597" i="2"/>
  <c r="P597" i="2"/>
  <c r="Q597" i="2" s="1"/>
  <c r="J597" i="2"/>
  <c r="X596" i="2"/>
  <c r="P596" i="2"/>
  <c r="Q596" i="2" s="1"/>
  <c r="J596" i="2"/>
  <c r="X595" i="2"/>
  <c r="P595" i="2"/>
  <c r="Q595" i="2" s="1"/>
  <c r="J595" i="2"/>
  <c r="X594" i="2"/>
  <c r="P594" i="2"/>
  <c r="Q594" i="2" s="1"/>
  <c r="J594" i="2"/>
  <c r="X593" i="2"/>
  <c r="P593" i="2"/>
  <c r="Q593" i="2" s="1"/>
  <c r="J593" i="2"/>
  <c r="X592" i="2"/>
  <c r="P592" i="2"/>
  <c r="Q592" i="2" s="1"/>
  <c r="J592" i="2"/>
  <c r="X591" i="2"/>
  <c r="P591" i="2"/>
  <c r="Q591" i="2" s="1"/>
  <c r="J591" i="2"/>
  <c r="X590" i="2"/>
  <c r="P590" i="2"/>
  <c r="Q590" i="2" s="1"/>
  <c r="J590" i="2"/>
  <c r="X589" i="2"/>
  <c r="P589" i="2"/>
  <c r="Q589" i="2" s="1"/>
  <c r="J589" i="2"/>
  <c r="X588" i="2"/>
  <c r="P588" i="2"/>
  <c r="Q588" i="2" s="1"/>
  <c r="J588" i="2"/>
  <c r="X587" i="2"/>
  <c r="P587" i="2"/>
  <c r="Q587" i="2" s="1"/>
  <c r="J587" i="2"/>
  <c r="X586" i="2"/>
  <c r="P586" i="2"/>
  <c r="Q586" i="2" s="1"/>
  <c r="J586" i="2"/>
  <c r="X585" i="2"/>
  <c r="P585" i="2"/>
  <c r="Q585" i="2" s="1"/>
  <c r="J585" i="2"/>
  <c r="X584" i="2"/>
  <c r="P584" i="2"/>
  <c r="Q584" i="2" s="1"/>
  <c r="J584" i="2"/>
  <c r="X583" i="2"/>
  <c r="P583" i="2"/>
  <c r="Q583" i="2" s="1"/>
  <c r="J583" i="2"/>
  <c r="X582" i="2"/>
  <c r="P582" i="2"/>
  <c r="Q582" i="2" s="1"/>
  <c r="J582" i="2"/>
  <c r="X581" i="2"/>
  <c r="P581" i="2"/>
  <c r="Q581" i="2" s="1"/>
  <c r="J581" i="2"/>
  <c r="X580" i="2"/>
  <c r="P580" i="2"/>
  <c r="Q580" i="2" s="1"/>
  <c r="J580" i="2"/>
  <c r="X579" i="2"/>
  <c r="P579" i="2"/>
  <c r="Q579" i="2" s="1"/>
  <c r="J579" i="2"/>
  <c r="X578" i="2"/>
  <c r="P578" i="2"/>
  <c r="Q578" i="2" s="1"/>
  <c r="J578" i="2"/>
  <c r="X577" i="2"/>
  <c r="P577" i="2"/>
  <c r="Q577" i="2" s="1"/>
  <c r="J577" i="2"/>
  <c r="X576" i="2"/>
  <c r="P576" i="2"/>
  <c r="Q576" i="2" s="1"/>
  <c r="J576" i="2"/>
  <c r="X575" i="2"/>
  <c r="P575" i="2"/>
  <c r="Q575" i="2" s="1"/>
  <c r="J575" i="2"/>
  <c r="X574" i="2"/>
  <c r="P574" i="2"/>
  <c r="Q574" i="2" s="1"/>
  <c r="J574" i="2"/>
  <c r="X573" i="2"/>
  <c r="P573" i="2"/>
  <c r="Q573" i="2" s="1"/>
  <c r="J573" i="2"/>
  <c r="X572" i="2"/>
  <c r="P572" i="2"/>
  <c r="Q572" i="2" s="1"/>
  <c r="J572" i="2"/>
  <c r="X571" i="2"/>
  <c r="P571" i="2"/>
  <c r="Q571" i="2" s="1"/>
  <c r="J571" i="2"/>
  <c r="X570" i="2"/>
  <c r="P570" i="2"/>
  <c r="Q570" i="2" s="1"/>
  <c r="J570" i="2"/>
  <c r="X569" i="2"/>
  <c r="P569" i="2"/>
  <c r="Q569" i="2" s="1"/>
  <c r="J569" i="2"/>
  <c r="X568" i="2"/>
  <c r="P568" i="2"/>
  <c r="Q568" i="2" s="1"/>
  <c r="J568" i="2"/>
  <c r="X567" i="2"/>
  <c r="P567" i="2"/>
  <c r="Q567" i="2" s="1"/>
  <c r="J567" i="2"/>
  <c r="X566" i="2"/>
  <c r="P566" i="2"/>
  <c r="Q566" i="2" s="1"/>
  <c r="J566" i="2"/>
  <c r="X565" i="2"/>
  <c r="P565" i="2"/>
  <c r="Q565" i="2" s="1"/>
  <c r="J565" i="2"/>
  <c r="X564" i="2"/>
  <c r="P564" i="2"/>
  <c r="Q564" i="2" s="1"/>
  <c r="J564" i="2"/>
  <c r="X563" i="2"/>
  <c r="P563" i="2"/>
  <c r="Q563" i="2" s="1"/>
  <c r="J563" i="2"/>
  <c r="X562" i="2"/>
  <c r="P562" i="2"/>
  <c r="Q562" i="2" s="1"/>
  <c r="J562" i="2"/>
  <c r="X561" i="2"/>
  <c r="P561" i="2"/>
  <c r="Q561" i="2" s="1"/>
  <c r="J561" i="2"/>
  <c r="X560" i="2"/>
  <c r="P560" i="2"/>
  <c r="Q560" i="2" s="1"/>
  <c r="J560" i="2"/>
  <c r="X559" i="2"/>
  <c r="P559" i="2"/>
  <c r="Q559" i="2" s="1"/>
  <c r="J559" i="2"/>
  <c r="X558" i="2"/>
  <c r="P558" i="2"/>
  <c r="Q558" i="2" s="1"/>
  <c r="J558" i="2"/>
  <c r="X557" i="2"/>
  <c r="P557" i="2"/>
  <c r="Q557" i="2" s="1"/>
  <c r="J557" i="2"/>
  <c r="X556" i="2"/>
  <c r="P556" i="2"/>
  <c r="Q556" i="2" s="1"/>
  <c r="J556" i="2"/>
  <c r="X555" i="2"/>
  <c r="P555" i="2"/>
  <c r="Q555" i="2" s="1"/>
  <c r="J555" i="2"/>
  <c r="X554" i="2"/>
  <c r="P554" i="2"/>
  <c r="Q554" i="2" s="1"/>
  <c r="J554" i="2"/>
  <c r="X553" i="2"/>
  <c r="P553" i="2"/>
  <c r="Q553" i="2" s="1"/>
  <c r="J553" i="2"/>
  <c r="X552" i="2"/>
  <c r="P552" i="2"/>
  <c r="Q552" i="2" s="1"/>
  <c r="J552" i="2"/>
  <c r="X551" i="2"/>
  <c r="P551" i="2"/>
  <c r="Q551" i="2" s="1"/>
  <c r="J551" i="2"/>
  <c r="X550" i="2"/>
  <c r="P550" i="2"/>
  <c r="Q550" i="2" s="1"/>
  <c r="J550" i="2"/>
  <c r="X549" i="2"/>
  <c r="P549" i="2"/>
  <c r="Q549" i="2" s="1"/>
  <c r="J549" i="2"/>
  <c r="X548" i="2"/>
  <c r="P548" i="2"/>
  <c r="Q548" i="2" s="1"/>
  <c r="J548" i="2"/>
  <c r="X547" i="2"/>
  <c r="P547" i="2"/>
  <c r="Q547" i="2" s="1"/>
  <c r="J547" i="2"/>
  <c r="X546" i="2"/>
  <c r="P546" i="2"/>
  <c r="Q546" i="2" s="1"/>
  <c r="J546" i="2"/>
  <c r="X545" i="2"/>
  <c r="P545" i="2"/>
  <c r="Q545" i="2" s="1"/>
  <c r="J545" i="2"/>
  <c r="X544" i="2"/>
  <c r="P544" i="2"/>
  <c r="Q544" i="2" s="1"/>
  <c r="J544" i="2"/>
  <c r="X543" i="2"/>
  <c r="P543" i="2"/>
  <c r="Q543" i="2" s="1"/>
  <c r="J543" i="2"/>
  <c r="X542" i="2"/>
  <c r="P542" i="2"/>
  <c r="Q542" i="2" s="1"/>
  <c r="J542" i="2"/>
  <c r="X541" i="2"/>
  <c r="P541" i="2"/>
  <c r="Q541" i="2" s="1"/>
  <c r="J541" i="2"/>
  <c r="X540" i="2"/>
  <c r="P540" i="2"/>
  <c r="Q540" i="2" s="1"/>
  <c r="J540" i="2"/>
  <c r="X539" i="2"/>
  <c r="P539" i="2"/>
  <c r="Q539" i="2" s="1"/>
  <c r="J539" i="2"/>
  <c r="X538" i="2"/>
  <c r="P538" i="2"/>
  <c r="Q538" i="2" s="1"/>
  <c r="J538" i="2"/>
  <c r="X537" i="2"/>
  <c r="P537" i="2"/>
  <c r="Q537" i="2" s="1"/>
  <c r="J537" i="2"/>
  <c r="X536" i="2"/>
  <c r="P536" i="2"/>
  <c r="Q536" i="2" s="1"/>
  <c r="J536" i="2"/>
  <c r="X535" i="2"/>
  <c r="P535" i="2"/>
  <c r="Q535" i="2" s="1"/>
  <c r="J535" i="2"/>
  <c r="X534" i="2"/>
  <c r="P534" i="2"/>
  <c r="Q534" i="2" s="1"/>
  <c r="J534" i="2"/>
  <c r="X533" i="2"/>
  <c r="P533" i="2"/>
  <c r="Q533" i="2" s="1"/>
  <c r="J533" i="2"/>
  <c r="X532" i="2"/>
  <c r="P532" i="2"/>
  <c r="Q532" i="2" s="1"/>
  <c r="J532" i="2"/>
  <c r="X531" i="2"/>
  <c r="P531" i="2"/>
  <c r="Q531" i="2" s="1"/>
  <c r="J531" i="2"/>
  <c r="X530" i="2"/>
  <c r="P530" i="2"/>
  <c r="Q530" i="2" s="1"/>
  <c r="J530" i="2"/>
  <c r="X529" i="2"/>
  <c r="P529" i="2"/>
  <c r="Q529" i="2" s="1"/>
  <c r="J529" i="2"/>
  <c r="X528" i="2"/>
  <c r="P528" i="2"/>
  <c r="Q528" i="2" s="1"/>
  <c r="X527" i="2"/>
  <c r="P527" i="2"/>
  <c r="Q527" i="2" s="1"/>
  <c r="J527" i="2"/>
  <c r="X526" i="2"/>
  <c r="P526" i="2"/>
  <c r="Q526" i="2" s="1"/>
  <c r="J526" i="2"/>
  <c r="X525" i="2"/>
  <c r="P525" i="2"/>
  <c r="Q525" i="2" s="1"/>
  <c r="J525" i="2"/>
  <c r="X524" i="2"/>
  <c r="P524" i="2"/>
  <c r="Q524" i="2" s="1"/>
  <c r="J524" i="2"/>
  <c r="X523" i="2"/>
  <c r="P523" i="2"/>
  <c r="Q523" i="2" s="1"/>
  <c r="J523" i="2"/>
  <c r="X522" i="2"/>
  <c r="P522" i="2"/>
  <c r="Q522" i="2" s="1"/>
  <c r="J522" i="2"/>
  <c r="X521" i="2"/>
  <c r="P521" i="2"/>
  <c r="Q521" i="2" s="1"/>
  <c r="J521" i="2"/>
  <c r="X520" i="2"/>
  <c r="P520" i="2"/>
  <c r="Q520" i="2" s="1"/>
  <c r="J520" i="2"/>
  <c r="X519" i="2"/>
  <c r="P519" i="2"/>
  <c r="Q519" i="2" s="1"/>
  <c r="X518" i="2"/>
  <c r="P518" i="2"/>
  <c r="Q518" i="2" s="1"/>
  <c r="J518" i="2"/>
  <c r="X517" i="2"/>
  <c r="P517" i="2"/>
  <c r="Q517" i="2" s="1"/>
  <c r="J517" i="2"/>
  <c r="X516" i="2"/>
  <c r="P516" i="2"/>
  <c r="Q516" i="2" s="1"/>
  <c r="J516" i="2"/>
  <c r="X515" i="2"/>
  <c r="P515" i="2"/>
  <c r="Q515" i="2" s="1"/>
  <c r="J515" i="2"/>
  <c r="X514" i="2"/>
  <c r="P514" i="2"/>
  <c r="Q514" i="2" s="1"/>
  <c r="J514" i="2"/>
  <c r="X513" i="2"/>
  <c r="P513" i="2"/>
  <c r="Q513" i="2" s="1"/>
  <c r="J513" i="2"/>
  <c r="X512" i="2"/>
  <c r="P512" i="2"/>
  <c r="Q512" i="2" s="1"/>
  <c r="J512" i="2"/>
  <c r="X511" i="2"/>
  <c r="P511" i="2"/>
  <c r="Q511" i="2" s="1"/>
  <c r="J511" i="2"/>
  <c r="X510" i="2"/>
  <c r="P510" i="2"/>
  <c r="Q510" i="2" s="1"/>
  <c r="J510" i="2"/>
  <c r="X509" i="2"/>
  <c r="P509" i="2"/>
  <c r="Q509" i="2" s="1"/>
  <c r="J509" i="2"/>
  <c r="X508" i="2"/>
  <c r="P508" i="2"/>
  <c r="Q508" i="2" s="1"/>
  <c r="J508" i="2"/>
  <c r="X507" i="2"/>
  <c r="P507" i="2"/>
  <c r="Q507" i="2" s="1"/>
  <c r="J507" i="2"/>
  <c r="X506" i="2"/>
  <c r="P506" i="2"/>
  <c r="Q506" i="2" s="1"/>
  <c r="J506" i="2"/>
  <c r="X505" i="2"/>
  <c r="P505" i="2"/>
  <c r="Q505" i="2" s="1"/>
  <c r="J505" i="2"/>
  <c r="X504" i="2"/>
  <c r="P504" i="2"/>
  <c r="Q504" i="2" s="1"/>
  <c r="J504" i="2"/>
  <c r="X503" i="2"/>
  <c r="P503" i="2"/>
  <c r="Q503" i="2" s="1"/>
  <c r="J503" i="2"/>
  <c r="X502" i="2"/>
  <c r="P502" i="2"/>
  <c r="Q502" i="2" s="1"/>
  <c r="J502" i="2"/>
  <c r="X501" i="2"/>
  <c r="P501" i="2"/>
  <c r="Q501" i="2" s="1"/>
  <c r="J501" i="2"/>
  <c r="X500" i="2"/>
  <c r="P500" i="2"/>
  <c r="Q500" i="2" s="1"/>
  <c r="J500" i="2"/>
  <c r="X499" i="2"/>
  <c r="P499" i="2"/>
  <c r="Q499" i="2" s="1"/>
  <c r="J499" i="2"/>
  <c r="X498" i="2"/>
  <c r="P498" i="2"/>
  <c r="Q498" i="2" s="1"/>
  <c r="J498" i="2"/>
  <c r="X497" i="2"/>
  <c r="P497" i="2"/>
  <c r="Q497" i="2" s="1"/>
  <c r="J497" i="2"/>
  <c r="X496" i="2"/>
  <c r="P496" i="2"/>
  <c r="Q496" i="2" s="1"/>
  <c r="J496" i="2"/>
  <c r="X495" i="2"/>
  <c r="P495" i="2"/>
  <c r="Q495" i="2" s="1"/>
  <c r="J495" i="2"/>
  <c r="X494" i="2"/>
  <c r="P494" i="2"/>
  <c r="Q494" i="2" s="1"/>
  <c r="J494" i="2"/>
  <c r="X493" i="2"/>
  <c r="P493" i="2"/>
  <c r="Q493" i="2" s="1"/>
  <c r="J493" i="2"/>
  <c r="X492" i="2"/>
  <c r="P492" i="2"/>
  <c r="Q492" i="2" s="1"/>
  <c r="J492" i="2"/>
  <c r="X491" i="2"/>
  <c r="P491" i="2"/>
  <c r="Q491" i="2" s="1"/>
  <c r="J491" i="2"/>
  <c r="X490" i="2"/>
  <c r="P490" i="2"/>
  <c r="Q490" i="2" s="1"/>
  <c r="J490" i="2"/>
  <c r="X489" i="2"/>
  <c r="P489" i="2"/>
  <c r="Q489" i="2" s="1"/>
  <c r="J489" i="2"/>
  <c r="X488" i="2"/>
  <c r="P488" i="2"/>
  <c r="Q488" i="2" s="1"/>
  <c r="J488" i="2"/>
  <c r="X487" i="2"/>
  <c r="P487" i="2"/>
  <c r="Q487" i="2" s="1"/>
  <c r="J487" i="2"/>
  <c r="X486" i="2"/>
  <c r="P486" i="2"/>
  <c r="Q486" i="2" s="1"/>
  <c r="X485" i="2"/>
  <c r="P485" i="2"/>
  <c r="Q485" i="2" s="1"/>
  <c r="J485" i="2"/>
  <c r="X484" i="2"/>
  <c r="P484" i="2"/>
  <c r="Q484" i="2" s="1"/>
  <c r="J484" i="2"/>
  <c r="X483" i="2"/>
  <c r="P483" i="2"/>
  <c r="Q483" i="2" s="1"/>
  <c r="J483" i="2"/>
  <c r="X482" i="2"/>
  <c r="P482" i="2"/>
  <c r="Q482" i="2" s="1"/>
  <c r="J482" i="2"/>
  <c r="X481" i="2"/>
  <c r="P481" i="2"/>
  <c r="Q481" i="2" s="1"/>
  <c r="J481" i="2"/>
  <c r="X480" i="2"/>
  <c r="P480" i="2"/>
  <c r="Q480" i="2" s="1"/>
  <c r="J480" i="2"/>
  <c r="X479" i="2"/>
  <c r="P479" i="2"/>
  <c r="Q479" i="2" s="1"/>
  <c r="J479" i="2"/>
  <c r="X478" i="2"/>
  <c r="P478" i="2"/>
  <c r="Q478" i="2" s="1"/>
  <c r="J478" i="2"/>
  <c r="X477" i="2"/>
  <c r="P477" i="2"/>
  <c r="Q477" i="2" s="1"/>
  <c r="J477" i="2"/>
  <c r="X476" i="2"/>
  <c r="P476" i="2"/>
  <c r="Q476" i="2" s="1"/>
  <c r="J476" i="2"/>
  <c r="X475" i="2"/>
  <c r="P475" i="2"/>
  <c r="Q475" i="2" s="1"/>
  <c r="J475" i="2"/>
  <c r="X474" i="2"/>
  <c r="P474" i="2"/>
  <c r="Q474" i="2" s="1"/>
  <c r="J474" i="2"/>
  <c r="X473" i="2"/>
  <c r="P473" i="2"/>
  <c r="Q473" i="2" s="1"/>
  <c r="J473" i="2"/>
  <c r="X472" i="2"/>
  <c r="P472" i="2"/>
  <c r="Q472" i="2" s="1"/>
  <c r="J472" i="2"/>
  <c r="X471" i="2"/>
  <c r="P471" i="2"/>
  <c r="Q471" i="2" s="1"/>
  <c r="J471" i="2"/>
  <c r="X470" i="2"/>
  <c r="P470" i="2"/>
  <c r="Q470" i="2" s="1"/>
  <c r="J470" i="2"/>
  <c r="X469" i="2"/>
  <c r="P469" i="2"/>
  <c r="Q469" i="2" s="1"/>
  <c r="J469" i="2"/>
  <c r="X468" i="2"/>
  <c r="P468" i="2"/>
  <c r="Q468" i="2" s="1"/>
  <c r="J468" i="2"/>
  <c r="X467" i="2"/>
  <c r="P467" i="2"/>
  <c r="Q467" i="2" s="1"/>
  <c r="J467" i="2"/>
  <c r="X466" i="2"/>
  <c r="P466" i="2"/>
  <c r="Q466" i="2" s="1"/>
  <c r="J466" i="2"/>
  <c r="X465" i="2"/>
  <c r="P465" i="2"/>
  <c r="Q465" i="2" s="1"/>
  <c r="J465" i="2"/>
  <c r="X464" i="2"/>
  <c r="P464" i="2"/>
  <c r="Q464" i="2" s="1"/>
  <c r="J464" i="2"/>
  <c r="X463" i="2"/>
  <c r="P463" i="2"/>
  <c r="Q463" i="2" s="1"/>
  <c r="J463" i="2"/>
  <c r="X462" i="2"/>
  <c r="P462" i="2"/>
  <c r="Q462" i="2" s="1"/>
  <c r="J462" i="2"/>
  <c r="X461" i="2"/>
  <c r="P461" i="2"/>
  <c r="Q461" i="2" s="1"/>
  <c r="J461" i="2"/>
  <c r="X460" i="2"/>
  <c r="P460" i="2"/>
  <c r="Q460" i="2" s="1"/>
  <c r="J460" i="2"/>
  <c r="X459" i="2"/>
  <c r="P459" i="2"/>
  <c r="Q459" i="2" s="1"/>
  <c r="J459" i="2"/>
  <c r="X458" i="2"/>
  <c r="P458" i="2"/>
  <c r="Q458" i="2" s="1"/>
  <c r="J458" i="2"/>
  <c r="X457" i="2"/>
  <c r="P457" i="2"/>
  <c r="Q457" i="2" s="1"/>
  <c r="J457" i="2"/>
  <c r="X456" i="2"/>
  <c r="P456" i="2"/>
  <c r="Q456" i="2" s="1"/>
  <c r="J456" i="2"/>
  <c r="X455" i="2"/>
  <c r="P455" i="2"/>
  <c r="Q455" i="2" s="1"/>
  <c r="J455" i="2"/>
  <c r="X454" i="2"/>
  <c r="P454" i="2"/>
  <c r="Q454" i="2" s="1"/>
  <c r="X453" i="2"/>
  <c r="P453" i="2"/>
  <c r="Q453" i="2" s="1"/>
  <c r="J453" i="2"/>
  <c r="X452" i="2"/>
  <c r="P452" i="2"/>
  <c r="Q452" i="2" s="1"/>
  <c r="J452" i="2"/>
  <c r="X451" i="2"/>
  <c r="P451" i="2"/>
  <c r="Q451" i="2" s="1"/>
  <c r="J451" i="2"/>
  <c r="X450" i="2"/>
  <c r="P450" i="2"/>
  <c r="Q450" i="2" s="1"/>
  <c r="J450" i="2"/>
  <c r="X449" i="2"/>
  <c r="P449" i="2"/>
  <c r="Q449" i="2" s="1"/>
  <c r="J449" i="2"/>
  <c r="X448" i="2"/>
  <c r="P448" i="2"/>
  <c r="Q448" i="2" s="1"/>
  <c r="J448" i="2"/>
  <c r="X447" i="2"/>
  <c r="P447" i="2"/>
  <c r="Q447" i="2" s="1"/>
  <c r="J447" i="2"/>
  <c r="X446" i="2"/>
  <c r="P446" i="2"/>
  <c r="Q446" i="2" s="1"/>
  <c r="J446" i="2"/>
  <c r="X445" i="2"/>
  <c r="P445" i="2"/>
  <c r="Q445" i="2" s="1"/>
  <c r="J445" i="2"/>
  <c r="X444" i="2"/>
  <c r="P444" i="2"/>
  <c r="Q444" i="2" s="1"/>
  <c r="J444" i="2"/>
  <c r="X443" i="2"/>
  <c r="P443" i="2"/>
  <c r="Q443" i="2" s="1"/>
  <c r="J443" i="2"/>
  <c r="X442" i="2"/>
  <c r="P442" i="2"/>
  <c r="Q442" i="2" s="1"/>
  <c r="J442" i="2"/>
  <c r="X441" i="2"/>
  <c r="P441" i="2"/>
  <c r="Q441" i="2" s="1"/>
  <c r="J441" i="2"/>
  <c r="X440" i="2"/>
  <c r="P440" i="2"/>
  <c r="Q440" i="2" s="1"/>
  <c r="J440" i="2"/>
  <c r="X439" i="2"/>
  <c r="P439" i="2"/>
  <c r="Q439" i="2" s="1"/>
  <c r="J439" i="2"/>
  <c r="X438" i="2"/>
  <c r="P438" i="2"/>
  <c r="Q438" i="2" s="1"/>
  <c r="J438" i="2"/>
  <c r="X437" i="2"/>
  <c r="P437" i="2"/>
  <c r="Q437" i="2" s="1"/>
  <c r="J437" i="2"/>
  <c r="X436" i="2"/>
  <c r="P436" i="2"/>
  <c r="Q436" i="2" s="1"/>
  <c r="J436" i="2"/>
  <c r="X435" i="2"/>
  <c r="P435" i="2"/>
  <c r="Q435" i="2" s="1"/>
  <c r="X434" i="2"/>
  <c r="P434" i="2"/>
  <c r="Q434" i="2" s="1"/>
  <c r="J434" i="2"/>
  <c r="X433" i="2"/>
  <c r="P433" i="2"/>
  <c r="Q433" i="2" s="1"/>
  <c r="J433" i="2"/>
  <c r="X432" i="2"/>
  <c r="P432" i="2"/>
  <c r="Q432" i="2" s="1"/>
  <c r="J432" i="2"/>
  <c r="X431" i="2"/>
  <c r="P431" i="2"/>
  <c r="Q431" i="2" s="1"/>
  <c r="J431" i="2"/>
  <c r="X430" i="2"/>
  <c r="P430" i="2"/>
  <c r="Q430" i="2" s="1"/>
  <c r="J430" i="2"/>
  <c r="X429" i="2"/>
  <c r="P429" i="2"/>
  <c r="Q429" i="2" s="1"/>
  <c r="J429" i="2"/>
  <c r="X428" i="2"/>
  <c r="P428" i="2"/>
  <c r="Q428" i="2" s="1"/>
  <c r="J428" i="2"/>
  <c r="X427" i="2"/>
  <c r="P427" i="2"/>
  <c r="Q427" i="2" s="1"/>
  <c r="J427" i="2"/>
  <c r="X426" i="2"/>
  <c r="P426" i="2"/>
  <c r="Q426" i="2" s="1"/>
  <c r="J426" i="2"/>
  <c r="X425" i="2"/>
  <c r="P425" i="2"/>
  <c r="Q425" i="2" s="1"/>
  <c r="J425" i="2"/>
  <c r="X424" i="2"/>
  <c r="P424" i="2"/>
  <c r="Q424" i="2" s="1"/>
  <c r="J424" i="2"/>
  <c r="X423" i="2"/>
  <c r="P423" i="2"/>
  <c r="Q423" i="2" s="1"/>
  <c r="J423" i="2"/>
  <c r="X422" i="2"/>
  <c r="P422" i="2"/>
  <c r="Q422" i="2" s="1"/>
  <c r="J422" i="2"/>
  <c r="X421" i="2"/>
  <c r="P421" i="2"/>
  <c r="Q421" i="2" s="1"/>
  <c r="J421" i="2"/>
  <c r="X420" i="2"/>
  <c r="P420" i="2"/>
  <c r="Q420" i="2" s="1"/>
  <c r="J420" i="2"/>
  <c r="X419" i="2"/>
  <c r="P419" i="2"/>
  <c r="Q419" i="2" s="1"/>
  <c r="J419" i="2"/>
  <c r="X418" i="2"/>
  <c r="P418" i="2"/>
  <c r="Q418" i="2" s="1"/>
  <c r="J418" i="2"/>
  <c r="X417" i="2"/>
  <c r="P417" i="2"/>
  <c r="Q417" i="2" s="1"/>
  <c r="J417" i="2"/>
  <c r="X416" i="2"/>
  <c r="P416" i="2"/>
  <c r="Q416" i="2" s="1"/>
  <c r="J416" i="2"/>
  <c r="X415" i="2"/>
  <c r="P415" i="2"/>
  <c r="Q415" i="2" s="1"/>
  <c r="J415" i="2"/>
  <c r="X414" i="2"/>
  <c r="P414" i="2"/>
  <c r="Q414" i="2" s="1"/>
  <c r="J414" i="2"/>
  <c r="X413" i="2"/>
  <c r="P413" i="2"/>
  <c r="Q413" i="2" s="1"/>
  <c r="J413" i="2"/>
  <c r="X412" i="2"/>
  <c r="P412" i="2"/>
  <c r="Q412" i="2" s="1"/>
  <c r="J412" i="2"/>
  <c r="X411" i="2"/>
  <c r="P411" i="2"/>
  <c r="Q411" i="2" s="1"/>
  <c r="J411" i="2"/>
  <c r="X410" i="2"/>
  <c r="P410" i="2"/>
  <c r="Q410" i="2" s="1"/>
  <c r="J410" i="2"/>
  <c r="X409" i="2"/>
  <c r="P409" i="2"/>
  <c r="Q409" i="2" s="1"/>
  <c r="J409" i="2"/>
  <c r="X408" i="2"/>
  <c r="P408" i="2"/>
  <c r="Q408" i="2" s="1"/>
  <c r="J408" i="2"/>
  <c r="X407" i="2"/>
  <c r="P407" i="2"/>
  <c r="Q407" i="2" s="1"/>
  <c r="J407" i="2"/>
  <c r="X406" i="2"/>
  <c r="P406" i="2"/>
  <c r="Q406" i="2" s="1"/>
  <c r="J406" i="2"/>
  <c r="X405" i="2"/>
  <c r="P405" i="2"/>
  <c r="Q405" i="2" s="1"/>
  <c r="J405" i="2"/>
  <c r="X404" i="2"/>
  <c r="P404" i="2"/>
  <c r="Q404" i="2" s="1"/>
  <c r="J404" i="2"/>
  <c r="X403" i="2"/>
  <c r="P403" i="2"/>
  <c r="Q403" i="2" s="1"/>
  <c r="J403" i="2"/>
  <c r="X402" i="2"/>
  <c r="P402" i="2"/>
  <c r="Q402" i="2" s="1"/>
  <c r="J402" i="2"/>
  <c r="X401" i="2"/>
  <c r="P401" i="2"/>
  <c r="Q401" i="2" s="1"/>
  <c r="J401" i="2"/>
  <c r="X400" i="2"/>
  <c r="P400" i="2"/>
  <c r="Q400" i="2" s="1"/>
  <c r="X399" i="2"/>
  <c r="P399" i="2"/>
  <c r="Q399" i="2" s="1"/>
  <c r="J399" i="2"/>
  <c r="X398" i="2"/>
  <c r="P398" i="2"/>
  <c r="Q398" i="2" s="1"/>
  <c r="J398" i="2"/>
  <c r="X397" i="2"/>
  <c r="P397" i="2"/>
  <c r="Q397" i="2" s="1"/>
  <c r="J397" i="2"/>
  <c r="X396" i="2"/>
  <c r="P396" i="2"/>
  <c r="Q396" i="2" s="1"/>
  <c r="J396" i="2"/>
  <c r="X395" i="2"/>
  <c r="P395" i="2"/>
  <c r="Q395" i="2" s="1"/>
  <c r="J395" i="2"/>
  <c r="X394" i="2"/>
  <c r="P394" i="2"/>
  <c r="Q394" i="2" s="1"/>
  <c r="J394" i="2"/>
  <c r="X393" i="2"/>
  <c r="P393" i="2"/>
  <c r="Q393" i="2" s="1"/>
  <c r="J393" i="2"/>
  <c r="X392" i="2"/>
  <c r="P392" i="2"/>
  <c r="Q392" i="2" s="1"/>
  <c r="J392" i="2"/>
  <c r="X391" i="2"/>
  <c r="P391" i="2"/>
  <c r="Q391" i="2" s="1"/>
  <c r="J391" i="2"/>
  <c r="X390" i="2"/>
  <c r="P390" i="2"/>
  <c r="Q390" i="2" s="1"/>
  <c r="J390" i="2"/>
  <c r="X389" i="2"/>
  <c r="P389" i="2"/>
  <c r="Q389" i="2" s="1"/>
  <c r="J389" i="2"/>
  <c r="X388" i="2"/>
  <c r="P388" i="2"/>
  <c r="Q388" i="2" s="1"/>
  <c r="J388" i="2"/>
  <c r="X387" i="2"/>
  <c r="P387" i="2"/>
  <c r="Q387" i="2" s="1"/>
  <c r="J387" i="2"/>
  <c r="X386" i="2"/>
  <c r="P386" i="2"/>
  <c r="Q386" i="2" s="1"/>
  <c r="J386" i="2"/>
  <c r="X385" i="2"/>
  <c r="P385" i="2"/>
  <c r="Q385" i="2" s="1"/>
  <c r="J385" i="2"/>
  <c r="X384" i="2"/>
  <c r="P384" i="2"/>
  <c r="Q384" i="2" s="1"/>
  <c r="J384" i="2"/>
  <c r="X383" i="2"/>
  <c r="P383" i="2"/>
  <c r="Q383" i="2" s="1"/>
  <c r="J383" i="2"/>
  <c r="X382" i="2"/>
  <c r="P382" i="2"/>
  <c r="Q382" i="2" s="1"/>
  <c r="J382" i="2"/>
  <c r="X381" i="2"/>
  <c r="P381" i="2"/>
  <c r="Q381" i="2" s="1"/>
  <c r="J381" i="2"/>
  <c r="X380" i="2"/>
  <c r="P380" i="2"/>
  <c r="Q380" i="2" s="1"/>
  <c r="J380" i="2"/>
  <c r="X379" i="2"/>
  <c r="P379" i="2"/>
  <c r="Q379" i="2" s="1"/>
  <c r="J379" i="2"/>
  <c r="X378" i="2"/>
  <c r="P378" i="2"/>
  <c r="Q378" i="2" s="1"/>
  <c r="J378" i="2"/>
  <c r="X377" i="2"/>
  <c r="P377" i="2"/>
  <c r="Q377" i="2" s="1"/>
  <c r="J377" i="2"/>
  <c r="X376" i="2"/>
  <c r="P376" i="2"/>
  <c r="Q376" i="2" s="1"/>
  <c r="J376" i="2"/>
  <c r="X375" i="2"/>
  <c r="P375" i="2"/>
  <c r="Q375" i="2" s="1"/>
  <c r="J375" i="2"/>
  <c r="X374" i="2"/>
  <c r="P374" i="2"/>
  <c r="Q374" i="2" s="1"/>
  <c r="J374" i="2"/>
  <c r="X373" i="2"/>
  <c r="P373" i="2"/>
  <c r="Q373" i="2" s="1"/>
  <c r="J373" i="2"/>
  <c r="X372" i="2"/>
  <c r="P372" i="2"/>
  <c r="Q372" i="2" s="1"/>
  <c r="J372" i="2"/>
  <c r="X371" i="2"/>
  <c r="P371" i="2"/>
  <c r="Q371" i="2" s="1"/>
  <c r="J371" i="2"/>
  <c r="X370" i="2"/>
  <c r="P370" i="2"/>
  <c r="Q370" i="2" s="1"/>
  <c r="J370" i="2"/>
  <c r="X369" i="2"/>
  <c r="P369" i="2"/>
  <c r="Q369" i="2" s="1"/>
  <c r="J369" i="2"/>
  <c r="X368" i="2"/>
  <c r="P368" i="2"/>
  <c r="Q368" i="2" s="1"/>
  <c r="J368" i="2"/>
  <c r="X367" i="2"/>
  <c r="P367" i="2"/>
  <c r="Q367" i="2" s="1"/>
  <c r="J367" i="2"/>
  <c r="X366" i="2"/>
  <c r="P366" i="2"/>
  <c r="Q366" i="2" s="1"/>
  <c r="J366" i="2"/>
  <c r="X365" i="2"/>
  <c r="P365" i="2"/>
  <c r="Q365" i="2" s="1"/>
  <c r="J365" i="2"/>
  <c r="X364" i="2"/>
  <c r="P364" i="2"/>
  <c r="Q364" i="2" s="1"/>
  <c r="J364" i="2"/>
  <c r="X363" i="2"/>
  <c r="J363" i="2"/>
  <c r="X362" i="2"/>
  <c r="P362" i="2"/>
  <c r="Q362" i="2" s="1"/>
  <c r="J362" i="2"/>
  <c r="X361" i="2"/>
  <c r="P361" i="2"/>
  <c r="Q361" i="2" s="1"/>
  <c r="J361" i="2"/>
  <c r="X360" i="2"/>
  <c r="P360" i="2"/>
  <c r="Q360" i="2" s="1"/>
  <c r="J360" i="2"/>
  <c r="X359" i="2"/>
  <c r="P359" i="2"/>
  <c r="Q359" i="2" s="1"/>
  <c r="J359" i="2"/>
  <c r="X358" i="2"/>
  <c r="P358" i="2"/>
  <c r="Q358" i="2" s="1"/>
  <c r="J358" i="2"/>
  <c r="X357" i="2"/>
  <c r="P357" i="2"/>
  <c r="Q357" i="2" s="1"/>
  <c r="J357" i="2"/>
  <c r="X356" i="2"/>
  <c r="P356" i="2"/>
  <c r="Q356" i="2" s="1"/>
  <c r="J356" i="2"/>
  <c r="X355" i="2"/>
  <c r="P355" i="2"/>
  <c r="Q355" i="2" s="1"/>
  <c r="J355" i="2"/>
  <c r="X354" i="2"/>
  <c r="P354" i="2"/>
  <c r="Q354" i="2" s="1"/>
  <c r="J354" i="2"/>
  <c r="X353" i="2"/>
  <c r="P353" i="2"/>
  <c r="Q353" i="2" s="1"/>
  <c r="J353" i="2"/>
  <c r="X352" i="2"/>
  <c r="P352" i="2"/>
  <c r="Q352" i="2" s="1"/>
  <c r="J352" i="2"/>
  <c r="X351" i="2"/>
  <c r="P351" i="2"/>
  <c r="Q351" i="2" s="1"/>
  <c r="J351" i="2"/>
  <c r="X350" i="2"/>
  <c r="P350" i="2"/>
  <c r="Q350" i="2" s="1"/>
  <c r="J350" i="2"/>
  <c r="X349" i="2"/>
  <c r="P349" i="2"/>
  <c r="Q349" i="2" s="1"/>
  <c r="J349" i="2"/>
  <c r="X348" i="2"/>
  <c r="P348" i="2"/>
  <c r="Q348" i="2" s="1"/>
  <c r="J348" i="2"/>
  <c r="X347" i="2"/>
  <c r="P347" i="2"/>
  <c r="Q347" i="2" s="1"/>
  <c r="J347" i="2"/>
  <c r="X346" i="2"/>
  <c r="P346" i="2"/>
  <c r="Q346" i="2" s="1"/>
  <c r="J346" i="2"/>
  <c r="X345" i="2"/>
  <c r="P345" i="2"/>
  <c r="Q345" i="2" s="1"/>
  <c r="J345" i="2"/>
  <c r="X344" i="2"/>
  <c r="P344" i="2"/>
  <c r="Q344" i="2" s="1"/>
  <c r="J344" i="2"/>
  <c r="X343" i="2"/>
  <c r="P343" i="2"/>
  <c r="Q343" i="2" s="1"/>
  <c r="J343" i="2"/>
  <c r="X342" i="2"/>
  <c r="P342" i="2"/>
  <c r="Q342" i="2" s="1"/>
  <c r="J342" i="2"/>
  <c r="X341" i="2"/>
  <c r="P341" i="2"/>
  <c r="Q341" i="2" s="1"/>
  <c r="J341" i="2"/>
  <c r="X340" i="2"/>
  <c r="P340" i="2"/>
  <c r="Q340" i="2" s="1"/>
  <c r="J340" i="2"/>
  <c r="X339" i="2"/>
  <c r="P339" i="2"/>
  <c r="Q339" i="2" s="1"/>
  <c r="J339" i="2"/>
  <c r="X338" i="2"/>
  <c r="P338" i="2"/>
  <c r="Q338" i="2" s="1"/>
  <c r="J338" i="2"/>
  <c r="X337" i="2"/>
  <c r="P337" i="2"/>
  <c r="Q337" i="2" s="1"/>
  <c r="J337" i="2"/>
  <c r="X336" i="2"/>
  <c r="J336" i="2"/>
  <c r="X335" i="2"/>
  <c r="P335" i="2"/>
  <c r="Q335" i="2" s="1"/>
  <c r="J335" i="2"/>
  <c r="X334" i="2"/>
  <c r="P334" i="2"/>
  <c r="Q334" i="2" s="1"/>
  <c r="J334" i="2"/>
  <c r="X333" i="2"/>
  <c r="P333" i="2"/>
  <c r="Q333" i="2" s="1"/>
  <c r="J333" i="2"/>
  <c r="X332" i="2"/>
  <c r="P332" i="2"/>
  <c r="Q332" i="2" s="1"/>
  <c r="J332" i="2"/>
  <c r="X331" i="2"/>
  <c r="P331" i="2"/>
  <c r="Q331" i="2" s="1"/>
  <c r="J331" i="2"/>
  <c r="X330" i="2"/>
  <c r="P330" i="2"/>
  <c r="Q330" i="2" s="1"/>
  <c r="J330" i="2"/>
  <c r="X329" i="2"/>
  <c r="P329" i="2"/>
  <c r="Q329" i="2" s="1"/>
  <c r="J329" i="2"/>
  <c r="X328" i="2"/>
  <c r="P328" i="2"/>
  <c r="Q328" i="2" s="1"/>
  <c r="J328" i="2"/>
  <c r="X327" i="2"/>
  <c r="P327" i="2"/>
  <c r="Q327" i="2" s="1"/>
  <c r="J327" i="2"/>
  <c r="X326" i="2"/>
  <c r="P326" i="2"/>
  <c r="Q326" i="2" s="1"/>
  <c r="J326" i="2"/>
  <c r="X325" i="2"/>
  <c r="P325" i="2"/>
  <c r="Q325" i="2" s="1"/>
  <c r="J325" i="2"/>
  <c r="X324" i="2"/>
  <c r="P324" i="2"/>
  <c r="Q324" i="2" s="1"/>
  <c r="J324" i="2"/>
  <c r="X323" i="2"/>
  <c r="P323" i="2"/>
  <c r="Q323" i="2" s="1"/>
  <c r="J323" i="2"/>
  <c r="X322" i="2"/>
  <c r="P322" i="2"/>
  <c r="Q322" i="2" s="1"/>
  <c r="J322" i="2"/>
  <c r="X321" i="2"/>
  <c r="P321" i="2"/>
  <c r="Q321" i="2" s="1"/>
  <c r="J321" i="2"/>
  <c r="X320" i="2"/>
  <c r="P320" i="2"/>
  <c r="Q320" i="2" s="1"/>
  <c r="J320" i="2"/>
  <c r="X319" i="2"/>
  <c r="P319" i="2"/>
  <c r="Q319" i="2" s="1"/>
  <c r="J319" i="2"/>
  <c r="X318" i="2"/>
  <c r="P318" i="2"/>
  <c r="Q318" i="2" s="1"/>
  <c r="J318" i="2"/>
  <c r="X317" i="2"/>
  <c r="P317" i="2"/>
  <c r="Q317" i="2" s="1"/>
  <c r="J317" i="2"/>
  <c r="X316" i="2"/>
  <c r="P316" i="2"/>
  <c r="Q316" i="2" s="1"/>
  <c r="J316" i="2"/>
  <c r="X315" i="2"/>
  <c r="P315" i="2"/>
  <c r="Q315" i="2" s="1"/>
  <c r="J315" i="2"/>
  <c r="X314" i="2"/>
  <c r="P314" i="2"/>
  <c r="Q314" i="2" s="1"/>
  <c r="J314" i="2"/>
  <c r="X313" i="2"/>
  <c r="P313" i="2"/>
  <c r="Q313" i="2" s="1"/>
  <c r="J313" i="2"/>
  <c r="X312" i="2"/>
  <c r="P312" i="2"/>
  <c r="Q312" i="2" s="1"/>
  <c r="J312" i="2"/>
  <c r="X311" i="2"/>
  <c r="P311" i="2"/>
  <c r="Q311" i="2" s="1"/>
  <c r="J311" i="2"/>
  <c r="X310" i="2"/>
  <c r="P310" i="2"/>
  <c r="Q310" i="2" s="1"/>
  <c r="J310" i="2"/>
  <c r="X309" i="2"/>
  <c r="P309" i="2"/>
  <c r="Q309" i="2" s="1"/>
  <c r="J309" i="2"/>
  <c r="X308" i="2"/>
  <c r="P308" i="2"/>
  <c r="Q308" i="2" s="1"/>
  <c r="J308" i="2"/>
  <c r="X307" i="2"/>
  <c r="P307" i="2"/>
  <c r="Q307" i="2" s="1"/>
  <c r="J307" i="2"/>
  <c r="X306" i="2"/>
  <c r="P306" i="2"/>
  <c r="Q306" i="2" s="1"/>
  <c r="J306" i="2"/>
  <c r="X305" i="2"/>
  <c r="P305" i="2"/>
  <c r="Q305" i="2" s="1"/>
  <c r="J305" i="2"/>
  <c r="X304" i="2"/>
  <c r="P304" i="2"/>
  <c r="Q304" i="2" s="1"/>
  <c r="J304" i="2"/>
  <c r="X303" i="2"/>
  <c r="P303" i="2"/>
  <c r="Q303" i="2" s="1"/>
  <c r="J303" i="2"/>
  <c r="X302" i="2"/>
  <c r="P302" i="2"/>
  <c r="Q302" i="2" s="1"/>
  <c r="J302" i="2"/>
  <c r="X301" i="2"/>
  <c r="P301" i="2"/>
  <c r="Q301" i="2" s="1"/>
  <c r="J301" i="2"/>
  <c r="X300" i="2"/>
  <c r="P300" i="2"/>
  <c r="Q300" i="2" s="1"/>
  <c r="J300" i="2"/>
  <c r="X299" i="2"/>
  <c r="P299" i="2"/>
  <c r="Q299" i="2" s="1"/>
  <c r="J299" i="2"/>
  <c r="X298" i="2"/>
  <c r="P298" i="2"/>
  <c r="Q298" i="2" s="1"/>
  <c r="J298" i="2"/>
  <c r="X297" i="2"/>
  <c r="P297" i="2"/>
  <c r="Q297" i="2" s="1"/>
  <c r="J297" i="2"/>
  <c r="X296" i="2"/>
  <c r="P296" i="2"/>
  <c r="Q296" i="2" s="1"/>
  <c r="J296" i="2"/>
  <c r="X295" i="2"/>
  <c r="P295" i="2"/>
  <c r="Q295" i="2" s="1"/>
  <c r="J295" i="2"/>
  <c r="X294" i="2"/>
  <c r="P294" i="2"/>
  <c r="Q294" i="2" s="1"/>
  <c r="J294" i="2"/>
  <c r="X293" i="2"/>
  <c r="P293" i="2"/>
  <c r="Q293" i="2" s="1"/>
  <c r="J293" i="2"/>
  <c r="X292" i="2"/>
  <c r="P292" i="2"/>
  <c r="Q292" i="2" s="1"/>
  <c r="J292" i="2"/>
  <c r="X291" i="2"/>
  <c r="P291" i="2"/>
  <c r="Q291" i="2" s="1"/>
  <c r="J291" i="2"/>
  <c r="X290" i="2"/>
  <c r="P290" i="2"/>
  <c r="Q290" i="2" s="1"/>
  <c r="J290" i="2"/>
  <c r="X289" i="2"/>
  <c r="P289" i="2"/>
  <c r="Q289" i="2" s="1"/>
  <c r="J289" i="2"/>
  <c r="X288" i="2"/>
  <c r="P288" i="2"/>
  <c r="Q288" i="2" s="1"/>
  <c r="J288" i="2"/>
  <c r="X287" i="2"/>
  <c r="P287" i="2"/>
  <c r="Q287" i="2" s="1"/>
  <c r="J287" i="2"/>
  <c r="X286" i="2"/>
  <c r="P286" i="2"/>
  <c r="Q286" i="2" s="1"/>
  <c r="J286" i="2"/>
  <c r="X285" i="2"/>
  <c r="P285" i="2"/>
  <c r="Q285" i="2" s="1"/>
  <c r="J285" i="2"/>
  <c r="X284" i="2"/>
  <c r="P284" i="2"/>
  <c r="Q284" i="2" s="1"/>
  <c r="J284" i="2"/>
  <c r="X283" i="2"/>
  <c r="P283" i="2"/>
  <c r="Q283" i="2" s="1"/>
  <c r="J283" i="2"/>
  <c r="X282" i="2"/>
  <c r="P282" i="2"/>
  <c r="Q282" i="2" s="1"/>
  <c r="J282" i="2"/>
  <c r="X281" i="2"/>
  <c r="P281" i="2"/>
  <c r="Q281" i="2" s="1"/>
  <c r="J281" i="2"/>
  <c r="X280" i="2"/>
  <c r="P280" i="2"/>
  <c r="Q280" i="2" s="1"/>
  <c r="J280" i="2"/>
  <c r="X279" i="2"/>
  <c r="P279" i="2"/>
  <c r="Q279" i="2" s="1"/>
  <c r="J279" i="2"/>
  <c r="X278" i="2"/>
  <c r="P278" i="2"/>
  <c r="Q278" i="2" s="1"/>
  <c r="J278" i="2"/>
  <c r="X277" i="2"/>
  <c r="P277" i="2"/>
  <c r="Q277" i="2" s="1"/>
  <c r="J277" i="2"/>
  <c r="X276" i="2"/>
  <c r="P276" i="2"/>
  <c r="Q276" i="2" s="1"/>
  <c r="J276" i="2"/>
  <c r="X275" i="2"/>
  <c r="P275" i="2"/>
  <c r="Q275" i="2" s="1"/>
  <c r="J275" i="2"/>
  <c r="X274" i="2"/>
  <c r="P274" i="2"/>
  <c r="Q274" i="2" s="1"/>
  <c r="J274" i="2"/>
  <c r="X273" i="2"/>
  <c r="P273" i="2"/>
  <c r="Q273" i="2" s="1"/>
  <c r="J273" i="2"/>
  <c r="X272" i="2"/>
  <c r="P272" i="2"/>
  <c r="Q272" i="2" s="1"/>
  <c r="J272" i="2"/>
  <c r="X271" i="2"/>
  <c r="P271" i="2"/>
  <c r="Q271" i="2" s="1"/>
  <c r="J271" i="2"/>
  <c r="X270" i="2"/>
  <c r="P270" i="2"/>
  <c r="Q270" i="2" s="1"/>
  <c r="J270" i="2"/>
  <c r="X269" i="2"/>
  <c r="P269" i="2"/>
  <c r="Q269" i="2" s="1"/>
  <c r="J269" i="2"/>
  <c r="X268" i="2"/>
  <c r="P268" i="2"/>
  <c r="J268" i="2"/>
  <c r="X267" i="2"/>
  <c r="P267" i="2"/>
  <c r="Q267" i="2" s="1"/>
  <c r="J267" i="2"/>
  <c r="X266" i="2"/>
  <c r="P266" i="2"/>
  <c r="Q266" i="2" s="1"/>
  <c r="J266" i="2"/>
  <c r="X265" i="2"/>
  <c r="P265" i="2"/>
  <c r="Q265" i="2" s="1"/>
  <c r="J265" i="2"/>
  <c r="X264" i="2"/>
  <c r="P264" i="2"/>
  <c r="Q264" i="2" s="1"/>
  <c r="J264" i="2"/>
  <c r="X263" i="2"/>
  <c r="P263" i="2"/>
  <c r="Q263" i="2" s="1"/>
  <c r="J263" i="2"/>
  <c r="X262" i="2"/>
  <c r="P262" i="2"/>
  <c r="Q262" i="2" s="1"/>
  <c r="J262" i="2"/>
  <c r="X261" i="2"/>
  <c r="P261" i="2"/>
  <c r="Q261" i="2" s="1"/>
  <c r="J261" i="2"/>
  <c r="X260" i="2"/>
  <c r="P260" i="2"/>
  <c r="Q260" i="2" s="1"/>
  <c r="J260" i="2"/>
  <c r="X259" i="2"/>
  <c r="P259" i="2"/>
  <c r="Q259" i="2" s="1"/>
  <c r="J259" i="2"/>
  <c r="X258" i="2"/>
  <c r="P258" i="2"/>
  <c r="Q258" i="2" s="1"/>
  <c r="J258" i="2"/>
  <c r="X257" i="2"/>
  <c r="P257" i="2"/>
  <c r="Q257" i="2" s="1"/>
  <c r="J257" i="2"/>
  <c r="X256" i="2"/>
  <c r="P256" i="2"/>
  <c r="Q256" i="2" s="1"/>
  <c r="J256" i="2"/>
  <c r="X255" i="2"/>
  <c r="P255" i="2"/>
  <c r="Q255" i="2" s="1"/>
  <c r="J255" i="2"/>
  <c r="X254" i="2"/>
  <c r="P254" i="2"/>
  <c r="Q254" i="2" s="1"/>
  <c r="J254" i="2"/>
  <c r="X253" i="2"/>
  <c r="P253" i="2"/>
  <c r="Q253" i="2" s="1"/>
  <c r="J253" i="2"/>
  <c r="X252" i="2"/>
  <c r="P252" i="2"/>
  <c r="Q252" i="2" s="1"/>
  <c r="J252" i="2"/>
  <c r="X251" i="2"/>
  <c r="P251" i="2"/>
  <c r="Q251" i="2" s="1"/>
  <c r="J251" i="2"/>
  <c r="X250" i="2"/>
  <c r="P250" i="2"/>
  <c r="Q250" i="2" s="1"/>
  <c r="J250" i="2"/>
  <c r="X249" i="2"/>
  <c r="P249" i="2"/>
  <c r="Q249" i="2" s="1"/>
  <c r="J249" i="2"/>
  <c r="X248" i="2"/>
  <c r="P248" i="2"/>
  <c r="Q248" i="2" s="1"/>
  <c r="J248" i="2"/>
  <c r="X247" i="2"/>
  <c r="P247" i="2"/>
  <c r="Q247" i="2" s="1"/>
  <c r="J247" i="2"/>
  <c r="X246" i="2"/>
  <c r="P246" i="2"/>
  <c r="Q246" i="2" s="1"/>
  <c r="J246" i="2"/>
  <c r="X245" i="2"/>
  <c r="P245" i="2"/>
  <c r="Q245" i="2" s="1"/>
  <c r="J245" i="2"/>
  <c r="X244" i="2"/>
  <c r="P244" i="2"/>
  <c r="Q244" i="2" s="1"/>
  <c r="J244" i="2"/>
  <c r="X243" i="2"/>
  <c r="P243" i="2"/>
  <c r="Q243" i="2" s="1"/>
  <c r="J243" i="2"/>
  <c r="X242" i="2"/>
  <c r="P242" i="2"/>
  <c r="Q242" i="2" s="1"/>
  <c r="J242" i="2"/>
  <c r="X241" i="2"/>
  <c r="P241" i="2"/>
  <c r="Q241" i="2" s="1"/>
  <c r="J241" i="2"/>
  <c r="X240" i="2"/>
  <c r="P240" i="2"/>
  <c r="Q240" i="2" s="1"/>
  <c r="J240" i="2"/>
  <c r="X239" i="2"/>
  <c r="P239" i="2"/>
  <c r="Q239" i="2" s="1"/>
  <c r="J239" i="2"/>
  <c r="X238" i="2"/>
  <c r="P238" i="2"/>
  <c r="Q238" i="2" s="1"/>
  <c r="J238" i="2"/>
  <c r="X237" i="2"/>
  <c r="P237" i="2"/>
  <c r="Q237" i="2" s="1"/>
  <c r="J237" i="2"/>
  <c r="X236" i="2"/>
  <c r="P236" i="2"/>
  <c r="Q236" i="2" s="1"/>
  <c r="J236" i="2"/>
  <c r="X235" i="2"/>
  <c r="P235" i="2"/>
  <c r="Q235" i="2" s="1"/>
  <c r="J235" i="2"/>
  <c r="X234" i="2"/>
  <c r="P234" i="2"/>
  <c r="Q234" i="2" s="1"/>
  <c r="J234" i="2"/>
  <c r="X233" i="2"/>
  <c r="P233" i="2"/>
  <c r="Q233" i="2" s="1"/>
  <c r="J233" i="2"/>
  <c r="X232" i="2"/>
  <c r="P232" i="2"/>
  <c r="Q232" i="2" s="1"/>
  <c r="J232" i="2"/>
  <c r="X231" i="2"/>
  <c r="P231" i="2"/>
  <c r="Q231" i="2" s="1"/>
  <c r="J231" i="2"/>
  <c r="X230" i="2"/>
  <c r="P230" i="2"/>
  <c r="Q230" i="2" s="1"/>
  <c r="J230" i="2"/>
  <c r="X229" i="2"/>
  <c r="P229" i="2"/>
  <c r="Q229" i="2" s="1"/>
  <c r="J229" i="2"/>
  <c r="X228" i="2"/>
  <c r="P228" i="2"/>
  <c r="Q228" i="2" s="1"/>
  <c r="J228" i="2"/>
  <c r="X227" i="2"/>
  <c r="P227" i="2"/>
  <c r="Q227" i="2" s="1"/>
  <c r="J227" i="2"/>
  <c r="X226" i="2"/>
  <c r="P226" i="2"/>
  <c r="Q226" i="2" s="1"/>
  <c r="J226" i="2"/>
  <c r="X225" i="2"/>
  <c r="P225" i="2"/>
  <c r="Q225" i="2" s="1"/>
  <c r="J225" i="2"/>
  <c r="X224" i="2"/>
  <c r="P224" i="2"/>
  <c r="Q224" i="2" s="1"/>
  <c r="J224" i="2"/>
  <c r="X223" i="2"/>
  <c r="P223" i="2"/>
  <c r="Q223" i="2" s="1"/>
  <c r="J223" i="2"/>
  <c r="X222" i="2"/>
  <c r="P222" i="2"/>
  <c r="Q222" i="2" s="1"/>
  <c r="J222" i="2"/>
  <c r="X221" i="2"/>
  <c r="P221" i="2"/>
  <c r="Q221" i="2" s="1"/>
  <c r="J221" i="2"/>
  <c r="X220" i="2"/>
  <c r="P220" i="2"/>
  <c r="Q220" i="2" s="1"/>
  <c r="J220" i="2"/>
  <c r="X219" i="2"/>
  <c r="P219" i="2"/>
  <c r="Q219" i="2" s="1"/>
  <c r="J219" i="2"/>
  <c r="X218" i="2"/>
  <c r="P218" i="2"/>
  <c r="Q218" i="2" s="1"/>
  <c r="J218" i="2"/>
  <c r="X217" i="2"/>
  <c r="P217" i="2"/>
  <c r="Q217" i="2" s="1"/>
  <c r="J217" i="2"/>
  <c r="X216" i="2"/>
  <c r="P216" i="2"/>
  <c r="Q216" i="2" s="1"/>
  <c r="J216" i="2"/>
  <c r="X215" i="2"/>
  <c r="P215" i="2"/>
  <c r="Q215" i="2" s="1"/>
  <c r="J215" i="2"/>
  <c r="X214" i="2"/>
  <c r="P214" i="2"/>
  <c r="Q214" i="2" s="1"/>
  <c r="J214" i="2"/>
  <c r="X213" i="2"/>
  <c r="P213" i="2"/>
  <c r="Q213" i="2" s="1"/>
  <c r="J213" i="2"/>
  <c r="X212" i="2"/>
  <c r="P212" i="2"/>
  <c r="Q212" i="2" s="1"/>
  <c r="J212" i="2"/>
  <c r="X211" i="2"/>
  <c r="P211" i="2"/>
  <c r="Q211" i="2" s="1"/>
  <c r="J211" i="2"/>
  <c r="X210" i="2"/>
  <c r="P210" i="2"/>
  <c r="Q210" i="2" s="1"/>
  <c r="J210" i="2"/>
  <c r="X209" i="2"/>
  <c r="P209" i="2"/>
  <c r="Q209" i="2" s="1"/>
  <c r="J209" i="2"/>
  <c r="X208" i="2"/>
  <c r="P208" i="2"/>
  <c r="Q208" i="2" s="1"/>
  <c r="J208" i="2"/>
  <c r="X207" i="2"/>
  <c r="P207" i="2"/>
  <c r="Q207" i="2" s="1"/>
  <c r="J207" i="2"/>
  <c r="X206" i="2"/>
  <c r="P206" i="2"/>
  <c r="Q206" i="2" s="1"/>
  <c r="J206" i="2"/>
  <c r="X205" i="2"/>
  <c r="P205" i="2"/>
  <c r="Q205" i="2" s="1"/>
  <c r="J205" i="2"/>
  <c r="X204" i="2"/>
  <c r="P204" i="2"/>
  <c r="Q204" i="2" s="1"/>
  <c r="J204" i="2"/>
  <c r="X203" i="2"/>
  <c r="P203" i="2"/>
  <c r="Q203" i="2" s="1"/>
  <c r="J203" i="2"/>
  <c r="X202" i="2"/>
  <c r="P202" i="2"/>
  <c r="Q202" i="2" s="1"/>
  <c r="J202" i="2"/>
  <c r="X201" i="2"/>
  <c r="P201" i="2"/>
  <c r="Q201" i="2" s="1"/>
  <c r="J201" i="2"/>
  <c r="X200" i="2"/>
  <c r="P200" i="2"/>
  <c r="Q200" i="2" s="1"/>
  <c r="J200" i="2"/>
  <c r="X199" i="2"/>
  <c r="P199" i="2"/>
  <c r="Q199" i="2" s="1"/>
  <c r="J199" i="2"/>
  <c r="X198" i="2"/>
  <c r="P198" i="2"/>
  <c r="Q198" i="2" s="1"/>
  <c r="J198" i="2"/>
  <c r="X197" i="2"/>
  <c r="P197" i="2"/>
  <c r="Q197" i="2" s="1"/>
  <c r="J197" i="2"/>
  <c r="X196" i="2"/>
  <c r="P196" i="2"/>
  <c r="Q196" i="2" s="1"/>
  <c r="J196" i="2"/>
  <c r="X195" i="2"/>
  <c r="P195" i="2"/>
  <c r="Q195" i="2" s="1"/>
  <c r="J195" i="2"/>
  <c r="X194" i="2"/>
  <c r="P194" i="2"/>
  <c r="Q194" i="2" s="1"/>
  <c r="J194" i="2"/>
  <c r="X193" i="2"/>
  <c r="P193" i="2"/>
  <c r="Q193" i="2" s="1"/>
  <c r="J193" i="2"/>
  <c r="X192" i="2"/>
  <c r="P192" i="2"/>
  <c r="J192" i="2"/>
  <c r="X191" i="2"/>
  <c r="P191" i="2"/>
  <c r="J191" i="2"/>
  <c r="X190" i="2"/>
  <c r="P190" i="2"/>
  <c r="J190" i="2"/>
  <c r="X189" i="2"/>
  <c r="P189" i="2"/>
  <c r="Q189" i="2" s="1"/>
  <c r="J189" i="2"/>
  <c r="X188" i="2"/>
  <c r="P188" i="2"/>
  <c r="J188" i="2"/>
  <c r="X187" i="2"/>
  <c r="P187" i="2"/>
  <c r="J187" i="2"/>
  <c r="X186" i="2"/>
  <c r="P186" i="2"/>
  <c r="J186" i="2"/>
  <c r="X185" i="2"/>
  <c r="P185" i="2"/>
  <c r="Q185" i="2" s="1"/>
  <c r="J185" i="2"/>
  <c r="X184" i="2"/>
  <c r="P184" i="2"/>
  <c r="J184" i="2"/>
  <c r="X183" i="2"/>
  <c r="P183" i="2"/>
  <c r="J183" i="2"/>
  <c r="X182" i="2"/>
  <c r="P182" i="2"/>
  <c r="Q182" i="2" s="1"/>
  <c r="J182" i="2"/>
  <c r="X181" i="2"/>
  <c r="P181" i="2"/>
  <c r="Q181" i="2" s="1"/>
  <c r="J181" i="2"/>
  <c r="X180" i="2"/>
  <c r="P180" i="2"/>
  <c r="Q180" i="2" s="1"/>
  <c r="J180" i="2"/>
  <c r="X179" i="2"/>
  <c r="P179" i="2"/>
  <c r="Q179" i="2" s="1"/>
  <c r="J179" i="2"/>
  <c r="X178" i="2"/>
  <c r="P178" i="2"/>
  <c r="Q178" i="2" s="1"/>
  <c r="J178" i="2"/>
  <c r="X177" i="2"/>
  <c r="P177" i="2"/>
  <c r="J177" i="2"/>
  <c r="X176" i="2"/>
  <c r="P176" i="2"/>
  <c r="Q176" i="2" s="1"/>
  <c r="J176" i="2"/>
  <c r="X175" i="2"/>
  <c r="P175" i="2"/>
  <c r="J175" i="2"/>
  <c r="X174" i="2"/>
  <c r="P174" i="2"/>
  <c r="J174" i="2"/>
  <c r="X173" i="2"/>
  <c r="P173" i="2"/>
  <c r="J173" i="2"/>
  <c r="X172" i="2"/>
  <c r="P172" i="2"/>
  <c r="J172" i="2"/>
  <c r="X171" i="2"/>
  <c r="P171" i="2"/>
  <c r="J171" i="2"/>
  <c r="X170" i="2"/>
  <c r="P170" i="2"/>
  <c r="J170" i="2"/>
  <c r="X169" i="2"/>
  <c r="P169" i="2"/>
  <c r="J169" i="2"/>
  <c r="X168" i="2"/>
  <c r="P168" i="2"/>
  <c r="J168" i="2"/>
  <c r="X167" i="2"/>
  <c r="P167" i="2"/>
  <c r="J167" i="2"/>
  <c r="X166" i="2"/>
  <c r="P166" i="2"/>
  <c r="Q166" i="2" s="1"/>
  <c r="J166" i="2"/>
  <c r="X165" i="2"/>
  <c r="P165" i="2"/>
  <c r="J165" i="2"/>
  <c r="X164" i="2"/>
  <c r="P164" i="2"/>
  <c r="J164" i="2"/>
  <c r="X163" i="2"/>
  <c r="P163" i="2"/>
  <c r="J163" i="2"/>
  <c r="X162" i="2"/>
  <c r="P162" i="2"/>
  <c r="J162" i="2"/>
  <c r="X161" i="2"/>
  <c r="P161" i="2"/>
  <c r="Q161" i="2" s="1"/>
  <c r="X160" i="2"/>
  <c r="P160" i="2"/>
  <c r="J160" i="2"/>
  <c r="X159" i="2"/>
  <c r="P159" i="2"/>
  <c r="J159" i="2"/>
  <c r="X158" i="2"/>
  <c r="P158" i="2"/>
  <c r="Q158" i="2" s="1"/>
  <c r="J158" i="2"/>
  <c r="X157" i="2"/>
  <c r="P157" i="2"/>
  <c r="Q157" i="2" s="1"/>
  <c r="J157" i="2"/>
  <c r="X156" i="2"/>
  <c r="P156" i="2"/>
  <c r="Q156" i="2" s="1"/>
  <c r="J156" i="2"/>
  <c r="X155" i="2"/>
  <c r="P155" i="2"/>
  <c r="Q155" i="2" s="1"/>
  <c r="J155" i="2"/>
  <c r="X154" i="2"/>
  <c r="P154" i="2"/>
  <c r="J154" i="2"/>
  <c r="X153" i="2"/>
  <c r="P153" i="2"/>
  <c r="J153" i="2"/>
  <c r="X152" i="2"/>
  <c r="P152" i="2"/>
  <c r="Q152" i="2" s="1"/>
  <c r="J152" i="2"/>
  <c r="X151" i="2"/>
  <c r="P151" i="2"/>
  <c r="J151" i="2"/>
  <c r="X150" i="2"/>
  <c r="P150" i="2"/>
  <c r="Q150" i="2" s="1"/>
  <c r="J150" i="2"/>
  <c r="X149" i="2"/>
  <c r="P149" i="2"/>
  <c r="J149" i="2"/>
  <c r="X148" i="2"/>
  <c r="P148" i="2"/>
  <c r="J148" i="2"/>
  <c r="X147" i="2"/>
  <c r="P147" i="2"/>
  <c r="Q147" i="2" s="1"/>
  <c r="J147" i="2"/>
  <c r="X146" i="2"/>
  <c r="P146" i="2"/>
  <c r="Q146" i="2" s="1"/>
  <c r="J146" i="2"/>
  <c r="X145" i="2"/>
  <c r="P145" i="2"/>
  <c r="J145" i="2"/>
  <c r="X144" i="2"/>
  <c r="P144" i="2"/>
  <c r="J144" i="2"/>
  <c r="X143" i="2"/>
  <c r="P143" i="2"/>
  <c r="J143" i="2"/>
  <c r="X142" i="2"/>
  <c r="P142" i="2"/>
  <c r="J142" i="2"/>
  <c r="X141" i="2"/>
  <c r="P141" i="2"/>
  <c r="Q141" i="2" s="1"/>
  <c r="J141" i="2"/>
  <c r="X140" i="2"/>
  <c r="P140" i="2"/>
  <c r="J140" i="2"/>
  <c r="X139" i="2"/>
  <c r="P139" i="2"/>
  <c r="J139" i="2"/>
  <c r="X138" i="2"/>
  <c r="P138" i="2"/>
  <c r="J138" i="2"/>
  <c r="X137" i="2"/>
  <c r="P137" i="2"/>
  <c r="J137" i="2"/>
  <c r="X136" i="2"/>
  <c r="P136" i="2"/>
  <c r="J136" i="2"/>
  <c r="X135" i="2"/>
  <c r="P135" i="2"/>
  <c r="J135" i="2"/>
  <c r="X134" i="2"/>
  <c r="P134" i="2"/>
  <c r="J134" i="2"/>
  <c r="X133" i="2"/>
  <c r="P133" i="2"/>
  <c r="Q133" i="2" s="1"/>
  <c r="J133" i="2"/>
  <c r="X132" i="2"/>
  <c r="P132" i="2"/>
  <c r="J132" i="2"/>
  <c r="X131" i="2"/>
  <c r="P131" i="2"/>
  <c r="J131" i="2"/>
  <c r="X130" i="2"/>
  <c r="P130" i="2"/>
  <c r="J130" i="2"/>
  <c r="X129" i="2"/>
  <c r="P129" i="2"/>
  <c r="J129" i="2"/>
  <c r="X128" i="2"/>
  <c r="P128" i="2"/>
  <c r="Q128" i="2" s="1"/>
  <c r="J128" i="2"/>
  <c r="X127" i="2"/>
  <c r="P127" i="2"/>
  <c r="Q127" i="2" s="1"/>
  <c r="J127" i="2"/>
  <c r="X126" i="2"/>
  <c r="P126" i="2"/>
  <c r="J126" i="2"/>
  <c r="X125" i="2"/>
  <c r="P125" i="2"/>
  <c r="J125" i="2"/>
  <c r="X124" i="2"/>
  <c r="P124" i="2"/>
  <c r="J124" i="2"/>
  <c r="X123" i="2"/>
  <c r="P123" i="2"/>
  <c r="J123" i="2"/>
  <c r="X122" i="2"/>
  <c r="P122" i="2"/>
  <c r="J122" i="2"/>
  <c r="X121" i="2"/>
  <c r="P121" i="2"/>
  <c r="J121" i="2"/>
  <c r="X120" i="2"/>
  <c r="P120" i="2"/>
  <c r="J120" i="2"/>
  <c r="X119" i="2"/>
  <c r="P119" i="2"/>
  <c r="J119" i="2"/>
  <c r="X118" i="2"/>
  <c r="P118" i="2"/>
  <c r="J118" i="2"/>
  <c r="X117" i="2"/>
  <c r="P117" i="2"/>
  <c r="J117" i="2"/>
  <c r="X116" i="2"/>
  <c r="P116" i="2"/>
  <c r="J116" i="2"/>
  <c r="X115" i="2"/>
  <c r="P115" i="2"/>
  <c r="J115" i="2"/>
  <c r="X114" i="2"/>
  <c r="P114" i="2"/>
  <c r="J114" i="2"/>
  <c r="X113" i="2"/>
  <c r="P113" i="2"/>
  <c r="Q113" i="2" s="1"/>
  <c r="J113" i="2"/>
  <c r="X112" i="2"/>
  <c r="P112" i="2"/>
  <c r="J112" i="2"/>
  <c r="X111" i="2"/>
  <c r="P111" i="2"/>
  <c r="Q111" i="2" s="1"/>
  <c r="J111" i="2"/>
  <c r="X110" i="2"/>
  <c r="P110" i="2"/>
  <c r="J110" i="2"/>
  <c r="X109" i="2"/>
  <c r="P109" i="2"/>
  <c r="J109" i="2"/>
  <c r="X108" i="2"/>
  <c r="P108" i="2"/>
  <c r="J108" i="2"/>
  <c r="X107" i="2"/>
  <c r="P107" i="2"/>
  <c r="J107" i="2"/>
  <c r="X106" i="2"/>
  <c r="P106" i="2"/>
  <c r="J106" i="2"/>
  <c r="X105" i="2"/>
  <c r="P105" i="2"/>
  <c r="Q105" i="2" s="1"/>
  <c r="J105" i="2"/>
  <c r="X104" i="2"/>
  <c r="P104" i="2"/>
  <c r="J104" i="2"/>
  <c r="X103" i="2"/>
  <c r="P103" i="2"/>
  <c r="J103" i="2"/>
  <c r="X102" i="2"/>
  <c r="P102" i="2"/>
  <c r="J102" i="2"/>
  <c r="X101" i="2"/>
  <c r="P101" i="2"/>
  <c r="J101" i="2"/>
  <c r="X100" i="2"/>
  <c r="P100" i="2"/>
  <c r="J100" i="2"/>
  <c r="X99" i="2"/>
  <c r="P99" i="2"/>
  <c r="J99" i="2"/>
  <c r="X98" i="2"/>
  <c r="P98" i="2"/>
  <c r="J98" i="2"/>
  <c r="X97" i="2"/>
  <c r="P97" i="2"/>
  <c r="J97" i="2"/>
  <c r="X96" i="2"/>
  <c r="P96" i="2"/>
  <c r="J96" i="2"/>
  <c r="X95" i="2"/>
  <c r="P95" i="2"/>
  <c r="J95" i="2"/>
  <c r="X94" i="2"/>
  <c r="P94" i="2"/>
  <c r="J94" i="2"/>
  <c r="X93" i="2"/>
  <c r="P93" i="2"/>
  <c r="Q93" i="2" s="1"/>
  <c r="J93" i="2"/>
  <c r="X92" i="2"/>
  <c r="P92" i="2"/>
  <c r="Q92" i="2" s="1"/>
  <c r="J92" i="2"/>
  <c r="X91" i="2"/>
  <c r="P91" i="2"/>
  <c r="Q91" i="2" s="1"/>
  <c r="J91" i="2"/>
  <c r="X90" i="2"/>
  <c r="P90" i="2"/>
  <c r="Q90" i="2" s="1"/>
  <c r="J90" i="2"/>
  <c r="X89" i="2"/>
  <c r="P89" i="2"/>
  <c r="Q89" i="2" s="1"/>
  <c r="J89" i="2"/>
  <c r="X88" i="2"/>
  <c r="P88" i="2"/>
  <c r="Q88" i="2" s="1"/>
  <c r="J88" i="2"/>
  <c r="X87" i="2"/>
  <c r="P87" i="2"/>
  <c r="Q87" i="2" s="1"/>
  <c r="J87" i="2"/>
  <c r="X86" i="2"/>
  <c r="P86" i="2"/>
  <c r="Q86" i="2" s="1"/>
  <c r="J86" i="2"/>
  <c r="X85" i="2"/>
  <c r="P85" i="2"/>
  <c r="Q85" i="2" s="1"/>
  <c r="J85" i="2"/>
  <c r="X84" i="2"/>
  <c r="P84" i="2"/>
  <c r="Q84" i="2" s="1"/>
  <c r="J84" i="2"/>
  <c r="X83" i="2"/>
  <c r="P83" i="2"/>
  <c r="Q83" i="2" s="1"/>
  <c r="J83" i="2"/>
  <c r="X82" i="2"/>
  <c r="P82" i="2"/>
  <c r="Q82" i="2" s="1"/>
  <c r="J82" i="2"/>
  <c r="X81" i="2"/>
  <c r="P81" i="2"/>
  <c r="Q81" i="2" s="1"/>
  <c r="J81" i="2"/>
  <c r="X80" i="2"/>
  <c r="P80" i="2"/>
  <c r="Q80" i="2" s="1"/>
  <c r="J80" i="2"/>
  <c r="X79" i="2"/>
  <c r="P79" i="2"/>
  <c r="Q79" i="2" s="1"/>
  <c r="J79" i="2"/>
  <c r="X78" i="2"/>
  <c r="P78" i="2"/>
  <c r="Q78" i="2" s="1"/>
  <c r="J78" i="2"/>
  <c r="X77" i="2"/>
  <c r="P77" i="2"/>
  <c r="Q77" i="2" s="1"/>
  <c r="J77" i="2"/>
  <c r="X76" i="2"/>
  <c r="P76" i="2"/>
  <c r="Q76" i="2" s="1"/>
  <c r="J76" i="2"/>
  <c r="X75" i="2"/>
  <c r="P75" i="2"/>
  <c r="Q75" i="2" s="1"/>
  <c r="J75" i="2"/>
  <c r="X74" i="2"/>
  <c r="P74" i="2"/>
  <c r="Q74" i="2" s="1"/>
  <c r="J74" i="2"/>
  <c r="X73" i="2"/>
  <c r="P73" i="2"/>
  <c r="Q73" i="2" s="1"/>
  <c r="J73" i="2"/>
  <c r="X72" i="2"/>
  <c r="P72" i="2"/>
  <c r="Q72" i="2" s="1"/>
  <c r="J72" i="2"/>
  <c r="X71" i="2"/>
  <c r="P71" i="2"/>
  <c r="Q71" i="2" s="1"/>
  <c r="J71" i="2"/>
  <c r="X70" i="2"/>
  <c r="P70" i="2"/>
  <c r="Q70" i="2" s="1"/>
  <c r="J70" i="2"/>
  <c r="X69" i="2"/>
  <c r="P69" i="2"/>
  <c r="Q69" i="2" s="1"/>
  <c r="J69" i="2"/>
  <c r="X68" i="2"/>
  <c r="P68" i="2"/>
  <c r="Q68" i="2" s="1"/>
  <c r="J68" i="2"/>
  <c r="X67" i="2"/>
  <c r="P67" i="2"/>
  <c r="Q67" i="2" s="1"/>
  <c r="J67" i="2"/>
  <c r="X66" i="2"/>
  <c r="P66" i="2"/>
  <c r="Q66" i="2" s="1"/>
  <c r="J66" i="2"/>
  <c r="X65" i="2"/>
  <c r="P65" i="2"/>
  <c r="Q65" i="2" s="1"/>
  <c r="J65" i="2"/>
  <c r="X64" i="2"/>
  <c r="P64" i="2"/>
  <c r="Q64" i="2" s="1"/>
  <c r="J64" i="2"/>
  <c r="X63" i="2"/>
  <c r="P63" i="2"/>
  <c r="Q63" i="2" s="1"/>
  <c r="J63" i="2"/>
  <c r="X62" i="2"/>
  <c r="P62" i="2"/>
  <c r="Q62" i="2" s="1"/>
  <c r="J62" i="2"/>
  <c r="X61" i="2"/>
  <c r="P61" i="2"/>
  <c r="Q61" i="2" s="1"/>
  <c r="J61" i="2"/>
  <c r="X60" i="2"/>
  <c r="P60" i="2"/>
  <c r="Q60" i="2" s="1"/>
  <c r="J60" i="2"/>
  <c r="X59" i="2"/>
  <c r="P59" i="2"/>
  <c r="Q59" i="2" s="1"/>
  <c r="J59" i="2"/>
  <c r="X58" i="2"/>
  <c r="P58" i="2"/>
  <c r="Q58" i="2" s="1"/>
  <c r="J58" i="2"/>
  <c r="X57" i="2"/>
  <c r="P57" i="2"/>
  <c r="Q57" i="2" s="1"/>
  <c r="J57" i="2"/>
  <c r="X56" i="2"/>
  <c r="P56" i="2"/>
  <c r="Q56" i="2" s="1"/>
  <c r="J56" i="2"/>
  <c r="X55" i="2"/>
  <c r="P55" i="2"/>
  <c r="Q55" i="2" s="1"/>
  <c r="J55" i="2"/>
  <c r="X54" i="2"/>
  <c r="P54" i="2"/>
  <c r="Q54" i="2" s="1"/>
  <c r="J54" i="2"/>
  <c r="X53" i="2"/>
  <c r="P53" i="2"/>
  <c r="Q53" i="2" s="1"/>
  <c r="J53" i="2"/>
  <c r="X52" i="2"/>
  <c r="P52" i="2"/>
  <c r="Q52" i="2" s="1"/>
  <c r="J52" i="2"/>
  <c r="X51" i="2"/>
  <c r="P51" i="2"/>
  <c r="Q51" i="2" s="1"/>
  <c r="J51" i="2"/>
  <c r="X50" i="2"/>
  <c r="P50" i="2"/>
  <c r="Q50" i="2" s="1"/>
  <c r="J50" i="2"/>
  <c r="X49" i="2"/>
  <c r="P49" i="2"/>
  <c r="Q49" i="2" s="1"/>
  <c r="J49" i="2"/>
  <c r="X48" i="2"/>
  <c r="P48" i="2"/>
  <c r="Q48" i="2" s="1"/>
  <c r="J48" i="2"/>
  <c r="X47" i="2"/>
  <c r="P47" i="2"/>
  <c r="Q47" i="2" s="1"/>
  <c r="J47" i="2"/>
  <c r="X46" i="2"/>
  <c r="P46" i="2"/>
  <c r="Q46" i="2" s="1"/>
  <c r="J46" i="2"/>
  <c r="X45" i="2"/>
  <c r="P45" i="2"/>
  <c r="Q45" i="2" s="1"/>
  <c r="J45" i="2"/>
  <c r="X44" i="2"/>
  <c r="P44" i="2"/>
  <c r="Q44" i="2" s="1"/>
  <c r="J44" i="2"/>
  <c r="X43" i="2"/>
  <c r="P43" i="2"/>
  <c r="Q43" i="2" s="1"/>
  <c r="J43" i="2"/>
  <c r="X42" i="2"/>
  <c r="P42" i="2"/>
  <c r="Q42" i="2" s="1"/>
  <c r="J42" i="2"/>
  <c r="X41" i="2"/>
  <c r="P41" i="2"/>
  <c r="Q41" i="2" s="1"/>
  <c r="J41" i="2"/>
  <c r="X40" i="2"/>
  <c r="P40" i="2"/>
  <c r="Q40" i="2" s="1"/>
  <c r="J40" i="2"/>
  <c r="X39" i="2"/>
  <c r="P39" i="2"/>
  <c r="Q39" i="2" s="1"/>
  <c r="J39" i="2"/>
  <c r="X38" i="2"/>
  <c r="P38" i="2"/>
  <c r="Q38" i="2" s="1"/>
  <c r="J38" i="2"/>
  <c r="X37" i="2"/>
  <c r="P37" i="2"/>
  <c r="Q37" i="2" s="1"/>
  <c r="J37" i="2"/>
  <c r="X36" i="2"/>
  <c r="P36" i="2"/>
  <c r="Q36" i="2" s="1"/>
  <c r="J36" i="2"/>
  <c r="X35" i="2"/>
  <c r="P35" i="2"/>
  <c r="Q35" i="2" s="1"/>
  <c r="J35" i="2"/>
  <c r="X34" i="2"/>
  <c r="P34" i="2"/>
  <c r="Q34" i="2" s="1"/>
  <c r="J34" i="2"/>
  <c r="X33" i="2"/>
  <c r="P33" i="2"/>
  <c r="Q33" i="2" s="1"/>
  <c r="J33" i="2"/>
  <c r="X32" i="2"/>
  <c r="P32" i="2"/>
  <c r="Q32" i="2" s="1"/>
  <c r="J32" i="2"/>
  <c r="X31" i="2"/>
  <c r="P31" i="2"/>
  <c r="Q31" i="2" s="1"/>
  <c r="J31" i="2"/>
  <c r="X30" i="2"/>
  <c r="P30" i="2"/>
  <c r="Q30" i="2" s="1"/>
  <c r="J30" i="2"/>
  <c r="X29" i="2"/>
  <c r="P29" i="2"/>
  <c r="Q29" i="2" s="1"/>
  <c r="J29" i="2"/>
  <c r="X28" i="2"/>
  <c r="P28" i="2"/>
  <c r="Q28" i="2" s="1"/>
  <c r="J28" i="2"/>
  <c r="X27" i="2"/>
  <c r="P27" i="2"/>
  <c r="Q27" i="2" s="1"/>
  <c r="J27" i="2"/>
  <c r="X26" i="2"/>
  <c r="P26" i="2"/>
  <c r="Q26" i="2" s="1"/>
  <c r="J26" i="2"/>
  <c r="X25" i="2"/>
  <c r="P25" i="2"/>
  <c r="Q25" i="2" s="1"/>
  <c r="J25" i="2"/>
  <c r="X24" i="2"/>
  <c r="P24" i="2"/>
  <c r="Q24" i="2" s="1"/>
  <c r="J24" i="2"/>
  <c r="X23" i="2"/>
  <c r="P23" i="2"/>
  <c r="Q23" i="2" s="1"/>
  <c r="J23" i="2"/>
  <c r="X22" i="2"/>
  <c r="P22" i="2"/>
  <c r="Q22" i="2" s="1"/>
  <c r="J22" i="2"/>
  <c r="X21" i="2"/>
  <c r="P21" i="2"/>
  <c r="Q21" i="2" s="1"/>
  <c r="J21" i="2"/>
  <c r="X20" i="2"/>
  <c r="P20" i="2"/>
  <c r="Q20" i="2" s="1"/>
  <c r="J20" i="2"/>
  <c r="X19" i="2"/>
  <c r="P19" i="2"/>
  <c r="Q19" i="2" s="1"/>
  <c r="J19" i="2"/>
  <c r="X18" i="2"/>
  <c r="P18" i="2"/>
  <c r="Q18" i="2" s="1"/>
  <c r="J18" i="2"/>
  <c r="X17" i="2"/>
  <c r="P17" i="2"/>
  <c r="Q17" i="2" s="1"/>
  <c r="J17" i="2"/>
  <c r="X16" i="2"/>
  <c r="P16" i="2"/>
  <c r="Q16" i="2" s="1"/>
  <c r="J16" i="2"/>
  <c r="X15" i="2"/>
  <c r="P15" i="2"/>
  <c r="Q15" i="2" s="1"/>
  <c r="J15" i="2"/>
  <c r="X14" i="2"/>
  <c r="P14" i="2"/>
  <c r="Q14" i="2" s="1"/>
  <c r="J14" i="2"/>
  <c r="X13" i="2"/>
  <c r="P13" i="2"/>
  <c r="Q13" i="2" s="1"/>
  <c r="J13" i="2"/>
  <c r="X12" i="2"/>
  <c r="P12" i="2"/>
  <c r="Q12" i="2" s="1"/>
  <c r="J12" i="2"/>
  <c r="X11" i="2"/>
  <c r="P11" i="2"/>
  <c r="Q11" i="2" s="1"/>
  <c r="J11" i="2"/>
  <c r="X10" i="2"/>
  <c r="P10" i="2"/>
  <c r="Q10" i="2" s="1"/>
  <c r="J10" i="2"/>
  <c r="X9" i="2"/>
  <c r="P9" i="2"/>
  <c r="Q9" i="2" s="1"/>
  <c r="J9" i="2"/>
  <c r="X8" i="2"/>
  <c r="P8" i="2"/>
  <c r="Q8" i="2" s="1"/>
  <c r="J8" i="2"/>
  <c r="X7" i="2"/>
  <c r="P7" i="2"/>
  <c r="Q7" i="2" s="1"/>
  <c r="J7" i="2"/>
  <c r="X6" i="2"/>
  <c r="P6" i="2"/>
  <c r="Q6" i="2" s="1"/>
  <c r="J6" i="2"/>
  <c r="X5" i="2"/>
  <c r="P5" i="2"/>
  <c r="Q5" i="2" s="1"/>
  <c r="J5" i="2"/>
  <c r="X4" i="2"/>
  <c r="P4" i="2"/>
  <c r="Q4" i="2" s="1"/>
  <c r="J4" i="2"/>
  <c r="X3" i="2"/>
  <c r="P3" i="2"/>
  <c r="Q3" i="2" s="1"/>
  <c r="J3" i="2"/>
  <c r="AK58" i="2"/>
  <c r="R949" i="1"/>
  <c r="R948" i="1"/>
  <c r="S948" i="1" s="1"/>
  <c r="R947" i="1"/>
  <c r="S947" i="1" s="1"/>
  <c r="R946" i="1"/>
  <c r="S946" i="1" s="1"/>
  <c r="R945" i="1"/>
  <c r="S945" i="1" s="1"/>
  <c r="R944" i="1"/>
  <c r="S944" i="1" s="1"/>
  <c r="AN943" i="1"/>
  <c r="R943" i="1"/>
  <c r="S943" i="1" s="1"/>
  <c r="R942" i="1"/>
  <c r="S942" i="1" s="1"/>
  <c r="R941" i="1"/>
  <c r="S941" i="1" s="1"/>
  <c r="R940" i="1"/>
  <c r="S940" i="1" s="1"/>
  <c r="R939" i="1"/>
  <c r="S939" i="1" s="1"/>
  <c r="R938" i="1"/>
  <c r="S938" i="1" s="1"/>
  <c r="R937" i="1"/>
  <c r="S937" i="1" s="1"/>
  <c r="R936" i="1"/>
  <c r="S936" i="1" s="1"/>
  <c r="R935" i="1"/>
  <c r="S935" i="1" s="1"/>
  <c r="R934" i="1"/>
  <c r="S934" i="1" s="1"/>
  <c r="R933" i="1"/>
  <c r="S933" i="1" s="1"/>
  <c r="R932" i="1"/>
  <c r="S932" i="1" s="1"/>
  <c r="R931" i="1"/>
  <c r="S931" i="1" s="1"/>
  <c r="R930" i="1"/>
  <c r="S930" i="1" s="1"/>
  <c r="R929" i="1"/>
  <c r="S929" i="1" s="1"/>
  <c r="R928" i="1"/>
  <c r="S928" i="1" s="1"/>
  <c r="R927" i="1"/>
  <c r="S927" i="1" s="1"/>
  <c r="R926" i="1"/>
  <c r="S926" i="1" s="1"/>
  <c r="R925" i="1"/>
  <c r="S925" i="1" s="1"/>
  <c r="R924" i="1"/>
  <c r="S924" i="1" s="1"/>
  <c r="R923" i="1"/>
  <c r="S923" i="1" s="1"/>
  <c r="R922" i="1"/>
  <c r="S922" i="1" s="1"/>
  <c r="R921" i="1"/>
  <c r="S921" i="1" s="1"/>
  <c r="R920" i="1"/>
  <c r="S920" i="1" s="1"/>
  <c r="R919" i="1"/>
  <c r="S919" i="1" s="1"/>
  <c r="R918" i="1"/>
  <c r="S918" i="1" s="1"/>
  <c r="R917" i="1"/>
  <c r="AN917" i="1" s="1"/>
  <c r="R916" i="1"/>
  <c r="S916" i="1" s="1"/>
  <c r="AN915" i="1"/>
  <c r="R915" i="1"/>
  <c r="S915" i="1" s="1"/>
  <c r="R914" i="1"/>
  <c r="S914" i="1" s="1"/>
  <c r="AN913" i="1"/>
  <c r="R913" i="1"/>
  <c r="S913" i="1" s="1"/>
  <c r="R912" i="1"/>
  <c r="AN912" i="1" s="1"/>
  <c r="AN911" i="1"/>
  <c r="R911" i="1"/>
  <c r="S911" i="1" s="1"/>
  <c r="R910" i="1"/>
  <c r="S910" i="1" s="1"/>
  <c r="AN909" i="1"/>
  <c r="R909" i="1"/>
  <c r="S909" i="1" s="1"/>
  <c r="R908" i="1"/>
  <c r="S908" i="1" s="1"/>
  <c r="R907" i="1"/>
  <c r="R906" i="1"/>
  <c r="S906" i="1" s="1"/>
  <c r="R905" i="1"/>
  <c r="S905" i="1" s="1"/>
  <c r="R904" i="1"/>
  <c r="S904" i="1" s="1"/>
  <c r="AN903" i="1"/>
  <c r="R903" i="1"/>
  <c r="S903" i="1" s="1"/>
  <c r="R902" i="1"/>
  <c r="S902" i="1" s="1"/>
  <c r="R901" i="1"/>
  <c r="S901" i="1" s="1"/>
  <c r="R900" i="1"/>
  <c r="S900" i="1" s="1"/>
  <c r="R899" i="1"/>
  <c r="S899" i="1" s="1"/>
  <c r="R898" i="1"/>
  <c r="S898" i="1" s="1"/>
  <c r="AN897" i="1"/>
  <c r="R897" i="1"/>
  <c r="S897" i="1" s="1"/>
  <c r="AN896" i="1"/>
  <c r="R896" i="1"/>
  <c r="S896" i="1" s="1"/>
  <c r="AN895" i="1"/>
  <c r="R895" i="1"/>
  <c r="S895" i="1" s="1"/>
  <c r="R894" i="1"/>
  <c r="S894" i="1" s="1"/>
  <c r="R893" i="1"/>
  <c r="S893" i="1" s="1"/>
  <c r="AN892" i="1"/>
  <c r="R892" i="1"/>
  <c r="S892" i="1" s="1"/>
  <c r="AN891" i="1"/>
  <c r="R891" i="1"/>
  <c r="S891" i="1" s="1"/>
  <c r="R890" i="1"/>
  <c r="S890" i="1" s="1"/>
  <c r="AN889" i="1"/>
  <c r="R889" i="1"/>
  <c r="S889" i="1" s="1"/>
  <c r="AN888" i="1"/>
  <c r="R888" i="1"/>
  <c r="S888" i="1" s="1"/>
  <c r="R887" i="1"/>
  <c r="AN886" i="1"/>
  <c r="R886" i="1"/>
  <c r="S886" i="1" s="1"/>
  <c r="AN885" i="1"/>
  <c r="R885" i="1"/>
  <c r="S885" i="1" s="1"/>
  <c r="AN884" i="1"/>
  <c r="R884" i="1"/>
  <c r="S884" i="1" s="1"/>
  <c r="AN883" i="1"/>
  <c r="R883" i="1"/>
  <c r="S883" i="1" s="1"/>
  <c r="R882" i="1"/>
  <c r="S882" i="1" s="1"/>
  <c r="R881" i="1"/>
  <c r="AN880" i="1"/>
  <c r="R880" i="1"/>
  <c r="S880" i="1" s="1"/>
  <c r="R879" i="1"/>
  <c r="AN878" i="1"/>
  <c r="R878" i="1"/>
  <c r="S878" i="1" s="1"/>
  <c r="AN877" i="1"/>
  <c r="R877" i="1"/>
  <c r="S877" i="1" s="1"/>
  <c r="AN876" i="1"/>
  <c r="R876" i="1"/>
  <c r="S876" i="1" s="1"/>
  <c r="R875" i="1"/>
  <c r="AN874" i="1"/>
  <c r="R874" i="1"/>
  <c r="S874" i="1" s="1"/>
  <c r="AN873" i="1"/>
  <c r="R873" i="1"/>
  <c r="S873" i="1" s="1"/>
  <c r="AN872" i="1"/>
  <c r="R872" i="1"/>
  <c r="S872" i="1" s="1"/>
  <c r="R871" i="1"/>
  <c r="AN871" i="1" s="1"/>
  <c r="AN870" i="1"/>
  <c r="R870" i="1"/>
  <c r="S870" i="1" s="1"/>
  <c r="R869" i="1"/>
  <c r="AN869" i="1" s="1"/>
  <c r="AN868" i="1"/>
  <c r="R868" i="1"/>
  <c r="S868" i="1" s="1"/>
  <c r="AN867" i="1"/>
  <c r="R867" i="1"/>
  <c r="S867" i="1" s="1"/>
  <c r="R866" i="1"/>
  <c r="S866" i="1" s="1"/>
  <c r="R865" i="1"/>
  <c r="S865" i="1" s="1"/>
  <c r="AN864" i="1"/>
  <c r="R864" i="1"/>
  <c r="S864" i="1" s="1"/>
  <c r="AN863" i="1"/>
  <c r="R863" i="1"/>
  <c r="S863" i="1" s="1"/>
  <c r="R862" i="1"/>
  <c r="AN862" i="1" s="1"/>
  <c r="AN861" i="1"/>
  <c r="R861" i="1"/>
  <c r="S861" i="1" s="1"/>
  <c r="AN860" i="1"/>
  <c r="R860" i="1"/>
  <c r="S860" i="1" s="1"/>
  <c r="AN859" i="1"/>
  <c r="R859" i="1"/>
  <c r="S859" i="1" s="1"/>
  <c r="R858" i="1"/>
  <c r="S858" i="1" s="1"/>
  <c r="AN857" i="1"/>
  <c r="R857" i="1"/>
  <c r="S857" i="1" s="1"/>
  <c r="AN856" i="1"/>
  <c r="R856" i="1"/>
  <c r="S856" i="1" s="1"/>
  <c r="R855" i="1"/>
  <c r="S855" i="1" s="1"/>
  <c r="R854" i="1"/>
  <c r="S854" i="1" s="1"/>
  <c r="AN853" i="1"/>
  <c r="R853" i="1"/>
  <c r="S853" i="1" s="1"/>
  <c r="AN852" i="1"/>
  <c r="R852" i="1"/>
  <c r="S852" i="1" s="1"/>
  <c r="AN851" i="1"/>
  <c r="R851" i="1"/>
  <c r="S851" i="1" s="1"/>
  <c r="AN850" i="1"/>
  <c r="R850" i="1"/>
  <c r="S850" i="1" s="1"/>
  <c r="R849" i="1"/>
  <c r="AN849" i="1" s="1"/>
  <c r="AN848" i="1"/>
  <c r="R848" i="1"/>
  <c r="S848" i="1" s="1"/>
  <c r="AN847" i="1"/>
  <c r="R847" i="1"/>
  <c r="S847" i="1" s="1"/>
  <c r="R846" i="1"/>
  <c r="S846" i="1" s="1"/>
  <c r="AN845" i="1"/>
  <c r="R845" i="1"/>
  <c r="S845" i="1" s="1"/>
  <c r="AN844" i="1"/>
  <c r="R844" i="1"/>
  <c r="S844" i="1" s="1"/>
  <c r="AN843" i="1"/>
  <c r="R843" i="1"/>
  <c r="S843" i="1" s="1"/>
  <c r="AN842" i="1"/>
  <c r="R842" i="1"/>
  <c r="S842" i="1" s="1"/>
  <c r="AN841" i="1"/>
  <c r="R841" i="1"/>
  <c r="S841" i="1" s="1"/>
  <c r="AN840" i="1"/>
  <c r="R840" i="1"/>
  <c r="S840" i="1" s="1"/>
  <c r="R839" i="1"/>
  <c r="S839" i="1" s="1"/>
  <c r="AN838" i="1"/>
  <c r="R838" i="1"/>
  <c r="S838" i="1" s="1"/>
  <c r="AN837" i="1"/>
  <c r="R837" i="1"/>
  <c r="S837" i="1" s="1"/>
  <c r="AN836" i="1"/>
  <c r="R836" i="1"/>
  <c r="S836" i="1" s="1"/>
  <c r="AN835" i="1"/>
  <c r="R835" i="1"/>
  <c r="S835" i="1" s="1"/>
  <c r="AN834" i="1"/>
  <c r="R834" i="1"/>
  <c r="S834" i="1" s="1"/>
  <c r="AN833" i="1"/>
  <c r="R833" i="1"/>
  <c r="S833" i="1" s="1"/>
  <c r="R832" i="1"/>
  <c r="S832" i="1" s="1"/>
  <c r="R831" i="1"/>
  <c r="S831" i="1" s="1"/>
  <c r="AN830" i="1"/>
  <c r="R830" i="1"/>
  <c r="S830" i="1" s="1"/>
  <c r="AN829" i="1"/>
  <c r="R829" i="1"/>
  <c r="S829" i="1" s="1"/>
  <c r="AN828" i="1"/>
  <c r="R828" i="1"/>
  <c r="S828" i="1" s="1"/>
  <c r="AN827" i="1"/>
  <c r="R827" i="1"/>
  <c r="S827" i="1" s="1"/>
  <c r="AN826" i="1"/>
  <c r="R826" i="1"/>
  <c r="S826" i="1" s="1"/>
  <c r="AN825" i="1"/>
  <c r="R825" i="1"/>
  <c r="S825" i="1" s="1"/>
  <c r="AN824" i="1"/>
  <c r="R824" i="1"/>
  <c r="S824" i="1" s="1"/>
  <c r="AN823" i="1"/>
  <c r="R823" i="1"/>
  <c r="S823" i="1" s="1"/>
  <c r="AN822" i="1"/>
  <c r="R822" i="1"/>
  <c r="S822" i="1" s="1"/>
  <c r="AN821" i="1"/>
  <c r="R821" i="1"/>
  <c r="S821" i="1" s="1"/>
  <c r="AN820" i="1"/>
  <c r="R820" i="1"/>
  <c r="S820" i="1" s="1"/>
  <c r="AN819" i="1"/>
  <c r="R819" i="1"/>
  <c r="S819" i="1" s="1"/>
  <c r="AN818" i="1"/>
  <c r="R818" i="1"/>
  <c r="S818" i="1" s="1"/>
  <c r="AN817" i="1"/>
  <c r="R817" i="1"/>
  <c r="S817" i="1" s="1"/>
  <c r="AN816" i="1"/>
  <c r="R816" i="1"/>
  <c r="S816" i="1" s="1"/>
  <c r="R815" i="1"/>
  <c r="S815" i="1" s="1"/>
  <c r="AN814" i="1"/>
  <c r="R814" i="1"/>
  <c r="S814" i="1" s="1"/>
  <c r="R813" i="1"/>
  <c r="S813" i="1" s="1"/>
  <c r="R812" i="1"/>
  <c r="S812" i="1" s="1"/>
  <c r="R811" i="1"/>
  <c r="AN811" i="1" s="1"/>
  <c r="R810" i="1"/>
  <c r="AN810" i="1" s="1"/>
  <c r="AN809" i="1"/>
  <c r="R809" i="1"/>
  <c r="S809" i="1" s="1"/>
  <c r="AN808" i="1"/>
  <c r="R808" i="1"/>
  <c r="S808" i="1" s="1"/>
  <c r="R807" i="1"/>
  <c r="AN807" i="1" s="1"/>
  <c r="AN806" i="1"/>
  <c r="R806" i="1"/>
  <c r="S806" i="1" s="1"/>
  <c r="R805" i="1"/>
  <c r="S805" i="1" s="1"/>
  <c r="AN804" i="1"/>
  <c r="R804" i="1"/>
  <c r="S804" i="1" s="1"/>
  <c r="AN803" i="1"/>
  <c r="R803" i="1"/>
  <c r="S803" i="1" s="1"/>
  <c r="AN802" i="1"/>
  <c r="R802" i="1"/>
  <c r="S802" i="1" s="1"/>
  <c r="AN801" i="1"/>
  <c r="R801" i="1"/>
  <c r="S801" i="1" s="1"/>
  <c r="AN800" i="1"/>
  <c r="R800" i="1"/>
  <c r="S800" i="1" s="1"/>
  <c r="AN799" i="1"/>
  <c r="R799" i="1"/>
  <c r="S799" i="1" s="1"/>
  <c r="AN798" i="1"/>
  <c r="R798" i="1"/>
  <c r="S798" i="1" s="1"/>
  <c r="R797" i="1"/>
  <c r="S797" i="1" s="1"/>
  <c r="AN796" i="1"/>
  <c r="R796" i="1"/>
  <c r="S796" i="1" s="1"/>
  <c r="R795" i="1"/>
  <c r="S795" i="1" s="1"/>
  <c r="AN794" i="1"/>
  <c r="R794" i="1"/>
  <c r="S794" i="1" s="1"/>
  <c r="AN793" i="1"/>
  <c r="R793" i="1"/>
  <c r="S793" i="1" s="1"/>
  <c r="AN792" i="1"/>
  <c r="R792" i="1"/>
  <c r="S792" i="1" s="1"/>
  <c r="AN791" i="1"/>
  <c r="R791" i="1"/>
  <c r="S791" i="1" s="1"/>
  <c r="AN790" i="1"/>
  <c r="R790" i="1"/>
  <c r="S790" i="1" s="1"/>
  <c r="AN789" i="1"/>
  <c r="R789" i="1"/>
  <c r="S789" i="1" s="1"/>
  <c r="AN788" i="1"/>
  <c r="R788" i="1"/>
  <c r="S788" i="1" s="1"/>
  <c r="AN787" i="1"/>
  <c r="R787" i="1"/>
  <c r="S787" i="1" s="1"/>
  <c r="AN786" i="1"/>
  <c r="R786" i="1"/>
  <c r="S786" i="1" s="1"/>
  <c r="R785" i="1"/>
  <c r="S785" i="1" s="1"/>
  <c r="AN784" i="1"/>
  <c r="R784" i="1"/>
  <c r="S784" i="1" s="1"/>
  <c r="AN783" i="1"/>
  <c r="R783" i="1"/>
  <c r="S783" i="1" s="1"/>
  <c r="AN782" i="1"/>
  <c r="R782" i="1"/>
  <c r="S782" i="1" s="1"/>
  <c r="R781" i="1"/>
  <c r="S781" i="1" s="1"/>
  <c r="AN780" i="1"/>
  <c r="R780" i="1"/>
  <c r="S780" i="1" s="1"/>
  <c r="AN779" i="1"/>
  <c r="R779" i="1"/>
  <c r="S779" i="1" s="1"/>
  <c r="AN778" i="1"/>
  <c r="R778" i="1"/>
  <c r="S778" i="1" s="1"/>
  <c r="R777" i="1"/>
  <c r="S777" i="1" s="1"/>
  <c r="R776" i="1"/>
  <c r="S776" i="1" s="1"/>
  <c r="R775" i="1"/>
  <c r="S775" i="1" s="1"/>
  <c r="R774" i="1"/>
  <c r="S774" i="1" s="1"/>
  <c r="R773" i="1"/>
  <c r="S773" i="1" s="1"/>
  <c r="R772" i="1"/>
  <c r="S772" i="1" s="1"/>
  <c r="R771" i="1"/>
  <c r="S771" i="1" s="1"/>
  <c r="R770" i="1"/>
  <c r="S770" i="1" s="1"/>
  <c r="R769" i="1"/>
  <c r="S769" i="1" s="1"/>
  <c r="R768" i="1"/>
  <c r="S768" i="1" s="1"/>
  <c r="R767" i="1"/>
  <c r="S767" i="1" s="1"/>
  <c r="R766" i="1"/>
  <c r="S766" i="1" s="1"/>
  <c r="R765" i="1"/>
  <c r="S765" i="1" s="1"/>
  <c r="R764" i="1"/>
  <c r="S764" i="1" s="1"/>
  <c r="R763" i="1"/>
  <c r="S763" i="1" s="1"/>
  <c r="R762" i="1"/>
  <c r="S762" i="1" s="1"/>
  <c r="AN761" i="1"/>
  <c r="R761" i="1"/>
  <c r="S761" i="1" s="1"/>
  <c r="R760" i="1"/>
  <c r="S760" i="1" s="1"/>
  <c r="AN759" i="1"/>
  <c r="R759" i="1"/>
  <c r="S759" i="1" s="1"/>
  <c r="R758" i="1"/>
  <c r="R757" i="1"/>
  <c r="R756" i="1"/>
  <c r="R755" i="1"/>
  <c r="R754" i="1"/>
  <c r="R753" i="1"/>
  <c r="S753" i="1" s="1"/>
  <c r="R752" i="1"/>
  <c r="R751" i="1"/>
  <c r="S751" i="1" s="1"/>
  <c r="R750" i="1"/>
  <c r="S750" i="1" s="1"/>
  <c r="R749" i="1"/>
  <c r="S749" i="1" s="1"/>
  <c r="R748" i="1"/>
  <c r="S748" i="1" s="1"/>
  <c r="R747" i="1"/>
  <c r="S747" i="1" s="1"/>
  <c r="R746" i="1"/>
  <c r="S746" i="1" s="1"/>
  <c r="R745" i="1"/>
  <c r="S745" i="1" s="1"/>
  <c r="R744" i="1"/>
  <c r="S744" i="1" s="1"/>
  <c r="R743" i="1"/>
  <c r="R742" i="1"/>
  <c r="S742" i="1" s="1"/>
  <c r="R741" i="1"/>
  <c r="R740" i="1"/>
  <c r="S740" i="1" s="1"/>
  <c r="R739" i="1"/>
  <c r="R738" i="1"/>
  <c r="S738" i="1" s="1"/>
  <c r="R737" i="1"/>
  <c r="R736" i="1"/>
  <c r="S736" i="1" s="1"/>
  <c r="R735" i="1"/>
  <c r="R734" i="1"/>
  <c r="S734" i="1" s="1"/>
  <c r="R733" i="1"/>
  <c r="R732" i="1"/>
  <c r="S732" i="1" s="1"/>
  <c r="R731" i="1"/>
  <c r="R730" i="1"/>
  <c r="S730" i="1" s="1"/>
  <c r="R729" i="1"/>
  <c r="S729" i="1" s="1"/>
  <c r="R728" i="1"/>
  <c r="S728" i="1" s="1"/>
  <c r="R727" i="1"/>
  <c r="S727" i="1" s="1"/>
  <c r="R726" i="1"/>
  <c r="S726" i="1" s="1"/>
  <c r="R725" i="1"/>
  <c r="S725" i="1" s="1"/>
  <c r="R724" i="1"/>
  <c r="S724" i="1" s="1"/>
  <c r="R723" i="1"/>
  <c r="S723" i="1" s="1"/>
  <c r="R722" i="1"/>
  <c r="S722" i="1" s="1"/>
  <c r="R721" i="1"/>
  <c r="S721" i="1" s="1"/>
  <c r="R720" i="1"/>
  <c r="S720" i="1" s="1"/>
  <c r="R719" i="1"/>
  <c r="R718" i="1"/>
  <c r="S718" i="1" s="1"/>
  <c r="R717" i="1"/>
  <c r="S717" i="1" s="1"/>
  <c r="R716" i="1"/>
  <c r="S716" i="1" s="1"/>
  <c r="R715" i="1"/>
  <c r="R714" i="1"/>
  <c r="S714" i="1" s="1"/>
  <c r="R713" i="1"/>
  <c r="S713" i="1" s="1"/>
  <c r="R712" i="1"/>
  <c r="S712" i="1" s="1"/>
  <c r="R711" i="1"/>
  <c r="S711" i="1" s="1"/>
  <c r="R710" i="1"/>
  <c r="S710" i="1" s="1"/>
  <c r="R709" i="1"/>
  <c r="S709" i="1" s="1"/>
  <c r="R708" i="1"/>
  <c r="S708" i="1" s="1"/>
  <c r="R707" i="1"/>
  <c r="S707" i="1" s="1"/>
  <c r="R706" i="1"/>
  <c r="S706" i="1" s="1"/>
  <c r="R705" i="1"/>
  <c r="S705" i="1" s="1"/>
  <c r="R704" i="1"/>
  <c r="S704" i="1" s="1"/>
  <c r="R703" i="1"/>
  <c r="S703" i="1" s="1"/>
  <c r="R702" i="1"/>
  <c r="S702" i="1" s="1"/>
  <c r="R701" i="1"/>
  <c r="S701" i="1" s="1"/>
  <c r="R700" i="1"/>
  <c r="S700" i="1" s="1"/>
  <c r="R699" i="1"/>
  <c r="S699" i="1" s="1"/>
  <c r="R698" i="1"/>
  <c r="S698" i="1" s="1"/>
  <c r="R697" i="1"/>
  <c r="S697" i="1" s="1"/>
  <c r="R696" i="1"/>
  <c r="S696" i="1" s="1"/>
  <c r="R695" i="1"/>
  <c r="S695" i="1" s="1"/>
  <c r="R694" i="1"/>
  <c r="S694" i="1" s="1"/>
  <c r="R693" i="1"/>
  <c r="S693" i="1" s="1"/>
  <c r="R692" i="1"/>
  <c r="S692" i="1" s="1"/>
  <c r="R691" i="1"/>
  <c r="S691" i="1" s="1"/>
  <c r="R690" i="1"/>
  <c r="S690" i="1" s="1"/>
  <c r="R689" i="1"/>
  <c r="S689" i="1" s="1"/>
  <c r="R688" i="1"/>
  <c r="S688" i="1" s="1"/>
  <c r="R687" i="1"/>
  <c r="S687" i="1" s="1"/>
  <c r="R686" i="1"/>
  <c r="S686" i="1" s="1"/>
  <c r="R685" i="1"/>
  <c r="S685" i="1" s="1"/>
  <c r="R684" i="1"/>
  <c r="S684" i="1" s="1"/>
  <c r="R683" i="1"/>
  <c r="S683" i="1" s="1"/>
  <c r="R682" i="1"/>
  <c r="S682" i="1" s="1"/>
  <c r="R681" i="1"/>
  <c r="S681" i="1" s="1"/>
  <c r="R680" i="1"/>
  <c r="S680" i="1" s="1"/>
  <c r="R679" i="1"/>
  <c r="S679" i="1" s="1"/>
  <c r="R678" i="1"/>
  <c r="S678" i="1" s="1"/>
  <c r="R677" i="1"/>
  <c r="S677" i="1" s="1"/>
  <c r="R676" i="1"/>
  <c r="S676" i="1" s="1"/>
  <c r="R675" i="1"/>
  <c r="S675" i="1" s="1"/>
  <c r="R674" i="1"/>
  <c r="S674" i="1" s="1"/>
  <c r="R673" i="1"/>
  <c r="S673" i="1" s="1"/>
  <c r="R672" i="1"/>
  <c r="S672" i="1" s="1"/>
  <c r="R671" i="1"/>
  <c r="S671" i="1" s="1"/>
  <c r="R670" i="1"/>
  <c r="S670" i="1" s="1"/>
  <c r="R669" i="1"/>
  <c r="S669" i="1" s="1"/>
  <c r="R668" i="1"/>
  <c r="S668" i="1" s="1"/>
  <c r="R667" i="1"/>
  <c r="S667" i="1" s="1"/>
  <c r="R666" i="1"/>
  <c r="S666" i="1" s="1"/>
  <c r="R665" i="1"/>
  <c r="S665" i="1" s="1"/>
  <c r="R664" i="1"/>
  <c r="S664" i="1" s="1"/>
  <c r="R663" i="1"/>
  <c r="S663" i="1" s="1"/>
  <c r="R662" i="1"/>
  <c r="S662" i="1" s="1"/>
  <c r="R661" i="1"/>
  <c r="S661" i="1" s="1"/>
  <c r="R660" i="1"/>
  <c r="S660" i="1" s="1"/>
  <c r="R659" i="1"/>
  <c r="S659" i="1" s="1"/>
  <c r="R658" i="1"/>
  <c r="R657" i="1"/>
  <c r="S657" i="1" s="1"/>
  <c r="R656" i="1"/>
  <c r="R655" i="1"/>
  <c r="S655" i="1" s="1"/>
  <c r="R654" i="1"/>
  <c r="R653" i="1"/>
  <c r="S653" i="1" s="1"/>
  <c r="R652" i="1"/>
  <c r="R651" i="1"/>
  <c r="S651" i="1" s="1"/>
  <c r="R650" i="1"/>
  <c r="S650" i="1" s="1"/>
  <c r="R649" i="1"/>
  <c r="S649" i="1" s="1"/>
  <c r="R648" i="1"/>
  <c r="S648" i="1" s="1"/>
  <c r="R647" i="1"/>
  <c r="S647" i="1" s="1"/>
  <c r="R646" i="1"/>
  <c r="R645" i="1"/>
  <c r="S645" i="1" s="1"/>
  <c r="R644" i="1"/>
  <c r="S644" i="1" s="1"/>
  <c r="R643" i="1"/>
  <c r="S643" i="1" s="1"/>
  <c r="R642" i="1"/>
  <c r="R641" i="1"/>
  <c r="S641" i="1" s="1"/>
  <c r="R640" i="1"/>
  <c r="S640" i="1" s="1"/>
  <c r="R639" i="1"/>
  <c r="S639" i="1" s="1"/>
  <c r="R638" i="1"/>
  <c r="R637" i="1"/>
  <c r="S637" i="1" s="1"/>
  <c r="R636" i="1"/>
  <c r="S636" i="1" s="1"/>
  <c r="R635" i="1"/>
  <c r="S635" i="1" s="1"/>
  <c r="R634" i="1"/>
  <c r="S634" i="1" s="1"/>
  <c r="R633" i="1"/>
  <c r="S633" i="1" s="1"/>
  <c r="R632" i="1"/>
  <c r="S632" i="1" s="1"/>
  <c r="R631" i="1"/>
  <c r="S631" i="1" s="1"/>
  <c r="R630" i="1"/>
  <c r="S630" i="1" s="1"/>
  <c r="R629" i="1"/>
  <c r="S629" i="1" s="1"/>
  <c r="R628" i="1"/>
  <c r="S628" i="1" s="1"/>
  <c r="R627" i="1"/>
  <c r="S627" i="1" s="1"/>
  <c r="R626" i="1"/>
  <c r="S626" i="1" s="1"/>
  <c r="R625" i="1"/>
  <c r="S625" i="1" s="1"/>
  <c r="R624" i="1"/>
  <c r="R623" i="1"/>
  <c r="S623" i="1" s="1"/>
  <c r="R622" i="1"/>
  <c r="R621" i="1"/>
  <c r="S621" i="1" s="1"/>
  <c r="R620" i="1"/>
  <c r="R619" i="1"/>
  <c r="S619" i="1" s="1"/>
  <c r="R618" i="1"/>
  <c r="R617" i="1"/>
  <c r="S617" i="1" s="1"/>
  <c r="R616" i="1"/>
  <c r="R615" i="1"/>
  <c r="S615" i="1" s="1"/>
  <c r="R614" i="1"/>
  <c r="R613" i="1"/>
  <c r="S613" i="1" s="1"/>
  <c r="R612" i="1"/>
  <c r="R611" i="1"/>
  <c r="S611" i="1" s="1"/>
  <c r="R610" i="1"/>
  <c r="R609" i="1"/>
  <c r="S609" i="1" s="1"/>
  <c r="R608" i="1"/>
  <c r="R607" i="1"/>
  <c r="S607" i="1" s="1"/>
  <c r="R606" i="1"/>
  <c r="R605" i="1"/>
  <c r="S605" i="1" s="1"/>
  <c r="R604" i="1"/>
  <c r="R603" i="1"/>
  <c r="S603" i="1" s="1"/>
  <c r="R602" i="1"/>
  <c r="R601" i="1"/>
  <c r="S601" i="1" s="1"/>
  <c r="R600" i="1"/>
  <c r="R599" i="1"/>
  <c r="S599" i="1" s="1"/>
  <c r="R598" i="1"/>
  <c r="R597" i="1"/>
  <c r="S597" i="1" s="1"/>
  <c r="R596" i="1"/>
  <c r="R595" i="1"/>
  <c r="S595" i="1" s="1"/>
  <c r="R594" i="1"/>
  <c r="R593" i="1"/>
  <c r="S593" i="1" s="1"/>
  <c r="R592" i="1"/>
  <c r="R591" i="1"/>
  <c r="S591" i="1" s="1"/>
  <c r="R590" i="1"/>
  <c r="R589" i="1"/>
  <c r="S589" i="1" s="1"/>
  <c r="R588" i="1"/>
  <c r="R587" i="1"/>
  <c r="S587" i="1" s="1"/>
  <c r="R586" i="1"/>
  <c r="R585" i="1"/>
  <c r="S585" i="1" s="1"/>
  <c r="R584" i="1"/>
  <c r="R583" i="1"/>
  <c r="S583" i="1" s="1"/>
  <c r="R582" i="1"/>
  <c r="R581" i="1"/>
  <c r="S581" i="1" s="1"/>
  <c r="R580" i="1"/>
  <c r="R579" i="1"/>
  <c r="S579" i="1" s="1"/>
  <c r="R578" i="1"/>
  <c r="R577" i="1"/>
  <c r="S577" i="1" s="1"/>
  <c r="R576" i="1"/>
  <c r="S576" i="1" s="1"/>
  <c r="R575" i="1"/>
  <c r="S575" i="1" s="1"/>
  <c r="R574" i="1"/>
  <c r="R573" i="1"/>
  <c r="S573" i="1" s="1"/>
  <c r="R572" i="1"/>
  <c r="S572" i="1" s="1"/>
  <c r="R571" i="1"/>
  <c r="S571" i="1" s="1"/>
  <c r="R570" i="1"/>
  <c r="S570" i="1" s="1"/>
  <c r="R569" i="1"/>
  <c r="S569" i="1" s="1"/>
  <c r="R568" i="1"/>
  <c r="S568" i="1" s="1"/>
  <c r="R567" i="1"/>
  <c r="S567" i="1" s="1"/>
  <c r="R566" i="1"/>
  <c r="S566" i="1" s="1"/>
  <c r="R565" i="1"/>
  <c r="S565" i="1" s="1"/>
  <c r="R564" i="1"/>
  <c r="S564" i="1" s="1"/>
  <c r="R563" i="1"/>
  <c r="S563" i="1" s="1"/>
  <c r="R562" i="1"/>
  <c r="S562" i="1" s="1"/>
  <c r="R561" i="1"/>
  <c r="S561" i="1" s="1"/>
  <c r="R560" i="1"/>
  <c r="S560" i="1" s="1"/>
  <c r="R559" i="1"/>
  <c r="S559" i="1" s="1"/>
  <c r="R558" i="1"/>
  <c r="S558" i="1" s="1"/>
  <c r="R557" i="1"/>
  <c r="S557" i="1" s="1"/>
  <c r="R556" i="1"/>
  <c r="S556" i="1" s="1"/>
  <c r="R555" i="1"/>
  <c r="S555" i="1" s="1"/>
  <c r="R554" i="1"/>
  <c r="S554" i="1" s="1"/>
  <c r="R553" i="1"/>
  <c r="S553" i="1" s="1"/>
  <c r="R552" i="1"/>
  <c r="S552" i="1" s="1"/>
  <c r="R551" i="1"/>
  <c r="S551" i="1" s="1"/>
  <c r="R550" i="1"/>
  <c r="S550" i="1" s="1"/>
  <c r="R549" i="1"/>
  <c r="S549" i="1" s="1"/>
  <c r="R548" i="1"/>
  <c r="S548" i="1" s="1"/>
  <c r="R547" i="1"/>
  <c r="S547" i="1" s="1"/>
  <c r="R546" i="1"/>
  <c r="S546" i="1" s="1"/>
  <c r="R545" i="1"/>
  <c r="S545" i="1" s="1"/>
  <c r="R544" i="1"/>
  <c r="S544" i="1" s="1"/>
  <c r="R543" i="1"/>
  <c r="S543" i="1" s="1"/>
  <c r="R542" i="1"/>
  <c r="S542" i="1" s="1"/>
  <c r="R541" i="1"/>
  <c r="S541" i="1" s="1"/>
  <c r="R540" i="1"/>
  <c r="S540" i="1" s="1"/>
  <c r="R539" i="1"/>
  <c r="S539" i="1" s="1"/>
  <c r="R538" i="1"/>
  <c r="S538" i="1" s="1"/>
  <c r="R537" i="1"/>
  <c r="S537" i="1" s="1"/>
  <c r="R536" i="1"/>
  <c r="S536" i="1" s="1"/>
  <c r="R535" i="1"/>
  <c r="S535" i="1" s="1"/>
  <c r="R534" i="1"/>
  <c r="S534" i="1" s="1"/>
  <c r="R533" i="1"/>
  <c r="S533" i="1" s="1"/>
  <c r="R532" i="1"/>
  <c r="S532" i="1" s="1"/>
  <c r="R531" i="1"/>
  <c r="S531" i="1" s="1"/>
  <c r="R530" i="1"/>
  <c r="S530" i="1" s="1"/>
  <c r="R529" i="1"/>
  <c r="S529" i="1" s="1"/>
  <c r="R528" i="1"/>
  <c r="S528" i="1" s="1"/>
  <c r="R527" i="1"/>
  <c r="S527" i="1" s="1"/>
  <c r="R526" i="1"/>
  <c r="S526" i="1" s="1"/>
  <c r="R525" i="1"/>
  <c r="S525" i="1" s="1"/>
  <c r="R524" i="1"/>
  <c r="S524" i="1" s="1"/>
  <c r="R523" i="1"/>
  <c r="S523" i="1" s="1"/>
  <c r="R522" i="1"/>
  <c r="S522" i="1" s="1"/>
  <c r="R521" i="1"/>
  <c r="S521" i="1" s="1"/>
  <c r="R520" i="1"/>
  <c r="S520" i="1" s="1"/>
  <c r="R519" i="1"/>
  <c r="S519" i="1" s="1"/>
  <c r="R518" i="1"/>
  <c r="S518" i="1" s="1"/>
  <c r="R517" i="1"/>
  <c r="S517" i="1" s="1"/>
  <c r="R516" i="1"/>
  <c r="S516" i="1" s="1"/>
  <c r="R515" i="1"/>
  <c r="S515" i="1" s="1"/>
  <c r="R514" i="1"/>
  <c r="S514" i="1" s="1"/>
  <c r="R513" i="1"/>
  <c r="S513" i="1" s="1"/>
  <c r="R512" i="1"/>
  <c r="S512" i="1" s="1"/>
  <c r="R511" i="1"/>
  <c r="S511" i="1" s="1"/>
  <c r="R510" i="1"/>
  <c r="S510" i="1" s="1"/>
  <c r="R509" i="1"/>
  <c r="S509" i="1" s="1"/>
  <c r="R508" i="1"/>
  <c r="S508" i="1" s="1"/>
  <c r="R507" i="1"/>
  <c r="S507" i="1" s="1"/>
  <c r="R506" i="1"/>
  <c r="S506" i="1" s="1"/>
  <c r="R505" i="1"/>
  <c r="S505" i="1" s="1"/>
  <c r="R504" i="1"/>
  <c r="S504" i="1" s="1"/>
  <c r="R503" i="1"/>
  <c r="S503" i="1" s="1"/>
  <c r="R502" i="1"/>
  <c r="S502" i="1" s="1"/>
  <c r="R501" i="1"/>
  <c r="S501" i="1" s="1"/>
  <c r="R500" i="1"/>
  <c r="S500" i="1" s="1"/>
  <c r="R499" i="1"/>
  <c r="S499" i="1" s="1"/>
  <c r="R498" i="1"/>
  <c r="S498" i="1" s="1"/>
  <c r="R497" i="1"/>
  <c r="S497" i="1" s="1"/>
  <c r="R496" i="1"/>
  <c r="S496" i="1" s="1"/>
  <c r="R495" i="1"/>
  <c r="S495" i="1" s="1"/>
  <c r="R494" i="1"/>
  <c r="S494" i="1" s="1"/>
  <c r="R493" i="1"/>
  <c r="S493" i="1" s="1"/>
  <c r="R492" i="1"/>
  <c r="S492" i="1" s="1"/>
  <c r="R491" i="1"/>
  <c r="S491" i="1" s="1"/>
  <c r="R490" i="1"/>
  <c r="S490" i="1" s="1"/>
  <c r="R489" i="1"/>
  <c r="S489" i="1" s="1"/>
  <c r="R488" i="1"/>
  <c r="S488" i="1" s="1"/>
  <c r="R487" i="1"/>
  <c r="S487" i="1" s="1"/>
  <c r="R486" i="1"/>
  <c r="S486" i="1" s="1"/>
  <c r="R485" i="1"/>
  <c r="S485" i="1" s="1"/>
  <c r="R484" i="1"/>
  <c r="S484" i="1" s="1"/>
  <c r="R483" i="1"/>
  <c r="S483" i="1" s="1"/>
  <c r="R482" i="1"/>
  <c r="S482" i="1" s="1"/>
  <c r="R481" i="1"/>
  <c r="S481" i="1" s="1"/>
  <c r="R480" i="1"/>
  <c r="S480" i="1" s="1"/>
  <c r="R479" i="1"/>
  <c r="S479" i="1" s="1"/>
  <c r="R478" i="1"/>
  <c r="S478" i="1" s="1"/>
  <c r="R477" i="1"/>
  <c r="S477" i="1" s="1"/>
  <c r="R476" i="1"/>
  <c r="S476" i="1" s="1"/>
  <c r="R475" i="1"/>
  <c r="S475" i="1" s="1"/>
  <c r="R474" i="1"/>
  <c r="S474" i="1" s="1"/>
  <c r="R473" i="1"/>
  <c r="S473" i="1" s="1"/>
  <c r="R472" i="1"/>
  <c r="S472" i="1" s="1"/>
  <c r="R471" i="1"/>
  <c r="S471" i="1" s="1"/>
  <c r="R470" i="1"/>
  <c r="S470" i="1" s="1"/>
  <c r="R469" i="1"/>
  <c r="S469" i="1" s="1"/>
  <c r="R468" i="1"/>
  <c r="S468" i="1" s="1"/>
  <c r="R467" i="1"/>
  <c r="S467" i="1" s="1"/>
  <c r="R466" i="1"/>
  <c r="S466" i="1" s="1"/>
  <c r="R465" i="1"/>
  <c r="S465" i="1" s="1"/>
  <c r="R464" i="1"/>
  <c r="S464" i="1" s="1"/>
  <c r="R463" i="1"/>
  <c r="S463" i="1" s="1"/>
  <c r="R462" i="1"/>
  <c r="S462" i="1" s="1"/>
  <c r="R461" i="1"/>
  <c r="S461" i="1" s="1"/>
  <c r="R460" i="1"/>
  <c r="S460" i="1" s="1"/>
  <c r="R459" i="1"/>
  <c r="S459" i="1" s="1"/>
  <c r="R458" i="1"/>
  <c r="S458" i="1" s="1"/>
  <c r="R457" i="1"/>
  <c r="S457" i="1" s="1"/>
  <c r="R456" i="1"/>
  <c r="S456" i="1" s="1"/>
  <c r="R455" i="1"/>
  <c r="S455" i="1" s="1"/>
  <c r="R454" i="1"/>
  <c r="AN454" i="1" s="1"/>
  <c r="R453" i="1"/>
  <c r="S453" i="1" s="1"/>
  <c r="R452" i="1"/>
  <c r="S452" i="1" s="1"/>
  <c r="R451" i="1"/>
  <c r="S451" i="1" s="1"/>
  <c r="R450" i="1"/>
  <c r="S450" i="1" s="1"/>
  <c r="R449" i="1"/>
  <c r="S449" i="1" s="1"/>
  <c r="R448" i="1"/>
  <c r="S448" i="1" s="1"/>
  <c r="R447" i="1"/>
  <c r="S447" i="1" s="1"/>
  <c r="R446" i="1"/>
  <c r="S446" i="1" s="1"/>
  <c r="R445" i="1"/>
  <c r="S445" i="1" s="1"/>
  <c r="R444" i="1"/>
  <c r="S444" i="1" s="1"/>
  <c r="R443" i="1"/>
  <c r="S443" i="1" s="1"/>
  <c r="R442" i="1"/>
  <c r="S442" i="1" s="1"/>
  <c r="R441" i="1"/>
  <c r="S441" i="1" s="1"/>
  <c r="AN440" i="1"/>
  <c r="R440" i="1"/>
  <c r="S440" i="1" s="1"/>
  <c r="R439" i="1"/>
  <c r="S439" i="1" s="1"/>
  <c r="R438" i="1"/>
  <c r="S438" i="1" s="1"/>
  <c r="R437" i="1"/>
  <c r="S437" i="1" s="1"/>
  <c r="R436" i="1"/>
  <c r="S436" i="1" s="1"/>
  <c r="R435" i="1"/>
  <c r="S435" i="1" s="1"/>
  <c r="R434" i="1"/>
  <c r="S434" i="1" s="1"/>
  <c r="R433" i="1"/>
  <c r="S433" i="1" s="1"/>
  <c r="R432" i="1"/>
  <c r="S432" i="1" s="1"/>
  <c r="R431" i="1"/>
  <c r="S431" i="1" s="1"/>
  <c r="R430" i="1"/>
  <c r="S430" i="1" s="1"/>
  <c r="R429" i="1"/>
  <c r="S429" i="1" s="1"/>
  <c r="R428" i="1"/>
  <c r="S428" i="1" s="1"/>
  <c r="R427" i="1"/>
  <c r="S427" i="1" s="1"/>
  <c r="R426" i="1"/>
  <c r="S426" i="1" s="1"/>
  <c r="R425" i="1"/>
  <c r="S425" i="1" s="1"/>
  <c r="R424" i="1"/>
  <c r="S424" i="1" s="1"/>
  <c r="R423" i="1"/>
  <c r="S423" i="1" s="1"/>
  <c r="R422" i="1"/>
  <c r="S422" i="1" s="1"/>
  <c r="R421" i="1"/>
  <c r="S421" i="1" s="1"/>
  <c r="R420" i="1"/>
  <c r="S420" i="1" s="1"/>
  <c r="R419" i="1"/>
  <c r="S419" i="1" s="1"/>
  <c r="R418" i="1"/>
  <c r="S418" i="1" s="1"/>
  <c r="R417" i="1"/>
  <c r="S417" i="1" s="1"/>
  <c r="R416" i="1"/>
  <c r="S416" i="1" s="1"/>
  <c r="R415" i="1"/>
  <c r="S415" i="1" s="1"/>
  <c r="R414" i="1"/>
  <c r="S414" i="1" s="1"/>
  <c r="R413" i="1"/>
  <c r="S413" i="1" s="1"/>
  <c r="R412" i="1"/>
  <c r="S412" i="1" s="1"/>
  <c r="R411" i="1"/>
  <c r="S411" i="1" s="1"/>
  <c r="R410" i="1"/>
  <c r="S410" i="1" s="1"/>
  <c r="R409" i="1"/>
  <c r="S409" i="1" s="1"/>
  <c r="R408" i="1"/>
  <c r="S408" i="1" s="1"/>
  <c r="R407" i="1"/>
  <c r="S407" i="1" s="1"/>
  <c r="R406" i="1"/>
  <c r="S406" i="1" s="1"/>
  <c r="R405" i="1"/>
  <c r="S405" i="1" s="1"/>
  <c r="R404" i="1"/>
  <c r="S404" i="1" s="1"/>
  <c r="R403" i="1"/>
  <c r="S403" i="1" s="1"/>
  <c r="R402" i="1"/>
  <c r="S402" i="1" s="1"/>
  <c r="R401" i="1"/>
  <c r="S401" i="1" s="1"/>
  <c r="R400" i="1"/>
  <c r="S400" i="1" s="1"/>
  <c r="R399" i="1"/>
  <c r="S399" i="1" s="1"/>
  <c r="R398" i="1"/>
  <c r="S398" i="1" s="1"/>
  <c r="R397" i="1"/>
  <c r="S397" i="1" s="1"/>
  <c r="R396" i="1"/>
  <c r="S396" i="1" s="1"/>
  <c r="R395" i="1"/>
  <c r="S395" i="1" s="1"/>
  <c r="R394" i="1"/>
  <c r="S394" i="1" s="1"/>
  <c r="R393" i="1"/>
  <c r="S393" i="1" s="1"/>
  <c r="R392" i="1"/>
  <c r="S392" i="1" s="1"/>
  <c r="R391" i="1"/>
  <c r="S391" i="1" s="1"/>
  <c r="R390" i="1"/>
  <c r="S390" i="1" s="1"/>
  <c r="R389" i="1"/>
  <c r="S389" i="1" s="1"/>
  <c r="R388" i="1"/>
  <c r="S388" i="1" s="1"/>
  <c r="R387" i="1"/>
  <c r="S387" i="1" s="1"/>
  <c r="R386" i="1"/>
  <c r="S386" i="1" s="1"/>
  <c r="R385" i="1"/>
  <c r="S385" i="1" s="1"/>
  <c r="R384" i="1"/>
  <c r="S384" i="1" s="1"/>
  <c r="R383" i="1"/>
  <c r="S383" i="1" s="1"/>
  <c r="R382" i="1"/>
  <c r="S382" i="1" s="1"/>
  <c r="R381" i="1"/>
  <c r="S381" i="1" s="1"/>
  <c r="R380" i="1"/>
  <c r="S380" i="1" s="1"/>
  <c r="R379" i="1"/>
  <c r="S379" i="1" s="1"/>
  <c r="R378" i="1"/>
  <c r="S378" i="1" s="1"/>
  <c r="R377" i="1"/>
  <c r="S377" i="1" s="1"/>
  <c r="R376" i="1"/>
  <c r="S376" i="1" s="1"/>
  <c r="R375" i="1"/>
  <c r="S375" i="1" s="1"/>
  <c r="R374" i="1"/>
  <c r="S374" i="1" s="1"/>
  <c r="R373" i="1"/>
  <c r="S373" i="1" s="1"/>
  <c r="R372" i="1"/>
  <c r="S372" i="1" s="1"/>
  <c r="R371" i="1"/>
  <c r="S371" i="1" s="1"/>
  <c r="R370" i="1"/>
  <c r="S370" i="1" s="1"/>
  <c r="R369" i="1"/>
  <c r="S369" i="1" s="1"/>
  <c r="R368" i="1"/>
  <c r="S368" i="1" s="1"/>
  <c r="R367" i="1"/>
  <c r="S367" i="1" s="1"/>
  <c r="R366" i="1"/>
  <c r="S366" i="1" s="1"/>
  <c r="R365" i="1"/>
  <c r="S365" i="1" s="1"/>
  <c r="R364" i="1"/>
  <c r="S364" i="1" s="1"/>
  <c r="R363" i="1"/>
  <c r="S363" i="1" s="1"/>
  <c r="R362" i="1"/>
  <c r="S362" i="1" s="1"/>
  <c r="R361" i="1"/>
  <c r="S361" i="1" s="1"/>
  <c r="R360" i="1"/>
  <c r="S360" i="1" s="1"/>
  <c r="R359" i="1"/>
  <c r="S359" i="1" s="1"/>
  <c r="R358" i="1"/>
  <c r="S358" i="1" s="1"/>
  <c r="R357" i="1"/>
  <c r="S357" i="1" s="1"/>
  <c r="R356" i="1"/>
  <c r="S356" i="1" s="1"/>
  <c r="R355" i="1"/>
  <c r="S355" i="1" s="1"/>
  <c r="R354" i="1"/>
  <c r="S354" i="1" s="1"/>
  <c r="R353" i="1"/>
  <c r="S353" i="1" s="1"/>
  <c r="R352" i="1"/>
  <c r="S352" i="1" s="1"/>
  <c r="R351" i="1"/>
  <c r="S351" i="1" s="1"/>
  <c r="R350" i="1"/>
  <c r="S350" i="1" s="1"/>
  <c r="R349" i="1"/>
  <c r="S349" i="1" s="1"/>
  <c r="R348" i="1"/>
  <c r="S348" i="1" s="1"/>
  <c r="R347" i="1"/>
  <c r="S347" i="1" s="1"/>
  <c r="R346" i="1"/>
  <c r="S346" i="1" s="1"/>
  <c r="R345" i="1"/>
  <c r="S345" i="1" s="1"/>
  <c r="R344" i="1"/>
  <c r="S344" i="1" s="1"/>
  <c r="R343" i="1"/>
  <c r="S343" i="1" s="1"/>
  <c r="R342" i="1"/>
  <c r="S342" i="1" s="1"/>
  <c r="R341" i="1"/>
  <c r="S341" i="1" s="1"/>
  <c r="R340" i="1"/>
  <c r="S340" i="1" s="1"/>
  <c r="R339" i="1"/>
  <c r="S339" i="1" s="1"/>
  <c r="R338" i="1"/>
  <c r="S338" i="1" s="1"/>
  <c r="R337" i="1"/>
  <c r="S337" i="1" s="1"/>
  <c r="R336" i="1"/>
  <c r="S336" i="1" s="1"/>
  <c r="R335" i="1"/>
  <c r="S335" i="1" s="1"/>
  <c r="R334" i="1"/>
  <c r="S334" i="1" s="1"/>
  <c r="R333" i="1"/>
  <c r="S333" i="1" s="1"/>
  <c r="R332" i="1"/>
  <c r="S332" i="1" s="1"/>
  <c r="R331" i="1"/>
  <c r="S331" i="1" s="1"/>
  <c r="R330" i="1"/>
  <c r="S330" i="1" s="1"/>
  <c r="R329" i="1"/>
  <c r="S329" i="1" s="1"/>
  <c r="R328" i="1"/>
  <c r="S328" i="1" s="1"/>
  <c r="R327" i="1"/>
  <c r="S327" i="1" s="1"/>
  <c r="R326" i="1"/>
  <c r="S326" i="1" s="1"/>
  <c r="R325" i="1"/>
  <c r="S325" i="1" s="1"/>
  <c r="R324" i="1"/>
  <c r="S324" i="1" s="1"/>
  <c r="R323" i="1"/>
  <c r="S323" i="1" s="1"/>
  <c r="R322" i="1"/>
  <c r="S322" i="1" s="1"/>
  <c r="R321" i="1"/>
  <c r="S321" i="1" s="1"/>
  <c r="R320" i="1"/>
  <c r="S320" i="1" s="1"/>
  <c r="R319" i="1"/>
  <c r="S319" i="1" s="1"/>
  <c r="R318" i="1"/>
  <c r="S318" i="1" s="1"/>
  <c r="R317" i="1"/>
  <c r="S317" i="1" s="1"/>
  <c r="R316" i="1"/>
  <c r="S316" i="1" s="1"/>
  <c r="R315" i="1"/>
  <c r="S315" i="1" s="1"/>
  <c r="R314" i="1"/>
  <c r="S314" i="1" s="1"/>
  <c r="R313" i="1"/>
  <c r="S313" i="1" s="1"/>
  <c r="R312" i="1"/>
  <c r="S312" i="1" s="1"/>
  <c r="R311" i="1"/>
  <c r="S311" i="1" s="1"/>
  <c r="R310" i="1"/>
  <c r="S310" i="1" s="1"/>
  <c r="R309" i="1"/>
  <c r="S309" i="1" s="1"/>
  <c r="R308" i="1"/>
  <c r="S308" i="1" s="1"/>
  <c r="R307" i="1"/>
  <c r="S307" i="1" s="1"/>
  <c r="R306" i="1"/>
  <c r="S306" i="1" s="1"/>
  <c r="R305" i="1"/>
  <c r="S305" i="1" s="1"/>
  <c r="R304" i="1"/>
  <c r="S304" i="1" s="1"/>
  <c r="R303" i="1"/>
  <c r="S303" i="1" s="1"/>
  <c r="R302" i="1"/>
  <c r="S302" i="1" s="1"/>
  <c r="R301" i="1"/>
  <c r="S301" i="1" s="1"/>
  <c r="R300" i="1"/>
  <c r="S300" i="1" s="1"/>
  <c r="R299" i="1"/>
  <c r="S299" i="1" s="1"/>
  <c r="R298" i="1"/>
  <c r="S298" i="1" s="1"/>
  <c r="R297" i="1"/>
  <c r="S297" i="1" s="1"/>
  <c r="R296" i="1"/>
  <c r="S296" i="1" s="1"/>
  <c r="R295" i="1"/>
  <c r="S295" i="1" s="1"/>
  <c r="R294" i="1"/>
  <c r="S294" i="1" s="1"/>
  <c r="R293" i="1"/>
  <c r="S293" i="1" s="1"/>
  <c r="R292" i="1"/>
  <c r="S292" i="1" s="1"/>
  <c r="R291" i="1"/>
  <c r="S291" i="1" s="1"/>
  <c r="R290" i="1"/>
  <c r="S290" i="1" s="1"/>
  <c r="R289" i="1"/>
  <c r="S289" i="1" s="1"/>
  <c r="R288" i="1"/>
  <c r="S288" i="1" s="1"/>
  <c r="R287" i="1"/>
  <c r="S287" i="1" s="1"/>
  <c r="R286" i="1"/>
  <c r="S286" i="1" s="1"/>
  <c r="R285" i="1"/>
  <c r="S285" i="1" s="1"/>
  <c r="R284" i="1"/>
  <c r="S284" i="1" s="1"/>
  <c r="R283" i="1"/>
  <c r="S283" i="1" s="1"/>
  <c r="T282" i="1"/>
  <c r="R282" i="1"/>
  <c r="AN282" i="1" s="1"/>
  <c r="R281" i="1"/>
  <c r="S281" i="1" s="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S268" i="1" s="1"/>
  <c r="R267" i="1"/>
  <c r="S267" i="1" s="1"/>
  <c r="R266" i="1"/>
  <c r="S266" i="1" s="1"/>
  <c r="R265" i="1"/>
  <c r="S265" i="1" s="1"/>
  <c r="R264" i="1"/>
  <c r="S264" i="1" s="1"/>
  <c r="R263" i="1"/>
  <c r="S263" i="1" s="1"/>
  <c r="R262" i="1"/>
  <c r="S262" i="1" s="1"/>
  <c r="R261" i="1"/>
  <c r="S261" i="1" s="1"/>
  <c r="R260" i="1"/>
  <c r="S260" i="1" s="1"/>
  <c r="R259" i="1"/>
  <c r="S259" i="1" s="1"/>
  <c r="R258" i="1"/>
  <c r="S258" i="1" s="1"/>
  <c r="R257" i="1"/>
  <c r="S257" i="1" s="1"/>
  <c r="R256" i="1"/>
  <c r="S256" i="1" s="1"/>
  <c r="R255" i="1"/>
  <c r="S255" i="1" s="1"/>
  <c r="R254" i="1"/>
  <c r="S254" i="1" s="1"/>
  <c r="R253" i="1"/>
  <c r="S253" i="1" s="1"/>
  <c r="R252" i="1"/>
  <c r="S252" i="1" s="1"/>
  <c r="R251" i="1"/>
  <c r="S251" i="1" s="1"/>
  <c r="R250" i="1"/>
  <c r="S250" i="1" s="1"/>
  <c r="R249" i="1"/>
  <c r="S249" i="1" s="1"/>
  <c r="R248" i="1"/>
  <c r="S248" i="1" s="1"/>
  <c r="R247" i="1"/>
  <c r="S247" i="1" s="1"/>
  <c r="R246" i="1"/>
  <c r="S246" i="1" s="1"/>
  <c r="R245" i="1"/>
  <c r="S245" i="1" s="1"/>
  <c r="R244" i="1"/>
  <c r="S244" i="1" s="1"/>
  <c r="R243" i="1"/>
  <c r="S243" i="1" s="1"/>
  <c r="R242" i="1"/>
  <c r="S242" i="1" s="1"/>
  <c r="R241" i="1"/>
  <c r="S241" i="1" s="1"/>
  <c r="R240" i="1"/>
  <c r="S240" i="1" s="1"/>
  <c r="R239" i="1"/>
  <c r="S239" i="1" s="1"/>
  <c r="R238" i="1"/>
  <c r="S238" i="1" s="1"/>
  <c r="R237" i="1"/>
  <c r="S237" i="1" s="1"/>
  <c r="R236" i="1"/>
  <c r="S236" i="1" s="1"/>
  <c r="R235" i="1"/>
  <c r="S235" i="1" s="1"/>
  <c r="R234" i="1"/>
  <c r="S234" i="1" s="1"/>
  <c r="R233" i="1"/>
  <c r="S233" i="1" s="1"/>
  <c r="R232" i="1"/>
  <c r="S232" i="1" s="1"/>
  <c r="R231" i="1"/>
  <c r="S231" i="1" s="1"/>
  <c r="R230" i="1"/>
  <c r="S230" i="1" s="1"/>
  <c r="R229" i="1"/>
  <c r="S229" i="1" s="1"/>
  <c r="R228" i="1"/>
  <c r="S228" i="1" s="1"/>
  <c r="R227" i="1"/>
  <c r="S227" i="1" s="1"/>
  <c r="R226" i="1"/>
  <c r="S226" i="1" s="1"/>
  <c r="R225" i="1"/>
  <c r="S225" i="1" s="1"/>
  <c r="R224" i="1"/>
  <c r="S224" i="1" s="1"/>
  <c r="R223" i="1"/>
  <c r="S223" i="1" s="1"/>
  <c r="R222" i="1"/>
  <c r="S222" i="1" s="1"/>
  <c r="R221" i="1"/>
  <c r="S221" i="1" s="1"/>
  <c r="R220" i="1"/>
  <c r="S220" i="1" s="1"/>
  <c r="R219" i="1"/>
  <c r="S219" i="1" s="1"/>
  <c r="R218" i="1"/>
  <c r="S218" i="1" s="1"/>
  <c r="R217" i="1"/>
  <c r="S217" i="1" s="1"/>
  <c r="R216" i="1"/>
  <c r="S216" i="1" s="1"/>
  <c r="R215" i="1"/>
  <c r="S215" i="1" s="1"/>
  <c r="R214" i="1"/>
  <c r="S214" i="1" s="1"/>
  <c r="R213" i="1"/>
  <c r="S213" i="1" s="1"/>
  <c r="R212" i="1"/>
  <c r="S212" i="1" s="1"/>
  <c r="R211" i="1"/>
  <c r="S211" i="1" s="1"/>
  <c r="R210" i="1"/>
  <c r="S210" i="1" s="1"/>
  <c r="R209" i="1"/>
  <c r="S209" i="1" s="1"/>
  <c r="R208" i="1"/>
  <c r="S208" i="1" s="1"/>
  <c r="R207" i="1"/>
  <c r="S207" i="1" s="1"/>
  <c r="R206" i="1"/>
  <c r="S206" i="1" s="1"/>
  <c r="R205" i="1"/>
  <c r="S205" i="1" s="1"/>
  <c r="R204" i="1"/>
  <c r="S204" i="1" s="1"/>
  <c r="R203" i="1"/>
  <c r="S203" i="1" s="1"/>
  <c r="R202" i="1"/>
  <c r="S202" i="1" s="1"/>
  <c r="R201" i="1"/>
  <c r="S201" i="1" s="1"/>
  <c r="R200" i="1"/>
  <c r="S200" i="1" s="1"/>
  <c r="R199" i="1"/>
  <c r="S199" i="1" s="1"/>
  <c r="R198" i="1"/>
  <c r="S198" i="1" s="1"/>
  <c r="R197" i="1"/>
  <c r="S197" i="1" s="1"/>
  <c r="R196" i="1"/>
  <c r="S196" i="1" s="1"/>
  <c r="R195" i="1"/>
  <c r="S195" i="1" s="1"/>
  <c r="R194" i="1"/>
  <c r="S194" i="1" s="1"/>
  <c r="R193" i="1"/>
  <c r="S193" i="1" s="1"/>
  <c r="R192" i="1"/>
  <c r="R191" i="1"/>
  <c r="R190" i="1"/>
  <c r="R189" i="1"/>
  <c r="S189" i="1" s="1"/>
  <c r="R188" i="1"/>
  <c r="R187" i="1"/>
  <c r="R186" i="1"/>
  <c r="R185" i="1"/>
  <c r="S185" i="1" s="1"/>
  <c r="R184" i="1"/>
  <c r="R183" i="1"/>
  <c r="R182" i="1"/>
  <c r="S182" i="1" s="1"/>
  <c r="R181" i="1"/>
  <c r="S181" i="1" s="1"/>
  <c r="R180" i="1"/>
  <c r="S180" i="1" s="1"/>
  <c r="R179" i="1"/>
  <c r="S179" i="1" s="1"/>
  <c r="R178" i="1"/>
  <c r="S178" i="1" s="1"/>
  <c r="R177" i="1"/>
  <c r="R176" i="1"/>
  <c r="R175" i="1"/>
  <c r="R174" i="1"/>
  <c r="R173" i="1"/>
  <c r="R172" i="1"/>
  <c r="R171" i="1"/>
  <c r="R170" i="1"/>
  <c r="R169" i="1"/>
  <c r="R168" i="1"/>
  <c r="R167" i="1"/>
  <c r="R166" i="1"/>
  <c r="S166" i="1" s="1"/>
  <c r="R165" i="1"/>
  <c r="R164" i="1"/>
  <c r="R163" i="1"/>
  <c r="R162" i="1"/>
  <c r="R161" i="1"/>
  <c r="S161" i="1" s="1"/>
  <c r="R160" i="1"/>
  <c r="R159" i="1"/>
  <c r="R158" i="1"/>
  <c r="S158" i="1" s="1"/>
  <c r="R157" i="1"/>
  <c r="S157" i="1" s="1"/>
  <c r="R156" i="1"/>
  <c r="R155" i="1"/>
  <c r="R154" i="1"/>
  <c r="R153" i="1"/>
  <c r="R152" i="1"/>
  <c r="S152" i="1" s="1"/>
  <c r="R151" i="1"/>
  <c r="R150" i="1"/>
  <c r="S150" i="1" s="1"/>
  <c r="R149" i="1"/>
  <c r="R148" i="1"/>
  <c r="R147" i="1"/>
  <c r="S147" i="1" s="1"/>
  <c r="R146" i="1"/>
  <c r="S146" i="1" s="1"/>
  <c r="R145" i="1"/>
  <c r="R144" i="1"/>
  <c r="R143" i="1"/>
  <c r="R142" i="1"/>
  <c r="R141" i="1"/>
  <c r="R140" i="1"/>
  <c r="R139" i="1"/>
  <c r="R138" i="1"/>
  <c r="R137" i="1"/>
  <c r="R136" i="1"/>
  <c r="R135" i="1"/>
  <c r="R134" i="1"/>
  <c r="S134" i="1" s="1"/>
  <c r="R133" i="1"/>
  <c r="R132" i="1"/>
  <c r="R131" i="1"/>
  <c r="R130" i="1"/>
  <c r="R129" i="1"/>
  <c r="S129" i="1" s="1"/>
  <c r="R128" i="1"/>
  <c r="S128" i="1" s="1"/>
  <c r="R127" i="1"/>
  <c r="R126" i="1"/>
  <c r="R125" i="1"/>
  <c r="R124" i="1"/>
  <c r="R123" i="1"/>
  <c r="R122" i="1"/>
  <c r="R121" i="1"/>
  <c r="R120" i="1"/>
  <c r="R119" i="1"/>
  <c r="R118" i="1"/>
  <c r="R117" i="1"/>
  <c r="R116" i="1"/>
  <c r="R115" i="1"/>
  <c r="R114" i="1"/>
  <c r="R113" i="1"/>
  <c r="R112" i="1"/>
  <c r="S112" i="1" s="1"/>
  <c r="R111" i="1"/>
  <c r="R110" i="1"/>
  <c r="R109" i="1"/>
  <c r="R108" i="1"/>
  <c r="R107" i="1"/>
  <c r="R106" i="1"/>
  <c r="R105" i="1"/>
  <c r="R104" i="1"/>
  <c r="R103" i="1"/>
  <c r="R102" i="1"/>
  <c r="R101" i="1"/>
  <c r="R100" i="1"/>
  <c r="R99" i="1"/>
  <c r="R98" i="1"/>
  <c r="R97" i="1"/>
  <c r="R96" i="1"/>
  <c r="R95" i="1"/>
  <c r="R94" i="1"/>
  <c r="S94" i="1" s="1"/>
  <c r="R93" i="1"/>
  <c r="S93" i="1" s="1"/>
  <c r="R92" i="1"/>
  <c r="S92" i="1" s="1"/>
  <c r="R91" i="1"/>
  <c r="S91" i="1" s="1"/>
  <c r="R90" i="1"/>
  <c r="S90" i="1" s="1"/>
  <c r="R89" i="1"/>
  <c r="S89" i="1" s="1"/>
  <c r="R88" i="1"/>
  <c r="S88" i="1" s="1"/>
  <c r="R87" i="1"/>
  <c r="S87" i="1" s="1"/>
  <c r="R86" i="1"/>
  <c r="S86" i="1" s="1"/>
  <c r="R85" i="1"/>
  <c r="S85" i="1" s="1"/>
  <c r="R84" i="1"/>
  <c r="S84" i="1" s="1"/>
  <c r="R83" i="1"/>
  <c r="S83" i="1" s="1"/>
  <c r="R82" i="1"/>
  <c r="S82" i="1" s="1"/>
  <c r="R81" i="1"/>
  <c r="S81" i="1" s="1"/>
  <c r="R80" i="1"/>
  <c r="S80" i="1" s="1"/>
  <c r="R79" i="1"/>
  <c r="S79" i="1" s="1"/>
  <c r="R78" i="1"/>
  <c r="S78" i="1" s="1"/>
  <c r="R77" i="1"/>
  <c r="S77" i="1" s="1"/>
  <c r="R76" i="1"/>
  <c r="S76" i="1" s="1"/>
  <c r="R75" i="1"/>
  <c r="S75" i="1" s="1"/>
  <c r="R74" i="1"/>
  <c r="S74" i="1" s="1"/>
  <c r="R73" i="1"/>
  <c r="S73" i="1" s="1"/>
  <c r="R72" i="1"/>
  <c r="S72" i="1" s="1"/>
  <c r="R71" i="1"/>
  <c r="S71" i="1" s="1"/>
  <c r="R70" i="1"/>
  <c r="S70" i="1" s="1"/>
  <c r="R69" i="1"/>
  <c r="S69" i="1" s="1"/>
  <c r="R68" i="1"/>
  <c r="S68" i="1" s="1"/>
  <c r="R67" i="1"/>
  <c r="S67" i="1" s="1"/>
  <c r="R66" i="1"/>
  <c r="S66" i="1" s="1"/>
  <c r="R65" i="1"/>
  <c r="S65" i="1" s="1"/>
  <c r="R64" i="1"/>
  <c r="S64" i="1" s="1"/>
  <c r="R63" i="1"/>
  <c r="S63" i="1" s="1"/>
  <c r="R62" i="1"/>
  <c r="S62" i="1" s="1"/>
  <c r="R61" i="1"/>
  <c r="S61" i="1" s="1"/>
  <c r="R60" i="1"/>
  <c r="S60" i="1" s="1"/>
  <c r="R59" i="1"/>
  <c r="S59" i="1" s="1"/>
  <c r="R58" i="1"/>
  <c r="S58" i="1" s="1"/>
  <c r="R57" i="1"/>
  <c r="S57" i="1" s="1"/>
  <c r="R56" i="1"/>
  <c r="S56" i="1" s="1"/>
  <c r="R55" i="1"/>
  <c r="S55" i="1" s="1"/>
  <c r="R54" i="1"/>
  <c r="S54" i="1" s="1"/>
  <c r="R53" i="1"/>
  <c r="S53" i="1" s="1"/>
  <c r="R52" i="1"/>
  <c r="S52" i="1" s="1"/>
  <c r="R51" i="1"/>
  <c r="S51" i="1" s="1"/>
  <c r="R50" i="1"/>
  <c r="S50" i="1" s="1"/>
  <c r="R49" i="1"/>
  <c r="S49" i="1" s="1"/>
  <c r="R48" i="1"/>
  <c r="S48" i="1" s="1"/>
  <c r="R47" i="1"/>
  <c r="S47" i="1" s="1"/>
  <c r="R46" i="1"/>
  <c r="S46" i="1" s="1"/>
  <c r="R45" i="1"/>
  <c r="S45" i="1" s="1"/>
  <c r="R44" i="1"/>
  <c r="S44" i="1" s="1"/>
  <c r="R43" i="1"/>
  <c r="S43" i="1" s="1"/>
  <c r="R42" i="1"/>
  <c r="S42" i="1" s="1"/>
  <c r="R41" i="1"/>
  <c r="S41" i="1" s="1"/>
  <c r="R40" i="1"/>
  <c r="S40" i="1" s="1"/>
  <c r="R39" i="1"/>
  <c r="S39" i="1" s="1"/>
  <c r="R38" i="1"/>
  <c r="S38" i="1" s="1"/>
  <c r="R37" i="1"/>
  <c r="S37" i="1" s="1"/>
  <c r="R36" i="1"/>
  <c r="S36" i="1" s="1"/>
  <c r="R35" i="1"/>
  <c r="S35" i="1" s="1"/>
  <c r="R34" i="1"/>
  <c r="S34" i="1" s="1"/>
  <c r="R33" i="1"/>
  <c r="S33" i="1" s="1"/>
  <c r="R32" i="1"/>
  <c r="S32" i="1" s="1"/>
  <c r="R31" i="1"/>
  <c r="S31" i="1" s="1"/>
  <c r="R30" i="1"/>
  <c r="S30" i="1" s="1"/>
  <c r="R29" i="1"/>
  <c r="S29" i="1" s="1"/>
  <c r="R28" i="1"/>
  <c r="S28" i="1" s="1"/>
  <c r="R27" i="1"/>
  <c r="S27" i="1" s="1"/>
  <c r="R26" i="1"/>
  <c r="S26" i="1" s="1"/>
  <c r="R25" i="1"/>
  <c r="S25" i="1" s="1"/>
  <c r="R24" i="1"/>
  <c r="S24" i="1" s="1"/>
  <c r="R23" i="1"/>
  <c r="S23" i="1" s="1"/>
  <c r="R22" i="1"/>
  <c r="S22" i="1" s="1"/>
  <c r="R21" i="1"/>
  <c r="S21" i="1" s="1"/>
  <c r="R20" i="1"/>
  <c r="S20" i="1" s="1"/>
  <c r="R19" i="1"/>
  <c r="S19" i="1" s="1"/>
  <c r="R18" i="1"/>
  <c r="S18" i="1" s="1"/>
  <c r="R17" i="1"/>
  <c r="S17" i="1" s="1"/>
  <c r="R16" i="1"/>
  <c r="S16" i="1" s="1"/>
  <c r="R15" i="1"/>
  <c r="S15" i="1" s="1"/>
  <c r="R14" i="1"/>
  <c r="S14" i="1" s="1"/>
  <c r="R13" i="1"/>
  <c r="S13" i="1" s="1"/>
  <c r="R12" i="1"/>
  <c r="S12" i="1" s="1"/>
  <c r="R11" i="1"/>
  <c r="S11" i="1" s="1"/>
  <c r="R10" i="1"/>
  <c r="S10" i="1" s="1"/>
  <c r="R9" i="1"/>
  <c r="S9" i="1" s="1"/>
  <c r="R8" i="1"/>
  <c r="S8" i="1" s="1"/>
  <c r="R7" i="1"/>
  <c r="S7" i="1" s="1"/>
  <c r="R6" i="1"/>
  <c r="S6" i="1" s="1"/>
  <c r="R5" i="1"/>
  <c r="S5" i="1" s="1"/>
  <c r="R4" i="1"/>
  <c r="S4" i="1" s="1"/>
  <c r="R3" i="1"/>
  <c r="S3" i="1" s="1"/>
  <c r="T1" i="1"/>
  <c r="AN815" i="1" l="1"/>
  <c r="O336" i="2"/>
  <c r="P336" i="2" s="1"/>
  <c r="Q336" i="2" s="1"/>
  <c r="S912" i="1"/>
  <c r="AN882" i="1"/>
  <c r="AN908" i="1"/>
  <c r="AN866" i="1"/>
  <c r="S917" i="1"/>
  <c r="S282" i="1"/>
  <c r="S810" i="1"/>
  <c r="AN894" i="1"/>
  <c r="AN795" i="1"/>
  <c r="S807" i="1"/>
  <c r="S849" i="1"/>
  <c r="AN865" i="1"/>
  <c r="S869" i="1"/>
  <c r="AN797" i="1"/>
  <c r="S811" i="1"/>
  <c r="S454" i="1"/>
  <c r="S862" i="1"/>
  <c r="S871" i="1"/>
  <c r="AK4" i="2"/>
  <c r="AK5" i="2"/>
  <c r="AK9" i="2"/>
  <c r="AK13" i="2"/>
  <c r="AK17" i="2"/>
  <c r="AK21" i="2"/>
  <c r="AK25" i="2"/>
  <c r="AK29" i="2"/>
  <c r="AK33" i="2"/>
  <c r="AK42" i="2"/>
  <c r="AK50" i="2"/>
  <c r="AK1002" i="2"/>
  <c r="AK998" i="2"/>
  <c r="AK994" i="2"/>
  <c r="AK990" i="2"/>
  <c r="AK986" i="2"/>
  <c r="AK982" i="2"/>
  <c r="AK978" i="2"/>
  <c r="AK974" i="2"/>
  <c r="AK970" i="2"/>
  <c r="AK966" i="2"/>
  <c r="AK962" i="2"/>
  <c r="AK958" i="2"/>
  <c r="AK1001" i="2"/>
  <c r="AK999" i="2"/>
  <c r="AK995" i="2"/>
  <c r="AK991" i="2"/>
  <c r="AK987" i="2"/>
  <c r="AK983" i="2"/>
  <c r="AK979" i="2"/>
  <c r="AK963" i="2"/>
  <c r="AK943" i="2"/>
  <c r="AK939" i="2"/>
  <c r="AK935" i="2"/>
  <c r="AK931" i="2"/>
  <c r="AK905" i="2"/>
  <c r="AK901" i="2"/>
  <c r="AK897" i="2"/>
  <c r="AK893" i="2"/>
  <c r="AK889" i="2"/>
  <c r="AK885" i="2"/>
  <c r="AK881" i="2"/>
  <c r="AK967" i="2"/>
  <c r="AK955" i="2"/>
  <c r="AK947" i="2"/>
  <c r="AK944" i="2"/>
  <c r="AK940" i="2"/>
  <c r="AK936" i="2"/>
  <c r="AK932" i="2"/>
  <c r="AK928" i="2"/>
  <c r="AK927" i="2"/>
  <c r="AK920" i="2"/>
  <c r="AK919" i="2"/>
  <c r="AK896" i="2"/>
  <c r="AK892" i="2"/>
  <c r="AK888" i="2"/>
  <c r="AK884" i="2"/>
  <c r="AK880" i="2"/>
  <c r="AK876" i="2"/>
  <c r="AK872" i="2"/>
  <c r="AK868" i="2"/>
  <c r="AK864" i="2"/>
  <c r="AK860" i="2"/>
  <c r="AK856" i="2"/>
  <c r="AK971" i="2"/>
  <c r="AK911" i="2"/>
  <c r="AK975" i="2"/>
  <c r="AK959" i="2"/>
  <c r="AK951" i="2"/>
  <c r="AK924" i="2"/>
  <c r="AK923" i="2"/>
  <c r="AK916" i="2"/>
  <c r="AK915" i="2"/>
  <c r="AK906" i="2"/>
  <c r="AK902" i="2"/>
  <c r="AK898" i="2"/>
  <c r="AK894" i="2"/>
  <c r="AK890" i="2"/>
  <c r="AK886" i="2"/>
  <c r="AK882" i="2"/>
  <c r="AK878" i="2"/>
  <c r="AK866" i="2"/>
  <c r="AK842" i="2"/>
  <c r="AK838" i="2"/>
  <c r="AK874" i="2"/>
  <c r="AK854" i="2"/>
  <c r="AK841" i="2"/>
  <c r="AK870" i="2"/>
  <c r="AK858" i="2"/>
  <c r="AK844" i="2"/>
  <c r="AK840" i="2"/>
  <c r="AK862" i="2"/>
  <c r="AK852" i="2"/>
  <c r="AK848" i="2"/>
  <c r="AK843" i="2"/>
  <c r="AK839" i="2"/>
  <c r="AK834" i="2"/>
  <c r="AK833" i="2"/>
  <c r="AK832" i="2"/>
  <c r="AK831" i="2"/>
  <c r="AK830" i="2"/>
  <c r="AK829" i="2"/>
  <c r="AK828" i="2"/>
  <c r="AK827" i="2"/>
  <c r="AK826" i="2"/>
  <c r="AK825" i="2"/>
  <c r="AK824" i="2"/>
  <c r="AK823" i="2"/>
  <c r="AK822" i="2"/>
  <c r="AK821" i="2"/>
  <c r="AK820" i="2"/>
  <c r="AK819" i="2"/>
  <c r="AK818" i="2"/>
  <c r="AK817" i="2"/>
  <c r="AK835" i="2"/>
  <c r="AK816" i="2"/>
  <c r="AK815" i="2"/>
  <c r="AK814" i="2"/>
  <c r="AK813" i="2"/>
  <c r="AK812" i="2"/>
  <c r="AK808" i="2"/>
  <c r="AK804" i="2"/>
  <c r="AK800" i="2"/>
  <c r="AK799" i="2"/>
  <c r="AK795" i="2"/>
  <c r="AK791" i="2"/>
  <c r="AK787" i="2"/>
  <c r="AK783" i="2"/>
  <c r="AK779" i="2"/>
  <c r="AK775" i="2"/>
  <c r="AK771" i="2"/>
  <c r="AK767" i="2"/>
  <c r="AK763" i="2"/>
  <c r="AK759" i="2"/>
  <c r="AK811" i="2"/>
  <c r="AK807" i="2"/>
  <c r="AK803" i="2"/>
  <c r="AK798" i="2"/>
  <c r="AK794" i="2"/>
  <c r="AK790" i="2"/>
  <c r="AK786" i="2"/>
  <c r="AK782" i="2"/>
  <c r="AK778" i="2"/>
  <c r="AK774" i="2"/>
  <c r="AK770" i="2"/>
  <c r="AK766" i="2"/>
  <c r="AK762" i="2"/>
  <c r="AK836" i="2"/>
  <c r="AK810" i="2"/>
  <c r="AK806" i="2"/>
  <c r="AK802" i="2"/>
  <c r="AK797" i="2"/>
  <c r="AK793" i="2"/>
  <c r="AK789" i="2"/>
  <c r="AK785" i="2"/>
  <c r="AK781" i="2"/>
  <c r="AK777" i="2"/>
  <c r="AK773" i="2"/>
  <c r="AK769" i="2"/>
  <c r="AK765" i="2"/>
  <c r="AK761" i="2"/>
  <c r="AK757" i="2"/>
  <c r="AK753" i="2"/>
  <c r="AK749" i="2"/>
  <c r="AK745" i="2"/>
  <c r="AK741" i="2"/>
  <c r="AK737" i="2"/>
  <c r="AK733" i="2"/>
  <c r="AK837" i="2"/>
  <c r="AK809" i="2"/>
  <c r="AK805" i="2"/>
  <c r="AK801" i="2"/>
  <c r="AK796" i="2"/>
  <c r="AK792" i="2"/>
  <c r="AK788" i="2"/>
  <c r="AK784" i="2"/>
  <c r="AK780" i="2"/>
  <c r="AK776" i="2"/>
  <c r="AK756" i="2"/>
  <c r="AK752" i="2"/>
  <c r="AK747" i="2"/>
  <c r="AK746" i="2"/>
  <c r="AK736" i="2"/>
  <c r="AK731" i="2"/>
  <c r="AK730" i="2"/>
  <c r="AK726" i="2"/>
  <c r="AK722" i="2"/>
  <c r="AK718" i="2"/>
  <c r="AK714" i="2"/>
  <c r="AK710" i="2"/>
  <c r="AK707" i="2"/>
  <c r="AK700" i="2"/>
  <c r="AK696" i="2"/>
  <c r="AK758" i="2"/>
  <c r="AK748" i="2"/>
  <c r="AK743" i="2"/>
  <c r="AK742" i="2"/>
  <c r="AK732" i="2"/>
  <c r="AK729" i="2"/>
  <c r="AK725" i="2"/>
  <c r="AK721" i="2"/>
  <c r="AK717" i="2"/>
  <c r="AK713" i="2"/>
  <c r="AK709" i="2"/>
  <c r="AK706" i="2"/>
  <c r="AK703" i="2"/>
  <c r="AK699" i="2"/>
  <c r="AK695" i="2"/>
  <c r="AK691" i="2"/>
  <c r="AK687" i="2"/>
  <c r="AK683" i="2"/>
  <c r="AK679" i="2"/>
  <c r="AK675" i="2"/>
  <c r="AK671" i="2"/>
  <c r="AK667" i="2"/>
  <c r="AK664" i="2"/>
  <c r="AK660" i="2"/>
  <c r="AK656" i="2"/>
  <c r="AK772" i="2"/>
  <c r="AK768" i="2"/>
  <c r="AK764" i="2"/>
  <c r="AK760" i="2"/>
  <c r="AK755" i="2"/>
  <c r="AK754" i="2"/>
  <c r="AK744" i="2"/>
  <c r="AK739" i="2"/>
  <c r="AK738" i="2"/>
  <c r="AK728" i="2"/>
  <c r="AK724" i="2"/>
  <c r="AK720" i="2"/>
  <c r="AK716" i="2"/>
  <c r="AK712" i="2"/>
  <c r="AK705" i="2"/>
  <c r="AK702" i="2"/>
  <c r="AK698" i="2"/>
  <c r="AK694" i="2"/>
  <c r="AK690" i="2"/>
  <c r="AK686" i="2"/>
  <c r="AK682" i="2"/>
  <c r="AK678" i="2"/>
  <c r="AK674" i="2"/>
  <c r="AK670" i="2"/>
  <c r="AK666" i="2"/>
  <c r="AK663" i="2"/>
  <c r="AK659" i="2"/>
  <c r="AK655" i="2"/>
  <c r="AK651" i="2"/>
  <c r="AK647" i="2"/>
  <c r="AK644" i="2"/>
  <c r="AK640" i="2"/>
  <c r="AK636" i="2"/>
  <c r="AK632" i="2"/>
  <c r="AK628" i="2"/>
  <c r="AK624" i="2"/>
  <c r="AK620" i="2"/>
  <c r="AK751" i="2"/>
  <c r="AK750" i="2"/>
  <c r="AK740" i="2"/>
  <c r="AK735" i="2"/>
  <c r="AK734" i="2"/>
  <c r="AK727" i="2"/>
  <c r="AK723" i="2"/>
  <c r="AK719" i="2"/>
  <c r="AK715" i="2"/>
  <c r="AK711" i="2"/>
  <c r="AK708" i="2"/>
  <c r="AK704" i="2"/>
  <c r="AK701" i="2"/>
  <c r="AK697" i="2"/>
  <c r="AK693" i="2"/>
  <c r="AK689" i="2"/>
  <c r="AK685" i="2"/>
  <c r="AK681" i="2"/>
  <c r="AK677" i="2"/>
  <c r="AK673" i="2"/>
  <c r="AK669" i="2"/>
  <c r="AK662" i="2"/>
  <c r="AK658" i="2"/>
  <c r="AK654" i="2"/>
  <c r="AK650" i="2"/>
  <c r="AK639" i="2"/>
  <c r="AK634" i="2"/>
  <c r="AK633" i="2"/>
  <c r="AK623" i="2"/>
  <c r="AK615" i="2"/>
  <c r="AK611" i="2"/>
  <c r="AK607" i="2"/>
  <c r="AK603" i="2"/>
  <c r="AK599" i="2"/>
  <c r="AK595" i="2"/>
  <c r="AK591" i="2"/>
  <c r="AK587" i="2"/>
  <c r="AK583" i="2"/>
  <c r="AK579" i="2"/>
  <c r="AK572" i="2"/>
  <c r="AK568" i="2"/>
  <c r="AK652" i="2"/>
  <c r="AK646" i="2"/>
  <c r="AK645" i="2"/>
  <c r="AK635" i="2"/>
  <c r="AK630" i="2"/>
  <c r="AK629" i="2"/>
  <c r="AK619" i="2"/>
  <c r="AK614" i="2"/>
  <c r="AK610" i="2"/>
  <c r="AK606" i="2"/>
  <c r="AK602" i="2"/>
  <c r="AK598" i="2"/>
  <c r="AK594" i="2"/>
  <c r="AK590" i="2"/>
  <c r="AK586" i="2"/>
  <c r="AK661" i="2"/>
  <c r="AK657" i="2"/>
  <c r="AK642" i="2"/>
  <c r="AK641" i="2"/>
  <c r="AK631" i="2"/>
  <c r="AK626" i="2"/>
  <c r="AK625" i="2"/>
  <c r="AK618" i="2"/>
  <c r="AK617" i="2"/>
  <c r="AK613" i="2"/>
  <c r="AK609" i="2"/>
  <c r="AK605" i="2"/>
  <c r="AK601" i="2"/>
  <c r="AK597" i="2"/>
  <c r="AK593" i="2"/>
  <c r="AK589" i="2"/>
  <c r="AK585" i="2"/>
  <c r="AK581" i="2"/>
  <c r="AK577" i="2"/>
  <c r="AK574" i="2"/>
  <c r="AK570" i="2"/>
  <c r="AK566" i="2"/>
  <c r="AK562" i="2"/>
  <c r="AK692" i="2"/>
  <c r="AK688" i="2"/>
  <c r="AK684" i="2"/>
  <c r="AK680" i="2"/>
  <c r="AK676" i="2"/>
  <c r="AK672" i="2"/>
  <c r="AK668" i="2"/>
  <c r="AK653" i="2"/>
  <c r="AK649" i="2"/>
  <c r="AK648" i="2"/>
  <c r="AK643" i="2"/>
  <c r="AK638" i="2"/>
  <c r="AK637" i="2"/>
  <c r="AK627" i="2"/>
  <c r="AK622" i="2"/>
  <c r="AK621" i="2"/>
  <c r="AK616" i="2"/>
  <c r="AK612" i="2"/>
  <c r="AK608" i="2"/>
  <c r="AK604" i="2"/>
  <c r="AK600" i="2"/>
  <c r="AK596" i="2"/>
  <c r="AK592" i="2"/>
  <c r="AK588" i="2"/>
  <c r="AK584" i="2"/>
  <c r="AK580" i="2"/>
  <c r="AK576" i="2"/>
  <c r="AK573" i="2"/>
  <c r="AK569" i="2"/>
  <c r="AK565" i="2"/>
  <c r="AK561" i="2"/>
  <c r="AK557" i="2"/>
  <c r="AK553" i="2"/>
  <c r="AK549" i="2"/>
  <c r="AK582" i="2"/>
  <c r="AK578" i="2"/>
  <c r="AK560" i="2"/>
  <c r="AK556" i="2"/>
  <c r="AK551" i="2"/>
  <c r="AK550" i="2"/>
  <c r="AK545" i="2"/>
  <c r="AK541" i="2"/>
  <c r="AK537" i="2"/>
  <c r="AK533" i="2"/>
  <c r="AK528" i="2"/>
  <c r="AK527" i="2"/>
  <c r="AK523" i="2"/>
  <c r="AK519" i="2"/>
  <c r="AK518" i="2"/>
  <c r="AK514" i="2"/>
  <c r="AK513" i="2"/>
  <c r="AK509" i="2"/>
  <c r="AK505" i="2"/>
  <c r="AK501" i="2"/>
  <c r="AK497" i="2"/>
  <c r="AK493" i="2"/>
  <c r="AK489" i="2"/>
  <c r="AK484" i="2"/>
  <c r="AK480" i="2"/>
  <c r="AK474" i="2"/>
  <c r="AK470" i="2"/>
  <c r="AK466" i="2"/>
  <c r="AK462" i="2"/>
  <c r="AK459" i="2"/>
  <c r="AK455" i="2"/>
  <c r="AK563" i="2"/>
  <c r="AK552" i="2"/>
  <c r="AK547" i="2"/>
  <c r="AK546" i="2"/>
  <c r="AK544" i="2"/>
  <c r="AK540" i="2"/>
  <c r="AK536" i="2"/>
  <c r="AK532" i="2"/>
  <c r="AK526" i="2"/>
  <c r="AK522" i="2"/>
  <c r="AK517" i="2"/>
  <c r="AK512" i="2"/>
  <c r="AK508" i="2"/>
  <c r="AK504" i="2"/>
  <c r="AK500" i="2"/>
  <c r="AK496" i="2"/>
  <c r="AK492" i="2"/>
  <c r="AK488" i="2"/>
  <c r="AK483" i="2"/>
  <c r="AK479" i="2"/>
  <c r="AK559" i="2"/>
  <c r="AK558" i="2"/>
  <c r="AK548" i="2"/>
  <c r="AK543" i="2"/>
  <c r="AK539" i="2"/>
  <c r="AK535" i="2"/>
  <c r="AK531" i="2"/>
  <c r="AK530" i="2"/>
  <c r="AK525" i="2"/>
  <c r="AK521" i="2"/>
  <c r="AK516" i="2"/>
  <c r="AK511" i="2"/>
  <c r="AK507" i="2"/>
  <c r="AK503" i="2"/>
  <c r="AK499" i="2"/>
  <c r="AK495" i="2"/>
  <c r="AK491" i="2"/>
  <c r="AK487" i="2"/>
  <c r="AK482" i="2"/>
  <c r="AK478" i="2"/>
  <c r="AK477" i="2"/>
  <c r="AK476" i="2"/>
  <c r="AK472" i="2"/>
  <c r="AK468" i="2"/>
  <c r="AK464" i="2"/>
  <c r="AK461" i="2"/>
  <c r="AK457" i="2"/>
  <c r="AK575" i="2"/>
  <c r="AK571" i="2"/>
  <c r="AK567" i="2"/>
  <c r="AK564" i="2"/>
  <c r="AK555" i="2"/>
  <c r="AK554" i="2"/>
  <c r="AK542" i="2"/>
  <c r="AK538" i="2"/>
  <c r="AK534" i="2"/>
  <c r="AK529" i="2"/>
  <c r="AK524" i="2"/>
  <c r="AK520" i="2"/>
  <c r="AK515" i="2"/>
  <c r="AK510" i="2"/>
  <c r="AK506" i="2"/>
  <c r="AK502" i="2"/>
  <c r="AK498" i="2"/>
  <c r="AK494" i="2"/>
  <c r="AK469" i="2"/>
  <c r="AK456" i="2"/>
  <c r="AK451" i="2"/>
  <c r="AK447" i="2"/>
  <c r="AK443" i="2"/>
  <c r="AK439" i="2"/>
  <c r="AK436" i="2"/>
  <c r="AK432" i="2"/>
  <c r="AK426" i="2"/>
  <c r="AK422" i="2"/>
  <c r="AK418" i="2"/>
  <c r="AK414" i="2"/>
  <c r="AK410" i="2"/>
  <c r="AK406" i="2"/>
  <c r="AK402" i="2"/>
  <c r="AK397" i="2"/>
  <c r="AK393" i="2"/>
  <c r="AK389" i="2"/>
  <c r="AK385" i="2"/>
  <c r="AK381" i="2"/>
  <c r="AK377" i="2"/>
  <c r="AK373" i="2"/>
  <c r="AK369" i="2"/>
  <c r="AK365" i="2"/>
  <c r="AK359" i="2"/>
  <c r="AK355" i="2"/>
  <c r="AK351" i="2"/>
  <c r="AK347" i="2"/>
  <c r="AK343" i="2"/>
  <c r="AK339" i="2"/>
  <c r="AK332" i="2"/>
  <c r="AK328" i="2"/>
  <c r="AK324" i="2"/>
  <c r="AK320" i="2"/>
  <c r="AK316" i="2"/>
  <c r="AK312" i="2"/>
  <c r="AK308" i="2"/>
  <c r="AK304" i="2"/>
  <c r="AK300" i="2"/>
  <c r="AK296" i="2"/>
  <c r="AK292" i="2"/>
  <c r="AK288" i="2"/>
  <c r="AK284" i="2"/>
  <c r="AK280" i="2"/>
  <c r="AK276" i="2"/>
  <c r="AK272" i="2"/>
  <c r="AK268" i="2"/>
  <c r="AK267" i="2"/>
  <c r="AK263" i="2"/>
  <c r="AK259" i="2"/>
  <c r="AK255" i="2"/>
  <c r="AK251" i="2"/>
  <c r="AK247" i="2"/>
  <c r="AK243" i="2"/>
  <c r="AK485" i="2"/>
  <c r="AK481" i="2"/>
  <c r="AK471" i="2"/>
  <c r="AK463" i="2"/>
  <c r="AK458" i="2"/>
  <c r="AK450" i="2"/>
  <c r="AK446" i="2"/>
  <c r="AK442" i="2"/>
  <c r="AK438" i="2"/>
  <c r="AK435" i="2"/>
  <c r="AK431" i="2"/>
  <c r="AK429" i="2"/>
  <c r="AK425" i="2"/>
  <c r="AK421" i="2"/>
  <c r="AK417" i="2"/>
  <c r="AK413" i="2"/>
  <c r="AK409" i="2"/>
  <c r="AK405" i="2"/>
  <c r="AK401" i="2"/>
  <c r="AK396" i="2"/>
  <c r="AK392" i="2"/>
  <c r="AK388" i="2"/>
  <c r="AK384" i="2"/>
  <c r="AK380" i="2"/>
  <c r="AK376" i="2"/>
  <c r="AK372" i="2"/>
  <c r="AK368" i="2"/>
  <c r="AK364" i="2"/>
  <c r="AK362" i="2"/>
  <c r="AK358" i="2"/>
  <c r="AK354" i="2"/>
  <c r="AK350" i="2"/>
  <c r="AK346" i="2"/>
  <c r="AK342" i="2"/>
  <c r="AK338" i="2"/>
  <c r="AK335" i="2"/>
  <c r="AK331" i="2"/>
  <c r="AK327" i="2"/>
  <c r="AK323" i="2"/>
  <c r="AK319" i="2"/>
  <c r="AK315" i="2"/>
  <c r="AK311" i="2"/>
  <c r="AK307" i="2"/>
  <c r="AK303" i="2"/>
  <c r="AK299" i="2"/>
  <c r="AK295" i="2"/>
  <c r="AK291" i="2"/>
  <c r="AK287" i="2"/>
  <c r="AK283" i="2"/>
  <c r="AK279" i="2"/>
  <c r="AK490" i="2"/>
  <c r="AK486" i="2"/>
  <c r="AK473" i="2"/>
  <c r="AK465" i="2"/>
  <c r="AK460" i="2"/>
  <c r="AK453" i="2"/>
  <c r="AK449" i="2"/>
  <c r="AK445" i="2"/>
  <c r="AK441" i="2"/>
  <c r="AK437" i="2"/>
  <c r="AK434" i="2"/>
  <c r="AK428" i="2"/>
  <c r="AK424" i="2"/>
  <c r="AK420" i="2"/>
  <c r="AK416" i="2"/>
  <c r="AK412" i="2"/>
  <c r="AK408" i="2"/>
  <c r="AK404" i="2"/>
  <c r="AK400" i="2"/>
  <c r="AK399" i="2"/>
  <c r="AK395" i="2"/>
  <c r="AK391" i="2"/>
  <c r="AK387" i="2"/>
  <c r="AK383" i="2"/>
  <c r="AK379" i="2"/>
  <c r="AK375" i="2"/>
  <c r="AK371" i="2"/>
  <c r="AK367" i="2"/>
  <c r="AK363" i="2"/>
  <c r="AK361" i="2"/>
  <c r="AK357" i="2"/>
  <c r="AK353" i="2"/>
  <c r="AK349" i="2"/>
  <c r="AK345" i="2"/>
  <c r="AK341" i="2"/>
  <c r="AK337" i="2"/>
  <c r="AK334" i="2"/>
  <c r="AK330" i="2"/>
  <c r="AK326" i="2"/>
  <c r="AK322" i="2"/>
  <c r="AK318" i="2"/>
  <c r="AK314" i="2"/>
  <c r="AK310" i="2"/>
  <c r="AK306" i="2"/>
  <c r="AK302" i="2"/>
  <c r="AK298" i="2"/>
  <c r="AK294" i="2"/>
  <c r="AK290" i="2"/>
  <c r="AK286" i="2"/>
  <c r="AK282" i="2"/>
  <c r="AK278" i="2"/>
  <c r="AK274" i="2"/>
  <c r="AK270" i="2"/>
  <c r="AK265" i="2"/>
  <c r="AK261" i="2"/>
  <c r="AK257" i="2"/>
  <c r="AK253" i="2"/>
  <c r="AK249" i="2"/>
  <c r="AK475" i="2"/>
  <c r="AK467" i="2"/>
  <c r="AK454" i="2"/>
  <c r="AK452" i="2"/>
  <c r="AK448" i="2"/>
  <c r="AK444" i="2"/>
  <c r="AK440" i="2"/>
  <c r="AK433" i="2"/>
  <c r="AK430" i="2"/>
  <c r="AK427" i="2"/>
  <c r="AK423" i="2"/>
  <c r="AK419" i="2"/>
  <c r="AK415" i="2"/>
  <c r="AK411" i="2"/>
  <c r="AK407" i="2"/>
  <c r="AK403" i="2"/>
  <c r="AK398" i="2"/>
  <c r="AK394" i="2"/>
  <c r="AK390" i="2"/>
  <c r="AK386" i="2"/>
  <c r="AK382" i="2"/>
  <c r="AK378" i="2"/>
  <c r="AK374" i="2"/>
  <c r="AK370" i="2"/>
  <c r="AK366" i="2"/>
  <c r="AK360" i="2"/>
  <c r="AK356" i="2"/>
  <c r="AK352" i="2"/>
  <c r="AK348" i="2"/>
  <c r="AK344" i="2"/>
  <c r="AK340" i="2"/>
  <c r="AK336" i="2"/>
  <c r="AK333" i="2"/>
  <c r="AK329" i="2"/>
  <c r="AK325" i="2"/>
  <c r="AK321" i="2"/>
  <c r="AK317" i="2"/>
  <c r="AK313" i="2"/>
  <c r="AK309" i="2"/>
  <c r="AK305" i="2"/>
  <c r="AK301" i="2"/>
  <c r="AK297" i="2"/>
  <c r="AK293" i="2"/>
  <c r="AK289" i="2"/>
  <c r="AK285" i="2"/>
  <c r="AK281" i="2"/>
  <c r="AK277" i="2"/>
  <c r="AK273" i="2"/>
  <c r="AK269" i="2"/>
  <c r="AK264" i="2"/>
  <c r="AK260" i="2"/>
  <c r="AK256" i="2"/>
  <c r="AK252" i="2"/>
  <c r="AK248" i="2"/>
  <c r="AK244" i="2"/>
  <c r="AK271" i="2"/>
  <c r="AK242" i="2"/>
  <c r="AK238" i="2"/>
  <c r="AK234" i="2"/>
  <c r="AK230" i="2"/>
  <c r="AK226" i="2"/>
  <c r="AK222" i="2"/>
  <c r="AK218" i="2"/>
  <c r="AK214" i="2"/>
  <c r="AK210" i="2"/>
  <c r="AK206" i="2"/>
  <c r="AK202" i="2"/>
  <c r="AK198" i="2"/>
  <c r="AK194" i="2"/>
  <c r="AK184" i="2"/>
  <c r="AK183" i="2"/>
  <c r="AK182" i="2"/>
  <c r="AK178" i="2"/>
  <c r="AK157" i="2"/>
  <c r="AK151" i="2"/>
  <c r="AK150" i="2"/>
  <c r="AK140" i="2"/>
  <c r="AK139" i="2"/>
  <c r="AK138" i="2"/>
  <c r="AK137" i="2"/>
  <c r="AK136" i="2"/>
  <c r="AK135" i="2"/>
  <c r="AK134" i="2"/>
  <c r="AK133" i="2"/>
  <c r="AK112" i="2"/>
  <c r="AK111" i="2"/>
  <c r="AK91" i="2"/>
  <c r="AK87" i="2"/>
  <c r="AK83" i="2"/>
  <c r="AK79" i="2"/>
  <c r="AK75" i="2"/>
  <c r="AK71" i="2"/>
  <c r="AK67" i="2"/>
  <c r="AK63" i="2"/>
  <c r="AK59" i="2"/>
  <c r="AK55" i="2"/>
  <c r="AK51" i="2"/>
  <c r="AK47" i="2"/>
  <c r="AK43" i="2"/>
  <c r="AK245" i="2"/>
  <c r="AK241" i="2"/>
  <c r="AK237" i="2"/>
  <c r="AK233" i="2"/>
  <c r="AK229" i="2"/>
  <c r="AK225" i="2"/>
  <c r="AK221" i="2"/>
  <c r="AK217" i="2"/>
  <c r="AK213" i="2"/>
  <c r="AK209" i="2"/>
  <c r="AK205" i="2"/>
  <c r="AK201" i="2"/>
  <c r="AK197" i="2"/>
  <c r="AK193" i="2"/>
  <c r="AK181" i="2"/>
  <c r="AK177" i="2"/>
  <c r="AK176" i="2"/>
  <c r="AK156" i="2"/>
  <c r="AK149" i="2"/>
  <c r="AK148" i="2"/>
  <c r="AK147" i="2"/>
  <c r="AK132" i="2"/>
  <c r="AK131" i="2"/>
  <c r="AK130" i="2"/>
  <c r="AK129" i="2"/>
  <c r="AK128" i="2"/>
  <c r="AK110" i="2"/>
  <c r="AK109" i="2"/>
  <c r="AK108" i="2"/>
  <c r="AK107" i="2"/>
  <c r="AK106" i="2"/>
  <c r="AK105" i="2"/>
  <c r="AK90" i="2"/>
  <c r="AK86" i="2"/>
  <c r="AK82" i="2"/>
  <c r="AK78" i="2"/>
  <c r="AK74" i="2"/>
  <c r="AK70" i="2"/>
  <c r="AK66" i="2"/>
  <c r="AK266" i="2"/>
  <c r="AK240" i="2"/>
  <c r="AK236" i="2"/>
  <c r="AK232" i="2"/>
  <c r="AK228" i="2"/>
  <c r="AK224" i="2"/>
  <c r="AK220" i="2"/>
  <c r="AK216" i="2"/>
  <c r="AK212" i="2"/>
  <c r="AK208" i="2"/>
  <c r="AK204" i="2"/>
  <c r="AK200" i="2"/>
  <c r="AK196" i="2"/>
  <c r="AK192" i="2"/>
  <c r="AK191" i="2"/>
  <c r="AK190" i="2"/>
  <c r="AK189" i="2"/>
  <c r="AK180" i="2"/>
  <c r="AK175" i="2"/>
  <c r="AK174" i="2"/>
  <c r="AK173" i="2"/>
  <c r="AK172" i="2"/>
  <c r="AK171" i="2"/>
  <c r="AK170" i="2"/>
  <c r="AK169" i="2"/>
  <c r="AK168" i="2"/>
  <c r="AK167" i="2"/>
  <c r="AK166" i="2"/>
  <c r="AK155" i="2"/>
  <c r="AK146" i="2"/>
  <c r="AK127" i="2"/>
  <c r="AK104" i="2"/>
  <c r="AK103" i="2"/>
  <c r="AK102" i="2"/>
  <c r="AK101" i="2"/>
  <c r="AK100" i="2"/>
  <c r="AK99" i="2"/>
  <c r="AK98" i="2"/>
  <c r="AK97" i="2"/>
  <c r="AK96" i="2"/>
  <c r="AK95" i="2"/>
  <c r="AK94" i="2"/>
  <c r="AK93" i="2"/>
  <c r="AK89" i="2"/>
  <c r="AK85" i="2"/>
  <c r="AK81" i="2"/>
  <c r="AK77" i="2"/>
  <c r="AK73" i="2"/>
  <c r="AK69" i="2"/>
  <c r="AK65" i="2"/>
  <c r="AK61" i="2"/>
  <c r="AK57" i="2"/>
  <c r="AK53" i="2"/>
  <c r="AK49" i="2"/>
  <c r="AK45" i="2"/>
  <c r="AK41" i="2"/>
  <c r="AK37" i="2"/>
  <c r="AK275" i="2"/>
  <c r="AK262" i="2"/>
  <c r="AK258" i="2"/>
  <c r="AK254" i="2"/>
  <c r="AK250" i="2"/>
  <c r="AK246" i="2"/>
  <c r="AK239" i="2"/>
  <c r="AK235" i="2"/>
  <c r="AK231" i="2"/>
  <c r="AK227" i="2"/>
  <c r="AK223" i="2"/>
  <c r="AK219" i="2"/>
  <c r="AK215" i="2"/>
  <c r="AK211" i="2"/>
  <c r="AK207" i="2"/>
  <c r="AK203" i="2"/>
  <c r="AK199" i="2"/>
  <c r="AK195" i="2"/>
  <c r="AK188" i="2"/>
  <c r="AK187" i="2"/>
  <c r="AK186" i="2"/>
  <c r="AK185" i="2"/>
  <c r="AK179" i="2"/>
  <c r="AK165" i="2"/>
  <c r="AK164" i="2"/>
  <c r="AK163" i="2"/>
  <c r="AK162" i="2"/>
  <c r="AK161" i="2"/>
  <c r="AK160" i="2"/>
  <c r="AK159" i="2"/>
  <c r="AK158" i="2"/>
  <c r="AK154" i="2"/>
  <c r="AK153" i="2"/>
  <c r="AK152" i="2"/>
  <c r="AK145" i="2"/>
  <c r="AK144" i="2"/>
  <c r="AK143" i="2"/>
  <c r="AK142" i="2"/>
  <c r="AK141" i="2"/>
  <c r="AK126" i="2"/>
  <c r="AK125" i="2"/>
  <c r="AK124" i="2"/>
  <c r="AK123" i="2"/>
  <c r="AK122" i="2"/>
  <c r="AK121" i="2"/>
  <c r="AK120" i="2"/>
  <c r="AK119" i="2"/>
  <c r="AK118" i="2"/>
  <c r="AK117" i="2"/>
  <c r="AK116" i="2"/>
  <c r="AK115" i="2"/>
  <c r="AK114" i="2"/>
  <c r="AK113" i="2"/>
  <c r="AK92" i="2"/>
  <c r="AK88" i="2"/>
  <c r="AK84" i="2"/>
  <c r="AK80" i="2"/>
  <c r="AK76" i="2"/>
  <c r="AK72" i="2"/>
  <c r="AK68" i="2"/>
  <c r="AK6" i="2"/>
  <c r="AK10" i="2"/>
  <c r="AK14" i="2"/>
  <c r="AK18" i="2"/>
  <c r="AK22" i="2"/>
  <c r="AK26" i="2"/>
  <c r="AK30" i="2"/>
  <c r="AK34" i="2"/>
  <c r="AK36" i="2"/>
  <c r="AK40" i="2"/>
  <c r="AK48" i="2"/>
  <c r="AK56" i="2"/>
  <c r="AK64" i="2"/>
  <c r="AK3" i="2"/>
  <c r="AK7" i="2"/>
  <c r="AK11" i="2"/>
  <c r="AK15" i="2"/>
  <c r="AK19" i="2"/>
  <c r="AK23" i="2"/>
  <c r="AK27" i="2"/>
  <c r="AK31" i="2"/>
  <c r="AK35" i="2"/>
  <c r="AK46" i="2"/>
  <c r="AK54" i="2"/>
  <c r="AK62" i="2"/>
  <c r="AK8" i="2"/>
  <c r="AK12" i="2"/>
  <c r="AK16" i="2"/>
  <c r="AK20" i="2"/>
  <c r="AK24" i="2"/>
  <c r="AK28" i="2"/>
  <c r="AK32" i="2"/>
  <c r="AK38" i="2"/>
  <c r="AK39" i="2"/>
  <c r="AK44" i="2"/>
  <c r="AK52" i="2"/>
  <c r="AK60" i="2"/>
  <c r="AK846" i="2"/>
  <c r="AK845" i="2"/>
  <c r="AK850" i="2"/>
  <c r="AK849" i="2"/>
  <c r="AK847" i="2"/>
  <c r="AK851" i="2"/>
  <c r="AK859" i="2"/>
  <c r="AK865" i="2"/>
  <c r="AK875" i="2"/>
  <c r="AK877" i="2"/>
  <c r="AK887" i="2"/>
  <c r="AK907" i="2"/>
  <c r="AK912" i="2"/>
  <c r="AK855" i="2"/>
  <c r="AK861" i="2"/>
  <c r="AK891" i="2"/>
  <c r="AK900" i="2"/>
  <c r="AK904" i="2"/>
  <c r="AK909" i="2"/>
  <c r="AK857" i="2"/>
  <c r="AK867" i="2"/>
  <c r="AK869" i="2"/>
  <c r="AK879" i="2"/>
  <c r="AK895" i="2"/>
  <c r="AK908" i="2"/>
  <c r="AK853" i="2"/>
  <c r="AK863" i="2"/>
  <c r="AK871" i="2"/>
  <c r="AK873" i="2"/>
  <c r="AK883" i="2"/>
  <c r="AK899" i="2"/>
  <c r="AK903" i="2"/>
  <c r="AK913" i="2"/>
  <c r="AK930" i="2"/>
  <c r="AK934" i="2"/>
  <c r="AK938" i="2"/>
  <c r="AK942" i="2"/>
  <c r="AK948" i="2"/>
  <c r="AK956" i="2"/>
  <c r="AK969" i="2"/>
  <c r="AK972" i="2"/>
  <c r="AK981" i="2"/>
  <c r="AK989" i="2"/>
  <c r="AK997" i="2"/>
  <c r="AK910" i="2"/>
  <c r="AK914" i="2"/>
  <c r="AK921" i="2"/>
  <c r="AK922" i="2"/>
  <c r="AK929" i="2"/>
  <c r="AK933" i="2"/>
  <c r="AK937" i="2"/>
  <c r="AK941" i="2"/>
  <c r="AK945" i="2"/>
  <c r="AK950" i="2"/>
  <c r="AK953" i="2"/>
  <c r="AK965" i="2"/>
  <c r="AK968" i="2"/>
  <c r="AK980" i="2"/>
  <c r="AK988" i="2"/>
  <c r="AK996" i="2"/>
  <c r="AK952" i="2"/>
  <c r="AK961" i="2"/>
  <c r="AK964" i="2"/>
  <c r="AK977" i="2"/>
  <c r="AK985" i="2"/>
  <c r="AK993" i="2"/>
  <c r="AK917" i="2"/>
  <c r="AK918" i="2"/>
  <c r="AK925" i="2"/>
  <c r="AK926" i="2"/>
  <c r="AK946" i="2"/>
  <c r="AK949" i="2"/>
  <c r="AK954" i="2"/>
  <c r="AK957" i="2"/>
  <c r="AK960" i="2"/>
  <c r="AK973" i="2"/>
  <c r="AK976" i="2"/>
  <c r="AK984" i="2"/>
  <c r="AK992" i="2"/>
  <c r="AK1000" i="2"/>
  <c r="AN96" i="1"/>
  <c r="AN104" i="1"/>
  <c r="AN107" i="1"/>
  <c r="AN111" i="1"/>
  <c r="AN145" i="1"/>
  <c r="AN100" i="1"/>
  <c r="AN115" i="1"/>
  <c r="AN119" i="1"/>
  <c r="AN123" i="1"/>
  <c r="AN127" i="1"/>
  <c r="AN131" i="1"/>
  <c r="AN138"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AN948" i="1"/>
  <c r="AN946" i="1"/>
  <c r="AN944" i="1"/>
  <c r="AN942" i="1"/>
  <c r="AN940" i="1"/>
  <c r="AN938" i="1"/>
  <c r="AN936" i="1"/>
  <c r="AN934" i="1"/>
  <c r="AN932" i="1"/>
  <c r="AN930" i="1"/>
  <c r="AN928" i="1"/>
  <c r="AN926" i="1"/>
  <c r="AN924" i="1"/>
  <c r="AN922" i="1"/>
  <c r="AN920" i="1"/>
  <c r="AN918" i="1"/>
  <c r="AN916" i="1"/>
  <c r="AN914" i="1"/>
  <c r="AN910"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AN906" i="1"/>
  <c r="AN904" i="1"/>
  <c r="AN902" i="1"/>
  <c r="AN900" i="1"/>
  <c r="AN898" i="1"/>
  <c r="T872" i="1"/>
  <c r="T868" i="1"/>
  <c r="T864" i="1"/>
  <c r="T860" i="1"/>
  <c r="T856" i="1"/>
  <c r="T852" i="1"/>
  <c r="T848" i="1"/>
  <c r="T844" i="1"/>
  <c r="T840" i="1"/>
  <c r="T836" i="1"/>
  <c r="T832" i="1"/>
  <c r="T828" i="1"/>
  <c r="AN890" i="1"/>
  <c r="T869" i="1"/>
  <c r="T865" i="1"/>
  <c r="T861" i="1"/>
  <c r="AN858" i="1"/>
  <c r="T857" i="1"/>
  <c r="AN854" i="1"/>
  <c r="T853" i="1"/>
  <c r="T849" i="1"/>
  <c r="AN846" i="1"/>
  <c r="T845" i="1"/>
  <c r="T841" i="1"/>
  <c r="T837" i="1"/>
  <c r="T833" i="1"/>
  <c r="T829" i="1"/>
  <c r="T870" i="1"/>
  <c r="T866" i="1"/>
  <c r="T862" i="1"/>
  <c r="T858" i="1"/>
  <c r="AN855" i="1"/>
  <c r="T854" i="1"/>
  <c r="T850" i="1"/>
  <c r="T846" i="1"/>
  <c r="T842" i="1"/>
  <c r="AN839" i="1"/>
  <c r="T838" i="1"/>
  <c r="T834" i="1"/>
  <c r="AN831" i="1"/>
  <c r="T830"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871" i="1"/>
  <c r="T867" i="1"/>
  <c r="T863" i="1"/>
  <c r="T859" i="1"/>
  <c r="T855" i="1"/>
  <c r="T851" i="1"/>
  <c r="T847" i="1"/>
  <c r="T843" i="1"/>
  <c r="T839" i="1"/>
  <c r="T835" i="1"/>
  <c r="AN832" i="1"/>
  <c r="T831" i="1"/>
  <c r="T827" i="1"/>
  <c r="AN812" i="1"/>
  <c r="AN776" i="1"/>
  <c r="AN772" i="1"/>
  <c r="AN768" i="1"/>
  <c r="AN775" i="1"/>
  <c r="AN771" i="1"/>
  <c r="AN767" i="1"/>
  <c r="AN763" i="1"/>
  <c r="T758" i="1"/>
  <c r="T756" i="1"/>
  <c r="T754" i="1"/>
  <c r="T751" i="1"/>
  <c r="AN774" i="1"/>
  <c r="AN770" i="1"/>
  <c r="AN813" i="1"/>
  <c r="AN805" i="1"/>
  <c r="AN785" i="1"/>
  <c r="AN781" i="1"/>
  <c r="AN777" i="1"/>
  <c r="AN773" i="1"/>
  <c r="AN769" i="1"/>
  <c r="AN765" i="1"/>
  <c r="T759" i="1"/>
  <c r="T757" i="1"/>
  <c r="T755" i="1"/>
  <c r="T753"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AN762" i="1"/>
  <c r="T752"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AN766" i="1"/>
  <c r="AN760" i="1"/>
  <c r="AN764" i="1"/>
  <c r="T750" i="1"/>
  <c r="AN746" i="1"/>
  <c r="AN744" i="1"/>
  <c r="AN742" i="1"/>
  <c r="AN740" i="1"/>
  <c r="AN738" i="1"/>
  <c r="AN736" i="1"/>
  <c r="AN734" i="1"/>
  <c r="AN732" i="1"/>
  <c r="AN730" i="1"/>
  <c r="AN728" i="1"/>
  <c r="AN726" i="1"/>
  <c r="AN724" i="1"/>
  <c r="AN722" i="1"/>
  <c r="AN720" i="1"/>
  <c r="AN716" i="1"/>
  <c r="AN712" i="1"/>
  <c r="AN709" i="1"/>
  <c r="AN707" i="1"/>
  <c r="AN705" i="1"/>
  <c r="AN703" i="1"/>
  <c r="AN701" i="1"/>
  <c r="AN699" i="1"/>
  <c r="AN697" i="1"/>
  <c r="AN695" i="1"/>
  <c r="AN693" i="1"/>
  <c r="AN691" i="1"/>
  <c r="AN689" i="1"/>
  <c r="AN687" i="1"/>
  <c r="AN685" i="1"/>
  <c r="AN683" i="1"/>
  <c r="AN681" i="1"/>
  <c r="AN679" i="1"/>
  <c r="AN677" i="1"/>
  <c r="AN675" i="1"/>
  <c r="AN673" i="1"/>
  <c r="AN671" i="1"/>
  <c r="AN669" i="1"/>
  <c r="AN667" i="1"/>
  <c r="AN665" i="1"/>
  <c r="AN663" i="1"/>
  <c r="AN661" i="1"/>
  <c r="AN659" i="1"/>
  <c r="AN71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AN647" i="1"/>
  <c r="AN639" i="1"/>
  <c r="AN623" i="1"/>
  <c r="AN621" i="1"/>
  <c r="AN619" i="1"/>
  <c r="AN617" i="1"/>
  <c r="AN615" i="1"/>
  <c r="AN613" i="1"/>
  <c r="AN611" i="1"/>
  <c r="AN609" i="1"/>
  <c r="AN645"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AN657" i="1"/>
  <c r="AN655" i="1"/>
  <c r="AN653" i="1"/>
  <c r="AN651" i="1"/>
  <c r="AN643" i="1"/>
  <c r="AN634" i="1"/>
  <c r="AN632" i="1"/>
  <c r="AN630" i="1"/>
  <c r="AN628" i="1"/>
  <c r="AN626" i="1"/>
  <c r="AN649" i="1"/>
  <c r="AN641" i="1"/>
  <c r="AN603" i="1"/>
  <c r="AN595" i="1"/>
  <c r="AN587" i="1"/>
  <c r="AN579" i="1"/>
  <c r="AN575" i="1"/>
  <c r="AN571" i="1"/>
  <c r="AN569" i="1"/>
  <c r="AN567" i="1"/>
  <c r="AN565" i="1"/>
  <c r="AN563" i="1"/>
  <c r="AN561" i="1"/>
  <c r="AN559" i="1"/>
  <c r="AN557" i="1"/>
  <c r="AN555" i="1"/>
  <c r="AN553" i="1"/>
  <c r="AN551" i="1"/>
  <c r="AN549" i="1"/>
  <c r="AN547" i="1"/>
  <c r="AN545" i="1"/>
  <c r="AN543" i="1"/>
  <c r="AN541" i="1"/>
  <c r="AN539" i="1"/>
  <c r="AN537" i="1"/>
  <c r="AN535" i="1"/>
  <c r="AN533" i="1"/>
  <c r="AN531" i="1"/>
  <c r="AN529" i="1"/>
  <c r="AN527" i="1"/>
  <c r="AN525" i="1"/>
  <c r="AN523" i="1"/>
  <c r="AN521" i="1"/>
  <c r="AN519" i="1"/>
  <c r="AN517" i="1"/>
  <c r="AN515" i="1"/>
  <c r="AN513" i="1"/>
  <c r="AN511" i="1"/>
  <c r="AN509" i="1"/>
  <c r="AN507" i="1"/>
  <c r="AN505" i="1"/>
  <c r="AN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AN601" i="1"/>
  <c r="AN593" i="1"/>
  <c r="AN585" i="1"/>
  <c r="AN607" i="1"/>
  <c r="AN599" i="1"/>
  <c r="AN591" i="1"/>
  <c r="AN583" i="1"/>
  <c r="AN577" i="1"/>
  <c r="AN605" i="1"/>
  <c r="AN597" i="1"/>
  <c r="AN589" i="1"/>
  <c r="AN581" i="1"/>
  <c r="AN572" i="1"/>
  <c r="AN501" i="1"/>
  <c r="AN497" i="1"/>
  <c r="AN493" i="1"/>
  <c r="AN489" i="1"/>
  <c r="AN485" i="1"/>
  <c r="AN481" i="1"/>
  <c r="AN477" i="1"/>
  <c r="AN473" i="1"/>
  <c r="AN469" i="1"/>
  <c r="AN465" i="1"/>
  <c r="AN461" i="1"/>
  <c r="AN458" i="1"/>
  <c r="T457" i="1"/>
  <c r="T453" i="1"/>
  <c r="AN450" i="1"/>
  <c r="T449" i="1"/>
  <c r="AN446" i="1"/>
  <c r="T445" i="1"/>
  <c r="AN442" i="1"/>
  <c r="T441" i="1"/>
  <c r="AN438" i="1"/>
  <c r="T437" i="1"/>
  <c r="AN434" i="1"/>
  <c r="T433" i="1"/>
  <c r="AN430" i="1"/>
  <c r="T429" i="1"/>
  <c r="AN426" i="1"/>
  <c r="T425" i="1"/>
  <c r="AN422" i="1"/>
  <c r="T421" i="1"/>
  <c r="AN418" i="1"/>
  <c r="T417" i="1"/>
  <c r="AN414" i="1"/>
  <c r="T413" i="1"/>
  <c r="AN410" i="1"/>
  <c r="T409" i="1"/>
  <c r="AN406" i="1"/>
  <c r="T405" i="1"/>
  <c r="AN402" i="1"/>
  <c r="T401" i="1"/>
  <c r="AN398" i="1"/>
  <c r="T397" i="1"/>
  <c r="AN394" i="1"/>
  <c r="T393" i="1"/>
  <c r="AN390" i="1"/>
  <c r="T389" i="1"/>
  <c r="AN386" i="1"/>
  <c r="T385" i="1"/>
  <c r="AN382" i="1"/>
  <c r="T381" i="1"/>
  <c r="AN378" i="1"/>
  <c r="T377" i="1"/>
  <c r="AN374" i="1"/>
  <c r="T373" i="1"/>
  <c r="AN370" i="1"/>
  <c r="T369" i="1"/>
  <c r="AN366" i="1"/>
  <c r="T365" i="1"/>
  <c r="AN362" i="1"/>
  <c r="T361" i="1"/>
  <c r="AN358" i="1"/>
  <c r="T357" i="1"/>
  <c r="AN354" i="1"/>
  <c r="T353" i="1"/>
  <c r="AN350" i="1"/>
  <c r="T349" i="1"/>
  <c r="AN346" i="1"/>
  <c r="T345" i="1"/>
  <c r="AN342" i="1"/>
  <c r="T341" i="1"/>
  <c r="AN338" i="1"/>
  <c r="T337" i="1"/>
  <c r="AN334" i="1"/>
  <c r="T333" i="1"/>
  <c r="AN330" i="1"/>
  <c r="T329" i="1"/>
  <c r="AN326" i="1"/>
  <c r="T325" i="1"/>
  <c r="AN322" i="1"/>
  <c r="T321" i="1"/>
  <c r="AN318" i="1"/>
  <c r="T317" i="1"/>
  <c r="AN314" i="1"/>
  <c r="T313" i="1"/>
  <c r="AN310" i="1"/>
  <c r="T309" i="1"/>
  <c r="AN306" i="1"/>
  <c r="T305" i="1"/>
  <c r="AN302" i="1"/>
  <c r="T301" i="1"/>
  <c r="AN298" i="1"/>
  <c r="T297" i="1"/>
  <c r="AN294" i="1"/>
  <c r="T293" i="1"/>
  <c r="AN290" i="1"/>
  <c r="T289" i="1"/>
  <c r="AN286" i="1"/>
  <c r="T285" i="1"/>
  <c r="T281" i="1"/>
  <c r="AN278" i="1"/>
  <c r="T277" i="1"/>
  <c r="AN274" i="1"/>
  <c r="T273" i="1"/>
  <c r="AN270" i="1"/>
  <c r="T269" i="1"/>
  <c r="AN266" i="1"/>
  <c r="T265" i="1"/>
  <c r="AN262" i="1"/>
  <c r="T261" i="1"/>
  <c r="AN258" i="1"/>
  <c r="T257" i="1"/>
  <c r="AN254" i="1"/>
  <c r="T253" i="1"/>
  <c r="AN250" i="1"/>
  <c r="T249" i="1"/>
  <c r="AN246" i="1"/>
  <c r="T245" i="1"/>
  <c r="AN242" i="1"/>
  <c r="T241" i="1"/>
  <c r="AN238" i="1"/>
  <c r="T237" i="1"/>
  <c r="AN234" i="1"/>
  <c r="T233" i="1"/>
  <c r="AN230" i="1"/>
  <c r="T229" i="1"/>
  <c r="AN226" i="1"/>
  <c r="T225" i="1"/>
  <c r="AN222" i="1"/>
  <c r="T221" i="1"/>
  <c r="AN218" i="1"/>
  <c r="T217" i="1"/>
  <c r="T190" i="1"/>
  <c r="T185" i="1"/>
  <c r="T184" i="1"/>
  <c r="T174" i="1"/>
  <c r="T170" i="1"/>
  <c r="T166" i="1"/>
  <c r="T165" i="1"/>
  <c r="AN162" i="1"/>
  <c r="T161" i="1"/>
  <c r="T160" i="1"/>
  <c r="AN154" i="1"/>
  <c r="T153" i="1"/>
  <c r="AN148" i="1"/>
  <c r="T147" i="1"/>
  <c r="T146" i="1"/>
  <c r="T145" i="1"/>
  <c r="AN141" i="1"/>
  <c r="T140" i="1"/>
  <c r="AN137" i="1"/>
  <c r="T136" i="1"/>
  <c r="AN132" i="1"/>
  <c r="T131" i="1"/>
  <c r="AN126" i="1"/>
  <c r="T125" i="1"/>
  <c r="AN122" i="1"/>
  <c r="T121" i="1"/>
  <c r="AN118" i="1"/>
  <c r="T117" i="1"/>
  <c r="AN113" i="1"/>
  <c r="T112" i="1"/>
  <c r="T111" i="1"/>
  <c r="AN108" i="1"/>
  <c r="T107" i="1"/>
  <c r="AN103" i="1"/>
  <c r="T102" i="1"/>
  <c r="AN99" i="1"/>
  <c r="T98" i="1"/>
  <c r="AN95" i="1"/>
  <c r="T94" i="1"/>
  <c r="T93" i="1"/>
  <c r="T92" i="1"/>
  <c r="T91" i="1"/>
  <c r="T90" i="1"/>
  <c r="T89" i="1"/>
  <c r="T88" i="1"/>
  <c r="T87" i="1"/>
  <c r="T86" i="1"/>
  <c r="T85" i="1"/>
  <c r="AN500" i="1"/>
  <c r="AN496" i="1"/>
  <c r="AN492" i="1"/>
  <c r="AN488" i="1"/>
  <c r="AN484" i="1"/>
  <c r="AN480" i="1"/>
  <c r="AN476" i="1"/>
  <c r="AN472" i="1"/>
  <c r="AN468" i="1"/>
  <c r="AN464" i="1"/>
  <c r="AN460" i="1"/>
  <c r="T458" i="1"/>
  <c r="AN455" i="1"/>
  <c r="T454" i="1"/>
  <c r="AN451" i="1"/>
  <c r="T450" i="1"/>
  <c r="AN447" i="1"/>
  <c r="T446" i="1"/>
  <c r="AN443" i="1"/>
  <c r="T442" i="1"/>
  <c r="AN439" i="1"/>
  <c r="T438" i="1"/>
  <c r="AN435" i="1"/>
  <c r="T434" i="1"/>
  <c r="AN431" i="1"/>
  <c r="T430" i="1"/>
  <c r="AN427" i="1"/>
  <c r="T426" i="1"/>
  <c r="AN423" i="1"/>
  <c r="T422" i="1"/>
  <c r="AN419" i="1"/>
  <c r="T418" i="1"/>
  <c r="AN415" i="1"/>
  <c r="T414" i="1"/>
  <c r="AN411" i="1"/>
  <c r="T410" i="1"/>
  <c r="AN407" i="1"/>
  <c r="T406" i="1"/>
  <c r="AN403" i="1"/>
  <c r="T402" i="1"/>
  <c r="AN399" i="1"/>
  <c r="T398" i="1"/>
  <c r="AN395" i="1"/>
  <c r="T394" i="1"/>
  <c r="AN391" i="1"/>
  <c r="T390" i="1"/>
  <c r="AN387" i="1"/>
  <c r="T386" i="1"/>
  <c r="AN383" i="1"/>
  <c r="T382" i="1"/>
  <c r="AN379" i="1"/>
  <c r="T378" i="1"/>
  <c r="AN375" i="1"/>
  <c r="T374" i="1"/>
  <c r="AN371" i="1"/>
  <c r="T370" i="1"/>
  <c r="AN367" i="1"/>
  <c r="T366" i="1"/>
  <c r="AN363" i="1"/>
  <c r="T362" i="1"/>
  <c r="AN359" i="1"/>
  <c r="T358" i="1"/>
  <c r="AN355" i="1"/>
  <c r="T354" i="1"/>
  <c r="AN351" i="1"/>
  <c r="T350" i="1"/>
  <c r="AN347" i="1"/>
  <c r="T346" i="1"/>
  <c r="AN343" i="1"/>
  <c r="T342" i="1"/>
  <c r="AN339" i="1"/>
  <c r="T338" i="1"/>
  <c r="AN335" i="1"/>
  <c r="T334" i="1"/>
  <c r="AN331" i="1"/>
  <c r="T330" i="1"/>
  <c r="AN327" i="1"/>
  <c r="T326" i="1"/>
  <c r="AN323" i="1"/>
  <c r="T322" i="1"/>
  <c r="AN319" i="1"/>
  <c r="T318" i="1"/>
  <c r="AN315" i="1"/>
  <c r="T314" i="1"/>
  <c r="AN311" i="1"/>
  <c r="T310" i="1"/>
  <c r="AN307" i="1"/>
  <c r="T306" i="1"/>
  <c r="AN303" i="1"/>
  <c r="T302" i="1"/>
  <c r="AN299" i="1"/>
  <c r="T298" i="1"/>
  <c r="AN295" i="1"/>
  <c r="T294" i="1"/>
  <c r="AN291" i="1"/>
  <c r="T290" i="1"/>
  <c r="AN287" i="1"/>
  <c r="T286" i="1"/>
  <c r="AN283" i="1"/>
  <c r="AN279" i="1"/>
  <c r="T278" i="1"/>
  <c r="AN275" i="1"/>
  <c r="T274" i="1"/>
  <c r="AN271" i="1"/>
  <c r="T270" i="1"/>
  <c r="AN267" i="1"/>
  <c r="T266" i="1"/>
  <c r="AN263" i="1"/>
  <c r="T262" i="1"/>
  <c r="AN259" i="1"/>
  <c r="T258" i="1"/>
  <c r="AN255" i="1"/>
  <c r="T254" i="1"/>
  <c r="AN251" i="1"/>
  <c r="T250" i="1"/>
  <c r="AN247" i="1"/>
  <c r="T246" i="1"/>
  <c r="AN243" i="1"/>
  <c r="T242" i="1"/>
  <c r="AN239" i="1"/>
  <c r="T238" i="1"/>
  <c r="AN235" i="1"/>
  <c r="T234" i="1"/>
  <c r="AN231" i="1"/>
  <c r="T230" i="1"/>
  <c r="AN227" i="1"/>
  <c r="T226" i="1"/>
  <c r="AN223" i="1"/>
  <c r="T222" i="1"/>
  <c r="AN219" i="1"/>
  <c r="T218"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T191" i="1"/>
  <c r="T186" i="1"/>
  <c r="AN182" i="1"/>
  <c r="AN181" i="1"/>
  <c r="AN180" i="1"/>
  <c r="AN179" i="1"/>
  <c r="AN178" i="1"/>
  <c r="T176" i="1"/>
  <c r="T175" i="1"/>
  <c r="T171" i="1"/>
  <c r="T167" i="1"/>
  <c r="T162" i="1"/>
  <c r="AN158" i="1"/>
  <c r="AN157" i="1"/>
  <c r="T155" i="1"/>
  <c r="T154" i="1"/>
  <c r="AN150" i="1"/>
  <c r="AN499" i="1"/>
  <c r="AN495" i="1"/>
  <c r="AN491" i="1"/>
  <c r="AN487" i="1"/>
  <c r="AN483" i="1"/>
  <c r="AN479" i="1"/>
  <c r="AN475" i="1"/>
  <c r="AN471" i="1"/>
  <c r="AN467" i="1"/>
  <c r="AN463" i="1"/>
  <c r="AN459" i="1"/>
  <c r="AN456" i="1"/>
  <c r="T455" i="1"/>
  <c r="AN452" i="1"/>
  <c r="T451" i="1"/>
  <c r="AN448" i="1"/>
  <c r="T447" i="1"/>
  <c r="AN444" i="1"/>
  <c r="T443" i="1"/>
  <c r="T439" i="1"/>
  <c r="AN436" i="1"/>
  <c r="T435" i="1"/>
  <c r="AN432" i="1"/>
  <c r="T431" i="1"/>
  <c r="AN428" i="1"/>
  <c r="T427" i="1"/>
  <c r="AN424" i="1"/>
  <c r="T423" i="1"/>
  <c r="AN420" i="1"/>
  <c r="T419" i="1"/>
  <c r="AN416" i="1"/>
  <c r="T415" i="1"/>
  <c r="AN412" i="1"/>
  <c r="T411" i="1"/>
  <c r="AN408" i="1"/>
  <c r="T407" i="1"/>
  <c r="AN404" i="1"/>
  <c r="T403" i="1"/>
  <c r="AN400" i="1"/>
  <c r="T399" i="1"/>
  <c r="AN396" i="1"/>
  <c r="T395" i="1"/>
  <c r="AN392" i="1"/>
  <c r="T391" i="1"/>
  <c r="AN388" i="1"/>
  <c r="T387" i="1"/>
  <c r="AN384" i="1"/>
  <c r="T383" i="1"/>
  <c r="AN380" i="1"/>
  <c r="T379" i="1"/>
  <c r="AN376" i="1"/>
  <c r="T375" i="1"/>
  <c r="AN372" i="1"/>
  <c r="T371" i="1"/>
  <c r="AN368" i="1"/>
  <c r="T367" i="1"/>
  <c r="AN364" i="1"/>
  <c r="T363" i="1"/>
  <c r="AN360" i="1"/>
  <c r="T359" i="1"/>
  <c r="AN356" i="1"/>
  <c r="T355" i="1"/>
  <c r="AN352" i="1"/>
  <c r="T351" i="1"/>
  <c r="AN348" i="1"/>
  <c r="T347" i="1"/>
  <c r="AN344" i="1"/>
  <c r="T343" i="1"/>
  <c r="AN340" i="1"/>
  <c r="T339" i="1"/>
  <c r="AN336" i="1"/>
  <c r="T335" i="1"/>
  <c r="AN332" i="1"/>
  <c r="T331" i="1"/>
  <c r="AN328" i="1"/>
  <c r="T327" i="1"/>
  <c r="AN324" i="1"/>
  <c r="T323" i="1"/>
  <c r="AN320" i="1"/>
  <c r="T319" i="1"/>
  <c r="AN316" i="1"/>
  <c r="T315" i="1"/>
  <c r="AN312" i="1"/>
  <c r="T311" i="1"/>
  <c r="AN308" i="1"/>
  <c r="T307" i="1"/>
  <c r="AN304" i="1"/>
  <c r="T303" i="1"/>
  <c r="AN300" i="1"/>
  <c r="T299" i="1"/>
  <c r="AN296" i="1"/>
  <c r="T295" i="1"/>
  <c r="AN292" i="1"/>
  <c r="T291" i="1"/>
  <c r="AN288" i="1"/>
  <c r="T287" i="1"/>
  <c r="AN284" i="1"/>
  <c r="T283" i="1"/>
  <c r="AN280" i="1"/>
  <c r="T279" i="1"/>
  <c r="AN276" i="1"/>
  <c r="T275" i="1"/>
  <c r="AN272" i="1"/>
  <c r="T271" i="1"/>
  <c r="AN268" i="1"/>
  <c r="T267" i="1"/>
  <c r="AN264" i="1"/>
  <c r="T263" i="1"/>
  <c r="AN260" i="1"/>
  <c r="T259" i="1"/>
  <c r="AN256" i="1"/>
  <c r="T255" i="1"/>
  <c r="AN252" i="1"/>
  <c r="T251" i="1"/>
  <c r="AN248" i="1"/>
  <c r="T247" i="1"/>
  <c r="AN244" i="1"/>
  <c r="T243" i="1"/>
  <c r="AN240" i="1"/>
  <c r="T239" i="1"/>
  <c r="AN236" i="1"/>
  <c r="T235" i="1"/>
  <c r="AN232" i="1"/>
  <c r="T231" i="1"/>
  <c r="AN228" i="1"/>
  <c r="T227" i="1"/>
  <c r="AN224" i="1"/>
  <c r="T223" i="1"/>
  <c r="AN220" i="1"/>
  <c r="T219" i="1"/>
  <c r="AN216" i="1"/>
  <c r="T215" i="1"/>
  <c r="T214" i="1"/>
  <c r="T213" i="1"/>
  <c r="T212" i="1"/>
  <c r="T211" i="1"/>
  <c r="T210" i="1"/>
  <c r="T209" i="1"/>
  <c r="T208" i="1"/>
  <c r="T207" i="1"/>
  <c r="T206" i="1"/>
  <c r="T205" i="1"/>
  <c r="T204" i="1"/>
  <c r="T203" i="1"/>
  <c r="T202" i="1"/>
  <c r="T201" i="1"/>
  <c r="T200" i="1"/>
  <c r="T199" i="1"/>
  <c r="T198" i="1"/>
  <c r="T197" i="1"/>
  <c r="T196" i="1"/>
  <c r="T195" i="1"/>
  <c r="T194" i="1"/>
  <c r="T193" i="1"/>
  <c r="T192" i="1"/>
  <c r="AN188" i="1"/>
  <c r="T187" i="1"/>
  <c r="AN183" i="1"/>
  <c r="T182" i="1"/>
  <c r="T181" i="1"/>
  <c r="T180" i="1"/>
  <c r="T179" i="1"/>
  <c r="T178" i="1"/>
  <c r="T177" i="1"/>
  <c r="AN173" i="1"/>
  <c r="T172" i="1"/>
  <c r="AN169" i="1"/>
  <c r="T168" i="1"/>
  <c r="T163" i="1"/>
  <c r="T158" i="1"/>
  <c r="T157" i="1"/>
  <c r="T156" i="1"/>
  <c r="T150" i="1"/>
  <c r="T149" i="1"/>
  <c r="T143" i="1"/>
  <c r="T138" i="1"/>
  <c r="T134" i="1"/>
  <c r="T133" i="1"/>
  <c r="T129" i="1"/>
  <c r="T128" i="1"/>
  <c r="T127" i="1"/>
  <c r="T123" i="1"/>
  <c r="T119" i="1"/>
  <c r="T115" i="1"/>
  <c r="T109" i="1"/>
  <c r="T104" i="1"/>
  <c r="T100" i="1"/>
  <c r="T96" i="1"/>
  <c r="AN160" i="1"/>
  <c r="T159" i="1"/>
  <c r="AN153" i="1"/>
  <c r="T152" i="1"/>
  <c r="T151" i="1"/>
  <c r="AN502" i="1"/>
  <c r="AN498" i="1"/>
  <c r="AN494" i="1"/>
  <c r="AN490" i="1"/>
  <c r="AN486" i="1"/>
  <c r="AN482" i="1"/>
  <c r="AN478" i="1"/>
  <c r="AN474" i="1"/>
  <c r="AN470" i="1"/>
  <c r="AN466" i="1"/>
  <c r="AN462" i="1"/>
  <c r="AN457" i="1"/>
  <c r="T456" i="1"/>
  <c r="AN453" i="1"/>
  <c r="T452" i="1"/>
  <c r="AN449" i="1"/>
  <c r="T448" i="1"/>
  <c r="AN445" i="1"/>
  <c r="T444" i="1"/>
  <c r="AN441" i="1"/>
  <c r="T440" i="1"/>
  <c r="AN437" i="1"/>
  <c r="T436" i="1"/>
  <c r="AN433" i="1"/>
  <c r="T432" i="1"/>
  <c r="AN429" i="1"/>
  <c r="T428" i="1"/>
  <c r="AN425" i="1"/>
  <c r="T424" i="1"/>
  <c r="AN421" i="1"/>
  <c r="T420" i="1"/>
  <c r="AN417" i="1"/>
  <c r="T416" i="1"/>
  <c r="AN413" i="1"/>
  <c r="T412" i="1"/>
  <c r="AN409" i="1"/>
  <c r="T408" i="1"/>
  <c r="AN405" i="1"/>
  <c r="T404" i="1"/>
  <c r="AN401" i="1"/>
  <c r="T400" i="1"/>
  <c r="AN397" i="1"/>
  <c r="T396" i="1"/>
  <c r="AN393" i="1"/>
  <c r="T392" i="1"/>
  <c r="AN389" i="1"/>
  <c r="T388" i="1"/>
  <c r="AN385" i="1"/>
  <c r="T384" i="1"/>
  <c r="AN381" i="1"/>
  <c r="T380" i="1"/>
  <c r="AN377" i="1"/>
  <c r="T376" i="1"/>
  <c r="AN373" i="1"/>
  <c r="T372" i="1"/>
  <c r="AN369" i="1"/>
  <c r="T368" i="1"/>
  <c r="AN365" i="1"/>
  <c r="T364" i="1"/>
  <c r="AN361" i="1"/>
  <c r="T360" i="1"/>
  <c r="AN357" i="1"/>
  <c r="T356" i="1"/>
  <c r="AN353" i="1"/>
  <c r="T352" i="1"/>
  <c r="AN349" i="1"/>
  <c r="T348" i="1"/>
  <c r="AN345" i="1"/>
  <c r="T344" i="1"/>
  <c r="AN341" i="1"/>
  <c r="T340" i="1"/>
  <c r="AN337" i="1"/>
  <c r="T336" i="1"/>
  <c r="AN333" i="1"/>
  <c r="T332" i="1"/>
  <c r="AN329" i="1"/>
  <c r="T328" i="1"/>
  <c r="AN325" i="1"/>
  <c r="T324" i="1"/>
  <c r="AN321" i="1"/>
  <c r="T320" i="1"/>
  <c r="AN317" i="1"/>
  <c r="T316" i="1"/>
  <c r="AN313" i="1"/>
  <c r="T312" i="1"/>
  <c r="AN309" i="1"/>
  <c r="T308" i="1"/>
  <c r="AN305" i="1"/>
  <c r="T304" i="1"/>
  <c r="AN301" i="1"/>
  <c r="T300" i="1"/>
  <c r="AN297" i="1"/>
  <c r="T296" i="1"/>
  <c r="AN293" i="1"/>
  <c r="T292" i="1"/>
  <c r="AN289" i="1"/>
  <c r="T288" i="1"/>
  <c r="AN285" i="1"/>
  <c r="T284" i="1"/>
  <c r="AN281" i="1"/>
  <c r="T280" i="1"/>
  <c r="AN277" i="1"/>
  <c r="T276" i="1"/>
  <c r="AN273" i="1"/>
  <c r="T272" i="1"/>
  <c r="AN269" i="1"/>
  <c r="T268" i="1"/>
  <c r="AN265" i="1"/>
  <c r="T264" i="1"/>
  <c r="AN261" i="1"/>
  <c r="T260" i="1"/>
  <c r="AN257" i="1"/>
  <c r="T256" i="1"/>
  <c r="AN253" i="1"/>
  <c r="T252" i="1"/>
  <c r="AN249" i="1"/>
  <c r="T248" i="1"/>
  <c r="AN245" i="1"/>
  <c r="T244" i="1"/>
  <c r="AN241" i="1"/>
  <c r="T240" i="1"/>
  <c r="AN237" i="1"/>
  <c r="T236" i="1"/>
  <c r="AN233" i="1"/>
  <c r="T232" i="1"/>
  <c r="AN229" i="1"/>
  <c r="T228" i="1"/>
  <c r="AN225" i="1"/>
  <c r="T224" i="1"/>
  <c r="AN221" i="1"/>
  <c r="T220" i="1"/>
  <c r="AN217" i="1"/>
  <c r="T216" i="1"/>
  <c r="AN190" i="1"/>
  <c r="T189" i="1"/>
  <c r="T188" i="1"/>
  <c r="AN185" i="1"/>
  <c r="AN184" i="1"/>
  <c r="T183" i="1"/>
  <c r="AN174" i="1"/>
  <c r="T173" i="1"/>
  <c r="AN170" i="1"/>
  <c r="T169" i="1"/>
  <c r="AN166" i="1"/>
  <c r="AN165" i="1"/>
  <c r="T164" i="1"/>
  <c r="AN161" i="1"/>
  <c r="AN10" i="1"/>
  <c r="T3" i="1"/>
  <c r="AN4" i="1"/>
  <c r="T7" i="1"/>
  <c r="AN8" i="1"/>
  <c r="T11" i="1"/>
  <c r="AN12" i="1"/>
  <c r="T15" i="1"/>
  <c r="AN16" i="1"/>
  <c r="T19" i="1"/>
  <c r="AN20" i="1"/>
  <c r="T23" i="1"/>
  <c r="AN24" i="1"/>
  <c r="T27" i="1"/>
  <c r="AN28" i="1"/>
  <c r="T31" i="1"/>
  <c r="AN32" i="1"/>
  <c r="T35" i="1"/>
  <c r="AN36" i="1"/>
  <c r="T39" i="1"/>
  <c r="AN40" i="1"/>
  <c r="T43" i="1"/>
  <c r="AN44" i="1"/>
  <c r="T47" i="1"/>
  <c r="AN48" i="1"/>
  <c r="T51" i="1"/>
  <c r="AN52" i="1"/>
  <c r="T55" i="1"/>
  <c r="AN56" i="1"/>
  <c r="T59" i="1"/>
  <c r="AN60" i="1"/>
  <c r="T63" i="1"/>
  <c r="AN64" i="1"/>
  <c r="T67" i="1"/>
  <c r="AN68" i="1"/>
  <c r="T71" i="1"/>
  <c r="AN72" i="1"/>
  <c r="T75" i="1"/>
  <c r="AN76" i="1"/>
  <c r="T79" i="1"/>
  <c r="AN80" i="1"/>
  <c r="T83" i="1"/>
  <c r="AN84" i="1"/>
  <c r="AN88" i="1"/>
  <c r="AN92" i="1"/>
  <c r="T97" i="1"/>
  <c r="T101" i="1"/>
  <c r="T105" i="1"/>
  <c r="T108" i="1"/>
  <c r="AN116" i="1"/>
  <c r="AN120" i="1"/>
  <c r="AN124" i="1"/>
  <c r="AN134" i="1"/>
  <c r="T135" i="1"/>
  <c r="T139" i="1"/>
  <c r="T142" i="1"/>
  <c r="AN149" i="1"/>
  <c r="AN192" i="1"/>
  <c r="T9" i="1"/>
  <c r="AN3" i="1"/>
  <c r="T6" i="1"/>
  <c r="AN7" i="1"/>
  <c r="T10" i="1"/>
  <c r="AN11" i="1"/>
  <c r="T14" i="1"/>
  <c r="AN15" i="1"/>
  <c r="T18" i="1"/>
  <c r="AN19" i="1"/>
  <c r="T22" i="1"/>
  <c r="AN23" i="1"/>
  <c r="T26" i="1"/>
  <c r="AN27" i="1"/>
  <c r="T30" i="1"/>
  <c r="AN31" i="1"/>
  <c r="T34" i="1"/>
  <c r="AN35" i="1"/>
  <c r="T38" i="1"/>
  <c r="AN39" i="1"/>
  <c r="T42" i="1"/>
  <c r="AN43" i="1"/>
  <c r="T46" i="1"/>
  <c r="AN47" i="1"/>
  <c r="T50" i="1"/>
  <c r="AN51" i="1"/>
  <c r="T54" i="1"/>
  <c r="AN55" i="1"/>
  <c r="T58" i="1"/>
  <c r="AN59" i="1"/>
  <c r="T62" i="1"/>
  <c r="AN63" i="1"/>
  <c r="T66" i="1"/>
  <c r="AN67" i="1"/>
  <c r="T70" i="1"/>
  <c r="AN71" i="1"/>
  <c r="T74" i="1"/>
  <c r="AN75" i="1"/>
  <c r="T78" i="1"/>
  <c r="AN79" i="1"/>
  <c r="T82" i="1"/>
  <c r="AN83" i="1"/>
  <c r="AN85" i="1"/>
  <c r="AN89" i="1"/>
  <c r="AN93" i="1"/>
  <c r="S106" i="1"/>
  <c r="AN106" i="1"/>
  <c r="AN110" i="1"/>
  <c r="AN112" i="1"/>
  <c r="T113" i="1"/>
  <c r="T116" i="1"/>
  <c r="T120" i="1"/>
  <c r="T124" i="1"/>
  <c r="T132" i="1"/>
  <c r="AN144" i="1"/>
  <c r="AN146" i="1"/>
  <c r="AN155" i="1"/>
  <c r="AN159" i="1"/>
  <c r="AN164" i="1"/>
  <c r="AN167" i="1"/>
  <c r="AN171" i="1"/>
  <c r="AN175" i="1"/>
  <c r="AN6" i="1"/>
  <c r="T13" i="1"/>
  <c r="AN14" i="1"/>
  <c r="T17" i="1"/>
  <c r="AN18" i="1"/>
  <c r="T21" i="1"/>
  <c r="AN22" i="1"/>
  <c r="T25" i="1"/>
  <c r="AN26" i="1"/>
  <c r="T29" i="1"/>
  <c r="AN30" i="1"/>
  <c r="T33" i="1"/>
  <c r="AN34" i="1"/>
  <c r="T37" i="1"/>
  <c r="AN38" i="1"/>
  <c r="T41" i="1"/>
  <c r="AN42" i="1"/>
  <c r="T45" i="1"/>
  <c r="AN46" i="1"/>
  <c r="T49" i="1"/>
  <c r="AN50" i="1"/>
  <c r="T53" i="1"/>
  <c r="AN54" i="1"/>
  <c r="T57" i="1"/>
  <c r="AN58" i="1"/>
  <c r="T61" i="1"/>
  <c r="AN62" i="1"/>
  <c r="T65" i="1"/>
  <c r="AN66" i="1"/>
  <c r="T69" i="1"/>
  <c r="AN70" i="1"/>
  <c r="T73" i="1"/>
  <c r="AN74" i="1"/>
  <c r="T77" i="1"/>
  <c r="AN78" i="1"/>
  <c r="T81" i="1"/>
  <c r="AN82" i="1"/>
  <c r="AN86" i="1"/>
  <c r="AN90" i="1"/>
  <c r="AN94" i="1"/>
  <c r="T95" i="1"/>
  <c r="AN98" i="1"/>
  <c r="T99" i="1"/>
  <c r="AN102" i="1"/>
  <c r="T103" i="1"/>
  <c r="T106" i="1"/>
  <c r="AN109" i="1"/>
  <c r="T110" i="1"/>
  <c r="AN114" i="1"/>
  <c r="S114" i="1"/>
  <c r="AN128" i="1"/>
  <c r="AN130" i="1"/>
  <c r="AN136" i="1"/>
  <c r="T137" i="1"/>
  <c r="AN140" i="1"/>
  <c r="T141" i="1"/>
  <c r="AN143" i="1"/>
  <c r="T144" i="1"/>
  <c r="AN147" i="1"/>
  <c r="T148" i="1"/>
  <c r="AN156" i="1"/>
  <c r="AN163" i="1"/>
  <c r="AN168" i="1"/>
  <c r="AN172" i="1"/>
  <c r="AN176" i="1"/>
  <c r="AN186" i="1"/>
  <c r="T5" i="1"/>
  <c r="T4" i="1"/>
  <c r="AN5" i="1"/>
  <c r="T8" i="1"/>
  <c r="AN9" i="1"/>
  <c r="T12" i="1"/>
  <c r="AN13" i="1"/>
  <c r="T16" i="1"/>
  <c r="AN17" i="1"/>
  <c r="T20" i="1"/>
  <c r="AN21" i="1"/>
  <c r="T24" i="1"/>
  <c r="AN25" i="1"/>
  <c r="T28" i="1"/>
  <c r="AN29" i="1"/>
  <c r="T32" i="1"/>
  <c r="AN33" i="1"/>
  <c r="T36" i="1"/>
  <c r="AN37" i="1"/>
  <c r="T40" i="1"/>
  <c r="AN41" i="1"/>
  <c r="T44" i="1"/>
  <c r="AN45" i="1"/>
  <c r="T48" i="1"/>
  <c r="AN49" i="1"/>
  <c r="T52" i="1"/>
  <c r="AN53" i="1"/>
  <c r="T56" i="1"/>
  <c r="AN57" i="1"/>
  <c r="T60" i="1"/>
  <c r="AN61" i="1"/>
  <c r="T64" i="1"/>
  <c r="AN65" i="1"/>
  <c r="T68" i="1"/>
  <c r="AN69" i="1"/>
  <c r="T72" i="1"/>
  <c r="AN73" i="1"/>
  <c r="T76" i="1"/>
  <c r="AN77" i="1"/>
  <c r="T80" i="1"/>
  <c r="AN81" i="1"/>
  <c r="T84" i="1"/>
  <c r="AN87" i="1"/>
  <c r="AN91" i="1"/>
  <c r="AN97" i="1"/>
  <c r="AN101" i="1"/>
  <c r="AN105" i="1"/>
  <c r="T114" i="1"/>
  <c r="AN117" i="1"/>
  <c r="T118" i="1"/>
  <c r="AN121" i="1"/>
  <c r="T122" i="1"/>
  <c r="AN125" i="1"/>
  <c r="T126" i="1"/>
  <c r="AN129" i="1"/>
  <c r="T130" i="1"/>
  <c r="AN133" i="1"/>
  <c r="AN135" i="1"/>
  <c r="AN139" i="1"/>
  <c r="AN142" i="1"/>
  <c r="S142" i="1"/>
  <c r="AN151" i="1"/>
  <c r="AN177" i="1"/>
  <c r="AN187" i="1"/>
  <c r="AN191" i="1"/>
  <c r="AN504" i="1"/>
  <c r="AN508" i="1"/>
  <c r="AN512" i="1"/>
  <c r="AN516" i="1"/>
  <c r="AN520" i="1"/>
  <c r="AN524" i="1"/>
  <c r="AN528" i="1"/>
  <c r="AN532" i="1"/>
  <c r="AN536" i="1"/>
  <c r="AN540" i="1"/>
  <c r="AN544" i="1"/>
  <c r="AN548" i="1"/>
  <c r="AN552" i="1"/>
  <c r="AN556" i="1"/>
  <c r="AN564" i="1"/>
  <c r="AN152" i="1"/>
  <c r="S155" i="1"/>
  <c r="S176" i="1"/>
  <c r="AN189" i="1"/>
  <c r="AN558" i="1"/>
  <c r="AN566" i="1"/>
  <c r="AN506" i="1"/>
  <c r="AN510" i="1"/>
  <c r="AN514" i="1"/>
  <c r="AN518" i="1"/>
  <c r="AN522" i="1"/>
  <c r="AN526" i="1"/>
  <c r="AN530" i="1"/>
  <c r="AN534" i="1"/>
  <c r="AN538" i="1"/>
  <c r="AN542" i="1"/>
  <c r="AN546" i="1"/>
  <c r="AN550" i="1"/>
  <c r="AN554" i="1"/>
  <c r="AN560" i="1"/>
  <c r="AN568" i="1"/>
  <c r="AN562" i="1"/>
  <c r="AN570" i="1"/>
  <c r="AN582" i="1"/>
  <c r="S582" i="1"/>
  <c r="AN590" i="1"/>
  <c r="S590" i="1"/>
  <c r="AN598" i="1"/>
  <c r="S598" i="1"/>
  <c r="AN606" i="1"/>
  <c r="S606" i="1"/>
  <c r="AN625" i="1"/>
  <c r="AN633" i="1"/>
  <c r="AN573" i="1"/>
  <c r="AN574" i="1"/>
  <c r="AN578" i="1"/>
  <c r="AN584" i="1"/>
  <c r="S584" i="1"/>
  <c r="AN592" i="1"/>
  <c r="S592" i="1"/>
  <c r="AN600" i="1"/>
  <c r="S600" i="1"/>
  <c r="AN608" i="1"/>
  <c r="S608" i="1"/>
  <c r="AN610" i="1"/>
  <c r="AN612" i="1"/>
  <c r="AN614" i="1"/>
  <c r="AN616" i="1"/>
  <c r="AN618" i="1"/>
  <c r="AN620" i="1"/>
  <c r="AN622" i="1"/>
  <c r="AN624" i="1"/>
  <c r="AN627" i="1"/>
  <c r="AN635" i="1"/>
  <c r="S574" i="1"/>
  <c r="S578" i="1"/>
  <c r="AN586" i="1"/>
  <c r="S586" i="1"/>
  <c r="AN594" i="1"/>
  <c r="S594" i="1"/>
  <c r="AN602" i="1"/>
  <c r="S602" i="1"/>
  <c r="AN629" i="1"/>
  <c r="AN576" i="1"/>
  <c r="AN580" i="1"/>
  <c r="S580" i="1"/>
  <c r="AN588" i="1"/>
  <c r="S588" i="1"/>
  <c r="AN596" i="1"/>
  <c r="S596" i="1"/>
  <c r="AN604" i="1"/>
  <c r="S604" i="1"/>
  <c r="AN631" i="1"/>
  <c r="S610" i="1"/>
  <c r="S612" i="1"/>
  <c r="S614" i="1"/>
  <c r="S616" i="1"/>
  <c r="S618" i="1"/>
  <c r="S620" i="1"/>
  <c r="S622" i="1"/>
  <c r="S624" i="1"/>
  <c r="AN637" i="1"/>
  <c r="AN642" i="1"/>
  <c r="AN650" i="1"/>
  <c r="AN708" i="1"/>
  <c r="AN710" i="1"/>
  <c r="S642" i="1"/>
  <c r="AN644" i="1"/>
  <c r="S652" i="1"/>
  <c r="AN652" i="1"/>
  <c r="S654" i="1"/>
  <c r="AN654" i="1"/>
  <c r="S656" i="1"/>
  <c r="AN656" i="1"/>
  <c r="S658" i="1"/>
  <c r="AN658" i="1"/>
  <c r="AN638" i="1"/>
  <c r="AN646" i="1"/>
  <c r="AN636" i="1"/>
  <c r="S638" i="1"/>
  <c r="AN640" i="1"/>
  <c r="S646" i="1"/>
  <c r="AN648" i="1"/>
  <c r="AN660" i="1"/>
  <c r="AN662" i="1"/>
  <c r="AN664" i="1"/>
  <c r="AN666" i="1"/>
  <c r="AN668" i="1"/>
  <c r="AN670" i="1"/>
  <c r="AN672" i="1"/>
  <c r="AN674" i="1"/>
  <c r="AN676" i="1"/>
  <c r="AN678" i="1"/>
  <c r="AN680" i="1"/>
  <c r="AN682" i="1"/>
  <c r="AN684" i="1"/>
  <c r="AN686" i="1"/>
  <c r="AN688" i="1"/>
  <c r="AN690" i="1"/>
  <c r="AN692" i="1"/>
  <c r="AN694" i="1"/>
  <c r="AN696" i="1"/>
  <c r="AN698" i="1"/>
  <c r="AN700" i="1"/>
  <c r="AN702" i="1"/>
  <c r="AN704" i="1"/>
  <c r="AN706" i="1"/>
  <c r="AN714" i="1"/>
  <c r="AN715" i="1"/>
  <c r="AN719" i="1"/>
  <c r="AN725" i="1"/>
  <c r="AN711" i="1"/>
  <c r="S715" i="1"/>
  <c r="S719" i="1"/>
  <c r="AN727" i="1"/>
  <c r="AN747" i="1"/>
  <c r="AN717" i="1"/>
  <c r="AN721" i="1"/>
  <c r="AN729" i="1"/>
  <c r="AN748" i="1"/>
  <c r="AN713" i="1"/>
  <c r="AN723" i="1"/>
  <c r="AN731" i="1"/>
  <c r="AN733" i="1"/>
  <c r="AN735" i="1"/>
  <c r="AN737" i="1"/>
  <c r="AN739" i="1"/>
  <c r="AN741" i="1"/>
  <c r="AN743" i="1"/>
  <c r="AN745" i="1"/>
  <c r="AN749" i="1"/>
  <c r="S757" i="1"/>
  <c r="AN757" i="1"/>
  <c r="S731" i="1"/>
  <c r="S733" i="1"/>
  <c r="S735" i="1"/>
  <c r="S737" i="1"/>
  <c r="S739" i="1"/>
  <c r="S741" i="1"/>
  <c r="S743" i="1"/>
  <c r="S754" i="1"/>
  <c r="AN754" i="1"/>
  <c r="S758" i="1"/>
  <c r="AN758" i="1"/>
  <c r="AN750" i="1"/>
  <c r="AN752" i="1"/>
  <c r="S752" i="1"/>
  <c r="S755" i="1"/>
  <c r="AN755" i="1"/>
  <c r="S756" i="1"/>
  <c r="AN756" i="1"/>
  <c r="AN751" i="1"/>
  <c r="AN753" i="1"/>
  <c r="S887" i="1"/>
  <c r="AN887" i="1"/>
  <c r="S875" i="1"/>
  <c r="AN875" i="1"/>
  <c r="S879" i="1"/>
  <c r="AN879" i="1"/>
  <c r="S881" i="1"/>
  <c r="AN881" i="1"/>
  <c r="AN893" i="1"/>
  <c r="AN899" i="1"/>
  <c r="AN901" i="1"/>
  <c r="AN905" i="1"/>
  <c r="AN921" i="1"/>
  <c r="AN929" i="1"/>
  <c r="AN937" i="1"/>
  <c r="AN923" i="1"/>
  <c r="AN931" i="1"/>
  <c r="AN939" i="1"/>
  <c r="AN945" i="1"/>
  <c r="AN907" i="1"/>
  <c r="AN925" i="1"/>
  <c r="AN933" i="1"/>
  <c r="AN941" i="1"/>
  <c r="AN947" i="1"/>
  <c r="S907" i="1"/>
  <c r="AN919" i="1"/>
  <c r="AN927" i="1"/>
  <c r="AN935" i="1"/>
  <c r="AN949" i="1"/>
  <c r="S949" i="1"/>
</calcChain>
</file>

<file path=xl/sharedStrings.xml><?xml version="1.0" encoding="utf-8"?>
<sst xmlns="http://schemas.openxmlformats.org/spreadsheetml/2006/main" count="43357" uniqueCount="14948">
  <si>
    <t>PRORROGA 1</t>
  </si>
  <si>
    <t>PRORROGA 2</t>
  </si>
  <si>
    <t>PRORROGA 3</t>
  </si>
  <si>
    <t>ADICIÓN 1</t>
  </si>
  <si>
    <t>ADICIÓN 2</t>
  </si>
  <si>
    <t>ADICIÓN 3</t>
  </si>
  <si>
    <t>ADICIÓN 4</t>
  </si>
  <si>
    <t>N°. CONTRATO</t>
  </si>
  <si>
    <t>CONTRATO</t>
  </si>
  <si>
    <t>AÑO</t>
  </si>
  <si>
    <t>DIRECCIÓN /AREA</t>
  </si>
  <si>
    <t xml:space="preserve"> SUSCRIPCIÓN DEL CONTRATO </t>
  </si>
  <si>
    <t>OBJETO</t>
  </si>
  <si>
    <t>MODALIDAD</t>
  </si>
  <si>
    <t>TIPO CONTRATO</t>
  </si>
  <si>
    <t>VALOR INICIALvigencia 2016</t>
  </si>
  <si>
    <t>VALOR TOTAL CON ADICIONES</t>
  </si>
  <si>
    <t>VALOR PAGADO VIGENCIA 2016</t>
  </si>
  <si>
    <t>VALOR VIGENCIA 2017</t>
  </si>
  <si>
    <t xml:space="preserve">NATURALEZA </t>
  </si>
  <si>
    <t>NOMBRE DE CONTRATISTA</t>
  </si>
  <si>
    <t>FECHA DE INICIO</t>
  </si>
  <si>
    <t xml:space="preserve">FECHA DE TERMINACIÓN </t>
  </si>
  <si>
    <t>PRORROGAS</t>
  </si>
  <si>
    <t>PLAZO EJECUCIÓN (DÍAS)</t>
  </si>
  <si>
    <t>PLAZO EJECUCIÓN (MESES)</t>
  </si>
  <si>
    <t>ESTADO CONTRATO</t>
  </si>
  <si>
    <t>DÍAS PRORROGA</t>
  </si>
  <si>
    <t xml:space="preserve">FECHA DE SUSCRIPCIÓN </t>
  </si>
  <si>
    <t>FECHA DE TERMINACIÓN</t>
  </si>
  <si>
    <t>FECHA DE SUSCRIPCIÓN</t>
  </si>
  <si>
    <t xml:space="preserve">FECHA DE SUSCRIPCIÓN   </t>
  </si>
  <si>
    <t>VALOR ADICIÓN</t>
  </si>
  <si>
    <t xml:space="preserve">FECHA DE SUSCRIPCIÓN  </t>
  </si>
  <si>
    <t>MODIFICACIÓN</t>
  </si>
  <si>
    <t xml:space="preserve">FECHA DE SUSCRIPCIÓN MODIFICACIÓN </t>
  </si>
  <si>
    <t>EJECUCIÓN %</t>
  </si>
  <si>
    <t xml:space="preserve">OBSERVACIONES
</t>
  </si>
  <si>
    <t>CPS</t>
  </si>
  <si>
    <t>DIVISIÓN JURIDICA</t>
  </si>
  <si>
    <t>PRESTACION DE SERVICIOS PROFESIONALES PARA APOYAR JURIDICAMENTE A LA CÁMARA DE REPRESENTANTES EN LOS DIFERENTES PROCESOS DE SELECCIÓN QUE SE ADELANTAN EN MATERIA DE CONTRATACIÓN</t>
  </si>
  <si>
    <t>2 CONTRATACIÓN DIRECTA</t>
  </si>
  <si>
    <t>14 PRESTACIÓN DE SERVICIOS</t>
  </si>
  <si>
    <t>1 PERSONA NATURAL</t>
  </si>
  <si>
    <t>DIANA LORENA MARIN MONTOYA</t>
  </si>
  <si>
    <t>N/A</t>
  </si>
  <si>
    <t>DIVISIÓN DE SERVICIOS</t>
  </si>
  <si>
    <t>PRESTACIÓN DE SERVICIOS PROFESIONALES ESPECIALIZADOS PARA BRINDAR APOYO Y ACOMPAÑAMIENTO EN EL SEGUIMIENTO Y CONTROL DE LOS PROCESOS QUE ADELANTE LA DIVISIÓN DE SERVICIOS DE LA CÁMARA DE REPRESENTANTES EN ESPECIAL LO RELACIONADO CON TIQUETES AÉREOS Y TELEFONÍA MÓVIL</t>
  </si>
  <si>
    <t>MARIA VICTORIA LONDOÑO MARTINEZ</t>
  </si>
  <si>
    <t>SI</t>
  </si>
  <si>
    <t>DIRECCIÓN ADMINISTRATIVA</t>
  </si>
  <si>
    <t>PRESTACION DE SERVICIOS PROFESIONALES ESPECIALIZADOS PARA ACOMPAÑAR A LA DIRECCION ADMINISTRATIVA EN LOS PLANES DE MEJORAMIENTO ESTRATEGICO Y DE ACCION, ASI COMO EN EL SEGUIMIENTO AL MAPA DE RIESGOS Y DEMAS REQUERIMIENTOS HECHOS A LA DIRECCION ADMINISTRATIVA DE LA CAMARA DE REPRESENTANTES</t>
  </si>
  <si>
    <t>SANDRA LILIANA BURGOS GOMEZ</t>
  </si>
  <si>
    <t>DIVISIÓN DE PERSONAL</t>
  </si>
  <si>
    <t>PRESTACION DE SERVCIOS PROFESIONALES PARA BRINDAR APOYO Y ACOMPAÑAMIENTO JURIDICO EN LA DIVISION DE PERSONAL</t>
  </si>
  <si>
    <t>SANDRA LILIANA MUÑOZ GOMEZ</t>
  </si>
  <si>
    <t>PRESTACION DE SERVICIOS PROFESIONALES ESPECIALIZADOS PARA APOYAR A LA DIVISION JURIDICA DE LA CAMARA DE REPRESENTANTES EN MATERIA DE CONTRATACION</t>
  </si>
  <si>
    <t>DIAZ OSORIO SANDRA BIBIANA</t>
  </si>
  <si>
    <t>PRESTACION DE SERVICIOS PROFESIONALES PARA BRINDAR APOYO EN EL SEGUIMIENTO Y CONTROL DE LA EJECUCION ASI COMO EN LA PROYECCION DE LOS PROCESOS CONTRACTUALES ADELANTADOS POR LA DIRECCION ADMINISTRATIVA DE LA CAMARA DE REPRESENTANTES</t>
  </si>
  <si>
    <t>ANDRES GALLEGO CEBALLOS</t>
  </si>
  <si>
    <t>OFICINA DE CORRESPONDENCIA</t>
  </si>
  <si>
    <t>PRESTACION DE SERVICIOS DE APOYO A LA GESTION PARA BRINDAR APOYO EN LAS ACTIVIDADES ASISTENCIALES DE LA OFICINA DE CORRESONDENCIA - VENTANILLA UNICA - GESTION DOCUMENTAL, EN EL SEGUIMIENTO, CONTROL, ARCHIVO Y DEMAS ACTIVIDADES RELATIVAS AL MANEJO DE LA CORRESPONDENCIA</t>
  </si>
  <si>
    <t>CINTHIA VIVIANA CASTAÑEDA GUTIERREZ</t>
  </si>
  <si>
    <t>OFICINA DE PLANEACIÓN Y SISTEMAS</t>
  </si>
  <si>
    <t>PRESTACION DE SERVICIOS PROFESIONALES PARA BRINDAR APOYO TECNICO Y ACOMPAÑAMIENTO A LA OFICINA DE PLANEACION Y SISTEMAS EN LA ALIMENTACION DEL SISTEMA ELECTRONICO DE CONTRATACION PUBLICA SECOP, EN LA TRANSMISION DE INFORMACION A TRAVES DEL SISTEMA DE RENDICION ELECTRONICA D ELA CUENTA  E INFORMES SIRECE Y DEMAS ACTIVIDADES TECNOLOGICAS PROPIAS DE LA DEPENDENCIAS</t>
  </si>
  <si>
    <t>YUDY CELMIRA CASTRO BENAVIDES</t>
  </si>
  <si>
    <t xml:space="preserve">CONTRATACIÓN DIRECTA </t>
  </si>
  <si>
    <t xml:space="preserve">PRESTACIÓN DE SERVICIOS </t>
  </si>
  <si>
    <t>PRESTACION DE SERVICIOS DE APOYO A LA GESTION PARA ACOMPAÑAR LOS DISTINTOS TRAMITES, ACTIVIDADES Y DOCUMENTACION QUE SURJAN EN RELACION CON LOS PROCESOS DE CONTRATACION QUE SE ADELANTAN EN LA DIVISION JURIDICA DE LA CAMARA DE REPRESENTANTES</t>
  </si>
  <si>
    <t>JUAN PABLO GOMEZ CALDERON</t>
  </si>
  <si>
    <t xml:space="preserve">LICITACIÓN PUBLICA </t>
  </si>
  <si>
    <t xml:space="preserve">PRESTACIÓN DE SERVICIOS DE APOYO A LA GESTION </t>
  </si>
  <si>
    <t>PRESTACION DE SERVICIOS DE APOYO A LA GESTION PARA BRINDAR APOYO Y ACOMPAÑAMIENTO EN LA RECEPCION DE DOCUMENTOS Y ACTIVIDADES ASISTENCIALES DE LA UNIDAD DE CORRESPONDENCIA - VENTANILLA UNICA, ESPECIALMENTE CON LA RECEPCION DE DOCUMENTOS DE LA DIRECCION ADMINISTRATIVA DE LA CAMARA DE REPRESENTANTES</t>
  </si>
  <si>
    <t>DARLY KATHERINE REINA GONZALEZ</t>
  </si>
  <si>
    <t xml:space="preserve">MINIMA CUANTIA </t>
  </si>
  <si>
    <t xml:space="preserve">PRESTACIÓN DE SERVICIOS PROFESIONALES </t>
  </si>
  <si>
    <t>PRESTACION DE SERVICIOS PROFESIONALES ESPECIALIZADOS PARA APOYAR A LA DIVISION JURIDICA DE LA CAMARA DE REPRESENTANTES EN LOS TRAMITES QUE SE ADELANTEN EN LAS ETAPAS PRECONTRACTUALES, CONTRACTUAL Y POS CONTRACTUAL DE LOS PROCESOS DE SELECCION DE CONTRATISTAS</t>
  </si>
  <si>
    <t>JUAN CARLOS ALFARO GARCIA</t>
  </si>
  <si>
    <t xml:space="preserve">SELECCIÓN ABREVIADA </t>
  </si>
  <si>
    <t xml:space="preserve">COMPRAVENTA/SUMINISTROS  </t>
  </si>
  <si>
    <t>PRESTACION DE SERVICIOS PROFESIONALES ESPECIALIZADOS PARA ACOMPAÑAR A LA DIRECCION ADMINISTRATIVA EN LOS TEMAS JURIDICOS QUE ESTA DEPENDENCIA REQUIERA TALES COMO CONTESTACION DE DERECHOS DE PETICION, RESPUESTAS A REQUERIMIENTOS REALIZADOS POR ORGANOS DE CONTROL Y AUTORIDADES ADMINISTRATIVAS, APOYO EN TEMAS DE CONTRATACION ESTATAL Y EN EL SEGUIMIENTO DEL PLAN DE MEJORAMIENTO DE LA CORPORA</t>
  </si>
  <si>
    <t>LUZ JIMENA DUQUE BOTERO</t>
  </si>
  <si>
    <t>ARRENDAMIENTO</t>
  </si>
  <si>
    <t>PRESTACION DE SERVICIOS PROFESIONALES PARA EL ACOMPAÑAMIENTO ADMINISTRATIVO EN LAS ACTIVIDADES DE LA DIVISION DE PERSONAL DE LA CAMARA DE REPRESENTANTES</t>
  </si>
  <si>
    <t>LEADY JAZMIN PORRAS VALDERRAMA</t>
  </si>
  <si>
    <t xml:space="preserve">NATURAL </t>
  </si>
  <si>
    <t xml:space="preserve">CONTRATO INTERADMINISTRATIVO </t>
  </si>
  <si>
    <t>PRESTACION DE SERVICIOS PROFESIONALES PARA APOYAR Y ACOMPAÑAR EN LAS ACTIVIDADES INHERENTES AL PLAN DE BIENESTAR DE LA DIVISION DE PERSONAL DE LA CAMARA DE REPRESENTANTES</t>
  </si>
  <si>
    <t>MARIO ANDRES BERRIO CIFUENTES</t>
  </si>
  <si>
    <t xml:space="preserve">JURIDIA </t>
  </si>
  <si>
    <t>DIVISIÓN FINACIERA Y DE PRESUPUESTO</t>
  </si>
  <si>
    <t>PRESTACION DE SERVICIOS PROFESIONALES PARA BRINDAR APOYO Y ACOMPAÑAMIENTO EN LOS PROCESOS DESARROLLADOS POR LA DIVISION FINANCIERA Y DE PRESUPUESTO, ESPECIALMENTE EN EL MANEJO, TRAMITE Y CONTROL DEL PRESUPUESTO DE LA CORPORACION</t>
  </si>
  <si>
    <t>LUIS ANTONIO ARDILA GARZON</t>
  </si>
  <si>
    <t>PRESTACION DE SERVICIOS DE APOYO A LA GESTION PARA ACOMPAÑAR Y APOYAR A LA DIVISION FINANCIERA Y DE PRESUPUESTO DE LA CAMARA DE REPRESENTANTES EN LA REVISION DOCUMENTAL DE CUENTAS DE COBRO PRESENTADAS POR LOS CONTRATISTAS DE PRESTACION DE SERVICIOS</t>
  </si>
  <si>
    <t>JASBLEIDY RODRIGUEZ GUTIERREZ</t>
  </si>
  <si>
    <t>PRESTACION DE SERVICIOS PROFESIONALES PARA BRINDAR APOYO Y ACOMPAÑAMIENTO A LA DIVISION DE SERVICIOS Y A LA DIVISION FINANCIERA Y DE PRESUPUESTO DE LA CAMARA DE REPRESENTANTES EN EL SEGUIMIENTO Y CONTROL FINANCIERO DE LOS PROYECTOS QUE SE ADELANTEN EN LA CORPORACION ASI COMO APOYO EN LA SUPERVISION DEL CONTRATO DE ASEO Y CAFETERIA</t>
  </si>
  <si>
    <t>FANY OTALORA CASTAÑEDA</t>
  </si>
  <si>
    <t>PRESTACION DE SERVICIOS DE APOYO A LA GESTION PARA DESARROLLAR ACTIVIDADES ASISTENCIALES EN EL AREA DE CONTRATACION DE LA DIVISION JURIDICA Y SERVIR COMO ENLACE CON LA DIVISION DE PERSONAL</t>
  </si>
  <si>
    <t>LUZ MARINA LONDOÑO DE GOMEZ</t>
  </si>
  <si>
    <t>CD</t>
  </si>
  <si>
    <t>CONTRATAR EL ARRENDAMIENTO DE PARUEADEROS PARA EL PARQUE AUTOMOTOR DE LA CAMARA DE REPRESENTANTES UBICADOS EN LA CARRERA 38 No 10-93 Y CARRERA 37 No 10A-19 DE LA CIUDAD DE BOGOTA</t>
  </si>
  <si>
    <t>1 ARRENDAMIENTO y/o ADQUISICIÓN DE INMUEBLES</t>
  </si>
  <si>
    <t>2 PERSONA JURÍDICA</t>
  </si>
  <si>
    <t>PARQUEADEROS PUERTO LOPEZ LTDA</t>
  </si>
  <si>
    <t xml:space="preserve">HONORARIOS </t>
  </si>
  <si>
    <t>PRESTACION DE SERVICIOS DE APOYO A LA GESTION PARA REALIZAR ACOMPAÑAMIENTO EN LA ATENCION Y SOLUCION DE LOS DIFERENTES REQUERIMIENTOS Y NECESIDADES ALLEGADAS POR LOS HONORABLES REPRESENTANTES Y DEMAS DEPENDENCIAS A LA DIVISION DE SERVICIOS</t>
  </si>
  <si>
    <t>ANDREA JAIDIVER MARROQUIN VEGA</t>
  </si>
  <si>
    <t>REMUNERACIÓN SERVICIOS TÉCNICOS</t>
  </si>
  <si>
    <t>PRESTACION DE SERVICIOS DE APOYO A LA GESTION PARA APOYAR EN LA RECOLECCION DE INFORMACION Y DOCUMENTACION PARA DAR RESPUESTA A LOS DISTINTOS DERECHOS DE PETICION, ACCIONES DE TUTELA Y RESPUESTA A LOS DISTINTOS REQUERIMIENTOS QUE SEAN ALLEGADOS A LA DIVISION JURIDICA</t>
  </si>
  <si>
    <t>MONICA MARCELA MORA MORENO</t>
  </si>
  <si>
    <t>PRESTACION DE SERVICIOS PROFESIONALES PARA ACOMPAÑAMIENTO EN LOS DIFERENTES PROCESOS Y PROCEDIMIENTOS EN RELACION CON EL RECURSO HUMANO DE LA ENTIDAD</t>
  </si>
  <si>
    <t>ALEXANDRA CAROLINA RAMIREZ RODRIGUEZ</t>
  </si>
  <si>
    <t xml:space="preserve">ARRENDAMIENTOS BIENES INMUEBLES </t>
  </si>
  <si>
    <t>PRESTACION DE SERVICIOS PROFESIONALES PARA BRINDAR APOYO DESDE EL PUNTO DE VISTA JURIDICO A LA DIVISION DE SERVICIOS EN TEMAS RELACIONADOS CON CONTRATACION ESTATAL Y DEMAS QUE SE REQUIERAN</t>
  </si>
  <si>
    <t>ROBERTO JOSE HERRERA ESCORCIA</t>
  </si>
  <si>
    <t xml:space="preserve">SERVICIOS DE TRANSMISIÓN DE INFORMACIÓN </t>
  </si>
  <si>
    <t>PRESTACION DE SERVICIOS DE APOYO A LA GESTION PARA APOYAR A LA DIVISION DE SERVICIOS EN LA ALIMENTACION DE INFORMACION FINANCIERA Y/O ECONOMICA QUE SE REQUIERAN EN LA RENDICION DE LOS DISTINTOS INFORMES A PRESENTAR</t>
  </si>
  <si>
    <t>BRIAN HERVEY SUAREZ GOMEZ</t>
  </si>
  <si>
    <t>PRESTACION DE SERVICIOS PROFESIONALES PARA BRINDAR APOYO Y ACOMPAÑAMIENTO EN EL SEGUIMIENTO DE LOS CONTRATOS QUE ADELANTEN LA DIVISION DE SERVICIOS DE LA CAMARA DE REPRESENTANTES, ASI COMO TAMBIEN EN LA PROYECCION Y CONTROL DE LAS RESPUESTAS DE LOS REQUERIMIENTOS QUE SE PRESENTEN POR PARTE DE LOS DIFERENETS ORGANISMOS DE CONTROL Y AUTORIDADES ADMINISTRATIVAS</t>
  </si>
  <si>
    <t>MARY LUZ CARDONA GUTIERREZ</t>
  </si>
  <si>
    <t>PRESTACION DE SERVICIOS PROFESIONALES PARA BRINDAR APOYO TECNICO Y ACOMPAÑAMIENTO A LA OFICINA DE PLANEACION Y SISTEMAS EN TEMAS RELACIONADOS CON EL SISTEMA INTEGRADO DE SEGURIDAD, DEFNICIO E IMPLEMENTACION DE POLITICAS DE SEGURIDAD, DEFINICION E IMPLEMENTACION DE POLITICAS DE SEGURIDAD, PAGINA WEB DE LA CORPORACION, ESTRATEGIA DE GOBIERNO EN LINEA, ENTRE OTRAS ACTIVIDADES CONCERNIENTES</t>
  </si>
  <si>
    <t>PAULO CESAR RINCON ALBARRACION</t>
  </si>
  <si>
    <t>PRESTACION DE SERVICIOS PROFESIONALES PARA BRINDAR APOYO Y ACOMPAÑAMIENTO A LA DIVISION DE SERVICIOS DE LA CAMARA DE REPRESENTANTES EN LOS QUE PROCESOS DE TRASPASOS Y BAJAS DEL PARQUE AUTOMOTOR QUE ADELANTE LA DIVISION DE SERVICIOS ASI COMO LIQUIDACION DE CONTRATOS Y APOYO EN EL CONVENIO SUSCRITO CON LA UNP</t>
  </si>
  <si>
    <t>CLAUDIA LORENA RESTREPO TORRES</t>
  </si>
  <si>
    <t>PRESTACION DE SERVICIOS PROFESIONALES PARA COLABORAR CON LA RECEPCION, SISTEMATIZACION, REPARTO Y ORGANIZACION CONCERNIENTE A LA CORRESPONDENCIA ALLEGADA A LA DIVISION</t>
  </si>
  <si>
    <t>LUISA REINA SUAREZ COLLAZOS</t>
  </si>
  <si>
    <t>PRESTACION DE SERVICIOS PROFESIONALES PARA BRINDAR APOYO EN CUANTO A LA CREACION DE USUARIOS EN LA PLATAFORMA SIGEP, VERIFICACION DE INFORMACION Y CANCELACION DE CLAVES DE LOS FUNCIONARIOS DE PLANTA Y UTL DE LA ENTIDAD Y LA ACTUALIZACION Y ALIMENTACION DEL SISTEMA DE NOMINA KACTUS, EN RELACION A LAS SITUACIONES ADMINISTRATIVAS</t>
  </si>
  <si>
    <t>DARY LISETH HURTADO POSSO</t>
  </si>
  <si>
    <t>PRESTACION DE SERVICIOS PROFESIONALES PARA APOYAR EN LA COORDINACION Y SEGUIMIENTO EN LAS ACTIVIDADES RELACIONADAS CON EL MANTENIMIENTO DE LAS INSTALACIONES DE LA CORPORACION Y DEMAS REQUERIMIENTOS DE LA DIVISION DE SERVICIOS</t>
  </si>
  <si>
    <t>CAMILO AGUDELO LONDOÑO</t>
  </si>
  <si>
    <t>PRESTACION DE SERVICIOS DE APOYO A LA GESTION EN LOS TEMAS ADMINISTRATIVOS Y TECNICOS QUE SE REQUIERAN EN LA DIVISION DE SERVICIOS</t>
  </si>
  <si>
    <t>MIGUEL ANGEL ARIAS REYES</t>
  </si>
  <si>
    <t>PRESTACIÓN DE SERVICIOS PROFESIONALES PARA APOYAR A LA DIVISIÓN DE SERVICIOS, ESPECIALMENTE EN TEMAS RELACIONADOS CON EL PARQUE AUTOMOTOR</t>
  </si>
  <si>
    <t>KEVIN ALEXANDER BOHORQUEZ RUBIANO</t>
  </si>
  <si>
    <t>PRESTACION DE SERVICIOS DE APOYO A LA GESTION PARA BRINDAR ACOMPAÑAMIENTO Y APOYO A LA OFICINA DE CORRESPONDENCIA - VENTANILLA UNICA - GESTION DOCUMENTAL, EN LA RECEPCION, ORGANIZACION, DIGITALIZACION, ARCHIVO, CONTROL Y DEMAS ACTIVIDADES CONCERNIENTES AL MANEJO DE LA CORRESPONDENCIA</t>
  </si>
  <si>
    <t>NESTOR AUGUSTO ORTIZ GIRALDO</t>
  </si>
  <si>
    <t>PRESTACION DE SERVICIOS PROFESIONALES PARA APOYAR EN LA REVISION DE LOS DIFERENTES PROCESOS ADMINISTRATIVOS QUE SE ADELANTAN EN LA DIVISION JURIDICA DE LA CAMARA DE REPRESENTANTES</t>
  </si>
  <si>
    <t>NADIA AMERICA AMARIS AMARIS</t>
  </si>
  <si>
    <t>PRESTACION DE SERVICIOS PROFESIONALES PARA BRINDAR APOYO Y ACOMPAÑAMIENTO JURIDICO EN EL AREA DE DERECHO DISCIPLINARIO Y EN LOS DEMAS TEMAS A CARGO DE LA DIVISION JURIDICA DE LA CAMARA DE REPRESENTANTES</t>
  </si>
  <si>
    <t>GISELA TRUJILLO VIEDA</t>
  </si>
  <si>
    <t>PRESTACIÓN DE SERVICIOS PROFESIONALES PARA BRINDAR APOYO A LA DIVISIÓN JURÍDICA EN EL ESTUDIO, REVISIÓN Y SUSTANCIACIÓN DE PROCESOS DISCIPLINARIOS DE LA CÁMARA DE REPRESENTANTES</t>
  </si>
  <si>
    <t>JENNY LIZETH MENDIVELSO MENDIVELSO</t>
  </si>
  <si>
    <t>PRESTACION DE SERVICIOS PROFESIONALES PARA APOYAR A LA DIVISION FINANCIERA Y DE PRESUPUESTO, EN TEMAS RELACIONADOS CON LA APLICABILIDAD DE LA NORMATIVIDAD VIGENTE DE LA DIAN Y CONTADURIA GENERAL DE LA NACION, RESPUESTA A REQUERIMIENTOS DE ENTES DE CONTROL, REVISION Y VALIDACION DE CUENTAS, ENTRE OTRAS ACTIVIDADES CONTABLES</t>
  </si>
  <si>
    <t>PEDRO NEL LOPEZ DURANGO</t>
  </si>
  <si>
    <t>PRESTACION DE SERVICIOS DE APOYO A LA GETION EN ACTIVIDADES DE MANTENIMIENTO Y REPARACION DE LOS BIENES MUEBLES E INMUEBLES DE PROPIEDAD DE LA CAMARA DE REPRESENTANTES A LA DIVISION DE SERVICIOS</t>
  </si>
  <si>
    <t>ISAIAS PATIÑO GUEVARA</t>
  </si>
  <si>
    <t>OFICINA DE INFORMACIÓN Y PRENSA</t>
  </si>
  <si>
    <t>PRESTACION DE SERVICIOS PROFESIONALES PARA BRINDAR APOYO  A LA OFICINA DE INFORMACION Y PRENSA EN LA REDACCION DE ARTICULOS CON ENFASIS POLITICO PARA LA REVISTA INSTITUCIONAL PODER LEGISLATIVO</t>
  </si>
  <si>
    <t>ANDREA CAROLINA BUSTILLO PUERTA</t>
  </si>
  <si>
    <t>ROBINSON CASTILLO CHARRIS</t>
  </si>
  <si>
    <t>PRESTACION DE SERVICIOS DE APOYO A LA GESTION PARA BRINDAR APOYO A LA DIVISION DE PERSONAL EN LAS ACTIVIDADES Y TRAMITES ADMINISTRATIVOS QUE LE SEAN SOLICITADOS</t>
  </si>
  <si>
    <t>NORMA CONSTANZA SANCHEZ BARRIOS</t>
  </si>
  <si>
    <t>PRESTACION DE SERVICIOS PROFESIONALES PARA APOYAR JURIDICAMENTE A LA DIVISION JURIDICA Y A LA DIVISION DE PERSONAL DE LA CAMARA DE REPRESENTANTES EN TEMAS RELACIONADOS CON LOS PROCESOS LABORALES ADMINISTRATIVOS</t>
  </si>
  <si>
    <t>JHON JAIRO DUQUE GARZON</t>
  </si>
  <si>
    <t>PRESTACION DE SERVICIOS PROFESIONALES ESPECIALIZADO PARA APOYAR Y ACOMPAÑAR A LA DIRECCION ADMINISTRATIVA RESPECTO DE LOS PROCESOS DISCIPLINARIOS QUE SEAN DE S COMPETENCIA Y POR OTRA PARTE A LA DIVISION JURIDICA EN LOS PROCEOSOS PENALES QUE SEAN DE SU COMPETENCIA</t>
  </si>
  <si>
    <t>DAVID ALFONSO BENAVIDES MORALES</t>
  </si>
  <si>
    <t>PRESTACION DE SERVICIOS PROFESIONALES PARA BRINDA APOYO, ACOMPAÑAMIENTO Y EMITIR CONCEPTO DESDE SU PROFESION A LA OFICINA DE PLANEACION Y SISTEMAS EN LO RELACIONADO CON ADECUACIONES E INTERVENCIONES DE ESPACIOS, BIENES MUEBLES E INMUEBLES DE LA CORPORACION</t>
  </si>
  <si>
    <t>LUZ EUGENIA RIVERA JIMENEZ</t>
  </si>
  <si>
    <t>PRESTACION DE SERVICIOS PROFESIONALES PARA APOYO EN ACCIONES JUDICIALES Y EXTRAJUDICIALES DE PROCESOS CONTRACTUALES</t>
  </si>
  <si>
    <t>RAUL VILLAMIL LONDOÑO</t>
  </si>
  <si>
    <t>COMISIÓN PRIMERA</t>
  </si>
  <si>
    <t>PRESTACION DE SERVICIOS PROFESIONALES PARA APOYAR JURIDICAMENTE A LA COMIWION PRIMERA CONSTITUCIONAL PERMANENTE DE LA CAMARA DE REPRESENTANTES</t>
  </si>
  <si>
    <t>NINI ALEXANDRA ESPINOSA ENCISO</t>
  </si>
  <si>
    <t>SUBSECRETARIA GENERAL</t>
  </si>
  <si>
    <t>PRESTACION DE SERVICIOS DE APOYO A LA GESTION EN LA SUBSECRETARIA GENERAL DE LA CAMARA DE REPRESENTANTES, PARA EL DESARROLLO DE ACTIVIDADES ASISTENCIALES Y OPERATIVAS DE CARACTER DOCUMENTAL</t>
  </si>
  <si>
    <t>EDER FABIAN SANDOVAL ARIAS</t>
  </si>
  <si>
    <t>OFICINA DE CONTROL INTERNO</t>
  </si>
  <si>
    <t>PRESTACION DE SERVICIOS PROFESIONALES PARA BRINDAR APOYO Y ACOMPAÑAMIENTO A LA OFICINA COORDINADORA DE CONTROL INTERNO DE LA CAMARA DE REPRESENTANTES, DESDE EL PUNTO DE VISTA CONTABLE</t>
  </si>
  <si>
    <t>MAURICIO ANDRES CASTRO ROMERO</t>
  </si>
  <si>
    <t>PRESTACION DE SERVICIOS PROFESIONALES PARA BRINDAR APOYO DESDE EL PUNTO DE VISTA DE SU PROFESION EN LA REVISION DE ACTOS ADMINISTRATIVOS Y RECOLECCION DE INFORMACION PARA DAR RESPUESTA A DERECHOS DE PETICION Y REQUERIMIENTOS QUE SEAN ALLEGADOS A LA DIVISION DE PERSONAL</t>
  </si>
  <si>
    <t>LAURA MILENA CARDEÑOSA VILLA</t>
  </si>
  <si>
    <t>PRESTACION DE SERVICIOS PROFESIONALES PARA BRINDAR APOYO Y ACMOPAÑAMIENTO TECNICO DESDE SU PROFESION, A LA OFICINA DE PLANEACION Y SISTEMAS DE LA CAMARA DE REPRESENTANTES EN LOS DIFERENTES PROYECTOS Y PROCESOS TECNOLOGICOS ADELANTADOS POR LA CORPORACION</t>
  </si>
  <si>
    <t>HUMBERTO SUAREZ PINZON</t>
  </si>
  <si>
    <t>PRESTACION DE SERVICIOS PROFESIONALES PARA PRESENTAR Y CONDUCIR EL INFORMATIVO NOTICIAS CAMARA DE REPRESENTANTES</t>
  </si>
  <si>
    <t>GLORIA ALEXANDRA LOZANO BUSTOS</t>
  </si>
  <si>
    <t>PRESIDENCIA</t>
  </si>
  <si>
    <t>PRESTACION DE SERVICIOS PROFESIONALES PARA APOYAR A LA PRESIDENCIA DE LA CAMARA DE REPRESENTANTES EN EL SEGUIMIENTO DE LAS ACTIVIDADES ADOPTADAS EN EL PROCESO DE RENDICION DE CUENTAS</t>
  </si>
  <si>
    <t>FABIAN ELIECER ZIMMERMANN ROMERO</t>
  </si>
  <si>
    <t>PRESTACION DE SERVICIOS PROFESIONALES PARA BRINDAR APOYO JURIDICO EN ACTIVIDADES DE SEGUIMIENTO A PLANES DE MEJORAMIENTO, EN LA CONTESTACION DE TUTELAS, DERECHOS DE PETECION Y REQUERIMIENTOS ELEVADOS POR ENTES DE CONTROL, ASI COMO EN LA REVISION DE ACTOS ADMINISTRATIVOS, COMUNICADOS, ACUERDOS O CONVENIOS QUE SEAN COMPETENCIA DE LA DIVISION JURIDICA DE LA CAMARA DE REPRESENTANTES</t>
  </si>
  <si>
    <t>DELAIN ALFONSO ARIAS DE LA CRUZ</t>
  </si>
  <si>
    <t>PRESTACION DE SERVICIOS DE APOYO A LA GESTION EN ACTIVIDADES ASISTENCIAL Y ADMINISTRATIVOS ESPECIALMENTE EN LOS RELACIONADO AL SEGUIMIENTO DE LA LEY DE VICTIMAS</t>
  </si>
  <si>
    <t>PAOLA ANDREA SANTOS MALAGON</t>
  </si>
  <si>
    <t>PRESTACION DE SERVICIOS PROFESIONALES PARA LA CORRECCION DE ESTILO DE TODOS LOS PRODUCTOS MEDIATICOS ESCRITOS DE LA OFICINA DE INFORMACION Y PRENSA DE LA CAMARA DE REPRESENTANTES</t>
  </si>
  <si>
    <t>JORGE ELIECER QUINTERO CUELLAR</t>
  </si>
  <si>
    <t>PRESTACIÓN DE SERVICIOS PROFESIONALES PARA PRESENTAR Y CONDUCIR EL INFORMATIVO "NOTICIAS CÁMARA DE REPRESENTANTES"</t>
  </si>
  <si>
    <t>PRESTACION DE SERVICIOS PROFESIONALES PARA BRINDAR APOYO A LA OFICINA DE INFORMACION Y PRENSA EN EL CUBRIMIENTO PERIODISTICO PARA LA ELABORACION DE NOTAS INFORMATIVAS Y PRENSA EN EL CUBRIMIENTO PERIODISTICO PARA LA ELABORACION DE NOTAS INFORMATIVAS EN TEMAS RELACIONES INTERNACIONALES PARA EL NOTICIERO CAMARA DE REPRESENTANTES</t>
  </si>
  <si>
    <t>MONICA ADRIANA GARCIA RAMIREZ</t>
  </si>
  <si>
    <t>PRESTACION DE SERVICIOS PROFESIONALES PARA BRINDAR APOYO A LA OFICINA DE INFORMACION Y PRENSA EN EL CUBRIMIENTO PERIODISTICO PARA LA ELABORACION DE NOTAS INFORMATIVAS EN TEMAS RELACIONADOS CON HACIENDA Y CREDITO PUBLICO Y PRESUPUESTO PARA EL NOCITIERO CAMARA DE REPRESENTANTES</t>
  </si>
  <si>
    <t>MANUEL VICENTE VEGA PEREZ</t>
  </si>
  <si>
    <t>PRESTACION DE SERVICIOS DE APOYO A LA GESTION PARA BRINDAR APOYO EN EL TRAMITE Y REVISION DE LAS ACTIVIDADES QUE SURJAN DE LA IMPOSICION DE COMPARENDOS Y QUE SEAN DE COMPETENCIA DE LA DIVISION DE SERVICIOS</t>
  </si>
  <si>
    <t>DORA ANGELICA ROJAS MATAMOROS</t>
  </si>
  <si>
    <t>PRESTACION DE SERVICIOS PROFESIONALES ESPECIALIZADOS PARA BRINDAR APOYO Y ACOMPAÑAMIENTO A LA DIVISION DE SERVICIOS EN ACTIVIDADES Y PROCESOS RELACIONADOS CON LOS INMUEBLES DE LA CAMARA DE REPRESENTANTES</t>
  </si>
  <si>
    <t>SILVIA GRACE BLANDON CORTES</t>
  </si>
  <si>
    <t>COMISIÓN LEGAL DE CUENTAS</t>
  </si>
  <si>
    <t>PRESTACION DE SERVICIOS PROFESIONALES PARA APOYAR JURIDICAMENTE A LA COMISION LEGAL DE CUENTAS DE LA CAMARA DE REPRESENTANTES</t>
  </si>
  <si>
    <t>VICTOR OSWALDO FORERO PINZON</t>
  </si>
  <si>
    <t>PRESTACION DE SERVICIOS DE APOYO A LA GESTION PARA DESARROLLAR ACTIVIDADES ASISTENCIALES EN LA COMISION LEGAL DE CUENTAS, ESPECIALMENTE EN ACTIVIDADES RELACIONADAS CON RECEPCION, ORGANIZACION Y ENTREGA DE DOCUMENTACION</t>
  </si>
  <si>
    <t>LUIS EDUARDO SEPULVEDA BENAVIDES</t>
  </si>
  <si>
    <t>PRESTACION DE SERVICIOS DE APOYO A LA GESTION PARA ASISTIR A LA COMISION LEGAL DE CUENTAS EN EL MANEJO DE LOS EQUIPOS DE AUDIO Y VIDEO Y COLABORAR EN EL MANEJO DE LOS SISTEMAS DE INFORMACION EN GENERAL</t>
  </si>
  <si>
    <t>ANDRES FELIPE ANCHIQUE BARRERA</t>
  </si>
  <si>
    <t>MC</t>
  </si>
  <si>
    <t>ADECUACIONES MINIMAS EN ESPACIOS DE LAS OFICINAS DEL EDIFICIO NUEVO Y CAPITOLIO DEL CONGRESO DE LA REPUBLICA</t>
  </si>
  <si>
    <t>5 MÍNIMA CUANTÍA</t>
  </si>
  <si>
    <t>12 OBRA PÚBLICA</t>
  </si>
  <si>
    <t>EDIFICAR S.A.S</t>
  </si>
  <si>
    <t>PRESTACION DE SERVICIOS PROFESIONALES PARA BRINDAR ACOMPAÑAMIENTO A LA DIVISION DE PERSONAL EN LA EJECUCION DEL PIC Y EN LOS DIFERENTES COMITES DE LOS CUALES HACE PARTE LA DIVISION, INTERVINIENDO DESDE EL PUNTO DE VISTA  DE SU PROFESION</t>
  </si>
  <si>
    <t>MARTHA LILIANA FERNANDEZ GUERRA</t>
  </si>
  <si>
    <t>UTL H.R. ARMANDO ZANABRIA D!ARCE</t>
  </si>
  <si>
    <t>PRESTACION DE SERVICIOS PROFESIONALES COMO ASESOR GRADO III EN LA UNIDAD DE TRABAJO LEGISLATIVO DEL HONORABLE REPRESENTANTE ARMANDO ZABARAIN D´ARCE</t>
  </si>
  <si>
    <t>HUMBERTO ROSANIA VITOLA</t>
  </si>
  <si>
    <t>UTL. H.R CARLOS GERMAM NAVAS TALERO</t>
  </si>
  <si>
    <t>PRESTACION DE SERVICIOS PROFESIONALES COMO ASESOR GRADO VIII EN LA UNIDAD DE TRABAJO LEGISLATIVO DEL HONORABLE REPRESENTANTE CARLOS GERMAN NAVAS TALERO</t>
  </si>
  <si>
    <t>MANUEL ALBERTO RESTREPO MEDINA</t>
  </si>
  <si>
    <t>UTL H.R. EDWARD DAVID RODRIGUEZ RODRIGUEZ</t>
  </si>
  <si>
    <t>PRESTACION DE SERVICIOS PROFESIONALES COMO ASESOR GRADO I EN LA UNIDAD DE TRABAJO LEGISLATIVO DEL HONORABLE REPRESENTANTE EDWARD DAVID RODRIGUEZ RODRIGUEZ</t>
  </si>
  <si>
    <t>EDUARDO RAMIREZ ROZO</t>
  </si>
  <si>
    <t>UTL. HR. EDUARDO JOSE TOUS DE LA OSSA</t>
  </si>
  <si>
    <t>PRESTACION DE SERVICIOS PROFESIONALES COMO ASESOR GRADO III EN LA UNIDAD DE TRABAJO LEGISLATIVO DEL HONORABLE REPRESENTANTE EDUARDO JOSE TOUS DE LA OSSA</t>
  </si>
  <si>
    <t>GLADYS CECILIA RINCON PASTRANA</t>
  </si>
  <si>
    <t>PRESTACION DE SERVICIOS PROFESIONALES PARA BRINDAR SOPORTE Y ACOMPAÑAMIENTO TECNICO A LA OFICINA DE PLANEACION Y SISTEMAS DE LA CAMARA DE REPRESENTANTES, EN TEMAS RELACIONADOS CON EL SEGUIMIENTO A LA OPERATIVIDAD DE LAS APLICACIONES SEVEN ERP Y KACTUS, ELABORACION DE INICIATIVAS IT, SOPORTE SOFTWARE Y HARDWARE DE LA ENTIDAD ENTRE OTRAS ACTIVIDADES TECNOLOGICAS DE LA CORPORACION</t>
  </si>
  <si>
    <t>HECTOR JOSE GAMARRA TOLOZA</t>
  </si>
  <si>
    <t>UTL. H.R. JULIO EUGENIO GALLARDO ARCHBOLD</t>
  </si>
  <si>
    <t>PRESTACION DE SERVICIOS PROFESIONALES COMO ASESOR GRADO I EN LA UNIDAD DE TRABAJO LEGISLATIVO DEL HONORABLE REPRESENTANTE JULIO EUGENIO GALLARDO ARCHIBOLD</t>
  </si>
  <si>
    <t>MARIELA MORALES  CARRASCAL</t>
  </si>
  <si>
    <t>UTL H.R. SAMUEL HOYOS MEJIA</t>
  </si>
  <si>
    <t>PRESTACION DE SERVICIOS PROFESIONALES COMO ASESOR GRADO I EN LA UNIDAD DE TRABAJO LEGISLATIVO DEL HONORABLE REPRESENTANTE SAMUEL HOYOS MEJIA</t>
  </si>
  <si>
    <t>ESTEBAN JARAMILLO ARAMBURO</t>
  </si>
  <si>
    <t>UTL. H.R.SARA PIEDRAHITA LYONS</t>
  </si>
  <si>
    <t>PRESTACION DE SERVICIOS PROFESIONALES COMO ASEOSR GRADO II EN LA UNIDAD DE TRABAJO LEGISLATIVO DE LA HONORABLE REPRESENTANTE SARA PIEDRAHITA LYONS</t>
  </si>
  <si>
    <t>ALVARO JOSE LYONS VILLALBA</t>
  </si>
  <si>
    <t>PRESTACION DE SERVICIOS DE APOYO A LA GESTION PARA ASISTIR Y APOYAR A LA OFICINA DE PLANEACION Y SISTEMAS DE LA CAMARA DE REPRESENTANTES EN ACTIVIDADES DE BUSQUEDA, ORGANIZACION Y CLASIFICACION DE DOCUMENTACION E INFORMACION</t>
  </si>
  <si>
    <t>MARTHA ELENA BAYONA ROMERO</t>
  </si>
  <si>
    <t>PRESTACION DE SERVICIOS DE APOYO A LA GESTION PARA BRINDAR APOYO EN LA BUSQUEDA DE INFORMACION, RECOLECCION Y EDICION DEL MATERIAL VISUAL PARA LAS DISTINTAS NOTAS INFORMATIVAS PARA EL NOTICIERO CAMARA DE REPRESENTANTES</t>
  </si>
  <si>
    <t>PAOLA ANDREA TOVAR RAMIREZ</t>
  </si>
  <si>
    <t>PRESTACION DE SERVICIOS DE APOYO A LA GESTION PARA EL DESARROLLO DE ACTIVIDADES OPERATIVAS PROPIAS DEL ALMACEN DE LA CAMARA DE REPRESENTANTES, RELACIONADAS CON EL MANEJO DEL ARCHIVO RECEPCION Y ENVIO DE CORRESPONENCIA, ORGANIZACION DE BODEGA DE PAPELERIA Y APOYO EN LA ENTREGA DE LOS ELEMENTOS DE PAPELERIA EN LAS OFICINAS DE LOS HONORABLES REPRESENTANTES</t>
  </si>
  <si>
    <t>MARIA ISABEL VERGEL GAONA</t>
  </si>
  <si>
    <t>UTL. HR. INTI RAUL ASPRILLA REYES</t>
  </si>
  <si>
    <t>PRESTACIÓN DE SERVICIOS PROFESIONALES COMO ASESOR GRADO I EN LA UNIDAD DE TRABAJO LEGISLATIVO DE EL HONORABLE REPRESENTANTE INTI RAUL ASPRILLA REYES</t>
  </si>
  <si>
    <t>CAMILO ANDRES GUIO RODRIGUEZ</t>
  </si>
  <si>
    <t>UTL. H.R. OSCAR HERNAN SANCHEZ LEON</t>
  </si>
  <si>
    <t>PRESTACIÓN DE SERVICIOS PROFESIONALES COMO ASESOR GRADO VIII EN LA UNIDAD DE TRABAJO LEGISLATIVO DE EL HONORABLE REPRESENTANTE OSCAR HERNÁN SÁNCHEZ LEÓN</t>
  </si>
  <si>
    <t>LUIS DARWIN GALEANO</t>
  </si>
  <si>
    <t>ULT. H.R. SARA PIEDRAHITA LYONS</t>
  </si>
  <si>
    <t>PRESTACIÓN DE SERVICIOS PROFESIONALES COMO ASESOR GRADO I EN LA UNIDAD DE TRABAJO LEGISLATIVO DE EL HONORABLE REPRESENTANTE SARA PIEDRAHITA LYONS</t>
  </si>
  <si>
    <t>JAIMER CANTILLO BELLO</t>
  </si>
  <si>
    <t>UITL. H.R. LUIS FERNANDO URREGO CARVAJAL</t>
  </si>
  <si>
    <t>PRESTACIÓN DE SERVICIOS PROFESIONALES MCOMO ASESOR GRADO VI EN LA UNIDAD DE TRABAJO LEGISLATIVO DE EL HONORABLE REPRESENTANTE LUIS FERNANDO URREGO CARVAJAL</t>
  </si>
  <si>
    <t>JAMES HURTADO LOPEZ</t>
  </si>
  <si>
    <t>PRESTACION DE SERVICIOS DE APOYO A LA GESTION, PARA ACOMPAÑAR A LA PRESIDENCIA DE LA CAMARA DE REPRESENTANTES EN LO RELACIONADO CON LA RECOPILACION DE INFORMACION REQUERIDA PARA ALIMENTAR EL MICRO SITIO DE LA DEPENDENCIA</t>
  </si>
  <si>
    <t>HENRRY DE JESUS DURANGO ARGUELLO</t>
  </si>
  <si>
    <t>COMISIÓN SÉPTIMA</t>
  </si>
  <si>
    <t>PRESTACION DE SERVICIOS PROFESIONALES PARA BRINDAR APOYO Y ACOMPAÑAMIENTO JURIDICO, ELABORANDO RESPUESTA A SOLICITUDES Y REQUERIMIENTOS, PROYECCION DE ESTUDIOS PREVIOS Y LEVANTAMIENTO DE ACTAS DE INICIO, ENTRE OTRAS ACTIVIDADES JURIDICAS DE LA COMISION SEPTIMA DE LA CAMARA DE REPRESENTANTES</t>
  </si>
  <si>
    <t>MARGARITA ROSA HERRERA PIMIENTA</t>
  </si>
  <si>
    <t>UTL. H.R. ANDRES FELIPE VILLAMIZAR ORTIZ</t>
  </si>
  <si>
    <t>PRESTACIÓN DE SERVICIOS PROFESIONALES COMO ASESOR GRADO III EN LA UNIDAD DE TRABAJO LEGISLATIVO DE EL HONORABLE REPRESENTANTE ANDRES FELIPE VILLAMIZAR ORTIZ</t>
  </si>
  <si>
    <t>JESSICA PAMELA OBANDO</t>
  </si>
  <si>
    <t>COMISIÓN ESPECIAL DE ORDENAMIENTO TERRITORIAL</t>
  </si>
  <si>
    <t>PRESTACION DE SERVICIOS DE APOYO A LA GESTION EN ACTIVIDADES ADMINISTRATIVA PROPIAS DE LA COMISION ESPECIAL DE SEGUIMIENTO AL PROCESO DE DESCENTRALIZACION Y ORDENAMIENTO TERRITORIAL DE LA CAMARA DE REPRESENTANTES</t>
  </si>
  <si>
    <t>RICHAR BAYARDO HERANDEZ ERAZO</t>
  </si>
  <si>
    <t>PRESTACION DE SERVICIOS PROFESIONALES PARA ACOMPAÑAR JURIDICAMENTE A LA PRESIDENCIA DE LA CAMARA DE REPRESENTANTES</t>
  </si>
  <si>
    <t>EMEL ALFREDO CAMARGO MAESTRE</t>
  </si>
  <si>
    <t>PRESTACION DE SERVICIOS PROFESIONALES ESPECIALIZADOS PARA BRINDAR ACOMPAÑAMIENTO A LA SECCION DE CONTABILIDAD DE LA DIVISION FINANCIERA Y DE PRESUPUESTO, EN LAS ACTIVIDADES CONTABLES REFERENTES A LAS CUENAS, MANEJO DEL SISTEMA SIIF II NACION, DEL APLICATIVO SEVEN ERP Y DEL SISTEMA CHIP, ENTRE OTRAS ACTIVIDADES DE ORDEN CONTABLE</t>
  </si>
  <si>
    <t>FRANCISCO JOSE BAUTISTA VILLALOBOS</t>
  </si>
  <si>
    <t>UTL. HR. MARGARITA MARIA RESTREPO ARANGO</t>
  </si>
  <si>
    <t>PRESTACION DE SERVICIOS PROFESIONALES COMO ASESOR GRADO II EN LA UNIDAD DE TRABAJO LEGISLATIVO DEL HONORABLE REPRESENTANTE MARGARITA MARIA RESTREPO ARANGO</t>
  </si>
  <si>
    <t>CAROLINA ROSAS DIAZ</t>
  </si>
  <si>
    <t>UTL. HR, SAMUEL ALEJADRO HOYOS MEJIA</t>
  </si>
  <si>
    <t>PRESTACION DE SERVICIOS PROFESIONALES COMO ASESOR GRADO I EN LA UNIDAD DE TRABAJO LEGISLATIVO DEL HONORABLE REPRESENTANTE  SAMUEL ALEJANDRO HOYOS MEJIA</t>
  </si>
  <si>
    <t>CAMILO ALEJANDRO ROJAS CHITIVA</t>
  </si>
  <si>
    <t>CONTRATAR EL ARRENDAMIENTO DE LA BODEGA TRES (3) QUE HAE PARTE DEL PARQUE INDUSTRIAL LUTRANSA PROPIEDAD HORIZONTAL UBICADA EN LA VEREDA SIBERIA DEL MUNICIPIO DE COTA, DEPARTAMENTO DE CUNDINAMARCA, PARA ALMACENAR LOS ELEMENTOS FISICOS Y DIGITALIZADOS DE PROPIEDAD DE LA CAMARA DE REPRESENTANTES</t>
  </si>
  <si>
    <t>MARIA ROSALBA SORZA ZAMBRANO</t>
  </si>
  <si>
    <t>PRESTACION DE SERVICIOS PROFESIONALES PARA BRINDAR APOYO Y SOPORTE TECNICO A LA OFICINA DE PLANEACION Y SISTEMAS DE LA CAMARA DE REPRESENTANTES, EN LA CONFIGURACION DE REDES WIFI, CABLEADO ESTRUCTURADO, INSTALACION Y CONFIGURACION DE IMPRESORAS Y DISPOSITIVOS LOCALES Y DE RED, POLITICAS DE SEGURIDAD DE LA INFORMACION , ENTRE OTRAS ACTIVIDADES TECNICAS Y TECNOLOGICAS DE LA CORPORACION</t>
  </si>
  <si>
    <t>DIANA CAROLINA JAIMES BAEZ</t>
  </si>
  <si>
    <t>PRESTACION DE SERVICIOS DE APOYO A LA GESTION A LA OFICINA DE PLANEACION Y SISTEMAS DE LA CAMARA DE REPRESENTANTES, EN LAS ACTIVIDADES Y TRAMITES RELACIONADOS CON EL LEVANTAMIENTO DE INDICADORES DE GESTION Y LA IMPLEMENTACION DE ACCIONES DE MEJORA A LOS COMPONENTES DEL SISTEMA DE GESTION DE CALIDAD DE LA ENTIDAD, ENTRE OTRAS ACTIVIDADES OPERATIVAS</t>
  </si>
  <si>
    <t>DIANA CAROLINA DIAZ VIAFARA</t>
  </si>
  <si>
    <t>PRESTACION DE SERVICIOS PROFESIONALES PARA BRINDAR APYO DESDE SU PROFESION A LA SUBSECRETARIA GENERAL DE LA CAMARA DE REPRESENTANTES, ESPECIALMENTE EN ACTIVIDADES DE SEGUIMIENTO A LOS DEBATES EN SESIONES PLENARIAS DE PROYECTOS DE LEY DEL PRIMER SEMESTRE 2016, PROYECCION DE RESPUESTA A REQUERIMIENTOS Y PETICIONES CLASIFICACION E INFORME DE PROPOSICIONES, CONSTANCIAS, ENTRE OTRAS ACTIVIDAD</t>
  </si>
  <si>
    <t>ANGELICA MARIA BARCO BARCO</t>
  </si>
  <si>
    <t>PRESTACION DE SERVICIOS PROFESIONALES  ESPECIALIZADOS PARA APOYAR JURIDICAMENTE A LA COMISION LEGAL DE CUENTAS EN EL ANALISIS REVISION Y SEGUIMIENTO DE LA ENTIDAD REGISTRADURIA NACIONAL DEL ESTADO CIVIL VIGENCIA 2015</t>
  </si>
  <si>
    <t>EDISON VILLAMIL LONDOÑO</t>
  </si>
  <si>
    <t>PRESTACION DE SERVICIOS PROFESIONALES ESPECIALIZADOS PARA APOYAR JURIDICAMENTE A LA COMISION LEGAL DE CUENTAS EN EL ANALISIS, REVISION Y SEGUIMIENTO DE LA ENTIDAD "AGENCIA NACIONAL DE LA DEFENSA JURIDICA DEL ESTADO Y PROCURADURIA GENERAL DE LA NACION VIGENCIA 2015</t>
  </si>
  <si>
    <t>GERMAN DE JESUS LONDOÑO CARVAJAL</t>
  </si>
  <si>
    <t>PRESTACION DE SERVICIOS PROFESIONALES PARA BRINDAR APOYO A LA OFICINA DE INFORMACION Y PRENSA EN LA PRESENTACION Y CONDUCCION DE LOS PROGRAMAS DEBATE EN CAMARA Y CAMARA RESPONDE</t>
  </si>
  <si>
    <t>DIANA MARGARITA SOTO HERNANDEZ</t>
  </si>
  <si>
    <t>PRESTACION DE SERVICIOS PROFESIONALES PARA EL CUBRIMIENTO PERIODISTICO Y LA REDACCION DE ARTICULOS, CRONICAS O REPORTAJES PARA LA REVISTA PODER LEGISLATIVO DE LA OFICINA DE INFORMACION Y PRENSA DE LA CAMARA DE REPRESENTANTES</t>
  </si>
  <si>
    <t>WILLIAM HERNAN ALFEREZ MORA</t>
  </si>
  <si>
    <t>PRESTACION DE SERVICIOS PROFESIONALES PARA EL CUBRIMIENTO PERIODISTICO EN TEMAS DE AGRICULTURA, MEDIO AMBIENTE Y ECONOMICOS PARA LA REVISTA INSTITUCIONAL PODER LEGISLATIVO DE LA OFICINA DE INFORMACION Y PRENSA</t>
  </si>
  <si>
    <t>YULY ANDREA CUENCA MEDINA</t>
  </si>
  <si>
    <t>PRESTACION DE SERVICIOS PROFESIONALES PARA LA LOCUCION EN OFF INSTITUCIONAL NCR, BRINDADR ACOMPAÑAMIENTO EN LA PRODUCCION Y ELABORACION DEL PROGRAMA DE TELEVISION LA PLENARIA Y BRINDAR APOYO EN LA CONDUCCION EN DIRECTO DE LAS PLENARIAS DE LA CAMARA DE REPRESENTANTES</t>
  </si>
  <si>
    <t>JOSE ALFREDO FRUTO MURIEL</t>
  </si>
  <si>
    <t>PRESTACION DE SERVICIOS PROFESIONALES PARA BRINDAR APOYO EN LA APLICACION DE ESTRATEGIAS DE COMUNICACION INTERNA DE LA OFICINA DE INFORMACION Y PRENSA DE LA CAMARA DE REPRESENTANTES</t>
  </si>
  <si>
    <t>YIRLEY YECENIA SANTIESTEBAN RIVAS</t>
  </si>
  <si>
    <t>PRESTACION DE SERVICIOS DE APOYO A LA GESTION PARA EL DESARROLLO DE ACTIVIDADES OPERATIVAS PROPIAS DEL ALMACEN DE LA CAMARA DE REPRESENTANTES, ESPECIALMENTE RELACIONADAS CON LA RECEPCION Y ENTREGA DE ELEMENTOS Y BIENES DE CONSUMO, ELABORACION DE INVENTARIOS</t>
  </si>
  <si>
    <t>YULIETH TRESPALACIOS GONZALEZ</t>
  </si>
  <si>
    <t>PRESTACION DE SERVICIOS DE APOYO A LA GESTION EN LA DIVISION DE PERSONAL PARA EL PROCESO DE RECIBIDO DE LAS HISTORIAS LABORALES QUE SE ENCUENTRAN EN CUSTODIA DE LA FIRMA SISCORP</t>
  </si>
  <si>
    <t>MIGUEL ALFONSO CASTRO AMARILLO</t>
  </si>
  <si>
    <t>PRESTACION DE SERVICIOS DE APOYO A LA GESTION PARA EL ACOMPAÑAMIENTO A LA OFICINA DE INFORMACION Y PRENSA EN ASPECTOS TECNICOS DE LA PRODUCCION RADIAL</t>
  </si>
  <si>
    <t>CARLOS ALBERTO MUÑOZ MARIN</t>
  </si>
  <si>
    <t>PRESTACION DE SERVICIOS DE APOYO A LA GESTION PARA BRINDAR APOYO EN LAS ACTIVIDADES ASISTENCIALES DE LA OFICINA DE CORRESPONDENCIA VENTANILLA UNICA GESTION DOCUMENTAL EN EL SEGUIMIENTO ATENCION AL PUBLICO ARCHIVO Y DEMAS ACTIVDIADES RELATIVAS AL MANEJO DE LA CORRESPONDENCIA</t>
  </si>
  <si>
    <t>SANDRITH MARIANA LEON MARTINEZ</t>
  </si>
  <si>
    <t>PRESTACION DE SERVICIOS PROFESIONALES PARA BRINDAR APOYO EN LA PREPARACION Y ESTRUCTURACION DE CAMPAÑAS ESTRATEGICAS PIEZAS GRAFICAS, ANIMACIONES EN 2D Y 3D, CABEZOTES Y LOGOS PARA LOS PRODUCTOS INFORMATIVOS ADELANTADOS POR LA OFICINA DE INFORMACION Y PRENSA, ASI COMO LOS QUE SE REQUIERAN DESDE LA PRESIDENCIA Y LA DIRECCION ADMINISTRATIVA</t>
  </si>
  <si>
    <t>BRIAN ALBERTO GOMEZ MOLINA</t>
  </si>
  <si>
    <t>PRESTACION DE SERVICIOS PROFESIONALES PARA EL ACOMPAÑAMIENTO DESDE EL PUNTO DE VISTA DE SU PROFESION EN LAS ACTIVIDADES DE LA SECCION DE REGISTRO Y CONTROL DE LA CAMARA DE REPRESENTANTES</t>
  </si>
  <si>
    <t>JASON MANUEL OROZCO DOMINGUEZ</t>
  </si>
  <si>
    <t>PRESTACION DE SERVICIOS PROFESIONALES PARA BRINDAR APOYO Y ACOMPAÑAMIENTO A LA COMISION LEGAL DE CUENTAS DESDE EL PUNTO DE VISTA DE SU PROFESION EN EL ANALISIS DE LOS INFORMES Y DEMAS DOCUMENTACION DE LA ENTIDAD: UNIDAD NACIONAL PARA LA GESTION DEL RIESGO DE DESASTRES, UNGRD VIGENCIA 2015</t>
  </si>
  <si>
    <t>LUCIO ANNEO BERMUDEZ PALACIOS</t>
  </si>
  <si>
    <t>PRESTACION DE SERVICIOS PROFESIONALES PARA BRINDAR APOYO A LA OFICINA DE INFORMACION Y PRENSA EN LA REALIZACION DE REPORTERA PARA LOS AVANCES INFORMATIVOS RADIALES Y LA ELABORACION Y GRABACION DE NOTAS INTRODUCTORIAS PARA LOS PROGRAMAS DE TELEVISION PRESENTADOS POR EL CANAL DEL CONGRESO</t>
  </si>
  <si>
    <t>URIEL ARIZA URBINA</t>
  </si>
  <si>
    <t>PRESTACION DE SERVICIOS DE APOYO A LA GESTION PARA BRINDAR APOYO Y ACOMPAÑAMIENTO A LA OFICINA DE INFORMACION Y PRENSA DE LA CAMARA DE REPRESENTANTES, EN LA ELABORACION DEL MAPA DE MEDIOS CON L FIN DE MANTENER ACTUALIZADA LA BASE DE DATOS DE PERIODISTAS TANTO REGIONALES COMO NACIONALES</t>
  </si>
  <si>
    <t>LAURA CAROLINA PUENTES VELA</t>
  </si>
  <si>
    <t>5.5</t>
  </si>
  <si>
    <t>PRESTACION DE SERVICIOS PROFESIONALES PARA REALIZAR AVANCES INFORMATIVOS Y BRINDAR APOYO EN EL PROGRAMA INSTITUCIONAL RADIAL FRECUENCIA LEGISLATIVA DE LA OFICINA DE INFORMACION Y PRENSA DE LA CAMARA DE REPRESENTANTES</t>
  </si>
  <si>
    <t>HECTOR FABIO HINCAPIE LOAIZA</t>
  </si>
  <si>
    <t>PRESTACION DE SERVICIOS DE APOYO A LA GESTION EN ACTIVIDADES PROPIAS DEL ALMACEN DE LA CAMARA DE REPRESENTANTES, EN ESPECIAL LAS RELACIONADAS CON REQUERIMIENTOS DE ASEO. CAFETERIA Y MANTENIMIENTO</t>
  </si>
  <si>
    <t>HERNAN ALONSO ALBA PINZON</t>
  </si>
  <si>
    <t>PRESTACION DE SERVICIOS DE APOYO A LA GESTION PARA EL DESARROLLO DE ACTIVIDADES ASISTENCIALES NECESARIAS PARA EL FUNCIONAMIENTO DEL ALMACEN DE LA DIVISION DE SERVICIOS DE LA CAMARA DE REPRESENTANTES ESPECIALMENTE RELACIONADAS CON LA ORGANIZACION DE BODEGAS</t>
  </si>
  <si>
    <t>JOHN JAIRO HENAO ARCILA</t>
  </si>
  <si>
    <t>PRESTACION  DE SERVICIOS PROFESIONALES PARA APOYAR A LA SECCION DE SUMINISTROS ESPECIFICAMENTE AL ALMACEN EN LA OPERACION DEL SISTEMA SEVEN REFERENTE A ENTRADAS Y SALIDAS DE BIENES DEL INVENTARIO</t>
  </si>
  <si>
    <t>ANGEL DAVID PEREZ PALACIOS</t>
  </si>
  <si>
    <t>PRESTACION DE SERVICIOS PROFESIONALES PARA BRINDAR APOYO Y ACOMPAÑAMIENTO JURIDICO EN EL ANALISIS, REVISION , SUSTANCIACION Y SEGUIMIENTO A LOS PROCEOS DISCIPLINARIOS DE COMPETENCIA DE LA DIVISION JURIDICA DE LA CAMARA DE REPRESENTANTES</t>
  </si>
  <si>
    <t>DIANA ALEJANDRA FAJARDO CASTAÑO</t>
  </si>
  <si>
    <t>PRESTACION DE SERVICIOS PROFESIONALES PARA BRINDAR APOYO Y ACOMPAÑAMIENTO A LA OFICINA DE CONTROL INTERNO EN EL SEGUIMIENTO Y EVALUACION DE LOS INDICADORES DE GESTION DE LA ENTIDAD, ASI COMO EL SEGUIMIENTO Y VERIFICACION DE LOS INVENTARIOS, AUDITORIAS AL TALENTO HUMANO Y EVALUACION DEL GRADO DEL PLAN DE ACCION 2016</t>
  </si>
  <si>
    <t>GERMAN IGNACIO MARTIN RINCON SERRANO</t>
  </si>
  <si>
    <t>PRESTACION DE SERVICIOS DE APOYO A LA GESTION PARA LA REALIZACION DE LAS PUBLICACIONES EN EL MURAL INSTITUCIONAL DE LA OFICINA DE INFORMACION Y PRENSA DE LA CAMARA DE REPRESENTANTES</t>
  </si>
  <si>
    <t>ESTEBAN ALBERTO MARIN</t>
  </si>
  <si>
    <t>PRESTACION DE SERVICIOS PROFESIONALES ESPECIALIZADOS PARA APOYAR A LA COMISION LEGAL DE CUENTAS EN EL ANALISIS TECNICO, CONTABLE, FINANCIERO Y PRESUPUESTAL DE LAS ENTIDADES U A E JUNTA CENTRAL DE CONTADORES Y UAE DE LA DIRECCION DE ADUANAS E IMPUESTOS NACIONALES DIAN FUNCION PAGADORA VIGENCIA 2015</t>
  </si>
  <si>
    <t>JOSE HONORIO GONZALEZ ALBARRACIN</t>
  </si>
  <si>
    <t>PRESTACION DE SERVICIOS DE APOYO A LA GESTION EN LAS ACTIVIDADES DE CORRESPONDENCIA, ARCHIVO Y DUPLICACION DE LA UNIDAD DE AUDITORIA INTERNA</t>
  </si>
  <si>
    <t>JESUS ANTONIO POSADA CASTAÑO</t>
  </si>
  <si>
    <t>UTL, H,R, CLARA ROJAS GONZALEZ</t>
  </si>
  <si>
    <t>PRESTACION DE SERVICIOS PROFSIONALES COMO ASESOR GRADO I EN LA UNIDAD DE TRABAJO LEGISLATIVO DEL HONORABLE REPRESENTANTE CLARA ROJAS GONZALEZ</t>
  </si>
  <si>
    <t>CARMEN TERESA SALDARRIAGA GARCIA</t>
  </si>
  <si>
    <t>PRESTACION DE SERVICIO DE APOYO A LA GESTION EN LA DIVISION DE PERSONAL EN LAS ACTIVIDADES DE ACTUALIZACION Y DIGITALIZACION DEL ARCHIVO CENTRAL DE LA DEPENDENCIA</t>
  </si>
  <si>
    <t>MELIZA POLO JAIMES</t>
  </si>
  <si>
    <t>PRIMERA VICEPRESIDENCIA</t>
  </si>
  <si>
    <t>PRESTACION DE SERVICIOS DE APOYO A LA GESTION, PARA BRINDAR ACOMPAÑAMIENTO EN EL MANEJO DEL SISTEMA DE INFORMACION, EN LA GESTION DOCUMENTAL EN LAS ESTADISTICAS Y EN LAS BASES DE DATOS QUE REQUIERA LA PRIMERA VICEPRESIDENCIA, DE LA HONORABLE CAMARA DE REPRESENTANTES</t>
  </si>
  <si>
    <t>FRANZ SEIDEL MORALES</t>
  </si>
  <si>
    <t>PRESTACION DE SERVICIOS DE APOYO A LA GESTION PARA REALIZAR LA BUSQUEDA DE INFORMACIÓN QUE SIRVA DE SOPORTE PARA DAR RESPUESTA A LOS REQUERIMIENTOS ALLEGADOS A LA PRIMERA VICEPRESIENCIA DE LA HONORABLE CAMARA DE REPRESENTANTES</t>
  </si>
  <si>
    <t>JORGE ENRIQUE BENEDETTI MARTELO</t>
  </si>
  <si>
    <t>UTL. H.R. SAMUEL HOYOS MEJIA</t>
  </si>
  <si>
    <t>INGRID BIBIANA MUÑETONES ROZO</t>
  </si>
  <si>
    <t>PRESTACION DE SERVICIOS PROFESIONALES ESPECIALIZADOS PARA APOYAR A LA COMISION LEGAL DE CUENTAS EN EL ANALISIS TECNICO CONTABLE, FINANCIERO Y PRESUPUESTAL DE LA ENTIDAD, AGENCIA NACIONAL PARA LA SUPERACION DE LA POBREZA EXTREMA ANSPE VIGENCIA 2015</t>
  </si>
  <si>
    <t>CAROLINA SANTAMARIA PEREZ</t>
  </si>
  <si>
    <t>PRESTACION DE SERVICIOS PROFESIONALES PARA BRINDAR APOYO A LA OFICINA COORDINADORA DE CONTROL INTERNO EN EL SEGUIMIENTO A LOS MAPAS DE RIESGOS, PLAN ANTICORRUPCION, LEY 1712 DE 2014 Y CONGRESO ABIERTO ASI COMO EN LA EJECUCION DE LAS AUDITORIAS AL PLAN ANUAL DE AUDITORIAS</t>
  </si>
  <si>
    <t>IVON LUCIA SARRIA MOSQUERA</t>
  </si>
  <si>
    <t>PRESTACION DE SERVICIOS PROFESIONALES PARA BRINDAR APOYO Y ACOMPAÑAMIENTO JURIDICO A LA PRIMERA VICEPRESIDENCIA DE LA HONORABLE CAMARA DE REPRESENTANTES</t>
  </si>
  <si>
    <t>GERARDO ENRIQUE DELGADO GONZALEZ</t>
  </si>
  <si>
    <t>PRESTACION DE SERVICIOS PROFESIONALES PARA BRINDAR APOYO EN LA ELABORACION Y ACTUALIZACION DE LA ESTRATEGIA ONLINE EN REDES SOCIALES DE LA CAMARA DE REPRESENTANES</t>
  </si>
  <si>
    <t>JUAN DAVID NOREÑA HURTADO</t>
  </si>
  <si>
    <t>COMISIÓN DE INVESTIGACIÓN Y ACUSACIÓN</t>
  </si>
  <si>
    <t>PRESTACION DE SERVICIOS DE APOYO A AL GESTION PARA BRINDAR APOYO Y ACOMPAÑAMIENTO EN LA REVISION Y SEGUIMIENTO DE LAS CUENTAS DE COBRO PRESENTADAS POR LOS CONTRATISTAS DE LA COMISION DE INVETIGACION Y ACUSACIONES ASI COMO APOYAR EN EL TRAMITE DE ESTUDIOS PREVIOS</t>
  </si>
  <si>
    <t>RONALD IVAN REATIGA ARENAS</t>
  </si>
  <si>
    <t>PRESTACION DE SERVICIOS PROFESIONALES PARA BRINDAR APOYO Y ACOMPAÑAMIENTO JURIDICO EN EL AREA DE DERECHO DISCIPLINARIO A CARGO DE LA DIVISION JURIDICA DE LA CAMARA DE REPRESENTANTES</t>
  </si>
  <si>
    <t>DAVID SANTIAGO DIAZ GUIO</t>
  </si>
  <si>
    <t>PRESTACION DE SERVICIOS DE APOYO A LA GESTION A LA OFICINA DE PLANEACION Y SISTEMAS DE LA CAMARA DE REPRESENTANTES, ESPECIALMENTE EN LAS ACTIVIDADES DE ACTUALIZACION DE POLITICAS OPERACIONALES Y DE PROCESOS DE AUDITORIA DE CALIDAD Y ACCIONES DE MEJORA DEL CIPLO PHVA</t>
  </si>
  <si>
    <t>JULI SOMARA PABON JAIMES</t>
  </si>
  <si>
    <t>PRESTACION DE SERVICIOS PROFESIONALES PARA BRINDAR APOYO Y ACOMPAÑAMIENTO TECNICO A LA OFICINA DE PLANEACION Y SISTEMAS DE LA CAMARA DE REPRESENTANTES, EN TEMAS RELACIONADOS CON EL SOPORTE A LAS DISTINTAS APLICACIONES DE LA ENTIDAD, ASISTENCIA TECNICA A LAS INICIATIVAS DE LA ENTIDAD, ASISTENCIA TECNICA A LAS INICIATIVAS DE TRANSPARENCIA DE CONGRESO ABIERTO, ELABORACION DE MANUALES Y/O CA</t>
  </si>
  <si>
    <t>JAIRO ALFONSO HERNANDEZ RODRIGUEZ</t>
  </si>
  <si>
    <t>PRESTACION DE SERVICIOS PROFESIONALES PARA BRINDAR APOYO Y ACOMPAÑAMIENTO A LA DIVISION JURIDICA EN EL EJERCICIO DE LA REPRESENTACION JUDICIAL EN LOS PROCESOS CONTENCIOSOS ADMINISTRATIVOS EN LOS QUE SEA PARTE LA CAMARA DE REPRESENTANTES Y EN ASUNTOS JURIDICOS RELACIONADOS CON LAS ACCIONES DE REPETICION, REVISION  DE ACTOS ADMINISTRATIVOS Y DEL SISTEMA UNICO DE GESTION E INFORMACION LITIG</t>
  </si>
  <si>
    <t>EDWIN ENRIQUE PARDO ROJAS</t>
  </si>
  <si>
    <t>PRESTACION DE SERVICIOS DE APOYO A LA GESTION PARA REALIZAR EL PROCESO DE MONITOREO DE LAS APARICIONES MEDIATICAS DE LOS HONORABLES REPRESENTANTES DE LA CAMARA EN LO SPRODUCTOS TELEVISIVPS ESCRITOS RADIALES Y VIRTUALES DE LA OFICINA DE INFORMACION Y PRENSA</t>
  </si>
  <si>
    <t>GABRIEL ERNESTO PEREZ OSPINA</t>
  </si>
  <si>
    <t>PRESTACION DE SERVICIOS PROFESIONALES PARA BRINDAR APOYO Y ACOMPAÑAMIENTO A LA DIVISION JURIDICA EN EL EJERCICIO DE LA REPRESENTACION JUDICIAL EN LOS PROCESOS CONTENCIOSOS ADMINISTRATIVOS EN EL QUE SEA PARTE LA CAMARA DE REPRESENTANTES</t>
  </si>
  <si>
    <t>YUBER FERNEY BONILLA OLARTE</t>
  </si>
  <si>
    <t>PRESTACION DE SERVICIOS DE APOYO A LA GESTION PARA APOYAR A LA DIVISION DE SERVICIOS EN LABORES OPERATIVAS PARA LA CONSERVACION Y MEJORAMIENTO DE LOS BIENES DE PROPIEDAD DE LA CAMARA DE REPRESENTANES</t>
  </si>
  <si>
    <t>ALVARO ENRIQUE URZOLA CONTRERAS</t>
  </si>
  <si>
    <t>PRESTACION DE SERVICIOS PROFESIONALES ESPECIALIZADOS PARA APOYAR JURIDICAMENTE A LA COMISION LEGAL DE CUETNAS EN EL ANALISIS REVISION Y SEGUIMIENTO DE LAS ENTIDADES VIGENCIA 2015 FISCALIA GENERAL DE LA NACION Y RAMA JUDICIAL CONCEJO SUPERIOR DE LA JUDICATURA</t>
  </si>
  <si>
    <t>CAROLINA GALLEGO MARTINEZ</t>
  </si>
  <si>
    <t>SECRETARIA GENERAL</t>
  </si>
  <si>
    <t>PRESTACION DE SERVICIOS DE APOYO A LA GESTION EN LA SECRETARIA GENERAL DE LA CAMARA DE REPRESENTANTES, PARA APOYAR EL TRAMITE DE PASAJES AEREOS O TERRESTRES DE LOS HONORABLES REPRESENTANTES</t>
  </si>
  <si>
    <t>ANA LUCIA VALBUENA SILVA</t>
  </si>
  <si>
    <t>PRESTACION DE SERVICIOS PROFESIONALES PARA BRINDAR APOYO Y ACOMPAÑAMIENTO DESDE EL PUNTO DE VISTA DE SU PROFESION A LA OFICINA DE PLANEACION Y SISTEMAS, EN EL ANALISIS, IMPLEMENTACION Y SEGUIMIENTO A LOS COMPONENTES DE LOS PROGRAMAS INSTITUCIONALES MEDIOAMBIENTALES PIGA Y PGIRS ADELANTADOS POR LA CAMARA DE REPRESENTANTES</t>
  </si>
  <si>
    <t>LAURA FERNANDA PARDO ROCHA</t>
  </si>
  <si>
    <t>UTL. H.R. HERNAN PENAGOS GIRALDO</t>
  </si>
  <si>
    <t>PRESTACION DE SERVICIOS PROFESIONALES COMO ASESOR GRADO II EN LA UNIDAD DE TRABAJO LEGISLATIVO DEL HONORABLE REPRESENTANTE HERNAN PENAGOS GIRALDO</t>
  </si>
  <si>
    <t>HECTOR MARIO OSORIO VALLEJO</t>
  </si>
  <si>
    <t>PRESTACION DE SERVICIOS PROFESIONALES PARA APOYAR A LA COMISION LEGAL DE CUENTAS EN EL ANALISIS TECNICO CONTABLE FINANCIERO Y PRESUPUESTAL DE LA ENTIDAD MINISTERIO DE VIVIENDA CIUDAD Y TERRITORIAL VIGENCIA 2015</t>
  </si>
  <si>
    <t>YOHAN JAVIER PINEDA OLARTE</t>
  </si>
  <si>
    <t>PRESTACION DE SERVICIOS PROFESIONALES PARA APOYAR A LA COMISION LEGAL DE CUENTAS EN EL ANALISIS TECNICO CONTABLE FINANCIERO Y PRESUPUESTAL DE LA ENTIDAD COMISION DE REGULACION DE AGUA POTABLE Y SANEAMIENTO BASICO CRA VIGENCIA 2015</t>
  </si>
  <si>
    <t>CARLOTA MILENA GOMEZ SALAZAR</t>
  </si>
  <si>
    <t>PRESTACION DE SERVICIOS PROFESIONALES PARA APOYAR EN LA PROYECCION Y REALIZACION DE LA REVISTA VIRTUAL PODER LEGISLATIVO Y DEMAS PIEZAS MEDIATICAS IMPRESAS DE LA OFICINA DE INFORMACION Y PRENSA</t>
  </si>
  <si>
    <t>ESTEFANIA RAMIREZ PINEDA</t>
  </si>
  <si>
    <t>PRESTACION DE SERVICIOS DE APOYO A LA GESTION EN LA ELABORACION Y ACTUALIZACION DE LAS BASES DE DATOS Y PRODUCCION DE INFORMES PARA LAS EMISORAS COMUNITARIAS</t>
  </si>
  <si>
    <t>WILLIAM RODRIGUEZ MOLINA</t>
  </si>
  <si>
    <t>PRESTACION DE SERVICIOS PROFESIONALES ESPECIALIZADOS PARA APOYAR JURIDICAMENTE A LA COMISION LEGAL DE CUENTAS EN EL ANALISIS REVISION Y SEGUIMIENTO DE LAS ENTIDADES INSTITUTO COLOMBIANO DE CREDITO EDUCATIVO Y ESTUDIOS TECNICOS EN EL EXTERIOR MARIANO OSPINA PEREZ ICETEX CORPORACION AUTONOMA REGIONAL DE RISARALDA CARDER Y SERVICIO NACIONAL DE APRENDIZAJE SENA VIGENCIA 2015</t>
  </si>
  <si>
    <t>JULIO ANTONIO SAADE ALVAREZ</t>
  </si>
  <si>
    <t>PRESTACION DE SERVICIOS DE APOYO A LA GESTION PARA ACOMPAÑAR A LA DIVISION JURIDICA DE LA CAMARA DE REPRESENTANTES EN LOS DIFERENTES TRAMITES DE LA CORRESPONDENCIA INTERNA Y EXTERNA, DIGITALIZACION DE DOCUMENTOS, ELABORACION DE CERTIFICACIONES DE CONTRATOS Y DEMAS ACTIVIDADES QUE SURJAN EN RELACION CON LA GESTION DOCUMENTAL DE LA OFICINA</t>
  </si>
  <si>
    <t>LUISA FERNANDA ZULUAGA LOZANO</t>
  </si>
  <si>
    <t>PRESTACION DE SERVICIOS DE APOYO A LA GESTION COMO OPERADOR DE SWITCHER DE LAS TRANSMISIONES EN DIRECTO O EN DIFERIDO DE LA PLENARIA DE LA CAMARA DE REPRESENTANTES CON LOS MAXIMOS ESTANDARES DE CALIDAD DE AUDIO Y VIDEO</t>
  </si>
  <si>
    <t>ROBERT ALEJANDRO JESURUN RAMIREZ</t>
  </si>
  <si>
    <t>PRESTACION DE SERVICIOS DE APOYO A LA GESTION COMO OPERADOR DE SWITCHER DE LAS TRANSMISIONES EN DIRECTO O EN DIFERIDO EN LAS COMISIONES FOROS SEMINARIOS AUDIENCIAS Y EVENTOS EN GENERAL ORGANIZADOS POR LA OFICINA DE INFORMACION Y PRENSA</t>
  </si>
  <si>
    <t>ORLANDO ARBEY ECHEVERRY MARMOLEJO</t>
  </si>
  <si>
    <t>PRESTACION DE SERVICIOS PROFESIONALES PARA APOYAR A LA COMISION LEGAL DE CUENTAS EN EL ANALISIS TECNICO CONTABLE FINANCIERO Y PRESUPUESTAL DE LA ENTIDAD DEFENSA CIVIL COLOMBIANA VIGENCIA 2015</t>
  </si>
  <si>
    <t>JUAN DANIEL SALAZAR OROZCO</t>
  </si>
  <si>
    <t>COMISIÓN SEXTA</t>
  </si>
  <si>
    <t>PRESTACION DE SERVICIOS PROFESIONALES PARA APOYAR Y ACOMPAÑAR JURIDICAMENTE A LA COMISION SEXTA CONSTITUCIONAL PERMANENTE DE LA CAMARA DE REPRESENTANTES, EN LA ELABORACION DE RESPUESTA A DERECHOS DE PETICION Y REQUERIMIENTOS, PROYECCION DE ESTUDIOS PREVIOS PARA CONTRATOS DE PRESTACION DE SERVICIOS Y LEVANTAMIENTO DE ACTAS DE INICIO, ENTRE OTRAS ACTIVIDADES JURIDICAS DE LA COMISION</t>
  </si>
  <si>
    <t>YENIRE YOHANSY LOZANO ASCANIO</t>
  </si>
  <si>
    <t>UTL, H.R. MOISES OROZCO VICUÑA</t>
  </si>
  <si>
    <t>PRESTACION DE SERVICIOS PROFESIONALES COMO ASESOR GRADO I EN LA UNIDAD DE TRABAJO LEGISLATIVO DEL HONORABLE REPRESENTANTES MOISES OROZCO VICUÑA</t>
  </si>
  <si>
    <t>IDALMY MINOTTA TERAN</t>
  </si>
  <si>
    <t>UTL. HR, OSCAR DE JESUS HURTADO PEREZ</t>
  </si>
  <si>
    <t>PRESTACION DE SERVICIOS PROFESIONALES COMO ASESOR GRADO I EN LA UNIDAD DE TRABAJO LEGISLATIVO DEL HONORABLE REPRESENTANTE OSCAR DE JESUS HURTADO PEREZ</t>
  </si>
  <si>
    <t>RICHARD ALBERTO SERNA MAYA</t>
  </si>
  <si>
    <t>PRESTACION DE SERVICIOS DE APOYO A LA GESTION PARA LA ALIMENTACION DEL MICRO -SITIO QUE TIENE LA OFICINA DENTRO DEL LINK DE PRENSA DEL PORTAL INSTITUCIONAL WEB, APOYO EN EL MANEJO Y ACTUALIZACION DE LA PAGINA WEB DE LA CAMARA CON LA AGENDA LEGISLATIVA Y LOS BOLETINES Y COMUNICADOS DE LA OFICINA DE INFORMACION Y PRENSA Y DE LOS HONORABLES REPRESENTANTES</t>
  </si>
  <si>
    <t>CRISTIAN MARIN ZULUAGA</t>
  </si>
  <si>
    <t>PRESTACION DE SERVICIOS DE APOYO A LA GESTION PARA ACOMPAÑAR Y ASISTIR A LA SECRETARIA GENERAL DE LA CAMARA DE REPESENTANTES, EN ACTIVIDADES RELACIONADAS CON EL MANEJO DE CAMARAS DE VIDEO, GRABACION DE AUDIO Y VIDEO DE LAS SESIONES PLENARIAS, ENTRE OTRAS ACTIVIDADES OPERATIVAS</t>
  </si>
  <si>
    <t>CLAUDIA MOLINA MARULANDA</t>
  </si>
  <si>
    <t>PRESTACION DE SERVICIOS DE APOYO A LA GESTION PARA APOYAR A LA SECRETARIA GENERAL EN LAS ACTIVIDADES DE OPERACION, REVISION Y/O MANTENIMIENTO GENEARL DEL SISTEMA DE GESTION DE PLENARIAS INTEGRADO DE SOFTWARE Y HARDWARE Y DE SUS EQUIPOS COMPLEMENTARIOS DCN DIGITAL CONGRESOS NETWORK UBICADOS EN EL SALON ELIPTICO DE LA CAMARA DE REPRESENTANTES</t>
  </si>
  <si>
    <t>JAVIER RICARDO VARON CASTAÑO</t>
  </si>
  <si>
    <t>PRESTACION DE SERVICIOS PROFESIONALES PARA BRINDAR APOYO A LA OFICINA DE INFORMACION Y PRENSA EN LO REFERENTE AL CUBRIMIENTO PERIODISTICO Y REDACCION DE CONTENIDOS EN LOS TEMAS SOCIALES DE SALUD, VIVIENDA CONDICIONES LABORALES Y SEGURIDAD SOCIAL EDUCACION Y CULTURA PARA LA REVISTA INSTITUCIONAL PODER LEGISLATIVO</t>
  </si>
  <si>
    <t>NATALIA CATALINA BENITEZ YEPEZ</t>
  </si>
  <si>
    <t>PRESTACION DE SEVICIOS PROFESIONALES ESPECIALIZADOS PARA APOYAR A LA COMISION LEGAL DE CUENTAS EN EL ANALISIS TECNICO CONTABLE FINANCIERO Y PRESUPUESTAL DE LAS ENTIDADES UAE DE GESTION RESTITUCION DE TIERRAS DESPOJADA CORPORACION AUTONOMA REGIONAL DE CUNDINAMARCA CAR Y ECOPETROL SA VIGENCIA 2015</t>
  </si>
  <si>
    <t>JULIO CESAR HENAO VILLA</t>
  </si>
  <si>
    <t>PRESTACION DE SERVICIOS PROFESIONALES PARA BRINDAR APOYO DESDE EL PUNTO DE VISTA DE SU PROFESION A LA SECRETARIA GENERAL DE LA CAMARA DE REPRESENTANTES, EN TEMAS RELACIONADOS CON TRATADOS INTERNACIONALES, POLITICA INTERNACIONAL Y LA PROYECCION DE ESTUDIOS PREVIOS Y LEVANTAMIENTO DE ACTAS DE INICIO</t>
  </si>
  <si>
    <t>ANDREA TATIANA CONTRERAS RUIZ</t>
  </si>
  <si>
    <t>PRESTACION DE SERVICIOS DE APOYO A LA GESTION EN ACTIVIDADES OPERATVAS CONCERNIENTES A LA DOCUMENTACION INTERNA Y EXTERNA DE LA SECRETARIA GENERAL DE LA CAMARA DE REPRESENTANTES, EN CUANTO A SU MANEJO Y ORGANIZACION</t>
  </si>
  <si>
    <t>MARGADILA SANCHEZ CUERO</t>
  </si>
  <si>
    <t>PRESTACION DE SERVICIOS PROFESIONALES PARA BRINDAR APOYO JURIDICO EN EL DESARROLLO DE LAS FUNCIONES ENCARGADAS DE LA COMISION LEGAL DE INVESTIGACION Y ACUSACION Y EN GENERAL AL CUMPLIMIENTO DE LA MISION INSTITUCIONAL PARA EL DESARROLLO DE LAS ACTIVIDADES INDICADAS</t>
  </si>
  <si>
    <t>CARLOS ALBERTO BAQUERO CONTRERAS</t>
  </si>
  <si>
    <t>PRESTACION DE SERVICIOS DE APOYO A LA GESTION PARA ACOMPAÑAR EN ACTIVIDADES ADMINISTRATIVAS A LA COMISION DE INVESTIGACION Y ACUSACION DE LA CAMARA DE REPRESENTANTES</t>
  </si>
  <si>
    <t>ANGELA PAMELA RACEDO OSORIO</t>
  </si>
  <si>
    <t>RENATO MARTUSCIELLO MARTINEZ</t>
  </si>
  <si>
    <t>VIVIAN CONSTANZA PADILLA DIAZ</t>
  </si>
  <si>
    <t>LAURA LUCIA MEDRANO ALMANZA</t>
  </si>
  <si>
    <t>UTL HR. ANDRÉS FELIPE VILLAMIZAR ORTIZ</t>
  </si>
  <si>
    <t>PRESTACION DE SERVICIOS PROFESIONALES COMO ASESOR GRADO VI EN LA UNIDAD DE TRABAJO LEGISLATIVO  DEL HONORABLE REPRESENTANTE ANDRE FELIPE VILLAMIZAR ORTIZ</t>
  </si>
  <si>
    <t>JAIRO ALBERTO ESCOBAR CRUZ</t>
  </si>
  <si>
    <t>PRESTACION DE SERVICIOS PROFESIONALES PCOMO ASESOR GRADO III EN LA UNIDAD DE TRABAJO LEGISLATIVO DEL HONORABLE REPRESENTANTE MARGARITA RESTREPO ARANGO</t>
  </si>
  <si>
    <t>JUAN MANUEL ARBOLEDA ARCINIEGAS</t>
  </si>
  <si>
    <t>PRESTACION DE SERVICIOS PROFESIONALES PARA REALIZAR ACOMPAÑAMIENTO JURIDICO EN LOS PROCESOS PENALES, DISCIPLINARIOS Y FISCALES ADELANTADOS POR LA COMISION DE INVESTIGACION Y ACUSACION DE LA CAMARA DE REPRESENTANTES</t>
  </si>
  <si>
    <t>ANA MARIA GARAY HERNANDEZ</t>
  </si>
  <si>
    <t>PRESTACION DE SERVICIOS DE APOYO A LA GESTION EN LA RECOLECCION, DIGITALIZACION, COMPILACION YFOTOCOPIADO DE INFORMACION Y/O DOCUMENTACION Y/O INFORMES DE LA ENTIDAD UAE JUNTA CENTRAL DE CONTADORES VIGENCIA 2015</t>
  </si>
  <si>
    <t>ANDRES MAURICIO SUAREZ RAMIREZ</t>
  </si>
  <si>
    <t>PRESTACION DE SERVICIOS PROFESIONALES PARA APOYAR A LA COMISION LEGAL DE CUENTAS EN EL ANALISIS TECNICO, CONTABLE, FINANCIERO Y PRESUPUESTAL DE LA ENTIDAD "BANCO DE CONMECIO EXTERIOR DE COLOMBIA S.A." BANCOLDEX 2015</t>
  </si>
  <si>
    <t>MARTHA ELENA ESTRADA GARCES</t>
  </si>
  <si>
    <t>PRESTACION DE SERVICIOS PROFESIONALES PARA APOYAR A LA COMISION LEGAL DE CUENTAS EN EL ANALISIS TECNICO, CONTABLE, FINANCIERO Y PRESUPUESTAL DE LA ENTIDAD UAE DE AERONAUTICA CIVIL AEROCIVIL VIGENCIA 2015</t>
  </si>
  <si>
    <t>CRESCONIO BANQUEZ PERNA</t>
  </si>
  <si>
    <t>PRESTACION DE SERVICIOS PROFESIONALES, PARA REALIZAR ACOMPAÑAMIENTO JURIDICO EN LOS PROCESOS PENALES, DISCIPLINARIOS Y FISCALES ADELANTADOS POR LA COMISION DE INVESTIGACION Y ACUSACION DE LA CAMARA DE REPRESENTANTES</t>
  </si>
  <si>
    <t>JULIO CESAR ALVARADO MOSQUERA</t>
  </si>
  <si>
    <t>PRESTACION DE SERVICIOS PROFESIONALES ESPECIALIZADOS PARA REALIZAR ACOMPAÑAMIENTO JURIDICO EN LOS PROCESOS PENALES, DISCIPLINARIOS Y FISCALES, ADELANTADOS POR LA COMISION DE INVESTIGACION Y ACUSACION DE LA CAMARA DE REPRESENTANTES</t>
  </si>
  <si>
    <t>SEBASTIAN FAUSTO MENDEZ TOLOZA</t>
  </si>
  <si>
    <t>PRESTACION DE SERVICIOS PROFESIONALES ESPECIALIZADOS PARA REALIZAR ACOMPAÑAMIENTO JURIDICO A LOS PROCESOS PENALES, DISCIPLINARIOS Y FISCALES, ADELANTADOS POR LA COMISION DE INVESTIGACION Y ACUSACION DE LA CAMARA DE REPRESENTANTES</t>
  </si>
  <si>
    <t>EDWIN GONZALO MARTINEZ CHIRIVI</t>
  </si>
  <si>
    <t>PRESTACION DE SERVICIOS DE APOYO A LA GESTION EN LA ORGANIZACION CLASIFICACION FOLIACION Y SEGUIMIENTO DE LOS CONTRATOS DE PRESTACION DE SERVICIOS BAJO LA SUPERVISION DEL SECRETARIO DE LA COMISION LEGAL DE CUENTAS</t>
  </si>
  <si>
    <t>FRANK ALBERTO SALINAS PRIETO</t>
  </si>
  <si>
    <t>OFICINA DE PROTOCOLO</t>
  </si>
  <si>
    <t>PRESTACION DE SERVICIOS DE APOYO A LA GESTION PARA LA ACTUALIZACION DE LAS BASES DE DATOS Y ESTABLECIMIENTO DE CONTACTOS CON LAS DIFERENTES EMBAJADAS Y CONSULADOS ACREDITADOS EN COLOMBIA QUE PERMITAN EL FORTALECIMIENTO DE LAS RELACIONE ENTRE LA CAMARA DE REPRESENTANTES Y LOS CUERPORS DIPLOMATICOS</t>
  </si>
  <si>
    <t>YANINA MARIA BENJUMEA CARRILLO</t>
  </si>
  <si>
    <t>PRESTACION DE SERVICIOS DE APOYO A LA GESTION PARA ACOMPAÑAR EN ACTIVIDADES ADMINISTRATIVAS A LA COMISION DE INVETIGACION Y ACUSACION DE LA CAMARA DE REPRESENTANTES</t>
  </si>
  <si>
    <t>ANA CATHERING MUÑOZ BERMUDEZ</t>
  </si>
  <si>
    <t>PRESTACION DE SERVICIOS DE APOYO A LA GESTION PARA LA ELABORACION DE RESUMENES EJCUTIVOS DE TEMAS DE INTERES PARA LA PRESIDENCIA DE LA CAMARA DE REPRESENTANTES</t>
  </si>
  <si>
    <t>FREDY RAFAEL PACHECO SALGADO</t>
  </si>
  <si>
    <t>PRESTACION DE SERVICIOS DE APOYO A LA GESTION EN LOS TRAMITES DE RECIBIDO, REVISION Y ARCHIVO DE LAS OBLIGACIONES Y ORDENES DE PAGO QUE SE GENEREN ASI COMO TAMBIEN APOYO Y ACOMPAÑAMIENTO EN LA GESTION Y ADMINISTRACION DE EMBARGOS Y EN LA GENERACION DE ARCHIVO PLANO QUE REQUIERA LA SECCION DE PAGADURIA DE LA DIVISION FINANCIERA DE LA CAMARA DE REPRESENTANTES</t>
  </si>
  <si>
    <t>JENNY KATHERYN MARTINEZ NOCOVE</t>
  </si>
  <si>
    <t>PRESTACION DE SERVICIOS PROFESIONALES, ESPECIALIZADOS PARA REALIZAR ACOMPAÑAMIENTO JURIDICO A LOS PROCESOS PENALES, DISCIPLINARIOS Y FISCALES ADELANTADOS POR LA COMISION DE INVESTIGACION Y ACUSACION DE LA CAMARA DE REPRESENTANTES</t>
  </si>
  <si>
    <t>JORGE ADONIS MOSQUERA BENITEZ</t>
  </si>
  <si>
    <t>PRESTACION DE SERVICIOS PROFESIONALES ESPECIALIZADOS PARA REALIZAR ACOMPAÑAMIENTO JURIDICO A LOS PROCESOS PENALES, DISCIPLINARIOS Y FISCALES ADELANTADOS POR LA COMISION DE INVESTIGACION Y ACUSACION DE LA CAMARA DE REPRESENTANTES</t>
  </si>
  <si>
    <t>ROBERTO JOSE VERGARA MONTERROZA</t>
  </si>
  <si>
    <t>PRESTACION DE SERVICIOS PROFESIONALES ESPECIALIZADOS PARA APOYAR A LA COMISION LEGAL DE CUENTAS EN EL ANALISIS, TECNICO, CONTABLE, FINANCIERO Y PRESUPUESTAL DE LAS ENTIDADES "UNIVERSIDAD TECNOLOGICA DE PEREIRA" Y FONDO DE TECNOLOGIAS DE LA INFORMACION Y LAS COMUNICACIONES FONTIC VIGENCIA 2015</t>
  </si>
  <si>
    <t>EDGAR EVELIO CALVO MONTOYA</t>
  </si>
  <si>
    <t>JENNY ALEXANDRA BECERRA CHIVATA</t>
  </si>
  <si>
    <t>PRESTACION DE SERVICIOS PROFESIONALES ESPECIALIZADOS PARA APOYAR JURIDICAMENTE A LA COMISION LEGAL DE CUENTAS EN EL ANALISIS REVISION Y SEGUIMIENTO DE LAS ENTIDADES MINISTERIO DE HACIENDA Y CREDITO PUBLICO INSTITUTO NACIONAL DE VIGILANCIA DE MEDICAMENTOS Y ALIMENTOS INVIMA  Y CORPORACION AUTONOMA REGIONAL DEL ATLANTICO CRA VIGENCIA 2015</t>
  </si>
  <si>
    <t>BETSY JUDITH PEREZ ARANGO</t>
  </si>
  <si>
    <t>PRESTACION DE SERVICIOS PROFESIONALES PARA APOYAR A LA PRESIDENCIA DE LA CAMARA DE REPRESENTANTES LO RELACIONADO A LA ESTRUCTURACION DE CONVENIOS Y ACUERDO DE CARACTER INTERNACIONAL</t>
  </si>
  <si>
    <t>NATALIA ANDREA LARA RODRIGUEZ</t>
  </si>
  <si>
    <t>PRESTACION DE SERVICIOS DE APOYO A LA GESTION EN LA ORGANIZACION, CLAISIFICACION Y ACTUALIZACION DE LAS BASES DE DATOS DE LOS DIFERENTES INFORMES ALLEGADOS A LA COMISION LEGAL DE CUENTAS VIA WEB POR LAS DIFERENTES ENTIDADES QUE SON OBJETO DE ESTUDIO DE LA COMISION</t>
  </si>
  <si>
    <t>WILLIAN DAVID PABON JIMENEZ</t>
  </si>
  <si>
    <t>PRESTACION DE SERVICIOS DE APOYO A LA GESTION PARA BRINDAR ACOMPAÑAMIENTO A LA OFICINA DE INFORMACION Y PRENSA EN LA BUSQUEDA DE INFORMACION QUE SIRVA DE SOPORTE PARA LA REDACCION DE ARTICULOS, CRONICAS O SOPORTE PARA LA REDACCION DE ARTICULOS, CRONICAS O REPORTAJES, PARA LA REVISTA INSTITUCIONAL PODER LEGISLATIVO ASI COMO EL CUBRIMIENTO DE REDES SOCIALES</t>
  </si>
  <si>
    <t>KAREN JOHANNA HERNANDEZ ORTIZ</t>
  </si>
  <si>
    <t xml:space="preserve">PUBLICADO FUERA DE TIEMPO PORQUE LA MINUTA S ENCONTRABA SIN FIRMA POR PARTE DE CONTRATISTA </t>
  </si>
  <si>
    <t>PRESTACION DE SERVICIOS DE APOYO A LA GESTION PARA REALIZAR ACOMPAÑAMIENTO TECNICO A LA SECCION DE SUMINISTROS EN LA CONSOLIDACION DE LA INFORMACIÓN DEL INVENTARIO DE LA CAMARA DE REPRESENTANTES</t>
  </si>
  <si>
    <t>BLADIMIR PUENTES ALBARRACIN</t>
  </si>
  <si>
    <t>PRESTACION DE SERVICIOS PROFESIONALES PARA APOYAR A LA COMISION LEGAL DE CUENTAS EN EL ANALISIS TECNICO, CONTABLE, FINANCIERO Y PRESUPUESTAL DE LA ENTIDAD INSITITUTO NACIONAL PENITENCIARIO Y CARCELARIO Y UNIDAD DE SERVICIOS PENITENCIARIOS Y CARCELARIOS USPEC VIGENCIA 2015</t>
  </si>
  <si>
    <t>MARCO ANTONIO SOLANO NAVARRO</t>
  </si>
  <si>
    <t>PRESTACION DE SERVICIOS PROFESIONALES ESPECIALIZADOS PARA APOYAR A LA COMISION LEGAL DE CUENTAS EN EL ANALISIS TECNICO, CONTABLE FINANCIERO Y PRESUPUESTAL DE LAS ENTIDADES FONDO NACIONAL DE GARANTIAS Y UNIDAD DE INFORMACION Y ANALISIS FINANCIERO UIAF VIGENCIA 2015</t>
  </si>
  <si>
    <t>GUILLERMO  ARTURO DEL RIO PEREIRA</t>
  </si>
  <si>
    <t>PRESTACION DE SERVICIOS PROFESIONALES, ESPECIALIZADOS PARA REALIZAR ACOMPAÑAMIENTO JURIDICO A LOS PROCESOS PENALES, DISCIPLINARIOS Y FISCALES, ADELANTADOS POR LA COMISION DE INVESTIGACION Y ACUSACION DE LA CAMARA DE REPRESENTANTES</t>
  </si>
  <si>
    <t>CLAUDIA SALOME PATIÑO PLATA</t>
  </si>
  <si>
    <t>PRESTACION DE SERVICIOS PROFESIONALES PARA APOYAR A LA COMISION LEGAL DE CUENTAS EN EL ANALISIS TECNICO, CONTABLE, FINANCIERO Y PRESUPUESTAL DE LA ENTIDAD AGENCIA NACIONAL DE VIAS INVIAS VIGENCIA 2015</t>
  </si>
  <si>
    <t>LUIS EDUARDO OCHOA LONDOÑO</t>
  </si>
  <si>
    <t>PRESTACION DE SERVICIOS PROFESIONALES, ESPECIALIZADOS PARA REALIZAR ACOMPAÑAMIENTO JURIDICO A LOS PROCESOS PENALES DISCIPLINARIOS Y FISCALES, ADELANTADOS POR LA COMISION DE INVESTIGACION Y ACUSACION DE LA CAMARA DE REPRESENTANTES</t>
  </si>
  <si>
    <t>ANA KATERYNNE ZAPATA CORDOBA</t>
  </si>
  <si>
    <t>PRESTACION DE SERVICIOS PROFESIONALES PARA APOYAR A LA COMISION LEGAL DE CUENTAS EN EL ANALISIS TECNICO, CONTABLE FINANCIERO Y PRESUPUESTAL DE ENTIDAD REFINERIA DE CARTAGENA S.A. REFICRAR VIGENCIA 2014-2015</t>
  </si>
  <si>
    <t>CESAR AUGUSTO FLOREZ OSORIO</t>
  </si>
  <si>
    <t>PRESTACION DE SERVICIOS DE APOYO A LA GESTION COMO OPERADOR DE SWITCHER DE LAS TRANSMI</t>
  </si>
  <si>
    <t>ANDREA DEL PILAR HERRERA NIETO</t>
  </si>
  <si>
    <t xml:space="preserve">PUBLICADO FUERA DE TIEMPO PORQUE LA MINUTA S ENCONTRABA SIN FIRMA POR PARTE DE LA JEFE JURIDICA </t>
  </si>
  <si>
    <t>PRESTACION DE SERVICIOS PROFESIONALES PARA BRINDAR APOYO A LA OFICINA DE INFORMACION Y PRENSA EN LA PRESENTACION, CONDUCCION Y PRODUCCION DEL PROGRAMA DE TELEVISION COMISION LEGAL PARA LA EQUIDAD DE LA MUJER DE LA CAMARA DE REPRESENTANTES</t>
  </si>
  <si>
    <t>PRESTACION DE SERVICIOS DE APOYO A LA GESTION EN LA ORGANIZACION, CLASIFICACION, FOLIACION Y ROTULACION DEL ARCHIVO DOCUMENTAL CORRESONDIENTE A LOS INFORMES PRESENTADOS POR LAS ENTIDADES PARA EL FENECIMIENTO DE LA CUENTA DURANTE LA VIGENCIA 2013-2014</t>
  </si>
  <si>
    <t>LAURA JULIANA LUZARAZO SANCHEZ</t>
  </si>
  <si>
    <t>PRESTACION DE SERVICIOS DE APOYO A LA GESTION EN LA ORGANIZACION, CLASIFICACION FOLIACION Y ROTULACION DE LOS ARCHIVOS DOCUMENTAL CORRESPONDIENTES A LOS INFORMES PRESENTADOS POR LAS ENTIDADES PARA EL FENECIMIENTO DE LA CUENTA DURANTE LA VIGENCIA 2013-2014</t>
  </si>
  <si>
    <t>JINNA MARTIZA IZQUIERDO PUERTO</t>
  </si>
  <si>
    <t>PRESTACION DE SERVICIOS PROFESIONALES PARA APOYAR A LA COMISION LEGAL DE CUENTAS EN EL ANALISIS TECNICO, CONTABLE FINANCIERO Y PRESUPUESTAL DE LA ENTIDAD CORPORACION AUTONOMA REGIONAL DE CALDAS CORPOCALDAS VIGENCIA 2015</t>
  </si>
  <si>
    <t>JUAN DAVID LEYTON CASTAÑO</t>
  </si>
  <si>
    <t>PRESTACION DE SERVICIOS PROFESIONALES, ESPECIALIZADOS PAAR REALIZA ACOMPAÑAMIENTO JURIDICO A LOS PROCESOS PENALES, DISCIPLINARIOS Y FISCALES ADELANTADOS POR LA COMISION DE INVESTIGACION Y ACUSACION DE LA CAMARA DE REPRESENTANTES</t>
  </si>
  <si>
    <t>LUIS FERNANDO GIRALDO HINCAPIE</t>
  </si>
  <si>
    <t>PRESTACION DE SERVICIOS PROFESIONALES  PARA REALIZAR ACOMPAÑAMIENTO JURIDICO EN LOS PROCESOS PENALES, DISCIPLINARIOS Y FISCALES ADELANTADOS POR LA COMISION DE INVESTIGACION Y ACUSACION DE LA CAMARA DE REPRESENTANTES</t>
  </si>
  <si>
    <t>JUAN JOSE CASTRO MUÑOZ</t>
  </si>
  <si>
    <t>PRESTACION DE SERVICIOS PROFESIONALES ESPECIALIZADOS PARA REALIZAR ACOMPAÑAMIENTO JURIDICO A LOS PROCESOS PENALES, DISCIPLINARIOS Y FISCALES ADELANTADOS POR LA COMISION DE INVETIGACION Y ACUSACION DE LA CAMARA DE REPRESENTANTES</t>
  </si>
  <si>
    <t>CLAUDIA PATRICIA CHICAIZA RUIZ</t>
  </si>
  <si>
    <t>PRESTACION DE SERVICIOS PROFESIONALES PARA APOYAR JURIDICAMENTE A LA COMISION LEGAL DE CUENTAS EN EL ANALISIS, REVISION Y SEGUIMIENTO DE LA ENTIDAD BANCO AGRARIO DE COLOMBIA S.A. VIGENCIA 2015</t>
  </si>
  <si>
    <t>LUIS GUILLERMO VELASQUEZ MARQUEZ</t>
  </si>
  <si>
    <t>PRESTACION DE SERVICIOS PROFESIONALES PARA APOYAR JURIDICAMENTE A LA COMISION LEGAL DE CUENTAS EN EL ANALISIS REVISION Y SEGUIMIENTO DE LA ENTIDAD UNIVERSIDAD NACIONAL DE COLOMBIA VIGENCIA 2015</t>
  </si>
  <si>
    <t>EDSON ENRIQUE TORRES NAVARRETE</t>
  </si>
  <si>
    <t>PRESTACION DE SERVICIOS DE APOYO A LA GESTION EN LA ORGANIZACION CLASIFICACION FOLIACION Y ROTULACION DE LOS ARCHIVOS DOCUMENTAL CORRESPONDIENTES A LOS INFORMES PRESENTADOS POR LAS ENTIDADES PARA EL FENECIMIENTO DE LA CUENTA DURANTE LA VIGENCIA 2013-2014</t>
  </si>
  <si>
    <t>EDILSON CARDONA DAZA</t>
  </si>
  <si>
    <t>YUCELLY RINCON TORRADO</t>
  </si>
  <si>
    <t>CAROLINA MARIA RIVERA USUGA</t>
  </si>
  <si>
    <t>PRESTACION DE SERVICIOS DE APOYO A LA GESTION EN LA RECOLECCION DIGITALIZACION COMPILACION Y FOTOCOPIADO DE INFORMACION Y/O DOCUMENTACION Y/O INFORMES DE LA ENTIDAD CORPORACION REGIONAL DEL CENTRO DE ANTIOQUIA</t>
  </si>
  <si>
    <t>YANELLY GARCIA GIRALDO</t>
  </si>
  <si>
    <t>LP</t>
  </si>
  <si>
    <t>RESTACION DE SERVICIO PARA LA RESTAURACION DEL MOBILIARIO UBICADO EN EL CAPITOLIO NACIONAL EDIFICIO NUEVO Y BODELA 1200 DE LA CAMARA DE REPRESENTANTES</t>
  </si>
  <si>
    <t>3 LICITACIÓN PÚBLICA</t>
  </si>
  <si>
    <t>ARTDICITO</t>
  </si>
  <si>
    <t>PRESTACION DE SERVICIOS DE APOYO A LA GESTION PARA LA RECEPCION, CONTRO Y PRESTAMO DE DOCUMENTOS QUE SIRVAN COMO SOPORTE PARA DAR RESPUESTA A LOS REQUERIMIENTOS ALLEGADOS A LA DIVISION</t>
  </si>
  <si>
    <t>CLAUDIA MARITZA VERA CORTEZ</t>
  </si>
  <si>
    <t>OTAIN RODRIGUEZ</t>
  </si>
  <si>
    <t>CONTRATAR EN CALIDAD DE ARRENDAMIENTO LOS PISOS 4, 5, 6, 7 Y 8 LOS CUALES FORMAN PARTE INTEGRAL DEL INMUEBLE UBICADO EN LA CARRERA 8 No 12B-42 DE LA CIUDAD DE BOGOTA, PARA LA SEDE DE LA DIRECCION ADMINISTRATIVA DE LA CAMARA DE REPRESENTANTES</t>
  </si>
  <si>
    <t>ARMADILLO LTDA</t>
  </si>
  <si>
    <t>PRESTACION DE SERVICIOS PROFESIONALES PARA BRINDAR ACOMPAÑAMIENTO JURIDICO A LA COMISION PRIMERA DE LA CAMARA DE REPRESENTANTES EN EL ESTUDIO AL PROYECTO DE INICIATIVA GUBERNAMENTAL 198/2016C Y PROYECTO DE LEY ESTATUTARIA 13/2015C</t>
  </si>
  <si>
    <t>PAOLA ANDREA LEGUIZAMO PERDOMO</t>
  </si>
  <si>
    <t>PRESTACION DE SRVICIOS PROFESIONALES ESPECIALIZADOS PARA BRINDAR APOYO, ACOMPAÑAMIENTO Y EMITIR CONCEPTOS JURIDICOS A LA SECRETARIA GENERAL DE LA CAMARA DE REPRESENTANTES ESPECIALMENTE EN EL ANALISIS ESTUDIO Y PROYECCION DE RESPUESTAS A DERECHOS DE PETICIÓN REQUERIMIENTOS TUTELAS ENTRE OTRAS ACTIVIDADES</t>
  </si>
  <si>
    <t>CARLOS OSCAR VERGARA RODRIGUEZ</t>
  </si>
  <si>
    <t>PRESTACION DE SERVICIOS PROFESIONALES, PARAREALIZAR ACOMPAÑAMIENTO JURIDICO EN LOS PROCESOS PENALES ACOMPAÑAMIENTO JURIDICO EN LOS PROCESOS PENALES, DISCIPLINARIOS Y FISCALES ADELANTADOS POR LA COMISION DE INVESTIGACION Y ACUSACION DE LA CAMARA DE REPRESENTANTES</t>
  </si>
  <si>
    <t>LUZ NATHALIA ARISTIZABAL MORA</t>
  </si>
  <si>
    <t>LUIS ARMANDO MENDOZA ARMADO</t>
  </si>
  <si>
    <t>WALTER SMITH USCATEGUI MALAVER</t>
  </si>
  <si>
    <t>GUSTAVO BRIJALDO DIAZ</t>
  </si>
  <si>
    <t>PRESTACION DE SERVICIOS PROFESIONALES ESPECIALIZADOS PARA APOYAR JURIDICAMENTE A LA COMISION LEGAL DE CUENTAS EN EL ANALISIS, REVISION Y SEGUIMIENTO DE LAS ENTIDADES MINISTERIO DE DEFENSA NACIONAL CONSOLIDADO Y AGENCIA LOGISTICA DE LAS FUERZAS MILITARES</t>
  </si>
  <si>
    <t>EUGENIO DAVID MARTINEELLI URZOLA</t>
  </si>
  <si>
    <t>PRESTACION DE SRVICIOS PROFESIONALES, ESPECIALIZADOS PARA REALZIAR ACOMPAÑAMIENTO JURIDICO A LOS PROCESOS PENALES, DISCIPLINARIOS Y FISCALES, ADELANTADOS POR LA COMISION DE INVESTIGACION Y ACUSACION DE LA CAMARA DE REPRESENTANTE</t>
  </si>
  <si>
    <t>PAOLA ANDREA BURGOS MONTENEGRO</t>
  </si>
  <si>
    <t>PRESTACION DE SERVICIOS PROFESIONALES ESPECIALIZADOS PARA REALIZAR ACOMPAÑAMIENTO JURIDICO A LOS PROCESOS PENALES, DISCIPLINARIOS Y FISCALES ADELANTADOS POR LA COMISION DE INVESTIGACION Y ACUSACION DE LA CAMARA DE PRESENTANTES</t>
  </si>
  <si>
    <t>ERIKA MAYERLY TELLEZ GARCIA</t>
  </si>
  <si>
    <t>MARCOS DE JESUS CUELLO PEREA</t>
  </si>
  <si>
    <t>PRESTACION DE SRVICIOS PROFESIONALES PARA APOYAR EN LA IMPLEMENTACION DE ESTRATEGIAS DESDE EL PUNTO DE VISTA DE SU PROFESION QUE LE PERMITAN DIFUNDIR LA INFORMACION DE LAS ACTIVIDADES QUE SE REALIZAN EN LA COMISION PRIMERA DE LA CAMARA DE REPRESENTANTES</t>
  </si>
  <si>
    <t>KATHERINE GRANADOS TRUJILLO</t>
  </si>
  <si>
    <t>PRESTACION DE SERVICIOS DE APOYO A LA GESTION PARA BRINDAR ACOMPAÑAMIENTO A LA COMISION PRIMERA DE LA CAMARA DE REPRESENTANTE EN LOS TRAMITES Y ACTIVIDADES DE CARACTER JURIDICO</t>
  </si>
  <si>
    <t>ERNESTO TAVERA FLOREZ</t>
  </si>
  <si>
    <t>PRESTACION DE SERVICIOS PROFESIONALES ESPECIALIZADOS PARA APOYAR  A LA COMISION LEGAL DE CUENTAS EN EL ANALISIS TECNICO CONTABLE FINANCIERO Y PRESUPUESTAL DE LAS ENTIDADES DEPARTAMENTO ADMINISTRATIVO NACIONAL DE ESTADISTICA FONDO ROTATORIO DEL DEPARTAMENTO ADMINISTRATIVO NACIONAL DE ESTADISTICA Y SUPERINTENDENCIA DE NOTARIO Y REGISTRO VIGENCIA 2015</t>
  </si>
  <si>
    <t>LUIS ALBERTO RUIZ DELGADO</t>
  </si>
  <si>
    <t>PRESTACION DE SERVICIOS PROFESIONALES ESPECIALIZADOS PARA APOYAR A LA COMISION  LEGAL DE CUENTAS EN EL ANALISIS TECNICO CONTABLE FINANCIERO Y PRESUPUESTAL DE LAS ENTIDADES CONSEJO PROFESIONAL NACIONAL DE ARQUITECTURA Y SUS PROFESIONES NACIONAL DE ARQUITECTURA Y SUS PROFESIONES AUXILIARES AGENCIA NACIONAL DE INFRAESTRUCTURA ANI Y FONDO NACIONAL DE VIVIENDA FONVIVIENDA VIGENCIA 2015</t>
  </si>
  <si>
    <t>JAIME OSORIO GUASCO</t>
  </si>
  <si>
    <t>SEGUNDA VICEPRESIDENCIA</t>
  </si>
  <si>
    <t>PRESTACION DE SERVICIOS PROFESIONALES PARA ACOMPAÑAR A LA SEGUNDA VICEPRESIDENCIA EN EL ESTUDIO DE LOS PROYECTOS DE LEY QUE SEAN APROBADOS EN LAS COMISIONES ECONOMICAS CUANDO CURSEN SU TRAMITE EN LA PLENARIA DE LA CAMARA DE REPRESENTANTES</t>
  </si>
  <si>
    <t>ALEYDA BEYANITH GAVIRIA MONTOYA</t>
  </si>
  <si>
    <t>PRESTACION DE SERVICIOS DE APOYO A LA GESTION EN LA RECOLECCION, DIGITALIZACION, ACTUALIZACION Y COMPILACION DE INFORMACION Y/O DOCUMENTACION Y/O INFORMES DE LA ENTIDAD FONDO DE TECNOLOGIAS DE LA INFORMACION Y LAS COMUNICACIONES VIGENCIA 2015</t>
  </si>
  <si>
    <t>ALEJANDRA MARIA MORENO MEJIA</t>
  </si>
  <si>
    <t>PRESTACION DE SERVICIOS DE APOYO A  LA FUNCION JUDICIAL DE LA COMISION DE INVESTIGACION Y ACUSACION DE LA CAMARA DE REPRESENTANTES</t>
  </si>
  <si>
    <t>DIEGO ARMANDO BUSTILLO ALVARADO</t>
  </si>
  <si>
    <t>PRESTACION DE SERVICIOS PROFESIONALES ESPECIALIZADOS PARA REALIZAR ACOMPAÑAMIENTO JURIDICO A LOS PROCESOS PENALES DISCIPLINARIOS Y FISCALES ADELANTADOS POR LA COMISION DE INVESTIGACION Y ACUSACION DE LA CAMARA DE REPRESENTANTES</t>
  </si>
  <si>
    <t>MILENA LEONOR ACOSA NUÑEZ</t>
  </si>
  <si>
    <t>VICTOR MANUEL ATENCIA CORRALES</t>
  </si>
  <si>
    <t>COMISIÓN SEGUNDA</t>
  </si>
  <si>
    <t>PRESTACION DE SEVICIOS DE APOYO A LA GESTION PARA EL DESARROLLO DE ACTIVIDADES RELACIONADAS CON EL ARCHIVO DE LA COMISION SEGUNDA CONSTITUCIONAL PERMANENTE</t>
  </si>
  <si>
    <t>WALTON VELASQUEZ SANABRIA</t>
  </si>
  <si>
    <t>PRESTACION DE SERVICIOS DE APOYO A LA GESTION EN LA ORGANIZACION FOLIACION Y CLASIFICACION DEL ARCHIVO DOCUMENTAL DE GESTION VIGENCIA 2014-2015</t>
  </si>
  <si>
    <t>ALBA LUCIA GOMEZ LOAIZA</t>
  </si>
  <si>
    <t>PRESTACION DE SERVICIOS PROFESIONALES CON POSTGRADO EN LA MODALIDAD DE DOCTORADO, PARA REALIZAR ACOMPAÑAMIENTO  JURIDICO A LOS PROCESOS PENALES DISCIPLINARIOS Y FISCALES ADELANTADOS POR LA COMISION  DE INVESTIGACION Y ACUSACION DE LA CAMARA DE REPRESENTANTES</t>
  </si>
  <si>
    <t>ERNESTO JESUS ESPINOSA JIMENES</t>
  </si>
  <si>
    <t>PRESTACION DE SERVICIOS PROFESIONALES PARA EL APOYO Y ACOMPAÑAMIENTO A LA DIVISION DE SERVICIOS EN EL TRAMITE Y COORDINACION DE LOS PROCESOS QUE SE ADELANTEN REFERENTES AL PARQUE AUTOMOTOR DE LA CAMARA DE REPRESENTANTES</t>
  </si>
  <si>
    <t>MARITZA FARIDE BLANDON CORTES</t>
  </si>
  <si>
    <t>PRESTACION DE SERVICIOS PROFESIONALES PARA APOYAR A LA COMISION LEGAL DE CUENTAS EN EL ANALISIS TECNICO, CONTABLE, FINANCIERO Y PRESUPUESTAL DE LA ENTIDAD CORPORACION AUTONOMA REGIONAL DEL ATLANTICO CRA VIGENCIA 2015</t>
  </si>
  <si>
    <t>ANA MERCEDES MENDEZ ABRIL</t>
  </si>
  <si>
    <t>PRESTACION DE SERVICIOS PROFESIONALES PARA ACOMPAÑAR JURIDICAMENTE A LA SEGUNDA VICEPRESIDENCIA DE LA CAMARA DE REPRESENTANTES</t>
  </si>
  <si>
    <t>LUIS GUILLERMO ALFARO CORTES</t>
  </si>
  <si>
    <t>ANGELA PATRICIA ROA MONTEALEGRE</t>
  </si>
  <si>
    <t>PRESTACION DE SERVICIOS PROFESIONALES, ESPECILIZADOS PARA REALIZAR ACOMPAÑAMIENTO JURIDICO A LOS PROCESOS PENALES, DISCIPLINARIOS Y FISCALES, ADELANTADOS POR LA COMISION DE INVESTIGACION Y ACUSACION DE LA CAMARA DE REPRESENTANTES</t>
  </si>
  <si>
    <t>CARLOS ALEXANDER MOSQUERA MOSQUERA</t>
  </si>
  <si>
    <t>UNIDAD DE TRA BAJO LEGISLATIVO, H.R. SARA PIEDRAHITA LYONS</t>
  </si>
  <si>
    <t>PRESTACION DE SERVICIOS PROFESIONALES COMO ASESOR GRADO III EN LA UNIDAD DE TRABAJO LEGISLATIVO DEL HONORABLE REPRESENTANTE SARA PIEDRAHITA LYONS</t>
  </si>
  <si>
    <t>GRACE DEL CARMEN CARDENAS ALVAREZ</t>
  </si>
  <si>
    <t>JUAN CARLOS BELTRAN BEDOYA</t>
  </si>
  <si>
    <t>PRESTACION DE SERVICIOS PROFESIONALES PARA EL ACOMPAÑAMIENTO Y REVISION JURIDICA DE LAS RESOLUCIONES Y DEMAS SITUACIONES CON LAS DEPENDENCIAS Y FUNCIONARIOS DE LA CORPORACION QUE DEBAN SER CONOCIDAS POR LA SEGUNDA VICEPRESIDENCIA DE LA CAMARA DE REPRESENTANTES</t>
  </si>
  <si>
    <t>ANDRES LEONARDO GARCIA PRADA</t>
  </si>
  <si>
    <t>JUAN PABLO PARRA ARENAS</t>
  </si>
  <si>
    <t>PRESTACION DE SERVICIOS DE APOYO A LA GESTION EN LA RECOLECCION DIGITALIZACION ACTUALIZACION Y COMPILACION DE INFORMACION Y/O DOCUMENTACION Y/O INFORMES DE LA ENTIDAD INSTITUTO COLOMBIANO PARA LA EVALUACION DE LA EDUCACION VIGENCIA 2015</t>
  </si>
  <si>
    <t>ELIER AVALO CASTAÑO</t>
  </si>
  <si>
    <t>PRESTACION DE SERVICIOS DE APOYO A LA GESTION EN LA VERIFICACION FOLIACION Y CLASIFICACION DE LAS RESPUESTAS REMITIDAS A LA COMISION LEGAL DE CUETNAS SOBRE EL REQUERIMIENTO PRESUPUESTAL Y CONTABLE QUE LA COMISION REMITIO EL 1 DE MARZO DE 2016 A LAS 151 ENTIDADES QUE HACEN PARTE DEL PRESUPUESTO GENERAL DE LA NACION E IGUALMENTE A LAS 206 ENTIDADES Y PATRIMONIOS QUE HACEN PARTE DEL BALANCE</t>
  </si>
  <si>
    <t>STEPHANIE MENDOZA VARGAS</t>
  </si>
  <si>
    <t>PRESTACION DE SERVICIOS PROFESIONALES PARA APOYAR A LA SEGUNDA VICEPRESIDENCIA DESDE EL PUNTO DE VISTA DE SU PROFESION Y EN LA OCMPILACION DE TODO EL MATERIAL NECESARIO PARA LA ELABORACION DEL INFORME FINAL DE EJECUCION DE LA SEGUNDA VICEPRESIDENCIA</t>
  </si>
  <si>
    <t>CLAUDIA ANGELICA LOPEZ ALVARADO</t>
  </si>
  <si>
    <t>PRESTACION DE SERVICIOS DE APOYO A LA GESTION COMO OPERADOR DE SWITCHER DE LAS TRANSMISIONES EN DIRECTO O EN DIFERIDO DE LAS COMISIONES FOROS SEMINARIOS AUDIENCIAS Y EVENTOS EN GENERAL ORGANIZADOS POR LA OFICINA DE INFORMACION Y PRENSA DE LA CAMARA DE REPRESENTANTES</t>
  </si>
  <si>
    <t>DOUGLAS HURTADO MORENO</t>
  </si>
  <si>
    <t>NOHEMY RIVERA RODRIGUEZ</t>
  </si>
  <si>
    <t>PRESTACION DE SERVICIOS PROFESIONALES PARA ACOMPAÑAR A LA SEGUNDA VICEPRESIDENCIA EN LA COMPILACION DE INFORMACION Y REALIZACION DE RESUMENES EJECUTIVOS EN TEMAS DE CONOCIMIENTO DE LA SEGUNDA VICEPRESIDENCIA DE LA CAMARA DE REPRESENTANTES</t>
  </si>
  <si>
    <t>LUIS FELIPE YARA MAYORGA</t>
  </si>
  <si>
    <t>PRESTACION DE SERVICIOS PROFESIONALES PARA ACOMPAÑAR DESDE EL PUNTO DE VISTA DE SU PROFESION A LA SEGUNDA VICEPRESIDENCIA DE LA CAMARA DE REPRESENTANTES</t>
  </si>
  <si>
    <t>SANTIAGO CANO ARIAS</t>
  </si>
  <si>
    <t>RAMIRO FERNEY HERNANDEZ MORA</t>
  </si>
  <si>
    <t>PRESTACION DE SERVICIOS DE APOYO A LA GESTION EN LA VERIFICACION FOLIACION Y CLASIFICACION DE LAS RESPUESTAS REMITIDAS A LA COMISION LEGAL DE CUENTAS SOBRE EL REQUERIMIENTO PRESUPUESTAL Y CONTABLE QUE LA COMISION REMITIO EL 1 DE MARZO DE 2016 A LAS 151 ENTIDADES QUE HACEN PARTE DEL PRESUPUESTO GENERAL DE LA NACION E IGUALMENTE A LAS 206 ENTIDADES Y PATRIMONIOS QUE HACEN PARTE DEL BALANCE</t>
  </si>
  <si>
    <t>JUAN PABLO VALENCIA COTRINI</t>
  </si>
  <si>
    <t>PRESTACION DE SERVICIOS PROFESIONALES PARA BRINDAR APOYO JURIDICO CON RELACION AL ANALISIS ESTUDIO Y SEGUIMIENTO DEL PROYECTO DE LEY No 249 DE 2015 CAMARA POR MEDIO DE LA CUAL SE MODIFICA EL ARTICULO 52 DEL DECRETO 2591 DE 1991, ESTABLECIENDO EL TERMINO LEGAL PARA RESOLVER EL INCIDENTE DE DESACATO EN RAZON A SU ACTIVIDAD LEGISLATIVA</t>
  </si>
  <si>
    <t>CARLOS OMAR PEÑA REINA</t>
  </si>
  <si>
    <t>PRESTACION DE SERVICIOS DE APOYO A LA GESTION DE LA COMISION LEGAL DE CUENTAS EN LA NOTIFICACION ENTREGA Y SEGUIMIENTO DE LOS REQUERIMIENTOS PRESUPUESTALES Y CONTABLES A LOS REPRESENTANTES LEGALES DE LAS APROXIMADAMENTE 358 ENTIDADES VIGENCIA 2015</t>
  </si>
  <si>
    <t>ELBER MAURICIO VELANDIA HERRERA</t>
  </si>
  <si>
    <t>PRESTACION DE SERVICIOS PROFESIONALES PARA APOYAR A LA COMISION LEGAL DE CUENTAS EN EL ANALISIS TECNICO CONTABLE FINANCIERO Y PRESUPUESTAL DE LAS ENTIDADES CONSEJO NACIONAL PROFESIONAL DE INGENIERIA COPNIA SUPERINTENDENCIA DE INDUSTRIA Y COMERCIO</t>
  </si>
  <si>
    <t>JEFFER IVAN OCHOA SANGUÑA</t>
  </si>
  <si>
    <t xml:space="preserve">DIVISIÓN DE SERVICIOS </t>
  </si>
  <si>
    <t>PRESTACION DEL SERVICIO DE MANTENIMIENTO PREVENTIVO Y CORRECTIVO A DOS (2) ASCENSORES MARCA CANNY UBICADOS EN EL COSTADO SUR DEL EDIFICIO NUEVO DEL CONGRESO DE LA REPUBLICA</t>
  </si>
  <si>
    <t>PHOENIX AUTOMATIZACION INDUSTRIAL S.A.S</t>
  </si>
  <si>
    <t>UNIDAD DE TRABAJO LEGISLATIVO DEL H R OSCAR HERNAN SANCHEZ LEON</t>
  </si>
  <si>
    <t>PRESTACION DE SERVICIOS PROFESIONALES COMO ASESOR GRADO VIII EN LA UNIDAD DE TRABAJO LEGISLATIVO DEL HONORABLE REPRESENTANTE OSCAR HERNAN SANCHEZ LEON</t>
  </si>
  <si>
    <t>LUIS DARWIN GALEANO DUARTE</t>
  </si>
  <si>
    <t>ANYI MILENA CALDERON MOTTA</t>
  </si>
  <si>
    <t>PRESTACION DE SERVICIOS PROFESIONALES PARA ACOMPAÑAR Y APOYAR A LA SECRETARIA GENERAL DE LA CAMARA DE REPRESENTANTES EN EL DESARROLLO DE FOROS, REUNIONES, DEBATES Y/O AUDIENCIAS QUE SE REQUIERAN, ASI COMO EN LA EMISION DE CONCEPTOS Y RESOLUCION DE CONSULTAS EN MATERIA POLITICA Y/O SOCIAL</t>
  </si>
  <si>
    <t>CLAUDIA PATRICIA OSMA GUERRERO</t>
  </si>
  <si>
    <t>PRESTACION DE SERVICIOS PROFESIONAES PARA BRINDAR APOYO Y ACOMPAÑAMIENTO JURIDICO A LA COMISION SEGUNDA CONSTITUCIONAL PERMANENTE DE LA CAMARA DE REPRESENTANTES, ESPECIALMENTE EN LO RELACIONADO A DAR RESPUESTA A LOS DERECHOS DE PETICION Y ACCIONES DE TUTELA DE CONOCIMIENTO DE DICHA DEPENDENCIA</t>
  </si>
  <si>
    <t>IVAN ENRIQUE PEÑALOZA GAMBOA</t>
  </si>
  <si>
    <t>PRESTACION DE SERVICIOS PROFESIONALES PARA BRINDAR ASESORIA POLITICA A LA PRIMERA VICEPRESIDENCIA DE LA HONORABLE CAMARA DE REPRESENTANTES</t>
  </si>
  <si>
    <t>JESSICA ALEXANDRA BENITEZ BAYONA</t>
  </si>
  <si>
    <t>PRESTACION DE SERVICIOS DE APOYO A LA GESTION EN LA DIVISION DE PERSONAL PARA EL PROCESO DE SEPARACION DE LAS HISTORIAS LABORALES DE FUNCIONARIOS Y EXFUNCIONARIOS DE LA ENTIDAD</t>
  </si>
  <si>
    <t>ANDRES FELIPE SANCHEZ BRAVO</t>
  </si>
  <si>
    <t>PRESTACION DE SERVICIOS PROFESIONALES PARA APOYAR Y ACOMPAÑAR JURIDICAMENTE A LA SECRETARIA GENERAL DE LA CAMARA DE REPRESENTANTES EN LO RELACIONADO CON LOS DEBATES DE CONTROL POLITICO, ESPECIALMENTE EN LA ELABORACION DEL ORDEN DEL DIA, VERIFICACION ANALISIS Y ORGANIZACION DE LA INFORMACION Y DOCUMENTOS ALLEGADOS POR LAS ENTIDADES ASI COMO EN LA REALIZACION DE INFORMES, REPORTES CUADROS</t>
  </si>
  <si>
    <t>TOMAS ALEJANDRO BLANCO RODRIGUEZ</t>
  </si>
  <si>
    <t>PRESTACION DE SERVICIOS PROFESIONALES PARA APOYAR Y ACOMPAÑAR JURIDICAMENTE A LA SECRETARIA GENERAL DE LA CAMARA DE REPRESENTANTES ESPECIALMENTE EN LA PRESENTACION DE INFORMES SOBRE EL ESTADO DE TRAMITE DE LOS PROYECTOS DE LEY, RESPUESTA A REQUERIMIENTOS Y PETICIONES CON RESPECTO A LOS MISMOS, ASI COMO EN LA RESOLUCION DE CONSULTAS JURIDICAS</t>
  </si>
  <si>
    <t>ANDREA JULIANA HERNANDEZ SEPULVEDA</t>
  </si>
  <si>
    <t>PRESTACION DE SERVICIOS DE APOYO A LA GESTION PARA ACOMPAÑAR Y APOYAR A LA SECRETARIA GENERAL DE LA CAMARA DE REPRESENTANTES EN LA ORGANIZACION Y DISTRIBUCION DE LA INFORMACION CONCERNIENTE A LAS GACETAS DEL CONGRESO DE LA REPUBLICA PARA SU EFECTIVA PUBLICACION POR LA IMPRENTA NACIONAL ENTRE OTRAS ACTIVIDADES OPERATIVAS</t>
  </si>
  <si>
    <t>MAURA MERCEDES CAMACHO TORRES</t>
  </si>
  <si>
    <t>PRESTACION DE SERVICIOS DE APOYO A LA GESTION PARA ASISTIR Y ACOMPAÑAR A LA SECRETARIA GENERAL DE LA CAMARA DE REPRESENTANTES EN LAS ACTIVIDADES DE COMPILACION Y TRAMITE DE LAS OBSERVACIONES REALIZADAS AL INFORME LEGISLATIVO Y AL INFORME DE AUDIENCIA PUBLICA, ASI COMO BRINDAR APOYO EN LA ELABORACION DEL HISTORIAL DE LOS PROYECTOS DE LEY Y DIGITALIZACION DE RESOLUCIONES</t>
  </si>
  <si>
    <t>INGRY JOHANA SALCEDO AGUDELO</t>
  </si>
  <si>
    <t>PRESTACION DE SERVICIOS PROFESIONALES PARA BRINDAR APOYO Y ACOMPAÑAMIENTO A LA COMISION SEGUNDA EN EL SEGUIMIENTO Y ACTUALIZACION DE LAS ACTIVIDADES DESARROLLADAS POR EL MINISTERIO DE INDUSTRIA, COMERCIO Y TURISMO EN EL EJERCICIO PROPIO DE SUS FUNCIONES, AL IGUAL QUE SUS ENTIDADES ADSCRITAS Y RELACIONADAS COMO PROEXPORT, BANCOLDEX Y FIDUCOLDEX</t>
  </si>
  <si>
    <t>YUBELY ANDREA SON PERDOMO</t>
  </si>
  <si>
    <t>PRESTACION DE SERVICIOS PROFESIONALES PARA BRINDAR ACOMPAÑAMIENTO, SEGUIMIENTO Y EMITIR CONCEPTO DESDE SU PROFESION CON RELACION AL PROYECTO DE LEY No 250 DE 2015 CAMARA, 054 DE 2014 SENADO, A LA COMISION SEPTIMA DE LA CAMARA DE REPRESENTANTES EN RAZON A SU ACTIVIDAD LEGISLATIVA</t>
  </si>
  <si>
    <t>TUSNELDA RUEDA SANDOVAL</t>
  </si>
  <si>
    <t>PRESTACION DE SERVICIOS PROFESIONALES PARA BRINDAR APOYO Y SOPORTE TECNICO A LA OFICINA DE PLANEACION Y SISTEMAS DE LA CAMARA DE REPRESENTANTES, EN EL SOFTWARE Y HARDWARE DE LA ENTIDAD, CONFIGURACION DE REDES, CABLEADO ESTRUCTURADO INSTALACION Y CONFIGURACION DE IMPRESORAS Y DISPOSITIVOS LOCALES Y DE RED, FIREWAL ANTIVIRUS POLITICAS DE SEGURIDAD DE LA INFORMACION ENTRE OTRAS TECNICAS Y T</t>
  </si>
  <si>
    <t>CESAR ARTURO PEÑA REDONDO</t>
  </si>
  <si>
    <t>PRESTACION DE SERVICIOS DE APOYO A LA GESTION PARA APOYO A LA GESTION PARA APOYAR EN LA CLASIFICACION DOCUMENTAL, CON EL FIN DE APOYAR LOGISTICAMENTE LOS DIAS DE SESION, AUDIENCIA Y DEBATES DE CONTROL POLITICO A LA COMISION PRIMERA CONSTITUCIONAL PERMANENTE DE LA CAMARA DE REPRESENTANTES</t>
  </si>
  <si>
    <t>LIZETH CAROLINA VELASQUEZ GARCIA</t>
  </si>
  <si>
    <t>PRESTACION DE SERVICIOS DE APOYO A LA GESTION EN ACTIVIDADES DE MANTENIMIENTO Y REPARACION DE LOS BIENES MUEBLES E INMUEBLES DE PROPIEDAD DE LA CAMARA DE REPRESENTANTES A LA DIVISION DE SERVICIOS</t>
  </si>
  <si>
    <t>ISAIAS PATIÑO GUEARA</t>
  </si>
  <si>
    <t>PRESTACION DE SERVICIOS PROFESIONALES PARA BRINDAR APOYO A LA OFICINA DE INFORMACION Y PRENSA EN LA ELABORACION DE CONTENIDOS E IMPLEMENTACION DE MECANISMOS DE EVALUACION PARA LA CARTELERA INSTITUCIONAL DE LA CAMARA DE REPRESENTANTES</t>
  </si>
  <si>
    <t>MARINELA ADRIANA DIAZ LOBO</t>
  </si>
  <si>
    <t>PRESTACION DE SERIVICOS PROFESIONALES PARA BRINDAR APOYO EN LA PRODUCCION DE LOS PROGRAMAS CAMARA RESPONDE Y DEBATE EN CAMARA Y DE LA SECCION ZONA DIGITAL DE LA CAMARA DE REPRESENTANTES</t>
  </si>
  <si>
    <t>DAAYANA MARCELA JIMENEZ MANOTAS</t>
  </si>
  <si>
    <t>PRESTACION DE SERVICIOS PROFESIONALES PARA BRINDAR APOYO Y ACOMPAÑAMIENTO A LA OFICINA DE INFORMACION Y PRENSA EN LAS ACTIVIDADES DE PRODUCCION Y COORDINACION DEL PROGRAMA POCAS PALABRAS DE LA CAMARA DE REPRESENTANTES</t>
  </si>
  <si>
    <t>ANGELA ESPERANZA GAITAN SANDOVAL</t>
  </si>
  <si>
    <t>PRESTACION DE SERVICIOS PROFESIONALES PARA BRINDAR APOYO EN MATERIA DE PRODUCCION GENERAL AL JEFE DE LA  OFICINA DE INFORMACION Y PRENSA DE LA CAMARA DE REPRESENTANTES Y EN LA REDACCION E INVESTIGACION PERIODISTICA PARA LOS DIFERENTES PROGRAMAS DE TELEVISION</t>
  </si>
  <si>
    <t>JOHN FREDDY CAVARRO BORELY</t>
  </si>
  <si>
    <t>APOYAR JURIDICAMENTE A LA COMISION SEGUNDA DE LA CAMARA DE REPRESENTANTES, EN LO RELACIONADO CON EL FALLO DE LA HAYA SOBRE EL LITIGIO ENTRE COLOMBIA Y NICARAGUA, CONCERNIENTE A LA DISPUTA TERRITORIAL Y DE LIMITACION MARITIMA</t>
  </si>
  <si>
    <t>ALTUS ALEJANDRO BAQUERO RUEDA</t>
  </si>
  <si>
    <t>PRESTACION DE SERVICIOS PROFESIONALES PARA BRINDAR ACOMPAÑAMIENTO JURIDICO A LA COMISION PRIMERA EN EL ESTUDIO DE LOS PROYECTOS QUE SE TRAMITAN EN LA COMISION, EN ESPECIAL CON EL PROYECTO DE LEY No 138 DE 2015 CAMARA POR MEDIO DE CUAL SE INTRODUCE LA FIGURA DE LA EXPERIEMENTACION PARA ENTIDADES TERRITORIALES, SE ADICIONA LA LEY 1437 DE 2011 Y SE DICTAN OTRAS DISPOSICIONES</t>
  </si>
  <si>
    <t>MANUEL ALEJANDRO CASTELLANOS SERNA</t>
  </si>
  <si>
    <t>PRESTACION DE SERVICIOS PROFESIONALES PARA BRINDAR ACOMPAÑAMIENTO JURIDICO A LA COMISION PRIMERA EN EL ESTUDIO DE LOS PROYECTOS QUE SE RADIQUEN EN ESTE PERIODO LEGISLATIVO EN ESPECIAL, DEL PROYECTO DE LEY ORNAICA No 197 DE 2016 CAMARA</t>
  </si>
  <si>
    <t>JAIRO MOISES MARTINEZ QUIROGA</t>
  </si>
  <si>
    <t>PRESTACION DE SERVICIOS PROFESIONALES PARA BRINDAR ACOMPAÑAMIENTO JURIDICO A LA COMISION PRIMERA EN EL ESTUDIO DE LOS PROYECTOS Y ACTOS LEGISLATIVOS ESPECIALMENTE EN EL ESTUDIO DEL PROYECTO DE LEY No 129 DE 2015 CAMARA</t>
  </si>
  <si>
    <t>YESICA FERNANDA CELADA GONZALEZ</t>
  </si>
  <si>
    <t>PRESTACION DE SERVICIOS PARA EL DIAGNOSTICO QUE PERMITA DETERMINAR EL ESTADO DEL PARQUE AUTOMOTOR DE LA CAMARA DE REPRESENTANTES</t>
  </si>
  <si>
    <t>MULTISERVICIOS TECNICARS ASOCIADOS S.A.S.</t>
  </si>
  <si>
    <t>PRESTACION DE SERVICIOS PROFESIONALES PARA BRINDAR ACOMPAÑAMIENTO JURIDICO A LA COMISION PRIMERA EN EL ESTUDIO DE LOS PROYECTOS QUE SE RADIQUEN EN ESTE PERIODO LEGISLATIVO EN ESPECIAL, DEL PROYECTO DE LEY ESTATUTARIA No 161 DE 2015 CAMARA POR MEDIO DE LA CUAL SE REFORMA LA LEY 270 DE 1996 Y SE DICTAN OTRAS DISPOSICIONES</t>
  </si>
  <si>
    <t>LIZETH CASTRO MONTIEL</t>
  </si>
  <si>
    <t>PRESTACION DE SERVICIOS PROFESIONALES PARA BRINDAR ACOMPAÑAMIENTO JURIDICO A LA COMISION PRIMERA EN EL ESTUDIO DE LOS PROYECTOS QUE SE RADIQUEN EN ESTE PERIODO LEGISLATIVO EN ESPECIAL DEL PROYECTO DE LEY No 017 DE 2015 CAMARA</t>
  </si>
  <si>
    <t>SONIA MARIA SANCHEZ RUEDA</t>
  </si>
  <si>
    <t>PRESTACION DE SERVICIOS PROFESIONALES PARA REALIZAR ACOMPAÑAMIENTO JURIDICO EN LOS PROCESOS PENALES DISCIPLINARIOS Y FISCALES ADELANTADOS POR LA COMISION DE INVESTIGACION Y ACUSACION DE LA CAMARA DE REPRESENTANTES</t>
  </si>
  <si>
    <t>WILSON ALEJANDRO MARTINEZ SANCHEZ</t>
  </si>
  <si>
    <t>PRESTACION DE SERVICIOS PROFESIONALES PARA BRINDAR ACOMPAÑAMIENTO JURIDICO A LA COMISION PRIMERA EN EL ETUDIO DE LOS PROYECTOS QUE SE TRAMITAN EN LA COMISION, EN ESPECIAL CON EL PROYECTO DE LEY No 194 DE 2015 CAMARA</t>
  </si>
  <si>
    <t>MARTHA LUCIA SARMIENTO CABADIAS</t>
  </si>
  <si>
    <t>PRESTACION DE SERVICIOS PROFESIONALES PARA BRINDAR ACOMPAÑAMIENTO JURIDICO A LA COMISION PRIMERA EN EL ESTUDIO DE LOS PROYECTOS QUE SE RADIQUEN EN ESTE PERIODO LEGISLATIVO EN ESPECIAL, EL PROYECTO DE LEY No 054 DE 2015 CAMARA POR MEDIO DEL CUAL SE MODIFICAN ALGUNOS ARTICULOS DEL DECRETO LEY 1421 DE 1993 POR EL CUAL SE DICTA EL REGIMEN ESPECIAL PARA EL DISTRITO CAPITAL SANTAFE DE BOGOTA</t>
  </si>
  <si>
    <t>ALEJANDRO CONTRERAS VILLEGAS</t>
  </si>
  <si>
    <t>PRESTACION DE SERVICIOS PROFESIONALES PARA EL CUBRIMIENTO PERIODISTICO EN TEMAS DE AGRICULTURA, MEDIO AMEIENTE Y ECONOMICOS PARA LA REVISTA INSTITUCIONAL PODER LEGISLATIVO DE LA OFICINA DE INFORMACION Y PRENSA</t>
  </si>
  <si>
    <t>ANA MARIA LORDUY DE LA ESPRIELLA</t>
  </si>
  <si>
    <t>PRESTACION DE SERVICIOS PROFESIONALES PARA BRINDAR APOYO Y ACOMPAÑAMIENTO DESDE EL PUNTO DE VISTA DE SU PROFESION CON RELACION AL PROYECTO DE LEY No 100 DE 2015 CAMARA - 083 DE 2014 SENADO, A LA COMISION SEPTIMA DE LA CAMARA DE REPRESENTANTES EN RAZON A SU ACTIVIDAD LEGISLATIVA</t>
  </si>
  <si>
    <t>MARTA LUCIA VICTORIA LEYES</t>
  </si>
  <si>
    <t>PRESTACION DE SERVICIOS PROFESIONALES PARA BRINDAR APOYO Y ACOMPAÑAMIENTO DESDE EL PUNTO DE VISTA DE SU PROFESION CON RELACION AL PROYECTO DE LEY No 109 DE 2015 CAMARA 024 DE 2014 SENADO. A LA COMISION SEPTIMA DE LA CAMARA DE REPRESENTANTES EN RAZON A SU ACTIVIDAD LEGISLATIVA</t>
  </si>
  <si>
    <t>JULIO CESAR OVIEDO ROSERO</t>
  </si>
  <si>
    <t>PRESTACION DE SERVICIOS PROFESIONALES PARA APOYAR A LA COMISION LEGAL DE CUENTAS EN EL ANALISIS TECNICO, CONTABLE, FINANCIERO Y PRESUPUESTAL DE LA ENTIDAD CORPORACION AUTONOMA REGIONAL DEL CESAR CORPOCESAR VIGENCIA 2015</t>
  </si>
  <si>
    <t>CLAUDIO SEBASTIAN QUINTERO MUÑOZ</t>
  </si>
  <si>
    <t>PRESTACION DE SERVICIOS PROFESIONALES PARA APOYAR Y ACOMPAÑAR JURIDICAMENTE A LA SECRETARIA GENERAL DE LA CAMARA DE REPRESENTANTES EN LO RELACIONADO  CON LOS PROCESOS DISCIPLINARIOS QUE SEAN DE SU COMPETENCIA</t>
  </si>
  <si>
    <t>GLENDA ROCIO CORTES SUAREZ</t>
  </si>
  <si>
    <t>PRESTACION DE SERVICIOS PROFESIONALES PARA APOYAR JURIDICAMENTE A LA COMISION LEGAL DE CUENTAS EN EL ANALISIS REVISION Y SEGUIMIENTO DE LA ENTIDAD MINISTERIO DE JUSTICIA Y DEL DERECHO VIGENCIA 2015</t>
  </si>
  <si>
    <t>PEDRO ANTONIO VERGARA</t>
  </si>
  <si>
    <t>PRESTACION DE SERVICIOS PROFESIONALES PARA BRINDAR ACOMPAÑAMIENTO JURIDICO A LA COMISION PRIMERA EN EL ESTUDIO DE LOS PROYECTOS QUE SEAN RADICADOS EN ESPECIAL EL PROYECTO DE LEY ESTATUTARIA No 191 DE 2015 CAMARA</t>
  </si>
  <si>
    <t>RAUL FERNANDO RODRIGUEZ RINCON</t>
  </si>
  <si>
    <t>PRESTACION DE SERVICIOS DE APOYO A LA GESTION A LA DIVISION FINANCIERA Y DE PRESUPUESTO, EN LA ELABORACIÓN D ELOS REPORTES DE INFORMACION EXOGENA NACIONAL Y DISTRITAL Y ACOMPAÑAMIENTO PARA LA TRANSMISION DE LOS MEDIOS ELECTRONICOS DISPUESTOS PARA TAL FIN POR LA DIRECCION DE IMPUESTOS Y ADUANAS NACIONALES (DIAN) - SISTEMA MUISCA Y LA SECRETARIA DE HACIENDA</t>
  </si>
  <si>
    <t>SANDRA DEL PILAR ARENAS VELA</t>
  </si>
  <si>
    <t>PRESTACION DE SERVICIOS PROFESIONALES PARA BRINDAR ACOMPAÑAMIENTO JURIDICO A LA COMISION PRIMERA EN EL ESTUDIO DE LOS PROYECTOS QUE SE RADIQUEN EN ESTE PERIODO LEGISLATIVO EN ESPECAIL, EL PROYECTO DE LEY No 174 DE 2015 CAMARA</t>
  </si>
  <si>
    <t>JUAN CARLOS CASTAÑO POSADA</t>
  </si>
  <si>
    <t>PRESTACION DE SERVICIOS PROFESINALES PARA APOYAR A LA SECCION DE SUMINISTROS ESPECIFICAMENTE AL ALMACEN EN LA OPERACION DEL SISTEMA SEVEN REFERENTE A ENTRADAS Y SALIDAS DE BIENES DEL INVENTARIO</t>
  </si>
  <si>
    <t>DIANA CAROLINA SANCHEZ LOZANO</t>
  </si>
  <si>
    <t>PRESTACION DE SERVICIOS PROFESIONALES PARA APOYAR A LA COMISION LEGAL DE CUETNAS EN EL ANALISIS TECNICO, CONTABLE, FINANCIERO Y PRESUPUESTAL DE LAS ENTIDADES "FONDO DE GARANTIAS DE INSTITUCIONES FINANCIERAS - FOGAFIN " VIGENCIA 2015</t>
  </si>
  <si>
    <t>CARLOS ANDRES PEREA OLAVE</t>
  </si>
  <si>
    <t>PRESTACION DE SERVICIOS PROFESIONALES PARA BRINDAR APOYO Y ACOMPAÑAMIENTO A LA DIVISION JURIDICA EN EL EJERCICIO DE LA REPRESENTACIÓN JUDICIAL EN LOS PROCESOS CONTENCIOSOS ADMINISTRATIVOS EN LSOS QUE SEAN PARTE LA CAMARA DE REPRESENTANTES Y EN ASUNTOS JURIDICOS RELACIONADOS CON EL ANALISIS Y PROYECCION DE CONCEPTOS JURIDICOS, RESPUESTA A REQUERIMIENTOS ASI COMO EN TEMAS RELACIONADOS CON</t>
  </si>
  <si>
    <t>ANDRES FABIAN ORTIZ PRADA</t>
  </si>
  <si>
    <t>PRESTACION DE SERVICIOS PROFESIONALES PARA APOYAR JURIDICAMENTE A LA CAMARA DE REPRESENTANTES EN LOS DIFERENTES PROCESOS DE SELECCIÓN QUE SE ADELANTEN EN MATERIA DE CONTRATACION</t>
  </si>
  <si>
    <t>PRESTACION DE SERVICIOS DE APOYO A LA GESTION PARA APOYAR EN LA CLASIFICACION Y REGISTRO DOCUMENTAL, CON EL FN DE SUMINISTRAR INFORMACION REQUERIDA POR LA CIUDADANIA EN CUANTO A LOS PROYECTOS DE LEY Y ACTOS LEGISLATIVOS QUE SE ESTAN TRAMITANDO EN LA COMISION PRIMERA DE LA CAMARA DE REPRESENTANTES</t>
  </si>
  <si>
    <t>LIZETH BIBIANA LOPEZ SALAS</t>
  </si>
  <si>
    <t>PRESTACION DE SERVICIOS PROFESIONALES PARA BRINDAR APOYO Y ACOMPAÑAMIENTO JURIDICO ESPECIALIZADO EN EL ESTUDIO DE LOS PROYECTOS DE LEY QUE HAN SIDO APROBADOS EN ESTA COMISION, EN LA PRIMERA LEGISLATURA DEL PRIMER Y SEGUNDO PERIODO LEGISLATIVO ADEMAS DE APOYAR A LA COMISION PRIMERA EN TEMAS LEGISLATIVOS QUE ESTEN EN CURSO, PRINCIPALMENTE EN EL PROYECTO DE ACTO LEGISLATIVO N 157 DE 2015 C</t>
  </si>
  <si>
    <t>OSCAR MAURICIO GOMEZ LABRADOR</t>
  </si>
  <si>
    <t>CONTRATAR EL ARRENDAMIENTO DE PARQUEADEROS PARA EL PARQUE AUTOMOTOR DE LA CAMARA DE REPRESENTANTES UBICADOS EN LA CRA 30 No 10-90 Y CRA 37 No 10A-19 DE LA CIUDAD DE BOGOTA</t>
  </si>
  <si>
    <t>PRESTACION DE SERVICIOS PROFESIONALES PARA ACOMPAÑAR Y APOYAR A LA DIVISION JURIDICA DE LA CAMARA DE REPRESENTANTES EN LA REVISION DE EXPEDIENTES Y DOCUMENTACION ALLEGADA A LA DEPENDENCIA PARA LA RESOLUCION DE CONSULTAS JURIDICAS, LA PROYECCION DE RESPUESTA A PETICIONES Y REQUERIMIENTOS DE ENTES DE CONTROL, AUTORIDADES ADMINISTRATIVAS Y/O PARTICULARES; LA VERIFICACION DE LAS ACTUACIONES</t>
  </si>
  <si>
    <t>ANGIS LUCIA BUELVAS PINZON</t>
  </si>
  <si>
    <t>PRESTACION DE SERVICIOS DE APOYO A LA GESTION PARA ACOMPAÑAR EN ATIVIDADES ADMINISTRATIVAS A LA COMISION DE INVESTIGACION Y ACUSACION DE LA CAMARA DE REPRESENTANTES</t>
  </si>
  <si>
    <t>VANESSA MARTINEZ SILVA</t>
  </si>
  <si>
    <t>PRESTACION DE SERVICIOS PROFESIONALES PARA BRINDAR APOYO Y ACOMPAÑAMIENTO JURIDICO EN EL ESTUDIO DE LOS DIFERENTES PROYECTOS DE LA LEY QUE LE COMPETEN A LA COMISION SEGUNDA DE LA CAMARA DE REPRESENTANTES</t>
  </si>
  <si>
    <t>EDISON JAVIER BRAVO MIRA</t>
  </si>
  <si>
    <t>PRESTACION DE SERVICIOS PROFESIONALES PARA BRINDAR APOYO Y ACOMPAÑAMIENTO JURIDICO A LOS INTEGRANTES DE LA COMISION SEGUNDA CONSTITUCIONAL PERMANENTE ESPECIALMENTE EN LA RECOLECCION Y COMPILACION D EINFORMACION NECESARIA PARA EL DESARROLLO DE LOS DEBATES DE CONTROL POLITICO</t>
  </si>
  <si>
    <t>DIANA MARCELA BONILLA MARTINEZ</t>
  </si>
  <si>
    <t>PRESTACION DE SERVICIOS PROFESIONALES PARA APOYAR JURIDICAMENTE A LOS INTEGRANTES DE LA COMISION SEXTA CONSTITUCIONAL PERMANENTE DE LA CAMARA DE REPRESENTANTES EN EL ESTUDIO Y ANALISIS DEL PROYECTO DE LEY No 204 DE 2016 CAMARA</t>
  </si>
  <si>
    <t>CARLOS MARIO OROZCO VALENCIA</t>
  </si>
  <si>
    <t>PRESTACION DE SERVICIOS PROFESIONALES PARA BRINDAR APOYO Y ACOOMPAÑAMIENTO DESDE EL PUNTO DE VISTA DE SU PROFESION CON RELACION AL PROYECTO DE LEY No 144 DE 2015 CAMARA 149 DE 2015 SENADO, ALA LCOMISION SEPTMA DE LA COMISION SEPTIMA DE LA CAMARA DE REPRESENTANTES EN RAZON A SU ACTIVIDAD LEGISLATIVA</t>
  </si>
  <si>
    <t>ADRIANA MARIA BEDOYA MUÑOZ</t>
  </si>
  <si>
    <t>PRESTACION DE SERVICIOS PROFESIONALES PARA BRINDAR APOYO Y ACOMPAÑAMIENTO DESDE EL PUNTO DE VISTA DE SU PROFESION CON RELACION AL PROYECTO DE LEY N° 202 DE 2016 CAMARA, ALA COMISION SEPTIMA DE LA CMARA DE REPRESENTANTES EN RAZON A SU ACTIVIDAD LEGISLATIVA</t>
  </si>
  <si>
    <t>MAZLLY ELENA ROJAS CARAMPAIMA</t>
  </si>
  <si>
    <t>PRESTACION DE SERVICIOS PROFESIONALES PARA APOYAR JURIDICAMENTE A LA COMISION LEGAL DE CUETNAS EN EL ANALISIS REVISION Y SEGUIMIENTO DE LA ENTIDAD "SOCIEDAD DE TELEVISION DECALDAS, RISARALDA  Y QUINDIO - TELECAFE LTDA " VIGENCIA 2015</t>
  </si>
  <si>
    <t>LUISA FERNANDA HINCAPIE SALAZAR</t>
  </si>
  <si>
    <t>PRESTACION DE SERVICIOS PROFESIONALES PARA APOYAR A LA COMISION LEGAL DE CUENTAS EN EL ANALISIS TECNICO, CONTABLE, FINANCIERO Y PRESUPUESTAL DE LA ENTIDAD: "FONDO FINANCIERO DE PROYECTOS DE DESARROLLO - FONADE" VIGENCIA 2015</t>
  </si>
  <si>
    <t>MONICA ALEXANDRA GARCIA NIÑO</t>
  </si>
  <si>
    <t>PRESTACION DE SERVICIOS PROFESIONALES PARA BRINDAR APOYO Y ACOMPAÑAMIENTO DESDE EL PUNTO DE VISTA DE SU PROFESION CON RELACION AL PROYECTO DE LEY N 179 DE 2015 CAMARA 033 DE 2014 SENADO, A LA COMISION SEPTIMA DE LA CAMARA DE REPRESENTANETS EN RAZON A ASU ACTIVIDAD LEGISLATIVA</t>
  </si>
  <si>
    <t>CARLOS ANDRES OSPINA TORRES</t>
  </si>
  <si>
    <t>PRESTACION DE SERVICIOS DE APOYO A LA GESTION EN EL PROCESO DE ACTUALIZACION DE INFORMACION Y CONTENIDOS DEL MICRO SITIO WEB DE LA COMISION ESPECIAL DE SEGUIMIENTO AL PROCESO DE DESCENTRALIZACION Y ORDENAMIENTO TERRITORIAL DE LA CAMARA DE REPRESENTANTES</t>
  </si>
  <si>
    <t>JENNY MARCELA FORERO SANCHEZ</t>
  </si>
  <si>
    <t>PRESTACION DE SERVICIOS PROFESIONALES PARA BRINDAR APOYO Y ACOMPAÑAMIENTO DESDE EL PUNTO DE VISTA DE SU PROFESION CON RELACION AL PROYECTO DE LEY No 167 DE 2015 CAMARA, A LA COMISION SEPTIMA DE LA CAMARA DE REPRESENTANTES EN RAZON A SU ATIVIDAD LEGISLATIVA</t>
  </si>
  <si>
    <t>LUIS MARIO GAVIRIA VELEZ</t>
  </si>
  <si>
    <t>PRESTACION DE SERVICIOS PROFESIONALES PARA BRINDAR APOYO Y ACOMPAÑAMIENTO TECNICO A LA OFICINA DE PLANEACION Y SISTEMAS EN TEMAS RELACIONADOS CON EL SISTEMA INTEGRADO DE SEGURIDAD, DEFINICION E IMPLEMENTACION DE POLITICAS DE SEGURIDAD, PAGINA WEB DE LA CORPORACION, ESTRATEGIA DE GOBIERNO EN LINEA ENTRE OTRAS ACTIVIDADES CONCERNIENTES A PROYECTOS TECNOLOGICOS DE COMPETENCIA DE LA OFICINA</t>
  </si>
  <si>
    <t>PAULO CESAR RINCON ALBARRACIN</t>
  </si>
  <si>
    <t>PRESTACION DE SERVICIOS DE APOYO A LA GESTION PARA ACOMPAÑAR Y APOYAR A LA SECRETARIA GENERAL DE LA CAMARA DE REPRESENTANTES EN AL ORGANIZACION DE ESPACIOS PARA EL ACCESO A LA DOCUMENTACION, LEVANTAMIENTO DE INVENTARIOS, ELABORACIONDEL ORDEN DEL DIA DE LOS PROYECTOS DE LEY PARA SESIONES PLENARIAS, Y APOYO EN EL ENVIO Y/O CONSTANCIA DE RECIBO DE PROYECTOS DE LEY</t>
  </si>
  <si>
    <t>KELLY VIVIANA FERIZ QUICENO</t>
  </si>
  <si>
    <t>PRESTACION DE SERVICIOS DE APOYO A LA GESTION PARA APOYAR A LA DIVISION DE SERVICIOS EN LABORES OPERATIVAS PARA LA CONSERVACION Y MEJORAMIENTO DE LOS BIENES DE PROPIEDAD DE LA CAMARA DE REPRESENTES</t>
  </si>
  <si>
    <t>PRESTACION DE SERVICIOS PROFESIONALES PARA BRINDAR ACOMPAÑAMIENTO JURIDICO A LA COMISION PRIMERA EN EL ESTUDIO DE LOS PROYECTOS QUE SE RADIQUEN EN ESTE PERIODO LEGISLATIVO EN ESPECIAL EL PROYECTO DE LEY No 036 DE 2015 CAMARA</t>
  </si>
  <si>
    <t>ALVARO AVILA CASTELLANOS</t>
  </si>
  <si>
    <t>PRESTACION DE SERVICIOS PROFESIONALES PARA BRINDAR APOYO JURIDICO CON RELACION AL PROYECTO DE LEY o 149 DE 2015 CAMARA A LA COMISION SEPTIMA DE LA CAMARA DE REPRESENTANTES EN RAZON A SU ACTIVIDAD LEGISLATIVA</t>
  </si>
  <si>
    <t>BIBIANA ANDREA CHIRIVI MARTINEZ</t>
  </si>
  <si>
    <t>PRESTACION DE SERVICIOS PROFESIONALES PARA APOYAR A LA COMISION LEGAL DE CUENTAS EN EL ANALISIS TECNICO, CONTABLE FINANCIERO Y PRESUPUESTAL DE LA ENTIDAD "CORPORACION AUTONOMA REGIONAL DEL QUINDIO CRQ"</t>
  </si>
  <si>
    <t>JAFET LONDOÑO MONZON</t>
  </si>
  <si>
    <t>CONTRATAR LA PRESTACION DE SERVICIOS DE EMPASTE DE LA GACETA DEL CONGRESO Y DIARIO OFICIAL DE LOS AÑOS 2014-2015 CON EL FIN DE CONSERVAR DICHOS DOCUMENTOS</t>
  </si>
  <si>
    <t>PROVEER PRODUCTOS Y SERVICIOS S.A.S.</t>
  </si>
  <si>
    <t>PRESTACION DE SERVICIOS PROFESIONALES PARA APOYAR JURIDICAMENTE A LOS INTEGRANTES DE LA COMISION SEXTA CONSTITUCIONAL PERMANENTE DE LA CAMARA DE REPRESENTANTES EN EL ESTUDIO  ANALISIS DEL PROYECTO DE LEY No 203 DE 2016 CAMARA</t>
  </si>
  <si>
    <t>GUSTAVO ENRIQUE MIRANDA PEDRAZA</t>
  </si>
  <si>
    <t>PRESTACIÓN DE SERVICIOS PROFESIONALES PARA BRINDAR ACOMPAÑAMIENTO JURIDICO EN LOS TEMAS RELACIONADOS EN MATERIA DE ORDENAMIENTO TERRITORIAL Y PROBLEMATICAS LIMITROFES TERRITORIALES INTERDEPARTAMENTALES DE COMPETENCIA DE LA COMISIÓN ESPECIAL DE SEGUIMIENTO AL PROCESO DE DESCENTRALIZACIÓN Y ORDENAMIENTO TERRITORIAL DE LA CAMARA DE REPRESENTANTES</t>
  </si>
  <si>
    <t>FALCONERY RUIZ ACEVEDO</t>
  </si>
  <si>
    <t>PRESTACION DE SERVICIOS PROFESIONALES PARA APOYAR A LA COMISION LEGAL DE CUENTAS EN EL ANALISIS, TECNICO, CONTABLE, FINANCIERO Y PREUPUESTAL DE LA ENTIDAD "AGENCIA NACIONAL DE SEGURIDAD VIAL VIGENCIA 2015</t>
  </si>
  <si>
    <t>GUSTAVO CHAVEZ PAVA</t>
  </si>
  <si>
    <t>PRESTACION DE SERVICIOS PROFESIONALES PARA BRINDAR APOYO, ACOMPAÑAMIENTO Y EMITIR CONCEPTO DESDE SU PROFESION CON RELACION AL PROYECTO DE LEY No 181 DE 2015 CAMARA 148 DE 2015 SENADO, A LA COMISION SEPTIMA DE LA CAMARA DE REPRESENTATNES EN RAZON A SU ACTIVIDAD LEGISLATIVA</t>
  </si>
  <si>
    <t>TATIANA ALEJANDR SOLARTE HOYOS</t>
  </si>
  <si>
    <t>PRESTACION DE SERVICIOS PROFESIONALES PARA BRINDAR ACOMPAÑAMIENTO JURIDICO A LA COMISION PRIMERA EN EL ESTUDIO Y VIABILIDAD DE LOS PROFESIONALES PARA BRINDAR ACOMPAÑAMIENTO JURIDICO A LA COMISION PRIMERA EN EL ESTUDIO Y VIABILIDAD DE LOS PROYECTOS QUE SE RADIQUEN EN ESTE PERIODO LEGISLATIVO EN ESPECIAL, DEL PROYECTO DE LEY No 185 DE 2015 CAMARA</t>
  </si>
  <si>
    <t>NAIDA JULIETH SOTOMAYOR BITAR</t>
  </si>
  <si>
    <t>PRESTACION DE SERVICIOS PROFESIONALES ESPECIALIZADOS PARA APOYAR, ACOMPAÑAR, ANALIZAR Y CONCEPTUAR DESDE EL PUNTO DE VISTA DE SU PROFESION CON RELACION AL PROYECTO DE LEY No 172 DE 2015 CAMAR, A LA COMISION SEPTIMA DE LA CAMARA DE REPRESENTANTES EN RAZON A SU ACTIVIDAD LEGISLATIVA</t>
  </si>
  <si>
    <t>GRABRIEL DE JESUS LARA LOPEZ</t>
  </si>
  <si>
    <t>PRESTACION DE SERVICIOS PROFESIONALES PARA BRINDAR APOYO, ACOMPAÑAMIENTO Y EMITIR CONCEPTO DESDE SU PROFESION CON RELACION AL PROYECTO DE LEY No 088 DE 2015 CAMARA, A LA COMISION SEPTIMA DE LA CAMARA DE REPRESENTANTES EN RAZON A SU ACTIVIDAD LEGISLATIVA</t>
  </si>
  <si>
    <t>JORGE CARLOS ROCHA NARVAEZ</t>
  </si>
  <si>
    <t>PRESTACION DE SERVICIOS DE APOYO A LA GESTION PARA BRINDAR APOYO Y ACOMPAÑAMIENTO AL GRUPO DE BONOS PENSIONALES DE LA CAMARA DE REPRESENTATES, EN LA RECEPCION ARCHIVO BUSQUEDA REVISION DE FACTORES SALARIALES Y ELABORACIÓN DE LOS FORMATOS RESPECTIVOS QUE SEAN SOLICITADOS POR EL GRUPO</t>
  </si>
  <si>
    <t>MARIA CLAUDIA ALVAREZ UBARNES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</si>
  <si>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</si>
  <si>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JAIME ANDRES PARRA MUÑOZ</t>
  </si>
  <si>
    <t>COMISIÓN CUARTA</t>
  </si>
  <si>
    <t>PRESTACIÓN DE SERVICIOS PROFESIONALES ESPECIALIZADOS EN LA COMPILACIÓN DE NORMATIVIDAD Y JURISPRUDENCIAL RELACIONADA DE PROPIEDAD INDUSTRIAL Y COMPETENCIA DE LA SUPERINTENDENCIA, ANALISIS Y ESTUDIO SOBRE EL TRAMITE JURIDICO DE LA VENTA DE ISAGEN</t>
  </si>
  <si>
    <t>CARMEN DEL ROSARIO SILGADO RODRIGUEZ</t>
  </si>
  <si>
    <t>UNIDAD DE TRABAJO LEGISLATIVO H.R. HERNAN PENAGOS GIRALDO</t>
  </si>
  <si>
    <t>PRESTACION DE SERVICIOS PROFESIONALES COMO ASESOR GRADO I EN LA UNIDAD DE TRABAJO LEGISLATIVO DEL HONORABLE REPRESENTANTE HERNAN PENAGOS GIRALDO</t>
  </si>
  <si>
    <t>CARLOS AUGUSTO MEJIA SALAZAR</t>
  </si>
  <si>
    <t>PRESTACION DE SERVICIOS PROFESIONALES PARA APOYAR A LA COMISION LEGAL DE CUENTAS EN EL ANALISIS TECNICO CONTABLE FINANCIERO Y PRESUPUESTAL EN LA ENTIDAD CORPORACION AUTONOMA REGIONAL DEL RIO GRANDE DE LA MAGDALENA CORMAGDALENA VIGENCIA 2015</t>
  </si>
  <si>
    <t>JUAN CARLOS CAMPBELL SANJUAN</t>
  </si>
  <si>
    <t>PRESTACIÓN DE SERVICIOS PROFESIONALES PARA BRINDAR APOYO EN LA REVISIÓN Y AJUSTE JURIDICO DE LOS ESTUDIOS PREVIOS QUE SEAN REQUERIDOS POR PARTE DE LA COMISIÓN CUARTA, ELABORACIÓN DE ACTAS DE INICIO DE LOS CONTRATISTAS Y APOYAR A LA SECRETARIA DESDE EL PUNTO DE VISTA DE SU PROFESIÓN</t>
  </si>
  <si>
    <t>ARMANDO DE JESUS CAÑAS OCHOA</t>
  </si>
  <si>
    <t>PRESTACION DE SERVICIOS PROFESIONALES PARA BRINDAR APOYO, ACOMPAÑAMIENTO Y EMITIR CONCEPTO DESDE SU PROFESION CON RELACION AL PROYECTO DE LEY No 143 DE 2015 CAMARA - 158 DE 2015 SENADO, A LA COMISION SEPTIMA DE LA CAMARA DE REPRESENTANTES EN RAZON A SU ACTIVIDAD LEGISLATIVA</t>
  </si>
  <si>
    <t>SANDRA LILIANA ARIAS PINO</t>
  </si>
  <si>
    <t>PRESTACION DE SERVICIOS PROFESIONALES PARA BRINDAR APOYO JURIDICO EN LOS TRAMITES Y PROCESOS RELACIONADOS CON PARQUE AUTOMOTOR DE LA CAMARA DE REPRESENTANTES ANTE LOS DIFERENTES ORGANISMOS DE TRANSITO</t>
  </si>
  <si>
    <t>NATHALIA JAIMES MERCHAN</t>
  </si>
  <si>
    <t>PRESTACION DE SERVICIOS PROFESIONALES PARA BRINDAR APOYO, ACOMPAÑAMIENTO Y EMITIR CONCEPTO DESDE SU PROFESION CON RELACION AL PROYECTO DE LEY No 069 DE 2015 CAMARA, A LA COMISION SEPTIMA DE LA CAMARA DE REPRESENTANTE EN RAZON A SU ACTIVIDAD LEGISLATIVA</t>
  </si>
  <si>
    <t>JORGE ALBERTO GOMEZ FLOREZ</t>
  </si>
  <si>
    <t>PRESTACION DE SERVICIOS PROFESIONALES PARA BRINDAR APOYO, ACOMPAÑAMIENTO Y EMITIR CONCEPTO DESDE SU PROFESION CON RELACION AL PROYECTO DE LEY No 099 DE 2015 CAMARA, A LA  COMISION SEPTIMA DE LA CAMARA DE REPRESENTANTES EN RAZON A SU ACTIVIDAD LEGISLATIVA</t>
  </si>
  <si>
    <t>JOSE MIGUEL DE FRANCISCO ORTIZ BEDOYA</t>
  </si>
  <si>
    <t>PRESTACION DE SERVICIOS PROFESIONALES PARA APOYAR A LA COMISION LEGAL DE CUENTAS EN EL ANALISIS TECNICO, CONTABLE, FINANCIERO Y PRESUPUESTAL DE LA ENTIDAD UNIDAD NACIONAL DE PROTECCION UNP vIGENCIA 2016</t>
  </si>
  <si>
    <t>SHIRLEY MILAGROS ARCHILA HERNANDEZ</t>
  </si>
  <si>
    <t>PRESTACION DE SERVICIOS PROFESIONALES PARA EL ACOMPAÑAMIENTO A LA DIVISION DE PERSONAL EN CUANTO A LAS NOVEDADES DE UTL DE LA CAMARA DE REPRESENTANTES</t>
  </si>
  <si>
    <t>KEVIN FRANCISCO DE LA CRUZ MACIAS</t>
  </si>
  <si>
    <t>PRESTACION DE SEVICIOS PROFESIONALES PARA APOYAR JURIDICAMENTE A LA COMISION LEGAL DE CUENTAS EN EL ANALISIS, REVISION Y SEGUIMIENTO DE LAS ENTIDAD UNIDAD PARA LA ATENCION Y REPARACION INTEGRAL A LAS VICTIMAS VIGENCIA 2015</t>
  </si>
  <si>
    <t>JOBANA MILENA RODRIGUEZ GALINDO</t>
  </si>
  <si>
    <t>PRESTACION DE SERVICIOS DE APOYO A LA GESTION PARA BRINDAR ACOMPAÑAMIENTO EN EL PROCESO DE LEVANTAMIENTO DE ACTAS Y ELABORACION DE INFORMES DE LAS AUDIENCIAS PUBLICAS Y FOROS DE INTERES PARA LA COMISION SEPTIMA DE LA CAMARA DE REPRESENTANTES EN RAZON A SU ACTIVIDAD LEGISLATIVA</t>
  </si>
  <si>
    <t>CATALINA OCAMPO MORALES</t>
  </si>
  <si>
    <t>UTL. H.R. FEDERICO HOYOS SALAZAR</t>
  </si>
  <si>
    <t>PRESTACION DE SERVICIOS PROFESIONALES COMO ASESOR GRADO I EN LA UNIDAD DE TRABAJO LEGISLATIVO DEL HONORABLE REPRESENTATE FEDERICO HOYOS SALAZAR</t>
  </si>
  <si>
    <t>RICARDO ANDRES PEREZ MESA</t>
  </si>
  <si>
    <t>PRESTACIÓN DE SERVICIOS PROFESIONALES PARA BRINDAR ACOMPAÑAMIENTO JURIDICO EN LO RELACIONADO AL ANALISIS Y ESTUDIO SOBRE LOS ALCANCES DE LA LEY 1625 DE 2013, CATEGORIZACIÓN DE LOS MUNICIPIOS DE SANTIAGO DE CALI Y TURBO EN DISTRITOS ESPECIALES, ENTRE OTRAS; DE COMPETENCIA DE LA COMISIÓN ESPECIAL DE SEGUIMIENTO AL PROCESO DE DESCENTRALIZACIÓN Y ORDENAMIENTO TERRITORIAL DE LA CÁMARA DE REPR</t>
  </si>
  <si>
    <t>GINA KAREN CARDOZO OLARTE</t>
  </si>
  <si>
    <t>OFINA DE CORRESPONDENCIA</t>
  </si>
  <si>
    <t>PRESTACIÓN DE SERVICIOS DE APOYO A LA GESTIÓN PARA BRINDAR APOYO EN LAS ACTIVIDADES ASISTENCIALES DE LA OFICINA DE CORRESPONDENCIA - VENTANILLA UNICA - GESTIÓN DOCUMENTAL, EN EL SEGUIMIENTO, ATENCIÓN AL PUBLICO, ARCHIVO Y DEMAS ACTIVIDADES RELATIVAS AL MANEJO DE LA CORRESPONDENCIA</t>
  </si>
  <si>
    <t>DIANA MARCELA MENDEZ JIMENEZ</t>
  </si>
  <si>
    <t>PRESTACION DE SERVICIOS PROFESIONALES PARA APOYAR A LA COMISION LEGAL DE CUENTAS EN EL ANALISIS TECNICO, CONTABLE, FINANCIERO Y PRESUPUESTAL DE LA ENTIDAD "CORPORACION AUTONOMA REGIONAL DE NARIÑO CORPONARIÑO" VIGENCIA 2015</t>
  </si>
  <si>
    <t>SANDRA PATRICIA HOLGUIN</t>
  </si>
  <si>
    <t>338 A</t>
  </si>
  <si>
    <t>PRESTACION DE SERVICIOS PROFESIONALES PARA BRINDAR APOYO JURIDICO EN LOS PROCESOS DE JURISDICCION COATIVA, EN LA REVISION JURIDICA DE ACTOS ADMINISTRATIVOS Y/O ACTAS DE LIQUIDACION DE CONTRATOS, REVISION JURIDICA DE CERTIFICACIONES DE CONTRATOS DE PRESTACION DE SERVICIOS ENTRE OTRAS ACTIVIDADES JURIDICAS QUE SEAN COMPETENCIA DE LA DIVISION JURIDICA DE LA CAMARA DE REPRESENTANTES</t>
  </si>
  <si>
    <t>ALEJANDRA OCHOA JARAMILLO</t>
  </si>
  <si>
    <t>PRESTACION DE SERVICIOS PROFESIONALES PARA BRINDAR APOYO JURIDICO A LA OFICINA COORDINADORA DEL CONTROL INTERNO, EN EL SEGUIMIENTO Y EVALUACION A LOS PROCESOS DISCIPLINARIOS, COACTIOS, LITIGIOSOS Y DE CONTRATACION ASI COMO EN LA EJECUCION DE LAS AUTIDOTIRAS AL PLAN ANUAL DE AUDITORIAS</t>
  </si>
  <si>
    <t>CARLOS IVAN RICON MARIN</t>
  </si>
  <si>
    <t>PRESTACION DE SERVICIOS PROFESIONALES PARA BRINDAR APOYO JURIDICO EN LA BUSQUEDA DE JURISPRUDENCIA E INFORMACION PARA DAR RESPUESTA A LOS DERECHOS DE PETICION ASI COMO EN LA VERIFICACION Y VALIDACION DE LOS REQUISITOS E INFORMACION PARA NOMBRAMIENTOS DE POSESION Y CERTIFICACIONES LABORALES</t>
  </si>
  <si>
    <t>ELIZABETH DUARTE SANDOVAL</t>
  </si>
  <si>
    <t>PRESTACION DE SERVICIOS PROFESIONALES PARA EL APOYO JURIDICO EN LA ELABORACION DE ACTOS ADMINISTRATIVOS EXPEDIDOS POR LA DIVISION DE PERSONAL DE LA CAMARA DE REPRESENTANTES CON RELACION A DIFERENTES SITUACIONES ADMINISTRATIVAS</t>
  </si>
  <si>
    <t>MAYULY LONDOÑO MAZORRA</t>
  </si>
  <si>
    <t>PRESTACION DE SERVICIOS PROFESIONALES PARA BRINDAR APOYO Y ACOMPAÑAMIENTO JURIDICO CON RELACION AL PROYECTO DE LEY No 202 DE 2016 CAMARA, A LA COMISION PRIMERA DE LA CAMARA DE REPRESENTANTES EN RAZON A SU ACTIVIDAD LEGISLATIVA</t>
  </si>
  <si>
    <t>NAZLLY ELENA ROJAS CARAMPAIMA</t>
  </si>
  <si>
    <t>PRESTACION DE SERVICIOS PROFESIONALES PARA BRINDAR APOYO Y ACOMPAÑAMIENTO DESDE EL PUNTO DE VISTA DE SU PROFESION CON LA RELACION AL PROYECTO DE LEY No 151 DE 2015 CAMARA, A LA COMISION SEPTIMA DE LA CAMARA DE REPRESENTANTES EN RAZON A SU ACTIVIDAD LEGISLATIVA</t>
  </si>
  <si>
    <t>YESID ALONSO SALAMANCA ZULUAGA</t>
  </si>
  <si>
    <t>PRESTACION DE SERVICIOS PROFESIONALES PARA BRINDAR APOYO A LA OFICINA DE PROTOCOLO EN LA ORGANIZACION Y ACOMPAÑAMIENTO DE LAS DIFERENTES PAISES A LA CAMARA DE REPRESENTANTES, ASI COMO CONCERTAR CON LAS DIFERENTES ENTIDADES DEL NIVEL INTERNACIONAL LAS INVITACIONES DE CARACTER ACADEMICO REALIZADAS A LOS HONORABLES REPRESENTANTES</t>
  </si>
  <si>
    <t>FRANCIA LORENA MUÑOZ ROMERO</t>
  </si>
  <si>
    <t>PRESTACION DE SERVICIOS DE APOYO A LA GESTION EN LA ORGANIZACION, CLASIFICACION FOLIACION Y SEGUIMIENTO DE LOS CONTRATOS DE PRESTACION DE SERVICIOS BAJO LA SUPERVISION DEL SECRETARIO DE LA COMISION LEGAL DE CUENTAS</t>
  </si>
  <si>
    <t>INGRID NATALIA SANCHEZ QUINTERO</t>
  </si>
  <si>
    <t>CONTRATAR LA COMPRAVENTA DE CINTO (5) ARCHIVADORES RODANTES PARA LAS DIFERENTES DEPENDENCIAS DE LA CAMARA DE REPRESENTANTES</t>
  </si>
  <si>
    <t>JOHN ALEJANDRO FRANCO OTERO</t>
  </si>
  <si>
    <t>PRESTACION DE SERVICIOS PROFESIONALES PARA ACOMPAÑAR A LOS INTEGRANTES DE LA COMISION SEXTA CONSTITUCIONAL PERMANENTE DE LA CAMARA DE REPRESENTANTES EN EL ESTUDIO Y DESARROLLO DE LA PROPOSICION No 028 DE 2016</t>
  </si>
  <si>
    <t>ANGELA PATRICIA BENAVIDES CASTILLO</t>
  </si>
  <si>
    <t>PRESTACION DE SRVICIOS PROFESIONALES PARA BRINDAR APOYO A LA OFICINA DE PROTOCOLO EN LA ACTUALIZACION DEL MICRO - SITIO WEB DE LA OFICINA, ALIMENTACION DEL MICROSITIO WEB DE LA OFICINA, REALIZANDO LOS BOLETINES DE PRENSA DE LAS DIFERENTES VISITAS DIPLOMATICAS QUE SE REALICEN EN LA CAMARA DE REPRESENTANTES, ASI COMO LA GESTION DE GRUPOS DE AMISTAD CON PARLAMENTARIOS EN EL EXTERIOR</t>
  </si>
  <si>
    <t>ANDREA MARIA GUTIERREZ ACUÑA</t>
  </si>
  <si>
    <t>PRESTACION DE SERVICIOS PROFESIONALES PARA ASESORAR JURIDICAMENTE EN LA REVISION Y SEGUIMIENTO DE LOS PROCESOS Y PROCEDIMIENTOS DE LA PRIMERA VICEPRESIDENCIA, DE LA HONORABLE CAMARA DE PRESENTANTES</t>
  </si>
  <si>
    <t>CLAUDIA PATRICIA OSORIO RODRIGUEZ</t>
  </si>
  <si>
    <t>PRESTACION DE SERVICIOS  PROFESIONALES PARA APOYAR Y ACOMPAÑAR TECNICAMENTE A LA COMISION SEXTA CONSTITUCIONAL PERMANENTE DE LA CAMARA DE REPRESENTANTES, EN LA ELABORACIÓN Y ESTUDIO TECNICO DE INFORMES Y DOCUMENTOS PARA DEBATES DE CONTROL POLITICO QUE SE REALICEN EN RELACION A PROPOSICIONES Y/O PROYECTOS DE LEY QUE ETEN EN CURSO, QUE LE SEAN REQUERIDOS POR EL SUPERVISOR</t>
  </si>
  <si>
    <t>JOSE DAIRO LONOÑO LONDOÑO</t>
  </si>
  <si>
    <t>PRESTACION DE SERVICIOS DE APOYO A LA GESTION PARA LA ELABORACION Y REVISION FINAL DE FORMATOS Y CERTIFICACIONES LABORALES PARA PENSION Y CESANTIAS QUE SEAN SOLICITADOS POR EL GRUPO DE BONOS PENSIONALE</t>
  </si>
  <si>
    <t>DEICY ANDREA GOMEZ GONZALEZ</t>
  </si>
  <si>
    <t>PRESTACION DE SERVICIOS PARA EL DERECHO DE ACTUALIZACION Y SOPORTE DE LICENCIAS DE USO PARA LOS SISTEMAS DE INFORMACION KACTUS - HCM Y SEVEN ERP (SOFTWARE)</t>
  </si>
  <si>
    <t>DIGITAL WARE S.A.</t>
  </si>
  <si>
    <t>PRESTACION DE SERVICIOS PROFESIONALES PARA ACOMPAÑAR JURIDICAMENTE A LOS INTEGRANTES DE LA COMISION SEXTA CONSTITUCIONAL PERMANENTE DE LA CAMARA DE REPRESENTANTES EN EL ESTUDIO Y DESARROLLO DE LA PROPOSICION No 026 DE 2016</t>
  </si>
  <si>
    <t>JOSE IGNACIO RODRIGUEZ RODRIGUEZ</t>
  </si>
  <si>
    <t>PRESTACION DE SERVICIOS PROFESIONALES PARA BRINDAR APOYO EN LA PRODUCCION RADIAL SOBRE LA AGENDA LEGISLATIVA EN EL PROGRAMA FRECUENCIA LEGISLATIVA DE LA CAMARA DE REPRESENTANTES</t>
  </si>
  <si>
    <t>LEONARDO ALFONSO DUQUE SOTO</t>
  </si>
  <si>
    <t>PRESTACION DE SERVICIOS PROFESIONALE PARA BRINDAR ACOMPAÑAMIENTO JURIDICO A LA COMISION ESPECIAL DE SEGUIMIENTO AL PROCESO DE DESCENTRALIZACION Y ORDENAMIENTO TERRITORIAL DE LA CAMARA DE REPRESENTANTES EN MATERIA DE ESQUEMAS ASOCIATIVOS Y DE PLANIFICACION, DESCENTRALIZACION Y AUTONOMIA DE ENTES TERRITORIALES</t>
  </si>
  <si>
    <t>FRANCISCO MARTINEZ CORTES</t>
  </si>
  <si>
    <t>PRESTACION DE SERVICIOS PROFESIONALES PARA BRINDAR APOYO Y ACOMPAÑAMIENTO A LA OFICINA DE PROTOCOLO EN LA CORRECCION DE ESTILO DE TODOS LOS DOCUMENTOS Y RESOLUCIONES DE COMPETENCIA DE ESTA DEPENDENCIA, ASI COMO APOYAR EN LA LOGISTICA DE EVENTOS Y CONDECORACIONES QUE REALICE LA OFICINA</t>
  </si>
  <si>
    <t>VIVIAN TATIANA MARTINEZ MARTINEZ ARGUELLES</t>
  </si>
  <si>
    <t>PRESTACION DE SERVICIOS DE APOYO A LA GESTION PARA APOYAR Y ACOMPAÑAR A LA SECRETARIA GENERAL DE LA CAMARA DE REPRESENTANTES, EN LA SOLUCION D EINQUIETUDES Y REALIZACION DE TRAMITES CON RESPECTO A LOS TIQUETES AEREOS DE LOS HONORABLES REPRESENTANTES, ASI COMO EN LA CONTESTACION DE DERECHOS DE PETICION Y ORGANIZACION DE LA DOCUMENTACION RELACIONADA CON LOS TIQUETES</t>
  </si>
  <si>
    <t>ALEYDA FABIOLA GOMEZ GOMEZ</t>
  </si>
  <si>
    <t>SA-MC</t>
  </si>
  <si>
    <t>ADECUACIONES LOCATIVAS ESPACIOS EN GENERAL Y OFICINAS REPRESENTANTES A LA CAMARA EN EL EDIFICIO NUEVO Y CAPITOLIO DEL CONGRESO DE LA REPUBLICA</t>
  </si>
  <si>
    <t>4 SELECCIÓN ABREVIADA</t>
  </si>
  <si>
    <t>ARQUITECTURA, INGENIERIA, MANTENIMIENTO Y CONSTRUCCION S.A.S. ARQUIMCO S.A.S.</t>
  </si>
  <si>
    <t>UNIDAD DE TRABAJO LEGISLATIVO H.R. CLARA ROJAS GONZALEZ</t>
  </si>
  <si>
    <t>PRESTACION DE SERVICIOS PROFESIONALES COMO ASESOR GRADO IV EN LA UNIDAD DE TRABAJO LEGISLATIVO DE LA HONORABLE REPRESENTANTE CLARA ROJAS GONZALEZ</t>
  </si>
  <si>
    <t>PRESTACION DE SERVICIOS PROFESIONALES PARA BRINDAR APOYO Y ACOMPAÑAMIENTO JURIDICO A LA SECRETARIA DE LA COMISION CUARTA ESPECIALMENTE EN EEL STUDIO Y ANALISIS DEL ANTEPROYECTO DE PRESUPUESTO GENERAL DE 2017 EN EL CUMPLIMIENTO D ELOS PRECEPTOS CONSTITUCIONALES Y LEGALES</t>
  </si>
  <si>
    <t>MARTHA LUCIA ZULETA PLATA</t>
  </si>
  <si>
    <t>PRESTACION DE SERVICIOS DE APOYO A LA GESTION PARA EL DESARROLLO DE ACTIVIDADES ASISTENCIALES NECESARIAS PARA EL FUNCIONAMIENTO DEL ALMACEN DE LA DIVISION DE SERVICIOS DE LA CAMARA DE REPRESENTANTES, ESPECIALMENTE RELACIONADOS CON LA ORGANIZACION DE BODEGAS</t>
  </si>
  <si>
    <t>PRESTACION DE SERVICIOS DE APOYO A LA GESTION PARA APOYAR Y ACOMPAÑAR A LA SECRETARIA GENERAL DE LA CAMARA DE REPRESENTANTES, EN EL ESXTRACTO, COMPENDIO Y/O DIGITALIZACION DE PROYECTOS DE LEY, LEYES Y ACTOS LEGISLATIVOS, ASI COMO EN LOS TRAMITES QUE SURJAN EN LA SUSTANCIACION DE LOS MISMOS, QUE LE SEAN ASIGNADOS</t>
  </si>
  <si>
    <t>MIGUEL FRANCISCO HOYOS RUIZ</t>
  </si>
  <si>
    <t>UNIDAD DE TRABAJO LESGISLATIVO H.R. INTI RAUL ASPRILLA REYEZ</t>
  </si>
  <si>
    <t>PRESTACION DE SERVICIOS PROFESIONALES COMO ASESOR GRADO I EN LA UNIDAD DE TRABAJO LEGISLATIVO DEL HONORABLE REPRESENTANTE INTI RAUL ASPRILLA REYES</t>
  </si>
  <si>
    <t>PRESTACION DE SERVICIOS PROFESIONALES PARA APOYAR JURIDICAMENTE A LA COMISION LEGAL DE CUENTAS EN EL ANALISIS, REVISION Y SEGUIMIENTO DE LA ENTIDAD "CORPORACION AUTONOMA REGIONAL DEL GUAVIO - CORPOGUAVIO" VIGENCIA 2015</t>
  </si>
  <si>
    <t>HERNANDO VILLABONA ALVARADO</t>
  </si>
  <si>
    <t>PRESTACION DE SERVICIOS PROFESIONALES PARA BRINDAR ACOMPAÑAMIENTO JURIDICO A LA COMISION ESPECIAL DE SEGUIMIENTO AL PROCESO DE DESCENTRALIZACION Y ORDENAMIENTO TERRITORIAL DE LA CAMARA DE REPRESENTANTES EN EL ANALISIS DEL PROCESO DE IMPLEMENTACION Y DESARROLLO DE POLITICAS PUBLICAS DENTRO DEL MARCO DE LA LEY ORGANICA DE ORDENAMIENTO TERRITORIAL</t>
  </si>
  <si>
    <t>JAIME ANDRES VASQUEZ MESA</t>
  </si>
  <si>
    <t>PRESTACION DE SERVICIOS PROFESIONALES PARA BRINDAR APOYO JURIDICO A LA DIVISIÓN DE SERVICIOS EN LOS TRAMITES Y PROCESOS RELACIONADOS CON PARQUE AUTOMOTOR DE LA CAMARA DE REPRESENTANTES ANTE LOS DIFERENTES ORGANISMOS DE TRANSITO</t>
  </si>
  <si>
    <t>OLGA PATRICIA VALENCIA GIRALDO</t>
  </si>
  <si>
    <t>PRESTACION DE SERVICIOS DE APOYO A LA GESTION PARA ACOMPAÑAR A LA DIVISION DE PERSONAL DE LA CAMARA DE REPRESENTANTES, EN LAS ACTIVIDADES DE REVISION DOCUMENTAL DE HOJAS DE VIDA CONFORME A LA REGLAMENACION LEGAL E INTERNA DE LA CORPORACION, ASI COMO EN LA BUSQUEDA DE SOPORTES E INFORMACION PARA LA CONTESTACION DE PETICIONES Y/O REQUERIMIENTO RELACIONADOS</t>
  </si>
  <si>
    <t>LAURA NATALI BOCANEGRA GUARNIZO</t>
  </si>
  <si>
    <t>PRESTACION DE SERVICIOS DE APOYO A LA GESTION PARA BRINDAR APOYO Y ACOMPAÑAMIENTO EN LA REVISIÓN Y SEGUIMIENTO A LAS CUENTAS DE COBRO; ASI COMO APOYAR EN LAS CUESTIONES ADMINISTRATIVAS DE LA COMISION PRIMERA</t>
  </si>
  <si>
    <t>PRESTACION DE SERVICIOS DE APOYO A LA GESTION EN LOS TEMAS ADMINISTRATIVAS Y TECNICOS QUE SE REQUIERAN EN LA DIVISION DE SERVICIOS</t>
  </si>
  <si>
    <t>PRESTACION DE SERVICIOS PROFESIONALES PARA BRINDAR APOYO A LA OFICINA DE PROTOCOLO EN LA PROYECCION DE RESPUESTAS A LOS DIFERENTES REQUERIMIENTOS, CONSULTAS Y DERECHOS DE PETICIÓN, APOYAR CON LOS DIFERENTES TRAMITES RELACIONADOS CON VISAS, PASAPORTES U OTROS DOCUMENTOS QUE SEAN REQUERIDOS, ASI COMO EL SEGUIMIENTO Y REALIZACION DEL PLAN DE ACCION E INFORMES DE GESTION RESPECTIVAMENTE</t>
  </si>
  <si>
    <t>FELIPE RAFAEL TORRES BENAVIDES</t>
  </si>
  <si>
    <t>PRESTACION DE SERVICIOS DE APOYO A LA GESTION PARA ACOMPAÑAR A LA SECRETARIA GENERAL DE LA CAMARA DE REPRESENTANTES EN ACTIVIDADES TECNICAS, ENTRE OTRAS PARA LA EXPORTACION DE AUDIOS Y VIDEOS DE LOS EQUIPOS DE GRABACION Y SERVIDORES, ELABORACION DEL HISTORICO DIGITAL Y LA PROYECCION Y PRESENTACION DE INFORMACION DURANTE LAS SESIONES PLENARIAS, AUDIENCIAS PUBLICAS FOROS Y REUNIONES QUE SE</t>
  </si>
  <si>
    <t>MAURICIO ANDRE CASTRO ROMERO</t>
  </si>
  <si>
    <t>PRESTACION DE SERVICIOS PROFESIONALES PARA BRINDAR APOYO EN LA PRODUCCION DE LOS PROGRAMAS DE TELEVISION COLOMBIA SIN FRONTERAS CONEXION SOCIAL Y CIUDADANIA Y DEMOCRACIA</t>
  </si>
  <si>
    <t>JAIRO HUMBERTO SERNA ROSALES</t>
  </si>
  <si>
    <t>ALEJANDRO MONROY PERILLA</t>
  </si>
  <si>
    <t>PRESTACION DE SERVICIOS PROFESIONALES PARA APOYO A LA COMISION LEGAL DE CUENTAS EN EL ANALISIS TECNICO, CONTABLE, FINANCIERO Y PRESUPUESTO DE LA ENTIDAD INSTITUTO COLOMBIANO AGROPECUARIO ICA VIGENCIA 2015</t>
  </si>
  <si>
    <t>ZAIDA ELIZABETH PARRA LIZCANO</t>
  </si>
  <si>
    <t>PRESTACION DE SERVICIOS PROFESIONALES PARA BRINDAR APOYO Y ACOMPAÑAMIENTO TECNICO A LA DIVISION DE SERVICIOS EN EL MANTENIMIENTO DEL PARQUE AUTOMOTOR DE LA CAMARA DE REPRESENTANTES, ASI COMO LA EJECUCION DE ALGUNAS ACTIVIDADES NECESARIAS PARA LA ELABORACION DEL PLAN DE PREVENCION VIAL</t>
  </si>
  <si>
    <t>MARIA ISABEL GAMBA TRIANA</t>
  </si>
  <si>
    <t>CONTRATAR EL ARRENDAMIENTO DE PARQUEADEROS PARA EL PARQUE AUTOMOTOR DE LA CAMARA DE REPRESENTANTES UBICADOS EN LA CARRERA 38 No 10-90 Y CARRERA 37 No 10A-19 DE LA CIUDAD DE BOGOTA D.C.</t>
  </si>
  <si>
    <t>PRESTACION DE SERVICIOS DE APOYO A LA GESTION EN LA BUSQUEDA, RECOLECCION Y DUCPLICACION DE DOCUMENTOS SOPORTES PARA LOS INFORMES GENERADOS PARA LA DIVISIÓN DE PERSONAL Y DEMAS ACTIVIDADES ADMINISTRATIVAS PROPIAS DE LA DIVISIÓN</t>
  </si>
  <si>
    <t>LIDIA DIOSELINA CASALLAS OSORIO</t>
  </si>
  <si>
    <t>PRESTACION DE SERVICIOS DE APOYO A LA GESTION PARA BRINDAR APOYO A LA DIVISION DE PERSONAL EN ACTIVIDADES Y TRAMITES ADMINISTRATIVOS QUE LE SEAN SOLICITADOS</t>
  </si>
  <si>
    <t>PRESTACION DE SERVICIOS PROFESIONALES PARA BRINDAR APOYO A LA OFICINA DE INFORMACION Y PRENSA EN EL CUBRIMIENTO PERIODISTICO PARA LA ELABORACIÓN DE NOTAS SOBRE LOS DIFERENTES EVENTOS PROTOCOLARIOS QUE SE REALIZAN EN LA CAMARA DE REPRESENTANTES</t>
  </si>
  <si>
    <t>JORGE ENRIQUE AUDOR VASQUEZ</t>
  </si>
  <si>
    <t>PRESTACION DE SERVICIOS PROFESIONALES PARA BRINDAR ACOMPAÑAMIENTO A LA DIVISIÓN DE PERSONAL EN LA EJECUCION DEL PIC Y EN LOS DIFERENTES COMITES DE LOS CUALES HACE PARTE LA DIVISION INTERVINIENDO DESDE EL PUNTO DE VISTA DE SU PROFESION</t>
  </si>
  <si>
    <t>PRESTACION DE SERVICIOS PROFESIONALES PARA BRINDAR APOYO Y ACOMPAÑAMIENTO JURIDICO EN LA REVISION Y LIQUIDACION DE PROCESOS CONTRACTUALES, PROYECCION DE RESPUESTA A REQUERIMIENTOS ELEVADOS POR ENTES DE CONTROL Y AUTORIDADES ADMINISTRATIVAS, ENTRE OTRAS ACTIVIDADES JURIDICAS QUE SEAN COMPETENCIA DE LA DIVISION JURIDICA DE LA CAMARA DE REPRESENTANTES</t>
  </si>
  <si>
    <t>GIOVANNY ESTUPIÑAN</t>
  </si>
  <si>
    <t>PRESTACION DE SERVICIOS PROFESIONAES PARA BRINDAR APOYO Y ACOMPAÑAMIENTO TECNICO DESDE SU PROFESION, A LA OFICINA DE PLANEACIÓN Y SISTEMAS DE LA CAMARA DE REPRESENTANTES EN LOS DIFERENTES PROYECTOS Y PROCESOS TECNOLOGICOS ADELANTADOS POR LA CORPORACION</t>
  </si>
  <si>
    <t>PRESTACION DE SERVICIOS DE APOYO A LA GESTION PARA ASISITIR Y APOYAR A LA OFICINA DE PLANEACION Y SISTEMAS DE LA CAMARA DE REPRESENTANTES EN ACTIVIDADES DE BUSQUEDA ORGANIZACION Y CLASIFICACION DE DOCUMENTACION E INFORMACION</t>
  </si>
  <si>
    <t>PRESTACION DE SERVICIOS PROFESIONALES PARA ACOMPAÑAR A LA DIRECCION ADMINISTRATIVA EN LA CONSOLIDACION Y PRESTACION DE LOS INFORMES EJECUTIVOS QUE REQUIEREN SER ENTREGADOS DADA LA TERMINACION DEL PERIODO LEGISLATIVO 2014-2016</t>
  </si>
  <si>
    <t>PRESTACION DE SERVICIOS DE APOYO A LA GESTION PARA BRINDAR APOYO Y ACOMPAÑAMIENTO  A LA DIVISION DE PERSONAL DE LA CAMARA DE REPRESENTANTES, EN LA RECEPCION ARCHIVO BUSQUEDA REVISION DE FACTORES SALARIALES Y ELABORACION DE LOS FORMATOS RESPECTIVOS QUE SEAN SOLICITADOS POR EL GRUPO ESPECIAL DE CERTIFICACIONES LABORALES PARA PENSION Y FACTORES SALARIALES</t>
  </si>
  <si>
    <t>SHIRLEY SUSANA LOPEZ MERLANO</t>
  </si>
  <si>
    <t>MARIA DE LOS ANGELES ASTORQUIZA ACHURY</t>
  </si>
  <si>
    <t>PRESTACION DE SERVICIOS DE APOYO A LA GESTION PARA BRINDAR ACOMPAÑAMIENTO A LA COMISION PRIMERA DE LA CAMARA  DE REPRESENTANTES EN LOS TRAMITES Y ACTIVIDADES DE CARACTER JURIDICO</t>
  </si>
  <si>
    <t>PRESTACION DE SERVICIOS PROFESIONALES PARA BRINDAR APOYO Y A LA OFICINA DE INFORMACION Y PRENSA EN EL CUBRIMIENTO PERIODISTICO PARA LA ELABORACION DE NOTAS INFORMATIVAS EN TEMAS RELACIONADOS CON ASUNTOS  CONSTITUCIONALES  Y RELACIONES INTERNACIONALES PARA EL NOTICIERO CAMARA DE REPRESENTANTES</t>
  </si>
  <si>
    <t>UNIDAD DE AUDITORIA INTERNA</t>
  </si>
  <si>
    <t>PRESTACION DE SERVICIOS DE APOYO A LA GESTION EN LAS ACTIVIDADES DE CORRESPONDENCIA ARCHIVO Y DUPLICACION DE LA UNIDAD DE AUDITORIA INTERNA</t>
  </si>
  <si>
    <t>PRESTACION DE SERVICIOS DE APOYO A LA GESTION EN LA SUBSECRETARIA GENERAL DE LA CAMARA DE REPRESENTANTES PARA EL DESARROLLO DE ACTIVIDADES ASISTENCIALES  Y OPERATIVAS DE CARACTER DOCUMENTAL</t>
  </si>
  <si>
    <t>EDER FABIAN SANDOBAL ARIAS</t>
  </si>
  <si>
    <t>PRESTACION DE SERVICIOS DE APOYO A LA GESTION  PARA ACOMPAÑAR Y APOYAR A LA SECRETARIA GENERAL DE LA CAMARA DE REPRESENTANTES EN LA BUSQUEDA Y RECOPILACION DE INFORMACION PARA EL CONTENIDO DE RESPUESTA A PETICIONES, QUEJAS RECLAMOS ASI COMO EN EL SEGUIMIENTO A SU CONTESTACION OPORTUNA Y SUFICIENTE ENTRE OTRAS ACTIVIDADES ASISTENCIALES</t>
  </si>
  <si>
    <t>KELLY JOHANA ACOSTA RESTREPO</t>
  </si>
  <si>
    <t>PRESTACION DE SERVICIOS PROFESIONALES PARA BRINDAR APOYO Y ACOMPAÑAMIENTO JURIDICO EN EL ANALISIS Y ESTUDIO DE PROYECTOS DE LEY VIGENTES EN LA COMISION PRIMERA DE LA CAMARA DE REPRESENTANTES EN RAZON A SU ACTIVIDAD LEGISLATIVAV ESPECIALMENTE DEL PROYECTO DE LEY No 171 DE 2015 CAMARA 048 DE 2015 SENADO</t>
  </si>
  <si>
    <t>ZULAY ANDREA GAFARO FLOREZ</t>
  </si>
  <si>
    <t>PRESTACION DE SERVICIOS PROFESIONALES PARA EL APOYO EN LOS PROCEDIMIENTOS QUE ADELANTA LA DIVISION DE SERVICIOS DE LA CAMARA DE REPRESENTANTES CON OCASION DE LA CULMINACION DEL PERIODO LEGISLATIVO 2014-2016</t>
  </si>
  <si>
    <t>MIGUEL ANGEL BERNAL GARRIDO</t>
  </si>
  <si>
    <t xml:space="preserve">PRESTACION DE SERVICIOS DE SERVICIOS DE APOYO A LA GESTION EN ACTIVIDADES ADMINISTRATIVAS PROPIAS DE LA COMISION ESPECIAL DE SEGUIMIENTO AL PROCESO DE DESCENTRALIZACION Y ORDENAMIENTO TERRITORIAL DE LA CAMARA DE REPRESENTANTES </t>
  </si>
  <si>
    <t>HERNANDEZ ERAZO RICHAR BAYARDO</t>
  </si>
  <si>
    <t>PRESTACION DE SERVICIOS PROFESIONALES ESPECIALIZADOS PARA APOYAR A LA COMISION LEGAL DE CUENTAS EN EL ANALISIS TECNICO CONTABLE, FINANCIEROY PRESUPUESTAL DE LA ENTIDAD  INSTITUTO COLOMBIANO DE DESARROLLO RURAL INCODER EN LIQUIDACION VIGENCIA 2015</t>
  </si>
  <si>
    <t>CASAS GARCIA LIDA MIREYA</t>
  </si>
  <si>
    <t>PRESTACION DE SERVICIOS PROFESIONALES ESPECIALIZADOS, ARA BRINDAR APOYO, ACOMPANAMIENTO Y EMITIR CONCEPTOS JURIDICOS A LA SECRETARIA GENERAL DE LA CAMARA DE REPRESENTANTES</t>
  </si>
  <si>
    <t>PRADO ROLDAN JAIRO ALFONSO</t>
  </si>
  <si>
    <t>PRESTACION DE SERVICIOS PROFESIONALES ESPECIALIZADOS, PARA APOYAR A LA COMISION LEGAL DE CUENTAS EN EL ANALISIS TECNICO CONTABLE, FINANCIERO Y PRESUPUESTAL DE LA ENTIDAD  FONDO NACIONAL DE PRESTACIONES SOCIALES DEL MAGISTERIO  FOMAG VIGENCIA 2015</t>
  </si>
  <si>
    <t>BENAVIDES BARRAGAN FANNY LORENA</t>
  </si>
  <si>
    <t>PRESTACION DE SERVICIOS PROFESIONALES PARA BRINDAR APOYO Y ACOMPANAMIENTO EN ACTIVIDADES DE PRODUCCION Y COORDINACION DEL PROGRAMA POCAS PALABRAS OFICINA DE INFORMACION Y PRENSA</t>
  </si>
  <si>
    <t>LOPEZ CARDONA MARIA CAMILA</t>
  </si>
  <si>
    <t>PRESTACION DE SERVICIOS PROFESIONALES ESPECIALIZDOS PARA APOYAR EN EL ANALISIS TECNICO, CONTABLE, FINANCIERO Y PRESUPUESTAL, COMISION LEGAL DE CUENTAS</t>
  </si>
  <si>
    <t>GONZALEZ PARADA MARIELA</t>
  </si>
  <si>
    <t>GONZALEZ CANTOR MAURO ANDRES</t>
  </si>
  <si>
    <t>PRESTCION DE SERVICIOS DE APOYO A LA GESTION PARA EL DESARROLLO DE ACTIVIADES DE ASIATENCIALES RELACIONADAS CON EL ARCHIVO DE LA COMISION SEGUNDA</t>
  </si>
  <si>
    <t>VELASQUEZ SANABRIA WALTON</t>
  </si>
  <si>
    <t>PRESTACION DE SERVICIOS PROFESIONALES ESPECIALIZADOS PARA APOYAR EN EL ANALISIS TECNICO, CONTABLE Y PRESUPUESTAL, COMISION LEGAL DE CUENTAS</t>
  </si>
  <si>
    <t>VERGARA SIERRA HECTOR JAVIER</t>
  </si>
  <si>
    <t>402A</t>
  </si>
  <si>
    <t>BERMUDEZ PALACIOS LUCIO ANNEO</t>
  </si>
  <si>
    <t>PRESTACION DE SERVICIOS PROFESIONALES ESPECIALIZADOS PARA APOYAR EN EL ANALISIS TECNICO, CONTABLE, FINANCIERO Y PRESUPUESTAL, COMISION LEGAL DE CUENTAS</t>
  </si>
  <si>
    <t>GENTIL GARCIA DUMAR</t>
  </si>
  <si>
    <t>PRESTACION DE SERVICIOS PROFESIONALES PARA BRINDAR APOYO Y ACOMPANAMIENTO EN LA PRESENTACION DEL PROGRAMA  ASI NACEN LAS LEYES ASI COMO LA INVESTIGACION PERIODISTICA Y CONDUCCION DE LOS PROGRAMAS, QUORUM DELIBERATIVO, CIUDADANIA INFORMACION Y PRE</t>
  </si>
  <si>
    <t>LENIS LARA JUAN MANUEL</t>
  </si>
  <si>
    <t>PRESTACION DE SERVICIOS PROFESIONALES PARA APOYAR JURIDICAMENTE, A LA COMISION LEGAL DE CUENTAS</t>
  </si>
  <si>
    <t>FORERO PINZON VICTOR OSWLADO</t>
  </si>
  <si>
    <t>PRESTACION DE SERVICIOS DE APOYO A LA GESTION COMO OPERADOR DE SWITCHER D ELAS TRANSMISIONES EN DIRECTO O EN DIFERIDO DE LA PLENARIA DE LA CAMARA DE REPRESENTANTES, OFICINA DE INFORMACION Y PRENSA</t>
  </si>
  <si>
    <t>JESURUN RAMIREZ ROBERT ALEJANDRO</t>
  </si>
  <si>
    <t>PRESTACION DE SERVICIOS DE APYO A LA GESTION PARA DESARROLLAR ACTIVIDADES ASISTENCIALES EN LA COMISION LEGAL DE CUENTAS</t>
  </si>
  <si>
    <t>SEPULVEDA BENAVIDES LUIS EDUARDO</t>
  </si>
  <si>
    <t>PRESTACION DE SERVICIOS PROFESIONALES PARA BRINDAR APOYO Y ACOMPANAMIENTO EN TEMAS RELACIONADOS CON LA REVISION DE INFORMACION CONTABLE, LIQUIDACION DE CONTRATOS, DIVISION DE SERVICIOS</t>
  </si>
  <si>
    <t>RESTREPO TORRES CLAUDIA LORENA</t>
  </si>
  <si>
    <t>PRESTACION DE SERVICIOS PROFESIONALES ESPECIAIZADOS PARA BRINDAR APOYO Y ACOMPANAMEINTO EN TEMAS FINANCIEROS, RELACIONADOS CON LOS REQUERIMIENTOS DE LOS ENTES DE CONTROL, DIVISION FINANCIERA Y DE PRESUPUESTO</t>
  </si>
  <si>
    <t>LOPEZ DURANGO PEDRO NEL</t>
  </si>
  <si>
    <t>PRESTACION DE SERVICIOS PROFESIONALES PARA BRINDAR APOYO Y ACOMPANAMIENTO CON LO RELACIONADO CON LA RESPUESTA A REQUERIMIENTOS Y MESAS DE TRABAJO REALIZADA CON ENTES DE CONTROL, OFICINA COORDINADORA DE CONTROL INTERNO</t>
  </si>
  <si>
    <t>BURGOS GOMEZ SANDRA LILIANA</t>
  </si>
  <si>
    <t>PRESTACION DE SERVICIOS PROFESIONALES PARA APOYAR EN LA REVISION DE CUMPLIMIENTO DE REQUISITOS Y POSTERIOR ELABORACION DE ACTAS DE LA ORDEN DEL CONSEJO, ASI COMO ELABORACION DE REGISTROS DE PERSONAS, OFICINA D EPROTOCOLO</t>
  </si>
  <si>
    <t>POLO JAIMES MELIZA</t>
  </si>
  <si>
    <t>PRESTACION DE SERVICIOS DE APOYO A LA GESTION PARA APOYAR EL TRAMITE DE PASAJES AEREOS O TERRETRES DE LO HONORABLES REPRESENTANTES SECRETARIA GENERAL</t>
  </si>
  <si>
    <t>VALBUENA SILVA ANA LUCIA</t>
  </si>
  <si>
    <t>PRESTACION DE SERVICIOS ESPECIAIZADOS PARA BRINDAR APOYO A LA SECCION DE CONTABILIDAD, EN ACTIVIDADES CONTABLES REFERENTES A LAS ACCIONES DE SEGUIMIENTO DE CALIDAD DE LA INFORMACION, PRODUCTO DEL PROCESO CONTABLE, DIVISION FINANCIERA Y DE PRESUPUES</t>
  </si>
  <si>
    <t>BAUTISTA VILLALOBOS FRANCISCO JOSE</t>
  </si>
  <si>
    <t>PRESTACION DE SERVICIOS PROFESIONALES PARA BRINDAR APOYO Y ACOMPANAMIENTO TECNICO, , EN TEMAS RELACIONADOS CON EL SISTEMA INTEGRADO, PAGINA WEB, DE LA CORPORACION, OFICINA DE PLANEACION Y SISTEMAS</t>
  </si>
  <si>
    <t>RINCON ALBARRACIN PAULO CESAR</t>
  </si>
  <si>
    <t>PROFESIONALES PARA BRINDAR APOYO Y ACOMPANAMIENTO Y EMITIR CONCEPTOS JUIRIDICOS EN LO RELACIONADO CON EL ESTUDIO DE PROYECTOS DE LEY VIGENTES , ESPECIALMENTE EL PROEYECTO DE LEY No 180 DE 2015 CAMARA, COMISION PRIMERA,</t>
  </si>
  <si>
    <t>GOMEZ ROJAS JOSE FERNANDO</t>
  </si>
  <si>
    <t>ADQUISICION DE QUINCE (15) CERTIFICADOS DIGITALES (TOKEN) CON DESTINO A LOS FUNCIONARIOS DE LA CAMARA DE REPRESENTANTES, PARA SER USADOS EN EL MANEJO DEL APLICATIVO SIIF NACION II</t>
  </si>
  <si>
    <t>3 COMPRAVENTA y/o SUMINISTRO</t>
  </si>
  <si>
    <t>GESTION DE SEGURIDAD ELECTRONICA SA GSE</t>
  </si>
  <si>
    <t>UTL. H.R. OSCAR DE JESUS HURTADO PEREZ</t>
  </si>
  <si>
    <t>PRESTACION DE SERVICIOS PROFESIONALES COMO ASESOR GRADO III EN UNIDAD DE TRABAJO LEGISLATIVO DEL HR OSCAR DE JESUS HURTADO PEREZ</t>
  </si>
  <si>
    <t>GOMEZ MARIN LUIS FERNANDO</t>
  </si>
  <si>
    <t>ADQUISICION DE TARJETAS DE PROXIMIDAD PARA LOS CONTROLES DE ACCESO UBICADOS EN LOS DIFERENTES EDIFICIOS DE LA ENTIDAD</t>
  </si>
  <si>
    <t>DAR SOLUCIONES SAS</t>
  </si>
  <si>
    <t>PRESTACION DE SERVICIOS PROFESIONALES COMO ASESORA JURIDICA, EN LAS ACTUACIONES CONTRACTUALES Y LEGALES, DIVISION JURIDICA</t>
  </si>
  <si>
    <t>MOYA RAMIREZ NANCY LUZ MAR</t>
  </si>
  <si>
    <t xml:space="preserve">PRESTACION PROFESIONALES ESPECIALIZADOS PARA Y ACOMPANAR JURIDICAMENTE EN LA CONTESTACION DE DERCHOS DE PETICION, RESPUESTAS A REQUERIMIENTOS REALIZADOS POR ORGANOS DE CONTROL Y AUTORIDADES ADMINISTRATIVASM APOYO ENT EMAS DE CONTRATACION, DIRECCION </t>
  </si>
  <si>
    <t>LOZANO ORTIZ DIANA MARSELLA</t>
  </si>
  <si>
    <t>PRESTACION DE SERVICIOS PROFESIONALES COMO ASESOR DE DIRECCION ADMINSITRATIVA, EN LA GESTION CONTRACTUAL, ASI COMO TEMBIEN APOYAR EN LAS ALBORES ADMINISTRATIVAS, COMO ENLACE CON LOS H REPRESENTANTES, DIRECCION ADMINISTRATIVA</t>
  </si>
  <si>
    <t>DALLOS CARRILLO LAURA VIVIANA</t>
  </si>
  <si>
    <t>UTL H.R. ANDRES FELIPE VILLAMIZAR ORTIZ</t>
  </si>
  <si>
    <t>PRESTACION DE SERVICIOS PROFESIONALES COMO ASESOR GRADO III EN LA UNIDAD DE TRABAJO LEGISLATIVO, DEL HR ANDRES FELIPE VILLAMIZAR ORTIZ</t>
  </si>
  <si>
    <t>OBANDO BURGOS JESSICA PAMELA</t>
  </si>
  <si>
    <t>PRESTACION DE SERVICIOS DE APOYO A LA GESTION EN ACTIVIDADES DE MANTENIMIENTO Y REPARACION DE LOS BIENES MUEBLES E INMUEBLES DE PROPIEDAD DE LA CAMRA DE REPRESENTANTES, DIVISION DE SERVICIOS</t>
  </si>
  <si>
    <t>PATINO GUEVARA ISAIAS</t>
  </si>
  <si>
    <t>PRESTACION DE SERVICIOS DE APOYO A LA GESTION PARA APOYAR EN LAS ALBORES OPERATIVAS PARA LA CONSERVACION Y MEJORAMIENTO DE LOS BIENES DE PROPIEDAD DE LA CAMARA DE REPRESENTANTES, DIVISION DE SERVICIOS</t>
  </si>
  <si>
    <t>URZOLA CONTRERAS ALVARO ENRIQUE</t>
  </si>
  <si>
    <t>PRESTACION DE SERVICIOS DE APOYO A LA GESTION PARA APOYAR EN LAS LABORES DE PLOMERIA Y OPERATIVAS PARA REPARACION DE LOS BANOS, COCINETAS Y REDES HIDRAHULICAS, DE LA CAMARA DE REPRESENTANTES, DIVISION DE SERVICIOS</t>
  </si>
  <si>
    <t>VELASQUEZ RODRIGUEZ JOSE GUILLERMO</t>
  </si>
  <si>
    <t>PRESTACION DE SERVICIOS PROFESIONALES PARA BRINDAR APOYO DESDE EL PUNTO DE VISTA DE SU PROFESION , EN TEMAS RELACIONADOS CON TRATADO SINTERNACIONALES Y LA PROYECCION DE ESTUDIOS PREVIOS Y LEVANTAMIENTO DE ACTAS DE INICIO, SECRETARIA GENERAL</t>
  </si>
  <si>
    <t>CONTRERAS RUIZ ANDREA TATIANA</t>
  </si>
  <si>
    <t>PRESTACION DE SERVICIOS DE APOYO A LA GESTION PARA ASISTIR Y ACOMPANAR EN LAS ACTIVIDADES DE COMPILACION Y TRAMITE DE LAS OBSERVACIONES REALIZADAS AL INFORME LEGISLATIVO Y AL INFORME DE AUDIENCIA PUBLICA, SECRETARIA GENERAL</t>
  </si>
  <si>
    <t>SALCEDO AGUDELO INGRY JOHANA</t>
  </si>
  <si>
    <t>PRESTACION DES ERVICIOS DE APOYO A LA GESTION PARA APOYAR EN EL TRAMITE Y DESARROLLO DE LAS DIFERENTES ACTIVIDADES ASITENCIALES DEL GRUPO DE CONTROL INTERNO DISCIPLINARIO DIVISION JURIDICA</t>
  </si>
  <si>
    <t>LIZARAZO SANCHEZ LAURA JULIANA</t>
  </si>
  <si>
    <t>PRESTACION DE SERVICIOS PROFESIONALES ESPECIALIZADOS PARA APOYAR JURIDICAMENTE EN EL ANALISIS, REVISION Y SEGUIMIENTO DE LA ENTIDAD  FISCALIA GENERAL DE LA NACION VIGENCIA 2015, COMISION LEGAL DE CUENTAS</t>
  </si>
  <si>
    <t>PEDRAZA PIRAGAUTA AURA NANCY</t>
  </si>
  <si>
    <t>CONTRATAR LA PRESTACION DE SERVICIOS PARA LA ASESORIA CONSULTA Y APOYO EN EL SEGUIMIENTO TECNICO, OPERATIVO,LEGAL Y FUNCIONAL DE LOS CONTRATOS O CONVENIOS QUE SE ENCUENTREN SUSCRITOS O QUE SUSCRIBA LA DIRECCION ADMINISTRATIVA EN TODO LO RELACIONADO CON LOS ESQUEMAS DE SEGURIDAD REQUERIDOS PARA LOS HONORABLES REPRESENTANTES A LA CAMARA</t>
  </si>
  <si>
    <t>COMPANIA INTERAMERICANA DE SEGURIDAD Y VIGILANCIA PRIVADA INSEVIG LTDA</t>
  </si>
  <si>
    <t>PRESTACION DE SERVICIOS PROFESIONALES PARA APOYAR EN EL ANALISIS TECNICO, CONTABLE, FINANCIERO Y PRESUPUESTAL, ENTIDAD  AGENCIA NACIONAL DE MINERIA COMISION LEGAL DE CUENTAS</t>
  </si>
  <si>
    <t>TORRES CALDERON PEDRO RAMON</t>
  </si>
  <si>
    <t>PRESTACION DE SERVICIOS PROFESIONALES ESPECIALIZADOS PARA APOYAR EN EL ANALISIS TECNICO, CONTABLE, FINANCIERO Y PRESUPUESTAL DE LAS ENTIDADES COMISION LEGAL DE CUENTAS</t>
  </si>
  <si>
    <t>REYES RAMIREZ ELPIDIO</t>
  </si>
  <si>
    <t>PRESTACION DE SERVICIOS PROFESIONALES ESPECIALIZADOS PARA APOYAR JURIDICAMENTE EN EL ANALISIS, REVISION Y SEGUIMIENTO DE LA ENTIDAD  AUDITORIA GENERAL DE LA REPUBLICA VIGENCIA 2016, COMISION LEGAL DE CUENTAS</t>
  </si>
  <si>
    <t>CONTRERAS VARGAS ZULMA YISEL</t>
  </si>
  <si>
    <t>PRESTACION DE SERVICIOS PROFESIONALES ESPECIALIZADO PARA APOYAR A ALA COMISION LEGAL DE CUENTAS EN EL ANALISIS TECNICO CONTABLE Y FINANCIERO DEL FONDOS DE LA PROPERIDAD SOCIAL MINSALUD</t>
  </si>
  <si>
    <t>GONZALEZ ALBARRACIN JOSE HONORIO</t>
  </si>
  <si>
    <t>PRESTACION DE SERVICIOS PROFESIONALES PARA APOYAR A ALA COMISION LEGAL DE CUENTAS EN EL ANALISIS TECNICO CONTABLE Y FINANCIERO DEL INSTITUTO GEOGRAFICO AGUSTIN CODAZI ICAG</t>
  </si>
  <si>
    <t>GONZALEZ DEVIA JUAN CARLOS</t>
  </si>
  <si>
    <t>PRESTACION DE SERVICIOS PROFESIONALES PARA BRINDAR APOYO Y ACOMPANAMIENTO DESDE EL PUNTO DE VISTA DE SU PROFESION EN EL ANALISIS DE LOS INFORMES Y DEMAS DOCUMENTACION DE LAS ENTIDADES,  CAJA PROMOTORA DE VIVIENDA MILITAR COMISION LEGAL DE CUENTAS</t>
  </si>
  <si>
    <t>OSORIO GUASCO JAIME</t>
  </si>
  <si>
    <t>PRESTACION DE SERVICIOS PROFESIONALES PARA APOYAR A ALA COMISION LEGAL DE CUENTAS EN EL ANALISIS TECNICO CONTABLE Y FINANCIERO DEL MINISTERIO DE AGRICULTURA Y DESARROLLO RURAL</t>
  </si>
  <si>
    <t>BANQUEZ PERNA CRESCONIO</t>
  </si>
  <si>
    <t>PRESTACION DE SERVICIOS PROFESIONALES PARA APOYAR JURIDICAMENTE A EN EL ANALISIS, REVISION Y SEGUIMIENTO DE LA ENTIDAD  VECOL VIGENCIA 2015 COMISION LEGAL DE CUENTAS</t>
  </si>
  <si>
    <t>VELASQUEZ MARQUEZ LUIS GUILLERMO</t>
  </si>
  <si>
    <t>PRESTACION DE SERVICIOS PROFESIONALS ESPECIALIZADOS PARA APOYAR EN EL ANALISIS TECNICO, CONTABLE, FINANCIERO Y PRESUPUESTAL, ENTIDAD NOTARIAODO Y REGISTRO, VIGENCIA 2015 COMISION LEGAL DE CUENTAS</t>
  </si>
  <si>
    <t>AMAYA SARDOTH ABEL ALIRIO</t>
  </si>
  <si>
    <t>PRESTACION DE SERVICIOS PROFESIONALES ESPECIALIZADOS PARA APOYAR EN EL ANALISIS TECNICO, CONTABLE, FINANCIERO Y PRESUPUESTAL D ELA ENTIDADES, DANE Y MINISTERIO D ELAS TECNOLOGIAS DE LA INFORMACION Y COMUNCACIONES  VIGENCIA 2015, COMISION LEGAL</t>
  </si>
  <si>
    <t>RUIZ DELGADO LUIS ALBERTO</t>
  </si>
  <si>
    <t>APOYAR JURIDICAMENTE EN EL ANALISIS, REVISION Y SEGUIMEINTO D ELA ENTIDAD  CORPORACION AUTONOMA EGIONAL DE SANTANDER CAS VIGENCIA 2015 COMISION LEGAL DE CUENTAS</t>
  </si>
  <si>
    <t>SUAREZ RAMIREZ ANDRES MAURICIO</t>
  </si>
  <si>
    <t>PRESTACION DE SERVICIOS ESPECIALIZDOS PARA APOYAR EN EL ANALISIS TECNICO, CONTABLE, FINANCIERO Y PRESUPUESTAL, ENTIDADES  INSTITUTO NACIONAL DE VIAS Y SOCIEDAD DE ACTIVOS ESPECIALES SAS VIGENCIA 2015, COMISION LEGAL DE CUENTAS</t>
  </si>
  <si>
    <t>CALVO MONTOYA EDGAR EVELIO</t>
  </si>
  <si>
    <t>UTL. HR. EDUARDO DIAZ GRANADOS</t>
  </si>
  <si>
    <t>PRESTACION DE SERVICIOS PROFESIONALES COMO ASESOR III EN LA UNIDAD DE TRABAJO LEGISLATIVO DEL HR EDUARDO AGATON DIAZGRANADOS ABADIA UTL</t>
  </si>
  <si>
    <t>CABRERA MOLINARES ORLANDO ENRIQUE</t>
  </si>
  <si>
    <t>SA</t>
  </si>
  <si>
    <t>SA_MC_06</t>
  </si>
  <si>
    <t>SELECCIONAR UN INTERMEDIARIO PUBLICO O PRIVADO, QUE TRAMITE GESTIONE Y LIDERE LA VENTA DE BIENES MUEBLES OBSOLETOS, INSERVIBLES O POR NO SER NECESARIOS PARA EL NORMAL FUNCIONAMIENTO DE LE ENTIDAD A TRAVES DE SUBASTA PUBLICA PARA ADJUDICARLOS AL MEJOR POSTOR CON LAS CONDICIONES SEÑALADAS EN EL PRESENTE PLIEGO DE CONDICIONES</t>
  </si>
  <si>
    <t>SERVICIOS INTEGRADOS AUTOMOTTRIZ SAS</t>
  </si>
  <si>
    <t>PRESTACION DE SERVICIOS PROFESIONALES ESPECIALIZADO PARA APOYAR A ALA COMISION LEGAL DE CUENTAS EN EL ANALISIS TECNICO CONTABLE Y FINANCIERO DE LAS AGENCIA NACIONAL DE INFRAESTRUCTURAS Y UNIVERSIDAD DE CALDAS</t>
  </si>
  <si>
    <t>HENAO JULIO CESAR</t>
  </si>
  <si>
    <t>PRESTACION DE SERVICIOS ESPECIALIZADOS PARA APOYAR JURIDICAMENTE EN EL ANALISIS, REVISION Y SEGUIMIENTO D ELA ENTIDAD  CONSEJO SUPERIOR DE LA JUDICATURA VIGENCIA 2015, COMISION LEGAL DE CUENTA</t>
  </si>
  <si>
    <t>BUITRAGO SALAZAR LUZ AMANDA</t>
  </si>
  <si>
    <t>PRESTACION DE SERVICIOS PROFESIONALES ESPECIALIZADOS PARA APOYAR EN EL ANALISIS TECNICO, CONTABLE,FINANCIERO Y PRESUPUESTAL DE LAS ENTIDADES COMISION LEGAL DE CUENTAS</t>
  </si>
  <si>
    <t>CARDENAS RUIZ MARCO TULIO</t>
  </si>
  <si>
    <t xml:space="preserve">PRESTACION DE SERVICIOS </t>
  </si>
  <si>
    <t>PARQUEADERO PUERTO LOPEZ</t>
  </si>
  <si>
    <t>UTL HR. MARGARITA MARIA RESTREPO ARANGO.</t>
  </si>
  <si>
    <t>PRESTACION DE SERVICIOS PROFESIONALES COMO ASESOR II EN LA UNIDAD DE TRABAJO LEGISLATIVO DE LA HR MARGARITA MARIA RESTREPO ARANGO</t>
  </si>
  <si>
    <t>ROSAS DIAZ CAROLINA</t>
  </si>
  <si>
    <t>PRESTAR LOS SERVICIO DE APOYO A LA GESTION EN EL PROCESO DE CONTRATACION DIVISION JURIDICA</t>
  </si>
  <si>
    <t>VARGAS PINEDA DAVID ANTONIO</t>
  </si>
  <si>
    <t>PRESTACION DE SERVICIOS PROFESIONALES COMO ABOGADA PARA APOYAR LAS ACTIVIDADES EN MATERIA CONTRACTUAL A LA DIVISION JURIDICA</t>
  </si>
  <si>
    <t>MEDINA MEDINA EVELYN JULITH</t>
  </si>
  <si>
    <t xml:space="preserve">PRESTACION DE SERVICIOS PROFESIONALES A LA DIVISION JURIDICA DE LA ENTIDAD EN EL MANEJO DE LAS BASES DE DATOS </t>
  </si>
  <si>
    <t>COLINA APONTE ERIKA LILIANA</t>
  </si>
  <si>
    <t>PRESTACION DE SERVICIOS DE APOYO A LA GESTION EN LA CUSTODIA, MANEJO Y CONTROL DEL ARCHIVO CONTRACTUAL DE LA DIVISION JURIDICA</t>
  </si>
  <si>
    <t>ARDILA ROMERO RAUL ALFREDO</t>
  </si>
  <si>
    <t>PRESTAR LOS SERIVIOS PROFESIONALES DE APOYO EN EL PROCESO DE CONTRATACION DIVISION JURIDICA</t>
  </si>
  <si>
    <t>CALDERON MORENO CAROLINA</t>
  </si>
  <si>
    <t>PRESTAR LOS SERIVIOS PROFESIONALES COMO ABOGADA, PAR APOYAR LAS ACTIVIADES EN MATERIA CONTRACTUAL, DIVISION JURIDICA</t>
  </si>
  <si>
    <t>CALDERON BELIA INES</t>
  </si>
  <si>
    <t>PRESTACION DE SERVICIOS PROFESIONALES PARA APOYAR A ALA COMISION LEGAL DE CUENTAS EN EL ANALISIS TECNICO CONTABLE Y FINANCIERO DE ENTIDAD SOCIEDAD DE TELEVISION DE LAS ISLAS LTDA</t>
  </si>
  <si>
    <t>HINCAPIE SALAZAR LUISA FERNANDA</t>
  </si>
  <si>
    <t>PRESTACION DE SERVICIOS PROFESIONALES PARA LA ELABORACION DE ESTUDIOS DEL SECTOR, ANALISIS DE PRECIOS, ESTUDIOS PREVIOS Y APOYO TECNICO QUE REQUIERA LA DIVISION JURIDICA</t>
  </si>
  <si>
    <t>OCAMPO AFANADOR YESICA</t>
  </si>
  <si>
    <t>PRESTACION DE SERVICIOS DE APOYO A LA GESTION EN EL MANEJO D ELOS EQUIPOS DE AUDIO, VIDEO, GRABACION Y SISTEMAS DE INFORMACION GENERAL, COMISION LEGAL DE CUENTAS</t>
  </si>
  <si>
    <t>ANCHIQUE BARRERA ANDRES FELIPE</t>
  </si>
  <si>
    <t>PRESTACION DE SERVICIOS DE APOYO A AL GESTION EN LA BUSQUEDA Y RECOLECCION DE INFORMACION RESPECTO DE LAS ENTIDADES QUE LE ASIGNE EL SUPERVISIOR, COMISIONLEGAL DE CUENTAS</t>
  </si>
  <si>
    <t>VALENCIA COTRINI JUAN PABLO</t>
  </si>
  <si>
    <t>PRESTACION DE SERVICIOS PROFESIONALES ESPECIALIZADOS PARA BRINDAR APOYO Y ACOMPANAMIENTO DESDE EL PUNTO DE VISTA DE SU PROFESION EN EL ANALISIS DE LOS INFORMES Y DEMAS DOCUMENTACION,  CONSEJO NACIONAL DE ARQUITECTURA VIGENCIA 2015, COMISION LEGAL</t>
  </si>
  <si>
    <t>RIVERA JIMENEZ LUZ EUGENIA</t>
  </si>
  <si>
    <t>PRESTACION DE SERVICIOS PROFESIONALES PARA APOYAR EN EL ANALISIS TECNICO, CONTABLE, FINANCIERO Y PRESUPUESTAL, COMISION LEGAL DE CUENTAS</t>
  </si>
  <si>
    <t>GOMEZ SALAZAR CARLOTA MILENA</t>
  </si>
  <si>
    <t>PRESTACION DE SERVICIOS PROFESIONALES A LA DIRECCION ADMINISTRATIVA EN EL LEVANTAMIENTO DE LA INFORMACION NECESARIA PARA LA ELABORACION YO ACTUALIZACION DE LOS MANUALES DE OPERATIVOS DE LAS DEPENDENCIAS, ASI COMO EL SEGUIMIENTO DEL PLAN DE MEJORAMI</t>
  </si>
  <si>
    <t>OSMA GUERRERO CLAUDIA PATRICIA</t>
  </si>
  <si>
    <t>PEESTACION DE SERVICIOS DE APOYO A LA GESTION EN LA ORGANIZACION, CLASIFICACION, FOLIACION Y SEGUIMIENTO DE LOS CONTRATOS DE PRESTACION DE SERVICIOS BAJO LA SUPERVISION, COMISION LEGAL DE CUENTAS</t>
  </si>
  <si>
    <t>SALINAS PRIETO FRANK ALBERTO</t>
  </si>
  <si>
    <t>PRESTACION DE SERVICIOS PROFESIONALES PARA APOYAR JURIDICAMENTE EN EL ANALISIS, REVISION Y SEGUIMIENTO DE LA ENTIDAD  CORPORACION AUTONOMA DEL VALLE DEL CAUCA VIGENCIA 2016, COMISION LEGAL DE CUENTAS</t>
  </si>
  <si>
    <t>VILLABONA ALVARADO HERNANDO</t>
  </si>
  <si>
    <t>PRESTACION DE SERVICIOS PROFESIONALES PARA APOYAR EN EL ANALISIS TECNICO, CONTABLE Y FINANCIERO Y PRESUPUESTAL ENTIDAD  COMISION DE REGULACION DE ENERGIA Y GAS COMISION LEGAL DE CUENTAS</t>
  </si>
  <si>
    <t>PABON JIMENEZ WILLIAN DAVID</t>
  </si>
  <si>
    <t>PRESTACION DE SERVICIOS PROFESIONALES ESPECIALIZADOS PARA REALIZAR ACOMPANAMIENTO JURIDICO A LOS PROCESOS PENALES, DISCIPLINARIOS Y FISCALES COMISION DE INVESTIGACION Y ACUSACION</t>
  </si>
  <si>
    <t>BURGOS MONTENEGRO PAOLA ANDREA</t>
  </si>
  <si>
    <t>PRESTACION DE SERVICIOS PROFESIONALES ESPECIALIZADOS PARA REALIZAR ACOMPANAMIENTO JURIDICO A LOS PROCESOS PENALES, DISCIPLINARIOS Y FISCALES, ADELANTADOS POR LA COMISION DE INVESTIGACION Y ACUSACION</t>
  </si>
  <si>
    <t>VERGARA MONTEROZA ROBERTO JOSE</t>
  </si>
  <si>
    <t>PRESTACION DE SERVICIOS PROFESIONALES COMO ABOGADO PARA APOYAR EN MATERIA JURIDICA,LOS PROCESOS PENALES, DISCIPLINARIOS Y FISCALES, ADELANTADOS POR LA COMISION DE INVESTIGAION Y ACUSACION</t>
  </si>
  <si>
    <t>VOLVERAS MUNOZ MONICA</t>
  </si>
  <si>
    <t>PRESTACION DE SERVICIOS PROFESIONALES PARA BRINDAR APOYO Y ACOMPANAMIENTO EN LOS PROCESOS DESARROLLODADOS POR LA DIVISION FINANCIERAY DE PRESUPUESTO EN EL MANEJO, TRAMITE Y CONTROL DEL PRESUPUESTO DE LA CORPORACION</t>
  </si>
  <si>
    <t>ARDILA GARZON LUIS ANTONIO</t>
  </si>
  <si>
    <t>PRESTACION DE SERVICIOS PROFESIONALES PARA APOYAR EN LAS VISITAS CON AGENTES INTERNACIONALES, A LA PRESIDENCIA DE LA CAMARA DE REPRESENTNATES</t>
  </si>
  <si>
    <t>ORTIZ CRUZ NATHALIA</t>
  </si>
  <si>
    <t>PRESTACION DE SERVICIOS PROFESIONALS PARA APOYAR JURIDICAMENTE EN EL ANALISIS, REVISION Y SEGUIMIENTO DE LA AP2500232700020019047901 DEL CONSEJO DE ESTADO, COMISION LEGAL DE CUENTAS</t>
  </si>
  <si>
    <t>NANDAR BEJARANO JENSY PAOLA</t>
  </si>
  <si>
    <t>PRESTACION DE SERVICIOS PROFESIONALES PARA BRINDAR ASESORIA Y ACOMPANAMIENTO LEGAL Y PERMANENTE EN LOS TEMAS RELACINADOS CON ORGANISMOS DE CONTROL, PRESIDENCIA</t>
  </si>
  <si>
    <t>TORRES CHAMORRO MARIA CAMILA</t>
  </si>
  <si>
    <t>PRESTACION DE SERVICIOS DE APOYO A LA GESTION EN LA RECOLECCION, DIGITALIZACION, COMPILACION Y FOTOCOPIADO DE INFROMACION COMISION LEGAL DE CUENTAS</t>
  </si>
  <si>
    <t>GARCIA GIRALDO YANELLY</t>
  </si>
  <si>
    <t>PRESTACION DE SERVICIOS PROFESIONALES PARA BRINDAR APOYO EN REALIZAR INFORMES PARA ATENDER REQUERIMIENTOS DE ENTES DE CONTROL, SECCION REGISTRO Y CONTROL, DIVISION DE PERSONAL</t>
  </si>
  <si>
    <t>OROZCO DOMINGUEZ JASON MANUEL</t>
  </si>
  <si>
    <t>PRESTACION DE SERVICIOS ESPECIALIZADOS PARA APOYAR EN EL ANALISIS TECNICO, CONTALBE, FINANCIERO Y PRESUPUESTAL  FONDO PARA LA REHABILITACION INVERSION SOCIAL Y LUCHA CONTRA EL CRIMEN ORGANIZADO, COMISION LEGAL DE CUENTAS</t>
  </si>
  <si>
    <t>ROSAS WALTEROS JAVIER ENRIQUE</t>
  </si>
  <si>
    <t>PRESTACION DE SERVICIOS PROFESIONALES ESPECIALIZADOS EN LA PROYECCION DE PRONUNCIAMIENTOS E IMPUGNACIONES , EMISION DE CONCEPTOS JURIDICOS Y RESPUESTAS A LOS REQUERIMIENTOS, COMISION DE INVESTIGAION Y ACUSACION</t>
  </si>
  <si>
    <t>TELLEZ GARCIA ERIKA MAYERLY</t>
  </si>
  <si>
    <t>PRESTACION DE SERVICIOS PROFESIONALES COMO ABOGADO PARA APOYAR ENMATERIA JURIDICA,LOS PROCESOS PENALES, DISCIPLINARIOS Y FISCALES, ADELANTADOS POR LA COMISION DE INVESTIGAION Y ACUSACION</t>
  </si>
  <si>
    <t>ALVARADO MOSQUERA JULIO CESAR</t>
  </si>
  <si>
    <t>PRESTACION DE SERVICIOS PROFESIONALES PARA BRINDAR ACOMPANAMIENTO EN LAS ACTIVIDADES INHERENTES AL PLAN DE BIENESTAR SOCIAL, DIVISION DE PERSONAL</t>
  </si>
  <si>
    <t>BERRIO CIFUENTES MARIO ANDRES</t>
  </si>
  <si>
    <t>PROFESIONALS PARA APOYAR EN EL ANALISIS TECNICO, CONTABLE, FINANCIERO Y PRESUPUESTAL, ENTIDAD INVIAS , VIGENCIA 2015 COMISION LEGAL DE CUENTAS</t>
  </si>
  <si>
    <t>OCHOA LONDONO LUIS EDUARDO</t>
  </si>
  <si>
    <t>MORENO RIVERA LUIS GUSTAVO</t>
  </si>
  <si>
    <t>PRESTACION DE SERVICIOS PROFESIONALES ESPECIALIZADOS PARA APOYAR JURIDICAMENTE LA COMISION DE INVESTIGACION Y ACUSACION</t>
  </si>
  <si>
    <t>OJEDA MORENO CARLOS FERNANDO</t>
  </si>
  <si>
    <t>PRETACION DE SERVICIOS PROFESIONALES PARA BRINDAR APOYO Y ACOMPANAMIENTO EN LA ELABORACION DE INICIATIVAS , N EL SEGUIMIENTO D ELOS CONVENIOS INTERADMINISTRATIVOS EN LA PUESTA EN FUNCIONAMIENTO D ELA NUEVE PAGINA WEB OFICINA DE PLANEACION Y SISTEMAS</t>
  </si>
  <si>
    <t>GUARIN TRUJILLO JORGE ARMANDO</t>
  </si>
  <si>
    <t>PRESTACION DE SERVICIOS PROFESIONALES PARA BRINDAR ACOMPANAMIENTO ADMINISTRATIVO EN LAS ACTIVIDADES D ELA DIVISION DE PERSONAL</t>
  </si>
  <si>
    <t>SUAREZ COLLAZOS LUISA REINA</t>
  </si>
  <si>
    <t>PRESTACION DE SERVICIOS PROFESIONALES PARA APOYAR EN MATERIA JURIDICA LOS PROCESOS PENALES, DISCIPLINARIOS Y FISCALES, ADELANTADOS POR LA COMISION DE INVESTIGACION Y ACUSACION</t>
  </si>
  <si>
    <t>PADILLA DIAZ VIVIAN CONSTANZA</t>
  </si>
  <si>
    <t>OCHOA CAMARGO JAVIER RICARDO</t>
  </si>
  <si>
    <t>PRESTACION DE SERVICIOS DE APOYO A LA GESTION EN LAS LABORES ADMINISTRATIVAS PROPIAS DE LA COMISION DE INVESTIGACION Y ACUSACION</t>
  </si>
  <si>
    <t>VERGARA BLANCO JOELIS</t>
  </si>
  <si>
    <t>PRESTACION DE SERVICIOS DE APOYO A LA GESTION EN LOS TRAMITES ADMINISTRATIVOS NECESARIOS PARA EL FUNCIONAMIENTO DE LA COMISION DE INVESTIGACION Y ACUSACION</t>
  </si>
  <si>
    <t>RACEDO OSORIO ANGELA PAMELA</t>
  </si>
  <si>
    <t>PRESTACION DE SERVICIOS PROFESIONALES ESEPCIALIZADOS PARA APOYAR EN EL ANALISIS TECNICO, CONTABLE, FINANCIERO Y PRESUPUESTAL DE LA ENTIDAD  ESP GENERADORA Y COMERCIALIZADORA DE ENERGIA DEL CARIBE VIGENCIA 2015, COMISION LEGAL DE CUENTAS</t>
  </si>
  <si>
    <t>LONDONO MONZON JAFET</t>
  </si>
  <si>
    <t>PRESTACION DE SERVICIOS PROFESIONALES COMO ABOGADO PARA APOYAR EN MATERIA JURIDICA LOS PROCESOS PENALES, DISCIPLINARIOS Y FISCALES, COMISION DE INVESTIGACION Y ACUSACION</t>
  </si>
  <si>
    <t>ANDRADE RINCON OLBAR</t>
  </si>
  <si>
    <t>PRESTACION DE SERVICIOS PROFESIONALES PARA APOYAR EL DESARROLLO DE LAS ADMINISTRATIVAS DE LA PRESIDENCIA</t>
  </si>
  <si>
    <t>QUIROZ CASTRO JESSICA JOHANA</t>
  </si>
  <si>
    <t>PRESTACION DE SERVICIOS DE APOYO A LA GESTION EN LA REVISION Y SEGUIMIENTO DE LAS CUENTAS DE COBRO PRESENTADAS POR LOS CONTRATISTAS DE LA COMISION DE INVESTIGACION Y ACUSACION</t>
  </si>
  <si>
    <t>REATIGA ARENAS RONALD IVAN</t>
  </si>
  <si>
    <t>PRESTACION DE SERVICIOS PROFESINALES PARA BRINDAR APOYO EN LA ORGANIZACION DE LAS VISITAS PROTOCOLARIAS QUE REALICEN PRESIDENTES, AMBAJADORES Y DEMAS MIEMBROS DEL CUERPO DIPLOMATICO DE DIFERENTES PAISES A LA CAMARA DE REPRESENTANTES, PROTOCOLO</t>
  </si>
  <si>
    <t>MUNOZ ROMERO FRANCIA LORENA</t>
  </si>
  <si>
    <t>PRESTACION DE SERIVICIOS PROFESIONALES ESPECIALIZADOS PARA APOYAR JURIDICAMENTE EN EL ANALISIS TECNICO, CONTABLE Y FINANCIERO DE LA ENTIDAD  BANCO CENTRAL HIPOTECARIO EN LIQUIDACION VIGENCIA 2015, COMISION LEGAL DE CUENTAS</t>
  </si>
  <si>
    <t>MENDEZ ABRIL ANA MERCEDES</t>
  </si>
  <si>
    <t>PRESTACION DE SERVICIOS DE APOYO A LA GESTION ENLA BUSQUEDA Y RECOLECCION DE INFORMACION  COMISION LEGAL DE CUENTAS</t>
  </si>
  <si>
    <t>SALAMANCA DECHNER WILLIAN ANDRES</t>
  </si>
  <si>
    <t>PRESTACION DE SERVICIOS PROFESIONALES PARA BRINDAR ACOMPANAMIENTO EN ACTIVIDADES DE BIENESTAR SOCIAL , A LA DIVISION DE PERSONAL</t>
  </si>
  <si>
    <t>ELIZALDE MORALES OMAR</t>
  </si>
  <si>
    <t>PRESTACION DE SERVICIOS DE APOYO A LA GESTION PARA ACOMPANAR EN ACTIVIDADES ADMINISTRATIVAS A LA COMISION DE INVESTIGACION Y ACUSACION</t>
  </si>
  <si>
    <t>MUNOZ BERMUDEZ ANA CATHERING</t>
  </si>
  <si>
    <t>PRESTACION DE SERVICIOS PROFESIONALES PARA REALIZAR ACOMPANAMIENTO JURIDICO EN LOS PROCESOS PENALES, DISCIPLINARIOS Y FISCALES, COMISION DE INVESTIGACION Y ACUSACION</t>
  </si>
  <si>
    <t>ARISTIZABAL MORA LUZ NATHALIA</t>
  </si>
  <si>
    <t>PRESTACION DE SERVICIOS PROFESIONALES PARA APOYAR ACTIVIDADES EN MATERIA CONTRACTUAL A LA DIVISION JURIDICA</t>
  </si>
  <si>
    <t>ROA MONTEALEGRE ANGELA PATRICIA</t>
  </si>
  <si>
    <t>PRESTACION DE SERVICIOS PROFESIONALES CON MAESTRIA PARA REALIZAR ACOMPANAMIENTO JURIDICO A LOS PROCESOS PENALES, DISCIPLINARIOS Y FISCALES ADELANTADOS, EN LA COMISION DE INVESTIGACION Y ACUSACION</t>
  </si>
  <si>
    <t>MENDEZ TOLOZA SEBASTIAN FAUSTO</t>
  </si>
  <si>
    <t>PRESTACION DE SERVICIOS DE APOYO A LA GESTION PARA ACOMPANAMIENTO AL GRUPO ESPECIAL DE BONOS PENSIONALES EN LA ELABORACION DE FACTORES SALARIALES, DIVISION DE PERSONAL</t>
  </si>
  <si>
    <t>GOMEZ GONZALEZ DEICY ANDREA</t>
  </si>
  <si>
    <t>PRESTACION DE SERVICIOS PROFESIONALES PARA BRINDAR ACOMPANAMIENTO A LA DIVISION DE PERSONAL</t>
  </si>
  <si>
    <t>ESPINOSA ORTIZ JULIAN</t>
  </si>
  <si>
    <t>PRESTACION DE SERVICIOS PROFESIONALES PARA BRINDAR ACOMPANAMIENTO EN LA APLICACION DE PRUEBAS DE VALORACION DE APTITUDES Y HABILIDADES EN PROCESOS DE ENCARGO DE LA PLANTA DE PERSONAL, EJECUCION DEL PIC Y DESARROLLO PLAN INST DIVISION DE PERSONAL</t>
  </si>
  <si>
    <t>TORRES USCATEGUI ANA MARCELA</t>
  </si>
  <si>
    <t>PRESTACION DE SERIVICIOS DE APOYO A LA GESTION PARA BRINDAR APOYO Y ACOMPANAMIENTO EN LABORES ADMINISTRATIVAS DE LA COMISION DE INVESTIGACION Y ACUSACION</t>
  </si>
  <si>
    <t>MARTUSCIELLO MARTINEZ RENATO</t>
  </si>
  <si>
    <t>PRESTACION DE SERVICIOS PROFESIONALES PARA APOYAR EN EL DISENO D EUNA PROPUESTA METODOLOGICO PARA MEJORAR EL PROCESO DE INDUCCION Y REINDUCCION DE LA ENTIDAD Y SEGUIMIENTO DE EVALUACION DE DESEMPENO, DIVISION DE PERSONAL</t>
  </si>
  <si>
    <t>RAMIREZ RODRIGUEZ ALEXANDRA CAROLINA</t>
  </si>
  <si>
    <t>PRESTACION DE SERIVICIOS PROFESIONALES ESPECIALIZADOS PARA APOYAR JURIDICAMENTE EN EL ANALISIS, REVISION Y SEGUIMIENTO DE LA ENTIDAD  SUPERINTENDENCIA DE SOCIEDAD VIGENCIA 2015, COMISION LEGAL DE CUENTAS</t>
  </si>
  <si>
    <t>PEREZ ARANGO BETSY JUDITH</t>
  </si>
  <si>
    <t>PRESTACION DE SERVICIOS PROFESIONALES EN LE AREA FINANCIERA Y ECONOMICA PARA APOYAR EN LA FORMULACION DE STUDIOS DEL SECTOR EN LA ETAPA PRECONTRACTUAL DE LOS BIENES Y SERVICIOS A CONTRATAR, CON APOYO MECI, CALIDAD DIVISION DE SERVICIOS</t>
  </si>
  <si>
    <t>BERNAL GARRIDO MIGUEL ANGEL</t>
  </si>
  <si>
    <t>PRESTACION DE SERVICIOS PROFESIONALES PARA BRINDAR APOYO Y ACOMPANAMIENTO JURIDICO, ELABORACION DE RESPUESTAS A SOLICITUDES Y REQUERIMIENTOS, LEVANTAMIENTO DE ACTAS DE INICIO, ENTRE OTRAS ACTIVIDADES, DIVISION DE PERSONAL</t>
  </si>
  <si>
    <t>HERRERA PIMIENTA MARGARITA ROSA</t>
  </si>
  <si>
    <t>PRESTACION DE SERVICIOS DE APOYO A LA GESTION EN ACTIVIDADES ASITENCIALES DE LA COMISION DE SEGUIMIENTO A LA LEY DE VICTIMAS, ASI COMO APOYO EN LA TRNASCRIPCION DE LAS SESIONES, AUDIENCIAS Y DEBATES, COMISION PRIMERA</t>
  </si>
  <si>
    <t>SANTOS MALAGON PAOLA ANDREA</t>
  </si>
  <si>
    <t>PRESTACION DE SERVICIOS PROFESIONALES ESPECIALIZDOS DE ACMPANAMIENTO EN EL PLAN DE TRABAJO Y PROYECTOS PARA MEJORAMIENTO DE SALUD DE LOS FUNCIONARIOS DE LA ENTIDAD, DIVISION DE PERSONAL</t>
  </si>
  <si>
    <t>OCHOA ZULUAGA LUIS FERNANDO</t>
  </si>
  <si>
    <t>PRESTACION DE SERVICIOS PROFESIONALES ESPECIALIZADOS PARA APOYAR JURIDICAMENTE EN EL ANALISIS, REVISION Y SEGUIMIENTO DE LA ENTIDAD  FINAGRO VIGENCIA 2015, COMIISION LEGAL DE CUENTAS</t>
  </si>
  <si>
    <t>OSORIO HENAO HECTOR</t>
  </si>
  <si>
    <t>PRESTACION DE SERVICIOS DE APOYO A LA GESTION PARA ACOMPANAR Y COLABORAR EN ACTIVIDADES ASSITENCIALES, DIVISION DE SERVICIOS</t>
  </si>
  <si>
    <t>INGRID YURANI PARRA BARCENAS</t>
  </si>
  <si>
    <t>PRESTACION DE SERVICIOS PROFESIONALES PARA APOYAR EN LA GERENCIA DEL RECURSO HUMANO, A LA DIVISION DE PERSONAL</t>
  </si>
  <si>
    <t>ESPINOSA JIMENEZ ERNESTO JESUS</t>
  </si>
  <si>
    <t>COMISIÓN QUINTA</t>
  </si>
  <si>
    <t>PRESTACION DE SERVICIOS PROFESIONALES PARA BRINDAR APOYO JURIDICO A LA COMISION QUINTA</t>
  </si>
  <si>
    <t>TOVAR TRUJILLO VICTOR ANDRES</t>
  </si>
  <si>
    <t>PRESTACION DE SERVICIOS PROFESIONALES PARA BRINDAR ACOMPANAMIENTO EN LOS DIFERENTES EVENTOS YA CTOS PROTOCOLARIOS QUE SE RELAICEN EN LA CAMARA DE REPRESENTNATES COMO MAESTRO DE CEREMONIA, OFICINA DE PROTOCOLO</t>
  </si>
  <si>
    <t>MARTINEZ ARGUELLES VIVAN TATIANA</t>
  </si>
  <si>
    <t xml:space="preserve">PRESTACION DE SERVICIOS DE APOYO A LA GESTION EN DIRECCIONAMIENTO DE DERECHOS DE PETICION PARA QUE SE BRINDE RESPUESTA, APOYO EN PROYECCION DE SOLICITUDES JURIDICAS ALLEGADAS A LA DIRECCION ADMINISTRATIVA </t>
  </si>
  <si>
    <t>TELLEZ NINO YUDY PAOLA</t>
  </si>
  <si>
    <t>PRETACION DE SERVICIOS PROFESIONALES EN EL APOYO TECNICO PARA LA EJECUCION Y DESARROLLO DE LA PLICACION O PLATAFORMAS TECNOLOGICAS QUE UTILIZA LA CORPORACION PARA MANTENER EN COMUNICACION A LOS REPRESENTATES DE LA CAMARA , DIRECCION ADMINISTRATIVA</t>
  </si>
  <si>
    <t>ZIMMERMANN ROMERO FABIAN ELIECER</t>
  </si>
  <si>
    <t>PRESTACION DE SERVICIOS PROFESIONALES PARA APOYAR EN LA RECOPILACION DE INFORMACION Y EVIDENCIAS FINANCIERAS YO ECONOMICAS QUE SEAN REQUERIDAS EN LA RENDICION DE LOS DISTINTOS INFORMES A PRESENTAR DIVISION DE SERVICIOS</t>
  </si>
  <si>
    <t>SUAREZ GOMEZ BRIAN HERVEY</t>
  </si>
  <si>
    <t>PRESTACION DE SERVICIOS DE APOYO A LA GESTION PARA TRAMITES ADELANTADOS AN LA PRESIDENCIA DE LA CAMRA DE REPRESENTANTES, PRESIDENCIA,</t>
  </si>
  <si>
    <t>ALZATE ROJAS MARIA ISABEL</t>
  </si>
  <si>
    <t>PRESTACION DE SERVICIOS PROFESIONALES PARA BRINDAR APOYO EN EL ANALISIS, ESTUDIO Y SEGUIMIENTO DE LOS PROYECTOS DE LEY A LA COMISION QUINTA</t>
  </si>
  <si>
    <t>QUIROZ ALVARADO GERARDO ENRIQUE</t>
  </si>
  <si>
    <t>PRESTACION DE SERVICIOS PROFESINALES PARA APOYAR EL DESARROLLO DE LAS ACTIVIADES ADMINISTRATIVAS RELACIONADAS CON EL PROGRAMA  TRANSPERENCIA COLOMBIA PRESIDENCIA</t>
  </si>
  <si>
    <t>FRANCO VIDAL CONSTANZA</t>
  </si>
  <si>
    <t>PRESTACION DE SERVICIOS PROFESIONALES PARA BRINDAR APOYO Y ACONPANAMIENTO RESPECTO AL MANTENIMIENTO DEL PARQUE AUTOMOTOR D ELA CAMRA DE REPRESENTANTES , ASI COMO EL PERFECCIONAMIENTO DEL PLAN VIAL, DIVISION DE SERVICIOS</t>
  </si>
  <si>
    <t>GAMBA TRIANA MARIA ISABEL</t>
  </si>
  <si>
    <t>PRESTACION DE SERVICIOS DE APOYOA A LA GESTION PARA ACOMPANAR EN ACTIVIDADES ADMINISTRATIVAS A LA COMISION DE INVESTIGACION Y ACUSACION</t>
  </si>
  <si>
    <t>MARTINEZ SILVA VANESSA</t>
  </si>
  <si>
    <t>PRESTACION DE SERVICIOS DE APOYO A LA GESTION PARA ASISTIR Y ACOMPANAR EN ACTIVIDADES CONCERNIENTES AL MANEJO DE CAMARAS DE VIDEO, GRABACION DE AUDIO Y VIDEO, DE LAS SESIONES Y PLENARIAS, SECRETARIA GENERAL</t>
  </si>
  <si>
    <t>VARON CASTANO JAVIER RICARDO</t>
  </si>
  <si>
    <t>PRESTACION DE SERVICIOS PROFESIONALES PARA REALIZAR ACOMPANAMIENTO JURIDICO EN LOS PRODESOS PENALES, DISCIPLINARIOS Y FISCALES, COMISION DE INVESTIGACION Y ACUSACION</t>
  </si>
  <si>
    <t>BECERRA CHIVATA JENNY ALEXANDRA</t>
  </si>
  <si>
    <t>PRESTACION DE SERVICIOS PROFESIONALES PARA BRINDAR APOYO JURIDICO EN EL DESARROLLO DE LAS FUNCIONES ENCARGADAS A LA COMISION DE INVESTIGACION Y ACUSACION</t>
  </si>
  <si>
    <t>MEDRANO ALMANZAR LAURA LUCIA</t>
  </si>
  <si>
    <t>PRESTACION DE SERVICIOS PROFESIONALES PARA BRINDAR APOYO Y ACOMPANAMIENTO JURIDICO EN ACTIVIDADES RELACIONADAS CON CONTRATACION Y REQUERIMEINTOS DE LA CGR, AUDITORIA FIACAL VIGENCIA 2015, DIVISION DE PERSONAL</t>
  </si>
  <si>
    <t>MARIN MONTOYA DIANA LORENA</t>
  </si>
  <si>
    <t>LA GESTION PARA BRINDAR APOYO EN LAS ACTIVIDADES Y TRAMITES ADMINISTRATIVOS DIVISION DE PERSONAL</t>
  </si>
  <si>
    <t>SANCHEZ BARRIOS NORMA CONSTANTZA</t>
  </si>
  <si>
    <t>PRESTACION DE SERVICIOS PROFESIONALES PARA ASESORAR EN LA EJECUCION Y REPORTE DE LOS PLANES INSTITUCIONALES, DIVISION DE PERSONAL</t>
  </si>
  <si>
    <t>SEIDEL PERALTA RENATE</t>
  </si>
  <si>
    <t>PRESTACION DE SRVICIOS DE APOYO A LA GESTION PARA ACOMPANAR EN LAS ACTIVIADES DE EVACUACION DE FONDOS ACUMULADOS Y ARCHIVO DE GESTION DIVISION DE PERSONAL</t>
  </si>
  <si>
    <t>ARBELAEZ ANGEL JAIME ALEXANDER</t>
  </si>
  <si>
    <t>PRESTACION DE SERVICIOS DE APOYO A LA GESTION PARA APOYAR LAS ACTIVIDADES DE ARCHIVO DE LA DIVISION DE SERVICIOS</t>
  </si>
  <si>
    <t>ARIAS REYES MIGUEL ANGEL</t>
  </si>
  <si>
    <t>PRESTACION DE SERVICIOS PROFESIONALES PARA LA GESTION DE LOS CONTRATOS QUE SE SUSCRIBAN AL INTERIOR DE LOS PROCESOS ESPECIALMENTE LOS RELACIONADOS CON EL PARQUE AUTOMOR, DIVISION DE SERVICIOS</t>
  </si>
  <si>
    <t>SOTELO DUQUE JUAN CARLOS</t>
  </si>
  <si>
    <t>PRESTACION DE SERVICIOS PROFESIONALES PARA BRINDAR APOYO A LA COMISION SEPTIMA</t>
  </si>
  <si>
    <t>VICTORIA LEYES MARTHA LUCIA</t>
  </si>
  <si>
    <t>CONTRATAR LA PRESTACION DE SERVICIOS DE UN ASESOR EN TELECOMUNICACIONES PARA APOYAR LA GESTIONES PARA LA PRIMERA VICEPRESIDENCIA</t>
  </si>
  <si>
    <t>MORA GONZALEZ PEDRO ANTONIO</t>
  </si>
  <si>
    <t>PRESTACION DE SERVICIOS DE APOYO A LA GESTION DE LA COORDINACION DE DUPLICACION Y CORRESPONDENCIA DE LA CAMARA</t>
  </si>
  <si>
    <t>CASTANEDA GUTIERREZ CINTHIA VIVIANA</t>
  </si>
  <si>
    <t>PRESTACION DE SERVICIOS PROFESINALES COMO ABOFADO EN LA GESTION DE LOS PROCESOS JURIDICOS, COMISION DE INVESTIGACION Y ACUSACION</t>
  </si>
  <si>
    <t>MARTINEZ CHIRIVI EDWIN GONZALO</t>
  </si>
  <si>
    <t>PRESTACION DE SERVICIOS DE APOYO A LA FUNCION JUDICIAL DE LA COMISION DE INVESTIGACION Y ACUSACION</t>
  </si>
  <si>
    <t>TORRES ORTIZ PAULA ANDREA</t>
  </si>
  <si>
    <t>PRESTACION DE SERVICIOS DE APOYO A LA GESTION EN CUANTO AL REPARTO Y RECEPCION DE CARPETAS CON EXPEDIENTES, CORRESPONDENCIA Y DOCUMENTOS RELACIONADOS A PROCESOS, CONTRACTUALES , DIVISION JURIDICA</t>
  </si>
  <si>
    <t>PAEZ BERNAL ROGELIO</t>
  </si>
  <si>
    <t>PRESTACION DE SERVICIOS ESPECIALIZADOS PARA DESARROLLAR LA EVALUACION, ANALISIS Y DISENO DE UNA PROPUESTA METODOLOGICA PARA MEJORAR E IMPELMENTAR EL CLIMA ORGANIZACIONAL DE LA ENTIDAD, DIVISION DE PERSONAL</t>
  </si>
  <si>
    <t>URDANETA BALLEN ORLANDO JOSE</t>
  </si>
  <si>
    <t>PRESTACION DE SERVICIOS PROFESIONALES ESPECIALIZADS PARA BRINDAR APOYO Y ACOMPANAMIENTO EN ACTIVIDADES Y PROCEOS RELACIONADOS CON LOS INMUEBLES DEL CONGRESO DE LA REPUVLICA, DIVISION DE SERVICIOS</t>
  </si>
  <si>
    <t>MONTOYA CASTILLO DIANA JULIETA</t>
  </si>
  <si>
    <t>PRESTACION DE SERIVICIOS DE APOYO A LA GETION PARA ACOMPANAR Y APOYAR EN LA EVISION DOCUMENTAL DE CUENTAS DE COBRO PRESENTADAS POR LOS CONTRATISTAS DE PRESTACION DE SERVICIOS, SEGUIMIENTO A LOS REINTEGROS CON SUS RESPECTIVAS CONCILIAC FIENANCIERA</t>
  </si>
  <si>
    <t>RODRIGUEZ GUTIERREZ JASBLEIDY</t>
  </si>
  <si>
    <t>PRESTACION DE SERVICIOS PROFESIONALES PARA APOYAR LA COORDINACION DE TEMAS RELACIONADOS ENTRE LA OFICINA DE INFORMACION Y PRENSA Y LA PRESIDENCIA DE LA CAMARA DE REPRESENTANTES</t>
  </si>
  <si>
    <t>ZARATE RODRIGUEZ LIBIA ADELA</t>
  </si>
  <si>
    <t>PRESTACION DE SERVICIOS DE APOYO A LA GESTION PARA ACOMPANAR EN LA RECEPCION, ARCHIVO, BUSQUEDA, REVISION DE FACTORES SALARIALES Y ELABORACION DE FORMATOS RECPECTIVOS QUE SEAN SOLCITADOS PARA PENSION YCERTIFICACIONES LABORALES, DIVISION DE PERSONAL</t>
  </si>
  <si>
    <t>VELASQUEZ PINEDA DIEGO ALEJANDRO</t>
  </si>
  <si>
    <t>PRESTACION DE SERVICIOS PROFESIONALES DE APOYO EN EL PROCESO DE CONTRATACION DE LA DIVISION DE SERVICIOS</t>
  </si>
  <si>
    <t>RUBIO OSORIO IVON LORENA</t>
  </si>
  <si>
    <t>PRESTACION DE SERVICIOS PROFESIONALES CON PLENA AUTONOMINA TECNICA, ADMINISTRATIVA Y FINANCIERA PARA APOYAR A CONTROL INTERNO</t>
  </si>
  <si>
    <t>BALLESTEROS MIRANDA GLADYS ELFIDIA</t>
  </si>
  <si>
    <t>RESTREPO SANCHEZ EUGENIO</t>
  </si>
  <si>
    <t>PRESTACION DE SERVICIOS PROFESIONALES PARA BRINDAR ACOMPANAMIENTO JURIDICO EN EL ESTUDIO DEL PROYECTO DE LEY No 275 DE 2016  CAMARA  056 DE 2015 SENADO, COMISION PRIMERA</t>
  </si>
  <si>
    <t>MATTA REYES YENIFFER PAOLA</t>
  </si>
  <si>
    <t>PRESTACION DE SERVICIOS PROFESIONALES CON PLENA AUTONOMIA TECNICA, ADMINISTRATIVA Y FINANCIERA PARA APOYO A LA OFICINA DE CONTROL INTERNO</t>
  </si>
  <si>
    <t>CHALARCA GOMEZ JOHN ALEXANDER</t>
  </si>
  <si>
    <t>PRESTACION DE SERVICIOS PROFESIONALES EN LA EMISION DE CONCEPTOS TECNICOS, OPERATIVOS Y FINANCIEROS EN LOS PROCESOS CONTRACTUALES, ASI COMO ASESORAR EN LA GENERACION DE INFORMES DE GESTION, DIRECCION ADMINISTRATIVA</t>
  </si>
  <si>
    <t>GARCIA ROSALES ENRIQUE ANDRES</t>
  </si>
  <si>
    <t>PRESTACION DE SERVICIOS PROFESIONALES PARA BRINDAR APOYO Y ACOMPANAMIENTO EN LA ELABORACION DE INICIATIVAS TIC, EN EL SEGUIMIENTO DE LOS CONVENIOS INTERADMINISTRATIVOS, EN LA PUESTA EN FUNCIONAMIENTO DE LA NUEVA PAGINA WEB DE LA CAMARA , DIRECCION AD</t>
  </si>
  <si>
    <t>SANCHEZ RODRIGUEZ JUAN JOSE</t>
  </si>
  <si>
    <t>PRESTACION DE SERVICIOS PROFESINALES PARA LA GESTION DE ACRIVIDADES DESARROLLADAS ESPECIALIMENTE EN LO CONCERNIENTE A LA ACTUALIZACION DE POLITICAS OPERACIONALES, PROCESOS DE AUDITORIA, DE CALIDAD, OFICINA DE PLANEACION Y SISTEMAS</t>
  </si>
  <si>
    <t>SIERRA BECERRA PABLO EMILIO</t>
  </si>
  <si>
    <t>PRESTACION DE SERVICIOS PROFESIONALES PARA BRINDAR APOYO Y ACOMPANAMIENTO EN LA IMPLEMENTACION DE UN SOFTWARE DE MESA DE AYUDA Y EN LOS DIFERENTES PROCESOS TECNICOS Y TECNOLOGICOS, OFICINA DE PLANEACION Y SISTEMAS</t>
  </si>
  <si>
    <t>ATENCIA CORRALES VICTOR MANUEL</t>
  </si>
  <si>
    <t>PRESTACION DE SERVICIOS PROFESIONALES COMO ABOGADA PARA APOYAR LAS ACTIVIDADES EN MATERIA JURIDICA EN RELACION CON EL DIRECCIONAMIENTO ESTRATEGICO, GESTION DE LA TIC Y SISTEMAS DE GESTION DE CALIDAD DESARROLLADAS POR LA OFICINA DE PLANEACION Y SISTE</t>
  </si>
  <si>
    <t>RIVERA ROJAS LUZ MERCY</t>
  </si>
  <si>
    <t>PRESTACION DE SERVICIOS PROFESIONALES PARA BRINDAR APOYO Y ACOMPANAMIENTO EN LOS DIFERENTES PROCESOS TECNICOS Y TECNOLOGICOS DE LA CORPORACION OFICINA DE PLANEACION Y SISTEMAS</t>
  </si>
  <si>
    <t>RODRIGUEZ DUARTE MIGUEL ANGEL</t>
  </si>
  <si>
    <t>PRESTACION DE SERVICIOS PROFESIONALES PARA BRINDAR APOYO JURIDICO A LA DIVISION DE SERVICIOS</t>
  </si>
  <si>
    <t>VALENCIA CESPEDES JORGE MARIO</t>
  </si>
  <si>
    <t>BRINDAR APOYO Y ACOMPANAMIENTO JURIDICO EN EL ESTUDIO DE LOS DIFERENTES PROYECTOS DE LEY QUE LE COMPETEN A LA COMISION SEGUNDA</t>
  </si>
  <si>
    <t>OSPITIA ROZO PAULO CESAR</t>
  </si>
  <si>
    <t>VALENCIA GIRALDO OLGA PATRICIA</t>
  </si>
  <si>
    <t>PRESTACION DE SERVICIOS DE APOYO A LA GESTION PARA DEASAROLLAR ACTIVIDADES PROPIAS DEL ALMACEN DE LA SECCION DE SUMINISTROS DE LA ENTIDAD</t>
  </si>
  <si>
    <t>TRESPALACIOS GONZALEZ YULIETH</t>
  </si>
  <si>
    <t>PRESTACION DE SERVICIOS PROFESIONALES ESPECIALIZADOS PARA BRINDAR APOYO Y ACOMPANAMIENTO A LA DIVISION DE SERVICIOS</t>
  </si>
  <si>
    <t>CASAS ORTIZ DORIAN FERNANDA</t>
  </si>
  <si>
    <t>PRESTACION DE SERVICIOS PROFESIONALES PARA LA COORDINACION Y ELABORACION DEL LIBRETO DEL PROGRAMA RADIAL OFICINA DE INFORMACION Y PRENSA</t>
  </si>
  <si>
    <t>MOGOLLON CORCHUELO JOSE VICENTE</t>
  </si>
  <si>
    <t>PRESTACION DE SERVICOS PROFESIONALES PARA BRINDAR ASESORIA JURIDICA EN LOS REQUERIMIENTOS ALLEGADOS A LA PRESIDENCIA DE LA CAMARA DE REPRESENTANTES</t>
  </si>
  <si>
    <t>RIVERO DE HOYOS DONYS RODOLFO</t>
  </si>
  <si>
    <t>PRESTACION DE SERVICIOS PROFESIONALES PARA ACOMPANAMIENTO JURIDICO EN EL ESTUDIO DE LOS PROYECTOS DE LEY QUE SE RADIQUE EN LA COMISION EN ESPECIAL DEL PROYECTO DE LEY No 042 DE 2016 Y EL PROYECTO DE LEY No 077 DE 2016 CAMRA , COMISION PRIMERA</t>
  </si>
  <si>
    <t>GOMEZ LABRADOR OSCAR MAURICIO</t>
  </si>
  <si>
    <t>PRESTACION DE SERVICIOS PROFESIONALES PARA APOYAR EL DESARROLLO DE LAS ACTIVIDADES ADMINISTRATIVAS, ECONOMICAS Y FINANCIERAS DE LA PRESIDENCIA</t>
  </si>
  <si>
    <t>PINTO ADRIANA CONSTANZA</t>
  </si>
  <si>
    <t>PRESTACION DE SERVICIOS EN EL APOYO A LA GESTION DE LA COORDINACION DE DUPLICACION Y CORRESPONDENCIA DE LA ENTIDAD</t>
  </si>
  <si>
    <t>MENDEZ JIMENEZ DIANA MARCELA</t>
  </si>
  <si>
    <t>PRESTACION DE SERVICIOS PROFESIONALES PARA BRINDAR ACOMPANAMIENTO DESDE EL PUNTO DE VISTA DE SU PROFESION, COMISION PRIMERA</t>
  </si>
  <si>
    <t>ARANGO CARDONA LUZ ELENA</t>
  </si>
  <si>
    <t>PRESTACION DE SERVICIOS PROFESIONALES ESPECIALIZADOS PARA APOYAR JURIDICAMENTE EN EL ANALISIS, REVISION Y SEGUIMIENTO A LA ENTIDAD  DEPRTAMENTO ADMINISTRATIVO PARA LA PROSPERIDAD SOCIAL VIGENCIA 2015, COMISION DE INVESTIGACION Y ACUSACION</t>
  </si>
  <si>
    <t>MARTINELLI URZOLA EUGENIO DAVID</t>
  </si>
  <si>
    <t>PRESTACION DE SERVICIOS DE APOYO A LA GESTION PARA ACOMPANAR LA SECCION CONTABILIDAD EN ACTIVIDADES CONTABLES Y FINANCIERAS CONCERNIENTES A LA DEPURACION DE CEUNTAS CONTABLES, CRUCES DE BASES DE DATOS CONTABLES, DIVISION FINANCIER AY DE PRESUPUEST</t>
  </si>
  <si>
    <t>PARRA MUNOZ JAIME ANDRES</t>
  </si>
  <si>
    <t>PRESTACION DE SERVICIOS PROFESIONALES PARA BRINDAR APOYO JURIDICO EN LAS FUNCIONES ENCARGADAS POR LA COMISION DE INVESTIGACION Y ACUSACION</t>
  </si>
  <si>
    <t>BAQUERO CONTRERAS CARLOS ALBERTO</t>
  </si>
  <si>
    <t>PRESTACION DE SERVICIOS PROFESIONALES PARA REALIZAR ACOMPANAMIENTO JURIDICO EN LOS PROCESOS PENALES DICIPLINARIOS Y FISCALES ADELANTADOS POR LA COMISION DE INVESTIGACION Y ACUSACION</t>
  </si>
  <si>
    <t>RINCON TORRADO YUCELLY</t>
  </si>
  <si>
    <t>PRESTACION DE SERVICIOS COMO ABOGADO ENLA GESTION DE LOS PROCESOS JURIDICOS QUE REQUIERA LA COMISION DE INVESTIGACION Y ACUSACION</t>
  </si>
  <si>
    <t>MOSQUERA BENITEZ JORGE ADONIS</t>
  </si>
  <si>
    <t>PRESTACION DE SERVICIOS PROFESIONALES PARA BRINDAR ACOMPANAMIENTO JURIDICO EN EL ESTUDIO DEL PROYECTO DE LEY No 072 DE 2016, CAMARA Y DEL PROYECTO DE LEY No 100 DE 2016 CAMRA COMISION PRIMERA</t>
  </si>
  <si>
    <t>ARCHILA SUAREZ HUGO ALFONSO</t>
  </si>
  <si>
    <t>PRESTACION DE SERVICIOS DE APOYO A LA GESTION PARA APOYAR EN LA CLASIFICACION Y REGISTRO DOCUMENTAL CON EL FIN DE SUMINISTRAR INFORMACION REQUERIDA POR LA CIUDADANIA EN CUANTO A LOSPROYECTOS DE LEY Y ACTOS LEGISLATIVOS, COMISION PRIMERA</t>
  </si>
  <si>
    <t>LOPEZ SALAS LIZETH BIBIANA</t>
  </si>
  <si>
    <t>PRESTACION DE SERVICIOS PROFESIONALES PARA BRINDAR ACOMPANAMIENTO JURIDICO EN EL ANALISIS Y ESTUDIO DE LOS PROYECTOS QUE SE RADIQUEN EN ESTE PERIODO LEGISLATIVO, PROYECTO DE LEY No 064 DE 2016 CAMARA Y PROYECTO DE LEY No 052 DE 2016, COMI PRIMER</t>
  </si>
  <si>
    <t>PACHECO MERCHAN LILIANA PAOLA</t>
  </si>
  <si>
    <t xml:space="preserve">PRESTACION DE SERVICIOS PROFESIONALES, COMO ENLACE ENTRE LA OFICNA DE INFORMACION Y PRENSA Y LA DIRECCION ADMINISTRATIVA , REALIZAR LA CONCEPTUALIZACION SOBRE POLITICAS DE PROGRMACION DEL CANAL DEL CONGRESO, BRINDAR APOY EN LA EMISION DE CONCEPTOS </t>
  </si>
  <si>
    <t>SALAS BLANCO RUBEN</t>
  </si>
  <si>
    <t>PRESTACION DE SERVICIOS PROFESIONALES PARA BRINDAR ACOMPANAMIENTO EN LO REFERENTE A LAS RELACIONES INTERNACIONALES Y GESTION DE GRUPOS DE AMISTAD QUE PARLAMENTOS INTERNACIONALES QUIERAN REALIZAR A LA CAMARA DE REPRESENTANTES, OFICNA DE PROTOCOLO</t>
  </si>
  <si>
    <t>GUTIERREZ ACUNA ANDREA MARIA</t>
  </si>
  <si>
    <t>PRESTACION DE SERVICIOS DE APOYO A LA GESTION DE LA COORDINACION DE DUPLICACION Y CORRESPONDENCIA</t>
  </si>
  <si>
    <t>ORTIZ GIRALDO NESTOR AUGUSTO</t>
  </si>
  <si>
    <t>PRESTACION DE SERVICOS PROFESIONALES PARA APOYAR JURIDICAMENTE A LA COMISION PRIMERA</t>
  </si>
  <si>
    <t>ALVARADO ESQUIVEL MARIA ISABEL</t>
  </si>
  <si>
    <t>PRESTACION DE SERVICIOS PROFESIONALES PARA APOYAR A ALA COMISION LEGAL DE CUENTAS JURIDICAMENTE EN EL ANALISIS Y REVISION Y SEGUIMIENTO DE LA SUPER INTENDENCIA DE SERVICIOS PUBLICOS DOMICILIARIOS</t>
  </si>
  <si>
    <t>ALFONSO JAIMES LILIANA</t>
  </si>
  <si>
    <t>PRESTACION DE SERVICIOS PROFESIONALES PARA EL FORTALECIMIENTO LEGAL Y TOMA DE DECISIONES EN ASUNTOS JURIDICOS, PRESIDENCIA</t>
  </si>
  <si>
    <t>SANCHEZ RUEDA SONIA MARIA</t>
  </si>
  <si>
    <t>PRESTACION DE SERVICIOS DE APOYO A LA GESTION EN ACTIVIDADES ASISTENCIALES , ESPECIALMENTE EN LA RECEPCION, ORGANIZACION Y REPARTO DE OFICIOS Y DOCUMENTOS, DIVISION DE PERSONAL</t>
  </si>
  <si>
    <t>ALVIS FUERTES DIANA ISABEL</t>
  </si>
  <si>
    <t>CORTES PUENTES EDWARD ALEXANDER</t>
  </si>
  <si>
    <t>PRESTACION DE SERVICIOS PROFESIONALES PARA BRINDAR APOYO JURIDICOEN EL DESARROLLO DE LAS FUNCIONES EN CUMPIMIENTO DE LA MISION INSTITUCIONAL, COMISION DE INVESTIGACION Y ACUSACION</t>
  </si>
  <si>
    <t>OCHOA GARCIA OMAR DE JESUS</t>
  </si>
  <si>
    <t>PRESTACION DE SERVICIOS PROFESIONALES PARA BRINDAR ACOMPANAMIENTO JURIDICO EN EL ESTUDIO, SEGUIMIENTO Y ANALISIS DEL PROYECTO DE LEY No 041 DE 2016 CAMARA, COMISION PRIMERA</t>
  </si>
  <si>
    <t>PINILLA MARTINEZ JOSE RAUL</t>
  </si>
  <si>
    <t>PRESTACION DE SERVICIOS PROFESIONALES CON MAESTRIA PARA REALIZAR ACOMPANAMIENTO JURIDICO A LOS PROCESOS PENALES, DISCIPLINARIOS Y FISCALES, COMISION DE INVESTIGACION Y ACUSACION</t>
  </si>
  <si>
    <t>HERNANDEZ MORA RAMIRO FERNEY</t>
  </si>
  <si>
    <t>UTL H.R. MARGARITA MARIA RESTRESPO ARANGO</t>
  </si>
  <si>
    <t>PRESTACION DE SERVICIOS PROFESIONALES COMO ASESOR GRADO II EN LA UNIDAD DE TRABAJO LEGISLATIVO DE LA HR MARGARITA MARIA RESTREPO ARANGO</t>
  </si>
  <si>
    <t>ARBOLEDA ARCINIEGAS JUAN MANUEL</t>
  </si>
  <si>
    <t>PRESTACION DE SERVICIOS PROFESIONALES PARA BRINDAR APOYO A LA SUBSECRETARIA GENERAL EN ACTIVIDADES DE SEGUIMIENTO</t>
  </si>
  <si>
    <t>BARCO BARCO ANGELICA MARIA</t>
  </si>
  <si>
    <t>PRESTACION DE SERVICIOS DE APOYO A LA GESTION PARA APOYAR EN LA CALSIFICACION DOCUMENTAL, CON EL FIN DE APOYAR LOGISTICAMENTE LOS DIAS DE SESION, AUDIENCIAS PUBLICAS Y DEBATES DE CONTROL COMISION PRIMERA</t>
  </si>
  <si>
    <t>VELASQUEZ GARCIA LIZETH CAROLINA</t>
  </si>
  <si>
    <t>PRESTACION DE SERVICIOS PROFESIONALES PARA ACOMPANAR JURIDICAMENTE A LA SEGUNDA VICEPRESIDENCIA</t>
  </si>
  <si>
    <t>RUEDA DURAN JUAN MANUEL</t>
  </si>
  <si>
    <t>PRESTACION DE APOYO A LA GESTION PARA BRINDAR APOYO EN LA ELABORACION Y PRESENTACION DE LOS AVANCES INFORMATIVOS DE LA PARRILLA DE LA CAMARA DE REPRESENTANTES PARA EL CANAL CONGRESO, OFICINA DE INFORMACION Y PRENSA</t>
  </si>
  <si>
    <t>TOVAR RAMIREZ PAOLA ANDREA</t>
  </si>
  <si>
    <t>PRESTACION DE SERVICIOS PROFESIONALES ESPECIALIZADOS PARA APOYAR Y ACOMPANAR EN TODOS LAS GESTIONES REQUERIDAS FRENTE A LOS PROCESOS DISCIPLINARIOS, DIRECCION ADMINISTRATIVAS</t>
  </si>
  <si>
    <t>VIVAS GARCIA LUZ ADRIANA</t>
  </si>
  <si>
    <t>PRESTACION DE SERVICIOS PROFESIONALES PARA APOYAR DESDE EL PUNTO DE VISTA DE SU PROFESION EN EL ESTUDIO Y ANALISIS DEL PROYECTO DE LEY No 078 DE 2016, COMISION SEXTA</t>
  </si>
  <si>
    <t>VARGAS CEBALLOS VIVIANA MARIA</t>
  </si>
  <si>
    <t>PRESTACION DE SERVICIOS DE APOYO A LA GESTION RSPECYO DEL PARQUE AUTOMOTOR DE PROPIEDAD DE LA CAMRA DE REPRESENTANTES, EN ACTIVIDADES COMO TRAMITES, REVIISON DE DOCUMENTOS Y SANCIONES QUE SEAN DE COMPETENCIA DE LA DIVISION DE SERVICIOS</t>
  </si>
  <si>
    <t>ROJAS MATAMOROS DORA ANGELICA</t>
  </si>
  <si>
    <t>PRESTACION DE SERVICIOS PROFESIONALES PARA ASESORAR JURIDICAMENTE A LA DIVISION DE PERSONAL EN LOS TEMAS SINDICALES</t>
  </si>
  <si>
    <t>CARDENAS OCHOA EDUVAR</t>
  </si>
  <si>
    <t>PRESTACION DE SERVICIOS PROFESIONALES ESPECIALIZADOS PARA BRINDAR APOYO A LA OFICINA COORDINADORA DE CONTROL INTERNO</t>
  </si>
  <si>
    <t>PAEZ MANUEL GUSTAVO</t>
  </si>
  <si>
    <t>PRESTACION DE SERVCIOS DE APOYO A LA GESTION D ELA COORIDNACION DE DUPLICACION Y CORRESPONDENCIA DE LA CAMARA DE REPRESENTNATES EN EL PROCESO DE COMPAGINACION EL MATERIAL IMPRESO, EN LA ORGANIZACION, DISTRIBUCION Y ARCHIVO DE LA CORRESPONDENCIA D</t>
  </si>
  <si>
    <t>LEON MARTINEZ SANDRITH MARIANA</t>
  </si>
  <si>
    <t>RESTACION DE SERVICIOS PROFESIONALES PARA REALIZAR ACOMPANAMIENTO JURIDICO EN LOS PROCESOS PENALES, DISCIPLINARIOS Y FISCALES , COMISION DE INVESTIGACION Y ACUSACION</t>
  </si>
  <si>
    <t>BRIJALDO DIAZ GUSTAVO</t>
  </si>
  <si>
    <t>PRESTACION DE SERVICIOS PROFESIONALES PARA BRINDAR ACOMPANAMIENTO JURIDICO A LA COMISION PRIMERA</t>
  </si>
  <si>
    <t>BENEDETTI MARTELO JORGE ENRIQUE</t>
  </si>
  <si>
    <t>PRESTACION DE SERVICIOS PROFESIONALES PARA APOYAR LA COMISION LEGAL DE CUENTAS EN EL ANALISIS TECNICO CONTABLE Y FINANCIERO DE LA AGENDA NACIONAL DE SEGURIDAD</t>
  </si>
  <si>
    <t>LONDONO LONDONO JOSE DAIRO</t>
  </si>
  <si>
    <t>PRESTACION DE SERVICIOS PROFESIONALES PARA BRINDAR ACOMPANAMIENTO EN LO REFERENTE A SERVIR DE ELACE ENTRE LAS OFICINAS DE COMUNICACION DE MEDIOS NACIONALES E INTERNACIONALES Y LA OFICINA DE PROTOCOLO</t>
  </si>
  <si>
    <t>JEREZ QUIROGA MARIA TERESA</t>
  </si>
  <si>
    <t>PRESTACION DE SERVICIOS PROFESINALES ESPECIALIZADOS PARA REALIZAR ACOMPANAMIENTO A LOS PROCESOS PENALES, DISCIPLINARIOS Y FISCALE, COMISION DE INVESTIGACION Y ACUSACION</t>
  </si>
  <si>
    <t>ACOSTA NUNEZ MILENA LEONOR</t>
  </si>
  <si>
    <t>PRESTACION DE SERVICISO DE APOYO A LA FUNCION JUDICIAL DE LA COMISION DE INVESTIGACION Y ACUSACION</t>
  </si>
  <si>
    <t>CANON QUIJANO DIEGO ALEJANDRO</t>
  </si>
  <si>
    <t>PRESTACION DE SERVICIOS PROFESIONALES PARA BRINDAR APOYO Y ACOMPANAMIENTO DESDE EL PUNTO DE VISTA DE SU PROFESION CON RELACION AL PROEYECTO DE LEY No 268 DE 2016 CAMARA  053 DE 2015 SENADO, COMISION SEPTIMA</t>
  </si>
  <si>
    <t>ROJAS CARAMPAIMA NAZLLY ELENA</t>
  </si>
  <si>
    <t>PRESTACION DE SERVICIOS PROFESIONALES ESPECIALIZADOS PARA APOYAR EN EL ANALISIS TECNICO, CONTABLE, FINANCIERO Y PRESUPUESTAL DE LAS ENTIDADES  DEPARTAMENTO ADMINISTRATIVO NACIONAL DE ESTADISTICA  FOGAFIN MHCP, VIGENCIA 2015, COMISION LEGAL DE CUENT</t>
  </si>
  <si>
    <t>DEL RIO PEREIRA GUILLERMO ARTURO</t>
  </si>
  <si>
    <t>PRESTACION DE SERVICIOS PROFESIONALES ESPECIALIZADOS PARA APOYAR JURIDICAMENTE EN EL ANALISIS, REVISION Y SEGUIMIENTO DE LA ENTIDAD  DEFENSORIA DEL PUEBLO VIGENCIA 2016, COMISION LEGAL DE CUENTAS</t>
  </si>
  <si>
    <t>SOLANO NAVARRA MARCO ANTONIO</t>
  </si>
  <si>
    <t>PRESTACIN DE SERVICIOS PROFESIONALES PARA BRINDAR APOYO JURIDICO EN ELDESARROLLO DE LAS FUNCIONES ENCARGADAS A LA COMISION DE INVESTIGACION YA CUSACION, EN EL CUMPLIMIENTO DE LA MISION INSTITUCIONAL</t>
  </si>
  <si>
    <t>RODRIGUEZ OTAIN</t>
  </si>
  <si>
    <t>PRESTACION DE SERVICIOS DE APOYO A LA GESTION EN EL SEGUIMIENTO Y SOPORTE A LAS ACTIVIDADES QUE SE REQUIERAN EN LA DEPENDENCIA RELACIONADAS CON EL ACOMPANAMIENTO EN LOS TRAMITES PARA LA CONTESTACION DE DERECHOS DE PETICION, TUTELAS , DIVISION JURIDI</t>
  </si>
  <si>
    <t>BARRERA PEDRAZA DANIELA</t>
  </si>
  <si>
    <t>PRESTACION DE SERVICIOS PROFESIONALES PARA APOYAR EN ASUNTOS ORGANIZACIONALES INTERNACIONALES PRESIDENCIA</t>
  </si>
  <si>
    <t>TAVERA ORTIZ JUAN DAVID</t>
  </si>
  <si>
    <t>PRESTACION DE SERVICIOS DE APOYO A LA GETION PARA ACOMPANAR EN ACTIVIDADES ADMINISTRATIVAS A LA COMISION DE INVESTIGACION Y ACUSACION</t>
  </si>
  <si>
    <t>CALDERON MOTTA ANYI MILENA</t>
  </si>
  <si>
    <t>PRESTACION DE SERVICIOS PROFESIONALES PARA EL DESARROLLO DE ACTIVIDADES TENDIENTES A LA IMPLEMENTACION DE LAS NORMAS INTERNACIONALES DE CONTABILIDAD PARA EL SECTOR PUBLICO EN LO RELACIONADO CON INVENTARIOS, DIVISION DE SERVICIOS</t>
  </si>
  <si>
    <t>AVENDANO PASCUAL YORMERY</t>
  </si>
  <si>
    <t>PRESTACION DE SERVICIOS PROFESIONALES PARA BRINDAR APOYO COMO ENLACE ENTRE LA PRESIDENCIA DE LA CAMARA DE REPRESENTANTES Y LA OFICINA DE INFORMACION Y PRENSA, CON EL FIN DE CUBRIR LOS EVENTOS, VISITAS, REUNIONES DE BANCADAS OFICINA DE IFORMACIONY PR</t>
  </si>
  <si>
    <t>SALDANA BEJARANO SANDRA PAOLA</t>
  </si>
  <si>
    <t>PRESTACION DE SERVICIOS ESPECIALIZADOS PARA ASESORAR Y APOYAR CON EL ANALISIS DE LOS DIFERENTES PROYECTOS DE LEY, PREPARACION DE LOS DEBATES DE LA COMISION QUINTA,</t>
  </si>
  <si>
    <t>PARDO ROJAS EDWIN ENRIQUE</t>
  </si>
  <si>
    <t>PRESTACION DE SERVICIOS PROFESIONALES PARA BRINDAR APOYO Y ACOMPNAMIENTO DEDES EL PUNTO DE VISTA DE SU PROFESION CON RELACION AL PROYECTO DE LEY No 031 DE 2016 DE CAMARA, COMISION SEPTIMA</t>
  </si>
  <si>
    <t>GOMEZ FLOREZ JORGE ALBERTO</t>
  </si>
  <si>
    <t>PRESTACION DE SRVICIOS DE APOYO A LA GETION EN LA REVISION Y DIRECCIONAMIENTO DE LA CORRESPONDENCIA Y LOS CORRESO ELECTRONICOS PARA QUE SE BRINDE RESPUESTA, CONVOCAR A LA REUNIONES PROGRAMADAS POR LA DIRECION ADMINISTRATIVA, APOYAR EN ATENCION A VISI</t>
  </si>
  <si>
    <t>HERRERA DELGADO GILMA</t>
  </si>
  <si>
    <t>PRESTACION DE SERVICIOS PROFESIONALES PARA REALIZAR ACOMPANAMIENTO JURIDICO EN LOS PROCESOS, PENALES, DISCIPLINARIOS Y FISCALES ADELANTADOS POR LA COMISION DE INVETIGACION Y ACUSACION</t>
  </si>
  <si>
    <t>MARTINEZ SANCHEZ WILSON ALEJANDRO</t>
  </si>
  <si>
    <t>PRESTACION DE SERVICIOS PROFESIONALES PARA APOYAR TECNICAMENTE A LOS HR QUE INTEGRAN LA COMISION SEXTA, EN EL ESTUDIO DEL PL 020 DE 2016 CAMARA, COMISION SEXTA</t>
  </si>
  <si>
    <t>ROJAS DUQUE JULIAN ALBERTO</t>
  </si>
  <si>
    <t>PRESTACION DE SERVICIOS PROFESIONALES PARA BRINDAR APOYO EN LA ACTUALIZACION DEL NORMOGRAMA DE LA PAGINA WEB DE LA ENTIDAD, OFICINA DE PLANEACION Y SISTEMAS</t>
  </si>
  <si>
    <t>MARTINEZ CAYCEDO JOSE LUIS</t>
  </si>
  <si>
    <t>PRESTACION DE SERVICIOS PROFESIONALES ESPECIALIZADOS PARA ASESORAR JURIIDCAMENTE EN LA REVISION Y SEGUIMIENTO DE LOS PROCEOS Y PROCEDIMIENTOS DE LA PRIMERA VICEPRESIDENCIA</t>
  </si>
  <si>
    <t>QUEZADA AMAYA IVAN ALFREDO</t>
  </si>
  <si>
    <t>PRESTACION DE SERVICIOS PROFESIONALES PARA APOYAR JURIDICAMENTE A LOS INTEGRANTES DE LA COMISION SEXTA</t>
  </si>
  <si>
    <t>VERGARA PEDRO ANTONIO</t>
  </si>
  <si>
    <t>PRESTACION DE SERVICIOS PROFESIONALES PARA APOYAR A LA DIVISION FINANCIERA EN LOS PROCESOS DE RECOLECCION REGISTRO Y CLASIFICACION DE INDOLE FINANCIERO</t>
  </si>
  <si>
    <t>MOJICA MOSQUERA YANIRA</t>
  </si>
  <si>
    <t>PRESTACION DE SERVICIOS DE APOYO A LA GESTION PARA EL APOYO EN LA CLASIFICACION Y REGISTRO DOCUMENTAL DE LA PRESIDENCIA</t>
  </si>
  <si>
    <t>GORDILLO MATEUS LILIANA</t>
  </si>
  <si>
    <t>PRESTACION DE SERVICIOS PROFESIONALES PARA EL APOYO JURIDICO EN LA ELABORACION DE ACTOS ADMINISTRATIVOS EXPEDIDOS POR LA DIVISION, APOYO EN TEMAS RELACIONADOS A LAS DIFERENTES SITUACIONES ADMINISTRATIVAS DE LA PLANTA DE PERSONAL, DIVISION DE PERSONAL</t>
  </si>
  <si>
    <t>LONDONO MAZORRA MAYULY</t>
  </si>
  <si>
    <t>PRESTACION DE SERVICIOS DE APOYO A LA GESTION PARA BRINDAR APOYO EN ACTIVIDADES Y TRAMITES ADMINISTRATIVOS A LA DIVISION DE PERSONAL</t>
  </si>
  <si>
    <t>GOMEZ CLAVIJO DIANA LORENA</t>
  </si>
  <si>
    <t>SERVICIOS PROFESIONALES PARA BRINDAR APOYO JURIDICO EN LA BUSQUEDA DE JURISPRUDENCIA E INFORMACION PARA LOS DERECOS DE PETICION DE LA OFICINA DE PERSONAL</t>
  </si>
  <si>
    <t>DUARTE SANDOVAL ELIZABETH</t>
  </si>
  <si>
    <t>PRESTACION DE SERVICIOS DE APOYO A LA GESTION PARA EL APOYO EN LA CLASIFICACION Y REGISTRO DOCUMENTAL DE LA COMISION PRIMERA</t>
  </si>
  <si>
    <t>GNECCO CAMPO ANDREA ROSALBA</t>
  </si>
  <si>
    <t>PRESTACION DE SERVICIOS DE APOYO A LA GESTION PARA ACOMPANAR Y APOYAR EN LA ADECUADA ORGANIZACION Y DISTRIBUCION EN LO REFERENTE A LA GACETA SECRETARIA GENERAL</t>
  </si>
  <si>
    <t>CAMACHO TORRES MAURA MERCEDES</t>
  </si>
  <si>
    <t>PRESTACION DE SERVICIOS PROFESIONALES PARA BRINDAR APOYO Y ACOMPANAMIENTO EN LA ELABORACION DE ESTUDIOS PREVIOS DE LOS CONTRATOS BAJO LA SUPERVISION D ELA DIVISION, REVISION DE LOS PLANES INSTITUCIONALES VIGENCIA 2016, DIVISION FINANCIERA Y DE PRES</t>
  </si>
  <si>
    <t>AGUDELO LONDONO CAMILO</t>
  </si>
  <si>
    <t>PRESTACION DE SERVICIOS PROFESIONALES PARA APOYAR Y ACOMPANAR DESDE EL PUNTO DE VISTA DE SU PROFESION CON RELACION AL PROYECTO DE LEY No 024 DE 2016 CAMARA COMISION SEPTIMA</t>
  </si>
  <si>
    <t>GIRALDO ALARCON DIANA MARCELA</t>
  </si>
  <si>
    <t>PRESTACION DE SERVICIOS PROFESIONALES ESPECIALIZADOS PARA APOYAR, ACOMPANAR, ANALIZAR Y CONCEPTULIZAR DESDE EL PUNTO DE VISTA DE SU PROFESION CON RELACION AL PROYECTO DE LEY No 088 DE 2016 CAMARA COMISION SEPTIMA</t>
  </si>
  <si>
    <t>OVIEDO ROSERO JULIO CESAR</t>
  </si>
  <si>
    <t>PRESTACION DE SERVICIOS PROFESIONALES PARA BRINDAR APOYO Y ACOMPANAMIENTO A LA DIVISION DE SERVICIOS</t>
  </si>
  <si>
    <t>URBINA RADA CLAUDIA PATRICIA</t>
  </si>
  <si>
    <t>PRESTACION DE SERVICIOS PROFESIONALES DE APOYO A LA GESTION PARA ACOMPANAR A LA SECCION DE CONTABILIDAD</t>
  </si>
  <si>
    <t>PINZON HERNANDEZ JEFFERSON</t>
  </si>
  <si>
    <t>PRESTACION DE SERVICIOS PARA BRINDAR APOYO A LA GESTION PARA PRESENTAR CONDUCIR EL INFORMATIVO NOTICIAS CAMARA DE REPRESENTANTES DE LA OFICINA DE INF Y PRENSA</t>
  </si>
  <si>
    <t>LACOUTURE DAZA MARIA LUCIA</t>
  </si>
  <si>
    <t>PRESTACION DE SERVICIOS PROFESIONALES PARA BRINDAR APOYO Y ACOMPANAMIENTOA LA SECRETARIA GENERAL</t>
  </si>
  <si>
    <t>BLANCO PORRAS JORGE ALBERTO</t>
  </si>
  <si>
    <t>PRESTACION DE SERVICIOS PROFESIONALES Y ESPECIALIZADOS DE INGENIERIA CIVIL PARA BRINDAR APOYO A LA DIVISION DE SERVICIOS</t>
  </si>
  <si>
    <t>RUBIO CAMARGO JOSE LEONARDO</t>
  </si>
  <si>
    <t>PRESTACION DE SERVICIOS PROFESIONALES PARA REALIZAR ACOMPANAMEINTO JURIDICO EN LOS PROCESOS PENALES, DISCIPLINARIOS Y FISCALES ADELANTADOS POR LA COMISION DE INVESTIGACION Y ACUSACION</t>
  </si>
  <si>
    <t>CASTRO MUNOZ JUAN JOSE</t>
  </si>
  <si>
    <t>PRESTACION DE SERVICIOS PROFESIONALES PARA BRINDAR APOYO Y ACOMPANAMIENTO DESDE ELE PUNTO DE VISTA DE SU PROFESION PARA LA COMISION SEPTIMA</t>
  </si>
  <si>
    <t>SOLARTE HOYOS TATIANA ALEJANDRA</t>
  </si>
  <si>
    <t>PRESTACION DE SERVICIOS PROFESIONALES PARA APOYAR ACOMPANAR Y CONCEPTUALIZAR SOBRE PROYECTOS DE LA COMISION SEPTIMA</t>
  </si>
  <si>
    <t>SIERRA CASTRILLON JUAN FELIPE</t>
  </si>
  <si>
    <t>PRESTACION DE SERVICIOS DE APOYO A LA GESTION PARA BRINDAR ACOMPANAMIENTO EN LOS PROCESOS DE LEVANTAMIENTO DE ACTAS Y ELABORACION DE INFORMES EN LA COMISION SEPTIMA</t>
  </si>
  <si>
    <t>ESCOBAR MIRANDA PATRICIA HELENA</t>
  </si>
  <si>
    <t>PRESTACION DE SERVICIOS PROFESIONALES ESPECIALIZADOS PARA ACOMPANAR A LA COMISION SEPTIMA</t>
  </si>
  <si>
    <t>AMEZQUITA PEDRAZA EDGAR FERNANDO</t>
  </si>
  <si>
    <t>PRESTACION DE SERVICIOS PROFESIONALES PARA BRIDAR ACOMPANAMEINTO JURIDICO EN LO RELACIONADO CON EL ANALISIS Y ESTUDIO SORBRE DESARROLLO Y AVANCE DE LA LEY ORGANICA DE ORDENAMIENTO TERRITORIAL, COMISION DE ORDENAMIENTO TERRITORIAL</t>
  </si>
  <si>
    <t>CASTELLANOS RODRIGUEZ JORGE ALBERTO</t>
  </si>
  <si>
    <t>PRESTACION DE SERVICIOS PROFESINALES PARA ASESORAR Y APOYAR ENLAS ACTUACIONES JURIDICAS YA ADMINISTRTIVAS, QUE SEAN DE COMPETENCIA DE LA DIRECCION ADMINISTRATIVA</t>
  </si>
  <si>
    <t>VALDERRUTEN BUENO MARIA DEL ROSARIO</t>
  </si>
  <si>
    <t>PRESTACION DE SERVICIOS PROFESIONALES COMO ABOGADO PARA APOYAR YO ASESORAR EN INFORME RELACIONADO CON LEYES DE HONORES Y VERIFICACION DE CUMPLIMIENTO POR EL GOBIERNO NACIONAL, COMISION CUARTA</t>
  </si>
  <si>
    <t>ORTIZ JAVIER</t>
  </si>
  <si>
    <t>PRESTACION DE SERVICIOS DE APOYO A AL GESTION ESPECIALMENTE EN EL DESARROLLO DE ACTIVIDADES DEL COMPONENTE DE SISTEMAS DE GESTION DE CALIDAD MECI, SOCIALIZACION E INDUCCION, REINDUCCION Y CAPACITACION, DIVISION DE PERSONAL</t>
  </si>
  <si>
    <t>RESTACION DE SERVICIOS DE PAOYO A LA GETION PARA ACOMPANAR EN ACTIVIDADES ADMINISTRATIVAS A LA COMISION DE INVESTIGACION Y ACUSACION</t>
  </si>
  <si>
    <t>ALCAZAR TAFUR FERNANDO ALBEIRO</t>
  </si>
  <si>
    <t>PRESTACION DE SERVICIOS PROFESIONALES PARA BRINDAR APOYO Y ACOMPANAMIENTO A LA OFICINA DE PLANEACION Y SISTEMAS</t>
  </si>
  <si>
    <t>HERNANDEZ RODRIGUEZ JAIRO ALFONSO</t>
  </si>
  <si>
    <t>GOMEZ DAMIAN CARLOS MANUEL</t>
  </si>
  <si>
    <t>PRESTACION DE SERVICIOS PROFESIONALES PARA BRINDAR APOYO JURIDICO CON RELACION AL PROYECTO DE LEY No 062 DE 2016 CAMARA, A LA COMISION SEPTIMA</t>
  </si>
  <si>
    <t>RUEDA GONZALEZ ALENDA JOHANNA</t>
  </si>
  <si>
    <t>PRESTACION DE SERVICIOS PROFESIONALES PARA APOYAR DESDE EL PUNTO DE VISTA DE SU PROFESION CON RELACION AL PROYECTO DE LEY No 094 DE 2016 CAMARA, MESA DIRECTIVA Y DEMAS MIEMBROS DE LA COMISION SEPTIMA</t>
  </si>
  <si>
    <t>ARIAS PINO SANDRA LILIANA</t>
  </si>
  <si>
    <t>PRESTACION DE SERVICIOS PROFESIONALES ESPECIALIZADOS PARA ACOMPANAR Y APOYAR EN LAS DIFERENTES FUNCIONES PROPIAS DE LA DIVISION, ESPECIALMENTE EN LAS ETAPAS DE LOS PROCESOS CONTRACTUALES, ASICOMO EN LA REPRESENTANCION PREJUDICIAL, DIVICI JURIDICA</t>
  </si>
  <si>
    <t>VARGAS BRAND ABOGADOS CONSULTORES SAS</t>
  </si>
  <si>
    <t>ABONDANO MIKAN XIMENA</t>
  </si>
  <si>
    <t>PRESTAR LOS SERVICIOS PROFESIONALES PARA APOYAR JURIDICAMENTE, EN EL ANALISI, REVISION Y SEGUIMIENTO D ELA ENTIDAD COPORACION AUTONOMA REGIO DEL RIO GRANDE LA MAGDALENA, VIGENCIA 2015, COMISION LEGAL DE CUENTAS</t>
  </si>
  <si>
    <t>ARCHILA HERNANDEZ SHIRLEY MILAGROS</t>
  </si>
  <si>
    <t>PRESTACION DE SERVICIOS PROFESIONALES PARA ACOMPANAR EN LA´PRESENTACION DE INFORMES CON RELACION A LOS PROYECTOS DE LEY, RESOLUCIONES DE CONSULTAS Y EMISION DE CONCEPTOS, SECRETARIA GENERAL</t>
  </si>
  <si>
    <t>GRILLO ORTIZ JOSE JULIAN</t>
  </si>
  <si>
    <t>PRESTACION DE SERVICIOS PROFESIONALES PARA EL ACOMPANAMEINTO EN LO RELACIONADO A LAS NOVEDADES DE UTL DE LA CAMARA DE REPRESENTNATES, DIVISION DE PERSONAL</t>
  </si>
  <si>
    <t>DE LA CRUZ MACIAS KEVIN FRANCISCO</t>
  </si>
  <si>
    <t>PRESTACION DE SERVICIOS PROFESIONALES EN EL ANALISIS, REVISION Y SEGUIMIENTO DE LA ENTIDAD CORPORACION AUTONOMA REGIONAL DEL RIO D ELA MAGDALENA VIFENCIA 2016, COMISION LEGAL DE CUENTAS</t>
  </si>
  <si>
    <t>CAMPBELL SANJUAN JUAN CARLOS</t>
  </si>
  <si>
    <t>PRESTACION DE SERVICIOS PROFESIONALES PARA APOYAR JURIDICAMENTE A LOS INTEGRNATES DE LA COMISION EN EL ESTUDIO Y ANALISIS DEL PROYETO DE LEY No 016 DE 2016, CAMARA, COMISION SEXTA</t>
  </si>
  <si>
    <t>MIRANDA PEDRAZA GUSTAVO ENRIQUE</t>
  </si>
  <si>
    <t>PRESTACION DE SERVICIOS PROFESIONALES PARA APOYAR JURIDICAMENTE A LA COMISION SEXTA</t>
  </si>
  <si>
    <t>LOZANO ASCANIO YENIRE YOHANS</t>
  </si>
  <si>
    <t>PRESTACION DE SERVICIOS DE APOYO A LA GESTION EN EL PROCESO DE CONTRATACION DE LA DIVISION JURIDICA</t>
  </si>
  <si>
    <t>VERA CORTEZ CLAUDIA MARITZA</t>
  </si>
  <si>
    <t>PRESTACION DE SERVICIOS PROFESIONALES EN LOS TRAMITES, ACTUACIONES, COMUNICADOS Y DILIGENCIAS QUE HAYA LUGAR EN LOS PROCESOS JURIDICOS, DIRECCION ADMINISRATIVA</t>
  </si>
  <si>
    <t>AVILA CASTELLANOS ALVARO</t>
  </si>
  <si>
    <t>PRESTACION DE SERVICIOS PROFESIONALES PARA BRINDAR APOYO EN LA APICACION DE ESTRATEGIAS DE COMUNICACION INTERNA DE LA OFICINA DE INFORMACION Y PRENSA</t>
  </si>
  <si>
    <t>ASTORQUIZA ACHURY MARIA DE</t>
  </si>
  <si>
    <t>PRESTACION DE SERVICIOS PROFESIONALES ESPECIALIZADOS PARA APOYAR EN TODAS LA GETIONES REQUERIDAS FRENTE A LOS PROCESOS CNTRACTUALES QUE SEAN DE SU COMPETENCIA, DIRECCION ADMINISTRATIVA</t>
  </si>
  <si>
    <t>ARCINIEGAS BARRERA STELLA YANETH</t>
  </si>
  <si>
    <t>PRESTACION DE SERVICIOS PROFESIONALES PARA APOYAR EN EL ANALIS TECNICO, CONTABLE, FINANCIEROY PRESUPUESTAL, ENTIDAD  MINISTERIO DE EDUCACION NACIONAL, VIGENCIA 2015, COMISION LEGAL DE CUENTAS</t>
  </si>
  <si>
    <t>RUIZ VEGA JOSE DAVID</t>
  </si>
  <si>
    <t>PRESTACION DE SERVICIOS PROFESIONALES PARA BRINDAR APOYO JURIDICO EN EL SEGUIMIENTO Y ANALISIS DEL PROYECTO No 001 DE 2016 CAMARA Y DEL PROYECTO DE LEY No 011 DE 2016, COMISION PRIMERA</t>
  </si>
  <si>
    <t>OLAYA TOVAR YIMER</t>
  </si>
  <si>
    <t>PRESTACION DE SERVICIOS PROFESIONALES PARA APOYAR EN EL ANALIS TECNICO, CONTABLE, FINANCIEROY PRESUPUESTAL, ENTIDAD  FONDO NACIONAL DEL AHORRO, VIGENCIA 2015, COMISION LEGAL DE CUENTAS</t>
  </si>
  <si>
    <t>AMAYA MENESES ANGELA MILENA</t>
  </si>
  <si>
    <t>PRESTACION DE SERVIVIOS PROFESIONALES PARA APOYAR EN EL ANALIS TECNICO, CONTABLE, FINANCIEROY PRESUPUESTAL, ENTIDAD  DEFENSA CIVIL COLOMBIANA  GUILLERMO LEON VALENCIA, COMISION LEGAL DE CUENTAS</t>
  </si>
  <si>
    <t>CACERES CORZO YESID</t>
  </si>
  <si>
    <t>PRESTACION DE SERVICIOS PROFESIONALES PARA EL CUBRIBIENTO PERIODISTICOY LA REDACCION DE ARTICULOS, CRONICAS O REPORTAJES PARA LA REVISTA  PODER LEGISLATIVO DE LA OFICINA DE INFORMACION Y PRENSA</t>
  </si>
  <si>
    <t>MONROY PERILLA ALEJANDRO</t>
  </si>
  <si>
    <t>PRESTACION DE SERVICIOS DE APOYO A LA GESTION PARA DESARROLLAR ACTIVIDADES ASISTENCIALES EN LA COMISION SEPTIMA</t>
  </si>
  <si>
    <t>MENA GUTIERREZ JOHAN SEBASTIAN</t>
  </si>
  <si>
    <t>PRESTACION DE SERVICIOS PROFESIONALES PARA BRINDAR ACOMPANAMIENTO JURIDICO EN EL ANALISIS DEL PROYECTO DE LEY No 029 DE 2016, CAMARA Y DEL PROYECTO DE LEY No 032 DE 2016 CAMARA, COMISION PRIMERA</t>
  </si>
  <si>
    <t>GARZON RODRIGUEZ JAIRO ENRIQUE</t>
  </si>
  <si>
    <t>PRESTACION DE SERVICIOS PROFESIONALES CON PLENA AUTONOMIA TECNICA ADMINISTRATIVA Y FINANCIERA PARA BRINDAR APOYO JURIDICO A LA OFICINA DE CONTROL INTERNO</t>
  </si>
  <si>
    <t>GUZMAN CAROLINA ANTOLINEZ</t>
  </si>
  <si>
    <t>RESTACION DE SERVICIOS PROFESIONALES PARA APOYAR EN EL ANALISIS TECNICO, CONTABLE, FINANCIERO Y PRESUPUESTAL, ENTIDAD  MINISTERIO DE VIVIENDA Y TERRITORIO VIGENCIA 2016, COMISION LEGLA DE CUENTAS</t>
  </si>
  <si>
    <t>SANDOVAL VALENCIA GLORIA DEL PILAR</t>
  </si>
  <si>
    <t>PRESTACION DE SERVICIOS PROFESIONALES PARA BRINDAR ACOMPANAMIENTO EN LO REFERENTE A LA PROYECCION DE REPUESTAS DE CARACTER LEGAL ALLEGADOS A LA OFICINA, SEGUIMEINTO AL PLAN DE ACCION DE LA OFICINA DE PROTOCOLO</t>
  </si>
  <si>
    <t xml:space="preserve">YURY CONSTANZA RAMIREZ </t>
  </si>
  <si>
    <t>PRESTACION DE SERVICIOS PROFESIONALES PARA ACOMPANAR Y APOYAR A LA CAMRA DE REPRESENTANTES, EN LAS DIFERENTES ACTIVIDADES PROPIAS DE LA DIVISION JURIDICA, ASI COMO LA REPRESENTACION JUDICIAL EN PROCEOS CONTENTIOSO ADMINISTRATIVO</t>
  </si>
  <si>
    <t>BUELVAS LORA ANGIS LUCIA</t>
  </si>
  <si>
    <t>RESTACION DE SERVICIOS PROFESIONALES PARA BRINDAR ACOMPANAMEINTO DESDE EL PUNTO DE VISTA DE SU PROFESION EN EL ESTUDIO DE LOS PROYECTOS DE LEY EN ESPECIAL DEL PROYECTO DE LEY No 074 DE 2016 CAMADA, COMISION PRIMERA</t>
  </si>
  <si>
    <t>PEREIRA LANCHEROS SARA JULIANA</t>
  </si>
  <si>
    <t>PRESTACION DE SERVICIOS DE POYO A LA GETION PARA EL DESARROLLO DE LAS ACTIVIDADES OPERATIVAS DEL ALMACEN, SECCIOND E SUMINISTROS, SUMINISTROS DIVISION DE SERVICIOS</t>
  </si>
  <si>
    <t>HENAO ARCILA JOHN JAIRO</t>
  </si>
  <si>
    <t>PRESTACION DE SERVICIOS PROFESIONALES PARA APOYAR COMO ABOGADO EN EL IMPULSO DE PROCESOS DISCIPLINARIOS QUE ADELANTE EL GRUPO DE CONTROL DISCIPLINARIODE LA DIVISION JURIDICA</t>
  </si>
  <si>
    <t>FAJARDO CASTANO DIANA ALEJANDRA</t>
  </si>
  <si>
    <t>PRESTACION DE SERVICIOS PROFESIONALES PARA BRINDAR ACOMPANAMIENTO JURIDICO EN EL ESTUDIO DEL PROYECTO DE LEY No 100 DE 2016 CAMARA Y DEL PROYECTO No 113 DE 2016 CAMARA, COMISION PRIMERA</t>
  </si>
  <si>
    <t>SANCHEZ PAEZ FLOR INES</t>
  </si>
  <si>
    <t>PRESTACION DE SERVICIOS PROFESIONALES PARA BRINDAR APOYO JURIDICO EN LA CONTESTACION DE TUTELAS, DERECHOS DE PETICION Y DEMAS REQUERIMIENTOS PROPIOS DE LA DIVISION JURIDICA</t>
  </si>
  <si>
    <t>HERNANDEZ CASADO LILLY PATRICIA</t>
  </si>
  <si>
    <t>PRESTACION DE SERVICIOS PROFESIONALES PARA REALIZAR AVANCES INFORMATIVOS Y BRINDAR APOYO EN EL PROGRAMA INSTITUCIONAL RADIAL  FRECUENCIA LEGISLATIVA, OFICINA DE INFORMACION Y PRENSA</t>
  </si>
  <si>
    <t>HINCAPIE LOAIZA HECTOR FABIO</t>
  </si>
  <si>
    <t>PRESTACION DE SERVICIOS PROFESIONALES PARA REALIZAR EL ACOMPANAMIENTO JURIDICO A LOS INTEGRANTES DE LA COMISION, ESPECIALMENTE EN LA RECOLECCION Y COMPILACION DE LOS DEBATES DE CONTROL POLITICO, COMISION SEGUNDA</t>
  </si>
  <si>
    <t>GOMEZ GOMEZ ALEYDA FABIOLA</t>
  </si>
  <si>
    <t>PRESTACION DE SERVICIOS PROFESIONALES PARA APOYAR EN LA REPRESENTACION JUDICIAL EN LOS DIFERENTES PROCESOS CONTENCIOSOS ADMINISTRATIVOS, LABORALES ENTRE OTRAS ACTIVIDADES JUDICIALES, DIVISION JURIDICA</t>
  </si>
  <si>
    <t>VALENCIA REYES GUSTAVO ADOLFO</t>
  </si>
  <si>
    <t>PRESTACION DE SERVICIOS PROFESIONALES PARA REALIZAR ACOMPANAMIENTO JURIDICO EN LOS PROCESOS PENALES, DISCIPLINARIOS Y FISCALES, ADELANTADOS POR LA COMISION DE INVESTIGACION Y ACUSACION</t>
  </si>
  <si>
    <t>ABUCHAIBE ESCOLAR JOSE MANUEL</t>
  </si>
  <si>
    <t>PRESTACION DE SERVICIOS PROFESIONALES PARA APOYAR A LA CAMRA DE REPRESENTANTS, EN LA REPRESENTACION JUDICIAL DE LOS DIFERENTES PROCESOS CONTENCIOSOS ADMINISTRATIVOS DIVISION JURIDICA</t>
  </si>
  <si>
    <t>MUNOZ CASTRO GUILLERMO</t>
  </si>
  <si>
    <t>RESTACION DE SERVICIOS PROFESIONALES PARA ACOMPANAR Y APOYAR A LA CAMRA DE REPRESENTNATES, EN LAS DIFERENTES ACTIVIDADES PROPIAS DE LA DIVISION, ASI COMO EN LA REPRESENTACION JUDICIAL, EN PROCESOS CONTENCIOSO ADMINISTRATIVO, DIVISION JURIDICA</t>
  </si>
  <si>
    <t>OSSA QUINONEZ JUAN CARLOS</t>
  </si>
  <si>
    <t>PRESTACION DE SERVICIOS PROFESIONALES PARA BRINDAR APOYO EN LA ELABORACION DE CUADRO COMPARATIVO DE LOS PRESUPUESTOS REGIONALIZADOS, Y HACER INFORME RELACIONADO AL DEFICT FISCAL, COMISION CUARTA</t>
  </si>
  <si>
    <t>MERCHAN TORRES CARLOS REINEL</t>
  </si>
  <si>
    <t>PRESTACION DE SERVICIOS DE APOYO A LA GESTION PARA PRODUCCION DEL NOTICIERO INSTITUCIONAL NOTICIAS CAMARA DE REPRESENTANTES, OFICINA DE INFORMACION Y PRENSA</t>
  </si>
  <si>
    <t>PEREZ OSPINA GABRIEL ERNESTO</t>
  </si>
  <si>
    <t>PRESTACION DE SERVICIOS PROFESIONALES PARA BRINDAR APOYO JURIDICO A LA DIVISION A LA DIVISION DE SERVICIOS</t>
  </si>
  <si>
    <t>NUNEZ RAMOS LUISA FERNANDA</t>
  </si>
  <si>
    <t>PRESTACION DE SERVICIOS PROFESIONALES PARA BRINDAR APOYO JURIDICO EN EL IMPULSO PROCESAL DE LSO PROCEOS COATIVOS QUE SE ADELANTEN POR PARTE DE LA DIVISION JURIDICA</t>
  </si>
  <si>
    <t>MANRIQUE APARICIO JULIETH CONTANZA</t>
  </si>
  <si>
    <t>PRESTACION DE SERVICIOS PROFESIONALES PAR APOYAR EN EL ANALISIS TECNICO, CONTABLE FINANCIERO Y PRESUPUESTAL, COMISION LEGAL DE CUENTAS</t>
  </si>
  <si>
    <t>ESTRADA GARCES MARTHA ELENA</t>
  </si>
  <si>
    <t>SILGADO RODRIGUEZ CARMEN DEL ROSARIO</t>
  </si>
  <si>
    <t>PRESTACION DE SERVICIOS PROFESIONALES PARA BRINDAR APOYO Y ACOMPANAMIENTO EN LO RELACIONADO A LA ELABORACION DE LA PROGRAMACION, DESARROLLO DE ACTIVIDADES Y EVALUACION DE CALIDAD DEL PROGRAMA DE BIENESTAR SOCIAL, DIVISION DE PERSONAL</t>
  </si>
  <si>
    <t>CEBALLOS ECHEVERRY JHOSEPH DAVID</t>
  </si>
  <si>
    <t>RESTACION DESERVICIOS PROFESIONALES PARA BRINDAR APOYO ENL A PRODUCCION RADIAL SOBRE LA AGENDA LEGISLATIVA D ELA CAMARA DE REPRESENTANTES, OFICINA DE INFORMACION Y PRENSA</t>
  </si>
  <si>
    <t>ORTIZ GUERRERO JUAN CARLOS</t>
  </si>
  <si>
    <t>PRESTACION DE SERVICIOS PROFESIONALES PARA BRINDAR APOYO JURIDICO A LA COMISION PRIMERA EN ELESTUDIO DE PROYECTOS QUE SE RADIQUEN</t>
  </si>
  <si>
    <t>CASTRO MONTIEL LIZET</t>
  </si>
  <si>
    <t>PRESTACION DE SERVICIOS DE APOYO A LA GETION PARA EL PROCESO DE ACTUALIZACION DE HISTORIAS LABORALES DE FUNCIONARIOS INACTIVOS DE LA CAMARA DE REPRESENTANTES, DIVISION DE PERSONAL</t>
  </si>
  <si>
    <t>RODRIGUEZ GARZON CARLOS JULIO</t>
  </si>
  <si>
    <t>PRESTACION DE SERVICIOS PROFESIONALES PARA APOYAR COMO ABOGADO AL GRUPO DE CONTROL INTERNO DICIPLINARIO DE LA DIVISION JURIDICA</t>
  </si>
  <si>
    <t>ALMANACID DUARTE IRMA</t>
  </si>
  <si>
    <t>COMISION LEGAL DE ACREDITACION</t>
  </si>
  <si>
    <t>PRESTACION DE SERVICIOS PROFESIONALES PARA BRINDAR ACOMPANAMIENTO JURIDICO EN LOS DICTAMENES Y ACREDITACIONES QUE RINDA LA COMISION LEGAL DE CUENTAS, ANTE LA MESA DIRECTIVA YO PLENARIA</t>
  </si>
  <si>
    <t>LIZARAZO ANAYA RAFAEL GABRIEL</t>
  </si>
  <si>
    <t>PRESTCION DE SERVICIOS DE APOYO A LA GESTION ENLAS DIFERENTES ACTIVIDADES DE LA DIVISION DE SERVICIOS</t>
  </si>
  <si>
    <t>GONZALEZ ARANGO YESICA ALEJANDRA</t>
  </si>
  <si>
    <t>PRESTACION DE SERVICIOS APOYO A LA GESTION ADELANTANDO ACTIVIDADES OPERATIVAS Y ASISTENCIALES EN LA DIVISION JURIDICA</t>
  </si>
  <si>
    <t>GARCIA JUAN RAFAEL</t>
  </si>
  <si>
    <t>PRESTACION DE SERVICIOS PROFESIONALES CON MAESTRIA , PARA REALIZAR ACOMPANAMIENTO JURIDICO A LOS PROCESOS PENALES, DICIPLINARIOS Y FISCALES, COMISION DE INVESTIGACIIN Y ACUSACION</t>
  </si>
  <si>
    <t>BELTRAN BEDOYA JUAN CARLOS</t>
  </si>
  <si>
    <t>RESTACION DE SERVICIOS DE APOYO A LA GESTION PARA ACOMPANAR EN ATIVIDADES ASMINISTRATIVA A LA COMISION DE INVESTIGACION Y ACUSACION</t>
  </si>
  <si>
    <t>MAHECHA VACA LINEY FERNANDA</t>
  </si>
  <si>
    <t>PRESTACION DE SERVICIOS PROFESIOANLES PARA BRINDAR APOYO EN EL CUBRIMIENTO OERIODISTICO PARA LA ELABORACION DE BOLETINES EN TEMAS RELACIONADOS CON HACIENDA Y CREDITO PUBLICO, DE LA OFICINA DE INFORMACION Y PENSA</t>
  </si>
  <si>
    <t>JIMENEZ MANOTAS DAYANA MARCELA</t>
  </si>
  <si>
    <t>PRESTACION DE SERVICIOS PROFESIONALES PARA APOYAR EN EL ANALISIS TECNICO, CONTABLE, FINANCIERO Y PRESUPUSTAL, COMISION LEGAL DE CUENTAS</t>
  </si>
  <si>
    <t>LEON AYALA DUBALIER</t>
  </si>
  <si>
    <t>PRESTACION DE SERVICIOS DE APOYO ADMINISTRATIVO A LA COMISION DE INVESTIGACION Y ACUSCION</t>
  </si>
  <si>
    <t>SANCHEZ GOMEZ MARIA CAMILA</t>
  </si>
  <si>
    <t>PRESTACION DE SERVICIOS PARA BRINDAR APOYO ADMINISTRATIVO A LA DIVISION DE SERVICIOS</t>
  </si>
  <si>
    <t>HENAO LOAIZA LUIS ARIEL</t>
  </si>
  <si>
    <t>PRESTACION DE SERVICIOS PROFESIONALES PARA REALIZAR EL PROCESO DE MONITOREO DE LAS APARICINES MEDIATICAS DE LOS HONORABLES REPRESENTANTES EN LOS PRODUCTOS TELEVISIVOS, ESCRITOS, RADIALES Y VIRTUALES, OFICINA DE INFORMACION Y PRENSA</t>
  </si>
  <si>
    <t>MUNOZ PACHON LAURA INES</t>
  </si>
  <si>
    <t>PRESTACION DE SERVICIOS DE APOYO A LA GETION PARA EL DESARROLLO DE ACTIVIDADES ADMINISTRATIVAS ESPECIALMENTE AQUELLAS RELACIONADAS CON ACTOS PROTOCOLARIOS Y DE RELACIONES INTERNACIONALES, OFICINA DE PROTOCOLO</t>
  </si>
  <si>
    <t>MONTES RODRIGUEZ ANGELIKA MILENA</t>
  </si>
  <si>
    <t>PRESTACION DE SERVICIOS PROFESIONALES PARA LA LOCUCION EN OFF INSTITUCIONAL NCR, BRINDAR ACOMPANAMIENTO, EN LA PRODUCCION Y ELABORACION DEL RPOGRAMA DE TELEVISION  LA PLENARIA, OFICINA DE INFORMACION Y PRENSA</t>
  </si>
  <si>
    <t>FRUTO MURIEL JOSE ALFREDO</t>
  </si>
  <si>
    <t>RESTACION DE SERVICIOS PROFESIONALES PARA BRINDAR APOYO Y ACOMPANAMIENTO JURIDICO A LOS INTEGRANTTES DE LA COMISION ESPECIALMENTE EN PROYECTAR RESPUESTAS A LOS DERECHOS DE PETICION Y A LAS SOLICITUDES REALIZDAS POR LA CORTE CONSITUCIONAL, COMI, PRIM</t>
  </si>
  <si>
    <t>BRAVO MIRA EDISON JAVIER</t>
  </si>
  <si>
    <t>PRESTACION DE SERVICIOS PROFESIONALES PARA REALIZAR ACOMPANAMIENTO JURIDICO ENLOS PROCESOS PENALES, DISCIPLINARIOS Y FISCALES, ADELANTADOS POR LA COMISION DE INVESTIGACION Y ACUSACION</t>
  </si>
  <si>
    <t>RODRIGUEZ GONGORA RUBEN DARIO</t>
  </si>
  <si>
    <t>PRESTACION DE SERVICIOS PROFESIONALES ESPECIALIZADOS PARA REALIZAR ACOMPANAMIENTO JURIDICO A LOS PROCESOS PENALES, DISCIPLINARIOS Y FISCALES , COMISION DE INVESTIGACION YACUSACION</t>
  </si>
  <si>
    <t>QUINTANA TORRES DANNY JULIAN</t>
  </si>
  <si>
    <t>PRESTACION DE SERVICIOS PROFESIONALES PARA BRINDAR APOYO EN LA PROMOCION Y DINAMIZCION DE LA APLICACION  CAMARA PARA TODOS, OFICINA DE INFORMAION Y PRENSA</t>
  </si>
  <si>
    <t>GRANADOS TRUJILLO KATERINE</t>
  </si>
  <si>
    <t xml:space="preserve">DIVISIÓN DE PERSONAL </t>
  </si>
  <si>
    <t>PRESTACION DE SERVICIOS DE APOYO A LA GETION PARA ACOMPANAR EN LAS ACTIVIDADES DE REVISION Y ORGANIZACION DOCUMENTAL DE HISTORIAS LABORALES DE FUNCIONARIOS ACTIVOS, DIVISION DE PERSONAL</t>
  </si>
  <si>
    <t>ORELLANO MARIMON ZAKIRA</t>
  </si>
  <si>
    <t>PRESTACION DE SERVICIOS PROFESIONALES PARA ACOMPANR Y APOYAR EN EL DESARROLLO DE FOROS, REUNIONES YO AUDIENCIAS QUE SE REQUIERAN, ASI COMO LA EMISION DE CONCEPTOS DE CONSULTAS EN MATERIA DE POLITICA YO SOCIAL, SECREATARIA GENERAL</t>
  </si>
  <si>
    <t>VERGARA RODRIGUEZ CARLOS OSCAR</t>
  </si>
  <si>
    <t>PRESTACION DE SERVICIOS COMO ABOGADO EN LA DIVISION JURIDICA</t>
  </si>
  <si>
    <t>SARA ALFONSO JOSE</t>
  </si>
  <si>
    <t>PRESTACION DE SERVICIOS PROFESIONALES ESPECIALIZADOS PARA ACOMPANAR JURIDICAMENTE A LA COMISION QUINTA EN EL ANALISIS DE PROYECTOS DE LEY</t>
  </si>
  <si>
    <t>ARCINIEGAS ROBAYO HECTOR</t>
  </si>
  <si>
    <t>PRESTACION DE SERVICIOS DE APOYO A LA GESTION EN LA BUSQUEDA Y RECOLECCION DE INFORMACION, COMISION LEGAL DE CUENTAS</t>
  </si>
  <si>
    <t>PARRA MELO GEOVANNA</t>
  </si>
  <si>
    <t>PRESTACION DE SERVICIOS DE APOYO A LA GESTION PARA ACOMPANAR EN LA CLASIFICIACION DOCUMENTAL, CON EL FIN DE APOYAR LOGISTICAMENTE LOS DIAS DE SESION, AUDIENCIAS PUBLICAS Y DEBATES, DE CONTROL POLITICO, COMISION PRIMERA</t>
  </si>
  <si>
    <t>GOMEZ GOMEZ GERALDINE KATHERINE</t>
  </si>
  <si>
    <t>PRESTACION DE SERVICIOS DE APOYO A LA FUNCION JUDICIAL D ELA COMISION DE INVETIGCION YA CUSACION</t>
  </si>
  <si>
    <t>CUESTA DIAZ EBELIN CIBELES</t>
  </si>
  <si>
    <t>PRESTACION DE SERVICIOS PROFESIONALES PARA BRINDAR APOYO EN LA REVISION DE LOS PROCESOS Y PROCEDIMIENTOS CONTABLES, COMO TAMBIEN LA EFECTIVIDAD DE LOS CONTROLES DEFENIDOS POR LA CORPORACION , OFICINA COORDINADORA DE CONTROL INTERNO</t>
  </si>
  <si>
    <t>MONTEALEGRE BURGOS DIANA</t>
  </si>
  <si>
    <t>RESTACION DE SERVCIOS PROFESIONALES PARA BRINDAR APOYO EN EL CUBRIMIENTO PERIODISTICO PAR LA ELABORACION DE NOTAS EN TEMAS RELACINADOS CN EL AGRO, MAR AMBIENTE Y TRANSPORTE, PARA EL NOTICIERO DE LA CAMARA, OFICINA DE INFORMACION Y PRENSA,</t>
  </si>
  <si>
    <t>CADENA ROMERO LUISA CATALINA</t>
  </si>
  <si>
    <t>PRESTACION DE SERVICIOS TECNICOS PARA BRINDAR APOYO EN LA REALIZACION DE REQUERIMIENTOS DE PERSONAL, SERVICIOS TENICOS Y PROFESIONALES DE ACUERDO CONLAS NECESIDADES GENERALES DE LOS PROYECTOS ASIGNADOS POR EL JEFE DE LA OFICNA DE INFORMACION Y PRENSA</t>
  </si>
  <si>
    <t>BERMUDEZ FUENTES DAIRO LISBETH</t>
  </si>
  <si>
    <t>PRESTACION DE SERVCIOS PROFESIONALES PARA DESEMPENARSE COMO PRODUCTOR GENERAL DE LOS PROGRAMAS DE TELEVISION  CLOMBIA SIN FRONTERAS  CONEXION SOCIAL Y CIUDANIA Y DEMOCRACIA DE LA CAMARA DE REPRESENTATES, OFICINA DE INFORMACIONY PRENSA</t>
  </si>
  <si>
    <t>SERNA ROSALES JAIRO HUMBERTO</t>
  </si>
  <si>
    <t>PRESTACION DE SERVICIOS DE APOYO A LA GESTION PARA BRINDAR APOYO Y ACOMPANAMIENTO A LA OFICINA DE PLANEACION Y SISTEMAS</t>
  </si>
  <si>
    <t>HERNANDEZ NESTOR AUGUSTO</t>
  </si>
  <si>
    <t>PRESTACION DE SERVICIOS DE APOYO A LA GESTION PARA APOYAR LAS ACTIVIDADES PROPIAS DE LA OFICINA DE PROTOCOLO</t>
  </si>
  <si>
    <t>RODRIGUEZ MENDOZA MARIA DEL CARMEN</t>
  </si>
  <si>
    <t>PRESTACION DE SERVICIOS PROFESINALES EN LOS DIFERENTES PROCESOS DL ARCHIVO DE LA CORPORACION YEN LA COORIDINACION DEL GRUPO DE ARCHIVO, OFICINA DE PLANEACION Y SISTEMAS</t>
  </si>
  <si>
    <t>BARRERA BLANCO ZORAIDA</t>
  </si>
  <si>
    <t>CASTILLO URREGO CATALINA</t>
  </si>
  <si>
    <t>PRESTACION DE SERVICIOS DE APOYO A LA GESTION PARA BRINDAR ACOMPANAMIENTO A LA OFICINA DE INFORMACION Y PRENSA</t>
  </si>
  <si>
    <t>PUENTES VELA LAURA CAROLINA</t>
  </si>
  <si>
    <t>PRESTACION DE SERVICIOS DE APOYO A LA GESTION ADMINISTRATIVA Y MISIONAL DE LA CORPORACION EN TRAMITES ADMINISTRATIVOS DE LA DIRECCION</t>
  </si>
  <si>
    <t>ALZATE VILLAMIL WILSON JOSE</t>
  </si>
  <si>
    <t>PRESTACION DE SERVICIOS PROFESIONALES CON PLENA AUTONOMIA TECNICA, ADMINISTRATIVA Y FINANCIERA PARA BRINDAR APOYO Y ACOMPANAMIENTO EN EL ANALISIS DE IFORMACION CONTABLE RELACIONADA CON LA CONSITENCIA DE SALDOS DE LOS ESTADOS FINANCIEROS, CONTROL INT</t>
  </si>
  <si>
    <t>CASTRO ROMERO MAURICIO ANDRES</t>
  </si>
  <si>
    <t>PRESTACION DE SERVICIOS PROFESIONALES PARA BRINDAR APOYO A LA OFICINA DE INFORMACION Y PRENSA EN EL CUBRIMIENTO PERIODISTICO</t>
  </si>
  <si>
    <t>GARCIA RAMIREZ MONICA ADRIANA</t>
  </si>
  <si>
    <t>PRESTACION DE SERVICIOS PARA BRINDAR APOYO Y ACOMPANAMIENTO A LA OFICINA DE PLANEACION Y SISTEMAS</t>
  </si>
  <si>
    <t>DIAZ TELLEZ YASMIN</t>
  </si>
  <si>
    <t>PRESTACION DE SERVICIOS PROFESIONALES PARA BRINDAR APOYO A LA OFICINA DE INFORMACION Y PRENSA</t>
  </si>
  <si>
    <t>ARIZA URBINA URIEL</t>
  </si>
  <si>
    <t>PRESTACION DE SERVICIOS PROFESIONALES PARA BRINDAR APOYO Y ACOMPANAMIENTO EN LOS PROCESOS DE DESARROLLO POR LA DIVISION FINANCIERA</t>
  </si>
  <si>
    <t>JHON JAIRO CALVO</t>
  </si>
  <si>
    <t>PRESTACION DE SERVICIOS PROFESIONALES PAR EL DESARROLLO DE ACTIVIDADES CONTABLES RELACIONADAS PARA EL NORMAL FUNCIONAMIENTO DE LA SECCION DE SUMINISTROS Y ALMACEN, DIVISION DE SERVICIOS</t>
  </si>
  <si>
    <t>OSNONY GARAY</t>
  </si>
  <si>
    <t>PRESTACION DE SERVICIOS PROFESIONALES PARA BRINDAR ACOMPANAMIENTO EN ACTIVIDADES DE BIENESTAR A LA DIVISION DE PERSONAL</t>
  </si>
  <si>
    <t>MARTHA LILIANA FERNANDEZ</t>
  </si>
  <si>
    <t xml:space="preserve">WILMAN JESES PENA </t>
  </si>
  <si>
    <t>PRESTACION DE SERVICIOS PROFESIONALES CON PLENA AUTONOMIA TECNICA, ADMINISTRATIVA Y FINANCIERA, PARA BRINDAR APOYO ENLA EVALUACION A LA APLICACION DE LOS INVENTARIOS PROPIEDAD DE LA CORPORACION, OFICINA COORDINADORA D ECONTROL INTERNO</t>
  </si>
  <si>
    <t>DARIO SANTIESTEBAN MARTINEZ</t>
  </si>
  <si>
    <t>PRESTACION DE SERVICIOS PROFESIONALES PARA BRINDAR APOYO Y ACOMPANAMIENTO EN LA ADMINISTRACION DE LA MESA DE AYUDA Y SEGUIMIENTO DE LOS SOPORTES TENICOS SOLICITADOS POR LOS USUARIOS DE LA CORPORACION, OFICINA DE PLANEACION Y SISTEMAS</t>
  </si>
  <si>
    <t>STEVENSON MARTELO SILVA</t>
  </si>
  <si>
    <t>PRESTACION DE SERVICIOS PROFESIONALES CON PLENA AUTONOMIA TECNICA, ADMINISTRATIVA Y FINANCIERA PARA BRINDAR APOYO A LA OFICINA DE CONTROL INTERNO</t>
  </si>
  <si>
    <t>CAMILO PACHECO BOLANO</t>
  </si>
  <si>
    <t>PRESTACIONES DE SERVICIOS PROFESIONALES PARA BRINDAR APOYO EN EL MONTAJE Y DIFUSION DE LA RENDICION DE CUENTAS DE LA DIRECCIONA ADMINISTRATIVA INFORMACION Y PRENSA</t>
  </si>
  <si>
    <t>GUSTAVO CASASBUENAS</t>
  </si>
  <si>
    <t>PRESTACION DE SERVICIOS DE APOYO A LA GESTION COMO OPERADOR DE SWITCHER DE LAS TRANSMISIONES EN DIRECTO O EN DIFERIDO DE LAS COMISIONES , FOROS Y DEMAS OFICINA DE INFORMACION Y PRENSA</t>
  </si>
  <si>
    <t>PROFESIONALES PARA APOYAR A LA ENTIDAD EN LA REPRESENTACION JUDICIAL DE LOS DIFERENTES PROCESOS</t>
  </si>
  <si>
    <t>RAMIRO NASSIFF</t>
  </si>
  <si>
    <t>PRESTACION DE SERVICIOS DE APOYO COMO OPERADOR DE SWITCHER DE LAS TRASNMISIONES DE LA OFICINA DE INFORMACION Y PRENSA</t>
  </si>
  <si>
    <t>JUAN CARLOS PRETELL LEON</t>
  </si>
  <si>
    <t>PRESTACION DE SERVICIOS PROFESIONALES PARA BRINDAR APOYO EN EL CUBRIMIENTO DE LAS SESIONES PLENARIA Y ELABORACION DE BOLETINES DE PRENSA DE LA CAMARA DE REPRESENTANTES, OFICINA DE INFORMACIONY PRENSA</t>
  </si>
  <si>
    <t>PALACIOS JOSE FRANCISCO</t>
  </si>
  <si>
    <t>PRESTACION DE SERVICIOS PROFESIONALES ESPECIALIZADOS PARA BRINDAR APOYO EN EL SEGUIMIENTO DE LOS RIESGOS IDENTIFICADOS EN CADA UNO DE LOS PROCESOS QUE SIRVA DE INSUMO PARA LA PLANIFICACION DE AUDITORIAS, OFICINA COORDINADORA DE CONTROL INTERNO.</t>
  </si>
  <si>
    <t>AGUILAR VASQUEZ DIANA CAROLINA</t>
  </si>
  <si>
    <t xml:space="preserve">PRESTACION DE SERVICIOS DE APOYO Y ACOMPANAMIENTO EN LA SEGUNDA VICEPRESIDENCIA DE LA CAMARA
</t>
  </si>
  <si>
    <t>ARDILA NAME MARIA PATRICIA</t>
  </si>
  <si>
    <t>PRESTACION DE SERVICIOS PROFESIONALES PARA BRINDAR APOYO Y ACOMPANAMIENTO EN REVISION Y ANALISIS DE LA NOMINA DE LOS DESCUENTAS DE LEY DE LA HONORABLE CAMARA DE REPRESENTANTES,, DIVISION FINANCIERA Y DE PRESUPUSTO.</t>
  </si>
  <si>
    <t>RODRIGUEZ QUEVEDO ARLEX</t>
  </si>
  <si>
    <t>PRESTACION DE SERVICIOS PROFESIONALES PARA REALIZAR LABORES RELACIONADAS CON CONOCIMIENTO EN LA IMPLEMENTACION Y DESARROLLO DE POLITICAS PUBLICAS EN LOS DIFERENTES PROYECTOS DE LEY Y DEBATES DE CONTROL POLITICO , COMISION QUINTA.</t>
  </si>
  <si>
    <t>SIERRA MARZAN ALEJANDRO JOSE</t>
  </si>
  <si>
    <t>PRESTACION DE SERVICIOS PROFESIONALES DE APOYO A LA GESTION CON ENFASIS EN EL PARQUE AUTOMOTOR PARA LA DIVISION DE SERVICIOS</t>
  </si>
  <si>
    <t>GARCIA MOISES DAVID</t>
  </si>
  <si>
    <t>PRESTACION DE SERVICIOS PROFESIONALES PARA BRINDAR APOYO Y ACOMPANAMEINTO EN ACTIVIDADES Y PROCESOS RELACIONADOS CON LOS INMUEBLES DE LA CAMARA DE REPRESENTANTES, DIVISION DE SERVICIOS</t>
  </si>
  <si>
    <t>SANCHEZ RINCON JAIME JOSE</t>
  </si>
  <si>
    <t>PRESTACION DE SERVICIOS DE APOYO A LA GESTION EN LA ELABORACION Y ACTUALIZACION DE LAS BASES DE DATOS Y PRODUCCION DE INFORMES PARA LA OFICINA DE INFORMACION Y PRENSA</t>
  </si>
  <si>
    <t>RODRIGUEZ MOLINA WILLIAM</t>
  </si>
  <si>
    <t xml:space="preserve">PRESTACION DE SERVICIOS PROFESIONALES´PARA BRINDAR APOYO Y ACOMPANAMIENTO JURIDICO EN LAS DIFERENTES AREAS DE LA DIVISION FINANCIERA
</t>
  </si>
  <si>
    <t>MONTES ORTIZ LINA BIBIANA</t>
  </si>
  <si>
    <t xml:space="preserve">PRESTACION DE SERVICIOS PROFESIONALES PARA BRINDAR ACMPANAMEINTO EN LO REFERENTE A LA TRADUCCION EN LOS DIFERENTES ESCENARIOS DE LA OFICINA DE PROTOCOLO.
</t>
  </si>
  <si>
    <t>CASTILLO RINCON ELISA MARIA</t>
  </si>
  <si>
    <t xml:space="preserve">PRESTACION DE SERVICIOS PROFESIONALES EN LA EMISION DE CONCEPTOS TECNICOS, OPERATIVOS Y FINANCIEROS EN LOS PROCESOS CONTRACTUALES , CUNDO SON REQUERIDOS, ASI COMO PROYECTAR Y/O REVISAR INFORMES DE GESTION, DIRECCION ADMINISTRATIVA
</t>
  </si>
  <si>
    <t>TORRES HOYOS LUIS EDUARDO</t>
  </si>
  <si>
    <t xml:space="preserve">PRESTACION DE SERVICIOS DE APOYO LA GESTION PARA BRINDAR APOYO Y ACOMPANAMIENTO EN LA RECEPCION, CONTROL Y PRETMO DE DOCUMENTACION, OFICINA DE PLANEACION Y SISTEMAS.
</t>
  </si>
  <si>
    <t>FULA PINZON LORENA ANDREA</t>
  </si>
  <si>
    <t xml:space="preserve">PRESTACION DE SERVICIOS PROFESIONALES PARA REALIZAR ACOMPANAMIENTO JURIDICO EN LOS PROCESOS PENALES, DISCIPLINARIOS Y FISCALES, ADELANTADOS EN LA COMISION DE INVESTIGACION Y ACUSACION.
</t>
  </si>
  <si>
    <t>FALLA NUÑEZ FRANCY ELENA</t>
  </si>
  <si>
    <t xml:space="preserve">PRESTACION DE SERVICIOS PROFESIONALES PARA EL APOYO EN EL PROCESO DE EVALUACION Y SEGUIMIENTO DEL NORMOGRAMA DE LA CAMARA DE REPRESENTANTES, OFICINA COORDINADORA DE CONTROL INTERNO.
</t>
  </si>
  <si>
    <t>TORO PEREZ ALEXAnDER</t>
  </si>
  <si>
    <t xml:space="preserve">PRESTACION DE SERVICIOS PROFESIONALES PARA EL APOYO EN EL PROCESO DE EVALUACION Y SEGUIMIENTO DEL SISTEMA DE CONTROL INTERNO, DE LA CAMARA DE REPRESENNTANTES, OFICINA COORDINADORA DE CONTROL INTERNO.
</t>
  </si>
  <si>
    <t>PEÑARANDA SALAS LIDIA VIANNEY</t>
  </si>
  <si>
    <t xml:space="preserve">PRESTACION DE SERVICIOS DE APOYO A LA GESTION EN ACTIVIDADES ADMINISTRIVAS A LA COMISION DE INVESTIGACION Y ACUSACION
</t>
  </si>
  <si>
    <t>ARENAS CUELLAR CARLOS MAURICIO</t>
  </si>
  <si>
    <t xml:space="preserve">PRESTACION DE SERVICIOS DE APOYO A LA GESTION PARA ACOMPANAR Y APOYAR EN LA REVISION DE LOS CERTIFICADOS DE DISPONIBLIDAD PRESUPUESTAL Y REGISTROS DE DISPONIBILIDAD PRESUPUESTAL PARA QUE LLEVEN UN ORDEN CRONOLOGICO , DIVISION FINANCIERA Y DE PRESUPUE
</t>
  </si>
  <si>
    <t>SALDAÑA ROSARIO ANDRES FELIPE</t>
  </si>
  <si>
    <t xml:space="preserve">PRESTACION DE SERVICIOS DE APOYO A LA GESTION PARA BRINDAR APOYO Y ACOMPANAMIENTO EN LA SECCION DE BIENESTAR SOCIAL EN LA EJECUCION DE ACTIVIDADES DEL PLAN DE BIENESTAR EXTENSIVAS A LOS HIJOS DE LOS FUNCIONARIOS DE LA CAMRA, DIVISION DE PERSONAL.
</t>
  </si>
  <si>
    <t>CASTRO FAILLACE CLAUDIA ELVIRA</t>
  </si>
  <si>
    <t>HOLGUIN RUIZ LUZ MARISOL</t>
  </si>
  <si>
    <t xml:space="preserve">PRESTACION DE SERVICIOS DE APOYO A LA GESTION PARA BRINDAR APOYO EN EL ANALISIS Y REVISION DE LOS DIFERENTES PROCESOS Y PROCEDIMIENTOS, DIVISION JURIDICA.
</t>
  </si>
  <si>
    <t>ARIAS PERTUZ MARIA VICTORIA</t>
  </si>
  <si>
    <t xml:space="preserve">PRESTACION DE SERVICIOS PROFESIONALES PARA APOYAR EN LA REALIZACION Y REVISION DE PROCESOS ATENIENTES AL PLAN ANTICORRUPCION Y DE ATENCION AL CIUDADANO, ASI COMO EL CONSOLIDADO DE LA INFORMACION Y DOCUMENTACION SECRETARIA GENERAL.
</t>
  </si>
  <si>
    <t>INGRID VANESSA CALA GOMEZ</t>
  </si>
  <si>
    <t xml:space="preserve">PRESTACION DE SERVICIOS PROFESIONALES PARA BRINDAR APOYO JURIDICO A LA DIVISION DE SERVICIOS.
</t>
  </si>
  <si>
    <t>LIÑAN MURILLO PABLO ESTEBAN</t>
  </si>
  <si>
    <t>SUMINISTRO DE INSUMOS DE IMPRESION Y FOTOCOPIADO PARA LAS SEDES DE LA CAMARA DE REPRESENTANTES</t>
  </si>
  <si>
    <t>SYSTEMS y SOLUTIONS LTDA GUSTAVO ADOLFO GARZON OCHOA</t>
  </si>
  <si>
    <t>PRESTAR LOS SERVICIOS DE CAPACITACION Y ENTRENAMIENTO EN MEJORAMIENTO DEL CLIMA ORGANIZACIONAL, COMPETITIVIDAD, EJERCICIOS ANTIESTRES Y LIDERAZGO</t>
  </si>
  <si>
    <t>TAPIAS MARTINEZ HUGO IGNACIO</t>
  </si>
  <si>
    <t xml:space="preserve">PRESTACION DE SERVICIOS PROFESIONALES PARA BRINDAR APOYO JURIDICO CON RELACION AL PROYECTO DE LEY No. 024 DE CAMARA A LA COMISION SEPTIMA
</t>
  </si>
  <si>
    <t>BENAVIDEZ DIANA MARCELA</t>
  </si>
  <si>
    <t xml:space="preserve">PRESTACION DE SERVICIOS PROFESIONALES PARA BRINDAR APOYO EN DISENO DE ACONTENIDOS PARA EL CANAL CONGRESO Y ACOMPANAR EN EL DIAFNOSTICO DE LA ESTETICA Y PRODUCCION DE LOS DIFERENTES PROGRAMAS DEL CANAL, OFICINA DE INFORMACION Y PRENSA
</t>
  </si>
  <si>
    <t>LIZARAZO PAEZ CARLOS ANDRES</t>
  </si>
  <si>
    <t>CONTROL INTERNO</t>
  </si>
  <si>
    <t xml:space="preserve">PRESTACION DE SERVICIOS PROFESIONALES PARA BRINDAR APOYO A LA OFICINA DE CONTROL INTERNO EN LA REVISION DE LOS INDICADORES DE LOS PROCESOS ADMINISTRATIVOS, ASI MISMO REALIZAR JORNADAS DE CAPACITACION CON EL FIN DE ORIENTAR A LOS FUNCIONARIOS DE LAS ENTIDAD EN LA CONSTRUCCION DE INDICADORES DE GESTION </t>
  </si>
  <si>
    <t>MARTHA SIRLEY ROMERO MORALES</t>
  </si>
  <si>
    <t>PRESTACION DE SERVICIOS DE APOYO A LA GESTIONEN LA VERIFICACION , FOLIACION Y CLASIFICACION DE LAS RESPUESTAS REMITIDAS, SOBRE REQUERIMIENTOS PRESUPUESTALES Y CONTALBE, QUE LA COMISION LEGAL DE CUENTAS REMITIO A ENTIDADES..</t>
  </si>
  <si>
    <t>OSORIO CORREA ANA MARIA</t>
  </si>
  <si>
    <t>PRESTACION DE SERVICIOS PROFESIONALES PARA BRINDAR APOYO A LA DIVISION DE SERVICIOS EN EL SEGUIMIENTO DE LOS PRESUPUESTOSQUE SE REQUIERAN EN LOS PROCESOS RELACIONADOS CON LOS INMUEBLES</t>
  </si>
  <si>
    <t>HERRERA DIAZ YOVANNY</t>
  </si>
  <si>
    <t xml:space="preserve">SERVICIOS PARA LAS DIFERENTES DEPENDENCIAS Y COMISIONES DE LA CORPORACION
</t>
  </si>
  <si>
    <t>ROBLES CUBILLOS ARTURO</t>
  </si>
  <si>
    <t>LYONS  VILLALBA ALVARO JOSE</t>
  </si>
  <si>
    <t>PRESTACION DE SERVICIOS DE APOYO A LA GESTION EN LA RECOLECCION, DIGITALIZACION, COMPILACION Y FOTOCOPIADO DE LA INFORMACION Y/O  DOCUMENTACION Y/O INFORMES DE LA ENTIDAD CORPORACION AUTONOMA REGIONAL DE BOYACA CORPOBOYACA VIGENCIA 2015</t>
  </si>
  <si>
    <t>EDGAR ALLAN RAMIREZ ANCHIQUE</t>
  </si>
  <si>
    <t xml:space="preserve">PRESTAR LOS SERVICIOS PROFESIONALES ESPECIALIZADOS PARA DAR APOYO EN MATERIA JURIDICA PENAL DISCPLINARIA Y FISCAL A LOS PROCESOS ADELANTADOS POR LA COMISION DE INVESTIGACION Y ACUSACION DE LA CAMARA DE REPRESENTANTES
</t>
  </si>
  <si>
    <t>CARLOS ALBERTO PAPAMIJA</t>
  </si>
  <si>
    <t>PRESTAR LOS SERVICIOS PROFESIONALES ESPECIALIZADOS PARA REALIZAR ACOMPANAMIENTO JURIDICO A LOS PROCESOS PENALES, DISCIPLINARIOS, ADELANTADOS POR LA COMISION DE INVESTIGACION Y ACUSACION DE LA CAMARA DE REPRESENTANTES</t>
  </si>
  <si>
    <t>MARIA FERNANDA QUIJANO</t>
  </si>
  <si>
    <t>PRESTACION DE SERVICIOS PROFESIONALES PARA BRINDAR APOYO EN REPORTERIA PARA EL PROGRAMA ¿FRECUENCIA LEGISLATIVA¿ EN EL CUBRIMIENTO DE TEMAS RELACIONADOS CON SALUD, RELACIONES INTERNACIONALES Y SEGURIDAD NACIONAL</t>
  </si>
  <si>
    <t>JAVIER ANTONIO CHACON</t>
  </si>
  <si>
    <t xml:space="preserve">COMISIÓN SEXTA </t>
  </si>
  <si>
    <t>PRESTACION DE SERVICIOS PROFESIONALES PARA COADYUVAR A LA COMISION SEXTA PERMANENTE DE LA CAMARA DE REPRESENTANTES EN LA ASITENCIA PERIODISTICA DE LAS SESIONES LEGISLATIVAS Y DE CONTROL POLITICO, ASI COMO TAMBIEN EN LA ELABORACION DE LOS DIFERENTES BOLETINES DE PRENSA DE LOS TEMAS QUE SE DISCUTAN EN LA COMISION</t>
  </si>
  <si>
    <t>GUSTAVO ALVAREZ AREVALO</t>
  </si>
  <si>
    <t xml:space="preserve">PRESTAR LOS SERVICIOS PROFESIONALES PARA BRINDAR APOYO EN LA RECOLECCION DE INFORMACION PARA LA REALIZACION DE NOTAS PARA EL NOTICIERO DE LA CAMARA DE PRESENTANTES
</t>
  </si>
  <si>
    <t>KERENY JEMIMA MONCAYO GALINDO</t>
  </si>
  <si>
    <t>CONTRATAR EL ARRENDAMIENTO DE UNA BODEGA PARA EL ARCHIVO DE LOS ELEMENTOS FISICOS  Y DIGITALIZADOS DE PROPIEDAD DE LA CAMARA DE REPRESENTANTES</t>
  </si>
  <si>
    <t>ARRENDAMIENTO BODEGA COTA</t>
  </si>
  <si>
    <t xml:space="preserve">PRESTAR LOS SERVICIOS DE APOYO A LA GESTION OPERATIVA DE LA SECCION DE PAGADURIA EN CUANTO A LA RECEPCION DE CUENTAS REMITIDAS POR LA DIRECCION ADMINISTRATIVA Y TRASLADO DE CUENTA OPERATIVAS AL OPERADOR DE SISTEMAS ASI COMO EL ARCHIVO DE LAS OBLIGACIONES COLABORACION EN LA ACTUALIZACION DEL LIBRO DE OBLIGACIONES Y ATENCION AL PUBLICO POR VENTANILLA
</t>
  </si>
  <si>
    <t>GLORIA YANETH CASTELLANOS DELGADILLO</t>
  </si>
  <si>
    <t>PRESTACION DE SERVICIOS PROFESIONALES PARA BRINDAR APOYO A LA DIVISION DE SERVICIOS EN TEMAS RELACIONADOS CON CONTRATACION ESTATAL Y DEMAS QUE SE REQUIERAN</t>
  </si>
  <si>
    <t>ALEXANDER DE LA ROSA GAMARRA</t>
  </si>
  <si>
    <t>PRESTACION DE SERVICIOS DE APOYO A LA GESTION PARA ACOMPANAR EN ACTIVIDADES ADMINISTRATIVAS A LA COMISION DE INVESTIGACION Y ACUSACION DE LA CAMARA DE REPRESENTANTES</t>
  </si>
  <si>
    <t>BRYAN SNEIDER ZAMBRANO</t>
  </si>
  <si>
    <t xml:space="preserve">PRESTACION DE SERVICIOS PROFESIONALES PARA BRINDAR APOYO DESDE SU PROFESION CON RELACION A LOS PROYECTOS DE LEY QUE HAGAN TRANSITO EN LA COMISION SEPTIMA DE LA CAMARA DE REPRESENTANTES EN RAZON A SU ACTIVIDAD LEGISLATIVA
</t>
  </si>
  <si>
    <t>GAVIRIA VELEZ LUIS MARIO</t>
  </si>
  <si>
    <t xml:space="preserve">PRESTACION DE SERVICIOS PROFESIONALES PARA EL CUBRIMIENTO PERIODISTICO EN TEMAS DE AGRICULTURA MEDIO AMBIENTE Y ECONOMICOS PARA LA REVISTA INSTITUCIONAL PODER LEGISLATIVO DE LA OFICINA DE INFORMACION Y PRENSA
</t>
  </si>
  <si>
    <t>LORDUY DE LA ESPRIELLA ANA MARIA</t>
  </si>
  <si>
    <t>PRESTACION DE SERVICIOS PROFESIONALES CON PLENA AUTONOMIA TECNICA, ADMINISTRATIVA Y FINANCIERA PARA BRINDAR APOYO A LA OFICINA COORDINADORA DEL CONTROL INTERNO EN LA EVALUACION DE LAS POLITICAS FINANCIERAS Y CONTABLES QUE SIRVAN DE INSUMO PARA LA ELABORACION DEL INFORME DE CONTROL  INTERNO CONTABLE</t>
  </si>
  <si>
    <t>TAVERA CALDERON SANDRA TATIANA</t>
  </si>
  <si>
    <t xml:space="preserve">PRESTACION DE SERVICIOS PROFESIONALES PARA BRINDAR APOYO Y ACOMPANAMIENTO EN LA ELABORACION DE NECESIDADES DE VIGENCIAS FUTURAS QUE TRAMITE LA DIVISION FINANCIERA Y PRESUPUESTO REVISION DE LOS PLANES INSTITUCIONALES QUE SE MANEJAN EN LA DIVISION FINANCIERA Y PRESUPUESTO APOYO PARA EMITIR RESPUESTAS A LOS ENTES DE CONTROL
</t>
  </si>
  <si>
    <t>MANCHOLA RAMOS YAMIL</t>
  </si>
  <si>
    <t>PRESTACION DE SERVICIOS DE APOYO A LA GESTION PARA ACOMPANAR A LA SEGUNDA VICEPRESIDENCIA DE LA CAMARA EN EL DISENO Y EJECUCION DE CAMPANAS DE SENSIBLIZACION AMBIENTAL Y PARTICIPACION CIUDADANA</t>
  </si>
  <si>
    <t>AFANADOR VARGAS NORIDA SNEIDY</t>
  </si>
  <si>
    <t xml:space="preserve">SECRETARIA GENERAL </t>
  </si>
  <si>
    <t>PRESTACION DE SERVICIOS DE PAOYO A LA GESTION EN ACTIVIDADES OPERATIVAS RELACIONADAS CON LA ORGANIZACION FOLIACION DIGITALIZACION RECEPCION Y MANEJO DE LA DOCUMENTACION INTERNA Y EXTERNA DE LA SECRETARIA GENERAL DE LA CAMARA DE REPRESENTANTES</t>
  </si>
  <si>
    <t>NOE ALEXANDER MEDINA SOSSA</t>
  </si>
  <si>
    <t>PRESTACION DE SERVICIOS PROFESIONALES PARA BRINDAR ACOMPANAMIENTO JURIDICO A LA COMISION PRIMERA DE LA CAMARA DE REPRESENTANTES ENE L ESTUDIO DE LOS PROYECTOS QUE SE RADIQUENEN ESTE PERIODO LEGISLATIVO, EN ESPECIAL DEL PROYECTO DE ACTO LEGISLATIVO No 30 DE 2016 CAMARA Y DEL PROYECTO DE ACTO LEGISLATIVO No 093 de 2016 CAMARA</t>
  </si>
  <si>
    <t>SARMIENTO CABADIAS MARTHA LUCIA</t>
  </si>
  <si>
    <t>SERVICIOS PARA LAS DIFERENTES DEPENDENCIAS Y COMISIONES DE LA CORPORACION</t>
  </si>
  <si>
    <t>BOADA GOYENECHE HERNAN</t>
  </si>
  <si>
    <t>PRESTACION DE SERVICIOS PROFESIONALES PARA BRINDAD APOYO DE ACUERDO A LAS CONSULTAS Y SOLICITUDES JURIDICAS QUE REQUIERA EL JEFE DE LA DIVISION DE SERVICIOS DE LA CAMARA DE REPRESENTANTES</t>
  </si>
  <si>
    <t>MOGOLLON ALVAREZ NELSY YANETH</t>
  </si>
  <si>
    <t xml:space="preserve">PRESTACION DE SERVICIOS A LA DIVISION FINANCIERA Y DE PRESUPUESTO SECCION CONTABILIDAD DE LA CAMARA DE REPRESENTANTES, EN LA DEPURACION ANALISIS VERIFICACION CONCILIACION Y CRUCE DE INFORMACION CONTABLE AJUSTE Y RECLASIFICACION DE CUENTAS CONTABLES DE LA CORPORACION
</t>
  </si>
  <si>
    <t>HOYOS PEREZ CARLOS JAVIER</t>
  </si>
  <si>
    <t>PRESTACION DE SERVICIOS PROFESIONALES EN LA DIVISION DE SERVICIOS PARA BRINDAR APOYO Y ACOMPANAMIENTO AL PLAN ESTRATEGICO DE SEGURIDAD VIAL Y TODO LO RELACIONADO CON EL PARQUE AUTOMOTOR DE  LA CAMARA DE REPRESENTANTES</t>
  </si>
  <si>
    <t>PASTRANA SAGRE MANUEL FERNANDO</t>
  </si>
  <si>
    <t xml:space="preserve">PRESTACION DE SERVICIOS DE APOYO A LA GESTION PARA BRINDAR APOYO A LA COMISION EN LA RECOLECCION DE INFORMACION CON LA EJECUCION PRESUPUESTAL DE LAS ENTIDADES PUBLICAS, EN LA EMISION DE COMUNICACIONES PARA LOS ALTOS FUNCIONARIOS DEL ESTADO A CONSECUENCIA DEL CONTROL POLITICO QUE SE REALIZA EN LA COMISION CUARTA </t>
  </si>
  <si>
    <t>JOSE JUNIOR CORDOBA NEGOTETE</t>
  </si>
  <si>
    <t>PRESTACION DE SERVICIOS DE APOYO A LA GESTION PARA REALIZAR LABORES ASISTENCIALES AL INTERIOR DEL GRUPO DE CONTROL INTERNO DISCIPLINARIO DE LA CAMARA DE REPRESENTANTES</t>
  </si>
  <si>
    <t>MONICA MARIELA MORA MORENO</t>
  </si>
  <si>
    <t>PRESTACION DE SERVICIOS PROFESIONALES PARA BRINDAR APOYO JURIDICO EN LA VERIFICACION DE LOS PERFILES Y HOJAS DE VIDA PARA LA CONTRATACION DE PERSONAL DE UTL EXPEDICION DE CERTIFICACIONES DE INSUFICIENCIA DE PERSONAL Y EMISION DE CONCEPTOS JURIDICOS RELACIONADOS CON PENSIONES PRESTACIONES SOCIALES VACACIONES Y SALARIOS</t>
  </si>
  <si>
    <t>AMALIN ARIZA MAHUAD</t>
  </si>
  <si>
    <t>PRESTACION DE SERVICIOS PROFESIONALES PARA APOYAR EN LA REALIZACION DE UNA CAPACITACION RELACIONADA CON EL TEMA DE PRESENTACIONES DE INFORMES, APOYAR EN EL ESTUDIO Y ANALISIS DE LAS EVALUACIONES REALIZADAS EN LAS CAPACITACIONES, EVALUACION DE LOS INDICES DE ASISTENCIA A LAS MISMAS Y APOYO EN LA ELABORACION DEL PICF( PLAN INSTITUCIONAL DE CAPACITACIONES )2017</t>
  </si>
  <si>
    <t>JENNY ANDREA OSORIO CATAÑO</t>
  </si>
  <si>
    <t>PRESTACION DE SERVICIOS DE APOYO A LA GESTION EN LA ORGANIZACION ACTUALIZACION SEGUIMIENTO Y CONTROL DE LAS DISTINTAS ACTIVIDADES QUE ESTEN POR SER EJECUTADAS EN DESARROLLO DE LOS CRONOGRAMAS DE FUNCIONES O ACTIVIDADES DE FUNCIONARIOS DE PLANTA DE LA DEPENDENCIA</t>
  </si>
  <si>
    <t>ANGELICA MARIA GIRALDO SANCHEZ</t>
  </si>
  <si>
    <t>PRESTACION DE SERVICIOS PROFESIONALES PARA BRINDAR APOYO Y ACOMPANAMIENTO EN LAS ACTIVIDADES DESARROLLADAS EN LA OFICINA DE PLANEACION Y SISTEMAS EN LO CONCERNIENTE A LA ACTUALIZACION Y DOCUMENTACION DEL SISTEMA DE GESTION DE CALIDAD APOYO A LAS ACTIVIDADES MECI</t>
  </si>
  <si>
    <t>DIAZ ROJAS MARCOS RENE</t>
  </si>
  <si>
    <t>PRESTACION DE SERVICIOS DE APOYO LOGISTICO EN EL  DESARROLLO DE ACTIVIDADES TALES COMO CAPACITACIONES PROCESO DE INDUCCION Y REINDUCCION DE LOS FUNCIONARIOS Y CONTRATISTAS DE LA CAMARA DE REPRESENTANTES</t>
  </si>
  <si>
    <t>SIERRA LOPEZ CHARICK LORAINSS</t>
  </si>
  <si>
    <t>CONTRATO DE PRESTACION DE SERVICIOS APOYOA  LA GESTION PARA ACOMPANAR A LA DIVISION DE PERSONAL EN LAS ACTIVIDADES DE SISTEMATIZACION, EVACUACION DE FONDOS ACUMULADOS Y ARCHIVO DE GESTION</t>
  </si>
  <si>
    <t>MARTINEZ MONTAÑO DIOFANOR</t>
  </si>
  <si>
    <t>PRESTACION DE SERVICIOS PROFESIONALES PARA BRINDAR APOYO A LA OFICINA DE INFORMACION Y PRENSA EN LA ELABORACION DE CONTENIDOS E IMPLEMENTACION DE MECANISMOS DE EVALUACON APRA LA CARTELERA INSTITUCIONAL DE LA CAMARA DE REPRESENTANTES</t>
  </si>
  <si>
    <t>DIAZ LOBO MARINELA ADRIANA</t>
  </si>
  <si>
    <t>PRESTACION DE SERVICIOS DE APOYO A LA GESTION EN LAS ACTIVIDADES DESARROLLADAS EN LA OFICINA DE PLANEACION Y SISTEMAS ESPECIFICAMENTE  LAS DE ARCHIVAR ORDENAR FOLIAR ASI COMO LA RECEPCION CONTROL Y PRESTAMO DE DOCUMENTOS</t>
  </si>
  <si>
    <t>CEPEDA VALCARCEL SANDRA KATERINE</t>
  </si>
  <si>
    <t>PRESTACION DE SERVICIOS PROFESIONALES PARA APOYAR EN LA REALIZACION DE UNA CAPACITACION RELACIONADA CON EL TEMA DE IMPLEMENTACION DE LAS TICS EN LAS ENTIDADES PUBLICAS, APOYAR EN LA RECOLECCION Y ANALISIS JURIDICO DE INFORMACION RELACIONADA CON LAS ACCIONES DE TUTELA INSTAURADAS CONTRA LA ENTIDAD Y APOYAR EN EL COMPONENTE JURIDICO EN TEMAS RELACIONADOS CON LA INDUCCION Y REINDUCCION</t>
  </si>
  <si>
    <t>RAMIREZ YEPES FELKIN YAMID</t>
  </si>
  <si>
    <t>PRESTACION DE SERVICIOS PROFESIONALES PARA BRINDAR APOYO Y ACOMPANAMIENTO EN LAS REVISIONES DE LAS CUETNAS DE COBRO PRESENTADAS ASI COMO TAMBIEN EN TODOS LOS ASUNTOS QUE LE SEAN DELEGADOS POR EL JEFE DE LA DIVISION DE SERVICIOS DE LA CAMARA DE REPRESENTANTES</t>
  </si>
  <si>
    <t>WHILBERT TOBIAS MARTIN HERRERA</t>
  </si>
  <si>
    <t>PRESTACION DE SERVICIOS PROFESIONALES PARA APOYAR Y ACOMPANAR LA DIVISION DE PERSONAL ESPECIALMENTE EN EL SEGUIMIENTO Y CUMPLIMIENTO DE LA NORMATIVIDAD RELACIONADA TRANSPARENCIA</t>
  </si>
  <si>
    <t>MILEYDI ZABALA MEDINA</t>
  </si>
  <si>
    <t>PRESTACION DE SERVICIOS PROFESIONALES PARA APOYAR LA OFICINA DE PROTOCOLO EN EL FORTALECIMIENTO DE LAS RELACIONES CON LAS EMBAJADAS Y CONSULADOS ACREDITADOS EN COLOMBIA, ADEMAS DE LA ELABORACION DE FORMULARIOS PARA LAS VISAS DE LOS HONORABLES REPRESENTANTES Y SUS FAMILIAS Y APOYO EN LA PROYECCION DE RESPUESTA A LOS DOCUMENTOS DIPLOMATICOS QUE LLEGAN A LA OFICINA DE PROTOCOLO</t>
  </si>
  <si>
    <t>ALEJANDRO HERNANDEZ BETANCOURT</t>
  </si>
  <si>
    <t>PRESTACION DE SERVICIOS PROFESIONALES PARA SOCIALIZAR, REALIZAR, BRINDAR ACOMPANAMIENTO A LA COMISION CUARTA CONSTITUCIONAL EN EL ANALISIS Y SEGUIMIENTO AL PROYECTO DE LEY DE PRESUPUESTO GENERAL DE LA NACION 2014 Y LAS INQUIETUDES AL PROYECTO DE REGALIAS</t>
  </si>
  <si>
    <t>PRESTACION DE SERVICIOS DE APOYO A LA GESTION PARA APOYAR Y ACOMPANAR EN LA SUSTANCIACION, DIGITACION, COMPENDIO, EXTRACTO Y COMPARACIONES EN LO ATINENTE A EXPEDIENTES ACTOS LEGISLATIVOS, PROYECTOS DE LEY, LEYES Y/O DOCUMENTACION REQUERIDAS POR LA SECRETARIA GENERAL DE LA CAMARA DE REPRESENTANTES</t>
  </si>
  <si>
    <t>MARIA JOSE RIVERA PADILLA</t>
  </si>
  <si>
    <t>PRESTACION DE SERVICIOS PROFESIONALES  PARA APOYAR Y ACOMPANAR TECNICAMENTE A LO HONORABLES  REPRESENTANTES QUE INTEGRAN LA COMISION SEXTA CONSTITUCIONAL PERMANENTE DE LA CAMARA DE REPRESENTANTES EN EL ESTUDIO Y DISERTACION DE LA PROPOSICION N, 008 DE 2016</t>
  </si>
  <si>
    <t>MARIO ERNESTO OCHOA PLAZAS</t>
  </si>
  <si>
    <t>PRESTACION DE SERVICIOS PROFESIONALES APRA ASESORAR ANALIZAR Y CONCEPTUAR A LA COMISION SOBRE LAS CUENTAS DEL PRESUPUESTO GENERAL DE LA NACION Y LA APLICACION DE LA REGLA FISCAL EN TERMINOS FISCALES Y DE INVERSION</t>
  </si>
  <si>
    <t>SILVIO HURTADO RODRIGUEZ</t>
  </si>
  <si>
    <t>PRESTACION DE SERVICIOS PROFESIONALES PARA BRINDAR APOYO JURIDICO AL A DIVISION DE SERVICIOS DE LA CAMARA DE REPRESENTANTES</t>
  </si>
  <si>
    <t>PRESTACION DE SERVICIOS DE APOYO A LA GESTION PARA APOYAR Y ACOMPANAR A LA SECRETARIA GENERAL DE LA CAMARA DE REPRESENTANTES, EN LA SOLUCION DE INQUIETUDES Y REALIZACION DE TRAMITES CON RESPECTO A LOS TIQUETES AEREOS DE LOS HONORABLES REPRESENTANTES, ASI COMO ORGANIZACION, FOLIACION DE LA DOCUMENTACION Y DEBIDAS ANOTACIONES RELACIONADAS CON LOS TIQUETES</t>
  </si>
  <si>
    <t>DIVES PAOLA DITA DAZA</t>
  </si>
  <si>
    <t>PRESTACION DE SERVICIOS PROFESIONALES PARA BRINDAR APOYO JURIDICO EN EL DESARROLLO DE LAS FUNCIONES ENCARGADAS DE LA COMISION LEGAL DE INVESTIGACION Y ACUSACION Y EN GENERAL AL CUMPLIMIENTO DE MISION INSTITUCIONAL, PARA EL DESARROLLO DE LAS ACTIVIDADES INDICADAS</t>
  </si>
  <si>
    <t>DAVID ANDRES SIMARRA MOLINA</t>
  </si>
  <si>
    <t>PRESTACION DE SERVICIOS PROFESIONALES PARA BRINDAR ACOMPANAMIENTO DESDE EL PUNTO DE VISTA DE SU PROFESION AL PROYECTO DE LEY 157 DE 2016 Y BRINDAR ASESORIA SOBRE EL PRESUPUESTO REGIONALIZADO</t>
  </si>
  <si>
    <t>LETZY LOREN ANDRADE MOSQUERA</t>
  </si>
  <si>
    <t>PRESTACION DE SERVICIOS PROFESIONALES PARA BRINDAR APOYO Y ACOMPANAMIENTO DESDE EL PUNTO DE VISTA DE SU PROFESIONA A LA COMISION QUINTA DE LA CAMARA DE REPRESENTANTES</t>
  </si>
  <si>
    <t>EDITH CECILIA MONROY RODRIGUEZ</t>
  </si>
  <si>
    <t>PRESTACION DE SERVICIOS PROFESIONALES PARA APOYAR JURIDICAMENTE A LOS INTEGRANTES DE LA COMISION SEXTA CONSTITUCIONAL PERMANENTE DE LA CAMARA DE REPRESENTANTES EN EL ESTUDIO Y ANALISIS DEL PROYECTO DE LEY N 069 DE 2016</t>
  </si>
  <si>
    <t>PEDRO GABRIEL MENDIVIL GUZMAN</t>
  </si>
  <si>
    <t>PRESTACION DE SERVICIOS DE APOYO A LA GESTION EN LA SECCION DE CONTABILIDAD DE LA DIVISION FINANCIERA Y DE PRESUPUESTO DE LA CAMARA DE REPRESENTANTES EN DEPURACION ANALISIS, VERIFICACION, CONCILIACION Y CRUCE DE INFORMACION CONTABLE AJUSTE RECLASIFICACION DE CUENTAS CONTABLES DE LA CAMARA DE REPRESENTANTES</t>
  </si>
  <si>
    <t>DIOMEDES PALACIOS MATURANA</t>
  </si>
  <si>
    <t>PRESTACION DE SERVICIOS DE APOYO A LA GESTION PARA BRINDAR APOYO EN EL ANALISIS, REVISION, DE DE LOS DIFERENTES PROCESOS Y PROCEDIMIENTOS QUE CORRESPONDEN A LA DIVISION DE JURIDICA</t>
  </si>
  <si>
    <t>MARIA VICTORIA ARIAS PERTUZ</t>
  </si>
  <si>
    <t>CONTRATAR EL ARRENDAMIENTO DE PARQUEADEROS PARA EL PARQUE AUTOMOTOR DE LA CAMARA DE REPRESENTANTES</t>
  </si>
  <si>
    <t>PRESTACION DE SERVICIOS PARA APOYAR A LA COMISION QUINTA DESDE EL PUNTO DE VISTA DE SU PROFESION EN EL ANALISIS  Y ESTUDIO DE PROYECTOS DE LEY</t>
  </si>
  <si>
    <t>WILDER GOMEZ OSORIO</t>
  </si>
  <si>
    <t>PRESTACION DE SERVICIOS DE APOYO A LA GESTION EN ACTIVIDADES RELACIONADAS CON LA SECCION DE URGENCIAS MEDICAS DE LA DIVISION DE PERSONAL DE LA CAMARA DE REPRESENTANTES</t>
  </si>
  <si>
    <t>MARIA DE JESUS AGAMAEZ MONTIEL</t>
  </si>
  <si>
    <t>LA PRESTACION DE SERVICIO DE MANTENIMIENTO PREVENTIVO Y CORRECTIVO CON SUMINISTRO DE REPUESTOS ORIGINALES GARANTIZADOS Y MANO DE OBRA, PARA LOS VEHICULOS QUE CONFORMAN EL PARQUE AUTOMOTOR ACTIVO DE LA CAMARA DE REPRESENTANTES</t>
  </si>
  <si>
    <t>RGJV SOLORZANO SAS JUAN RAUL SOLORZANO MEJIA</t>
  </si>
  <si>
    <t>PRESTACION DE SERVICIOS PROFESIONALES PARA BRINDAR APOYO EN LA CAMARA DE REPRESENTANTES Y LA DIVISION DE SERVICIOS</t>
  </si>
  <si>
    <t>JOSE LUIS ARREDONDO MEJIA</t>
  </si>
  <si>
    <t>PRESTACION DE SERVICIOS PROFESIONALES CON CONOCIMIENTOS EN DRECHO PARA CONCEPTURAR SOBRE ARTICULOS DE LA LEY 5 DE 1992 Y DETERMINAR NORMAS CONSTITUCIONALES Y JURISPRUDENCIALES</t>
  </si>
  <si>
    <t xml:space="preserve">JEFERSON BONGUERO BETANCUR </t>
  </si>
  <si>
    <t>PRESTACION DE SERVICIOS PROFESIONALES  ESPECIALIZADOS PARA REALIZAR ACOMPANAMIENTO JURIDICO A LOS PROCESOS PENALES, DISCIPLINARIOS Y FISCALES ADELANTADOS POR LA COMISION DE INVESTIGACION Y ACUSACION DE LA CAMARA DE REPRESENANTES</t>
  </si>
  <si>
    <t>CLAUDIA PATRICIA  CHICAIZA RUIZ</t>
  </si>
  <si>
    <t>PRESTACION DE SERVICIOS DE APOYO A LA GESTION PARA APOYAR A LA OFICINA COORDINADORA DEL CONTROL INTERNO EN LA REALIZACION DE ACTIVIDADES ASISTENCIALES RELACIONADAS CON EL SEGUIMIENTO AL SISTEMA DE PETICIONES QUEJAS RECLAMOS Y SUGERENCIAS DE LA CORPORACION</t>
  </si>
  <si>
    <t>JUAN SEBASTIAN LEON BAUTISTA</t>
  </si>
  <si>
    <t xml:space="preserve">PRESTACION DE SERVICIOS DE APOYO A LA GESTION EN LAS ACTIVIDADES JURIDICA </t>
  </si>
  <si>
    <t>MARIA DANIELA RIVERA PADILLA</t>
  </si>
  <si>
    <t>PRESTACION DE SERVICIOS DE APOYO A LA GESTION PARA COLABORAR CON EL SEGUIMIENTO ACTUALIZACION ORGANIZACION Y ARCHIVO DE PROCESOS JUDICIALES EN LOS QUE SEA PARTE LA CAMARA DE REPRESENTANTES</t>
  </si>
  <si>
    <t>ADOLFO ANDRES MARQUEZ PENAGOS</t>
  </si>
  <si>
    <t>PRESTACION DE SERVICIOS PROFESIONALES PARA APOYAR A LA COMISION QUINTA DE LA CAMARA DE REPRESENTANTES EN EL ANALISIS ESTUDIO Y SEGUIMIENTO DE LOS PROYECTOS DE LEY Y DEMAS TEMAS RELACIONADOS EN MATERIA DE DERECHO MINERO PETROLERO O SIMILARES</t>
  </si>
  <si>
    <t>OSCAR ANDRES ROMERO VALDERRAMA</t>
  </si>
  <si>
    <t>PRESTACION DE SERVICIOS PROFESIONALES  PARA REALIZAR CAPACITACIONES EN EL TEMA DE SALUD Y SEGURIDAD EN EL TRABAJO A LOS JEFES DE DEPENDENCIA COMISIONES Y OFICINA, Y A LOS MIEMBROS INTEGRANTES DEL COPASST (COMITE PARITARIO EN SALUD Y SEGURIDAD EN ELE TRABAJO)</t>
  </si>
  <si>
    <t>ARIEL MOSQUERA MORALES</t>
  </si>
  <si>
    <t>PRESTACION DE SERVICIOS PROFESIONALES PARA APOYAR Y ACOMPANAR DESDE EL PUNTO DE VISTA DE SU PROFESION CON RELACION A LOS PROYECTOS DE LEY DEL DEPORTE QUE TENGAN DEBATE EN LA COMISION SEPTIMA DE LA CAMARA DE REPRESENTANTES</t>
  </si>
  <si>
    <t>JOSE ANTONIO FONSECA CAMELO</t>
  </si>
  <si>
    <t>PRESTACION DE SERVICIOS PROFESIONALES ESPECIALIZADOS PARA REALIZAR ACOMPANAMIENTO JURIDICO A LOS PROCESOS PENALES, DISCIPLINARIOS Y FISCALES ADELANTADOS POR LA COMISION DE INVESTIGACION Y ACUSACION DE LA CAMARA DE REPRESENTANTES</t>
  </si>
  <si>
    <t>LUCIANO RAFAEL RAMIREZ MESA</t>
  </si>
  <si>
    <t>PRESTACION DE SERVICIOS DE APOYO A LA GESTION PARA BRINDAR APOYO JURIDICO EN LOS TEMAS QUE SEAN DE COMPETENCIA EN LA DIVISION DE SERIVICIOS DE LA CAMARA DE REPRESENTANTES</t>
  </si>
  <si>
    <t>MICHAEL MARTINEZ ALDANA</t>
  </si>
  <si>
    <t>849A</t>
  </si>
  <si>
    <t xml:space="preserve">DIVISIÓN JURIDICA </t>
  </si>
  <si>
    <t>PRESTACION DE SERVICIOS PROFESIONALES  PARA APOYAR Y ACOMPANAR JURIDICAMENTE A LA SECRETARIA GENERAL DE LA CAMARA DE REPRESENTANTES  EN LO RELACIONADO CON LOS PROCESOS DISCIPLINARIOS QUE SEAN DE SU COMPETENCIA</t>
  </si>
  <si>
    <t>CARLOS ANDRES RIVEROS POLO</t>
  </si>
  <si>
    <t>PRESTACION DE SERVICIOS DE APOYO A LA GESTION CON PLENA AUTONOMIA TECNICA ADMINISTRATIVA Y FINANCIERA PARA APOYAR A LA OFICINA COORDINADORA DE CONTROL INTERNO EN LA REALIZACION DE ACTIVIDADES ASISTENCIALES RELACIONADAS CON LA GESTION CONTRACTUAL</t>
  </si>
  <si>
    <t>JORGE MARIO QUINTANA CAÑAVERAL</t>
  </si>
  <si>
    <t>PRESTACION DE SERVICIOS PROFESIONALES PARA BRINDAR APOYO A LA OFICINA COORDINADORA DE CONTROL INTERNO EN LA ELABORACION DE LOS METODOS Y MECANISMOS DE PREVENCION, CONTROL EVLUACION Y DE MEJORAMIENTO PERMANENTE EN RELACION CON EL MODELO ESTANDAR DE CONTROL INTERNO, QUE LE PERMITA EL CUMPLIMIENTO DE SUS OBJETIVOS INSTITUCIONALES</t>
  </si>
  <si>
    <t>LUZ MARISOL HOLGUIN RUIZ</t>
  </si>
  <si>
    <t xml:space="preserve">DIVISICIÓN DE SERVICIOS </t>
  </si>
  <si>
    <t>PRESTACION DE SERVICIOS PROFESIONALES PARA BRINDAR APOYO EN LAS CAPACITACIONES RELACIONADAS CON EL PIGA DE CAMARA DE REPRESENTANTES Y LA DIVISION DE SERVICIOS</t>
  </si>
  <si>
    <t>INGRID JOHANA DIAZ GONZALEZ</t>
  </si>
  <si>
    <t>PRESTACION DE SERVICIOS PROFESIONALES PARA APOYAR JURIDICAMENTE A LA MESA DIRECTIVA Y DEMAS MIEMBROS DE LA COMISION SEPTIMA EN LOS PROYECTOS DE LEY QUE LE SEAN ASIGNADOS</t>
  </si>
  <si>
    <t>ALVARO ANTONIO REBELLON TASCON</t>
  </si>
  <si>
    <t>PRESTACION DE SERVICIOS DE APOYO A LA GESTION EN LA ELABORACION Y SEGUIMIENTO DE UN CUADRO DE CONTROL DE ACTIVIDADES A DESARROLLAR POR EL PERSONAL A CARGO DEL JEFE DE LA DIVISION DE PERSONAL DE LA CAMARA DE REPRESENTANTES</t>
  </si>
  <si>
    <t>ALVARO FERNANDEZ MAURY</t>
  </si>
  <si>
    <t>PRESTACION DE SERVICIOS PROFESIONALES PARA APOYAR Y ACOMPANAR A LOS HONORABLES REPRESENTANTES REPRESENTANTES QUE INTEGRAN LA COMISION SEXTA CONSTITUCIONAL PERMANENTE DE LA CAMARA DE REPRESENTANTES EN EL ESTUDIO Y DISERTACION DE LOS PROYECTOS DE LEY QUE ESTEN EN CURSO Y QUE REQUIERAN CONOCIMIENTOS TECNICOS</t>
  </si>
  <si>
    <t>GABRIEL JAIME AVENDAÑO DUQUE</t>
  </si>
  <si>
    <t>PRESTACION DE SERVICIOS PROFESIONALES EN LA ELABORACION DE UNA BASE DE DATOS PARA ALIMENTAR ORGANIZAR ACTUALZIAR Y CONTROLAR EN RELACION CON LAS COMISIONES DE SERVICIOS REVISION ELABORACION Y PROYECCION DE LOS ACTOS ADMINISTRATIVOS QUE OTORGAN COMISIONES DE SERVICIOS</t>
  </si>
  <si>
    <t>BLANCA HELENA SOLER POVEDA</t>
  </si>
  <si>
    <t>PRESTACION DE SERVICIOS PROFESIONALES PARA APOYAR A LA DIVISION DE PERSONAL EN LAS NOVEDADES Y SITUACIONES ADMINISTRATIVAS QUE SE PRESENTEN EN LA CAMARA DE REPRESENTANTES Y EMISION DE CONCEPTOS JURIDICOS RELACIONADOS CON PENSIONES PRESTACIONES SOCIALES VACACIONES Y SALARIOS CON LA FINALIDAD DE DAR RESPUESTA A LAS PETICIONES O REQUERIMIENTOS ALLEGADOS A LA DEPENDENCIA</t>
  </si>
  <si>
    <t>EDMY JHOAN CASTAÑEDA CHINGATE</t>
  </si>
  <si>
    <t>PRESTACION DE SERVICIOS PROFESIONALES PARA APOYAR LA GESTION, TRAMITE, ELABORACION DE RESOLUCIONES RELACIONADAS CON LA EMISION  TRASLADO DE TIQUETES AEREOS DE LOS HONORABLES REPRESENTANTES EN LA SECRETARIA GENERAL DE LA CAMARA DE REPRESENTANTES</t>
  </si>
  <si>
    <t>PRESTACION DE SERVICIOS DE APOYO A LA GESTION EN LA GESTION DE ACTIVIDADES ASISTENCIALES ADMINISTRATIVAS DE LA DIVISION DE SERVICIOS</t>
  </si>
  <si>
    <t>JORGE MARIO POMARES CORREDOR</t>
  </si>
  <si>
    <t>CONTRATAR OBRAS LOCATIVAS EN 19 OFICINAS DEL EDIFICIO NUEVO DEL CONGRESO DE LA REPUBLICA</t>
  </si>
  <si>
    <t>GIE SAS OSCAR AUGUSTO GARCIA BARRIOS</t>
  </si>
  <si>
    <t>PRESTACION DE SERVICIOS DE APOYO A LA GESTION PARA APOYAR EN EL TRAMITE Y DESARROLLO DE LAS DIFERENTES ACTIVIDADES ASISTENCIALES DEL GRUPO DE CONTROL INTERNO DISCIPLINARIO DE LA DIVISION JURIDICA DE LA CAMARA DE REPRESENTANTES,</t>
  </si>
  <si>
    <t>KEVIN DAVID CESPEDES AMARANTO</t>
  </si>
  <si>
    <t>PRESTACION DE SERVICIOS PROFESIONALES EN LA REVISION ESTUDIO Y EMISION DE CONCEPTOS RELACIONADOS AL TEMA DE PROCESOS Y PROCEDIMIENTOS DE LA DIVISION DE PERSONAL DE LA CAMARA DE REPRESENTANTES</t>
  </si>
  <si>
    <t>LUZ DARY CARVAJAL VIVAS</t>
  </si>
  <si>
    <t>PRESTACION DE SERVICIOS PROFESIONALES PARA BRINDAR APOYO A LA OFICINA COORDINADORA DE CONTROL INTERNO EN EL SEGUIMIENTO AL CUMPLIMIENTO Y ADAPTACION CON EL MODELO ESTANDAR DE CONTROL INTERNO</t>
  </si>
  <si>
    <t>MONICA PATRICIA REY PEREZ</t>
  </si>
  <si>
    <t>PRESTACION DE SERVICIOS PROFESIONALES PARA APOYAR DESDE EL PUNTO DE VISTA DE SU PROFESION CON RELACION AL PROYECTO DE LEY N 128 DE 2016 CAMARA, A LA MESA DIRECTIVA Y DEMAS MIEMBROS DE LA COMISION SEPTIMA DE LA CAMARA DE REPRESENTANTES EN RAZON A SU ACTIVIDAD LEGISLATIVA</t>
  </si>
  <si>
    <t>ALENDA JOHANA RUEDA GONZALEZ</t>
  </si>
  <si>
    <t>PRESTACION DE SERVICIOS PROFESIONALES PARA BRINDAR APOYO Y ACOMPANAMIENTO EN EL CUMPLIMIENTO DE LAS FUNCIONES ASIGNADAS POR LA DIVISION FINANCIERA Y DE PRESUPUESTO</t>
  </si>
  <si>
    <t>FRANCISCO JAVIER MONCAYO DORADO</t>
  </si>
  <si>
    <t>PRESTACION DE SERVICIOS PROFESIONALES PARA BRINDAR APOYO A LA PRODUCCION GENERAL DEL CANAL CONGRESO EN LA PRODUCCION DE PROGRAMAS DE LA CAMARA DE REPRESENTANTES</t>
  </si>
  <si>
    <t>CARLOS ALBERTO DURAN MALDONADO</t>
  </si>
  <si>
    <t>PRESTACION DE SERVICIOS PROFESIONALES PARA BRINDAR APOYO EN LA DEFINICION DE ESTRATEGIAS Y POLITICAS DE COMUNICACION QUE PERMITAN DIFUNDIR EL ALCANCE FUNCIONES Y RESULTADOS DE LA OFICINA COORDINADORA DE CONTROL INTERNO</t>
  </si>
  <si>
    <t>INGRID JARBLEY NEIRA PARRA</t>
  </si>
  <si>
    <t>PRESTACION DE SERVICIOS PROFESIONALES PARA BRINDAR APOYO Y ACOMPANAMIENTO A LA COMISION SEGUNDA EN EL SEGUIMIENTO Y ACTUALIZACION DE LAS ACTIVIDADES DESARROLLADAS POR EL MINISTERIO DE INDUSTRIA COMERCIO Y TURISMO EN EL EJERCICIIO PROPIO DE FUNCIONES AL IGUAL QUE SUS ENTIDADES ADSCRITAS Y RELACIONADAS COMO PROEXPORT BANCOLDEX Y FIDUCOLDEX</t>
  </si>
  <si>
    <t>YUHELY ANDREA SON PERDOMO</t>
  </si>
  <si>
    <t>PRESTACION DE SERVICIOS DE APOYO A LA GESTION PARA ACOMPANAR EN LA ACTUALIZACION COMPENDIO DIGITALIZACION FOLIADO DEL ARCHIVO DE RESOLUCIONES ASI COMO LAS LABORES REQUERIDAS PARA EL APOYO EN LA DISTRICUION METODOS Y OPERACIONES DE TRABAJOS EN LA SECRETARIA GENERAL DE LA CAMARA DE REPRESENTANTES</t>
  </si>
  <si>
    <t>ANDREA CAROLINA PEREIRA CORRALES</t>
  </si>
  <si>
    <t>PRESTACION DE SERVICIOS PROFESIONALES PARA APOYAR Y ACOMPANAR A LOS HONORABLES REPRESENTANTES QUE INTEGRAN LA COMISION SEXTA CONSTITUCIONAL PERMANENTE DE LA CAMARA DE REPRESENTANTES EN EL ESTUDIO Y DISERTACION DEL PROYECTO DE LEY 181 DE 2016 CAMARA</t>
  </si>
  <si>
    <t>CLARA MARCELA BOBADILLA</t>
  </si>
  <si>
    <t>PRESTACION DE SERVICIOS DE APOYO A LA GESTION EN LA REVISION DE EMBARGOS PARA GENERACION DEL ARCHIVO PLANO BUSQUEDA DE LA INFORMACION DE EMBARGOS EN EL ARCHIVO DE GESTION, APOYO EN EL PAGO DE OBLIGACIONES DE TERCEROS Y EMBARGOS, DIGITALIZACION Y ENVIO A LAS ENTIDADES BENEFICIARIAS DE LA CAMARA DE REPRESENTANTES</t>
  </si>
  <si>
    <t>BRANDON DEBRAS MENA ABADIA</t>
  </si>
  <si>
    <t>PRESTACION DE SERVICIOS PROFESIONALES ESPECIALIZADOS PARA APOYAR JURIDICAMENTE A LA COMISION LEGAL DE CUENTAS EN EL ANALISIS REVISION Y SEGUIMIENTO DE LA ENTIDAD INSTITUTO NACIONAL DE MEDICINA LEGAL Y CIENCIAS FORENSES VIGENCIA 2015</t>
  </si>
  <si>
    <t>YANNETT ASTRID TRIANA SANTAFE</t>
  </si>
  <si>
    <t>PRESTACION DE SERVICIOS DE APOYO A LA GESTION PARA LA ELABORACION DE UNA GALERIA DE ARCHIVOS FOTOGRAFICOS DE EVENTOS SOBRE LA ACTIVIDAD LEGISLATIVA DE LA CAMARA DE REPRESENTANTES</t>
  </si>
  <si>
    <t>CARMENZA LOPEZ BRAVO</t>
  </si>
  <si>
    <t>PRESTACION DE SERVICIOS PROFESIONALES PARA APOYAR JURIDICAMENTE A LA MESA DIRECTIVA Y DEMAS MIEMBROS DE LA COMISION SEPTIMA EN LOS PROYECTOS DE LEY QUE SE LE ASIGNEN</t>
  </si>
  <si>
    <t>NAHID JOHANNA BEDOYA OROZCO</t>
  </si>
  <si>
    <t>PRESTACION DE SERVICIOS PROFESIONALES A LA DIRECCION ADMINISTRATIVA EN LOS TRAMITES ACTUACIONES COMUNICADOS Y DILIGENCIAS A QUE HAYA LUGAR EN LOS PROCESOS JURIDICOS DE SU COMPETENCIA</t>
  </si>
  <si>
    <t>ADRIANA CRISTINA CARVAJAL PAIPA</t>
  </si>
  <si>
    <t>PRESTACION DE SERVICIOS DE APOYO A LA GESTION Y ACOMPANAMIENTO EN LOS PROCESOS DESARROLLADOS POR LA DIVISON FINANCIERA Y PRESUPUESTO EN EL CONTROL Y EJECUCION PRESUPUESTALES DE LOS RECURSOS ASIGNADOS A LA CAMARA DE REPRESENTANTES</t>
  </si>
  <si>
    <t>MARTHA EDITH SIMANCAS LOZANO</t>
  </si>
  <si>
    <t>PRESTACION DE SERVICIOS PROFESIONALES PARA BRINDAR ACOMPANAMIENTO JURIDICO A LA COMISION PRIMERA CONSTITUCIONAL PERMANENTE DE LA CAMARA DE REPRESENTANTES EN EL ESTUDIO DE LOS PROYECTOS QUE SE RADIQUEN EN EL PERIODO LEGISLATIVO QUE LE SEAN ASIGNADOS</t>
  </si>
  <si>
    <t>FABIO FONSECA BARBOSA</t>
  </si>
  <si>
    <t>PRESTACION DE SERVICIOS DE APOYO A LA GESTION PARA BRINDAR APOYO EN LAS DIFERENTES ACTIVIDADES DE LA DIVISION DE SERVICIOS</t>
  </si>
  <si>
    <t>PABLO ESTEBAN LIÑON MURILLO</t>
  </si>
  <si>
    <t>PRESTACION DE SERVICIOS PROFESIONALES PARA BRINDAR APOYO Y ACOMPANAMIENTO DE LOS PROCESOS CONTABLES EN AL ACTIVIDADES REFERENTES A LAS CUENTAS DE LA SECCION DE CONTABILIDAD DE LA DIVISION FINANCIERA Y DE PRESUPUESTO DE LA CAMARA DE REPRESENTANTES,</t>
  </si>
  <si>
    <t>ARMANDO ANTONIO DURANGO  GUARIN</t>
  </si>
  <si>
    <t>PRESTACION DE SERVICIOS DE APOYO A LA GESTION Y ACOMPANAMIENTO A LA OFICINA DE PLANEACION Y SISTEMAS EN LOS DIFERENTES PROCESOS TECNICOS Y TECNOLOGICOS</t>
  </si>
  <si>
    <t>FREDY ALFONSO DE LA OSSA ROJAS</t>
  </si>
  <si>
    <t>COMISIÓN TERCERA</t>
  </si>
  <si>
    <t>PRESTACION DE SERVICIOS PROFESIONALES PARA BRINDAR ASESORAMIENTO A LA COMISION TERCERA EN TEMAS TRIBUTARIOS</t>
  </si>
  <si>
    <t>PEDRO ENRIQUE SARMIENTO PEREZ</t>
  </si>
  <si>
    <t>PRESTACION DE SERVICIOS PROFESIONALES PARA BRINDAR APOYO EN LA ORGANIZACION PLANEACION Y SEGUIMIENTO DE LOS DIFERENTES PROCESOS QUE MANEJA LA DIVISION DE SERVICIOS DE LA CAMARA DE REPRESENTANTES</t>
  </si>
  <si>
    <t>CRISTIAN JAVIER FRANCO DURANGO</t>
  </si>
  <si>
    <t>PRESTACION DE SERVICIOS PROFESIONALES PARA BRINDAR APOYO JURIDICO EN LA ACTUALIZACION DEL MARCO NORMATIVO VIGENTE DE LOS PROCESOS Y PROCEDIMIENTOS RELACIONADOS CON LA RESPONSABILIDAD DE LA OFICINA COORDINADORA DE CONTROL INTERNO</t>
  </si>
  <si>
    <t>QUINTILIANO PINEDA CESPEDES</t>
  </si>
  <si>
    <t>PRESTACION DE SERVICIOS DE APOYO A LA GESTION EN LAS ACTIVIDADES DESARROLLADAS EN LA OFICINA DE PLANEACION Y SISTEMAS EN LAS ACTIVIDADES DE ARCHIVO ORDENAR LOS DOCUMENTOS Y CARPETAS FOLIACION ADEMAS DE LAS RECEPCION CONTROL Y PRESTAMO DE DOCUMENTOS</t>
  </si>
  <si>
    <t>WENDY LORAINE VELANDIA SANCHEZ</t>
  </si>
  <si>
    <t>PRESTACION DE SERVICIOS ARTISTICOS PARA LA CONSOLIDACION DE LA IMAGEN INSTITUCIONAL DE LA PRESIDENCIA DE LA CAMARA DE REPRESENTANTES</t>
  </si>
  <si>
    <t xml:space="preserve">JAIRTH CUBILLOS SANTOFIMIO </t>
  </si>
  <si>
    <t>PRESTACION DE SERVICIOS PROFESIONALES PARA PROPENDER POR EL PERFECCIONAMIENTO DE LA CONFIGURACION LINGUISTICO GRAMATICAL NORMATIVA CON RESPECTO DE LOS PROYECTOS DE LEY Y DEMAS DOCUMENTOS QUE SE LE SEAN ENCARGADOS POR LA SECRETARIA GENERAL DE LA CAMARA DE REPRESENTANTES PRESENTANDO UN INFORME DE LOS MISMOS</t>
  </si>
  <si>
    <t>MARIA ALEJANDRA MUÑOZ TOBÓN</t>
  </si>
  <si>
    <t>PRESTACION DE SERVICIOS PROFESIONALES PARA  CONCEPTUAR Y APOYAR A LA MESA DIRECTIVA Y DEMAS MIEMBROS DE LA COMISION SEPTIMA EN LOS PROYECTOS DE LEY QUE SE LE ASIGNEN PARA SU APOYO JURIDICO</t>
  </si>
  <si>
    <t>GABRIEL DE JESUS LARA LOPEZ</t>
  </si>
  <si>
    <t>PRESTACION DE SERVICIOS PROFESIONALES PARA ACOMPANAR Y APOYAR EN EL ANALISIS Y ESTUDIO DE LOS PROYECTOS DE LEY QUE SE TRAMITEN EN LA COMISION QUINTA</t>
  </si>
  <si>
    <t>CARLOS GIOVANNY GUTIERREZ CHARRY</t>
  </si>
  <si>
    <t>PRESTACION DE SERVICIOS DE APOYO A LA GESTION COMO OPERADOR DE SWITCHER DE LAS TRANSMISIONES EN DIRECTO O EN DIFERIDO DE LA PLENARIA DE LA CAMARA DE REPRESENTANTES</t>
  </si>
  <si>
    <t>PRESTACION DE SERVICIOS DE APOYO A LA GESTION PARA ACOMPANAR A LA DIVISION DE PERSONAL EN LAS ACTIVIDADES DE REVISION Y ORGANIZACION DOCUMENTAL DE HISTORIAS LABORALES DE FUNCIONARIOS ACTIVOS</t>
  </si>
  <si>
    <t>DIANA LORENA CUELLAR RIVERO</t>
  </si>
  <si>
    <t>PRESTACION DE SERVICIOS DE APOYO A LA GESTION PARA LA ACTUALIZACION DE DIVISION DE PERSONAL PARA EL PROCESO DE ACTUALIZACON DE LICITACION LABORAL DE FUNCIONARIOS INACTIVOS</t>
  </si>
  <si>
    <t>EDILSON LOSADA CORTES</t>
  </si>
  <si>
    <t>PRESTACION DE SERVICIOS PROFESIONALES PARA BRINDAR APOYO EN LAS DIFERETNES ACTIVIDADES DE LA DIVISION DE SERVICIOS DE LA CAMARA DE REPRESENTANTES</t>
  </si>
  <si>
    <t>MIGUEL ENRIQUE AGUILERA HERNANDEZ</t>
  </si>
  <si>
    <t>CONTRATAR EL SUMINISTRO DE BANDERAS, BANDERINES, MEDALLAS Y PERGAMINOS EN PAPEL ESPECIAL, PARA LA OFICINA DE PROTOCOLO DE LA CAMARA DE REPRESENTANTES</t>
  </si>
  <si>
    <t>IRMA TORRES GARCIA MEDALLAS EL DORADO</t>
  </si>
  <si>
    <t>PRESTACION DE SERVICIOS PARA BRINDAR APOYO Y ACOMPANAMIENTO EN LA OFICINA DE PLANEACION Y DE SISTEMAS EN LOS DIFERENTES PROCESOS TECNICOS Y/O TECNOLOGICOS DE LA CORPORACION</t>
  </si>
  <si>
    <t>CARLOS HUMBERTO OLAYA RICO</t>
  </si>
  <si>
    <t>PRESTACION DE SERVICIOS PROFESIONES EN LA OFICINA DE INFORMACION Y PRESNSA EN LA BUSQUEDA DE INFORMACION QUE SIRVA DE SOPORTE PARA LA REDACCION DE ARTICULOS CRONICAS O REPORTAJES PARA LA REVISTA INSTITUCIONAL PODER LEGISLATIVO Y LOS ESCENARIOS DE LA INFORMACION PUBLICA DE LA CAMARA DE REPRESENTANTE ASI COMO EL CUBRIMIENTO DE REDES SOCIALES</t>
  </si>
  <si>
    <t>CONTRATAR LA COMPRA DE MEDICAMENTOS Y ELEMENTOS ESENCIALES PARA EL SERVICIO DE URGENCIAS MEDICAS</t>
  </si>
  <si>
    <t>BIOMEDICAL DEVICES SAS</t>
  </si>
  <si>
    <t>PRESTACION DE SERVICIOS PROFESIONALES PARA APOYAR A LA COMISION QUINTA DE LA CAMARA DE REPRESENTANTES PARA REALIZAR LABORES ASOCIADAS CON LA PLANEACION Y OPTIMIZACION DE LOS DIFERENTES PROYECTOS DE LEY PREPARACION DE DEBATES Y DEMAS TEMAS RELACIONADOS</t>
  </si>
  <si>
    <t>DELMY ANA MARIA CASTILLO ARTUNDUAGA</t>
  </si>
  <si>
    <t>PRESTACION DE SERVICIOS PROFESIONALES COMO ABOGADO PARA BRINDAR APOYO EN LA PROYECCION DE CONCEPTOS JURIDICOS EN TEMAS QUE SON COMPETENCIA DE ESTA CELULA LEGISLATIVA</t>
  </si>
  <si>
    <t>PRESTACION DE SERVICIOS PROFESIONALES PARA BRINDAR APOYO EN EL CUBRIMIENTO PERIODISTICO PARA LA ELABORACION DE BOLETINES DE LA OFICINA DE INFORMACION Y PRENSA D ELA CAMARA DE REPRESENTANTES EN TEMAS RELACIONADOS CON ETICA EQUIDAD DE LA MUJER Y ORDENAMIENTO TERRITORIAL</t>
  </si>
  <si>
    <t>JAIME ORLANDO GAITAN ROZO</t>
  </si>
  <si>
    <t>PRESTACION DE SERVICIOS PROFESIONALES PARA REALIZAR ACOMPANAMIENTO JURIDICO EN LOS PROCESOS PENALES, DISCIPLINARIOS Y FISCALES ADELANTADOS POR LA COMISION DE INVESTIGACION Y ACUSACION DE LA CAMARA DE REPRESENTANTES</t>
  </si>
  <si>
    <t>ALVARO AUGUSTO CORREA CLAROS</t>
  </si>
  <si>
    <t>PRESTACION DE SERVICIOS PROFESIONALES PARA APOYAR JURIDICAMENTE LA COMISION LEGAL DE CUENTAS EN EL ANALISIS REVISION Y SEGUIMIENTO DE LA ENTIDAD CORPORACION AUTONOMA REGIONAL DEL SUR DE BOLIVAR</t>
  </si>
  <si>
    <t>JIMMY FERNANDO NIÑO TORRES</t>
  </si>
  <si>
    <t>PRESTACION DE SERVICIOS DE APOYO A LA GESTION PARA BRINDAR APOYO EN LAS ACTIVIDADES ASISTENCIALES DE ARCHIVO Y CORRESPONDENCIA DE LA DIVISION FINANCIERA Y PRESUPUESTO DE LA CAMARA DE REPRESENTANTES</t>
  </si>
  <si>
    <t>LILIANA PATRICIA ZULETA REULES</t>
  </si>
  <si>
    <t>PRESTACION DE SERVICIOS DE APOYO A LA PRESIDENCIA DE A LA  CAMARA DE REPRESENTANTES EN TRAMITES ADMINISTRATIVOS</t>
  </si>
  <si>
    <t>MAURICIO RESTREPO CELIS</t>
  </si>
  <si>
    <t>PRESTACION DE SERVICIOS PROFESIONALES PARA APOYAR LA DIVULGACION DE LA INFORMACION REQUERIDA POR LA OFICINA DE INFORMACION Y PRENSA DE LA CAMARA DE REPRESENTANTES</t>
  </si>
  <si>
    <t>SIXTA TULIA ROMERO DAVID</t>
  </si>
  <si>
    <t>PRESTACION DE SERVICIOS PROFESIONALES PARA BRINDAR APOYO A LA OFICINA DE INFORMACION Y PRENSA EN LA PRESTACION Y CONDUCCION DE LOS PROGRAMAS QUE EMITA LA OFICINA DE INFORMACION Y PRENSA DE LA CAMARA DE REPRESENTANTES</t>
  </si>
  <si>
    <t>DIANA MARGARITA SOTO HERNANEZ</t>
  </si>
  <si>
    <t>PRESTACION DE SERVICIOS DE APOYO A LA GESTION PARA BRINDAR ACOMPANAMIENTO A LA OFICINA DE INFORMACION Y PRENSA EN LA BUSQUEDA DE INFORMACION QUE SIRVA DE SOPORTE PARA LA REDACCION DE ARTICULOS CRONICAS O REPORTAJES PARA LA REVISTA INSTITUCIONAL PODER LEGISLATIVO ASI COMO EN EL CUBRIMIENTO DE REDES SOCIALES</t>
  </si>
  <si>
    <t>NICOLAS GOMEZ BUENAVENTURA</t>
  </si>
  <si>
    <t>PRESTACION DE SERVICIOS DE APOYO A LA GESTION EN LA ELABORACION DE ESTRATEGIAS QUE PERMITAN LA IMPLEMENTACION DE LOS COMPROMISOS ASUMIDOS POR LA CAMARA DE REPRESENTANTES CON OCASION DEL PRIMER PLAN DE ACCION POR UN CONGRESO ABIERTO Y TRANSPARENTE FIRMADO POR EL PRESIDENTE DE LA CAMARA DE REPRESENTANTES Y EL PRESIDENTE DEL SENADO DE LA REPUBLICA</t>
  </si>
  <si>
    <t>PATTY GOMEZ RELACIONES PUBLICAS SAS</t>
  </si>
  <si>
    <t xml:space="preserve">PRESTACION DE SERVICIOS PROFESIONALES PARA BRINDAR APOYO DE LA OFICINA DE INFORMACION Y PRENSA EN LA COORDINACION Y PRENSA </t>
  </si>
  <si>
    <t>SILVIA JIMENA MALDONADO HUERTAS</t>
  </si>
  <si>
    <t>PRESTACION DE SERVICIOS PROFESIONALES DE ASESORIA Y ACOMPANAMIENTO  A LA PRESIDNECIA DE LA CAMARA DE REPRESENTANTES EN EL MANEJO ESTRATEGICO DE RELACIONES INTERNACIONALES CON MEDIOS AUDIOVISUALES</t>
  </si>
  <si>
    <t>NATALIA ANDREA  LARA RODRIGUEZ</t>
  </si>
  <si>
    <t>PRESTAR SERVICIOS PROFESIONALES PARA BRINDAR APOYO A LA OFICINA DE INFORMACION Y PRENSA EN LA REDACCION DE ARTICULOS CON ENFASIS JURIDICO.</t>
  </si>
  <si>
    <t>DORIS YULIETH DURAN GUTIERREZ</t>
  </si>
  <si>
    <t>PRESTACION DE SERVICIOS PROFESIONALES PARA BRINDAR APOYO EN LA ELABORACION DE REPORTAJES CRONICAS EDICIONES ESPECIALES E INVESTIGACION  DE LOS PROYECTOS MAS SIGNIFICATIVOS DE LA CAMARA DE REPRESENTANTES PARA LA REVISTA INSTITUCIONAL PODER LEGISLATIVO</t>
  </si>
  <si>
    <t>JUAN CARLOS TORRENTE CORTES</t>
  </si>
  <si>
    <t>PRESTACION DE SERVICIOS PROFESIONALES PARA APOYAR DESDE EL PUNTO DE VISTA DE SU PROFESION A LA OFICINA DE INFORMACION Y PRENSA EN LO RELACIONADO CON LA REVISTA INSTITUCIONAL PODER LEGISLATIVO</t>
  </si>
  <si>
    <t>SANDRA LORENA ALVAREZ PAVA</t>
  </si>
  <si>
    <t xml:space="preserve">PRESTACION DE SERVICIOS PROFESIONALES  PARA BRINDAR APOYO A LA OFICINA DE INFORMACION Y PRENSA EN LA PRODUCCION DEL PROGRAMA DEBATE EN CAMARA </t>
  </si>
  <si>
    <t>YUDY MARCELA CETINA SARMIENTO</t>
  </si>
  <si>
    <t xml:space="preserve">PRESTACION DE SERVICIOS PROFESIONALES PARA REALIZAR LAS CAPACITACIONES DE DANO ANTIJURIDICO DIRIGIDA A LOS CONDUCTORES DEL PARQUE AUTOMOTOR DE LA CAMARA DE REPRESENTANTES Y DERECHO DE PETICINO EN LAS DEPENDENCIAS DE LA DIRECCION ADMINISTRATIVA DE LA CAMARA DE REPRESENTANTES, ASI COMO LA REALIZACION DE ENCUESTA ENTRE LOS FUNCIONARIOS ASISTENTES PARA LA VERIFICACION DE LAS CIRCUNSTANCIAS  EN LAS QUE EN GENERAL SE PRESENTAN SINIESTROS
</t>
  </si>
  <si>
    <t>HERNAN FERNANDO MIRANDA ABAUNZA</t>
  </si>
  <si>
    <t>PRESTACION DE SERVICIOS PROFESIONALES PARA BRINDAR APOYO Y ASESORIA EN LO RELACIONADO AL PROCESO DE CONVOCATORIA PARA PROVEER CARGOS DE CARRERA ADMINISTRATIVA POR ENCARGOS</t>
  </si>
  <si>
    <t>VICTOR HUGO MORENO LOZANO</t>
  </si>
  <si>
    <t>PRESTACION DE SERVICIOS PROFESIONALES PARA BRINDAR APOYO A LA OFICINA DE INFORMACION Y PRENSA EN EL CUBRIMIENTO PERIODISTICO PARA LA ELABORACION DE NOTAS INFORMATIVAS EN LA OFICINA DE INFORMACION Y PRENSA DE LA CAMARA DE REPRESENTANTES</t>
  </si>
  <si>
    <t>RAMON ALBERTO SOTO LAVERDE</t>
  </si>
  <si>
    <t>PRESTACION DE SERVICIOS PROFESIONALES PARA BRINDAR APOYO A LA OFICINA COORDINADORA DE CONTROL IETNRNO EN LA IDENTIFICACION DEL ALCANCE DE EVALUACION AL SISTEMA DE GESETION DE CALIDAD DE LA CAMARA DE REPRESENTANTES CONFORME AL MARCO LEGAL VIGENTE Y AL MANUAL DE CALIDAD ADOPTADO OPR LA ENTIDAD</t>
  </si>
  <si>
    <t>LIDIA VIANEY PEÑARANDA SALAS</t>
  </si>
  <si>
    <t>CONTRATAR EL APOYO LOGISTICO PAR LAS ACTIVIDADES ENMARCADAS DENTRO DEL PLAN DE BIENESTAR PARA EL EVENTO DE INTEGRACION IDENTIDAD CULTURA DE LA TRADICION NAVIDENA DE LA CAMARA DE REPRESENTANTES</t>
  </si>
  <si>
    <t>CAJA DE COMPENSACION FAMILIAR CAFAM</t>
  </si>
  <si>
    <t>MANTENIMIENTO CON REEMPLAZO DE TUBERIA QUE CONDUCE EL AGUA POTABLE EN EL CAPITOLIO NACIONAL</t>
  </si>
  <si>
    <t>INVERSIONES GRANDES PROYECTOS DE CONSTRUCCION SAS CARMEN LUCIA MENDOZA QUIROZ</t>
  </si>
  <si>
    <t>PRESTACION DE SERVICIOS PROFESIONALES PARA BRINDAR APOYO A LA OFICINA DE INFORMACION Y PRENSA EN EL SEGUIMIENTO DEL EVENTO RENDICION DE CUENTAS DE LA CAMARA DE REPRESENTANTES</t>
  </si>
  <si>
    <t>LAURA MELISSA ORJUELA RODRIGUEZ</t>
  </si>
  <si>
    <t>PRESTACION DE SERVICIOS DE APOYO A LA GESTION EN LA REALIZACION DE LAS ACTIVIDADES ASISTENCIALES RELACIONADAS CON LA GESTION DOCUMENTAL DE LA OFICINA DE COORDINACION DE CONTROL INTERNO</t>
  </si>
  <si>
    <t>DIANA CAROLINA ESPAÑA PARRASI</t>
  </si>
  <si>
    <t>ASESORAR EN LA CONCEPTUALIZACION Y CREACION DE CONTENIDOS EN TEMAS DE INFRAESTRUCTURA EN LOS DIVERSOS PROGRAMS DE TELEVISION DE LA PARRILLA DEL CONGRESO</t>
  </si>
  <si>
    <t>RUTH NOEMY RODRIGUEZ ROA</t>
  </si>
  <si>
    <t>PRESTACION DE SERVICIOS PROFESIONALES PARA BRINDAR ACOMPANAMIENTO EN LOS PLANES DE MEJORAMIENTO Y DE ACCION DE LA DIRECCION ADMINISTRATIVA ASI COMO LA CONSOLIDACION DE LOS PROCESOS EJECUTADOS Y EN LA REVISION Y EJECUCION DE LOS CONTRATOS DE PRESTACION DE SERVICIOS</t>
  </si>
  <si>
    <t>PRESTACION DE SERVICIOS PROFESIONALES PARA APOYAR EN LA REPRESENTACION JUDICIAL DE LOS DIFERENTES PROCESOS DE LA DIVISION JURIDICA EN LOS QUE SEA PARTE LA CAMARA DE REPRESENTANTES ENTRE OTRAS ACTIVIDADES JURIDICAS</t>
  </si>
  <si>
    <t>FERNANDO ANTONIO ORTIZ CALDERON</t>
  </si>
  <si>
    <t>PRESTACION DE SERVICIOS DE APOYO A LA GESTION PATRA LA REALIZACION DE LAS PUBLICACIONES EN EL MURAL INSTITUCIONAL DE LA OFICINA DE INFORMACION Y PRENSA Y APOYAR EN LA PROYECCION Y ELABORACION DE LA REVISTA VIRTUAL ¿PODER LEGISLATIVO DE LA CAMARA DE REPRESENTANTES¿</t>
  </si>
  <si>
    <t>PRESTACION DE SERVICIOS DE APOYO A LA GESTION PARA ACOMPANAR Y APOYAR A LA OFICINA DE INFORMACION Y PRENSA EN EL ARCHIVO DE LOS DOCUMENTOS QUE SE GENEREN CON OCASION DE SU ACTIVIDAD ADMINISTRATIVA</t>
  </si>
  <si>
    <t>FARID DE JESUS ARAUJO MIELES</t>
  </si>
  <si>
    <t>PRESTACION DE SERVICIOS PROFESIONALES PARA BRINDAR APOYO Y ACOMPANAMIENTO A LA OFICINA DE INFORMACION Y PRENSA EN LAS ACTIVIDADES DE PRODUCCION Y COORDINACION DEL PROGRAMA DEBATE EN CAMARA DE LA CAMARA DE REPRESENTANTES</t>
  </si>
  <si>
    <t>MARIA CAMILA LOPEZ CARDONA</t>
  </si>
  <si>
    <t>PRESTACION DE SERVICIOS PROFESIONALES PARA BRINDAR APOYO EN LAS ACTIVIDADES  REALIZADAS POR EL CANAL CONGRESO</t>
  </si>
  <si>
    <t>PAULA ANDREA GOMEZ BUITRAGO</t>
  </si>
  <si>
    <t>PRESTAR DE SERVICIOS PROFESIONALES PARA BRINDAR APOYO EN LA PREPODUCCION Y POSPRODUCCION DE NOTAS PARA EL PROGRAMA RADIAL FRECUENCIA LEGISLATIVA DE LA CAMARA DE REPRESENTANTES</t>
  </si>
  <si>
    <t>PRENSA</t>
  </si>
  <si>
    <t>PRESTACION DE SERVICIOS PROFESIONALES PARA BRINDAR INFORMACION APOYO EN LA ELABORACION DE NOTAS PARA NOTICIERO DE LA CAMARA DE PRESENTANTES</t>
  </si>
  <si>
    <t>CRISTIAN GRANADOS TRUJILLO</t>
  </si>
  <si>
    <t>PRESTACION DE SERVICIOS PROFESIONALES PARA BRINDAR APOYO EN LA ELABORACION Y ACTUALIZACION DE LA ESTRATEGIA ONLINE EN REDES SOCIALES DE LA CAMARA DE REPRESENTANTES</t>
  </si>
  <si>
    <t>PRESTACION DE SERVICIOS PROFESIONALES PARA APOYAR JURIDICAMENTE A LA MESA DIRECTIVA Y DEMAS MIEMBROS DE LA COMISION SEPTIMA EN LA REALIZACION DE CONCEPTOS SOBRE LOS INFORMES PRESENTADOS POR LOS ORGANOS DE CONTROL</t>
  </si>
  <si>
    <t>DIANA MARCELA BENAVIDEZ MENDOZA</t>
  </si>
  <si>
    <t xml:space="preserve">APOYO A LA ACTIVIDAD DESARROLLADA POR LOS PERIODISTAS EXTERNOS PARA FACILITAR EL CUBRIMIENTO A LA ACTIVIDAD LEGISLATIVA
</t>
  </si>
  <si>
    <t>CAMILO MORALES CELIS</t>
  </si>
  <si>
    <t>PRESTACION DE SERVICIOS DE APOYO A LA GESTION PARA ACOMPANAR A LA OFICINA DE INFORMACION Y PRENSA</t>
  </si>
  <si>
    <t>NANCY CAROLINA HERNANDEZ GUTIERREZ</t>
  </si>
  <si>
    <t>PRESTACION DE SERVICIOS PARA DESARROLLAR CAPACITACION SOBRE LA ETAPA PRECONTRACTUAL EN LOS PROCESOS DE CONTRATACION PUBLICA DIRIGIDA AL PERSONAL DE LA DIRECCION ADMINISTRATIVA DE LA CÀMARA DE REPRESENTANTES</t>
  </si>
  <si>
    <t>CORPORACION INSTITUTO SUPERIOR EDUCACION SOCIAL ISES</t>
  </si>
  <si>
    <t>PRESTACION DE SERVICIOS PROFESIONALES PARA BRINDAR APOYO Y ACOMPANAMIENTO A LA OFICINA DE INFORMACION Y PRESNSA EN LAS ACTIVIDADES DE PRODUCCION Y COORDINACION DEL PROGRAMA ¿CAMARA RESPONDE DE LA CAMARA DE LA REPRESENTANTES¿</t>
  </si>
  <si>
    <t>PRESTACION DE SERVICIOS DE APYO A LA GESTION PARA BRINDAR APOYO EN LA CREACION DE LA NUEVA IMAGEN DE LA REVISTA PODER LEGISLATIVA</t>
  </si>
  <si>
    <t>DIEGO ARMANDO GONZALEZ HORTA</t>
  </si>
  <si>
    <t>PRESTACION DE SERVICIOS PROFESIONEALES PARA BRINDAR APOYO EN LA APLICACION DE ESTRATEGIAS DE COMUNICACION INTERNA DE LA OFICINA DE INFORMACION Y PRENSA DE LA CAMARA DE REPRESENTANTES</t>
  </si>
  <si>
    <t>PRESTACION DE SERVICIOS DE APOYO A LA GESTION PARA BRINDAR APOYO Y ASISTENCIA EN LA REALIZACION Y DIRECCION DE LOS CONTENIDOS DEL CANAL CONGRESO</t>
  </si>
  <si>
    <t xml:space="preserve"> SEBASTIAN DE JESUS MOSCOSO SANCHEZ</t>
  </si>
  <si>
    <t>PRESTACION DE SERVICIOS PROFESIONALES PARA REALIZAR CAPACITACION EN EL TEMA DE NOMINA REGIMEN DE PRESTACIONES SOCIALES DE LOS SERVIDORES PUBLICOS Y NORMATIVIDAD VIGENTE EN EL TEMA</t>
  </si>
  <si>
    <t>MATEO DUQUE GIRALDO</t>
  </si>
  <si>
    <t>PRESTACION DE SERVICIOS PROFESIONALES PARA CAPACITAR A TODOS LOS FUNCIONARIOS QUE INTERVENGAN EN LOS REPORTES DE LA INFORMACION CONTABLE DE ACUERDO AL   PROCEDIMIENTO ESTABLECIDO EN LA RESOLUCION 0533 Y EN EL INSTRUCTIVO 002 DE 2015 DE LA CAMARA DE REPRESENTANTES</t>
  </si>
  <si>
    <t>JAIME NICOLAS ROSALES DE LA ESPRIELLA</t>
  </si>
  <si>
    <t>PRESTACION DE SERVICIOS PARA REALIZAR UNA JORNADA DE CAPACITACION CON EL FIN DE ORIENTAR A LOS FUNCIONARIOS DE LA OFICINA DE CONTROL INTERNO EN LOS ASPECTOS CONCEPTUALES Y PROCDDIMENTALES DE LAS AUDITORIAS FINANCIERAS COMO ACTIVIDAD DENTRO DEL ROL DE EVALUACION DE DICHA OFICINA</t>
  </si>
  <si>
    <t>FUNDACION INSTITUTO DE ALTOS ESTUDIOS PARA LA GESTION PUBLICA ANCISAR RUFINO MARROQUIN</t>
  </si>
  <si>
    <t>CONTRATAR EL MANTENIMIENTO CORRECTIVO, PREVENTIVO Y RESTAURACION DE SILLAS DE LA CAMARA DE REPRESENTANTES</t>
  </si>
  <si>
    <t>MUEBLES ROMERO SAS OCTAVIANO ROMERO MORENO</t>
  </si>
  <si>
    <t>CONTRATAR EL APOYO LOGISTICO PARA EL EVENTO DE FIN DE ANO DEL PERSONAL DE LA CÀMARA DE REPRESENTANTES ENMARCADO EN EL PLAN DE BIENESTAR,</t>
  </si>
  <si>
    <t>FUNDACION COLOMBIANA DE AMBIENTALES ALTERNATIVOS Y EDUCATIVOS</t>
  </si>
  <si>
    <t>PRESTACION DE SERVICIOS PROFESIONALES PARA BIRNDAR APOYO EN LAS CAPACITACIONES RELACIONADAS CON EL PROGRAMA DE ATENCION Y SERVICIO AL CLIENTE DE LA DIRECCION ADMINISTRATIVA DE LA CAMARA DE REPRESENTANTES</t>
  </si>
  <si>
    <t>H DE P ELENA DEL PILAR PRODUCCIONES SAS</t>
  </si>
  <si>
    <t>LA ADECUACION DEL SITIO DE ALMACENAMIENTO DE RESIDUOS PARA EL CONGRESO DE LA REPUBLICA</t>
  </si>
  <si>
    <t>OSCAR AUGUSTO GARCIA BARRIOS</t>
  </si>
  <si>
    <t>PRESTACION DE SERVICIOS PROFESIONALES PARA BRINDAR APOYO EN LA EJECUCION DE LABORES APOYO LOGISTICO Y ADMINISTRATIVO DE LA OFICINA DE INFORMACION Y PRENSA</t>
  </si>
  <si>
    <t>EDWIN ERUBEY MARTINEZ  ECHEVERRY</t>
  </si>
  <si>
    <t xml:space="preserve">PRESTACION DE SERVICIOS DE APOYO A LA GESTION PARA BRINDAR APOYO A LA OFICINA DE INFORMACION Y PRENSA EN ACTUALIZACION DE LAS BASES DE DATOS DE LOS PERIODISTAS Y MEDIOS DE ALCANCE REGIONAL
</t>
  </si>
  <si>
    <t>ANDRES JULIAN CABEZAS CORREDOR</t>
  </si>
  <si>
    <t>PRESTACION DE SERVICIOS DE APOYO A LA GESTION PARA BRINDAR APOYO EN LAS DIFERENTES ACTIVIDADES DE LA DIRECCION DE SERVICIOS</t>
  </si>
  <si>
    <t>NASLY LORENA ROJAS MANZANO</t>
  </si>
  <si>
    <t>CONVENIO</t>
  </si>
  <si>
    <t>AUNAR ESFUERZOS PARA DESARROLLAR EL DIAGNOSTICO Y LAS RECOMENDACIONES PARA LA IMPLEMENTACION DE UN SISTEMA DE GESTION DOCUEMNTAL EN LA ENTIDAD</t>
  </si>
  <si>
    <t>CORPORACION UNIVERSITARIA EMPRESARIAL DE SALAMANCA CUES</t>
  </si>
  <si>
    <t>PRESTACION DE SERVICIOS PROFESIONALES PARA BRINDAR APOYO Y ACOMPANAMIENTO A LA OFICINA DE INFORMACION Y PRENSA DE LA CAMARA DE REPRESENTANTES EN LA PRODUCCION Y REALIZACION DE UN PROGRAMA ESPECIAL DE TELEVISION SOBRE EL PROCESO DE PAZ Y SU IMPLEMENTACION</t>
  </si>
  <si>
    <t>SANDRA MILENA TAFUR DIAZ</t>
  </si>
  <si>
    <t>PRESTACION DE SERVICIOS DE APOYO A LA GESTION PARA APOYAR A LA OFICINA DE INFORMACION Y PRENSA PARA REALIZAR LA ACTUALIZACION DE LAS BASES DE DATOS DE LOS PERIODISTAS DE LOS MEDIOS COMUNICACIOIN NACIONALES</t>
  </si>
  <si>
    <t>GENESIS CELIS ESCOBAR</t>
  </si>
  <si>
    <t>PRESTACION DE SERVICIOS PROFESIONALES LA REALIZACION DE UNA CAPACITACION EN GESTION PUBLICA A LOS FUNCIONARIOS DEL NIVEL DIRECTIVO DE LA DIRECCION ADMINISTRATIVA</t>
  </si>
  <si>
    <t>NAYER NAYID YUBRAN MERCADO</t>
  </si>
  <si>
    <t>CONTRATAR EL SUMINISTRO DE ELEMENTOS ELECTRICOS, PARA EL MANTENIMIENTO DE LOS EDIFICIOS EN LOS QUE FUNCIONA LA CAMARA DE REPRESENTANTES</t>
  </si>
  <si>
    <t>GAMMA ENERGY SERVICES SAS NATHALIA VEGA DURAN</t>
  </si>
  <si>
    <t>SA MC 007 DE 2016</t>
  </si>
  <si>
    <t>ANALISIS, DISENO, DESARROLLO Y PUESTA EN PRODUCCION DEL SITIO WEB DE LA CAMARA DE REPRESENTANTES, BASADA EN INNOVACION Y EXPERIENCIA DE USUARIOS</t>
  </si>
  <si>
    <t>MW MOVING WEB SAS</t>
  </si>
  <si>
    <t xml:space="preserve"> </t>
  </si>
  <si>
    <t>DIRECCIÓN / ÁREA</t>
  </si>
  <si>
    <t xml:space="preserve">N° DE PROCESO </t>
  </si>
  <si>
    <t>ABOGADO</t>
  </si>
  <si>
    <t xml:space="preserve">LUGAR DE EJECUCIÓN </t>
  </si>
  <si>
    <t>IVA</t>
  </si>
  <si>
    <t>ANTICIPO</t>
  </si>
  <si>
    <t>VALOR INICIAL</t>
  </si>
  <si>
    <t>VALOR TOTAL CON MODIFICACIONES</t>
  </si>
  <si>
    <t>NOMBRE CONTRATISTA</t>
  </si>
  <si>
    <t>FECHA INICIO</t>
  </si>
  <si>
    <t>FECHA TERMINACIÓN</t>
  </si>
  <si>
    <t xml:space="preserve">FECHA TERMINACIÓN CON MODIFICACIÓN </t>
  </si>
  <si>
    <t>LINK PÁGINA WEB</t>
  </si>
  <si>
    <t>TERMINACIÓN ANTICIPADA</t>
  </si>
  <si>
    <t>FECHA DE TERMINACIÓN DEL CONTRATO</t>
  </si>
  <si>
    <t>FECHA DE LIQUIDACIÓN DEL CONTRATO</t>
  </si>
  <si>
    <t>MOTIVO DE TERMINACIÓN</t>
  </si>
  <si>
    <t>LIQUIDADO</t>
  </si>
  <si>
    <t xml:space="preserve">DIRECCIÓN ADMINISTRATIVA </t>
  </si>
  <si>
    <t>PRESTACION DE SERVICIOS PROFESIONALES COMO ASESORA JURIDICA DE LA
DIRECCION ADMINISTRATIVA, EN LA GESTION CONTRACTUAL ASI COMO TAMBIEN APOYAR EN LAS
LABORES ADMINISTRATIVAS COMO ENLACE CON LOS HONORABLES REPRESENTANTES</t>
  </si>
  <si>
    <t xml:space="preserve">BOGOTA </t>
  </si>
  <si>
    <t>NATURAL</t>
  </si>
  <si>
    <t>LAURA VIVIANA DALLOS 
CARRILLO</t>
  </si>
  <si>
    <t xml:space="preserve">MODIFICA CLAUSLA DE PLAZO Y VALOR </t>
  </si>
  <si>
    <t xml:space="preserve">JURIDICA </t>
  </si>
  <si>
    <t xml:space="preserve">CONVENIO INTERADMINISTRATIVO </t>
  </si>
  <si>
    <t>AYSSA GARCIA</t>
  </si>
  <si>
    <t>PRESTAR LOS SERVICIOS  ROFESIONALES ESPECIALIZADOS PARA ASESORAR Y ACOMPAÑAR JURÍDICAMENTE A LA DIRECCIÓN ADMINISTRATIVA DE LA CÁMARA DE REPRESENTANTES EN LAS ACTIVIDADES PROPIAS DE LA ADMINISTRACIÓN</t>
  </si>
  <si>
    <t>NANCY LUZ MAR MOYA RAMIREZ</t>
  </si>
  <si>
    <t>TERMINACION  ANTICIPADA</t>
  </si>
  <si>
    <t xml:space="preserve">CONVENIO DE COOPERACIÓN </t>
  </si>
  <si>
    <t xml:space="preserve">DIVISIÓN JURÍDICA </t>
  </si>
  <si>
    <t xml:space="preserve">PRESTACIÓN DE SERVICIOS PROFESIONALES COMO ASESOR JURÍDICO EN LAS ACTUACIONES CONTRACTUALES Y LEGALES DE LA DIVISIÓN JURÍDICA DE LA CÁMARA DE REPRESENTANTES  </t>
  </si>
  <si>
    <t>CLAUDIA PATRICIA ROA ORJUELA</t>
  </si>
  <si>
    <t>SUMINISTROS</t>
  </si>
  <si>
    <t xml:space="preserve">PRESTACIÓN DE SERVICIOS PROFESIONALES PARA BRINDAR APOYO DESDE EL PUNTO DE VISTA JURÍDICO A LA DIVISIÓN DE SERVICIOS EN TEMAS RELACIONADOS CON CONTRACCIÓN ESTATAL Y DEMÁS QUE SE REQUIERAN  </t>
  </si>
  <si>
    <t>AURA NANCY PEDRAZA PIRAGAUTA</t>
  </si>
  <si>
    <t>CONSULTORÍA</t>
  </si>
  <si>
    <t xml:space="preserve">PRESTACIÓN DE SERVICIOS PROFESIONALES PARA ACOMPAÑAR Y APOYAR A LA CÁMARA DE REPRESENTANTES EN LAS DIFERENTES ACTIVIDADES PROPIAS DE LA DIVISIÓN JURÍDICA ASÍ COMO LA REPRESENTACIÓN JURÍDICA EN LOS DIFERENTES PROCESOS EN LOS QUE LA ENTIDAD SEA PARTE  </t>
  </si>
  <si>
    <t>GUSTAVO ADOLFO VALENCIA REYES</t>
  </si>
  <si>
    <t>PRESTACIÓN DE SERVICIOS PROFESIONALES PARA ACOMPAÑAR Y APOYAR A LA CÁMARA DE REPRESENTANTES EN LAS DIFERENTES ACTIVIDADES PROPIAS DE LA DIVISIÓN JURÍDICA, ASÍ COMO LA REPRESENTACIÓN JURÍDICA EN LOS DIFERENTES PROCESOS EN LOS QUE LA ENTIDAD SEA PARTE</t>
  </si>
  <si>
    <t>ANGIS LUCIA BUELVAS LORA</t>
  </si>
  <si>
    <t>DIVISIÓN FINANCIERA Y PRESUPUESTO</t>
  </si>
  <si>
    <t xml:space="preserve"> PRESTACIÓN DE SERVICIOS PROFESIONALES PARA EL ACOMPAÑAMIENTO Y APOYO JURÍDICO EN LA DIVISIÓN FINANCIERA Y PRESUPUESTO DE LA CÁMARA DE REPRESENTANTES.</t>
  </si>
  <si>
    <t>LINA BIBIANA MONTES ORTIZ</t>
  </si>
  <si>
    <t>PRESTACIÓN DE SERVICIOS PROFESIONALES PARA BRINDAR APOYO Y ACOMPAÑAMIENTO EN LOS PROCESOS DESARROLLADOS POR LA DIVISIÓN FINANCIERA Y PRESUPUESTO, ESPECIALMENTE EN EL MANEJO, TRÁMITE Y CONTROL DEL PRESUPUESTO DE LA CORPORACIÓN.</t>
  </si>
  <si>
    <t xml:space="preserve">PRESTACIÒN DE SERVICIOS DE APOYO A LA GESTIÒN EN EL ACOMPAÑAMIENTO EN LAS DIFERENTES ACTIVIDADES PROPIAS DE LA DIVISIÒN JURÌDICA </t>
  </si>
  <si>
    <t xml:space="preserve">ERIKA DANIELA BARRERA PEDRAZA </t>
  </si>
  <si>
    <t xml:space="preserve">PRESTACION DE SERVICIOS DE APOYO A LA GESTION EN EL PROCESO DE  CONTRATACIÓN DE LA DIVISIÓN JURÍDICA.
</t>
  </si>
  <si>
    <t>INGRID MARITZA CUBILLOS</t>
  </si>
  <si>
    <t xml:space="preserve">MODIFICA CLAUSULA DE PLAZO Y VALOR </t>
  </si>
  <si>
    <t xml:space="preserve">PRESTAR LOS SERVICIOS PROFESIONALES PARA ASESORAR COMO ABOGADO AL GRUPO DE CONTROL INTERNO DISCIPLINARIO DE LA DIVISIÓN JURÍDICA DE LA CAMARA DE REPRESENTANTES </t>
  </si>
  <si>
    <t xml:space="preserve">IRMA ALMONACID DUARTE </t>
  </si>
  <si>
    <t>PRESTACION DE SERVICIOS PROFESIONALES PARA BRINDAR APOYO A LA OFICINA DE INFORMACIÓN Y PRENSA EN EL CUBRIMIENTO PERIODÍSTICO PARA LA ELABORACIÓN DE NOTAS INFORMATIVAS EN TEMAS RELACIONADOS CON ASUNTOS CONSTITUCIONALES Y RELACIONES INTERNACIONALES PARA EL NOTICIERO CÁMARA DE REPRESENTANTES</t>
  </si>
  <si>
    <t>PRESTACION DE SERVICIOS  PROFESIONALES PARA APOYAR LA EJECUCIÓN DE LAS DIFERENTES ACTIVIDADES TECNICAS QUE REQUIERA LA DIVISIÓN JURIDICA</t>
  </si>
  <si>
    <t xml:space="preserve">ERIKA LILIANA COLINA APONTE </t>
  </si>
  <si>
    <t>PRESTAR LOS SERVICIOS PROFESIONALES PARA APOYAR COMO ABOGADO AL GRUPO DE CONTROL INTERNO DISCIPLINARIO DE LA DIVISIÓN DE LA DIVISIÓN JURÍDICA DE LA CÁMARA DE REPRESENTANTES.</t>
  </si>
  <si>
    <t>CATALINA CASTILLO URREGO</t>
  </si>
  <si>
    <t>PRESTAR LOS SERVICIOS PROFESIONALES COMO ABOGADO PARA APOYAR LAS ACTIVIDADES EN MATERIA CONTRACTUAL A LA DIVISIÓN JURÍDICA DE LA CÁMARA DE REPRESENTANTES</t>
  </si>
  <si>
    <t>EVELYN JULIETH MEDINA MEDINA</t>
  </si>
  <si>
    <t>PRESTACION DE SERVICIOS  ROFESIONALES PARA APOYAR LAS
DIFERENTES ACTIVIDADES PROPIAS DE LA ACTIVIDAD CONTRACTUAL DE
LA CAMARA DE REPRESENTANTES</t>
  </si>
  <si>
    <t>YESICA PAOLA OCAMPO AFANADOR</t>
  </si>
  <si>
    <t>PRESTAR LOS SERVICIOS DE APOYO A LA GESTIÓN DE LA DIRECCIÓN ADMINISTRATIVA, EN EL DIRECCIONAMIENTO DE DERECHOS DE PETICIÓN, PARA QUE SE BRINDE RESPUESTA, APOYO EN PROYECCIÓN DE SOLICITUDES JURÍDICAS ALLEGADAS A LA DIRECCIÓN ADMINISTRATIVA,  ECOLECCIÓN DE INFORMACIÓN REQUERIDA EN ETAPA PRECONTRACTUAL, CONTRACTUAL Y POS CONTRACTUAL DE PROCESO DE CONTRATACIÓN DE ACUERDO A NECESIDADES TÉCNICAS, OPERATIVAS Y FINANCIERAS DE LA CÁMARA DE REPRESENTANTES Y OTRAS FUNCIONES  SISTENCIALES ASIGNADAS .</t>
  </si>
  <si>
    <t>YUDY PAOLA TELLEZ NIÑO</t>
  </si>
  <si>
    <t>PRESTACION DE SERVICIOS PROFESIONALES PARA ASESORAR A LA DIVISION DE PERSONAL EN TEMAS RELACIONADOS CON LOS SINDICATOS, COPASST Y  SITUACIONES ADMINISTRATIVAS ESPECIALES DE LA PLANTA DE PERSONAL</t>
  </si>
  <si>
    <t xml:space="preserve">EDUVAR CARDENAS OCHOA </t>
  </si>
  <si>
    <t>PRESTAR LOS SERVICIOS PROFESIONALES COMO ABOGADA PARA APOYAR LAS ACTIVIDADES EN MATERIA CONTRACTUAL A LA DIVISIÓN JURÍDICA DE LA CÁMARA DE REPRESENTANTES</t>
  </si>
  <si>
    <t xml:space="preserve">DORA LILIA BALLESTEROS MURCIA </t>
  </si>
  <si>
    <t>.</t>
  </si>
  <si>
    <t>PRESTAR LOS SERVICIOS PROFESIONALES COMO ABOGADA ESPECIALIZADA PARA APOYAR LAS ACTIVIDADES EN MATERIA CONTRACTUAL A LA DIVISIÓN JURIDICA DE LA CÁMARA DE REPRESENTANTES</t>
  </si>
  <si>
    <t xml:space="preserve">DIANA AMINA CASTRO GARCIA </t>
  </si>
  <si>
    <t>PRESTAR LOS SERVICIOS DE APOYO A LA GESTION EN EL ACOMPAÑAMIENTO DE LAS DIFERENTES ACTIVIDADES QUE SE DERIVEN DE LA GESTIÓN CONTRACTUAL DE LA DIVISIÓN JURÍDICA.</t>
  </si>
  <si>
    <t xml:space="preserve">JOSE MAURICIO ROBAYO PULIDO </t>
  </si>
  <si>
    <t>El contrato se Cedió a Linda Johana Reyes Moreno</t>
  </si>
  <si>
    <t>PRESTACION DE SERVICIOS PROFESIONALES EN LAS ACTIVIDADES DESARROLLADAS EN LA OFICINA DE PLANEACIÓN Y SISTEMAS, ESPECIALMENTE EN LO CONCERNIENTE A LA ACTUALIZACIÓN DE POLÍTICAS OPERACIONALES, PROCESOS DE AUDITORÍA DE CALIDAD, PROCESOS Y  PROCEDIMIENTOS IMPLEMENTACIÓN DE ENCUESTAS Y ACCIONES DE MEJORA DEL CICLO PHVA.</t>
  </si>
  <si>
    <t>PABLO EMILIO SIERRA BECERRA</t>
  </si>
  <si>
    <t>PRESTACION DE SERVICIOS PROFESIONALES EN EL APOYO EN LA SUPERVISIÓN DE LA ELABORACIÓN DEL DIAGNÓSTICO GENERAL DE LA SITUACIÓN ACTUAL DE LA CÁMARA DE REPRESENTANTES EN EL MARCO DE LOS PROCESOS DE PLAN DE GESTIÓN DOCUMENTAL.</t>
  </si>
  <si>
    <t>JUAN JOSE SANCHEZ RODRIGUEZ</t>
  </si>
  <si>
    <t>PRESTACION DE SERVICIOS PROFESIONALES PARA BRINDAR APOYO Y ACOMPAÑAMIENTO EN LA ELABORACIÓN DE INICIATIVAS TI, EN EL SEGUIMIENTO DE LOS CONTRATOS INTERADMINISTRATIVOS, EN LA REVISIÓN DE LOS ESTUDIOS PREVIOS QUE SE GENEREN EN LA OFICINA DE  PLANEACION Y SISTEMAS Y APOYO AL SOPORTE DE LAS REDES DE COMUNICACIONES E INFRAESTRUCTURA TECNOLÓGICA DE LA  PLATAFORMA DE LA CORPORACIÓN.</t>
  </si>
  <si>
    <t>JORGE ARMANDO GUARIN TRUJILLO</t>
  </si>
  <si>
    <t>PRESTAR LOS SERVICIOS PROFESIONALES COMO ABOGADA PARA APOYAR EN MATERIA CONTRACTUAL A LA OFICINA DE PLANEACION Y SISTEMAS</t>
  </si>
  <si>
    <t>BELIA INES CALDERON FORERO</t>
  </si>
  <si>
    <t>PRESTACIÓN DE SERVICIOS PROFESIONALES PARA BRINDAR APOYO Y ACOMPAÑAMIENTO A LA OFICINA DE PLANTACIÓN Y SISTEMAS EN LOS DIFERENTES PROCESOS TÉCNICOS DE LA PÁGINA WEB DE LA CORPORACIÓN.</t>
  </si>
  <si>
    <t>MIGUEL ANGEL RODRIGUEZ DUARTE</t>
  </si>
  <si>
    <t>REGISTRO Y CONTROL</t>
  </si>
  <si>
    <t>PRESTACION DE SERVICIOS PROFESIONALES PARA BRINDAR APOYO A LA SECCION DE REGISTRO Y CONTROL EN REALIZAR INFORMES PARA ATENDER REQUERIMIENTOS DE ENTES DE CONTROL Y DAR RESPUESTA A DERECHOS DE PETICIÓN ALLEGADOS.</t>
  </si>
  <si>
    <t>PRESTACION DE SERVICIOS DE APOYO A LA GESTION PARA LA ORGANIZACIÓN Y CONTROL DEL ARCHIVO CONTRACTUAL DE LA CÁMARA DE REPRESENTANTES.</t>
  </si>
  <si>
    <t>RAUL ALFREDO ARDILA ROMERO</t>
  </si>
  <si>
    <t>PRESTAR LOS SERVICIOS PROFESIONALES DE APOYO Y ACOMPAÑAMIENTO A LA DIVISION DE SERVICIOS DE LA CAMARA DE REPRESENTANTES EN TEMAS RELACIONADOS CON REVISION DE INFORMACION CONTABLE, TRIBUTARIA Y ACOMPAÑAMIENTO AL ESQUEMA DE SEGURIDAD DE LOS HONORABLES REPRESENTANTES</t>
  </si>
  <si>
    <t xml:space="preserve">CLAUDIA LORENA RESTREPO TORRES </t>
  </si>
  <si>
    <t>PRESTACION DE SERVICIOS PROFESIONALES PARA BRINDAR APOYO Y ACOMPAÑAMIENTO A LA OFICINA DE PLANEACIÓN Y SISTEMAS EN LOS DIFERENTES PROCESOS TÉCNICOS DE LA PÁGINA WEB DE LA CORPORACIÓN.</t>
  </si>
  <si>
    <t xml:space="preserve">DIANA JULIETA MONTOYA CASTILLO </t>
  </si>
  <si>
    <t>PRESTAR LOS SERVICIOS DE APOYO A LA GESTION EN LAS ACTIVIDADES PROPIAS DE CORRESPONDENCIA, AGENDA, ENTRE OTRAS, DEL DESPACHO DE LA DIRECCION ADMINISTRATIVA DE LA CAMARA DE REPRESENTANTES</t>
  </si>
  <si>
    <t xml:space="preserve">GIMA HERRERA DELGADO </t>
  </si>
  <si>
    <t>PRESTAR LOS SERVICIOS PROFESIONALES A LA DIRECCCION ADMINISTRATIVA DE LA CAMAMRA DE REPRESENTANTES PARA REALIZAR EL ACOMPAÑAMIENTO TÉCNICO Y FINANCIERO DE LAS DIFERENTES ACTIVIDADES QUE SE ADELANTEN EN EL DESPACHO.</t>
  </si>
  <si>
    <t>ENRIQUE ANDRES GARCIA ROSALES</t>
  </si>
  <si>
    <t>PRESTACION DE SERVICIOS PROFESIONALES PARA APOYAR COMO ABOGADO AL GRUPO DE CONTROL INTERNO DISCIPLINARIO DE LA DIVISIÓN JURÍDICA DE LA CÁMARA DE REPRESENTANTES.</t>
  </si>
  <si>
    <t>LUZ MYRIAM ROMERO GUTIERREZ</t>
  </si>
  <si>
    <t>PRESTACION DE SERVICIOS PROFESIONALES PARA APOYAR A LA DIVISION DE PERSONAL EN EL DISEÑO DE LA POLÍTICA INSTITUCIONAL DE BIENESTAR SOCIAL Y EN LA IMPLEMENTACION Y EJECUCION DE LOS PROGRAMAS DE INDUCCION Y REINDUCCION . IGUALMENTE ASESORAR A LA DIVISION EN LO RELACIONADO AL PLAN ESTRATEGICO, PLAN DE ACCION, PLAN DE MEJORAMIENTO, ANTICORRUPCION, MAPA DE RIESGOS Y MECANISMO DE EVALUACION A LA IMPLEMENTACION DE LA CONVENCION INTERAMIERICANA CONTRA LA CORRUPCION -MESICIC Y TRANSPARENCIA.</t>
  </si>
  <si>
    <t xml:space="preserve">RENATE SEIDEL PERALTA </t>
  </si>
  <si>
    <t>PRESTACION DE SERVICIOS PROFESIONALES PARA APOYAR Y COORDINAR LA EJECUCION DEL PLAN INSTITUCIONAL DE CAPACITACION Y FORMACION DE LA ENTIDAD. DE IGUAL FORMA APOYAR A LA DIVISION DE PERSONAL EN LA APLICACIÓN DE PRUEBAS EN LAS CONVOCATORIAS QUE SE REALICEN EN RELACION A LOS FUNCIONARIOS DE LA  ENTIDAD</t>
  </si>
  <si>
    <t>ANA MARCELA TORRES USCATEGUI</t>
  </si>
  <si>
    <t>PRESTACION DE SERVICIOS PROFESIONALES PARA APOYAR A LA OFICINA COORDINADORA DE CONTROL INTERNO EN LA EVALUACIÓN DE LAS POLÍTICAS CONTABLES DE LA CÁMARA DE REPRESENTANTES EN EL ANÁLISIS DE INFORMACIÓN FINANCIERA EN LA EVALUACIÓN DE LAS ACCIONES DEL PLAN DE MEJORAMIENTO Y EN LA REALIZACIÓN DE LAS AUDITORIAS CON COMPONENTE FINANCIERO.</t>
  </si>
  <si>
    <t>GLADYS ELFIDIA BALLESTEROS MIRANDA</t>
  </si>
  <si>
    <t>MUTUO ACUERDO</t>
  </si>
  <si>
    <t>PRESTAR LOS SERVICIOS PARA BRINDAR APOYO Y ACOMPAÑAMIENTO, SERVIR DE ENLACE CON LAS DEPENDENCIAS EN LA CONSECUCION DE LA GESTION DOCUMENTAL Y EN TODOS LOS TEMAS PROPIOS DE LA OFICINA DE PLANEACION Y SISTEMAS.</t>
  </si>
  <si>
    <t>YASMIN DIAZ TELLEZ</t>
  </si>
  <si>
    <t>PRESTACION DE SERVICIOS PROFESIONALES PARA PRESTAR APOYO A LA OFICINA DE PLANEACIÓN Y SISTEMAS DE LA CAMARA DE REPRESENTANTES, EN LOS DIFERENTES PROCESOS RELACIONADOS CON EL ARCHIVO CENTRAL DE LA CORPORACIÓN.</t>
  </si>
  <si>
    <t>ZORAIDA BARRERA BLANCO</t>
  </si>
  <si>
    <t>COORDINAR Y ASESORAR A LA DIVISION DE PERSONAL EN LO RELACIONADO A LA EJECUCIÓN, ACTUALIZACIÓN Y MEJORA DE LA POLITICA DE BIENESTAR DE LA ENTIDAD</t>
  </si>
  <si>
    <t>BOGOTA</t>
  </si>
  <si>
    <t>JULIAN ESPINOSA ORTIZ</t>
  </si>
  <si>
    <t>PRESTACION DE SERVICIOS PROFESIONALES PARA EL ACOMPAÑAMIENTO JURÍDICO EN LOS PROCESOS RELACIONADOS CON EL PARQUE AUTOMOTOR DE COMPETENCIA DE LA O/VISÓN DE SERVICIOS</t>
  </si>
  <si>
    <t>JUAN CARLOS SOTELO DUQUE</t>
  </si>
  <si>
    <t>PRESTACION DE SERVICIOS DE APOYO A LA GESTION PARA ACOMPAÑAR Y COLABORAR EN LA DIVISIÓN DE SERVICIOS EN ACTIVIDADES ASISTENCIALES QUE SE REQUIERAN</t>
  </si>
  <si>
    <t>INGRID YURANY PARRA BARCENAS</t>
  </si>
  <si>
    <t>PRESTACION DE SERVICIOS PROFESIONALES ESPECIALIZADOS DE ACOMPAÑAMIENTO A LA DIVISIÓN DE PERSONAL EN EL PLAN DE TRABAJO Y PROYECTOS PARA MEJORAMIENTO DE SALUD DE LOS FUNCIONARIOS DE LA ENTIDAD</t>
  </si>
  <si>
    <t>LUIS FERNANDO OCHOA ZULUAGA</t>
  </si>
  <si>
    <t>PRESTACION DE SERVICIOS PROFESIONALES ESPECIALIZADOS PARA APOYAR A LA DIVISIÓN JURIDICA EN LOS TEMAS RELACIONADOS CON CONTRATACIÓN PÚBLICA Y REPRESENTACIÓN JUDICIAL.</t>
  </si>
  <si>
    <t>VARGAS BRAND SAS ABOGADOS CONSULTORES SAS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</si>
  <si>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</si>
  <si>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 xml:space="preserve">JAIME ANDRES PARRA MUÑOZ </t>
  </si>
  <si>
    <t>PRESTACION DE SERVICIOS PROFESIONALES PARA BRINDAR ACOMPAÑAMIENTO A LA OFICINA DE PROTOCOLO DESDE EL PUNTO DE VISTA JURÍDICO EN LOS DIFERENTES TRÁMITES Y ACTIVIDADES, PRINCIPALMENTE EN LA ACTIVIDAD PRECONTRACTUAL Y POS CONTRACTUAL DE LOS PROCESOS A CARGO DE LA DEPENDENCIA</t>
  </si>
  <si>
    <t xml:space="preserve">IVON LORENA RUBIO OSORIO </t>
  </si>
  <si>
    <t>PRESTAR LOS SERVICIOS PROFESIONALES PARA APOYAR Y ACOMPAÑAR A LA DIRECCIÓN ADMINISTRATIVA EN TODAS LAS GESTIONES REQUERIDAS FRENTE A LOS PROCESOS DISCIPLINARIOS QUE SEAN DE SU COMPETENCIA</t>
  </si>
  <si>
    <t>LUZ ADRIANA VIVAS GARCIA</t>
  </si>
  <si>
    <t xml:space="preserve">UTL HR ARMADO ANTONIO ZABARAIN D´ARCE </t>
  </si>
  <si>
    <t>CONTRATO DE PRESTACION DE SERVICIOS PROFESIONALES COMO ASESOR  III EN LA UNIDAD DE TRABAJO LEGISLATIVO DEL HONORABLE REPRESENTANTE ARMANDO ANTONIO ZABARAIN D'ARCE.</t>
  </si>
  <si>
    <t>HUMBERTO RAFAEL ROSANIA VITOLA</t>
  </si>
  <si>
    <t>PRESTAR LOS SERVICIOS PROFESIONALES PARA APOYAR EN LOS DIFERENTES ASPECTOS JURIDICOS QUE SE ENCUENTRAN A CARGO DEL DESPACHO DE LA DIVISION ADMINISTRATIVA DE LA CAMARA DE REPRESENTANTES.</t>
  </si>
  <si>
    <t xml:space="preserve">VIVIANA ALEJANDRA GIL GARCIA </t>
  </si>
  <si>
    <t>UTL HR CARLOS GERMAN NAVAS TALERO</t>
  </si>
  <si>
    <t>CONTRATO DE PRESTACION DE SERVICIOS PROFESIONALES COMO ASESOR GRADO VIII EN LA UNIDAD DE TRABAJO LEGISLATIVO DEL HONORABLE REPRESENTANTE CARLOS GERMAN NAVAS TALERO.</t>
  </si>
  <si>
    <t xml:space="preserve">MANUEL ALBERTO RESTREPO MEDINA </t>
  </si>
  <si>
    <t>UTL H.R. MARGARITA MARIA RESTREPO ARANGO</t>
  </si>
  <si>
    <t>CONTRATO DE PRESTACION DE SERVICIOS PROFESIONALES COMO ASESOR GRADO II EN LA UNIDAD DE TRABAJO LEGISLATIVO DE LA HONORABLE REPRESENTANTE MARGARITA MARIA RESTREPO ARANGO.</t>
  </si>
  <si>
    <t xml:space="preserve">CAROLINA ROSAS DIAZ </t>
  </si>
  <si>
    <t>CONTRATO DE PRESTACION DE SERVICIOS PROFESIONALES COMO ASESOR GRADO II EN LA UNIDAD DE TRABAJO LEGISLATIVO DE LA HONORABLE REPRESENTANTE MARGARITA MARÍA RESTREPO ARANGO</t>
  </si>
  <si>
    <t xml:space="preserve">JUAN MANUEL ARBOLEDA </t>
  </si>
  <si>
    <t xml:space="preserve">UTL H.R. JULIO EUGENIO GALLARDO ARCHBOLD </t>
  </si>
  <si>
    <t>CONTRATO DE PRESTACION DE SERVICIOS PROFESIONALES COMO ASESOR GRADO I EN. LA UNIDAD DE TRABAJO LEGISLATIVO DEL HONORABLE REPRESENTANTE JULIO EUGENIO GALLARDO ARCHBOLD.</t>
  </si>
  <si>
    <t xml:space="preserve">MARIELA MORALES CARRASCAL </t>
  </si>
  <si>
    <t>SUBSECRETARÍA GENERAL</t>
  </si>
  <si>
    <t>PRESTACION DE SERVICIOS DE APOYO A LA GESTION EN LA SUBSECRETARIA GENERAL DE LA CÁMARA DE REPRESENTANTES, PARA EL DESARROLLO DE ACTIVIDADES ASISTENCIALES Y OPERATIVAS DE CARÁCTER DOCUMENTAL</t>
  </si>
  <si>
    <t xml:space="preserve">EDER FABIAN SANDOVAL ARIAS </t>
  </si>
  <si>
    <t>UTL H.R EDWARD DAVID RODRIGUEZ RODRIGUEZ</t>
  </si>
  <si>
    <t>PRESTAR LOS SERVICIOS PROFESIONALES COMO ASESOR GRADO 1 EN LA UNIDAD DE TRABAJO LEGISLA TIVO DE EL HONORABLE REPRESENTANTE EDWARD DAVID RODRIGUEZ RODRIGUEZ</t>
  </si>
  <si>
    <t>UTL H.R LUIS FERNANDO URREGO CARVAJAL</t>
  </si>
  <si>
    <t>PRESTAR LOS SERVICIOS PROFESIONALES COMO ASESOR GRADO VI EN LA UNIDAD DE TRABAJO LEGISLA TIVO DE EL HONORABLE REPRESENTANTE LUIS FERNANDO URREGO CARVAJAL</t>
  </si>
  <si>
    <t>Rubro: Mantenimiento de bienes inmuebles</t>
  </si>
  <si>
    <t>PRESTACION DE SERVICIOS PROFESIONALES PARA COORDINAR LA ATENCIÓN AL PÚBLICO Y EL SISTEMA DE RADICACIÓN Y DISTRIBUCIÓN DE CORRESPONDENCIA INTERNA.</t>
  </si>
  <si>
    <t>PRESTACION DE SERVICIOS PROFESIONALES PARA BRINDAR APOYO JURIDICO EN EL SEGUIMIENTO DE LA ETAPA CONTRACTUAL DE LOS PROCESOS DE BIENES Y SERVICIOS QUE SUPERVISA EL JEFE DE LA DIVISIÓN DE SERVICIOS</t>
  </si>
  <si>
    <t>JORGE MARIO VALENCIA CESPEDES</t>
  </si>
  <si>
    <t xml:space="preserve">UTL H.R EUDORO TOUS DE LA OSSA </t>
  </si>
  <si>
    <t>CONTRATO DE PRESTACION DE SERVICIOS PROFESIONALES COMO ASESOR GRADO III EN LA UNIDAD DE TRABAJO LEGISLATIVO DEL HONORABLE REPRESENTANTE EDUARDO TOUS DE LA OSSA.</t>
  </si>
  <si>
    <t xml:space="preserve">GLADYS CECILIA RINCON PASTRANA </t>
  </si>
  <si>
    <t>PRESTACION DE SERVICIOS PROFESIONALES A LA OFICINA DE PLANEACIÓN Y SISTEMAS PARA BRINDAR SOPORTE A LAS DISTINTAS APLICACIONES DE LA CORPORACÓN, REDES DE COMUNICACIÓN E INFRAESTRUCTURA TECNOLÓGICA DE LA PALTAFORMA DE LA CORPORACIÓN.</t>
  </si>
  <si>
    <t xml:space="preserve">JAIRO ALFONSO HERNANDEZ RODRIGUEZ </t>
  </si>
  <si>
    <t>PRESTAR LOS SERVICIOS PARA BRINDAR APOYO Y ACOMPAÑAMIENTO A LA OFICINA DE PLANEACION Y SISTEMAS EN LOS DIFERENTES PROCESOS TECNICOS Y TECNOLOGICOS DE LA CORPORACION</t>
  </si>
  <si>
    <t>VICTOR MANUEL ATENCIA</t>
  </si>
  <si>
    <t>PRESTACION DE SERVICIOS DE APOYO A LA GESTION EN LA REALIZACIÓN DE ACTIVIDADES ASISTENCIALES RELACIONADAS CON LA GESTIÓN DOCUMENTAL DE LA OFICINA COORDINADORA DEL CONTROL INTERNO</t>
  </si>
  <si>
    <t>PRESTACION DE SERVICIOS PROFESIONALES CON PLENA AUTONOMIA TÉCNICA, ADMINISTRATIVA Y FINANCIERA PARA APOYAR A LA OFICINA COORDINADORA DE CONTROL INTERNO, EN EL ANÁLISIS DE INFORMACIÓN NECESARIA PARA LA ELABORACIÓN DE LOS INFORMES DE LEY, ASÍ COMO PARA LA EJECUCIÓN DE LAS AUDITORÍAS EN LOS COMPONENTES FINANCIERO, LEGAL Y ECONÓMICO.</t>
  </si>
  <si>
    <t>JEFFERSON PINZON HERNANDEZ.</t>
  </si>
  <si>
    <t>PRESTAR LOS SERVICIOS PROFESIONALES PARA APOYAR EN LAS DIFERENTES ACTIVIDADES QUE SE DERIVEN DE LOS PROCESOS PRECONTRACTUALES Y CONTRACTUALES DE LA CAMARA DE REPRESENTANTES</t>
  </si>
  <si>
    <t>PRESTAR LOS SERVICIOS PROFESIONALES PARA APOYAR COMO ABOGADO AL GRUPO DE CONTROL INTERNO DISCIPLINARIO DE LA DIVISIÓN JURIDICA DE LA CÁMARA DE REPRESENTANTES.</t>
  </si>
  <si>
    <t>CAROLINA CALDERON MORENO</t>
  </si>
  <si>
    <t>PRESTACION DE SERVICIOS PROFESIONALES PARA BRINDAR APOYO A LA OFICINA DE PROTOCOLO EN LA ORGANIZACIÓN DE LAS VISITAS PROTOCOLARIAS QUE REALICEN PRESIDENTES, EMBAJADORES Y DEMÁS MIEMBROS DEL CUERPO DIPLOMÁTICO DE DIFERENTES PAISES A LA CÁMARA DE REPRESENTANTES ASI COMO LAS MOTIVACIONES Y JUSTIFICACIONES PARA LA ENTREGA DE CONDECORACIONES Y LOS EVENTOS EDUCATIVOS A NIVEL INTERNACIONAL A LOS QUE ASISTAN LOS HONORABLES REPRESENTANTES</t>
  </si>
  <si>
    <t xml:space="preserve">FRANCIA LORENA MUÑOZ ROMERO </t>
  </si>
  <si>
    <t>PRESTACION DE SERVICIOS PROFESIONALES PARA BRINDAR ACOMPAÑAMIENTO A LA OFICINA DE PROTOCOLO EN LOS DIFERENTES EVENTOS Y ACTOS PROTOCOLARIOS QUE SE REALICEN EN LA CAMARA DE REPRESENTANTES, COMO MAESTRO DE CEREMONIA Y PRESENTADOR</t>
  </si>
  <si>
    <t>VIVIAN TATIANA MARTINEZ ARGUELLES</t>
  </si>
  <si>
    <t>COMISIÓN PRIMERA CONSTITUCIONAL PERMANENTE</t>
  </si>
  <si>
    <t>PRESTACION DE SERVICIOS PROFESIONALES PARA APOYAR JURIDICAMENTE A LA COMISIÓN PRIMERA CONSTITUCIONAL PERMANENTE DE LA CÁMARA DE REPRESENTANTES.</t>
  </si>
  <si>
    <t>MARIA ISABEL ALVARADO ESQUIVEL</t>
  </si>
  <si>
    <t>PRESTACION DE SERVICIOS PROFESIONALES PARA APOYAR EN LA REPRESENTACION JUDICIAL DE LOS DIFERENTES PROCESOS EN LOS QUE LA CAMARA DE REPRESENTANTES SEA PARTE</t>
  </si>
  <si>
    <t>NAVIK SALD LAMK ESPINOSA</t>
  </si>
  <si>
    <t>PRESTAR LOS SERVICIOS PROFESIONALES A LA DIRECCION ADMINSTRATIVA DE LA CAMARA DE REPRESENTANTES, COMO ENLACE ENTRE LA OFICINA DE INFORMACIÓN Y PRENSA Y LA DIRECCIÓN ADMINISTRATIVA, REALIZANDO APOYO EN LA CONCEPTUALIZACIÓN SOBRE POLITICAS DE PROGRAMACIÓN DEL CANAL DEL CONGRESO, ASI COMO ASESORIA EN LA BÚSQUEDA DE NUEVOS PROYECTOS</t>
  </si>
  <si>
    <t>RUBEN SALAS BLANCO</t>
  </si>
  <si>
    <t>PRESTACION DE SERVICIOS DE APOYO A LA GESTION EN ACTIVIDADES DE MANTENIMIENTO Y REPARACIÓN DE LOS BIENES MUEBLES E INMUEBLES DE PROPIEDAD DE LA CÁMARA DE REPRESENTANTES.</t>
  </si>
  <si>
    <t>PRESTACION DE SERVICIOS DE APOYO A LA GESTION EN LAS LABORES OPERATIVAS PARA LA CONSERVACIÓN Y MEJORAMIENTO DE LOS BIENES DE PROPIEDAD DE LA CAMARA DE REPRESENTANTES</t>
  </si>
  <si>
    <t>PRESTAR LOS SERVICIOS PROFESIONALES A LA DIRECCION ADMINISTRATIVA DE LA CÁMARA DE REPRESENTANTES, EN EL ACOMPAÑAMIENTO EN LOS DIFERENTES PLANES ESTRATÉGICOS Y ACTIVIDADES DEL PLAN ANTICORRUPCIÓN Y ATENCIÓN AL CIUDADANO, ASI COMO APOYO EN LA SUPERVISIÓN DE LA  CONTRATACIÓN, PROCESOS Y PROCEDIMIENTOS RELACIONADOS Y DE COMPETENCIA DE LA DIRECCIÓN ADMINISTRA TIVA</t>
  </si>
  <si>
    <t>CONTRATO DE PRESTACION DE SERVICIOS PROFESIONALES PARA BRINDAR APOYO A LA DIVISIÓN DE PERSONAL EN LA GERENCIA DEL RECURSO HUMANO.</t>
  </si>
  <si>
    <t>ESPINOSA JIMENEZ ABOGADOS ASESORIAS &amp; CONSUL TORIAS SAS</t>
  </si>
  <si>
    <t>PRESTACION DE SERVICIOS PROFESIONALES DE ASESORIA PARA LA GESTIÓN ADMINISTRATIVA Y PRESUPUESTAL EN EL AREA DE LA DIVISIÓN DE SERVICIOS DE LA DIRECCIÓN ADMINISTRATIVA DE LA CAMARA DE REPRESENTANTES.</t>
  </si>
  <si>
    <t>FREDY ANDRES USAQUEN AGUIRRE</t>
  </si>
  <si>
    <t>PRESTACION DE SERVICIOS PROFESIONALES PARA BRINDAR APOYO Y ACOMPAÑAMIENTO TÉCNICO A LA DIVISIÓN DE SERVICIOS EN EL MANTENIMIENTO DEL PARQUE AUTOMOTOR DE LA CÁMARA DE REPRESENTANTES, ASÍ COMO LA EJECUCIÓN DE ALGUNAS ACTIVIDADES NECESARIAS PARA LA ELABORACIÓN DEL PLAN DE PREVENCIÓN VIA</t>
  </si>
  <si>
    <t>PRESTAR LOS SERVICIOS APOYO A LA GESTION DE LA DIVISION DE PERSONAL EN LAS ACTIVIDADES Y TRAMITES ADMINISTRATIVOS QUE LE SEAN SOLICITADOS</t>
  </si>
  <si>
    <t>DIANA LORENA GOMEZ CLAVIJO</t>
  </si>
  <si>
    <t>PRESTACION DE SERVICIOS DE APOYO A LA GESTION PARA APOYAR A LA DIVISIÓN DE SERVICIOS EN LAS LABORES DE PLOMERIA Y OPERATIVAS PARA LA REPARACIÓN Y MANTENIMIENTO DE BAÑOS, COCINETAS Y REDES HIDRÁULICAS DE LA CAMARA DE REPRESENTANTES</t>
  </si>
  <si>
    <t>JOSE GUILLERMO VELASQUEZ RODRIGUEZ</t>
  </si>
  <si>
    <t xml:space="preserve">COMISIÓN LEGAL DE INVESTIGACIÓN  Y ACUSACIONES </t>
  </si>
  <si>
    <t>PRESTACION DE SERVICIOS DE APOYO A LA GESTION PARA BRINDAR APOYO Y ACOMPAÑAMIENTO EN LA REVISIÓN Y SEGUIMIENTO DE LAS CUENTAS DE COBRO PRESENTADAS POR LOS CONTRATISTAS DE LA COMISION DE INVESTIGACIÓN Y ACUSACIÓN, ASÍ COMO APOYAR EN EL TRÁMITE DE LAS NECESIDADES, EN LA MODALIDAD DE PRESTACIÓN DE SERVICIOS DE APOYO Y PROFESIONALES ESPECIALIZADOS.</t>
  </si>
  <si>
    <t xml:space="preserve">COMISIÓN LEGAL DE CUENTAS </t>
  </si>
  <si>
    <t>PRESTACION DE SERVICIOS PROFESIONALES PARA BRINDAR APOYO Y ACOMPAÑAMIENTO A LA COMISIÓN LEGAL DE CUENTAS DESDE EL PUNTO DE VISTA DE SU PROFESIÓN EN EL ANÁLISIS DE LOS INFORMES Y DEMÁS DOCUMENTOS DE LA ENTIDAD : "U A E DE AERONÁUTICA CIVIL - AEROCIVIL Y AGENCIA NACIONAL DE INFRAESTRUCTURA - ANI, VIGENCIA 2016</t>
  </si>
  <si>
    <t>PRESTACION DE SERVICIOS PROFESIONALES PARA BRINDAR ACOMPAÑAMIENTO A LA OFICINA DE PROTOCOLO EN LO REFERENTE A LA TRADUCCIÓN EN LOS DIFERENTES ESCENARIOS DE LA OFICINA DE PROTOCOLO, ASÍ COMO LA ACTUALIZACIÓN DE BASES DE DATOS DE LAS EMBAJADAS ACREDITADAS EN COLOMBIA Y EL ACERCAMIENTO A LAS EMBAJADAS</t>
  </si>
  <si>
    <t>ELLSA MARIA CASTILLO RINCON</t>
  </si>
  <si>
    <t>PRESTACION DE SERVICIOS PROFESIONALES PARA BRINDAR ACOMPAÑAMIENTO A LA OFICINA DE PROTOCOLO EN LO REFERENTE A LAS RELACIONES INTERNACIONALES Y EN LA GESTION DE GRUPOS DE AMISTAD QUE PARLAMENTOS INTERNACIONALES QUIEREN REALIZAR CON LA CAMARA DE REPRESENTANTES.</t>
  </si>
  <si>
    <t>PRESTAR SERVICIOS PROFESIONALES PARA APOYAR JURIDICAMENTE A LA COMISIÓN LEGAL DE CUENTAS DE LA CÁMARA DE REPRESENTANTES, ESPECIALMENTE EN LOS TEMAS RELACIONADOS CON LA CONTRATACION.</t>
  </si>
  <si>
    <t>PRESTACION DE SERVICIOS PROFESIONALES PARA APOYAR A LA COMISIÓN LEGAL DE CUENTAS EN EL ANÁLISIS TÉCNICO, CONTABLE, FINANCIERO Y PRESUPUESTAL DE LA ENTIDA"BANCO AGRARIO S.A. VIGENCIA 2016</t>
  </si>
  <si>
    <t>DUBALLER LEON AYALA</t>
  </si>
  <si>
    <t>PRESTACION DE SERVICIOS DE APOYO A LA GESTION PARA ACOMPAÑAR Y APOYAR EN LA REVISION DE CUENTAS DE COBRO RADICADAS EN LA DIVISION FINANCIERA Y DE PRESUPUESTO DE LA CAMARA DE REPRESENTANTES</t>
  </si>
  <si>
    <t>ANDRES FELIPE SALDAÑA ROSARIO</t>
  </si>
  <si>
    <t>PRESTACION DE SERVICIOS PROFESIONALES PARA ACOMPAÑAR Y APOYAR EN EL PROCESO DE REVISIÓN DE LOS CERTIFICADOS DE DISPONIBILIDAD PRESUPUESTAL Y REGISTROS DE DISPONIBILIDAD QUE REPOSAN EN LA DIVISIÓN FINANCIERA Y DE PRESUPUESTO DE LA CÁMARA DE REPRESENTANTES.</t>
  </si>
  <si>
    <t>PRESTACION DE SERVICIOS PROFESIONALES PARA APOYAR JURIDICAMENTE A LA COMISION LEGAL DE CUENTAS EN EL ANÁLISIS, REVISION Y SEGUIMIENTO DE LA ENTIDAD "INSTITUTO COLOMBIANO AGROPECUARIO - ICA Y CORPORAJ!(:)N AUTONOMA REGIONAL DE CALDAS - CORPOCALDAS" VIGENCIA 2016</t>
  </si>
  <si>
    <t>PRESTACION DE SERVICIOS DE APOYO A LA GESTION EN LA DIVISION DE PERSONAL EN LAS ACTIVIDADES RELACIONADAS CON EL TRÁMITE DE INCAPACIDADES MÉDICAS DEL PERSONAL DE LA ENTIDAD.</t>
  </si>
  <si>
    <t>PRESTACION DE SERVICIOS PROFESIONALES EN EL AREA DE INGENIERÍA CIVIL PARA LA ETAPA PRECONTRACTUAL QUE ADELANTE LA DIVISIÓN DE SERVICIOS DE LA DIRECCION ADMINISTRATIVA DE LA CAMARA DE REPRESENTANTES.</t>
  </si>
  <si>
    <t>SILVIA CAROLINA ROA BOCANEGRA</t>
  </si>
  <si>
    <t>PRESTAR LOS SERVICIOS PROFESIONALES A LA DIRECCION ADMINISTRATIVA DE LA CAMARA DE REPRESENTANTES EN LA EMISIÓN DE CONCEPTOS TRIBUTARIOS EN LOS PROCESOS CONTRACTUALES REQUERIODOS, ASÍ COMO ENLACE CON ELÁERA DE DIVISIÓN FINANCIERA Y PRESUPUESTO</t>
  </si>
  <si>
    <t>RICARDO JIMMY RODRIGUEZ CARDONA</t>
  </si>
  <si>
    <t>PRESTACION DE SERVICIOS DE APOYO A LA GESTION PARA ACOMPAÑAR EN LA CLASIFICACION DOCUMENTAL CON EL FIN DE APOYAR LOGISTICAMENTE LOS OLAS DE SESION, AUDIENCIAS Y DEBATES DE CONTROL POLÍTICO A LA COMISIÓN PRIMERA CONSTITUCIONAL PERMANENTE DE LA CÁMARA DE REPRESENTANTES.</t>
  </si>
  <si>
    <t>ANDREA ROSALBA GNECCO CAMPO</t>
  </si>
  <si>
    <t>PRESTACION DE SERVICIOS PROFESIONALES PARA APOYAR JURIDICAMENTE EN LA CONTESTACIÓN DE TUTELAS Y DERECHOS DE PETICIÓN, ADEMÁS DE REPRESENTAR JUDICIALMENTE A LA ENTIDAD EN LOS PROCESOS EN LOS QUE ESTA SEA PARTE</t>
  </si>
  <si>
    <t>PRESTACION DE SERVICIOS PROFESIONALES A LA DIVISION FINANCIERA Y DE PRESUPUESTO EN LAS ACTIVIDADES CONTABLES Y FINANCIERAS DE LA SECCIÓN DE CONTABILIDAD DE LA CÁMARA DE REPRESENTANTES</t>
  </si>
  <si>
    <t xml:space="preserve">PIEDAD ELENA SANCHEZ RAMIREZ </t>
  </si>
  <si>
    <t>PRESTACION DE SERVICIOS PROFESIONALES DE APOYO JURIDICO PARA ATENDER LAS NECESIDADES DE ACUERDO A LAS FUNCIONES ASIGNADAS A LA DIVISIÓN DE SERVICIOS DE LA DIRECCIÓN ADMINISTRATIVA DE LA CÁMARA DE REPRESENTANTES</t>
  </si>
  <si>
    <t>ARCY JOHANNA BARRERA FINO</t>
  </si>
  <si>
    <t>PRESTACION DE SERVICIOS DE APOYO A LA GESTION PARA EL MANEJO DE LOS EQUIPOS DE AUDIO, VIDEO, GRABACION Y SISTEMAS DE INFORMACION GENERAL EN LA COMISION LEGAL DE CUENTAS</t>
  </si>
  <si>
    <t xml:space="preserve">ANDRES FELIPE ANCHIQUE </t>
  </si>
  <si>
    <t>PRESTACION DE SERVICIOS PROFESIONALES COMO ABOGADA PARA APOYAR LAS DIFERENTES ACTIVIDADES JURÍDICAS DE LA DIVISIÓN FINANCIERA Y DE PRESUPUESTO DE LA CÁMARA DE REPRESENTANTES</t>
  </si>
  <si>
    <t>GISELA TATIANA MESA CASTILLO</t>
  </si>
  <si>
    <t>PRESTACION DE SERVICIOS PROFESIONALES ESPECIALIZADOS PARA BRINDAR ACOMPAÑAMIENTO Y APOYO A LA SECCIÓN DE CONTABILIDAD DE LA DIVISIÓN FINANCIERA Y DE PRESUPUESTO DE LA CÁMARA DE REPRESENTANTES EN ASUNTOS CONTABLES</t>
  </si>
  <si>
    <t>LUDY ROCIO FLOREZ BERNAL</t>
  </si>
  <si>
    <t>PRESTAR LOS SERVICIOS PROFESIONALES A LA DIRECCION ADMINISTRA TIVA DE LA CAMARA DE REPRESENTANTES PARA APOYAR EN LA INNOVACION DE NUEVOS PROYECTOS DEL PROGRAMA RADIAL "FRECUENCIA LEGISLATIVA", ASI COMO ENLACE ENTRE LA DIRECCION ADMINISTRATIVA Y LA OFICINA DE INFORMACION Y PRENSA</t>
  </si>
  <si>
    <t>JOSE VICENTE MOGOLLON CORCHUELO</t>
  </si>
  <si>
    <t>PRESTACION DE SERVICIOS PROFESIONALES PARA BRINDAR APOYO Y ACOMPAÑAMIENTO EN LOS PROCESOS DESARROLLADOS POR LA DIVISIÓN FINANCIERA Y DE PRESUPUESTO, EN EL CONTROL, SUPERVISIÓN Y EJECUCIÓN PRESUPUESTAL DE LOS RECURSOS ASIGNADOS A LA CÁMARA DE REPRESENTANTES</t>
  </si>
  <si>
    <t>JHON JAIRO CALVO PINZON</t>
  </si>
  <si>
    <t>PRESTACION DE SERVICIOS PROFESIONALES PARA APOYAR COMO ABOGADO EN LA DESCONGESTION DE PROCESOS DEL GRUPO DE CONTROL INTERNO DISCIPLINARIO.</t>
  </si>
  <si>
    <t>RONALD AMETH JALLER SERPA</t>
  </si>
  <si>
    <t>PRESTAR SERVICIOS PROFESIONALES ESPECIALIZADOS PARA APOYAR JURÍDICAMENTE A LA COMISIÓN LEGAL DE CUENTAS EN EL ANÁLISIS, REVISIÓN Y SEGUIMIENTO DE LAS ENTIDADES "CORPORACIÓN AUTÓNOMA REGIONAL DEL CENTRO DE ANTIOQUIA- CORANTIOQUIA, CORPORACIÓN PARA EL DESARROLLO SOSTENIBLE DEL URABÁ- CORPOURABA, SUPERINTENDENCIA DE LA ECONOMÍA SOLLDARIA- SUPERSOLLDARIA" VIGENCIA 2016</t>
  </si>
  <si>
    <t>PRESTACION DE SERVICIOS PROFESIONALES PARA APOYAR A LA OFICINA DE PLANEACIÓN Y SISTEMAS EN LA FORMULACIÓN, ACTUALIZACIÓN DE PROYECTOS DE INVERSIÓN Y EN EL DISEÑO DE PROPUESTA DE GESTIÓN DE PROYECTOS PARA EL SGC</t>
  </si>
  <si>
    <t>STELLA MARIA MARQUEZ VERBEL</t>
  </si>
  <si>
    <t>PRESTACION DE SERVICIOS PROFESIONALES PARA APOYAR Y ACOMPAÑAR A LA DIVISIÓN FINANCIERA Y DE PRESUPUESTO EN TODAS LAS ACTIVIDADES REQUERIDAS FRENTE A LOS PROCESOS DE INDOLE FINANCIERO DE LA CÁMARA DE REPRESENTANTES</t>
  </si>
  <si>
    <t>YANIRA MOJICA MOSQUERA</t>
  </si>
  <si>
    <t>PRESTACION DE SERVICIOS DE APOYO A LA GESTION EN LAS ACTIVIDADES DE CORRESPONDENCIA, ARCHIVO Y DUPLICACIÓN DE LA UNIDAD AUDITORA</t>
  </si>
  <si>
    <t>PRESTACION DE SERVICIOS PROFESIONALES COMO ABOGADA PARA APOYAR EN MATERIA CONTRACTUAL A LA OFICINA COORDINADORA DE CONTROL INTERNO</t>
  </si>
  <si>
    <t>CAROLINA ANTOLLNEZ GUZMAN</t>
  </si>
  <si>
    <t xml:space="preserve">PRESIDENCIA </t>
  </si>
  <si>
    <t>PRESTACION DE SERVICIOS PROFESIONALES PARA APOYAR EL DESARROLLO DE LAS ACTIVIDADES ADMINISTRATIVAS DE LA PRESIDENCIA DE LA CÁMARA DE REPRESENTANTES</t>
  </si>
  <si>
    <t>JESSICA JOHANA QUIROZ CASTRO</t>
  </si>
  <si>
    <t xml:space="preserve">VICEPRESIDENCIA </t>
  </si>
  <si>
    <t>PRESTACION DE SERVICIOS PROFESIONALES ESPECIALIZADOS PARA QUE BRINDE CONCEPTOS Y ESTRA TEGIAS QUE DINAMICEN LOS TRÁMITES DE LA INSTITUCIÓN, ASÍ COMO TAMBIÉN APOYAR LAS GESTIONES QUE ADELANTE LA PRIMERA VICEPRESIDENCIA DE LA CÁMARA DE REPRESENTANTES.</t>
  </si>
  <si>
    <t>PEDRO ANTONIO MORA GONZALEZ</t>
  </si>
  <si>
    <t>COMISIÓN SEPTIMA CONSTITUCIONAL PERMANENTE</t>
  </si>
  <si>
    <t>PRESTACION DE SERVICIOS PROFESIONALES PARA BRINDAR APOYO Y ACOMPAÑAMIENTO JURÍDICO, ELABORANDO RESPUESTA A SOLICITUDES Y REQUERIMIENTOS, LEVANTAMIENTO DE ACTAS DE INICIO, ENTRE OTRAS ACTIVIDADES JURÍDICAS QUE DEMANDE LA COMISIÓN SÉPTIMA DE LA CÁMARA DE REPRESENTANTES</t>
  </si>
  <si>
    <t xml:space="preserve">MARGARITA ROSA HERRERA PIMIENTA </t>
  </si>
  <si>
    <t>PRESTACION DE SERVICIOS PROFESIONALES PARA APOYAR LA COORDINACIÓN DE TEMAS RELACIONADOS ENTRE LA OFICINA DE INFORMACIÓN Y PRENSA Y LA PRESIDENCIA DE LA CÁMARA DE REPRESENTANTES</t>
  </si>
  <si>
    <t>MARIA TERESA JEREZ QUIROGA</t>
  </si>
  <si>
    <t>PRESTACION DE SERVICIOS PROFESIONALES PARA APOYAR A LA COMISIÓN LEGAL DE CUENTAS EN EL ANÁLISIS TÉCNICO, CONTABLE, FINANCIERO Y PRESUPUESTAL DE LA ENTIDAD "DEPARTAMENTO NACIONAL DE PLANEACIÓN Y CORPORACION AUTONOMA REGIONAL DEL GUAVIO - CORPOGUAVIO" VIGENCIA 2016</t>
  </si>
  <si>
    <t xml:space="preserve">ALEXANDER LUQUE BERNAL </t>
  </si>
  <si>
    <t>PRESTACION DE SERVICIOS PROFESIONALES PARA BRINDAR ACOMPAÑAMIENTO A LA DIVISIÓN DE PERSONAL EN LAS ACTIVIDADES LOGISTICAS Y DE ORGANIZACIÓN PROTOCOLARIA PARA LA EJECUCIÓN DEL PLAN DE BIENESTAR DE LA ENTIDAD</t>
  </si>
  <si>
    <t>UTL  H.R ANDRES FELIPE VILLAMIZAR ORTIZ</t>
  </si>
  <si>
    <t>PRESTACION DE SERVICIOS PROFESIONALES COMO ASESOR GRADO II DE LA UNIDAD DE TRABAJO LEGISLATIVO DEL HONORABLE REPRESENTANTE ANDRES FELIPE VILLAMIZAR ORTIZ</t>
  </si>
  <si>
    <t>JESSICA PAMELA OBANDO BURGOS</t>
  </si>
  <si>
    <t>PRESTACION DE SERVICIOS PROFESIONALES PARA ASESORAR A LA DIVISIÓN DE PERSONAL EN TEMAS DEL MANUAL DE FUNCIONES, SERVIDORES PÚBLICOS Y RESPECTO DEL PLAN ESTRATÉGICO</t>
  </si>
  <si>
    <t>MARIA TERESA CORONADO LORA</t>
  </si>
  <si>
    <t>SECRETARÍA GENERAL</t>
  </si>
  <si>
    <t>PRESTAR LOS SERVICIOS PROFESIONALES PARA BRINDAR APOYO EN TEMAS RELACIONADOS CON TRATADOS INTERNACIONALES, POLÍTICA INTERNACIONAL Y LA PROYECCION DE ESTUDIOS PREVIOS Y LEVANTAMIENTO DE ACTAS DE INICIO EN LA SECRETARIA GENERAL DE LA CAMARA DE REPRESENTANTES</t>
  </si>
  <si>
    <t>PRESTAR LOS SERVICIOS PROFESIONALES PARA BRINDAR APOYO A LA OFICINA DE INFORMACIÓN Y PRENSA EN LA PRODUCCIÓN DE INFORMATIVOS Y OTROS PRODUCTOS DE LA CÁMARA DE REPRESENTANTES.</t>
  </si>
  <si>
    <t>PRESTAR LOS SERVICIOS PROFESIONALES COMO ABOGADO PARA REALIZAR UN ACOMPAÑAMIENTO A LOS ASUNTOS JURIDICOS QUE SE PRESENTEN EN LA OFICINA DE PLANEACION Y SISTEMAS</t>
  </si>
  <si>
    <t xml:space="preserve">JOSE LUIS MARTINEZ CAYCEDO </t>
  </si>
  <si>
    <t>PRESTACION DE SERVICIOS PROFESIONALES PARA BRINDAR APOYO A LA DIVISIÓN DE PERSONAL PARA LA PROYECCIÓN DE ACTOS ADMINISTRATIVOS RELACIONADOS CON TODAS LAS SITUACIONES ADMINISTRATIVAS DE LOS FUNCIONARIOS DE PLANTA DE PERSONAL</t>
  </si>
  <si>
    <t>ADRIANA YOEN VENEGAS SALAZAR</t>
  </si>
  <si>
    <t xml:space="preserve">SEGUNDA VICEPRESIDENCIA </t>
  </si>
  <si>
    <t>PRESTACION DE SERVICIOS PROFESIONALES PARA ACOMPAÑAR JURÍDICAMENTE A LA SEGUNDA VICEPRESIDENCIA DE LA CÁMARA DE REPRESENTANTES.</t>
  </si>
  <si>
    <t>JUAN MANUEL RUEDA DURAN</t>
  </si>
  <si>
    <t>PRESTACION DE SERVICIOS DE APOYO A LA GESTION PARA LAS DIFERENTES ACTIVIDADES QUE SE REQUIERAN EN LA DIVISIÓN DE SERVICIOS</t>
  </si>
  <si>
    <t xml:space="preserve">NICOLAS GOMEZ BUENAVENTURA </t>
  </si>
  <si>
    <t>PRESTACION DE SERVICIOS DE APOYO A LA GESTION EN LA DIVISION DE PERSONAL PARA EL TRÁMITE DE LAS NOVEDADES Y SITUACIONES ADMINISTRATIVAS DE LOS FUNCIONARIOS DE PLANTA DE LA CÁMARA DE REPRESENTANTES.</t>
  </si>
  <si>
    <t>CRISTIAN DAVID MATALLANA JIMENEZ</t>
  </si>
  <si>
    <t>PRESTACION DE SERVICIOS PROFESIONALES PARA APOYAR A LA OFICINA COORDINADORA DE CONTROL INTERNO EN LA REALIZACÓN DE ACTIVIDADES RELACIONADAS CON EL SEGUIMIENTO Y EVALUACIÓN AL SISTEMA DE PETICIONES, QUEJAS RECLAMOS Y SUGERENCIAS DE LA CORPORACIÓN</t>
  </si>
  <si>
    <t>ISABEL CRISTINA YEPES CARDONA</t>
  </si>
  <si>
    <t>PRESTACION DE SERVICIOS PROFESIONALES PARA APOYAR A LA CAMARA DE REPRESENTANTES EN LA REPRESENTACION JUDICIAL DE LOS DIFERENTES PROCESOS EN QUE LA ENTIDAD SEA PARTE</t>
  </si>
  <si>
    <t>PEDRO NEL PINZON GUIZA</t>
  </si>
  <si>
    <t>PRESTACION DE SERVICIOS DE APOYO A LA GESTION EN LA DIVISION DE PERSONAL PARA EL TRÁMITE DE LAS NOVEDADES Y SITUACIONES ADMINISTRATIVAS DE LOS FUNCIONARIOS DE LAS UNIDADES DE TRABAJO LEGISLATIVO DE LA CÁMARA DE REPRESENTANTES</t>
  </si>
  <si>
    <t>ANDRES FELIPE CASTAÑEDA DONATO</t>
  </si>
  <si>
    <t>PRESTACION DE SERVICIOS PROFESIONALES PARA APOYAR TÉCNICAMENTE A LAS ACTIVIDADES DESARROLLADAS EN LA OFICINA DE PLANEACIÓN Y SISTEMAS EN LOS RELACIONADO CON ACTUALIZACIÓN DE MANUAL DE CALIDAD Y PROYECTOS REQUERIDOS POR LA DEPENDENCIA</t>
  </si>
  <si>
    <t>HECTOR AMADO GAONA</t>
  </si>
  <si>
    <t>PRESTACION DE SERVICIOS PROFESIONALES PARA BRINDAR APOYO DESDE EL PUNTO DE VISTA DE SU PROFESION A LA SUBSECRETARIA GENERAL DE LA CAMARA DE REPRESENTANTES</t>
  </si>
  <si>
    <t>ANGELLCA MARIA BARCO BARCO</t>
  </si>
  <si>
    <t>PRESTACION DE SERVICIOS PROFESIONALES PARA APOYAR A LA COMISIÓN LEGAL DE CUENTAS EN EL ANÁLISIS TÉCNICO, CONTABLE, FINANCIERO Y PRESUPUESTAL DE LAS ENTIDADES "GENERADORA Y COMERCIALIZADORA DE ENERGÍA DEL CARIBE SA -E.S.P.-GECELCA Y FONDO DE GARANTIAS DE INSTITUCIONES FINANCIERAS - FOGAFIN" VIGENCIA 2016</t>
  </si>
  <si>
    <t>PRESTACION DE SERVICIOS DE APOYO A LA GESTION EN LA BUSQUEDA Y RECOLECCIÓN DE INFORMACIÓN RESPECTO DE LAS ENTIDADES QUE LE ASIGNE EL SUPERVISOR.</t>
  </si>
  <si>
    <t>PRESTACION DE SERVICIOS DE APOYO A LA GESTION EN LA DIVISION DE PERSONAL PARA APOYAR EL GRUPO INTEGRAL DE TRABAJO ENCARGADO DE LA EXPEDICIÓN DE LAS CERTIFICACIONES LABORALES PARA PENSIÓN, EN SUS ACTIVIDADES ASISTENCIALES Y SECRETARIALES</t>
  </si>
  <si>
    <t>NATALIA DEL PILAR MORALES JIMENEZ</t>
  </si>
  <si>
    <t>PRESTAR SERVICIOS PROFESIONALES PARA APOYAR A LA COMISION LEGAL DE CUENTAS EN EL ANÁLISIS TÉCNICO, CONTABLE, FINANCIERO Y PRESUPUESTAL DE LA ENTIDAD "CORPORACIÓN AUTÓNOMA REGIONAL DE LAS CUENCAS DE LOS RÍOS RIONEGRO - NARE "CORNARE", "CONSEJO NACIONAL PROFESIONAL DE ECONOMIA - COPNIA" VIGENCIA 2016.</t>
  </si>
  <si>
    <t>JUAN CARLOS GONZALEZ DEVIA</t>
  </si>
  <si>
    <t>PRESTACION DE SERVICIOS PROFESIONALES PARA EL ACOMPAÑAMIENTO A LA DIVISIÓN DE PERSONAL EN LO RELACIONADO A LAS NOVEDADES DE LAS UNIDADES DE TRABAJO LEGISLATIVO DE LA CÁMARA DE REPRESENTANTES</t>
  </si>
  <si>
    <t>OLMEDO MURILLO GUERRERO</t>
  </si>
  <si>
    <t>PRESTACION DE SERVICIOS DE APOYO A LA GESTION EN ACTIVIDADES ASISTENCIALES DE LA COMISIÓN PRIMERA Y DE LA COMISIÓN DE SEGUIMIENTO A LA LEY DE VÍCTIMAS, ASÍ COMO EL APOYO EN LA TRASCRIPCIÓN DE LAS SESIONES, AUDIENCIAS PÚBLICAS Y DEBATES DE CONTROL POLÍTICO QUE SE REALICEN EN LA COMISIÓN PRIMERA DE LA CÁMARA DE REPRESENTANTES</t>
  </si>
  <si>
    <t>PRESTAR SERVICIOS PROFESIONALES ESPECIALIZADOS PARA APOYAR A LA COMISIÓN LEGAL DE CUENTAS EN EL ANÁLISIS TÉCNICO, CONTABLE, FINANCIERO Y PRESUPUESTAL DE LAS ENTIDADES "DIRECCION DE ADUANAS EIMPUESTOS NACIONALES - DIAN - FUNCION RECAUDADORA Y CORPORACION AUTONOMA REGIONAL DE RISARALDA - CARDER" VIGENCIA 2016.</t>
  </si>
  <si>
    <t>GUILLERMO LEON VALENCIA ALZATE</t>
  </si>
  <si>
    <t>PRESTACION DE SERVICIOS PROFESIONALES PARA APOYAR LOS TEMAS DE GESTIÓN DE LA DIVISION DE SERVICIOS DE LA CÁMARA DE REPRESENTANTES</t>
  </si>
  <si>
    <t>PRESTACION DE SERVICIOS DE APOYO A LA GESTION EN LA IMPLEMENTACION DE LOS PROCESOS DE INVENTARIO Y EQUIPO DE LA CAMARA DE REPRESENTANTES</t>
  </si>
  <si>
    <t>JAIME ALEXANDER ARBELAEZ ANGEL</t>
  </si>
  <si>
    <t>PRESTACION DE SERVICIOS PROFESIONALES PARA BRINDAR APOYO Y ACOMPAÑAMIENTO PARA LA PREVENCIÓN DE TRANSMISION DE ENFERMEDADES DE PLAGAS Y ROEDORES.</t>
  </si>
  <si>
    <t>GERARDO HARVEY DURAN CACERES</t>
  </si>
  <si>
    <t>PRESTACION DE SERVICIOS DE APOYO A LA GESTION PARA APOYAR EN LA ORGANIZACIÓN, PLANEACIÓN Y SEGUIMIENTO DE LOS DIFERENTES PROCESOS QUE MANEJA LA DIVISIÓN DE SERVICIOS DE LA CÁMARA DE REPRESENTANTES</t>
  </si>
  <si>
    <t>PRESTACION DE SERVICIOS DE APOYO A LA GESTION RESPECTO DEL PARQUE AUTOMOTOR DE PROPIEDAD DE LA CÁMARA DE REPRESENTANTES EN ACTIVIDADES COMO TRÁMITES, REVISIÓN DE DOCUMENTACIÓN Y SANCIONES QUE SEAN DE COMPETENCIA DE LA DIVISIÓN DE SERVICIOS</t>
  </si>
  <si>
    <t xml:space="preserve">NOEL ALBERTO  CALDERON HUERTAS </t>
  </si>
  <si>
    <t>PRESTACION DE SERVICIOS PROFESIONALES PARA BRINDARCACOMPAÑAMIENTO JURIDICO A LA COMISION PRIMERA DE LA CAMARA DECREPRESENTANTES EN EL ESTUDIO DE LOS PROYECTOS QUE SECRADIQUEN EN ESTE PERIODO LEGISLATIVO</t>
  </si>
  <si>
    <t>MICHAEL EDUARDO GUERRERO LOPEZ</t>
  </si>
  <si>
    <t>PRESTACION DE SERVICIOS PROFESIONALES COMO ASESOR GRADO III DE . LA UNIDAD DE TRABAJO LEGISLA TIVO DEL HONORABLE REPRESENTANTE ANDRES FELIPE VILLAMIZAR ORTIZ</t>
  </si>
  <si>
    <t>PRESTACION DE SERVICIOS DE APOYO A LA GESTION PARA EL APOYO EN LA CLASIFICACIÓN Y REGISTRO DOCUMENTAL DE LA PRESIDENCIA DE LA CÁMARA DE REPRESENTANTES</t>
  </si>
  <si>
    <t>LILIANA GORDILLO MATEUS</t>
  </si>
  <si>
    <t>PRESTACION DE SERVICIOS PROFESIONALES PARA EL FORTALECIMIENTO LEGAL Y TOMA DE DECISIONES EN ASUNTOS JURIDICOS QUE REQUIERA LA CORPORACIÓN.</t>
  </si>
  <si>
    <t>"PRESTACION DE SERVICIOS PROFESIONALES PARA APOYAR A LA COMISIÓN LEGAL DE CUENTAS EN EL ANÁLISIS TÉCNICO, CONTABLE FINANCIERO Y PRESUPUESTAL DE LA ENTIDAD "SUPERINTENDENCIA FINANCIERA DE COLOMBIA" VIGENCIA 2016</t>
  </si>
  <si>
    <t>MARINA CARDENAS CHAPARRO</t>
  </si>
  <si>
    <t>PRESTACION DE SERVICIOS DE APOYO A LA GESTION PARA ACOMPAÑAR EN ACTIVIDADES ADMINISTRATIVAS A LA COMISIÓN DE INVESTIGACIÓN Y ACUSACIÓN DE LA CÁMARA DE REPRESENTANTES</t>
  </si>
  <si>
    <t>ANGELA PAMELA RACEDO OSORIO.</t>
  </si>
  <si>
    <t>PRESTACION DE SERVICIOS PROFESIONALES ESPECIALIZADOS PARA APOYAR A LA COMISIÓN LEGAL DE CUENTAS EN EL ANÁLISIS TÉCNICO, CONTABLE, FINANCIERO Y PRESUPUESTAL DE LAS ENTIDADES "UNIVERSIDAD TÉCNOLOGICA DE PEREIRA", SERVICIO NACIONAL DE APRENDIZAJE - SENA", "AUTORIDAD NACIONAL DE TELEVISIÓN -ANTV" VIGENCIA 2016.</t>
  </si>
  <si>
    <t>EDGAR EVELLO CALVO MONTOYA</t>
  </si>
  <si>
    <t>PRESTACION DE SERVICIOS PROFESIONALES PARA APOYAR A LA COMISIÓN LEGAL DE CUENTAS EN EL ANÁLISIS TÉCNICO, CONTABLE FINANCIERO Y PRESUPUESTAL DE LAS ENTIDADES "MINISTERIO DE COMERCIO INDUSTRIA Y TURISMO, MINISTERIO DE AGRICULTURA Y DESARROLLO RURAL E INSTITUTO COLOMBIANO AGROPECUARIO ICA, VIGENCIA 2016.</t>
  </si>
  <si>
    <t xml:space="preserve">CRESCONIO BASQUES REINA </t>
  </si>
  <si>
    <t>CORRESPONDENCIA-DIRECCIÓN ADMINISTRATIVA</t>
  </si>
  <si>
    <t>PRESTAR LOS SERVICIOS DE APOYO A LA GESTION EN LAS ACTIVIDADES PROPIAS DE CORRESPONDENCIA Y ARCHIVO DE LA CÁMARA DE REPRESENTANTES</t>
  </si>
  <si>
    <t>SANDRITH MARIANA LEO N MARTINEZ</t>
  </si>
  <si>
    <t>PRESTAR LOS SERVICIOS DE APOYO A LA GESTION EN EL AREA DE CORRESPONDENCIA DE LA CÁMARA DE REPRESENTANTES EN LA ORGANIZACIÓN, DUPLICACIÓN, DISTRIBUCIÓN Y ARCHIVO DE LA MISMA</t>
  </si>
  <si>
    <t>PRESTACION DE SERVICIOS DE APOYO A LA GESTION EN LA ORGANIZACIÓN, FOLIACIÓN Y CLASIFICACIÓN DEL ARCHIVO DOCUMENTAL DE GESTIÓN VIGENCIA 2016</t>
  </si>
  <si>
    <t>PRESTACION DE SERVICIOS DE APOYO A LA GESTION Y PRIORIZACION DE LA DISTRIBUCIÓN DE LOS RECURSOS E INVENTARIOS DE LA SECCIÓN DE SUMINISTROS Y ALMACÉN DE LA CÁMARA DE REPRESENTANTES</t>
  </si>
  <si>
    <t>CINDY ALEJANDRA GUTIERREZ GARCIA</t>
  </si>
  <si>
    <t>"PRESTACION DE SERVICIOS PROFESIONALES PARA APOYAR A LA COMISION LEGAL DE CUENTAS EN EL ANÁLISIS TECNICO, CONTABLE, FINANCIERO Y PRESUPUESTAL DE LAS ENTIDADES UNIVERSIDAD PEDAGOGICA Y TECNOLOGICA D-UPTC Y XM COMPAÑÍA DE EXPERTOS EN MERCADOS S.A E.S.P" VIGENCIA 2016</t>
  </si>
  <si>
    <t xml:space="preserve">WILLIAM DAVID PABON JIMENEZ </t>
  </si>
  <si>
    <t>PRESTACION DE SERVICIOS PROFESIONALES PARA BRINDAR APOYO Y ACOMPAÑAMIENTO A LA OFICINA DE PLANEACIÓN Y SISTEMAS EN LOS REQUERIMIENTOS REALIZADOS POR LA CONTRALORÍA GENERAL DE LA REPUBLICA</t>
  </si>
  <si>
    <t>MARIA DEL ROSARIO VALDERRUTEN BUENO</t>
  </si>
  <si>
    <t>PRESTACION DE SERVICIOS PROFESIONALES PARA APOYAR LA FUNCION JUDICIAL, DE LA COMISIÓN DE INVESTIGACIÓN Y ACUSACIÓN DE LA CÁMARA DE REPRESENTANTES.</t>
  </si>
  <si>
    <t xml:space="preserve">LAURA LUCIA MEDRANO ALMANZA </t>
  </si>
  <si>
    <t>PRESTACION DE SERVICIOS DE APOYO A LA GESTION EN LA ORGANIZACIÓN, FELACIÓN Y CLASIFICACION DEL ARCHIVO DOCUMENTAL DE GESTION DE VIGENCIA 2016.</t>
  </si>
  <si>
    <t xml:space="preserve">EDILSON CARDONA DAZA </t>
  </si>
  <si>
    <t>PRESTACION DE SERVICIOS PROFESIONALES PARA APOYAR JURIDICAMENTE EN LOS PROCESOS DE CONTRATACIÓN QUE SE REQUIERAN EN LA OFICINA DE INFORMACIÓN Y PRENSA DE LA CÁMARA DE REPRESENTANTES"</t>
  </si>
  <si>
    <t>DINA PAULINA GUTIERREZ MUSKUS</t>
  </si>
  <si>
    <t>PRESTACION DE SERVICIOS PROFESIONALES ESPECIALIZADOS PARA APOYAR A LA COMISION LEGAL DE CUENTAS EN EL ANÁLISIS TECNICO, CONTABLE, FINANCIERO Y PRESUPUESTAL DE LAS ENTIDADES "ADMINISTRADORA COLOMBIANA DE PENSIONES -COLPENSIONES, FONDO DE GARANTIAS DE ENTIDADES  COOPERATIVAS Y MINISTERIO DE SALUD Y PROTECCION SOCIAL" VIGENCIA 2016</t>
  </si>
  <si>
    <t>JAVIER RICARDO OCHOA CAMARGO</t>
  </si>
  <si>
    <t>CONTRATO DE ARRENDAMIENTO DE UN BIEN INMUEBLE PARA LA SEDE ADMINISTRATIVA DE LA CÁMARA DE REPRESENTANTES</t>
  </si>
  <si>
    <t>ARMADILLO LTDA.</t>
  </si>
  <si>
    <t>PRESTACION DE SERVICIOS PROFESIONALES PARA ACOMPAÑAR A LA OFICINA COORDINADORA DE CONTROL INTERNO EN LA IMPLEMENTACION DEL NUEVO MODELO DE EVALUACION DE LA GESTION CONFORME A LO ESTABLECIDO POR EL DAFP</t>
  </si>
  <si>
    <t xml:space="preserve">EUGENIO RESTREPO SANCHEZ </t>
  </si>
  <si>
    <t>PRESTAR SERVICIOS PROFESIONALES ESPECIALIZADOS PARA APOYAR A LA COMISIÓN LEGAL DE CUENTAS EN EL ANÁLISIS TÉCNICO, CONTABLE, FINANCIERO Y PRESUPUESTAL DE LAS ENTIDADES "CORPORACION AUTONOMA REGIONAL DE LA GUAJIRA - CORPOGUAJIRA, PAR ESE LUIS CARLOS GALAN SARMIENTO EN LIQUIDACION - FIDUPREVISORA S.A Y U.A.E. JUNTA CENTRAL DE CONTADORES" VIGENCIA 2016.</t>
  </si>
  <si>
    <t xml:space="preserve">ABEL ALIRIO AMAYA </t>
  </si>
  <si>
    <t>PRESTAR SERVICIOS PROFESIONALES ESPECIALIZADOS PARA APOYAR JURIDICAMENTE A LA COMISION LEGAL DE CUENTAS EN EL ANÁLISIS, REVISION Y SEGUIMIENTO DE LAS ENTIDADES "FISCALLA GENERAL DE LA NACION, MINISTERIO DEL INTERIOR Y TRIBUNAL NACIONAL DE ETICA MEDICA"VIGENCIA 2016.</t>
  </si>
  <si>
    <t>ZULMA YISEL CONTRERAS VARGAS</t>
  </si>
  <si>
    <t>PRESTACION DE SERVICIOS PROFESIONALES PARA APOYAR A LA COMISION LEGAL DE CUENTAS EN EL ANÁLISIS TECNICO, CONTABLE, FINANCIERO Y PRESUPUESTAL DE LA ENTIDAD"DEPARTAMENTO NACIONAL DE ESTADISTICA - DANE" VIGENCIA 2016.</t>
  </si>
  <si>
    <t>JOSE JULIAN GRILLO ORTIZ</t>
  </si>
  <si>
    <t>ASISTIR A LA SECRETARIA GENERAL DE LA CAMARA DE REPRESENTANTES EN EL DESARROLLO DE OBJETIVOS, ESTRATEGIAS, ANÁLISIS, PLANEACIÓN, IMPULSO, REVISIÓN Y EMISIÓN DE CONCEPTOS, EN LO ATINENTE AL PERFECCIONAMIENTO DEL PLAN DE PARTICIPACIÓN CIUDADANA, ESTANDARIZACIÓN DE PROCESOS CONFORME A LOS PLANES IMPLEMENTADOS POR LA CÁMARA DE REPRESENTANTES, ASÍ COMO ATENCIÓN AL CIUDADANO</t>
  </si>
  <si>
    <t xml:space="preserve">INGRID VANESSA CALA </t>
  </si>
  <si>
    <t>PRESTACION DE SERVICIOS PROFESIONALES DE ABOGADO PARA PRESTAR ASESORÍA JURÍDICA EN LOS TRÁMITES ADMINISTRATIVOS QUE ADELANTE LA DIVISIÓN DE SERVICIOS DE LA CÁMARA DE REPRESENTANTES.</t>
  </si>
  <si>
    <t>JOSE FRANCISCO BOLIVAR VASILEF</t>
  </si>
  <si>
    <t>PRESTACION DE SERVICIOS PROFESIONALES ESPECIALIZADOS EN LA DIVISIÓN DE SERVICIOS PARA BRINDAR APOYO Y ACOMPAÑAMIENTO PARA EL FORTALECIMIENTO DEL PLAN INSTITUCIONAL DE GESTIÓN AMBIENTAL DESDE LA DIVISIÓN DE SERVICIOS</t>
  </si>
  <si>
    <t>DORIAN FERNANDA CASAS ORTIZ</t>
  </si>
  <si>
    <t>PRESTACION DE SERVICIOS PROFESIONALES PARA BRINDAR ACOMPAÑAMIENTO A LA OFICINA COORDINADORA DE CONTROL INTERNO EN LA EVALUACION DE LA APLICACIÓN DE LOS PROCESOS Y PROCEDIMIENTOS DE LA CAMARA DE REPRESENTANTES</t>
  </si>
  <si>
    <t>EDGAR EDUARDO CAÑON ANTOLLNEZ</t>
  </si>
  <si>
    <t>PRESTACION DE SERVICIOS DE APOYO A LA GESTION PARA ADELANTAR LAS ACTIVIDADES ASISTENCIALES Y OPERATIVAS QUE SE DERIVEN DE LOS PROCESOS DE CONTRATACIÓN DE LA DIVISIÓN JURIDICA"</t>
  </si>
  <si>
    <t xml:space="preserve">ROGELIO PAEZ BERNAL </t>
  </si>
  <si>
    <t>PRESTACION DE SERVICIOS PROFESIONALES PARA ACOMPAÑAR Y APOYAR A LA CAMARA DE REPRESENTANTES EN LAS DIFERENTES ACTIVIDADES PROPIAS DE LA DIVISIÓN JURÍDICA, ASÍ COMO LA REPRESENTACIÓN JUDICIALES  LOS DIFERENTES PROCESOS EN LOS QUE LA ENTIDAD SEA PARTE</t>
  </si>
  <si>
    <t>PRESTACION DE SERVICIOS PROFESIONALES, PARA REALIZAR ACOMPAÑAMIENTO JURIDICO EN LOS PROCESOS PENALES, DISCIPLINARIOS, Y FISCALES, ADELANTADOS POR LA COMISIÓN POR LA COMISIÓN DE INVESTIGACIÓ DE LA CAMARA DE REPRESENTANTES.</t>
  </si>
  <si>
    <t>SANDRA ISABEL FUENTES NUNEZ</t>
  </si>
  <si>
    <t>PRESTACION DE SERVICIOS PROFESIONALES A LA OFICINA DE PLANEACIÓN Y SISTEMAS PARA BRINDAR SOPORTE A LAS DISTINTAS APLICACIONES DE LA CORPORACIÓN, REDES DE COMUNICACIÓN E INFRAESTRUCTURA TECNOLÓGICA DE LA PLATAFORMA DE LA CORPORACIÓN</t>
  </si>
  <si>
    <t>CARLOS MANUEL GOMEZ DAMIAN</t>
  </si>
  <si>
    <t>PRESTACION DE SERVICIOS PROFESIONALES PARA ACOMPAÑAR Y APOYAR A LA CÁMARA DE REPRESENTANTES EN LA REPRESENTACIÓN JUDICIAL DE LOS DIFERENTES PROCESOS EN LOS QUE LA ENTIDAD SEA PARTE, ENTRE OTRAS ACTIVIDADES JURIDICAS</t>
  </si>
  <si>
    <t>DELIA ZOILA TINOCO MENDOZA</t>
  </si>
  <si>
    <t>PRESTACION DE SERVICIOS DE APOYO A LA GESTION PARA BRINDAR APOYO Y ACOMPAÑAMIENTO EN LAS LABORES ADMINISTRATIVAS DE LA COMISION DE INVESTIGACION Y ACUSACION DE LA CAMARA DE REPRESENTANTES.</t>
  </si>
  <si>
    <t>PRESTACION DE SERVICIOS DE APOYO A LA GESTION PARA ACOMPAÑAR EN ACTIVIDADES ADMINISTRATIVAS A LA COMISIÓN DE INVESTIGACIÓN Y ACUSACIÓN DE LA CÁMARA DE REPRESENTANTES.</t>
  </si>
  <si>
    <t>PRESTACION DE SERVICIOS PROFESIONALES PARA ACOMPAÑAR Y ASESORAR AL GRUPO ESPECIAL DE CERTIFICACIONES LABORALES PARA PENSIÓN Y FACTORES SALARIALES DE LA DIVISIÓN DE PERSONAL.</t>
  </si>
  <si>
    <t>ESMERALDA ELJACH GRONDONA</t>
  </si>
  <si>
    <t>PRESTACION DE SERVICIOS DE APOYO A LA GESTION PARA ADELANTAR ACTIVIDADES OPERATIVAS Y ASISTENCIALES REQUERIDAS EN LA DIVISIÓN JURIDICA DE LA CÁMARA DE REPRESENTANTES</t>
  </si>
  <si>
    <t>JUAN RAFAEL GARCIA MURILLO</t>
  </si>
  <si>
    <t>PRESTACION DE SERVICIOS PROFESIONALES PARA APOYAR JURIDICAMENTE A LA COMISION LEGAL DE CUENTAS EN EL ANÁLISIS, REVISION Y SEGUIMIENTO DE LA ENTIDAD "DEPARTAMENTO ADMINISTRATIVO - DIRECCION NACIONAL DE INTELIGENCIA Y MINISTERIO DE JUSTICIA Y DEL DERECHO" VIGENCIA 2016</t>
  </si>
  <si>
    <t>ALENDA JOHANNA RUEDA GONZALEZ</t>
  </si>
  <si>
    <t>PRESTACION DE SERVICIOS PROFESIONALES PARA BRINDAR APOYO CONTABLE EN LA GESTIÓN Y EL DESARROLLO DE LAS ACTIVIDADES Y PROCESOS QUE ADELANTA LA DIVISIÓN DE SERVICIOS DE LA CÁMARA DE REPRESENTANTES</t>
  </si>
  <si>
    <t>PRESTACION DE SERVICIOS PROFESIONALES PARA APOYAR A LA SECRETARÍA GENERAL EN LA ELABORACIÓN DEL ORDEN DEL DIA, ASÍ COMO EL ANÁLISIS, VERIFICACIÓN, ORGANIZACIÓN Y ELABORACIÓN DE CUADROS Y/O GRÁFICOS RESPECTO AL CONTROL POLITICO."</t>
  </si>
  <si>
    <t>GERMAN ALBERTO ROMERO PEREZ</t>
  </si>
  <si>
    <t>PRESTACION DE SERVICIOS PROFESIONALES, PARA BRINDAR ACOMPAÑAMIENTO JURÍDICO A LA COMISIÓN PRIMERA DE LA CAMARA DE REPRESENTANTES, EN EL ESTUDIO DE LOS PROYECTOS QUE SE RADIQUEN EN ESTE PERÍODO LEGISLATIVO.</t>
  </si>
  <si>
    <t>JAMES RINCON CASTAÑO</t>
  </si>
  <si>
    <t>PRESTAR SERVICIOS PROFESIONALES ESPECIALIZADOS PARA APOYAR A LA COMISIÓN LEGAL DE CUENTAS EN EL ANÁLISIS TÉCNICO, CONTABLE, FINANCIERO Y PRESUPESTAL DE LAS ENTIDADES "AGENCIA NACIONAL DE MINERÍA-ANM. Y DEPARTAMENTO ADMINISTRATIVO DE CIENCIA, TEGNOLOGIA E INNOVACIÓN -COLCIENCIAS" VIGENCIA 2016.</t>
  </si>
  <si>
    <t xml:space="preserve">PEDRO RAMON TORRES CALDERON </t>
  </si>
  <si>
    <t>PRESTACION DE SERVICIOS PROFESIONALES PARA APOYAR A LA COMISIÓN LEGAL DE CUENTAS EN EL ANÁLISIS TÉCNICO, CONTABLE, FINANCIERO Y PRESUPUESTAL DE LA ENTIDAD "AGENCIA PRESIDENCIAL DE COOPERACIÓN INTERNACIONAL DE COLOMBIA APC-COLOMBIA" VIGENCIA 2016</t>
  </si>
  <si>
    <t xml:space="preserve">MARTHA ELENA ESTRADA GARCES </t>
  </si>
  <si>
    <t>PRESTACION DE SERVICIOS PROFESIONALES PARA APOYAR A LA COMISION LEGAL DE CUENTAS EN EL ANÁLISIS TECNICO, CONTABLE, FINANCIERO Y PRESUPUESTAL DE LA ENTIDAD "CORPORACION AUTONOMA REGIONAL DE SANTANDER -CAS." VIGENCIA 2016</t>
  </si>
  <si>
    <t xml:space="preserve">YESID CACERES CORZO </t>
  </si>
  <si>
    <t>LINEY FERNANDA MAHECHA VACA</t>
  </si>
  <si>
    <t>UTL H.R CLARA LETICIA ROJAS GONZALEZ</t>
  </si>
  <si>
    <t>PRESTACION DE SERVICIOS PROFESIONALES COMO ASESOR GRADO IV DE LA UNIDAD DE TRABAJO LEGISLATIVO DE LA HONORABLE REPRESENTANTE CLARA LETICIA ROJAS GONZALEZ</t>
  </si>
  <si>
    <t>PRESTACION DE SERVICIOS DE APOYO A LA GESTION PARA EL ACOMPAÑAMIENTO EN LOS PROCESOS RELACIONADOS CON LA ASIGNACIÓN, DEVOLUCIONES Y RESPUESTAS A LOS HALLAZGOS REQUERIDOS POR LOS ENTES DE CONTROL</t>
  </si>
  <si>
    <t>CHRISTIAN FERNANDO GONZALEZ JIMENEZ</t>
  </si>
  <si>
    <t>PRESTACION DE SERVICIOS DE APOYO A LA GESTION EN LA DIVISION DE PERSONAL EN LAS ACTIVIDADES Y TRAMITES DE RECIBO Y RADICACION DE DOCUMENTOS LO MISMO QUE ALISTAMIENTO DE DOCUMENTOS PARA INGRESAR EN LAS RESPECTIVAS CARPETAS DE ARCHIVO.</t>
  </si>
  <si>
    <t>MARIA TERESA CARRANZA DE MACHADO</t>
  </si>
  <si>
    <t>JOELLS VERGARA BLANCO</t>
  </si>
  <si>
    <t>PRESTACION DE SERVICIOS PROFESIONALES PARA BRINDAR ACOMPAÑAMIENTO JURDICO A LA COMISIÓN PRIMERA DE LA CÁMARA DE REPRESENTANTES EN EL ESTUDIO DE LOS PROYECTOS QUE SE RADIQUEN EN ESTE PERIODO LEGISLATIVO</t>
  </si>
  <si>
    <t>JHON JAIRO FLOREZ JIMENEZ</t>
  </si>
  <si>
    <t>TERMINADO ANTICIPADAMENTE</t>
  </si>
  <si>
    <t>PRESTACION DE SERVICIOS DE APOYO A LA GESTION CON PLENA AUTONOMIA TECNICA ADMINISTRATIVA Y FINANCIERA PARA APOYAR A LA OFICNA COORDINADORA DE CONTROL  INTERNO EN EL ANALLSIS DE INFORMACION QUE SIRVA DE INSUMO PARA LA REALLZACION DE LAS AUDITORIAS INTERNAS PROGRAMADAS EN EL PROGRAMA ANUAL DE AUDITORIAS , ASI COMO PARA LA ELABORACION DE INFORMES DE LEY</t>
  </si>
  <si>
    <t>JOHN ALEXANDER SUAREZ SALGUERO</t>
  </si>
  <si>
    <t>PRESTACION DE SERVICIOS PROFESIONALES PARA APOYAR A LA COMISIÓN LEGAL DE CUENTAS EN EL ANÁLISIS TÉCNICO, CONTABLE, FINANCIERO Y PRESUPUESTAL DE LAS ENTIDADES: "FONDO SOCIAL DE COFINANCIACION PARA LA INFRAESTRUCTURA URBANA FIU - FINDETER, AGENCIA NACIONAL DE SEGURIDAD VIAL Y FONDO NACIONAL DE VIVIENDA - FONVIVIENDA" VIQENCIA 2016.</t>
  </si>
  <si>
    <t>JOSE DAIRO LONDOÑO LONDOÑO</t>
  </si>
  <si>
    <t xml:space="preserve">COMISIÓN ORDENAMIENTO TERRITORIAL </t>
  </si>
  <si>
    <t>PRESTACION DE SERVICIOS DE APOYO A LA GESTION EN ACTIVIDADES ADMINISTRATIVAS PROPIAS DE LA COMISIÓN ESPECIAL DE SEGUIMIENTO AL PROCESO DE DESCENTRALIZACIÓN Y ORDENAMIENTO TERRITORIAL DE LA CAMARA DE REPRESENTANTES.</t>
  </si>
  <si>
    <t>RICHARD BAYARDO HERNANDEZ ERAZO</t>
  </si>
  <si>
    <t>PRESTACION DE SERVICIOS PROFESIONALES COMO ABOGADO PARA APOYAR EN MATERIA JURIDICA LOS PROCESOS PENALES DISCIPLINARIOS Y FISCALES, ADELANTADOS POR LA COMISIÓN DE INVESTIGACIÓN Y ACUSACIÓN DE LA CÁMARA REPRESENTANTES"</t>
  </si>
  <si>
    <t>PRESTACION DE SERVICIOS PROFESIONALES PARA APOYAR A LA COMISIÓN LEGAL DE CUENTAS EN EL ANÁLISIS TÉCNICO, CONTABLE, FINANCIERO Y PRESUPUESTAL DE LAS ENTIDADES "UAE. DIRECCIÓN DE IMPUESTOS Y ADUANAS NACIONALES - FUNCIÓN PAGADORA, CORPORACIÓN AUTONOMA REGIONAL DEL TOLLMA Y FONDO PATRIMONIO AUTONOMO COBERTURA DE TASAS - FOGAFIN" VIGENCIA 2016.</t>
  </si>
  <si>
    <t>ELPIDIO REYES RAMIREZ</t>
  </si>
  <si>
    <t>PRESTACION DE SERVICIOS PROFESIONALES PARA APOYAR A LA DIVISIÓN JURIDICA EN LA REVISION DE LOS CONTRATOS Y LA L1QUIDACION DE LOS QUE ASI LO REQUIERAN</t>
  </si>
  <si>
    <t>MYRIAM CECILIA CASTELLANOS GONZALEZ</t>
  </si>
  <si>
    <t>PRESTACION DE SERVICIOS DE APOYO A LA GESTION PARA QUE BRINDE APOYO EN LA EXPORTACION DE AUDIOS Y VIDEOS, REALLZACION DEL HISTORICO, PRESENTACION Y PROYECCION DE INFORMACION</t>
  </si>
  <si>
    <t>PRESTAR LOS SERVICIOS PARA BRINDAR APOYO A LA GESTION A LA OFICINA DE PLANEACION Y SISTEMAS PARA BRINDAR APOYO Y ACOMPAÑAMIENTO EN LOS DIFERENTES PROCESOS TECNICOS Y TECNOLOGICOS DE LA CORPORACION.</t>
  </si>
  <si>
    <t>EDWIN ALFONSO PINZON</t>
  </si>
  <si>
    <t>PRESTACION DE SERVICIOS PROFESIONALES PARA ACOMPAÑAR A LA OFICINA COORDINADORA DE CONTROL INTERNO EN LOS PROCESOS DE EVALUACION Y ANALLSIS DE INFORMACION CONFORME AL PROGRAMA ANUAL DE AUDITORIAS INTERNAS</t>
  </si>
  <si>
    <t>PAOLA ANDREA GAMEZ RAMIREZ</t>
  </si>
  <si>
    <t>PRESTACION DE SERVICIOS PROFESIONALES COMO ABOGADO PARA ACOMPAÑAR A LA OFICINA COORDINADORA DE CONTROL INTERNO EN LAS ACTIVIDADES RELACIONADAS CON TEMAS JURIDICOS</t>
  </si>
  <si>
    <t>SAMUEL RICARDO PEREA DONADO</t>
  </si>
  <si>
    <t>PRESTACION DE SERVICIOS PROFESIONALES, PARA REALIZAR ACOMPAÑAMIENTO JURIDICO EN LOS PROCESOS PENALES, DISCIPLINARIOS, Y FISCALES, ADELANTADOS POR LA COMISIÓN DE INVESTIGACIÓN Y ACUSACIÓN DE LA CÁMARA DE REPRESENTANTES</t>
  </si>
  <si>
    <t>PRESTACION DE SERVICIOS PROFESIONALES PARA APOYAR A LA COMISIÓN LEGAL DE CUENTAS EN EL ANÁLISIS TÉCNICO, CONTABLE, FINANCIERO Y PRESUPUESTAL DE LAS ENTIDADES "MINISTERIO DE MINAS Y ENERGÍA Y AUTORIDAD NACIONAL DE LICENCIAS AMBIENTALES - ANLA" VIGENCIA 2016.</t>
  </si>
  <si>
    <t>PRESTACION DE SERVICIOS DE APOYO A LA FUNCION JUDICIAL, DE LA COMISIÓN DE INVESTIGACIÓN Y ACUSACIÓN DE LA CÁMARA DE REPRESENTANTES</t>
  </si>
  <si>
    <t>PAULA ANDREA TORRES ORTIZ</t>
  </si>
  <si>
    <t>PRESTACION DE SERVICIOS DE APOYO A LA GESTION PARA EL BUEN FUNCIONAMIENTO DE LAS COMPETENCIAS PREVISTAS PARA LA COORDINACIÓN Y EJECUCIÓN DE LAS POLITICAS DEL MANEJO DE MATERIAL EN EL ALMACÉN</t>
  </si>
  <si>
    <t>JHON JAIRO HENAO ARCILA</t>
  </si>
  <si>
    <t>PRESTACION DE SERVICIOS DE APOYO A LA GESTION EN LA ORGANIZACIÓN, CLASIFICACIÓN, FOLIACIÓN Y SEGUIMIENTO DE LOS CONTRATOS DE PRESTACIÓN DE SERVICIOS BAJO LA SUPERVISIÓN DEL SECRETARIO DE LA COMISIÓN LEGAL DE CUENTAS</t>
  </si>
  <si>
    <t>PRESTACION DE SERVICIOS PROFESIONALES PARA APOYAR A LA DIVISIÓN DE PERSONAL EN TEMAS RELACIONADOS CON CONVOCATORIAS Y CONCURSOS PARA SUPLIR VACANTES Y PARA ATENDER INFORMES Y REQUERIMIENTOS DE ENTIDADES PÚBLICAS Y PRIVADAS RELACIONADAS CON LA PLANTA DE, PERSONAL DE LA CÁMARA DE REPRESENTANTES</t>
  </si>
  <si>
    <t>PRESTACION DE SERVICIOS PROFESIONALES, PARA REALIZAR ACOMPAÑAMIENTO JURIDICO EN LOS PROCESOS PENALES, DISCIPLINARIOS, Y FISCALES, ADELANTADOS POR LA COMISIÓN DE INVESTIGACIÓN Y ACUSACIÓN DE LA CÁMARA DE REPRESENTANTES.</t>
  </si>
  <si>
    <t>YUCELLY  RINCON TORRADO</t>
  </si>
  <si>
    <t>PRESTACION DE SERVICIOS PROFESIONALES PARA ASESORAMIENTO JURIDICO PARA PROCESAR, ANALIZAR Y GENERAR LOS INFORMES EN EL ALMACÉN GENERAL DE LA ENTIDAD Y PARTICIPAR EN LA ACTUALIZACIÓN Y CONSOLIDACIÓN DE INVENTARIOS.</t>
  </si>
  <si>
    <t>YENIFFER PAOLA MATTA REYES</t>
  </si>
  <si>
    <t xml:space="preserve">Publicado fuera de tiempo por faltar firma en el estudio previo </t>
  </si>
  <si>
    <t>PRESTACION DE SERVICIOS PROFESIONALES PARA BRINDAR APOYO Y ACOMPAÑAMIENTO EN LO RELACIONADO A LA ELABORACION DE LA PROGRAMACION, DESARROLLO DE ACTIVIDADES Y EVALUACION DE CALIDAD DEL PROGRAMA DE BIENESTAR SOCIAL DE LA DIVISION DE PERSONAL</t>
  </si>
  <si>
    <t>JHOSEPH DAVID CEBALLOS ECHEVERRY</t>
  </si>
  <si>
    <t>PRESTACION DE SERVICIOS PROFESIONALES COMO INGENIERO CIVIL, APOYANDO TÉCNICAMENTE PARA ADELANTAR PROCESOS CONTRACTUALES PARA EL MANTENIMIENTO DE LAS INSTALACIONES FISICAS DEL CONGRESO.</t>
  </si>
  <si>
    <t>DIANA EDITH CONTRERAS VARGAS</t>
  </si>
  <si>
    <t>FREDY ANGARITA PINO</t>
  </si>
  <si>
    <t>PRESTAR SUS SERVICIOS PROFESIONALES PARA BRINDAR ACOMPAÑAMIENTO A LA DIVISION DE PERSONAL EN LAS ACTIVIDADES DE BIENESTAR SOCIAL</t>
  </si>
  <si>
    <t>OMAR ELLZALDE MORALES</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</si>
  <si>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</si>
  <si>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BRINDAR ASESORIA Y ACOMPAÑAMIENTO LEGAL PERMANENTE EN LOS TEMAS RELACIONADOS CON ORGANISMOS DE CONTROL.</t>
  </si>
  <si>
    <t>RONALD PICON SARMIENTO</t>
  </si>
  <si>
    <t>Cesion del contrato a  Erika Mayerly Telllez Garcia</t>
  </si>
  <si>
    <t>PRESTACION DE SERVICIOS PROFESIONALES PARA ATENDER CASOS ESPECIALES DE DERECHOS DE PETICION Y SOLICITUDES DE PROCURADURIA, CONTRALORIA Y FISCALLA</t>
  </si>
  <si>
    <t>MARIA JOSE TONCEL VERGEL</t>
  </si>
  <si>
    <t xml:space="preserve">publicado fuera de tiempo por faltar firma en el estudio previo </t>
  </si>
  <si>
    <t>PRESTACION DE SERVICIOS PROFESIONALES PARA BRINDAR ACOMPAÑAMIENTO A LA DIVISION DE PERSONAL EN LAS ACTIVIDADES DE BIENESTAR SOCIAL Y DE INCENTIVOS PARA LA VIGENCIA 2017</t>
  </si>
  <si>
    <t>ALEXANDRA MORENO CHAPARRO</t>
  </si>
  <si>
    <t>PRESTACION DE SERVICIOS PROFESIONALES PARA BRINDAR ACOMPAÑAMIENTO A LA OFICINA COORDINADORA DE CONTROL INTERNO EN EL ANÁLISIS Y EVALUACIÓN DE LOS INDICADORES DE CADA UNO DE LOS PROCESOS DE LA ENTIDAD ASÍ COMO REALIZAR SEGUIMIENTO AL PLAN DE ACCIÓN</t>
  </si>
  <si>
    <t>PRESTACION DE SERVICIOS PROFESIONALES PARA LA ADMINISTRACION, MANTENIMIENTO Y EVALUACIÓN DE LOS SISTEMAS ELECTRÓNICOS Y DEL APLICATIVO SEVEN DE LA CÁMARA DE REPRESENTANTES</t>
  </si>
  <si>
    <t>PRESTACION DE SERVICIOS DE APOYO A LA GESTION EN LA DIVISION DE PERSONAL PARA APOYAR LAS ACTIVIDADES DE SISTEMATIZACIÓN, EVACUACIÓN DE FONDOS ACUMULADOS Y ARCHIVO DE GESTIÓN.</t>
  </si>
  <si>
    <t>ERIKA EMILSE POTES ASPRILLA</t>
  </si>
  <si>
    <t>PRESTACION DE SERVICIOS DE APOYO A LA GESTION EN LAS ACTIVIDADES DE ARCHIVO, ORDENAR LOS DOCUMENTOS Y CARPETAS, FOLIACIÓN, ADEMÁS DE LA RECEPCIÓN, CONTROL Y PRÉSTAMO DE DOCUMENTOS</t>
  </si>
  <si>
    <t>MARIA ESPERANZA RODRIGUEZ</t>
  </si>
  <si>
    <t>PRESTACION DE SERVICIOS DE APOYO A LA GESTION EN ACTIVIDADES ASISTENCIALES DE LA DIVISIÓN DE PERSONAL, ESPECIALMENTE EN LA RECEPCION, ORGANIZACIÓN Y REPARTO DE OFICIOS Y DOCUMENTOS, ASI COMO EN LA ATENCION Y ORIENTACION A FUNCIONARIOS Y PUBLICO</t>
  </si>
  <si>
    <t>DIANA ISABEL ALVIS FUERTES</t>
  </si>
  <si>
    <t>PRESTAR LOS SERVICIOS PROFESIONALES PARA ACOMPAÑAR LOS PROYECTOS DE IMAGEN Y NOTICIA EN LOS MEDIOS DE COMUNICACIÓN DIGITALES, ASI COMO ENLACE ENTRE LA DIRECCION ADMINISTRATIVA DE LA CAMARA DE REPRESENTANTES Y MEDIOS DE COMUNICACIÓN.</t>
  </si>
  <si>
    <t>MARTHA PATRICIA AVILA FORERO</t>
  </si>
  <si>
    <t>PRESTACION DE SERVICIOS PROFESIONALES PARA BRINDAR APOYO Y ACOMPAÑAMIENTO EN LA DIVISIÓN FINANCIERA Y DE PRESUPUESTO, ESPECIALMENTE EN LO REFERENTE CON EL MANEJO Y EJECUCIÓN DEL PRESUPUESTO DE LA CÁMARA DE REPRESENTANTES</t>
  </si>
  <si>
    <t>RAMIRO RODRIGUEZ OSORIO</t>
  </si>
  <si>
    <t>PRESTAR SERVICIOS PROFESIONALES PARA ACOMPAÑAR A LA OFICINA COORDINADORA DE CONTROL INTERNO EN EL PROCESO DE EVALUACIÓN Y SEGUIMIENTO DEL SISTEMA DE CONTROL INTERNO DE LA CAMARA DE REPRESENTANTES.</t>
  </si>
  <si>
    <t xml:space="preserve">LIDIA VIANEY PEÑARANDA SALAS </t>
  </si>
  <si>
    <t>PRESTAR SUS SERVICIOS DE APOYO A LA GESTION EN LA DIVISION DE  PERSONAL EN LAS ACTIVIDADES DE LA COORDINACION DE ARCHIVO DE HISTORIAS LABORALES Y ARCHIVO DE GESTION</t>
  </si>
  <si>
    <t>DAVID ANTONIO VARGAS PINEDA</t>
  </si>
  <si>
    <t>PRESTACION DE SERVICIOS DE APOYO A LA GESTION EN LA REALLZACION DE ACTIVIDADES ASISTENCIALES RELACIONADAS CON LA GESTIÓN DOCUMENTAL DE LA OFICINA COORDINADORA DE CONTROL INTERNO</t>
  </si>
  <si>
    <t>ANDRES FELIPE DURAN DURAN</t>
  </si>
  <si>
    <t>PRESTAR APOYO Y ASESORIA A LA COMISION QUINTA DE LA CAMARA DE REPRESENTANTES EN EL ANÁLISIS TÉCNICO DE TEMAS RELACIONADOS CON EL MEDIO AMBIENTE, ASÍ COMO LOS DIFERENTES PROYECTOS DE LEY, Y DEBATES DE CONTROL POLÍTICO QUE SE ENCUENTREN EN CURSO</t>
  </si>
  <si>
    <t>GERARDO ENRIQUE QUIROZ ALVARADO</t>
  </si>
  <si>
    <t>PRESTACION DE SERVICIOS DE APOYO A LA GESTION PARA BRINDAR ACOMPAÑAMIENTO A LA PRESIDENCIA DE LA CÁMARA DE REPRESENTANTES EN LOS TRÁMITES Y ACTIVIDADES DE CARÁCTER JURIDICO.</t>
  </si>
  <si>
    <t>"PRESTACION DE SERVICIOS PROFESIONALES PARA ASESORAR A LA DIVISIÓN DE PERSONAL EN EL TRÁMITE Y RECOBRO DE INCAPACIDADES MÉDICAS DE LOS FUNCIONARIOS DE LA CÁMARA DE REPRESENTANTES"</t>
  </si>
  <si>
    <t>ESPERANZA LOPEZ GOMEZ</t>
  </si>
  <si>
    <t>PRESTACION DE SERVICIOS PROFESIONALES PARA APOYAR JURIDICAMENTE A LA COMISIÓN PRIMERA. CONSTITUCIONAL PERMANENTE DE LA CÁMARA DE REPRESENTANTES</t>
  </si>
  <si>
    <t>IVAN RODRIGO ROJAS ARBOLEDA</t>
  </si>
  <si>
    <t>PRESTACION DE SERVICIOS DE APOYO A LA GESTION PARA ACOMPAÑAR A LA DIVISION DE PERSONAL EN LAS ACTIVIDADES DE SISTEMATIZACION, EVACUACION DE FONDOS ACUMULADOS Y ARCHIVO DE GESTION</t>
  </si>
  <si>
    <t>DIOFANOR MARTINEZ MONTAÑO</t>
  </si>
  <si>
    <t xml:space="preserve">MODIFICAR CLAUSULA DE PLAZO Y VALOR </t>
  </si>
  <si>
    <t>PRESTACION DE SERVICIOS PROFESIONALES PARA EL DESARROLLO DE ACTIVIDADES CONTABLES RELACIONADAS, PARA EL NORMAL FUNCIONAMIENTO DE LA SECCION DE SUMINISTRO Y ALMACEN DE LA CAMARA DE REPRESENTANTES</t>
  </si>
  <si>
    <t>LIGIA RUBIELA GOMEZ</t>
  </si>
  <si>
    <t>PRESTACION DE SERVICIOS DE APOYO A LA GESTION PARA EL CONTROL DE LOS ELEMENTOS Y MATERIALES QUE TENGA EL ÁREA DE ALMACÉN</t>
  </si>
  <si>
    <t>JOSE MIGUEL ANGEL RODRIGUEZ SANCHEZ</t>
  </si>
  <si>
    <t>PRESTACION DE SERVICIOS PROFESIONALES PARA APOYAR A LA OFICINA COORDINADORA DE CONTROL INTERNO EN LA ELABORACIÓN DE INFORMES CON CONTENIDO JURIDICO ASI COMO EN LA EJECUCIÓN DE AUDITORIAS RELACIONADAS CON LA EVALUACIÓN A LA CONTRATACIÓN Y A LA ACTIVIDAD LITIGIOSA DE LA CORPORACIÓN.</t>
  </si>
  <si>
    <t>MAURICIO JAVIER LOPEZ ALVAREZ</t>
  </si>
  <si>
    <t>PRESTACION DE SERVICIOS PROFESIONALES PARA APOYAR A LA OFICINA DE PLANEACIÓN Y SITEMAS EN LA ACTUALIZACIÓN DE HERRAMIENTAS DE SISTEMA DE GESTIÓN DE CALIDAD</t>
  </si>
  <si>
    <t>YURY DANIEL SERRANO CARDENAS</t>
  </si>
  <si>
    <t>INGRIT LORENA CAMACHO QUIMBAYA</t>
  </si>
  <si>
    <t>PRESTACION DE SERVICIOS PROFESIONALES PARA ASESORAR Y APOYAR A LA CAMARA DE REPRESENTANTES EN LAS ACTIVIDADES DE REPRESENTACION JUDICIAL DE LOS PROCESOS EN QUE SEA PARTE LA ENTIDAD</t>
  </si>
  <si>
    <t>STELLA YANETH ARCINIEGAS BARRERA</t>
  </si>
  <si>
    <t>PRESTACION DE SERVICIOS DE APOYO A LA GESTION A LA DIVISION FINANCIERA Y DE PRESUPUESTO EN LA ELABORACION DE LOS REPORTES DE INFORMACION EXOGENA NACIONAL Y DISTRITAL Y ACOMPAÑAMIENTO PARA LA TRANSMISION DE LOS MEDIOS ELECTRONICOS DISPUESTOS PARA TAL FIN POR LA DIRECCION DE IMPUESTOS Y ADUANAS NACIONALES (DIAN) -SISTEMA MUISCA Y LA SECRETARIA DE HACIENDIA DISTRITAL</t>
  </si>
  <si>
    <t>PRESTAR LOS SERVICIOS DE APOYO A LA GESTION EN LAS ACTIVIDADES OPERATIVAS Y ASISTENCIALES QUE SE DERIVEN DE LOS PROCESOS DE GESTIÓN CONTRACTUAL DEL GRUPO DE CONTRATACIÓN DE LA DIVISIÓN JURIDICA</t>
  </si>
  <si>
    <t>LINDA JOHANA REYES MORENO</t>
  </si>
  <si>
    <t>236A</t>
  </si>
  <si>
    <t>PRESTAR SERVICIOS DE APOYO A LA GESTION EN LA BUSQUEDA Y RECOLECCION DE INFORMACION RESPECTO DE LA ENTIDAD "CORPORACIÓN AUTÓNOMA REGIONAL DEL ALTO MAGDALENA - CAM" VIGENCIA 2016 Y BRINDAR APOYO EN LA TRANSCRIPCIÓN DE LOS INFORMES SOLICITADOS POR EL SECRETARIO DE LA COMISIÓN LEGAL DE CUENTAS</t>
  </si>
  <si>
    <t>ALFONSO BOLIVAR RUEDA</t>
  </si>
  <si>
    <t>PRESTACION DE SERVICIOS DE APOYO A LA GESTION EN LA ORGANIZACIÓN, FOLIACIÓN Y CLASIFICACIÓN DEL ARCHIVO DOCUMENTAL DE GESTIÓN VIGENCIA 2016.</t>
  </si>
  <si>
    <t>LAURA MARCELA YEPES JOYA</t>
  </si>
  <si>
    <t xml:space="preserve">PRESTACION DE SERVICIOS DE APOYO A LA GESTION EN LA REALIZACIÓN DE ACTIVIDADES ASISTENCIALES RELACIONADAS CON LA GESTIÓN DOCUMENTAL DE LA OFICINA COORDINADORA DE CONTROL INTERNO </t>
  </si>
  <si>
    <t>UTL H.R. FEDERICO EDUARDO HOYOS SALAZAR.</t>
  </si>
  <si>
    <t>CONTRA TO DE PRESTACION DE SERVICIOS COMO ASESOR GRADO I EN LA UNIDAD DE TRABAJO LEGISLATIVO DEL HONORABLE REPRESENTANTE FEDERICO EDUARDO HOYOS SALAZAR.</t>
  </si>
  <si>
    <t>CONTRATO INTERADMINISTRATIVO PARA LA EDICION Y PUBLICACIÓN DE LA GACETA DEL CONGRESO Y DEMÁS PUBLICACIONES REQUERIDAS Y AUTORIZADAS POR LA CÁMARA DE REPRESENTANTES</t>
  </si>
  <si>
    <t>IMPRENTA NACIONAL DE COLOMBIA</t>
  </si>
  <si>
    <t>PRESTACION DE SERVICIOS DE APOYO A LA GESTION EN ACTIVIDADES RELACIONADAS CON LA SECCIÓN DE URGENCIAS MÉDICAS DE LA DIVISIÓN DE PERSONAL DE LA CÁMARA DE REPRESENTANTES</t>
  </si>
  <si>
    <t>MARA DE JESUS AGAMEZ MONTIEL</t>
  </si>
  <si>
    <t xml:space="preserve">PRESTACION DE SERVICIOS PROFESIONALES PARA ACOMPAÑAR A LA OFICINA COORDINADORA DE CONTROL INTERNO EN EL ANÁLISIS DE INFORMACIÓN RELACIONADO CON EL MAPA DE RIESGOS </t>
  </si>
  <si>
    <t>CRISTIAN CAMILO AGUILERA ORTIZ</t>
  </si>
  <si>
    <t>PRESTACION DE SERVICIOS DE APOYO A LA GESTION PARA TRAMITES ADELANTADOS ANTE LA PRESIDENCIA DE LA CÁMARA DE REPRESENTANTES Y SECRETARIA PRIVADA"</t>
  </si>
  <si>
    <t>LUIS HERVIN RODRIGUEZ MONTOYA</t>
  </si>
  <si>
    <t>PRESTACION DE SERVICIOS PROFESIONALES PARA BRINDAR APOYO A LA OFICINA DE INFORMACIÓN Y PRENSA EN EL CUBRIMIENTO PERIODISTICO PARA LA ELABORACIÓN DE NOTAS INFORMATIVAS EN TEMAS RELACIONADOS CON AGRO, MAR, AMBIENTE Y TRANSPORTE Y COMUNICACIONES PARA EL CANAL DEL CONGRESO</t>
  </si>
  <si>
    <t>LUISA CATALINA CADENA ROMERO</t>
  </si>
  <si>
    <t>PRESTACION DE SERVICIOS PROFESIONALES PARA BRINDAR APOYO EN LA APLICACIÓN DE ESTRATEGIAS DE COMUNICACIÓN INTERNA DE LA OFICINA DE INFORMACIÓN Y PRENSA DE LA CÁMARA DE REPRESENTANTES</t>
  </si>
  <si>
    <t>PRESTACION DE SERVICIOS DE APOYO A LA GESTION PARA BRINDAR SOPORTE Y ACOMPAÑAMIENTO A LA OFICINA DE INFORMACION Y PRENSA EN LAS ACTIVIDADES DE PRODUCCION Y COORDINACION DEL PROGRAMA DEL CANAL DEL CONGRESO</t>
  </si>
  <si>
    <t>PRESTACION DE SERVICIOS PROFESIONALES PARA PRESENTAR Y CONDUCIR LOS INFORMATIVOS DEL CANAL DEL CONGRESO, EVENTOS, FOROS Y OTROS PRODUCTOS TELEVISIVOS DE LA CAMARA DE REPRESENTANTES</t>
  </si>
  <si>
    <t>PRESTACION DE SERVICIOS DE APOYO A LA GESTION EN LAS ACTIVIDADES RELACIONADAS EN LOS PROCESOS Y PROCEDIMIENTOS QUE ADELANTA LA DIVISION DE SERVICIOS</t>
  </si>
  <si>
    <t>LIDIA DIOSELLNA CASALLAS OSORIO</t>
  </si>
  <si>
    <t>PRESTACION DE SERVICIOS PROFESIONALES EN EL DESARROLLO DE ACTIVIDADES TENDIENTES A LA IMPLEMENTACION DE LAS NORMAS INTERNACIONALES DE CONTABILIDAD PARA EL SECTOR PUBLICO, EN LO RELACIONADO CON LA SECCION DE INVENTARIOS</t>
  </si>
  <si>
    <t>YORMERY AVENDAÑO PASCUAL</t>
  </si>
  <si>
    <t>PRESTAR LOS SERVICIOS PROFESIONALES PARA ACOMPANAR DESDE LA OFICINA INFORMACIÓN Y PRENSA A LA DIRECCIÓN ADMINISTRATIVA DE LA CAMARA DE REPRESENTANTES, EN TODO LO REFERENTE AL MANEJO DE LA IMAGEN, PUBLICIDAD Y NOTICIA DE TODO AQUELLO QUE SE PRODUZCA EN LA DIRECCIÓN ADMINISTRATIVA.</t>
  </si>
  <si>
    <t>GUSTAVO CASASBUENAS VIVAS</t>
  </si>
  <si>
    <t>PRESTACION DE SERVICIOS PROFESIONALES PARA BRINDAR APOYO COMO ENLACE ENTRE LA PRESIDENCIA DE LA CÁMARA DE REPRESENTANTES Y LA OFICINA DE INFORMACIÓN Y PRENSA CON EL FIN DE CUBRIR LOS EVENTOS, VISITAS, REUNIONES DE BANCADAS Y TODAS LAS DEMÁS ACTIVIDADES REALIZADAS POR ESTA DEPENDENCIA</t>
  </si>
  <si>
    <t>SANDRA PAOLA SALDAÑA BEJARANO</t>
  </si>
  <si>
    <t>PRESTAR LOS SERVICIOS DE APOYO A LA GESTION PARA REALIZAR LA EDICION DE TODOS LOS PRODUCTOS AUDIOVISUALES OBTENIDOS DEL CUBRIMIENTO DE LA INFORMACION PERIODISTICA DE LA CAMARA DE REPRESENTANTES</t>
  </si>
  <si>
    <t>WILSON DAMIAN RINCON SIERRA</t>
  </si>
  <si>
    <t>PRESTAR LOS SERVICIOS PROFESIONALES A LA DIRECCION ADMINISTRATIVA DE LA CÁMARA DE REPRESENTANTES Y SUS DEMÁS ÁREAS EN LA ELABORACIÓN DE ESTUDIOS DE MERCADO, AFILIACIÓN A LA ARP Y DEMÁS ACTIVIDADES QUE SE OCASIONEN EN LOS DIFERENTES PROYECTOS QUE ADELANTE LA CÁMARA DE REPRESENTANTES</t>
  </si>
  <si>
    <t>CLAUDIA LILIANA CARRANZA ROJAS</t>
  </si>
  <si>
    <t>PRESTACION DE SERVICIOS DE APOYO A LA GESTION PARA REALIZAR ACTIVIDADES TECNICAS DIRIGIDAS AL BUEN FUNCIONAMIENTO DE TODOS LOS EQUIPOS DE INGENIERIA DE PRODUCCIÓN, UTILIZADOS EN LA REALIZACIÓN DE LOS PROGRAMAS PRODUCIDOS POR LA OFICINA DE INFORMACIÓN Y PRENSA DE LA CAMARA DE REPRESENTANTES.</t>
  </si>
  <si>
    <t>DIANA MARCELA SEGURA ROA</t>
  </si>
  <si>
    <t>PRESTACION DE SERVICIOS DE APOYO A LA GESTION PARA BRINDAR ACOMPAÑAMIENTO A LA OFICINA DE PROTOCOLO EN EL CUBRIMIENTO GRAFICO DE LAS ACTIVIDADES.</t>
  </si>
  <si>
    <t>SEBASTIAN DE JESUS MOSCOSO SANCHEZ</t>
  </si>
  <si>
    <t>PRESTACION DE SERVICIOS DE APOYO A LA GESTION PARA BRINDAR ACOMPAÑAMIENTO EN LAS ACTIVIDADES DE ARCHIVO DE LAS CUENTAS DE COBRO DE LOS CONTRATISTAS RADICADAS EN LA DIVISIÓN FINANCIERA Y DE PRESUPUESTO DE LA CÁMARA DE REPRESENTANTES</t>
  </si>
  <si>
    <t>NANCY NATALIA HERNANDEZ PARRA</t>
  </si>
  <si>
    <t>PRESTACION DE SERVICIOS PROFESIONALES PARA BRINDAR APOYO EN LA ELABORACION Y ACTUALIZACIÓN DE LA ESTRATEGIA ONLINE EN REDES SOCIALES DE LA CAMARA DE REPRESENTANTES.</t>
  </si>
  <si>
    <t>PRESTACION DE SERVICIOS PROFESIONALES ESPECIALIZADOS PARA APOYAR CON EL ANÁLISIS Y ESTUDIO JURIDICO DE LOS DIFERENTES PROYECTOS DE LEY, LA PREPARACIÓN DE DEBATES DE CONTROL POLÍTICO DE LA COMISIÓN QUINTA DE LA CAMARA DE REPRESENTANTES Y LAS DEMAS ASIGNADAS POR EL SUPERVISOR DEL CONTRATO.</t>
  </si>
  <si>
    <t>PRESTACION DE SERVICIOS DE APOYO A LA GESTION PARA BRINDAR ACOMPAÑAMIENTO A LA OFICINA DE PROTOCOLO EN LO REFERENTE A LA PARTE DOCUMENTAL</t>
  </si>
  <si>
    <t>NATALIA ROJAS GUILLEN</t>
  </si>
  <si>
    <t>PRESTACION DE SERVICIOS DE APOYO A LA GESTION PARA EL DESARROLLO DE ACTIVIDADES OPERATIVAS PROPIAS DEL ALMACEN DE LA SECCION DE SUMINISTROS DE LA CAMARA DE REPRESENTANTES, ESPECIALMENTE LAS  ELACIONADAS CON LA RECEPCION Y ENTREGA DE ELEMENTOS DE BIENES DE CONSUMO Y LA DESCARGA EN EL APLICATIVO DE LAS PLANILLAS DE SALIDA DE ESTOS ELEMENTOS ASEO, CAFETERIA Y MANTENIMIENTO</t>
  </si>
  <si>
    <t>YULLETH TRESPALACIOS GONZALEZ</t>
  </si>
  <si>
    <t xml:space="preserve">DARLY KATERINE REINA GONZALES </t>
  </si>
  <si>
    <t>PRESTACION DE SERVICIOS PROFESIONALES PARA BRINDAR ACOMPAÑAMIENTO A LA OFICINA COORDINADORA DE CONTROL INTERNO EN LA EVALUACIÓN Y ANÁLISIS ECONÓMICO PARA LA ELABORACIÓN DE INFORMES DE AUDITORÍA</t>
  </si>
  <si>
    <t>LUISA MARIA CRISTANCHO LOPEZ</t>
  </si>
  <si>
    <t>PRESTAR LOS SERVICIOS DE APOYO A LA GESTION CON OCASIÓN DE LAS FUNCIONES PROPIAS DE UN CAMAROGRAFO PARA EL CUBRIMIENTO DE LA INFORMACION PERIODISTICA DE LA CAMARA DE REPRESENTANTES</t>
  </si>
  <si>
    <t>RENE ROMERO CELIS</t>
  </si>
  <si>
    <t>PRESTAR LOS SERVICIOS PROFESIONALES PARA APOYAR JURIDICAMENTE A LA DIRECCION ADMINISTRATIVA EN TODOS LOS TEMAS REFERENTES A CONTRATACION ESTA TAL</t>
  </si>
  <si>
    <t>JAIRO ALFONSO PRADO ROLDAN</t>
  </si>
  <si>
    <t xml:space="preserve">COMISIÓN SEGUNDA </t>
  </si>
  <si>
    <t>BRINDAR APOYO A LA COMISION SEGUNDA EN LA ORGANIZACION, CLASIFICACIÓN DE LA INFORMACIÓN DOCUMENTAL ALLEGADA, DE ACUERDO A LA NORMATIVIDAD DE ARCHIVO ESTABLECIDA</t>
  </si>
  <si>
    <t>MARIA CAMILA PALOMINO MARTINEZ</t>
  </si>
  <si>
    <t>PRESTACION DE SERVICIOS PROFESIONALES PARA APOYAR JURIDICAMENTE A LA COMISIÓN LEGAL DE CUENTAS EN EL ANÁLISIS, REVISIÓN Y SEGUIMIENTO DE LA ENTIDAD "AGENCIA COLOMBIANA PARA LA REINTEGRACIÓN DE PERSONAS Y GRUPOS ALZADOS EN ARMAS" VIGENCIA 2016</t>
  </si>
  <si>
    <t>CATALINA MESA RAMIREZ</t>
  </si>
  <si>
    <t>PRESTAR LOS SERVICIOS DE APOYO A LA GESTION COMO OPERADOR DE SWITCHER DE LAS TRANSMISIONES EN DIRECTO O EN DIFERIDO DE LA PLENARIA DE LA CAMARA DE REPRESENTANTES</t>
  </si>
  <si>
    <t>PRESTAR LOS SERVICIOS DE APOYO A LA GESTION COMO CAMAROGRAFO PARA EL CUBRIMIENTO DE LA INFORMACION PERIODISTICA DE LA CAMARA DE REPRESENTANTES</t>
  </si>
  <si>
    <t>YEHISON JAVIER GONZALEZ CASTRO</t>
  </si>
  <si>
    <t>PRESTACION DE SERVICIOS DE APOYO A LA GESTION EN LAS DIFERENTES ACTIVIDADES Y PROCESOS QUE SE REALIZAN EN LA OFICINA DE INFORMACIÓN Y PRENSA DE LA CAMARA DE REPRESENTANTES.</t>
  </si>
  <si>
    <t>YESICA ALEJANDRA GONZALEZ ARANGO</t>
  </si>
  <si>
    <t>PRESTACION DE SERVICIOS DE APOYO A LA GESTION PARA APOYAR A LA DIVISIÓN DE PERSONAL EN LOS TEMAS RELACIONADOS CON EL COPASST</t>
  </si>
  <si>
    <t>ALVARO AUGUSTO JOSE GARCIA MOSCOTE</t>
  </si>
  <si>
    <t>PRESTACION DE SERVICIOS DE APOYO A LA GESTION COMO OPERADOR DE SWITCHER DE LAS TRANSMISIONES EN DIRECTO O EN DIFERIDO DE LA PLENARIA DE LA CAMARA DE REPRESENTANTES.</t>
  </si>
  <si>
    <t>JUAN DOMINGO CARO TORRES</t>
  </si>
  <si>
    <t>PRESTACION DE SERVICIOS PROFESIONALES PARA BRINDAR APOYO EN LA PRODUCCIÓN TÉCNICA DE LOS PRODUCTOS AUDIOVISUALES DEL CANAL DEL CONGRESO, DE ACUERDO CON LAS NECESIDADES GENERALES DE LOS PROYECTOS ASIGNADOS POR EL JEFE DE LA OFICINA DE INFORMACIÓN Y PRENSA</t>
  </si>
  <si>
    <t>JOHN FREDDY CHAVARRO BORELY</t>
  </si>
  <si>
    <t>PRESTAR LOS SERVICIOS DE APOYO A LA GESTION PARA EDITAR TODOS LOS PRODUCTOS AUDIOVISUALES OBTENIDOS DEL CUBRIMIENTO DE LA INFORMACIÓN PRERIODISTICA DE LA CAMARA DE REPRESENTANTES</t>
  </si>
  <si>
    <t>RICARDO ZEA SALAMANCA</t>
  </si>
  <si>
    <t>PRESTACION DE SERVICIOS PROFESIONALES PARA BRINDAR APOYO Y ACOMPAÑAMIENTO A LA OFICINA DE INFORMACION Y PRENSA DE LA CAMARA DE REPRESENTANTES EN LA PRODUCCION Y REALIZACIÓN DE 1/ UN PROGRAMA ESPECIAL DE TELEVISION SOBRE EL PROCESO DE PAZ Y SU IMPLEMENTACION.</t>
  </si>
  <si>
    <t>PRESTACION DE SERVICIOS DE APOYO A LA GESTION PARA REALIZAR MONITOREO Y REVISIÓN USABILIDAD PÁGINA WEB E INTRANET</t>
  </si>
  <si>
    <t>MARIA LUCIA LACOUTURE DAZA</t>
  </si>
  <si>
    <t xml:space="preserve">PRESTACIÓN DE SERVICIOS DE APOYO Y ACOMPAÑAMIENTO A LA OFICINA DE INFORMACIÓN Y PRENSA DE LA CAMARA DE REPRESENTANTES, EN LO RELACIONADO CON LA REVISTA INSTITUCIONAL PODER LEGISLATIVO </t>
  </si>
  <si>
    <t>PRESTACION DE SERVICIOS PROFESIONALES PARA BRINDAR ACOMPAÑAMIENTO A LA DIVISIÓN DE PERSONAL EN LA IMPLEMENTACIÓN Y EJECUCIÓN DE LOS PROGRAMAS DE INDUCCIÓN Y REINDUCCIÓN 2017</t>
  </si>
  <si>
    <t>SILVIA MATILDE VELASQUEZ MORENO</t>
  </si>
  <si>
    <t>PRESTACION DE SERVICIOS DE APOYO A LA GESTION EN LA DIVISION DE PERSONAL EN LAS ACTIVIDADES Y TRÁMITES ADMINISTRATIVOS RELACIONADOS CON CLASIFICACIÓN DE LOS DOCUMENTOS PARA ARCHIVO DE LA OFICINA.</t>
  </si>
  <si>
    <t>WENDY LORAINE VELANDIA SANCHEZ-EDWIN ENRIQUE VELANDIA</t>
  </si>
  <si>
    <t>El contrato se suspendió  desde el 11/05/2017 hasta el 10/07/2017 y se reinició el 11/07/2017-CESIÓN A EDWIN ENRIQUE VELANDIA</t>
  </si>
  <si>
    <t>,</t>
  </si>
  <si>
    <t>PRESTACION DE SERVICIOS PROFESIONALES PARA REALIZAR AVANCES INFORMATIVOS Y BRINDAR APOYO EN LOS PROGRAMAS INSTITUCIONALES RADIALES DE LA OFICINA DE INFORMACIÓN Y PRENSA DE LA CAMARA DE REPRESENTANTES</t>
  </si>
  <si>
    <t>PRESTACION DE SERVICIOS PARA BRINDAR APOYO EN EL CUBRIMIENTO PERIODISTICO PARA LA ELABORACION DE BOLETINES DE LA OFICINA DE INFORMACION Y PRENSA DE LA CAMARA DE REPRESENTANTES, EN TEMAS RELACIONADOS CON HACIENDA, CREDITO PUBLICO Y PRESUPUESTO.</t>
  </si>
  <si>
    <t>DAYANA MARCELA JIMENEZ MANOTAS</t>
  </si>
  <si>
    <t>PRESTACION DE SERVICIOS PROFESIONALES PARA BRINDAR APOYO A LA OFICINA DE INFORMACIÓN Y PRENSA EN LA REALIZACIÓN DE INFORMES ESPECIALES Y ELABORACIÓN Y GRABACIÓN DE NOTAS INTRODUCTORIAS PARA LOS PROGRAMA DE TELEVISIÓN PRESENTADOS POR EL CANAL DEL CONGRESO</t>
  </si>
  <si>
    <t>APOYO A LA ACTIVIDAD DESARROLLADA POR LOS PERIODISTAS EXTERNOS PARA FACILITAR EL CUBRIMIENTO A LA ACTIVIDAD LEGISLATIVA</t>
  </si>
  <si>
    <t>CAMILO MORALES CELLS</t>
  </si>
  <si>
    <t>PRESTACION DE SERVICIOS DE APOYO A LA GESTION COMO OPERADOR DE SWITCHER DE LAS TRANSMISIONES EN DIRECTO O EN DIFERIDO DE LAS COMISIONES, FOROS, SEMINARIOS, AUDIENCIAS Y EVENTOS EN GENERAL ORGANIZADOS POR LA OFICINA DE INFORMACIÓN Y PRENSA DE LA CAMARA DE REPRESENTANTES.</t>
  </si>
  <si>
    <t>JUAN CARLOS PERNETT LEON</t>
  </si>
  <si>
    <t xml:space="preserve">COMISIÓN QUINTA </t>
  </si>
  <si>
    <t xml:space="preserve">PRESTACIÓN DE SERVICIOS PROFESIONALES PARA APOYAR CON EL ANALISIS Y ESTUDIO DE LOS DIFERENTES PROYECTOS DE LEY, PREPARACIÓN DE LOS DEBATES DE LA COMISIÓN QUINTA DE LA CAMARA DE REPRESENTANTES </t>
  </si>
  <si>
    <t>ALIRIO PLAZAS MACIAS</t>
  </si>
  <si>
    <t>PRESTACION DE SERVICIOS PROFESIONALES PARA BRINDAR APOYO EN LA EJECUCION DE LAS LABORES DE APOYO LOGISTICO Y ADMINISTRATIVO DE LA OFICINA DE INFORMACION Y PRENSA</t>
  </si>
  <si>
    <t>EDWIN ERUBEY MARTINEZ ECHEVERRY</t>
  </si>
  <si>
    <t>Rubro: Otros gastos por adquisición de servicios</t>
  </si>
  <si>
    <t>PRESTACION DE SERVICIOS PROFESIONALES PARA BRINDAR APOYO EN LA EJECUCION DE LAS LABORES DE APOYO L0GISTICO Y ADMINISTRATIVO DE LA OFICINA DE INFORMACION Y PRENSA</t>
  </si>
  <si>
    <t>JOSE LUIS JIMENEZ RODRIGUEZ</t>
  </si>
  <si>
    <t>PRESTACION DE SERVICIOS DE APOYO A LA GESTION COMO CAMAROGRAFO PARA EL CUBRIMIENTO DE LA INFORMACION PERIODISTICA DE LA CAMARA DE REPRESENTANTES.</t>
  </si>
  <si>
    <t>ABNER ALEXEDWARD MONTAÑEZ ESCANDON</t>
  </si>
  <si>
    <t>PRESTACION DE SERVICIOS PROFESIONALES PARA EL CUBRIMIENTO PERIODISTICO DE LOS PROGRAMAS EMITIDOS POR EL CANAL DEL CONGRESO DE LA OFICINA DE INFORMACION Y PRENSA DE LA CAMARA DE REPRESENTANTES</t>
  </si>
  <si>
    <t>PRESTACION DE SERVICIOS DE APOYO A LA GESTION COMO EDITOR PARA LOS PRODUCTOS AUDIOVISUALES OBTENIDOS DEL CUBRIMIENTO DE LA INFORMACIÓN PERIODISTICA DE LA CÁMARA DE REPRESENTANTES</t>
  </si>
  <si>
    <t>ALEJANDRO ERNESTO JESURUN DELGADO</t>
  </si>
  <si>
    <t>PRESTACION DE SERVICIOS PROFESIONALES PARA BRINDAR APOYO EN LA EVALUACIÓN Y DIAGNÓSTICO DE LA CALIDAD, CANTIDAD Y FRECUENCIA DE LOS PRODUCTOS QUE GENERA OFICINA DE INFORMACIÓN Y PRENSA</t>
  </si>
  <si>
    <t>LEONARDO SERRANO CABALLERO</t>
  </si>
  <si>
    <t>PRESTAR LOS SERVICIOS DE APOYO A LA GESTION PARA BRINDAR ACOMPAÑAMIENTO A LA OFICINA DE INFORMACIÓN Y PRENSA DE LA CÁMARA DE REPRESENTANTES EN REALIZACIÓN DE NOTAS PERIODISTICAS PARA EL NOTICIERO DE LA CÁMARA DE REPRESENTANTES Y CUBRIMIENTO DE LAS PLENARIAS DE LA MISMA</t>
  </si>
  <si>
    <t>PRESTACION DE SERVICIOS DE APOYO Y ACOMPAÑAMIENTO EN LA SEGUNDA VICEPRESIDENCIA DE LA CÁMARA DE REPRESENTANTES EN LA PROYECCIÓN DE BOLETINES DE PRENSA Y MANEJO DE REDES SOCIALES RELACIONADOS CON TEMAS DE ESTA DEPENDENCIA</t>
  </si>
  <si>
    <t>MARIA PATRICIA ARDILA NAME</t>
  </si>
  <si>
    <t>PRESTAR LOS SERVICIOS PROFESIONALES PARA ACOMPAÑAR A LA OFICINA DE INFORMACIÓN Y PRENSA, COMO PERIODISTA Y EN LA PREPRODUCCION Y PRODUCCION DE PROGRAMAS QUE REALICE LA OFICINA DE INFORMACIÓN Y PRENSA DE LA CAMARA DE REPRESENTANTES.</t>
  </si>
  <si>
    <t xml:space="preserve">DIANA MARGARITA SOTO HERNANDEZ </t>
  </si>
  <si>
    <t>PRESTACION DE SERVCIOS PROFESIONALES PARA ACOMPAÑAR EN EL SEGUIMIENTO Y ACTUALIZACIÓN DE LOS PROCESOS Y PROCEDIMIENTOS A CARGO DE LA DIVISION DE SERVICIOS</t>
  </si>
  <si>
    <t>RAFAEL EDUARDO DAZA PEREZ</t>
  </si>
  <si>
    <t>PRESTAR LOS SERVICIOS PROFESIONALES PARA BRINDAR ACOMPAÑAMIENTO JURÍDICO A LA OFICINA DE INFORMACIÓN Y PRENSA.</t>
  </si>
  <si>
    <t>PAOLA ANDREA PINZON AGUDELO</t>
  </si>
  <si>
    <t/>
  </si>
  <si>
    <t>PRESTACION DE SERVICIOS PROFESIONALES PARA BRINDAR APOYO EN LOS PROGRAMAS INSTITUCIONALES DE LA OFICINA DE INFORMACIÓN Y PRENSA DE LA CÁMARA DE REPRESENTANTES</t>
  </si>
  <si>
    <t>LIBIA ADELA ZARATE RODRIGUEZ</t>
  </si>
  <si>
    <t>PRESTACION DE SERVICIOS DE APOYO A LA GESTIÓN PARA LA PRODUCCION DEL NOTICIERO INSTITUCIONAL NOTICIAS CAMARA DE REPRESENTANTES</t>
  </si>
  <si>
    <t>PRESTAR LOS SERVICIOS DE APOYO A LA GESTION A LA OFICINA DE INFORMACION Y PRENSA COMO CAMAROGRAFO CON SU CAMARA Y DEMAS ELEMENTOS, PARA EL CUBRIMIENTO DE LA INFORMACION PERIODISTICA DE LA CAMARA DE REPRESENTANTES</t>
  </si>
  <si>
    <t>JOSE VICENTE FRANCO HERNANDEZ</t>
  </si>
  <si>
    <t>PRESTACION DE SERVICIOS PROFESIONALES PARA APOYAR JURIDICAMENTE A LA COMISION LEGAL DE CUENTAS EN EL ANÁLISIS, REVISION Y SEGUIMIENTO DE LA ENTIDAD "CORPORACION AUTONOMA REGIONAL DEL VALLE DEL CAUCA - CVC Y DEFENSORIA DEL PUEBLO." VIGENCIA 2016.</t>
  </si>
  <si>
    <t>PRESTACION DE SERVICIOS PROFESIONALES PARA BRINDAR APOYO EN LA PRODUCCION DE LA REVISTA INSTITUCIONAL "PODER LEGISLATIVO</t>
  </si>
  <si>
    <t>ALVARO TAVERA RODRIGUEZ</t>
  </si>
  <si>
    <t xml:space="preserve">PRESTACION DE SERVICIOS PROFESIONALES COMO ABOGADA PARA ACOMPAÑAR EN LOS DIFERENTES TEMAS DE ORDEN JURIDICO QUE SURJAN EN LA OFICINA COORDINADORA DE CONTROL INTERNO </t>
  </si>
  <si>
    <t>LUZ MERCY RIVERA ROJAS</t>
  </si>
  <si>
    <t>PRESTACION DE SERVICIOS PROFESIONALES PARA BRINDAR APOYO A LA OFICINA DE INFORMACIÓN Y PRENSA EN EL DESARROLLO PERÍODISTICO DE LOS INFORMATIVOS DEL CANAL DEL CONGRESO</t>
  </si>
  <si>
    <t>SANDRA MARCELA RODRIGUEZ PINZON</t>
  </si>
  <si>
    <t>PRESTACION DE SERVICIOS DE APOYO A LA GESTION PARA LA REALLZACION DE LAS PUBLICACIONES EN EL MURAL INSTITUCIONAL DE LA OFICINA DE INFORMACION Y PRENSA Y APOYAR EN LA PROYECCION Y ELABORACION DE LAS PUBLICACIONES DE LA CAMARA DE REPRESENTANTES</t>
  </si>
  <si>
    <t>JORGE IVAN PEREZ ROMERO</t>
  </si>
  <si>
    <t>PRESTAR LOS SERVICIOS DE APOYO A LA GESTION EN TODO LO REFERENTE A TEMAS JURÍDICOS DE LA OFICINA DE INFORMACIÓN Y PRENSA</t>
  </si>
  <si>
    <t>MARTHA JULIANA CAMARGO PRADA</t>
  </si>
  <si>
    <t>PRESTAR LOS SERVICIOS PROFESIONALES PARA ACOMPAÑAR A LA OFICINA DE INFORMACIÓN Y PRENSA EN LA REDACCIÓN Y CREACIÓN DE CONTENIDOS PARA LA REVISTA "PODER LEGISLATIVO", ASÍ COMO ENLACE CON LA OFICINA DE PROTOCOLO DE LA CÁMARA DE REPRESENTANTES Y CON EL CONGRESO ANDINO</t>
  </si>
  <si>
    <t>NATHALLA ORTIZ CRUZ</t>
  </si>
  <si>
    <t>PRESTACION DE SERVICIOS PROFESIONALES EN LA SECRETARIA GENERAL DE LA CAMARA DE REPRESENTANTES PARA DAR SOLUCIÓN A INQUIETUDES, ASÍ COMO ASISTIR EN LA REALIZACIÓN DE TRÁMITES RESPECTO A TIQUETES AEREOS EN LA CAMARA DE REPRESENTANTES ASÍ COMO OTRAS ACTIVIADES RELACIONADAS CON LA EMISIÓN DE TIQUETES</t>
  </si>
  <si>
    <t>MARIA PAOLA GARCIA RIVERO</t>
  </si>
  <si>
    <t>PRESTAR SERVICIOS PROFESIONALES ESPECIALIZADOS PARA APOYAR JURIDICAMENTE A LA COMISION LEGAL DE CUENTAS EN EL ANALLSIS, REVISION Y SEGUIMIENTO DE LAS ENTIDADES "INSTITUTO NACIONAL PENITENCIARIO Y CARCELARIO - INPEC, UAE DE GESTION DE RESTITUCION DE TIERRAS DESPOJADAS Y SUPERINTENDENCIA DE NOTARIADO Y REGISTRO" VIQENCIA 2016</t>
  </si>
  <si>
    <t>OSCAR LUIS HENAO CASTAÑO</t>
  </si>
  <si>
    <t>PRESTACION DE SERVICIOS PROFESIONALES PARA BRINDAR APOYO EN LAS ACTIVIDADES REALIZADAS POR EL CANAL DEL CONGRESO</t>
  </si>
  <si>
    <t>PRESTAR LOS SERVICIOS PROFESIONALES PARA ACOMPAÑAR A LA OFICINA DE INFORMACIÓN Y PRENSA, EN LA BUSQUEDA DE NOTAS PERIODISTICAS, ASÍ COMO EN LA PRE PRODUCCIÓN Y PRODUCCIÓN DE LAS MISMAS PARA QUE SEAN EMITIDAS EN EL NOTICIERO DEL CONGRESO.</t>
  </si>
  <si>
    <t>PRESTAR LOS SERVICIOS PROFESIONALES PARA BRINDAR ACOMPAÑAMIENTO EN LOS TRÁMITES Y ACTIVIDADES ADMINISTRATIVAS QUE SE REQUIERAN EN EL CANAL DEL CONGRESO</t>
  </si>
  <si>
    <t>PRESTACION DE SERVICIOS PROFESIONALES PARA BRINDAR APOYO Y ACOMPAÑAMIENTO EN LA OFICINA DE INFORMACIÓN Y PRENSA DE LA CAMARA DE REPRESENTANTES EN LA PRODUCCIÓ Y REALIZACIÓN DE LA REVISTA INSTITUCIONAL "PODER LEGISLATIVO</t>
  </si>
  <si>
    <t>MARGARITA MARIA DE LA PAZ ROMERO PEREZ</t>
  </si>
  <si>
    <t>PUBLICADO A TIEMPO, PORQUE EL LUNES (06/11/2017) ERA FESTIVO</t>
  </si>
  <si>
    <t>PRESTAR LOS SERVICIOS DE APOYO A LA GESTION EN TODO LO REFERENTE A TEMAS Y ACTOS PROTOCOLARIOS EN LA PRESTACIÓN DE INFORMES AL CUERPO DIPLOMÁTICO Y EN EL MANEJO DE LAS RELACIONES INTERNACIONALES DE LA OFICINA DE INFORMACIÓN Y PRENSA DE LA CÁMARA DE REPRESENTANTES.</t>
  </si>
  <si>
    <t>ANGELLKA MILENA MONTES RODRIQUEZ</t>
  </si>
  <si>
    <t>PRESTACION DE SERVICIOS DE APOYO A LA GESTION PARA CAPACITACION EN LOS TEMAS DE COMUNICACIÓN PARA LA PAZ Y LA REINDUCCION DE FUNCIONARIOS DE LA CORPORACION.</t>
  </si>
  <si>
    <t>JOSE MANUEL ABUCHAIBE ESCOLAR</t>
  </si>
  <si>
    <t>PRESTACION DE SERVICIOS PROFESIONALES PARA BRINDAR APOYO EN LOS PROGRAMAS INSTITUCIONALES RADIALES DE LA OFICINA DE INFORMACION Y PRENSA DE LA CAMARA DE REPRESENTANTES</t>
  </si>
  <si>
    <t>LAURA INES MUÑOZ PACHON</t>
  </si>
  <si>
    <t>PUBLICADO A TIEMPO, PORQUE EL LUNES (13/11/2017) ERA FESTIVO</t>
  </si>
  <si>
    <t>PRESTACION DE SERVICIOS PARA BRINDAR APOYO EN LA PRODUCCION RADIAL SOBRE LA AGENDA LEGISLATIVA DEL PROGRAMA FRECUENCIA LEGISLATIVA DE LA CÁMARA DE REPRESENTANTES</t>
  </si>
  <si>
    <t>JUAN CARLOS ORTIZ GUERRERO</t>
  </si>
  <si>
    <t>PRESTAR LOS SERVICIOS DE APOYO A LA GESTION A LA OFICINA DE INFORMACIÓN Y PRENSA DE LA CÁMARA DE REPRESENTANTES COMO MENSAJERO Y CONDUCTOR.</t>
  </si>
  <si>
    <t>MAURICIO RESTREPO CELLS</t>
  </si>
  <si>
    <t>PRESTACION DE SERVICIOS PROFESIONALES PARA APOYAR Y ACOMPAÑAR A LA DIVISION FINANCIERA Y DE PRESUPUESTO EN TODAS LAS ACTIVIDADES REQUERIDAS FRENTE A LOS PROCESOS DE INDOLE FINANCIERO Y  PRESUPUESTAL DE LA CÁMARA DE REPRESENTANTES</t>
  </si>
  <si>
    <t>IVAN FELIPE CORTES ROJAS</t>
  </si>
  <si>
    <t>CONTRATO DE PRESTACION DE SERVICIOS DE APOYO A LA GESTION EN LA CAPACITACIÓN PARA LOS TEMAS RELACIONADOS CON ACOSO LABORAL</t>
  </si>
  <si>
    <t>MARIO ALONSO LOPEZ SANCHEZ</t>
  </si>
  <si>
    <t>CONTRATAR EL ARRENDAMIENTO DE UNA BODEGA PARA EL ARCHIVO DE LOS ELEMENTOS FISICOS Y DIGITALIZADOS DE PROPIEDAD DE LA CAMARA DE REPRESENTANTES.</t>
  </si>
  <si>
    <t>MARIA ALEJANDRA SORZA CONTRERAS</t>
  </si>
  <si>
    <t>PRESTAR LOS SERVICIOS PROFESIONALES PARA ASISTIR A LA OFICINA DE INFORMACIÓN Y PRENSA DE LA CAMARA DE REPRESENTANTES, EN LA DIRECCIÓN DEL CANAL DEL CONGRESO DE LA REPÚBLICA.</t>
  </si>
  <si>
    <t>PRESTACION DE SERVICIOS DE APOYO A LA GESTION DEL PLAN INSTITUCIONAL DE FORMACIÓN Y, CAPACITACIÓN (PIFC), BRINDANDO ACOMPANAMIENTO EN LA EJECUCION DEL MISMO.</t>
  </si>
  <si>
    <t>FELKIN YAMID RAMIREZ YEPES</t>
  </si>
  <si>
    <t>PRESTAR LOS SERVICIOS DE APOYO A LA GESTION A LA OFICINA DE INFORMACIÓN Y PRENSA DE LA CÁMARA DE REPRESENTANTES EN LA ORGANIZACIÓN, DIGITALIZACIÓN, DUPLICACIÓN Y ARCHIVO DE DOCUMENTOS, EXPEDIENTES Y DEMÁS INFORMACIÓN DE ESTA OFICINA</t>
  </si>
  <si>
    <t>MARTHA LUCIA VARON PALOMINO</t>
  </si>
  <si>
    <t>PRESTAR LOS SERVICIOS PROFESIONALES PARA ACOMPAÑAR A LA OFICINA DE INFORMACIÓN Y PRENSA DE LA CÁMARA DE REPRESENTANTES EN LA ALIMENTACIÓN, ACTUALIZACIÓN Y SOPORTE DE LA PÁGINA WEB DE LA CÁMARA DE REPRESENTANTES</t>
  </si>
  <si>
    <t>CELINA SOTO ARIZA</t>
  </si>
  <si>
    <t>PRESTACION DE SERVICIOS PROFESIONALES PARA LA LOCUCION EN OFF INSTITUCIONAL NCR, BRINDAR ACOMPAÑAMIENTO EN LA PRODUCCION Y ELABORACION DEL PROGRAMA DE TELEVISION "LA PLENARIA" Y BRINDAR APOYO EN LA CONDUCCION EN DIRECTO DE LAS PLENARIAS DE LA CAMARA DE REPRESENTANTES.</t>
  </si>
  <si>
    <t>PRESTACION DE SERVICIOS PROFESIONALES, PARA REALIZAR ACOMPAÑAMIENTO JURIDICO EN LOS PROCESOS PENALES, DISCIPLINARIOS, Y FISCALES, ADELANTADOS POR LA COMISIÓN DE INVESTIGACIÓN Y ACUSACIÓN DE LA  CÁMARA DE REPRESENTANTES</t>
  </si>
  <si>
    <t>JOSE LUIS MORENO CABALLERO</t>
  </si>
  <si>
    <t>PRESTACION DE SERVICIOS PROFESIONALES PARA REALIZAR ACOMPAÑAMIENTO JURIDICO EN LOS PROCESOS PENALES, DISCIPLINARIOS, Y FISCALES, ADELANTADOS POR LA COMISIÓN DE INVESTIGACIÓN Y ACUSACIÓN DE LA  CÁMARA DE REPRESENTANTES.</t>
  </si>
  <si>
    <t>ELLANA HAYDEE MONTEZUMA SANTACRUZ</t>
  </si>
  <si>
    <t>PRESTACION DE SERVICIOS PROFESIONALES PARA REALIZAR ACOMPAÑAMIENTO JURÍDICO EN LOS PROCESOS PENALES, DISCIPLINARIOS, Y FISCALES, ADELANTADOS POR LA COMISIÓN DE INVESTIGACIÓN Y ACUSACIÓN DE LA  CÁMARA DE REPRESENTANTES.</t>
  </si>
  <si>
    <t>PRESTACION DE SERVICIOS PROFESIONALES ESPECIALIZADOS PARA REALIZAR ACOMPAÑAMIENTO JURIDICO EN LOS PROCESOS PENALES, DISCIPLINARIOS, Y FISCALES, ADELANTADOS POR LA COMISIÓN DE INVESTIGACIÓN Y ACUSACIÓN DE LA CÁMARA DE REPRESENTANTES</t>
  </si>
  <si>
    <t>PRESTACION DE SERVICIOS PROFESIONALES PARA LA ELABORACION DE VIDEOS Y PRESENTACIONES DEL CANAL INTERNO DE LA CAMARA DE REPRESENTANTES PARA REFORZAR LA COMUNICACIÓN ORGANIZACIONAL Y EL SENTIDO DE PERTENENCIA DE LOS FUNCIONARIOS.</t>
  </si>
  <si>
    <t>PRESTACION DE SERVICIOS PROFESIONALES, PARA REALIZAR ACOMPAÑAMIENTO JURÍDICO A LOS PROCESOS PENALES, DISCIPLINARIOS, Y FISCALES, ADELANTADOS POR LA COMISIÓN DE INVESTIGACIÓN Y ACUSACIÓN DE LA  CÁMARA DE REPRESENTANTES."</t>
  </si>
  <si>
    <t>LUZ MARINA CASTRO RAMIREZ</t>
  </si>
  <si>
    <t>PRESTAR LOS SERVICIOS PROFESIONALES PARA ACOMPAÑAR A LA OFICINA DE INFORMACIÓN Y PRENSA EN LA RECOLECCIÓN, CREACIÓN Y REDACCIÓN DE NOTAS PERIODISTICAS PARA EL PROGRAMA RADIAL INFORMATIVO  FRECUENCIA LEGISLATIVA</t>
  </si>
  <si>
    <t>INGRID NATALLA MARTIN RODRIGUEZ</t>
  </si>
  <si>
    <t>PRESTACION DE SERVICIOS PROFESIONALES, ESPECIALIZADOS PARA REALIZAR ACOMPAÑAMIENTO JURÍDICO EN LOS PROCESOS PENALES, DISCIPLINARIOS Y FISCALES, ADELANTADOS POR LA COMISIÓN DE INVESTIGACIÓN Y ACUSACIÓN DE LA CÁMARA DE REPRESENTANTES</t>
  </si>
  <si>
    <t>LUZ NATHALLA ARISTIZABAL MORA</t>
  </si>
  <si>
    <t>PRESTACION DEI SERVICIOS PROFESIONALES, PARA REALIZAR ACOMPAÑAMIENTO JURIDICO EN LOS PROCESOS PENALES, DISCIPLINARIOS, Y FISCALES, ADELANTADOS POR LA COMISIÓN DE , INVESTIGACION Y ACUSACION DE LA CAMARA DE REPRESENTANTES</t>
  </si>
  <si>
    <t>PRESTACION DE SERVICIOS PROFESIONALES PARA APOYAR LA GESTION, TRÁMITE, ELABORACIÓN DE RESOLUCIONES RELACIONADAS CON LA EMISIÓN, TRASLADO DE TIQUETES AÉREOS DE LOS HONORABLES REPRESENTANTES EN LA SECRETARIA GENERAL DE LA CÁMARA DE REPRESENTANTES</t>
  </si>
  <si>
    <t>PRESTACION DE SERVICIOS DE APOYO A LA FUNCION JUDICIAL, DE LA COMISIÓN DE INVESTIGACIÓN Y ACUSACIÓN DE LA CÁMARA DE REPRESENTANTES.</t>
  </si>
  <si>
    <t>DAVID ANTONIO SOTO SOTO</t>
  </si>
  <si>
    <t>PRESTACION DE SERVICIOS DE APOYO A LA GESTION DEL PLAN INSTITUCIONAL DE FORMACIÓN Y CAPACITACIÓN (PIFC), BRINDANDO ACOMPAÑAMIENTO EN LA EJECUCIÓN DEL MISMO</t>
  </si>
  <si>
    <t>DAIANA CAROLINA AGUILAR VASQUEZ</t>
  </si>
  <si>
    <t>PRESTACION DE SERVICIOS PROFESIONALES ESPECIALIZADOS PARA APOYAR A LA COMISION LEGAL DE CUENTAS EN EL ANALLSIS TECNICO, CONTABLE, FINANCIERO Y PRESUPUESTAL DE LAS ENTIDADES "CONSEJO PROFESIONAL NACIONAL DE ARQUITECTURA Y SUS PROFESIONES AUXILIARES E INSTITUTO GEOGRAFICO AGUSTIN CODAZZI" VIGENCIA 2016</t>
  </si>
  <si>
    <t>PRESTACION DE SERVICIOS PROFESIONALES ESPECIALIZADOS PARA APOYAR A LA COMISION LEGAL DE CUENTAS EN EL ANALLSIS TECNICO, CONTABLE, FINANCIERO Y PRESUPUESTAL DE LA ENTIDADES "FONDO NACIONAL DEL AHORRO Y UNIDAD NACIONAL PARA LA GESTION DE RIESGO DE DESASTRES" VIGENCIA 2016</t>
  </si>
  <si>
    <t>PRESTACION DE SERVICIOS DE APOYO A LA GESTION PARA LA RECOLECCION DE INFORMACION EN LAS COMISIONES DE LA CÁMARA DE REPRESENTANTES, PARA LA ELABORACIÓN DEL MURAL INSTITUCIONAL.</t>
  </si>
  <si>
    <t>YULLET NATHALLA PULIDO CESPEDES</t>
  </si>
  <si>
    <t>PRESTACION DE SERVICIOS PROFESIONALES PARA BRINDAR APOYO EN LA ELABORACION DE CONTENIDOS MULTIMEDIALES DE LA PAGINA OFICIAL DE LA CAMARA DE REPRESENTANTES.</t>
  </si>
  <si>
    <t>JUAN FERNANDO SANIN ECHEVERRY</t>
  </si>
  <si>
    <t>PRESTACION DE SERVICIOS PROFESIONAL Y DE APOYO A LA GESTION PARA DESARROLLAR Y EJECUTAR EL PLAN INSTITUCIONAL DE FORMACION Y CAPACITACION (PIFC) DE LA CAMRA DE REPRESENTANTES.</t>
  </si>
  <si>
    <t>CORPORACION INTERAMERICANA DE EDUCACION SUPERIOR.CORPOCIDES</t>
  </si>
  <si>
    <t>MC_001_2017</t>
  </si>
  <si>
    <t>ADQUISICION DE PAPELERIA PARA IMPRESIONES Y FOTOCOPIADO NECESARIA PARA LA LABOR LEGISLATIVA Y ADMINISTRATIVA DE LA CÁMARA DE REPRESENTANTES.</t>
  </si>
  <si>
    <t>INVERSIONES Y SUMINISTROS LM SAS.</t>
  </si>
  <si>
    <t>PRESTACION DE SERVICIOS PROFESIONALES PARA CUBRIR LAS ACTIVIDADES PROPIAS DE LA COMISIÓN LEGAL DE CUENTAS Y LA DIVULGACIÓN DE LAS SESIONES DESARROLLADAS EN LA MISMA.</t>
  </si>
  <si>
    <t>EDGAR MAURICIO DURAN FERNANDEZ</t>
  </si>
  <si>
    <t>PRESTACION DE SERVICIOS PROFESIONALES PARA LA REALLZACION DE LAS PUBLICACIONES EN EL MURAL INSTITUCIONAL DE LA OFICINA DE INFORMACION Y PRENSA DE LA CAMARA DE REPRESENTANTES.</t>
  </si>
  <si>
    <t>MOISES DAVID GARCIA GUERRERO</t>
  </si>
  <si>
    <t>AUNAR ESFUERZOS TECNICOS, ECONOMICOS, HUMANOS, LOGISTICOS Y ADMINISTRATIVOS PARA BRINDAR E IMPLEMENTAR EL ESQUEMA DE SEGURIDAD REQUERIDO POR LOS HONORABLES REPRESENTANTES A LA CAMARA QUE SE ENCUENTRAN EN SITUACIÓN DE RIESGO EXTRAORDINARIO EN RAZON AL EJERCICIO DE SU CARGO</t>
  </si>
  <si>
    <t xml:space="preserve">UNIDAD NACIONAL DE PROTECCIÓN </t>
  </si>
  <si>
    <t>MC-002-2017</t>
  </si>
  <si>
    <t xml:space="preserve">CONTRATAR EL SUMINISTRO DE LLANTAS NUEVAS Y DISPOSICIÓN FINAL PARA EL PARQUE AUTOMOTOR ACTIVO DE LA CAMARA DE REPRESENTANTES </t>
  </si>
  <si>
    <t>LLANTAS E IMPORTACIONES SAGU SAS</t>
  </si>
  <si>
    <t xml:space="preserve">COMISIÓN CUARTA CONSTITUCIONAL PERMANENTE </t>
  </si>
  <si>
    <t>PRESTACION DE SERVICIOS PROFESIONALES PARA ANALIZAR PORCENTUALMENTE LA EJECUCION PRESUPUESTAL DE LAS VIGENCIAS 2015 Y 2016, DETERMINANDO EL IMPACTO PRESUPUESTAL EN LAS ENTIDADES QUE CONFORMAN EL PRESUPUESTO GENERAL DE LA NACION VIGENCIAS FISCALES 2015 Y 2016.</t>
  </si>
  <si>
    <t>YULLET ANDREA GUTIERREZ NOVOA</t>
  </si>
  <si>
    <t xml:space="preserve">TERMINACIÓN ANTICIPADA </t>
  </si>
  <si>
    <t xml:space="preserve">UTL HR SAMUEL ALEJANDRO HOYOS MEJIA </t>
  </si>
  <si>
    <t>CONTRATO DE PRESTACION DE SERVIVIOS PROFESIONALES COMO ASESOR GRADO I EN LA UNIDAD DE TRABAJO LEGISLATIVO DEL HONORABLE REPRESENTANTE SAMUEL HOYOS MEJIA</t>
  </si>
  <si>
    <t>SONIA JACQUELINE ESTUPIÑAN ANDRADE</t>
  </si>
  <si>
    <t>MC_003_2017</t>
  </si>
  <si>
    <t>"CONTRATAR LA ADQUISICIÓN DE CATORCE (14) CERTIFICADOS DIGITALES (TOKEN) CON DESTINO A FUNCIONARIOS DE LA CA MARA DE REPRESENTANTES PARA SER USADOS EN EL MANEJO DEL APLICATIVO SIIF NACIÓN 11".</t>
  </si>
  <si>
    <t>GESTION DE SEGURIDAD ELECTRONICA SA</t>
  </si>
  <si>
    <t>LP-001-2017</t>
  </si>
  <si>
    <t>CONTRATAR LA PRESTACION DE SERVICIO DE MANTENIMIENTO PREVENTIVO Y CORRECTIVO CON SUMINISTRO DE REPUESTOS ORIGINALES GARANTIZADOS Y MANO DE OBRA, PARA LOS VEHICULOS QUE CONFORMAN EL PARQUE AUTOMOTOR DE PROPIEDAD DE LA CÁMARA DE REPRESENTANTES.</t>
  </si>
  <si>
    <t>CONSORCIO ASM-LP001</t>
  </si>
  <si>
    <t>354A</t>
  </si>
  <si>
    <t>PRESTAR LOS SERVICIOS DE APOYO A LA DIVISION DE PERSONAL PARA ADELANTAR UN PROGRAMA DE SALUD ORAL EN EL MARCO DE LA POLITICA DE BIENESTAR DE LA CORPORACIÓN."</t>
  </si>
  <si>
    <t>FUNDACION LOPMAN</t>
  </si>
  <si>
    <t>PRESTACION DE SERVICIOS PROFESIONALES PARA BRINDAR APOYO Y ACOMPAÑAMIENTO EN LA DIVISiÓN FINANCIERA Y DE PRESUPUESTO, EN LA APLICACIÓN DE NORMAS Y PROCEDIMIENTOS  RESUPUESTALES, Así COMO EL APOYO A LA REVISiÓN DE LOS SOPORTES DE LAS SOLICITUDES PRESUPUESTALES DE LA CÁMARA DE REPRESENTANTES</t>
  </si>
  <si>
    <t>AUNAR ESFUERZOS ADMINISTRATIVOS, LOGISTICOS y TECNOLOGICOS PARA EL MEJORAMIENTO E IMPLEMENTACION DEL SISTEMA INTEGRADO DE GESTION DOCUMENTAL FASE 01</t>
  </si>
  <si>
    <t xml:space="preserve">CORPORACIÓN UNIVERSITARIA EMPRESARIAL DE SALAMANCA </t>
  </si>
  <si>
    <t>Publicación extemporanea por falta de la firma en los estudios previos</t>
  </si>
  <si>
    <t>CONTRATAR EL ARRENDAMIENTO DE UNA BODEGA PARA EL ARCHIVO DE LOS ELEMENTOS FISICOS y DIGITALIZADOS DE PROPIEDAD DE LA CAMARA DE REPRESENTANTES</t>
  </si>
  <si>
    <t>PRESTACION DE SERVICIOS PROFESIONALES ESPECIALIZADOS, PARA REALIZAR ACOMPAÑAMIENTO JURíDICO EN LOS PROCESOS PENALES, DISCIPLINARIOS, Y FISCALES, ADELANTADOS POR LA COMISIÓN DE INVESTIGACIÓN Y ACUSACIÓN DE LA CÁMARA DE REPRESENTANTES.</t>
  </si>
  <si>
    <t>DANNY JULlAN QUINTANA TORRES</t>
  </si>
  <si>
    <t>PRESTACION DE SERVICIOS PROFESIONALES PARA APOYAR A LA MESA DIRECTIVA Y DEMAS MIEMBROS DE LA COMISiÓN SEPTIMA EN LOS PROYECTOS DE LEY QUE LE SEAN ASIGNADOS.</t>
  </si>
  <si>
    <t xml:space="preserve">CONTRATO DE PRESTACIÓN DE SERVICIOS PROFESIONALES COMO ASESOR GRADO I EN LA UNIDAD DE TRABAJO LEGISLATIVO DEL HONORABLE REPRESENTANTE SAMUEL HOYOS MEJIA </t>
  </si>
  <si>
    <t xml:space="preserve">INGRID BIBIANA MUÑETONES ROZO </t>
  </si>
  <si>
    <t>PRESTACION DE SERVICIOS PROFESIONALES PARA PRESTAR APOYO Y ACOMPAÑAMIENTO A LA DIVISiÓN DE SERVICIOS EN ACTIVIDADES Y PROCESOS DE MODIFICACIÓN, ADECUACiÓN Y MANTENIMIENTO DE LAS INSTALACIONES FISICAS DE LA CÁMARA DE REPRESENTANTES.</t>
  </si>
  <si>
    <t>CLAUDIA PATRICIA URBINA RADA</t>
  </si>
  <si>
    <t>LINDA REYES</t>
  </si>
  <si>
    <t>PRESTACION DE SERVICIOS DE APOYO A LA GESTION PARA DESARROLLAR ACTIVIDADES ASISTENCIALES EN LA COMISIÓN SÉPTIMA DE LA CÁMARA DE REPRESENTANTES EN RAZÓN A SU ACTIVIDAD LEGISLATIVA.</t>
  </si>
  <si>
    <t>JOHAN SEBASTIAN MENA GUTIERREZ</t>
  </si>
  <si>
    <t>UTL HR OSCAR HERNÁN SÁNCHEZ LEÓN</t>
  </si>
  <si>
    <t>CONTRATO DE PRESTACION DE SERVICIOS COMO ASESOR VII EN LA UNIDAD DE TRABAJO LEGISLATIVO DEL HONORABLE REPRESENTANTE OSCAR HERNÁN SÁNCHEZ LEÓN</t>
  </si>
  <si>
    <t xml:space="preserve">LUIS DARWIN GALEANO DUARTE </t>
  </si>
  <si>
    <t>PRESTACION DE SERVICIOS PROFESIONALES PARA LA DIVULGACION y SOCIALlZACION DE LOS TEMAS PROPIOS DE LA OFICINA DE PLANEACION y SISTEMAS</t>
  </si>
  <si>
    <t>PRESTACION DE SERVICIOS DE APOYO A LA GESTION PARA REALIZAR  ACTIVIDADES ADMINISTRATIVAS Y OPERATIVAS ENCAMINADAS AL BUEN FUNCIONAMIENTO DEL PARQUE AUTOMOTOR A CARGO DE LA DIVISiÓN DE SERVICIOS</t>
  </si>
  <si>
    <t>JUAN MANUEL CORDOBA MARTINEZ</t>
  </si>
  <si>
    <t>PRESTACION DE SERVICIOS DE APOYO A LA GESTION PARA REALIZAR ACTIVIDADES ADMINISTRATIVAS Y OPERATIVAS NECESARIAS PARA EL CUMPLIMIENTO DE LOS PROCESOS Y PROCEDIMIENTOS A CARGO DE LA DIVISiÓN DE SERVICIOS</t>
  </si>
  <si>
    <t>ANGELlCA MARIA GIRALDO SANCHEZ</t>
  </si>
  <si>
    <t>PRESTACION DE SERVICIOS DE APOYO A LA GESTION EN LAS
ACTIVIDADES SECRETRIALES, OPERATIVAS Y ASISTENCIALES DEL
ARCHIVO DE CONTRATACiÓN DE LA DIVISION JURíDICA DE LA CÁMARA
DE REPRESENTANTES.</t>
  </si>
  <si>
    <t>MARYURI YADIRA GUERRERO CEBALLOS</t>
  </si>
  <si>
    <t>CONTRATO DE PRESTACION DE SERVICIOS COMO ASESOR GRADO I EN
LA UNIDAD DE TRABAJO LEGISLATIVO DEL HONORABLE REPRESENTANTE
SAMUEL ALEJANDRO HOYOS MEJIA</t>
  </si>
  <si>
    <t>FELIPE MORALES NIELSEN</t>
  </si>
  <si>
    <t>PRESTACION DE SERVICIOS PROFESIONALES PARA APOYAR
JURIDICAMENTE A LA COMISiÓN lEGAL DE CUENTAS EN EL ANÁLISIS,
REVISiÓN Y SEGUIMIENTO DE LA ENTIDAD "UNIDAD DE SERVICIOS
PENITENCIARIOS Y CARCELARIOS -USPEC" VIGENCIA 2016.</t>
  </si>
  <si>
    <t xml:space="preserve">MANUEL HIGINIO GUTIERREZ CUBILLOS </t>
  </si>
  <si>
    <t>PRESTACION DE SERVICIOS DE APOYO A LA GESTION PARA EL
SEGUIMIENTO Y CONTROL DE LOS ASUNTOS RELACIONADOS CON LA
PRESTACiÓN DE LOS SERVICIOS PÚBLICOS Y CONSUMO DE
COMBUSTIBLE DEL PARQUE AUTOMOTOR A CARGO DE LA DIVISiÓN DE
SERVICIOS DE LA CÁMARA DE REPRESENTANTES</t>
  </si>
  <si>
    <t>PEDRO MORENO SUAREZ</t>
  </si>
  <si>
    <t>PRESTACION DE SERVICIOS DE APOYO A LA GESTION PARA BRINDAR
ACOMPAÑAMIENTO EN LAS ACTIVIDADES QUE REQUIERA LA MESA
DIRECTIVA Y LA SECRETARíA DE LA COMISiÓN SÉPTIMA DE LA CAMARA DE
REPRESENTANTES, EN RAZÓN A SU ACTIVIDAD LEGISLATIVA".</t>
  </si>
  <si>
    <t>PAULA ANDREA LONDOÑO MONCADA</t>
  </si>
  <si>
    <t>PRESTACION DE SERVICIOS DE APOYO A LA GESTION PARA BRINDAR
APOYO Y ACOMPAÑAMIENTO A LA DIVISION DE SERVICIOS EN LAS
ACTIVIDADES Y PROCESOS DE ADECUACION Y MANTENIMIENTO DE LAS
INSTALACIONES FISICAS DE LA CAMARA DE REPRESENTANTES</t>
  </si>
  <si>
    <t>MIGUEL ANGEL OSMA LOPEZ</t>
  </si>
  <si>
    <t>PRESTACION DE SERVICIOS PROFESIONALES ESPECIALIZADOS EN LA
SECRETARIA GENERAL DE LA CÁMARA DE REPRESENTANTES PARA
BRINDAR APOYO, ACOMPAÑAMIENTO Y EMISiÓN DE CONCEPTOS
JURíDICOS EN LO REFERENTE A DERECHOS DE PETICiÓN, QUEJAS,
RECLAMOS, ACTOS, TUTELAS RADICADAS</t>
  </si>
  <si>
    <t>PRESTACION DE SERVICIOS DE APOYO A LA GESTION PARA LA
ELABORACiÓN DE REPORTAJES, CRÓNICAS, EDICIONES ESPECIALES E
INVESTIGACIONES DE LOS PROYECTOS MÁS SIGNIFICATIVOS DE LA
CAMARA DE REPRESENTANTES PARA LA REVISTA INSTITUCIONAL
"PODER LEGISLATIVO"</t>
  </si>
  <si>
    <t>PRESTACION DE SERVICIOS PROFESIONALES PARA APOYAR A LA
COMISiÓN QUINTA DE LA CÁMARA DE REPRESENTANTES PARA REALIZAR
LABORES ASOCIADAS CON LA PLANEACIÓN y OPTIMIZACiÓN DE LOS
DIFERENTES PROYECTOS DE LEY, PREPARACiÓN DE LOS DEBATES DE LA
COMISiÓN QUINTA DE LA CÁMARA DE REPRESENTANTES.</t>
  </si>
  <si>
    <t>DELMY ANA MARIA  CASTILLO ARTUNDUAGA</t>
  </si>
  <si>
    <t>PRESTACION DE SERVICIOS PROFESIONALES PARA BRINDAR
ACOMPAÑAMIENTO Y APOYO EN MATERIA CONTABLE, FINANCIERA Y
TRIBUTARIA DE LA DIVISiÓN FINANCIERA Y DE PRESUPUESTO DE LA
CÁMARA DE REPRESENTANTES</t>
  </si>
  <si>
    <t>EDWIN MURILLO ESPINOZA</t>
  </si>
  <si>
    <t>PRESTACION DE SERVICIOS PROFESIONALES PARA BRINDAR APOYO A LA
OFICINA DE PROTOCOLO EN LA ELABORACiÓN DE RESOLUCIONES ORDEN
DE LA DEMOCRACIA SIMÓN BOlÍVAR Y MOCIONES DE RECONOCIMEINTO
Y DUELO</t>
  </si>
  <si>
    <t>PRESTACION DE SERVICIOS DE APOYO A LA GESTION PARA BRINDAR
APOYO Y ACOMPAÑAMIENTO EN LAS LABORES ADMINISTRATIVAS DE LA
COMISiÓN DE INVESTIGACiÓN Y ACUSACiÓN DE LA CÁMARA DE
REPRESENTANTES</t>
  </si>
  <si>
    <t>ROBINSON CORREA CUELLAR</t>
  </si>
  <si>
    <t>PRESTACION DE SERVICIOS DE APOYO A LA GESTION PARA LA
ORGANIZACiÓN Y CONTROL DEL ARCHIVO CONTRACTUAL DE LA DIVISION
JURIDICA DE LA CAMARA DE REPRESENTANTES</t>
  </si>
  <si>
    <t>PRESTACION DE SERVICIOS PROFESIONALES ESPECIALIZADOS PARA
REALIZAR ACOMPAÑAMIENTO JURIDICO A LOS PROCESOS PENALES,
DISCIPLINARIOS Y FISCALES ADELANTADOS POR LA COMISION DE
INVESTIGACION y ACUSACION DE LA CAMARA DE REPRESENTANTES.</t>
  </si>
  <si>
    <t>CARLOS ALBERTO PAPAMIJA DIAGO</t>
  </si>
  <si>
    <t>PRESTAR LOS SERVICIOS PROFESIONALES PARA PRESENTAR Y
CONDUCIR LOS INFORMATIVOS DEL CANAL DEL CONGRESO, EVENTOS,
FOROS Y OTROS PRODUCTOS TELEVISIVOS DE LA CAMARA DE
REPRESENTANTES.</t>
  </si>
  <si>
    <t>PRESTACION DE SERVICIOS DE APOYO A LA GESTION PARA ACOMPAÑAR
Y COLABORAR EN LA DIVISiÓN DE SERVICIOS EN ACTIVIDADES
ASISTENCIALES QUE SE REQUIERAN</t>
  </si>
  <si>
    <t xml:space="preserve">INGRID YURANY PARRA BARCENAS </t>
  </si>
  <si>
    <t>COMISION SEXTA CONSTITUCIONAL PERMANENTE</t>
  </si>
  <si>
    <t>PRESTAR SERVICIOS PROFESIONALES A LA COMISION SEXTA
CONSTITUCIONAL PERMANENTE DE LA CAMARA DE REPRESENTANTES
EN EL ANALlSIS JURIDICO y DE CONSTITUCIONALIDAD DE LOS
PROYECTOS DE LEY EN CURSO EN ESTA COMISION.</t>
  </si>
  <si>
    <t>XIMENA ANDREA ABONDANO</t>
  </si>
  <si>
    <t>APOYO A LA GESTION EN LAS  ACTVIDADES ASISTENCIALES REQUERIDAS PARA LA EJECUCIÓN PROYECTO "MEJORAMIENTO DE LA GESTIÓN DOCUMENTAL Y DE LA INFORMACIÓN  EN LA CAMARA DE REPRESENTANTES" EN DESARROLLO DEL CONVENIO NO. 356 DE 2017</t>
  </si>
  <si>
    <t>WILLIAM GIOVANNI CUERVO</t>
  </si>
  <si>
    <t>PRESTACION DE SERVICIOS PROFESIONALES, PARA REALIZAR
ACOMPAÑAMIENTO JURíDICO EN LOS PROCESOS PENALES,
DISCIPLINARIOS, Y FISCALES, ADELANTADOS POR LA COMISiÓN DE
INVESTIGACiÓN Y ACUSACiÓN DE LA CÁMARA DE REPRESENTANTES</t>
  </si>
  <si>
    <t xml:space="preserve">SEMANA SANTA </t>
  </si>
  <si>
    <t>PRESTACION DE SERVICIOS PROFESIONALES PARA APOYAR A LA OFICINA
DE PLANEACIÓN Y SISTEMAS EN EL SEGUIMIENTO TÉCNICO A LA
EJECUCiÓN DEL PROYECTO: "MEJORAMIENTO DE LA GESTiÓN
DOCUMENTAL Y DE LA INFORMACiÓN EN LA CÁMARA DE
REPRESENTANTES", EN DESARROLLO DEL CONVENIO No. 356 DE 2017".</t>
  </si>
  <si>
    <t>ELIANA MARIA AVILA JIMENEZ</t>
  </si>
  <si>
    <t>*</t>
  </si>
  <si>
    <t>PRESTACION DE SERVICIOS PROFESIONALES PARA APOYAR A LA OFICINA DE PLANEACION Y SISTEMAS EN EL SEGUIMIENTO FINANCIERO A LA EJECUCION DEL PROYECTO  "MEJORAMIENTO DE LA GESTION DOCUMENTAL Y DE LA INFORMACION EN LA CAMARA DE REPRESENTANTES" EN DESARROLLO DEL CONVENIO No. 356-2014</t>
  </si>
  <si>
    <t>LP-002-2017</t>
  </si>
  <si>
    <t>CONTRATAR A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t>
  </si>
  <si>
    <t>POSITIVA COMPAÑÍA SEGUROS</t>
  </si>
  <si>
    <t>UNION TEMPORAL AXA COLPATRIA</t>
  </si>
  <si>
    <t>PRESTACION DE SERVICIOS PROFESIONALES PARA BRINDAR ACOMPAÑAMIENTO A LA OFICINA DE CONTROL INTERNO EN LAS ACTIVIDADES RELACIONADAS CON LA EVALUACIÓN, SEGUIMIENTO, Y ELABORACIÓN DE LA INFORMACIÓN RELACIONADA CON LA GESTION FINANCIERA Y CONTABLE.</t>
  </si>
  <si>
    <t xml:space="preserve">DIANA MONTEALEGRE BURGOS </t>
  </si>
  <si>
    <t>CM-001-2017</t>
  </si>
  <si>
    <t>CONTRATAR LA ELABORACiÓN DEL PLAN ESTRATÉGICO DE COMUNICACIONES Y
ESTRATEGIA DIGITAL PARA LA OFICINA DE INFORMACiÓN Y PRENSA DE LA CÁMARA DE
REPRESENTANTES, INCLUYENDO UN PERIODO DE ACOMPAÑAMIENTO EN SU IMPLEMENTACiÓN.</t>
  </si>
  <si>
    <t>CONCURSO DE MERITOS</t>
  </si>
  <si>
    <t>LAPISTUDIO-ANCIZAR CASANOVA RODRIGUEZ</t>
  </si>
  <si>
    <t>LP-003-2017</t>
  </si>
  <si>
    <t>CONTRATAR LOS SERVICIOS DE ALQUILER DE EQUIPOS TECNICOS Y DE PRODUCCIÓN PARA CREACIÓN DE CONTENIDOS AUDIOVISUALES Y EL FUNCIONAMIENTO DEL CANAL DEL CONGRESO</t>
  </si>
  <si>
    <t>TELESERVICIOS-PEDRO JOSE LOPEZ PINEDA</t>
  </si>
  <si>
    <t xml:space="preserve">PRESTACION DE SERVICIOS DE APOYO A LA GESTIÓN PARA APOYAR LAS ACTIVIDADES DE ARCHIVO DE LA DIVISIÓN DE SERVICIOS DE LA CAMARA DE REPRESENTANTES, </t>
  </si>
  <si>
    <t xml:space="preserve">MIGUEL ANGEL ARIAS REYES </t>
  </si>
  <si>
    <t>PRESTAR LOS SERVICIOS PROFESIONALES PARA ACOMPAÑAR EN LA
IDENTIFICACiÓN DE LOS PROCESOS DE CALIDAD, ELABORACiÓN DE
FICHAS TÉCNICAS, Así COMO EN LOS DIFERENTES PROYECTOS,
CONVENIOS INTERAD~INISTRATIVOS /Y PLANES QUE REQUIERA LA
OFICINA DE INFORMACION Y PRENSA.</t>
  </si>
  <si>
    <t>BLANCA MIRIAM SANDOVAL ROZO</t>
  </si>
  <si>
    <t>PRESTACION DE SERVICIOS PROFESIONALES EN LA SECCION DE
CONTABILIDAD DE LA DIVISiÓN FINANCIERA Y DE PRESUPUESTO DE LA
CÁMARA DE REPRESENTANTES, EN DEPURACION, ANÁLISIS,
VERIFICACION, CONCILlACION y CRUCE DE INFORMACION CONTABLE,
AJUSTE RECLASIFICACiÓN DE CUENTAS CONTABLES DE LA CÁMARA DE
REPRESENTANTES</t>
  </si>
  <si>
    <t>PRESTAR SERVICIOS DE APOYO A LA GESTION EN LA BUSQUEDA Y
RECOLECCiÓN DE INFORMACiÓN RESPECTO DE LA ENTIDAD
"CORPORACiÓN PARA EL DESARROLLO SOSTENIBLE DEL SUR DE
AMAZONíA - CORPOAMAZONíA" VIGENCIA 2016</t>
  </si>
  <si>
    <t>PAOLA ISABEL PIAMBA CEBALLOS</t>
  </si>
  <si>
    <t>PRESTACION DE SERVICIOS PROFESIONALES PARA BRINDAR APOYO A
LA OFICINA DE PROTOCOLO EN LA ORGANIZACiÓN LOGíSTICA DE
EVENTOS, Así COMO EN LA ELABORACiÓN, ORGANIZACiÓN Y ARCHIVO
DE LAS ACTAS DEL ORDEN DE LA DEMOCRACIA</t>
  </si>
  <si>
    <t xml:space="preserve">ANGELICA NATALIA CLAVIJO BERNAL </t>
  </si>
  <si>
    <t>CLARA MARCELA ANDRADE RINCON</t>
  </si>
  <si>
    <t>PRESTACION DE SERVICIOS PROFESIONALES, ESPECIALIZADOS, PARA AREALIZAR ACOMPAÑAMIENTO JURIDICO A LOS PROCESOS PENALAES, DISCIPLINARIOS, Y FISCALES, ADELANTADOS POR LA COMISION DE INVESTIGACION  Y ACUSACION DE LA CAMARA DE REPRESENTANTES</t>
  </si>
  <si>
    <t>JESUS ORLANDO GUTIERREZ VEGA</t>
  </si>
  <si>
    <t>LP 004-2017</t>
  </si>
  <si>
    <t>SUMINISTRO DE INSUMOS DE IMPRESION, UTILES DE OFICINA Y CONSUMIBLES DE FOTOCOPIADO PARA LAS SEDES DE LA CAMARA DE REPRESENTANTES</t>
  </si>
  <si>
    <t xml:space="preserve">PRESTACIÓN DE SERVICIOS PROFESIONALES PARA REALIZAR ACOMPAÑAMIENTO JURÍDICO EN LOS PROCESOS PENALES, DISCIPLINARIOS Y  FISCALES ADELANTADOS POR LA COMISION DE INVESTIGACION Y ACUSACION DE LA CAMARA DE REPRESENTANTES. </t>
  </si>
  <si>
    <t>LP 005-2017</t>
  </si>
  <si>
    <t>CONTRATAR EL SUMINISTRO DE PASAJES AEREOS A DESTINOS
NACIONALES E INTERNACIONALES PARA LOS HONORABLES
REPRESENTANTES Y FUNCIONARIOS DE LA CA MARA DE
REPRESENTANTES Y LA PRESTACION DE SERVICIOS
COMPLEMENTARIOS QUE REQUIERA LA CORPORACION.</t>
  </si>
  <si>
    <t>SUBATOURS SAS</t>
  </si>
  <si>
    <t>PRESTACION DE SERVICIOS PROFESIONALES PARA APOYAR EN LA COORDINACIÓN DE LA MESA TÉCNICA DE SUPERVISIÓN DEL CONVENIO INTERADMINISTRATIVO  349 DE 2017</t>
  </si>
  <si>
    <t>DOUGLAS ALFREDO FORERO REYES</t>
  </si>
  <si>
    <t>PRESTACIÓN DE SERVICIOS DE APOYO A LA GESTIÓN COMO AUXILIAR ADMINISTRATIVO EN LA MESA TÉCNICA  DE SUPERVISIÓN DEL CONVENIO INTERADMINISTRATIVO 349 DE 2017.</t>
  </si>
  <si>
    <t>MARIA LILIANA SALAZAR GALVIS</t>
  </si>
  <si>
    <t>PRESTACIÓN DE SERVICIOS PROFESIONALES PARA BRINDAR ACOMPAÑAMIENTO ORGANIZACIONAL  A LA MESA TECNICA DE SUPERVISIÓN  DEL CONVENIO INTERADMINSITRATIVO  No. 349 DE 2017</t>
  </si>
  <si>
    <t>RAFAEL ANTONIO SALAS SANCHEZ</t>
  </si>
  <si>
    <t>PRESTACION DE SERVICIOS PROFESIONALES  PARA BRINDAR ACOMPAÑAMIENTO JURÍDICO  A LA MESA TECNICA DE SUPERVISIÓN DEL CONVENIO INTERADMINSITRATIVO 349-2017</t>
  </si>
  <si>
    <t>ANGELA LORENA MARTINEZ GIL</t>
  </si>
  <si>
    <t xml:space="preserve">PRESTAR LOS SERVICIOS PROFESIONALES  PARA PRESENTAR Y CONDUCIR LOS INFORMATIVOS DEL CANAL DEL CONGRESO, EVENTOS, FOROS Y OTROS PRODUCTOS TELEVISIVOS DE LA CAMARA DE REPRESENTANTES. </t>
  </si>
  <si>
    <t>MC 004-2017</t>
  </si>
  <si>
    <t>CONTRATAR EL SERVICIO ESPECIALIZADO DE MANTENIMIENTO PREVENTIVO Y CORRECTIVO DE DOS ASCENSORES MARCA CANNY UBICADOS EN EL COSTADO SUR DEL EDIFICIO NUEVO DEL CONGRESO.</t>
  </si>
  <si>
    <t>PHOENIX AUTOMATIZACIÓN INDUSTRIAL S.A.S</t>
  </si>
  <si>
    <t>PRESTACIÓN DE SERVICIOS PROFESIONALES PARA BRINDAR ACOMPAÑAMIENTO FINANCIERO A  LA MESA TÉCNICA DE SUPERVISIÓN DEL CONVENIO INTERADMINISTRATIVO NO. 349 DE 2017</t>
  </si>
  <si>
    <t>HERNANDO QUIROGA FLOREZ</t>
  </si>
  <si>
    <t>LP 006-2017</t>
  </si>
  <si>
    <t>MANTENIMIENTO PREVENTIVO Y  CORRECTIVO A TODO COSTO CON SUMINISTRO DE REPUESTOS DE LOS COMPONENTES QUE CONFORMAN LOS EQUIPOS DE DEBATE DE LA GESTIÓN DE PLENARIAS Y SUS EQUIPOS COMPLEMENTARIOS DE LA CÁMARA DE REPRESENTANTES</t>
  </si>
  <si>
    <t>UNION TEMPORAL MANTENIMIENTO PLENARIA  -MARCELA ALEJANDRA RIVERA LOPEZ</t>
  </si>
  <si>
    <t>CONTRATO DE PRESTACION DE SERVICIOS PROFESIONALES COMO
ASESOR GRADO 11 EN LA UNIDAD DE TRABAJO LEGISLATIVO DE LA
HONORABLE REPRESENTANTE MARGARITA MARIA RESTREPO ARANGO.</t>
  </si>
  <si>
    <t>PRESTACION DE SERVICIOS PROFESIONALES COMO MEDICO GENERAL
EN LAS ACTIVIDADES RELACIONADAS CON LA SECCiÓN DE BIENESTAR
SOCIAL Y DE URGENCIAS MÉDICAS DE LA CÁMARA DE REPRESENTANTES</t>
  </si>
  <si>
    <t>LUIS GERMAN GOMEZ BUSTAMANTE</t>
  </si>
  <si>
    <t>PRESTACIÓN DE SERVICIOS PROFESIONALES  PARA COORDINAR LA ATENCIÓN AL PUBLICO Y EL SISTEMA DE RADICACIÓN Y DISTRIBUCIÓN DE CORRESPONDENCIA INTERNA</t>
  </si>
  <si>
    <t>PRESTACION DE SERVICIOS DE APOYO A LA GESTION RESPECTO DEL
PARQUE AUTOMOTOR DE PROPIEDAD DE LA CAMARA DE
REPRESENTANTES EN ACTIVIDADES COMO TRÁMITES, REVISiÓN, DE
DOCUMENTACiÓN Y SANCIONES QUE SEAN DE COMPETENCIA DE LA
DIVISiÓN DE SERVICIOS</t>
  </si>
  <si>
    <t>PRESTAR LOS SERVICIOS PROFESIONALES COMO ASESORA JURIDICA DE
LA DIRECCION ADMINISTRATIVA, EN LA GESTION CONTRACTUAL ASI
COMO TAMBIÉN APOYAR EN LAS LABORES ADMINISTRATIVAS COMO
ENLACE CON LOS HONORABLES REPRESENTANTES</t>
  </si>
  <si>
    <t>LAURA VIVIANA DALLOS CARRILLO</t>
  </si>
  <si>
    <t>PRESTAR LOS SERVICIOS PROFESIONALES ESPECIALIZADOS PARA
ASESORAR Y ACOMPAÑAR JURíDICAMENTE A LA DIRECCiÓN
ADMINISTRATIVA DE LA CÁMARA DE REPRESENTANTES EN LAS
ACTIVIDADES PROPIAS DE LA ADMINISTRACiÓN.</t>
  </si>
  <si>
    <t>PRESTAR LOS SERVICIOS PROFESIONALES PARA APOYAR Y ACOMPAÑAR
A LA DIRECCiÓN ADMINISTRATIVA EN TODOS LAS GESTIONES
REQUERIDAS FRENTE A LOS PROCESOS DISCIPLINARIOS QUE SEAN DE SU
COMPETENCIA.</t>
  </si>
  <si>
    <t>UTL H.R. PABLO ELADIO ALBA MEDINA</t>
  </si>
  <si>
    <t>CONTRATO DE PRESTACIÓN DE SERVICIOS PROFESIONALES COMO ASESOR GRADO II EN LA UNIDAD DE TRABAJO LEGISLATIVO DEL HONORABLE REPRESENTANTE PABLO ELADIO ALBA MEDINA</t>
  </si>
  <si>
    <t>ROBINSON LOPEZ DESCANSE</t>
  </si>
  <si>
    <t>PRESTACIÓN DE SERVICIOS PROFESIONALES PARA CONCEPTUAR Y APOYAR A LA MESA DIRECTIVA Y DEMÁS MIEMBROS DE LA COMISIÓN SEPTIMA DE LA CAMARA DE REPRESENTANTES EN LOS PROYECTOS DE LEY QUE SE ASIGNEN PARA SU APOYO JURÍDICO</t>
  </si>
  <si>
    <t>PRESTACIÓN DE SERVICIOS PROFESIONALES PARA APOYAR JURÍDICAMENTE A LA COMISIÓN LEGAL DE CUENTAS EN EL ANÁLISIS, REVISIÓN Y SEGUIMIENTO DE LA ENTIDAD "FONDO PARA LA REHABILITACIÓN  INVERSIÓN SOCIAL Y LUCHA CONTRA EL CRIMEN ORGANIZADO"</t>
  </si>
  <si>
    <t>PRESTAR SERVICIOS PROFESIONALES ESPECIALIZADOS PARA APOYAR JURÍDICAMENTE A LA COMISIÓN LEGAL DE CUENTAS EN EL ANÁLISIS, REVISIÓN Y SEGUIMIENTO DE LAS ENTIDADES "U.A.E. DE GESTIÓN DE RESTITUCIÓN DE TIERRAS DESPOJADAS Y UNIDAD NACIONAL DE PROTECCIÓN UNP" Vigencia 2016</t>
  </si>
  <si>
    <t>CARLOS ALBERTO URRESTA ESPINOSA</t>
  </si>
  <si>
    <t>PRESTACIÓN DE SERVICIOS PROFESIONALES  PARA REALIZAR ACOMPAÑAMIENTO JURÍDICO EN LOS PROCESOS PENALE, DISCIPLINARIOS Y FISCALES ADELANTADOS POR LA COMSIIÓN DE INVESTIGACIÓN Y ACUSACIÓN DE LA CAMARA DE REPRESENTANTES</t>
  </si>
  <si>
    <t>CARLOS FERNANDO OJEDA MORENO</t>
  </si>
  <si>
    <t>PRESTAR SERVICIOS DE APOYO A LA GESTIÓN EN LA BUSQUEDA Y RECOLECCION DE INFORMACION RESPECTO DE LA ENTIDAD "CORPORACIÓN AUTONOMA REGIONAL DEL RIO GRANDE DE LA MAGDALENA-CORMAGDALENA" Vigencia 2016</t>
  </si>
  <si>
    <t>JAIME ALONSO MORENO MEJIA</t>
  </si>
  <si>
    <t>OMAR DE JESUS OCHOA GARCIA</t>
  </si>
  <si>
    <t>BRINDAR APOYO Y ACOMPAÑAMIENTO JURÍDICO A LOS INTEGRANTES DE LA COMISIÓN SEGUNDA EN LA RECOLECCIÓN Y COMPILACIÓN DE INFORMACIÓN NECESARIA PARA EL DESARROLLO DE LOS DEBATES DE CONTROL POLÍTICO</t>
  </si>
  <si>
    <t>PAULO CESAR OSPITIA ROZO</t>
  </si>
  <si>
    <r>
      <t xml:space="preserve">Cesión del contrato a </t>
    </r>
    <r>
      <rPr>
        <b/>
        <sz val="8"/>
        <color theme="1"/>
        <rFont val="Calibri"/>
        <family val="2"/>
        <scheme val="minor"/>
      </rPr>
      <t>Mayra Alejandra Ramirez Ospina</t>
    </r>
  </si>
  <si>
    <t>PRESTAR SERVICIOS PROFESIONALES PARA APOYAR A LA COMISIÓN LEGAL DE CUENTAS EN EL ANÁLISIS, TÉCNICO,CONTABLE  FINANCIERO Y PRESUPUESTAL DE LAS ENTIDADES "UNIVERSIDAD DE CALDAS Y ESCUELA SUPERIOR DE ADMINISTRACIÓN PÚBLICA -ESAP" VIGENCIA 2016</t>
  </si>
  <si>
    <t>JHON DIEGO MOLINA MOLINA</t>
  </si>
  <si>
    <t>PRESTACION DE SERVICIOS PROFESIONALES, PARA REALIZAR
ACOMPAÑAMIENTO JURíDICO EN LOS PROCESOS PENALES,
DISCIPLINARIOS, Y FISCALES, ADELANTADOS POR LA COMISiÓN DE
INVESTIGACiÓN Y ACUSACiÓN DE LA CÁMARA DE REPRESENTANTES.</t>
  </si>
  <si>
    <t>GINA PAOLA RAMIREZ GARCIA</t>
  </si>
  <si>
    <t>PRESTACION DE SERVICIOS PROFESIONALES PARA ORIENTAR Y
REALIZAR EL ACOMPAÑAMIENTO DE LABORES ASOCIADAS CON LA
IMPLEMENTACiÓN Y DESARROLLO DE POLíTIGAS PÚBLICAS, Así COMO
CON EL ANÁLISIS Y ESTUDIO DE LOS DIFERENTES PROYECTOS DE LEY Y
CON LA PREPARACiÓN DE LOS DEBATES DE LA COMISiÓN QUINTA DE LA
CÁMARA DE REPRESENTANTES.</t>
  </si>
  <si>
    <t>MAYRA ALEJANDRA CEPEDA MORALES</t>
  </si>
  <si>
    <t>PRESTACIÓN DE LOS SERVICIOS DE APOYO A LA GESTIÓN PARA ACOMPAÑAR EN ACTIVIDADES ADMINISTRATIVAS A LA COMISIÓN DE INVESTIGACIÓN Y ACUSACIÓN DE LA CÁMARA DE REPRESENTANTES</t>
  </si>
  <si>
    <t>FERNANDO ALBEIRO ALZAZAR TAFUR</t>
  </si>
  <si>
    <t>PRESTACIÓN DE SERVICIOS PROFESIONALES PARA APOYAR A LA COMISIÓN LEGAL DE CUENTAS EN EL ANÁLISIS TÉCNICO, CONTABLE, FINANCIERO Y PRESUPUESTAL DE LAS ENTIDADES "HOSPITAL MILITAR Y MINISTERIO DE EDUCACIÓN NACIONAL" VIGENCIA 2016</t>
  </si>
  <si>
    <t>ZULAYD JOHANNA MATEUS SALINAS</t>
  </si>
  <si>
    <t>PRESTACIÓN DE SERVICIOS PROFESIONALES PARA APOYAR A LA COMISIÓN LEGAL DE CUENTAS EN EL ANÁLISIS TECNICO, CONTABLE, FINANCIERO Y PRESUPUESTAL DE LAS ENTIDADES "MINISTERIO DE CULTURA e INSTITUTO DE HIDROLOGIA METEOROLOGÍA ESTUDIOS AMBIENTALES-IDEAM" Vigencia 2016</t>
  </si>
  <si>
    <t>CRISTHIAN CAMILO LOPEZ RIVERA</t>
  </si>
  <si>
    <t>PRESTAR SERVICIOS DE APOYO A LA GESTION EN LA BUSQUEDA Y
RECOLECCION DE INFORMACION RESPECTO DE LA ENTIDAD
"CORPORACION AUTONOMA REGIONAL DE LAS CUENCAS DE LOS RIOS
RIONEGRO -NARE-CORNARE" VIGENCIA 2016.</t>
  </si>
  <si>
    <t>ESTEBAN KID FRANCO MENDOZA</t>
  </si>
  <si>
    <t>PRESTACIÓN DE SERVICIOS DE APOYO A LA GESTIÓN EN EL PROCESO DE CONTRATACIÓN DE LA DIVISIÓN JURÍDICA</t>
  </si>
  <si>
    <t>PRESTAR LOS SERVICIOS PROFESIONALES COMO ASESOR JURIDICO EN
LAS ACTUACIONES CONTRACTUALES Y LEGALES DE LA DIVISiÓN JURíDICA
DE LA CÁMARA DE REPRESENTANTES</t>
  </si>
  <si>
    <t>PRESTACION DE SERVICIOS PROFESIONALES PARA BRINDAR APOYO Y
ACOMPAÑAMIENTO EN LOS PROCESOS DESARROLLADOS POR LA
DIVISiÓN FINANCIERA Y PRESUPUESTO, ESPECIALMENTE EN EL MANEJO,
TRÁMITE Y CONTROL DEL PRESUPUESTO DE LA CORPORACiÓN.</t>
  </si>
  <si>
    <t>LUIS ANTONIO ARDILA GARZON.</t>
  </si>
  <si>
    <t>PRESTACIÓN DE SERVICIOS PROFESIONALES COMO ABOGADA PARA APOYAR EN LA OFICINA DE PERSONAL DE LA CÁMARA DE REPRESENTANTES</t>
  </si>
  <si>
    <t>31/12/201</t>
  </si>
  <si>
    <t>PRESTACION DE SERVICIOS PROFESIONALES PARA ASESORAR A LA
DIVISION DE PERSONAL EN TEMAS RELACIONADOS CON LOS SINDICATOS,
SITUACIONES ADMINISTRATIVAS ESPECIALES DE LA PLANTA DE
PERSONAL Y PROCESOS CONTRACTUALES.</t>
  </si>
  <si>
    <t>EDUVAR CARDENAS OCHOA</t>
  </si>
  <si>
    <t>PRESTAR LOS SERVICIOS DE APOYO A LA GESTION, EN LAS ACTIVIDADES
PROPIAS DE CORRESPONDENCIA, AGENDA, ENTRE OTRAS, DEL
DESPACHO DE LA DIRECCiÓN ADMINISTRATIVA DE LA CÁMARA DE
REPRESENTANTES</t>
  </si>
  <si>
    <t>GILMA HERRERA DELGADO</t>
  </si>
  <si>
    <t>PRESTACION DE SERVICIOS PROFESIONALES PARA BRINDAR APOYO
JURíDICO EN EL SEGUIMIENTO DE LA ETAPA CONTRACTUAL DE LOS
PROCESOS DE BIENES Y SERVICIOS QUE SUPERVISA EL JEFE DE LA
DIVISiÓN DE SERVICIOS.</t>
  </si>
  <si>
    <t>PRESTACION DE SERVICIOS PROFESIONALES ESPECIALIZADOS PARA
BRINDAR ASESORIA y APOYO EN LA ETAPA PRECONTRACTUAL DE LOS
BIENES Y SERVICIOS QUE ADELANTA LA DIVISiÓN DE SERVICIOS.</t>
  </si>
  <si>
    <r>
      <t xml:space="preserve">Cesión del contrato a </t>
    </r>
    <r>
      <rPr>
        <b/>
        <sz val="8"/>
        <color theme="1"/>
        <rFont val="Calibri"/>
        <family val="2"/>
        <scheme val="minor"/>
      </rPr>
      <t>Julieth Del Carmen Perna Berdugo- 01/08/2017</t>
    </r>
  </si>
  <si>
    <t>PRESTACIÓN  DE SERVICIOS PROFESIONALES COMO ABOGADO PARA APOYAR A LAS ACTIIVIDADES EN MATERIA CONTRACTUAL A CARGO DE LA DIVISIÓN JURÍDICA DE LA CÁMARA DE REPRESENTANTES</t>
  </si>
  <si>
    <t>PRESTACIÓN  DE SERVICIOS PROFESIONALES COMO ABOGADO PARA APOYAR A LAS ACTIIVIDADES EN MATERIA CONTRACTUAL A  LA DIVISIÓN JURÍDICA DE LA CÁMARA DE REPRESENTANTES</t>
  </si>
  <si>
    <t>PRESTACiÓN DE SERVICIOS PROFESIONALES PARA EL
ACOMPAÑAMIENTO JURíDICO EN LOS PROCESOS RELACIONADOS CON
EL PARQUE AUTOMOTOR DE COMPETENCIA DE LA DIVISÓN DE
SERVICIOS</t>
  </si>
  <si>
    <t>PRESTAR LOS SERVICIOS DE APOYO A LA GESTION DE LA DIRECCION
ADMINISTRATIVA, EN EL DIRECCIONAMIENTO DE DERECHOS DE PETICION,
PARA QUE SE BRINDE RESPUESTA, APOYO EN PROYECCION DE
SOLICITUDES JURIDICAS ALLEGADAS A LA DIRECCION ADMINISTRATIVA,
RECOLECCION DE INFORMACION REQUERIDA EN ETAPA
PRECONTRACTUAL, CONTRACTUAL Y POSCONTRACTUAL DE PROCESOS
DE CONTRA TACION DE ACUERDO A NECESIDADES TECNICAS OPERATIVAS
Y FINANCIERAS DE LA CAMARA DE REPRESENTANTES Y OTRAS
FUNCIONES ASISTENCIALES ASIGNADAS.</t>
  </si>
  <si>
    <t>PRESTACIÓN DE SERVICIOS PROFESIONALES EN LA SECRETARÍA GENERAL DE LA CÁMARA DE REPRESENTANTES PARA BRINDAR APOYO EN TEMAS RELACIONADOS CON TRATADOS INTERNACIONALES, POLÍTICA INTERNACIONAL, ASÍ COMO LA PROYECCIÓN DE ESTUDIOS PREVIOS, LEVANTAMIENTO DE ACTAS DE INICIO, Y LAS ACTIVIDADES QUE DE ESTAS SE DERIVEN.</t>
  </si>
  <si>
    <t>PRESTACION DE SERVICIOS PROFESIONALES PARA BRINDAR
ACOMPAÑAMIENTO JURIDICO A LA COMISION PRIMERA DE LA CAMARA DE
REPRESENTANTES EN EL ESTUDIO DE LOS PROYECTOS QUE SE
RADIQUEN EN ESTE PERIODO LEGISLATIVO.</t>
  </si>
  <si>
    <t>PRESTACION DE SERVICIOS PROFESIONALES PARA ADMINISTRAR,
GESTIONAR Y CONFIGURAR LOS SERVIDORES DE APLICACIONES Y DE
BASES DE DATOS DE KAKTUS y SEVEN</t>
  </si>
  <si>
    <t>PRESTACIÓN DE SERVICIOS DE APOYO  A LA GESTIÓN PARA ACOMPAÑAR EN ACTIVIDADES ADMINISTRATIVAS A LA COMISIÓN DE INVESTIGACIÓN Y ACUSACIÓN DE LA CÁMARA DE REPRESENTANTES</t>
  </si>
  <si>
    <t>LESVIA MARIA BORRERO RODRIGUEZ</t>
  </si>
  <si>
    <t>PRESTAR SERVICIOS PROFESIONALES ESPECIALIZADOS PARA APOYAR
JURIDICAMENTE A LA COMISION LEGAL DE CUENTAS EN EL ANALlSIS,
REVISION Y SEGUIMIENTO DE LAS ENTIDADES "CAJA DE RETIRO DE LAS
FUERZAS MILITARES Y MINISTERIO DE DEFENSA NACIONAL
CONSOLIDADO" vigencia 2016</t>
  </si>
  <si>
    <t>JORGE ENRIQUE LEAL AVENDAÑO</t>
  </si>
  <si>
    <t>PRESTACIÓN DE SERVICIOS DE APOYO A LA GESTIÓN PARA ACOMPAÑAR EN ACTIVIDADES ADMINISTRATIVAS A LA COMISIÓN DE INVESTIGACIÓN Y ACUSACIÓN DE LA CÁMARA DE REPRESENTANTES</t>
  </si>
  <si>
    <t>GRIGORY ALEXANDER LOZANO  CARRILLO</t>
  </si>
  <si>
    <t>PRESTACION DE SERVICIOS PROFESIONALES PARA BRINDAR APOYO Y
ACOMPAÑAMIENTO EN TEMAS RELACIONADOS CON REVISiÓN DE
INFORMACiÓN CONTABLE Y LIQUIDACiÓN DE CONTRATOS QUE
CORRESPONDAN A LA DIVISiÓN DE SERVICIOS DE LA CÁMARA DE
REPRESENTANTES</t>
  </si>
  <si>
    <t>PRESTACION DE SERVICIOS PROFESIONALES PARA APOYAR LAS
DIFERENTES ACTIVIDADES PROPIAS DE LA ACTIVIDAD CONTRACTUAL DE
LA CAMARA DE REPRESENTANTES</t>
  </si>
  <si>
    <t>PRESTAR LOS SERVICIOS PROFESIONALES COMO ABOGADA
ESPECIALIZADA PARA APOYAR LAS ACTIVIDADES EN MATERIA
CONTRACTUAL A LA DIVISiÓN JURíDICA DE LA CÁMARA DE
REPRESENTANTES</t>
  </si>
  <si>
    <t>PRESTACION DE SERVICIOS PROFESIONALES PARA APOYAR LA GESTION,
TRÁMITE, ELABORACiÓN DE RESOLUCIONES RELACIONADAS CON LA
EMISiÓN, TRASLADO DE TíQUETES AÉREOS DE LOS HONORABLES
REPRESENTANTES EN LA SECRETARíA GENERAL DE LA CÁMARA DE
REPRESENTANTES/</t>
  </si>
  <si>
    <t xml:space="preserve">Se publica fuera de tiempo porfalñta de firma de la contratista </t>
  </si>
  <si>
    <t>MC 005-2017</t>
  </si>
  <si>
    <t>ALQUILER DE TARIMA Y PANTALLA PARA EVENTOS DEL DÍA 7 DE SEPTIEMBRE DE 2017</t>
  </si>
  <si>
    <t>OPEN GROUP BTL LTDA</t>
  </si>
  <si>
    <t>PRESTACIÓN DE SERVICIOS DE APOYO A LA GESTIÓN PARA ACOMPAÑAR Y APOYAR EN LA REVISIÓN DE CUENTAS DE COBRO RADICADAS EN LA DIVISIÓN FINANCIERA Y DE PRESUPUESTO DE LA CÁMARA DE REPRESENTANTES</t>
  </si>
  <si>
    <t>PRESTAR SERVICIOS DE APOYO A LA GESTION EN LA BUSQUEDA Y
RECOLECCION DE INFORMACION RESPECTO DE LA ENTIDAD "SOCIEDAD
DE TELEVISION DE CALDAS, RISARALDA y QUINDIO - TELECAFE LTDA"
viQencia 2016</t>
  </si>
  <si>
    <t>DANIEL LOPEZ ROBAYO</t>
  </si>
  <si>
    <t>PRESTACIÓN DE SERVICIOS PROFESIONALES COMO ABOGADA PARA APOYAR EN LAS ACTIVIDADES CONTRACTUALES DESARROLLADAS EN EL AREA</t>
  </si>
  <si>
    <t>PRESTACIÓN DE SERVICISO PROFESIONALES COMO ABOGADO EN LA DIVISIÓN JURÍDICA PARA APOYAR LOS PROCESOS DISCIPLINARIOS ASIGNADOS</t>
  </si>
  <si>
    <t>PRESTACIÓN DE SERVICIOS DE APOYO A LA GESTIÓN EN EL ACOMPAÑAMIENTO EN LAS DIFERENTES ACTIVIDADES PROPIAS DE LA DIVISIÓN JURÍDICA</t>
  </si>
  <si>
    <t>PRESTACIÓN DE SERVICIOS PROFESIONALES, PARA REALIZAR ACOMPAÑAMIENTO JURÍDICO EN LOS PROCESOS PENALES, DISCIPLINARIOS Y FISCALES, ADELANTADOS POR LA COMISIÓN DE INVESTIGACIÓN Y ACUSACIÓN DE LA CÁMARA DE REPRESENTANTES</t>
  </si>
  <si>
    <t>JORGE ARMANDO CUEVAS PEÑA</t>
  </si>
  <si>
    <t>PRESTACIÓN DE SERVICIOS PROFESIONALES EN LAS ACTIVIDADES DESARROLLADAS EN LA OFICINA DE PLANEACIÓN Y SISTEMAS , ESPECIALMENTE EN LO CONCERNIENTE A LA ACTUALIZACIÓN DE POLÍTICAS OPERACIONALES, PROCESOS DE AUDITORÍA DE CALIDAD, PROCESOS Y PROCEDIMIENTOS IMPLEMENTACIÓN DE ENCUESTAS Y ACCIONES DE MEJORA DEL CICLO PHVA</t>
  </si>
  <si>
    <t>MARIA DEBORA DUQUE ACOSTA</t>
  </si>
  <si>
    <t>PRESTACION DE SERVICIOS PROFESIONALES PARA ACOMPAÑAR Y
APOYAR A LA CÁMARA DE REPRESENTANTES EN LAS DIFERENTES
ACTIVIDADES PROPIAS DE LA DIVISiÓN JURíDICA, Así COMO LA
REPRESENTACiÓN JUDICIAL EN LOS DIFERENTES PROCESOS EN LOS QUE
LA ENTIDAD SEA PARTE.</t>
  </si>
  <si>
    <t>PRESTACIÓN DE SERVICIOS PROFESIONALES PARA BRINDAR APOYO Y ACOMPAÑAMIENTO EN LA ELABORACIÓN DE INICIATIVAS TI, EN EL SEGUIMIENTO DE LOS CONTRATOS INTERADMINISTRATIVOS, EN LA REVISIÓN DE LOS ESTUDIOS PREVIOS QUE SE GENEREN EN LA OFICINA DE PLANEACIÓN Y SISTEMAS Y APOYO AL SOPORTE DE LAS REDES DE COMUNICACIONES E INFRAESTRUCTURA TECNOLÓGICA DE LA PLATAFORMA DE LA CORPORACIÓN</t>
  </si>
  <si>
    <t>PRESTACION DE SERVICIOS PROFESIONALES COMO ABOGADA PARA
APOYAR LAS DIFERENTES ACTIVIDADES JURíDICAS DE LA DIVISiÓN
FINANCIERA Y DE PRESUPUESTO DE LA CÁMARA DE REPRESENTANTES.</t>
  </si>
  <si>
    <t>PRESTACION DE SERVICIOS PROFESIONALES, PARA REALIZAR
ACOMPAÑAMIENTO JURíDICO A LOS PROCESOS PENALES,
DISCIPLINARIOS Y FISCALES, ADELANTADOS POR LA COMISiÓN DE
INVESTIGACiÓN Y ACUSACiÓN DE LA CÁMARA DE REPRESENTANTE</t>
  </si>
  <si>
    <t>WALDIR HERRERA SINIESTERRA</t>
  </si>
  <si>
    <t>PRESTACION DE SERVICIOS DE APOYO A LA GESTION EN LA
BÚSQUEDA Y RECOLECCiÓN DE INFORMACiÓN RESPECTO DE LA
ENTIDAD "UNIVERSIDAD DE CALDAS" VIGENCIA 2016.</t>
  </si>
  <si>
    <t>JULIANA ROJAS COMPUZANO</t>
  </si>
  <si>
    <t>PRESTACION DE SERVICIOS PROFESIONALES PARA APOYAR A LA
COMISION LEGAL DE CUENTAS EN EL ANALISIS TECNICO, CONTABLE
FINANCIERO Y PRESUPUESTAL DE LAS ENTIDADES "DEPARTAMENTO
ADMINISTRATIVO DEL DEPORTE Y LA RECREACION LA ACTIVIDAD FislCA
Y EL APROVECHAMIENTO DEL TIEMPO L1BRE - COLDEPORTES Y
SUPERINTENDENCIA DE VIGILANCIA Y SEGURIDAD PRIVADA" VIGENCIA
2016.</t>
  </si>
  <si>
    <t>YEISON ALFONSO PALACIO BEDOYA</t>
  </si>
  <si>
    <t>PRESTAR lOS SERVICIOS PROFESIONALES PARA APOYAR COMO
ABOGADO EN LA DIVISiÓN JURíDICA PARA APOYAR LOS PROCESOS
DISCIPLINARIOS ASIGNADOS</t>
  </si>
  <si>
    <t>PRESTAR LOS SERVICIOS PROFESIONALES  PARA EL APOYO EN LAS ACTIVIDADES PRECONTRACTUALES Y ACOMPAÑAMIENTO JURÍDICO EN LA DIVISIÓN FINANCIERA Y PRESUPUESTO DE LA CÁMARA DE REPRESENTANTES</t>
  </si>
  <si>
    <t>PRESTACIÓN DE SERVICIOS PROFESIONALES PARA BRINDAR APOYO Y ACOMPAÑAMIENTO A LA DIVISIÓN DE SERVICIOS EN ACTIVIDADES Y PROCESOS RELACIONADOS CON LOS BIENES INMUEBLES DEL CONGRESO DE LA REPÚBLICA</t>
  </si>
  <si>
    <t>PRESTACION DE SERVICIOS PROFESIONALES ESPECIALIZADOS PARA
ASESORAR JURíDICAMENTE EN LA REVISiÓN Y SEGUIMIENTO DE LOS
DIFERENTES TRÁMITES, PROCESOS Y PROCEDIMIENTOS QUE SURTAN
ANTE LA PRIMERA VICEPRESIDENCIA DE LA HONORABLE CAMARA DE
REPRESENTANTES</t>
  </si>
  <si>
    <t>ANDREA JULIANA HERNANDEZ SEPULVEDA.</t>
  </si>
  <si>
    <t>PRESTACION DE SERVICIOS PROFESIONALES PARA APOYAR Y
ACOMPAÑAR A LA DIVISION FINANCIERA Y DE PRESUPUESTO EN
TODAS LAS ACTIVIDADES REQUERIDAS FRENTE A LOS PROCESOS DE
INDOLE FINANCIERO Y PRESUPUESTAL DE LA CAMARA DE
REPRESENTANTES</t>
  </si>
  <si>
    <t>JULIAN ALBERTO ROJAS DUQUE</t>
  </si>
  <si>
    <t>PRESTACION DE SERVICIOS PROFESIONALES A LA OFICINA DE
PLANEACIÓN y SISTEMAS PARA BRINDAR SOPORTE A LAS DISTINTAS
APLICACIONES DE LA CORPORACiÓN, REDES DE COMUNICACiÓN E
INFRAESTRUCTURA TECNOLÓGICA DE LA PLATAFORMA DE LA
CORPORACiÓN.</t>
  </si>
  <si>
    <t>PRESTACIÓN DE SERVICIOS PROFESIONALES COMO ABOGADO EN LA DIVISIÓN JURÍDICA PARA APOYAR LOS PROCESOS DISCIPLINARIOS ASIGNADOS</t>
  </si>
  <si>
    <t>PRESTACION DE SERVICIOS PROFESIONALES PARA LA REALlZACION DE
LABORES ASOCIADAS CON EL ANÁLISIS Y DIAGNÓSTICOS DE POLíTICAS
PÚBLICAS EN MATERIA AMBIENTAL, PROYECTOS DE LEY Y PREPARACIÓN
DE LOS DIFERENTES DEBATES REALIZADOS EN LA COMISiÓN QUINTA DE
LA CAMARA DE REPRESENTANTES.</t>
  </si>
  <si>
    <t>EBERSOL ESTUPINAN SAAVEDRA</t>
  </si>
  <si>
    <t xml:space="preserve">Sae publica fuera de tiempo por tramites administrativos </t>
  </si>
  <si>
    <t xml:space="preserve">PRESTACIÓN DE SERVICIOS DE APOYO A LA GESTIÓN PARA ACOMPAÑAR Y COLABORAR EN LA DIVISIÓN DE SERVICIOS EN ACTIVIDADES ASISTENCIALES QUE SE REQUIERAN. </t>
  </si>
  <si>
    <t>PRESTAR LOS SERVICIOS PROFESIONALES A LA DIRECCION
ADMINISTRATIVA DE LA CÁMARA DE REPRESENTANTES Y SUS DEMÁS
ÁREAS EN LA ELABORACiÓN DE ESTUDIOS DE MERCADO, AFILIACiÓN A
LA ARP Y DEMÁS ACTIVIDADES QUE SE OCASIONEN EN LOS DIFERENTES
PROYECTOS QUE ADELANTE LA CÁMAS-A DE REPRESENTANTES</t>
  </si>
  <si>
    <t>PRESTAR LOS SERVICIOS DE APOYO A LA GESTION EN LAS ACTIVIDADES
PROPIAS DE CORRESPONDENCIA Y ARCHIVO DE LA CAMARA DE
REPRESENTANTES.</t>
  </si>
  <si>
    <t>PRESTAR LOS SERVICIOS DE APOYO A LA GESTION EN EL AREA DE
CORRESPONDENCIA DE LA CÁMARA DE REPRESENTANTES EN LA
ORGANIZACiÓN, DUPLICACiÓN, DISTRIBUCiÓN Y ARCHIVO DE LA MISMA.</t>
  </si>
  <si>
    <t>UTL - HR. AIDA MERLANO REBOLLEDO</t>
  </si>
  <si>
    <t>CONTRATO DE PRESTACION DE SERVICIOS PROFESIONALES COMO
ASESOR GRADO 11 EN LA UNIDAD DE TRABAJO LEGISLATIVO DE LA
HONORABLE REPRESENTANTE AIDA MERLANO REBOLLEDO.</t>
  </si>
  <si>
    <t>MERLY JOHANNA GARCIA LOPEZ</t>
  </si>
  <si>
    <t>JUAN JOSE SALAIMAN GRANADOS</t>
  </si>
  <si>
    <t>PRESTACION DE SERVICIOS PROFESIONALES PARA APOYAR
JURIDICAMENTE A LA COMISION LEGAL DE CUENTAS EN EL ANALlSIS,
REVISION Y SEGUIMIENTO DE LAS ENTIDADES "INSTITUTO COLOMBIANO
DE BIENESTAR FAMILIAR - ICBF e INSTITUTO NACIONAL DE MEDICINA
LEGAL Y CIENCIAS FORENSES" viqencia 2016</t>
  </si>
  <si>
    <t>PRESTACION DE SERVICIOS DE APOYO A LA GESTION EN LAS
ACTIVIDADES DEL PROGRAMA DE BIENESTAR SOCIAL Y APOYO EN LA
IMPLEMENTACION DEL SISTEMA DE GESTION DE SEGURIDAD Y SALUD EN
EL TRABAJO (S.G.S.S.l).</t>
  </si>
  <si>
    <t>MARTIN DE JESUS QUIROZ PORTELA</t>
  </si>
  <si>
    <t>PRESTACION DE SERVICIOS PROFESIONALES PARA REALIZAR
ACOMPAÑAMIENTO JURIDICO EN LOS PROCESOS PENALES,
DISCIPLINARIOS Y FISCALES ADELANTADOS POR LA COMISIO}'DE
INVESTIGACION y ACUSACION DE LA CAMARA DE REPRESENTANTE.</t>
  </si>
  <si>
    <t>ANDREA FIDALGO ALDANA</t>
  </si>
  <si>
    <t>PRESTACIÓN DE SERVICIOS PROFESIONALES PARA APOYAR A LA COMISIÓN LEGAL DE CUENTAS EN EL ANÁLISIS TÉCNICO, CONTABLE, FINANCIERO Y PRESUPUESTAL DE LAS ENTIDADES "CENTRAL DE INVERSIONES S.A CISA Y CORPORACIÓN AUTONOMA REGIONAL DE SUCRE-CARSUCRE" VIGENCIA 20</t>
  </si>
  <si>
    <t>MARCOS TULIO CARDENAS RUIZ</t>
  </si>
  <si>
    <t>PRESTACION DE SERVICIOS PROFESIONALES COMO ABOGADA EN LAS ACTIVIDADES PROPIAS DE LA COMISiÓN SEXTA CONSTITUCIONAL PERMANENTE DE LA CAMARA DE REPRESENTANTES Y LOS TEMAS RELACIONADOS CON LOS CONTRATOS DE PRESTACiÓN DE SERVICIOS PROFESIONALES ASIGNADOS A LA COMISiÓN.</t>
  </si>
  <si>
    <t>WILLIAM HOANNY AMADOR RAMOS</t>
  </si>
  <si>
    <t>UTL-VANESSA ALEXANDRA MENDOZA BUSTOS</t>
  </si>
  <si>
    <t>CONTRATO DE PRESTACION DE SERVICIOS COMO ASESOR GRADO Viii EN
LA UNIDAD DE TRABAJO LEGISLATIVO DE LA HONORABLE
REPRESENTANTE VANESSA ALEXANDRA MENDOZA BUSTOS</t>
  </si>
  <si>
    <t>AMILKAR ANTONIO AYALA CANOLA</t>
  </si>
  <si>
    <t>PRESTACION DE SERVICIOS DE APOYO A LA GESTION EN LA
ORGANIZACiÓN, CLASIFICACiÓN, FOLIACiÓN Y SEGUIMIENTO DE LOS
CONTRATOS DE PRESTACiÓN DE SERVICIOS BAJO LA SUPERVISiÓN DEL
SECRETARIO DE LA COMISiÓN LEGAL DE CUENTAS</t>
  </si>
  <si>
    <t>SHIRLEY YOSSA RAYO</t>
  </si>
  <si>
    <t>PRESTACION DE SERVICIOS DE APOYO A LA GESTION PARA REALIZAR
ACTIVIDADES ADMINISTRATIVAS Y OPERATIVAS NECESARIAS PARA EL
CUMPLIMIENTO DE LOS PROCESOS Y PROCEDIMIENTOS A CARGO DE
LA DIVISiÓN DE SERVICIOS.</t>
  </si>
  <si>
    <t>PRESTACION DE SERVICIOS DE APOYO A LA GESTION EN LAS
ACTIVI DADES~ASISTENCIALES DE LA DIVISION DE PERSONAL
ESPECIALMNETE' BRINDAR APOYO EN LA GESTION DEL ARCHIVO GENERAL
DE LA DEPENDENCIA, ATENCION AL PUIBLlCO, RECEPCION,
ORGANIZACiÓN Y REPARTO DE OFICIOS Y DOCUMENTOS.</t>
  </si>
  <si>
    <t>NURY ALEXANDRA HERNADEZ PIRAJAN</t>
  </si>
  <si>
    <t>PRESTACION DE SERVICIOS DE APOYO A LA GESTION EN LOS PROCESOS
ADMINISTRATIVOS Y OPERATIVOS NECESARIOS PARA EL CUMPLIMIENTO
DE LAS TAREAS ASIGNADAS A LA DIVISION.</t>
  </si>
  <si>
    <t>LIZETH CAROLINA VELASQUEZ GARCIA.</t>
  </si>
  <si>
    <t>PRESTACION DE SERVICIOS DE APOYO A AL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</si>
  <si>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PRESTACION DE SERVICIOS PROFESIONALES PARA ASESORAR EN LOS DIFERENTES ASUNTOS PROPIOS DE LA DIVISiÓN JURíDICA, INCLUIDO EJERCER LA REPRESENTACiÓN JUDICIAL</t>
  </si>
  <si>
    <t>DELAIN ALFONSO ARIAS DE LA CRUZ.</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</si>
  <si>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</si>
  <si>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PRESTACION DE SERVICIOS PROFESIONALES PARA APOYAR EN LA
REPRESENTACION JUDICIAL DE LOS DIFERENTES PROCESOS EN LOS
QUE LA CAMARA DE REPRESENTANTES SEA PARTE</t>
  </si>
  <si>
    <t>NAVIK SAID LAMK ESPINOSA</t>
  </si>
  <si>
    <t>PRESTACIÓN DE SERVICIOS PROFESIONALES PARA APOYAR A  LAS ACTIVIDADES ADMINISTRATIVAS DERIVADAS DEL CUMPLIMIENTO DE LAS FUNCIONES DE LA DIVISIÓN DE PERSONAL</t>
  </si>
  <si>
    <t>MILEIDY ZABALA MEDINA</t>
  </si>
  <si>
    <t>PRESTACION DE SERVICIOS PROFESIONALES PARA BRINDAR ACOMPAÑAMIENTO EN EL ANALlSIS y ESTUDIO DE LOS PROYECTOS DE LEY QUE SE RADIQUEN EN ESTE PERIODO LEGISLATIVO Y EN LA PREPARACION DE LOS DEBATES DE LA COMISION QUINTA DE LA CAMARA DE REPRESENTANTES.</t>
  </si>
  <si>
    <t>ALEJANDRO JOSE SIERRA MARZAN</t>
  </si>
  <si>
    <t>CONTRATO DE PRESTACION DE SERVICIOS PROFESIONALES PARA
BRINDAR ACOMPAÑAMIENTO EN LAS ACTIVIDADES ADMINISTRATIVAS
DERIVADAS DEL CUMPLIMIENTO DE LAS FUNCIONES DE LA DIVISION DE
PERSONAL</t>
  </si>
  <si>
    <t>ELlZABETH DUARTE,SANDOVAL</t>
  </si>
  <si>
    <t>PRESTAR LOS SERVICIOS PROFESIONALES A LA DIRECCION
ADMINISTRATIVA DE LA CAMARA DE REPRESENTANTES PARA REALIZAR EL ACOMPANAMIENTO TECNICO Y FINANCIERO DE LAS. DIFERENTES ACTIVIDADES QUE SE ADELANTEN EN ELDESPACHO.</t>
  </si>
  <si>
    <t>ENRIQUE ANDRES GARCIA ROSALES.</t>
  </si>
  <si>
    <t>Publicado a tiempo el 29/06/2017 (El 26/06/2017 era festivo)</t>
  </si>
  <si>
    <t>PRESTACION DE SERVICIOS PROFESIONALES PARA BRINDAR APOYO
DESDE EL PUNTO DE VISTA DE SU PROFESION PARA CONCEPTUAR Y
APOYAR A LA MESA DIRECTIVA Y DEMAS MIEMBROS DE LA COMISION
SEPTIMA EN LOS PROYECTOS DE LEY QUE LE SEAN DE CONOCIMIENTO
DE ESTA CELULA CONGRESIONAL EN RAZON DE SU ACTIVIDAD
LEGISLATIVA</t>
  </si>
  <si>
    <t>PRESTACION DE SERVICIOS PROFESIONALES PARA APOYAR A LA
CAMARA DE REPRESENTANTES EN LA REPRESENTACION JUDICIAL DE LOS
DIFERENTES PROCESOS EN QUE LA ENTIDAD SEA PARTE</t>
  </si>
  <si>
    <t>NOEL ALBERTO CALDERÓN HUERTAS</t>
  </si>
  <si>
    <t>PRESTACIÓN DE SERVICIOS PROFESIONALES PARA BRINDAR ACOMPAÑAMIENTO A LA OFICINA DE PROTOCOLO EN LO REFERENTE A LA TRADUCCIÓN EN LOS DIFERENTES ESCENERARIOS DE LA OFICINA DE PROTOCOLO, ASÍ COMO LA ACTUALIZACIÓN DE BASES DE DATOS DE LAS EMBAJADAS ACREDITADAS EN COLOMBIA Y EL ACERCAMIENTO A LAS EMBAJADAS.</t>
  </si>
  <si>
    <t>ELISA MARIA CASTILLO RINCÓN</t>
  </si>
  <si>
    <t>PRESTACIÓN DE SERVICIOS PROFESIONALES ESPECIALIZADOS PARA BRINDAR ASESORIA, ACOMPAÑAMIENTO LEGAL Y JURÍDICO PERMANENTE A LA PRESIDENCIA DE LA CAMARA DE REPRESENTANTES Y A SU MESA DIRECTIVA, EN TODOS LOS ASUNTOS PROPIOS DE SU COMPETENCIA Y CONFORME  A LAS OBLIGACIONES FUNCIONALES LEGALES.</t>
  </si>
  <si>
    <t>CARLOS AURELIO MERCHÁN TARAZONA</t>
  </si>
  <si>
    <t>PRESTAR LOS SERVICIOS PROFESIONALES COMO ABOGADO PARA
APOYAR LAS ACTIVIDADES EN MATERIA CONTRACTUAL A LA DIVISiÓN
JURíDICA DE LA CÁMARA DE REPRESENTANTES</t>
  </si>
  <si>
    <t>SAUL MIGUEL BELEÑO RADA</t>
  </si>
  <si>
    <t>PRESTACION DE SERVICIOS DE APOYO A LA GESTION PARA ADELANTAR LAS ACTIVIDADES ASISTENCIALES Y OPERATIVAS QUE SE DERIVEN DE LOS PROCESOS DE CONTRATACiÓN DE LA DIVISiÓN JURíDICA</t>
  </si>
  <si>
    <t>ROGELlO PAEZ BERNAL</t>
  </si>
  <si>
    <t>PRESTACION DE SERVICIOS DE APOYO A LA GESTION PARA EL CONTROL DE LOS ELEMENTOS Y MATERIALES QUE TENGA EL ÁREA DE ALMACÉN.</t>
  </si>
  <si>
    <t>PRESTACION DE SERVICIOS PROFESIONALES PARA BRINDAR
ACOMPAÑAMIENTO A LA OFICINA DE PROTOCOLO DESDE EL PUNTO DE VISTA JURIDICO EN LOS DIFERENTES TRAMITES Y ACTIVIDADES PRINCIPALMENTE EN LA ACTIVIDAD PRECONTRACTUAL DE LOS PROCESOS A CARGO DE LA DEPENDENCIA</t>
  </si>
  <si>
    <t>PRESTACION DE SERVICIOS PROFESIONALES PARA BRINDAR APOYO Y ACOMPAÑAMIENTO PARA LA PREVENCIÓN DE TRANSMISION DE
ENFERMEDADES DE PLAGAS Y ROEDORES</t>
  </si>
  <si>
    <t>PRESTACIÓN DE SERVICIOS DE APOYO A LA GESTIÓN EN LA SUBSECRETARIA GENERAL DE LA CÁMARA DE REPRESENTANTES , PARA EL DESARROLLO DE ACTIVIDADES ASISTENCIALES Y OPERATIVAS DE CARÁCTER DOCUMENTAL</t>
  </si>
  <si>
    <t>EDER FABIAN  SANDOVAL ARIAS</t>
  </si>
  <si>
    <t>APOYAR JURIDICAMENTE A LA COMISION LEGAL DE CUENTAS EN EL
ANÁLISIS, REVISiÓN Y SEGUIMIENTO DE LAS ENTIDADES "RAMA
JUDICIAL CONSEJO SUPERIOR DE LA JUDICATURA Y UAE AGENCIA
NACIONAL DE DEFENSA JURíDICA DEL ESTADO" VIGENCIA 2016.</t>
  </si>
  <si>
    <t>OLGA ISABEL DUARTE CAÑAS</t>
  </si>
  <si>
    <t>PRESTACION DE SERVICIOS DE UNA PERSONA NATURAL PARA APOYAR LA
GESTION JURIDICA QUE SE REQUIERA EN LA OFICINA DE DESPACHO DE
LA DIRECCION ADMINIS~JIVA EN A~IDADES ASISTENCIALES y DE
GESTION DOCUMENTAL.</t>
  </si>
  <si>
    <t>PRESTACION DE SERVICIOS PROFESIONALES PARA CONCEPTUAR Y
APOYAR A LA MESA DIRECTIVA Y DEMAS MIEMBROS DE LA COMISION
SEPTIMA DE LA CAMARA DE REPRESENTANTES EN LOS PROYECTOS DE
LEY QUE SE ASIGNEN PARA SU APOYO JURIDICO</t>
  </si>
  <si>
    <t>PRESTACIÓN DE SERVICIOS PROFESIONALES PARA ACOMPAÑAR Y APOYAR EN LAS DIFERENTES ACTIVIDADES PROPIAS DE LA DIVISIÓN JURÍDICA, ASÍ COMO LA REPRESENTACIÓN JUDICIAL EN LOS DIFERENTES PROCESOS EN LOS QUE LA ENTIDAD SEA PARTE</t>
  </si>
  <si>
    <t>MYRIAM LILIANA RIASCOS ROMERO</t>
  </si>
  <si>
    <t>PRESTACIÓN DE SERVICIOS DE APOYO A LA GESTIÓN PARA REALIZAR ACOMPAÑAMIENTO EN LOS COMPONENTES DE PLANEACIÓN PRESUPUESTAL Y TECNICO EN LA FORMULACIÓN, IMPLEMENTACIÓN Y SEGUIMIENTO DE LOS PLANES, POLÍTICAS Y PROGRAMAS DE COMPETENCIA DE LA DIVISIÓN DE SERVICIOS.</t>
  </si>
  <si>
    <t>PRESTACIÓN DE SERVICIOS PROFESIONALES ESPECIALIZADOS PARA APOYAR A LA DIVISIÓN JURÍDICA EN LOS TEMAS RELACIONADOS CON CONTRATACIÓN PÚBLICA Y REPRESENTACIÓN JUDICIAL</t>
  </si>
  <si>
    <t>VARGAS BRAND ABOGADOS CONSULTORES S.A.S.</t>
  </si>
  <si>
    <t>PRESTACION DE SERVICIOS DE APOYO A LA GESTION PARA BRINDAR
ACOMPAÑAMIENTO A LA OFICINA DE PROTOCOLO EN LOS TRAMITES DE
VISADOS</t>
  </si>
  <si>
    <t>MARICARMEN CAMPILLO SEGRERA</t>
  </si>
  <si>
    <t>PRESTAR LOS SERVICIOS PROFESIONALES A LA DIRECCION
ADMINISTRATIVA DE LA CAMARA DE REPRESENTANTES EN LA EMISION DE
CONCEPTOS TRIBUTARIOS, APOYO EN LOS DIFERENTES COMITES Y EN
LOS PROCESOS CONTRACTUALES REQUERIDOS, Asi COMO ENLACE CON
EL AERA DE DIVISION FINANCIERA Y DE PRESUPUESTO.</t>
  </si>
  <si>
    <t>PRESTACION DE SERVICIOS PROFESIONALES PARA APOYAR A LA
DIVISION DE PERSONAL EN EL DISEÑO DE LA POLlTICA PUBLICA GENERAL
DE BIENESTAR SOCIAL Y EN LA IMPLEMENTACION Y EJECUCION DE LOS
PROGRAMAS DE INDUCCION Y REINDUCCION . IGUALMENTE ASESORAR A
LA DIVISION EN LO RELACIONADO AL PLAN ESTRA TEGICO, PLAN DE
ACCION, PLAN DE MEJORAMIENTO, ANTICORRUPCION, MAPA DE RIESGOS
Y MECANISMO DE EVALUACION A LA IMPLEMENTACION DE LA
CONVENCION INTERAMERICANA CONTRA LA CORRUPCION -MESICIC Y
TRANSPARENCIA.</t>
  </si>
  <si>
    <t>RENATE SEIDEL PERALTA</t>
  </si>
  <si>
    <t>PRESTACIÓN DE SERVICIOS PROFESIONALES PARA EL DESARROLLO,
EVALUACION Y SEGUIMIENTO DE PLANES Y ESTRATEFGlAS EN EL
MARCO DEL POSTCONFLICTO EN LA SECRETARIA GENERAL DE LA
CAMARA DE REPRESENTANTES, Asi COMO LA EVALUACIÓN Y
DESARROLLO DE UN MODELO DE CONTROL DE LA GESTION DE LAS
LABORES DE LA CAMARA DE REPRESENTANTES.</t>
  </si>
  <si>
    <t>PRESTACION DE SERVICIOS PROFESIONALES PARA BRINDAR
ACOMPAÑAMIENTO A LA DIVISiÓN DE PERSONAL EN LAS ACTIVIDADES
LOGISTICAS y DE ORGANIZACiÓN PROT090LARIA PARA LA EJECUCiÓN
DEL PLAN DE BIENESTAR DE LA ENTIDAD</t>
  </si>
  <si>
    <t>Publcado fuera de tiempo porque la contratista entregó la poliza el 19/07/2017</t>
  </si>
  <si>
    <t>PRESTACION DE SERVICIOS DE APOYO A LA GESTION A LA OFICINA DE
PLANEACION Y SISTEMAS PARA BRINDAR APOYO TECNICO EN LOS
DIFERENTES PROCESOS TECNICOS Y TECNOLOGICOS DE LA
CORPORACION.</t>
  </si>
  <si>
    <t>JAIME DARIO VILLANEDA JIMENEZ</t>
  </si>
  <si>
    <t>PRESTACIÓN DE SERVICIOS PROFESIONALES COMO ABOGADA PARA APOYAR EN MATERIA CONTRACTUAL A LA OFICINA COORDINADORA DE CONTROL INTERNO</t>
  </si>
  <si>
    <t>RUBY RUTH RAMIREZ MEDINA</t>
  </si>
  <si>
    <t>PRESTACION DE SERVICIOS DE APOYO A LA GESTION EN LA
IMPLEMENTACION DE LOS PROCESOS DE INVENTARIO Y EQUIPO DE LA
CAMARA DE REPRESENTANTES</t>
  </si>
  <si>
    <t xml:space="preserve">JAIME ALEXANDER ARBELAEZ ANGEL
</t>
  </si>
  <si>
    <t>PRESTACION DE SERVICIOS PROFESIONALES PARA BRINDAR APOYO Y ACOMPAÑAMIENTO EN LOS PROCESOS DESARROLLADOS POR LA
DIVISiÓN FINANCIERA Y DE PRESUPUESTO, EN EL CONTROL,
SUPERVISiÓN Y EJECUCiÓN PRESUPUESTAL DE LOS RECURSOS
ASIGNADOS A LA CÁMARA DE RJ:-PRESENTANTES.</t>
  </si>
  <si>
    <t>Publicado a tiempo (Porque el Jueves fue festivo)</t>
  </si>
  <si>
    <t>PRESTACIÓN DE SERVICIOS PROFESIONALES PARA BRINDAR APOYO EN EL SEGUIMIENTO Y ACTUALIZACIÓN DE LOS PROCESOS Y PROCEDIMIENTOS A CARGO DE LA DIVISIÓN DE SERVICIOS</t>
  </si>
  <si>
    <t>MIGUEL ENRIQUE  AGUILERA HERNANDEZ</t>
  </si>
  <si>
    <t>ACTA DE TERMINACION ANTICIPADA DE MUTUO ACUERDO Y LIQUIDACION DEL CONTRATO</t>
  </si>
  <si>
    <t>PRESTACION DE SERVICIOS DE APOYO A LA GESTION EN LA SECCION DE
CONTABILIDAD DE LA DIVISiÓN FINANCIERA Y DE PRESUPUESTO DE LA
CÁMARA DE REPRESENTANTES PARA ACOMPAÑAR LAS DIFERENTES
ACTIVIDADES EN EL PROCESO CONTABLE, Así COMO EL APOYO EN LA
CONCILIACiÓN DE LA INFORMACiÓN CONTABLE.</t>
  </si>
  <si>
    <t>JOSE JUNIOR CORDOBA NEGETEYE</t>
  </si>
  <si>
    <t>PRESTACION DE SERVICIOS PROFESIONALES PARA BRINDAR
ACOMPAÑAMIENTO A LA OFICINA DE CONTROL INTERNO EN LAS
ACTIVIDADES RELACIONADAS CON LA EVALUACIÓN, SEGUIMIENTO
Y ELABORACIÓN DE LA INFORMACiÓN SOBRE LA GESTIÓN ,;-
FINANCIERA Y CONTABLE</t>
  </si>
  <si>
    <t>DEISY MILENA PEÑA NUÑEZ</t>
  </si>
  <si>
    <t>Rubro: Viaticos y Gastos de Viaje al Interior</t>
  </si>
  <si>
    <t>PRESTACION DE SERVICIOS PROFESIONALES PARA APOYAR A LA
SECCION DE REGISTRO Y CONTROL DE LA DIRECCIÓN ADMINISTRATIVA
DE LA CAMARA DE REPRESENTANTES</t>
  </si>
  <si>
    <t>"PRESTACION DE SERVICIOS PROFESIONALES PARA ACOMPANAR Y
APOYAR A LA CAMARA DE REPRESENTANTES EN LA REPRESENTACION
JUDICIAL DE LOS DIFERENTES PROCESOS EN LOS QUE LA ENTIDAD SEA
PARTE, ENTRE OTRAS ACTIVIDADES JURiDICAS</t>
  </si>
  <si>
    <t>MATHEO SEBASTIAN ANACONA CORDOBA</t>
  </si>
  <si>
    <t>PRESTACION DE SERVICIOS PROFESIONALES PARA ACOMPANAR Y
APOYAR EN LA REPRESENTACI6N JUDICIAL DE LOS DIFERENTES
PROCESOS EN LOS QUE LA CAMARA GE REPRESENTANTES SEA PARTE,
ENTRE OTRAS ACTIVIDADES JURiDICAS"</t>
  </si>
  <si>
    <t>DAIRO ANTONIO TAPIA MEJIA</t>
  </si>
  <si>
    <t>PRESTAR LOS SERVICIOS PROFESIONALES A LA DIRECCION
ADMINISTRATIVA DE LA CÁMARA DE REPRESENTANTES, COMO ENLACE
ENTRE LA OFICINA DE INFORMACiÓN Y PRENSA Y LA DIRECCiÓN
ADMINISTRATIVA, REALIZANDO APOYO EN LAS COMUNICACIONES
PROPIAS DE LA CORPORACiÓN.</t>
  </si>
  <si>
    <t>"PRESTACION DE SERVICIOS PROFESIONALES PARA APOYAR
JURíDICAMENTE A LA COMISiÓN lEGAL DE CUENTAS EN El ANÁLISIS,
TECNICO, CONTABLE, FINANCIERO Y PRESUPUESTAl DE LA ENTIDAD
"MINISTERIO DE MINAS Y ENERGíA "Viqencia 2016.</t>
  </si>
  <si>
    <t>IVAN ERNESTO PEREZ MELENDRO.</t>
  </si>
  <si>
    <t>Publicado a tiempo (Porque el lunes fue festivo)</t>
  </si>
  <si>
    <t>Rubro. Mantenimiento de bienes inmuebles.</t>
  </si>
  <si>
    <t>PRESTACIÓN DE SERVICIOS PROFESIONALES DE ASESORIA A LA OFICINA COORDINADORA DEL CONTROL INTERNO DE LA CÁMARA DE REPRESENTANTES, EN LA LABOR LEGAL DE EJERCER EL CONTROL PREVIO ADMINISTRATIVO A LA CONTRATACIÓN ESTABLECIDO EN EL ARTÍCULO 65 DE LA LEY 80 DE 1993.</t>
  </si>
  <si>
    <t>ELITE CONSULTORA S.A.S</t>
  </si>
  <si>
    <t>PRESTACION DE SERVICIOS DE APOYO A LA GESTION PARA EL DESARROLLO DE ACTIVIDADES OPERATIVAS PROPIAS DEL ALMACEN DE LA SECCiÓN DE SUMINISTROS DE LA CAMARA DE REPRESENTANTES, ESPECIALMENTE LAS RELACIONADAS CON LA RECEPCiÓN Y ENTREGA DE
ELEMENTOS DE BIENES DE CONSUMO Y DESCARGA EN EL APLICATIVO DE
LAS PLANILLAS DE SALIDA DE ESTOS ELEMENTOS ASEO, CAFETERIA Y
MANTENIMIENTO.</t>
  </si>
  <si>
    <t>YULlETH TRESPALACIOS GONZALEZ.</t>
  </si>
  <si>
    <t>PRESTACION DE SERVICIOS DE APOYO A LA GESTION EN LAS
ACTIVIDADES RELACIONADAS EN LOS PROCESOS Y PROCEDIMIENTOS
QUE ADELANTA LA DIVISION DE SERVICIOS</t>
  </si>
  <si>
    <t>PRESTACION DE SERVICIOS DE APOYO A LA GESTION PARA ACOMPAÑAR
A LA DIVISION DE PERSONAL EN LAS ACTIVIDADES DE SISTEMATIZACION,
EVACUACION DE FONDOS ACUMULADOS Y ARCHIVO DE GESTION.</t>
  </si>
  <si>
    <t>PRESTACION DE SERVICIOS DE APOYO A LA GESTION EN LA BUSQUEDA Y
RECOLECCiÓN DE INFORMACiÓN RESPECTO DE LA ENTIDAD
"CORPORACiÓN AUTONOMA REGIONAL DEL CASUCA - CRC" VIGENCIA
2016 Y PROPORCIONAR APOYO EN LA TRANSCRIPCiÓN DE LOS INFORMES
SOLICITADOS POR EL SECRETARIO DE LA COMISiÓN LEGAL DE CUENTAS</t>
  </si>
  <si>
    <t>JAIME ANDRES/PANTALEON CASTAÑO</t>
  </si>
  <si>
    <t>PRESTACION DE SERVICIOS PROFESIONALES PARA APOYAR A LA
SECRETARíA GENERAL DE LA CÁMARA DE REPRESENTANTES EN EL
DESARROLLO DE HERRAMIENTAS, IMPLEMENTACiÓN DE PLANES,
ELABORACiÓN DE INDICADORES RESPECTO AL PLAN ESTRATEGICO, DE
ACCIÓN Y ANTICORRUPCIÓN QUE SIRVAN DE INSUMO.</t>
  </si>
  <si>
    <t>Rubro. Mantenimiento Equipo comunicaciones y computación</t>
  </si>
  <si>
    <t>PRESTACION DE SERVICIOS DE APOYO A LA GESTION EN ACTIVIDADES
RELACIONADAS CON LA SECCION DE URGENCIAS MEDICAS DE LA
DIVISION DE PERSONAL DE LA CAMARA DE REPRESENTANTES</t>
  </si>
  <si>
    <t>PRESTACION DE SERVICIOS PROFESIONALES PARA BRINDAR APOYO Y
ACOMPAÑAMIENTO TECNICO A LA DIVISiÓN DE SERVICIOS EN EL
MANTENIMIENTO DEL PARQUE AUTO"MOTOR DE LA CAMARA DE
REPRESENTANTES Así COMO LA EJECUCiÓN DE ALGUNAS ACTIVIDADES
NECESARIAS PARA EL SEGUIMIENTO DEL PLAN DE PREVENCiÓN VIAL</t>
  </si>
  <si>
    <t>MATEO ANDRÉS PABÓN ROJAS</t>
  </si>
  <si>
    <t>PRESTACION DE SERVICIOS PROFESIONALES PARA APOYAR CON EL
ANÁLISIS Y ESTUDIO JURÍDICO DE LOS DIFERENTES PROYECTOS DE LEY,
PREPARACIÓN DE LOS DEBATES DE LA COMISiÓN QUINTA DE LA CÁMARA
DE REPRESENTANTES</t>
  </si>
  <si>
    <t>OMAR HERNAN OSORIO VALBUENA</t>
  </si>
  <si>
    <t>SAMC-003-2017</t>
  </si>
  <si>
    <t>ADECUACIONES LOCATIVAS EN LOS ESPACIOS FISICOS UTILIZADOS
POR LA CAMARA DE REPRESENTANTES EN EL CONGRESO DE LA
REPUBLlCA</t>
  </si>
  <si>
    <t>CONTRATO DE OBRA</t>
  </si>
  <si>
    <t>UNIÓN TEMPORAL UT- AL- CAMARA</t>
  </si>
  <si>
    <t>PRESTACION DE SERVICIOS DE APOYO A LA GESTION EN LA DIVISION
DE PERSONAL PARA EL TRÁMITE DE LAS NOVEDADES Y SITUACIONES
ADMINISTRATIVAS DE LOS FUNCIONARIOS DE LAS UNIDADES DE
TRABAJO LEGISLATIVO DE LA CÁMARA DE REPRESENTANTES.</t>
  </si>
  <si>
    <t>PRESTACION DE SERVICIOS DE APOYO A LA GESTION EN LA
RECOLECCIÓN, DIGITALIZACIÓN, COMPILACIÓN Y FOTOCOPIADO DE
INFORMACIÓN Y/O DOCUMENTACIÓN Y/O INFORMES DE LA ENTIDAD
"RADIO TELEVISIÓN NACIONAL DE COLOMBIA - RTVC". VIGENCIA 2016</t>
  </si>
  <si>
    <t xml:space="preserve">LAURA JULIANA RUIZ TORRES </t>
  </si>
  <si>
    <t>PRESTACION DE SERVICIOS PROFESIONALES EN TODO LO REFERENTE A
TEMAS JURIDICOS DE LA OFICINA DE INFORMACION Y PRENSA DE LA
CAMARA DE REPRESENTANTES.</t>
  </si>
  <si>
    <t>OLMES MAURICIO ORTEGA MORALES</t>
  </si>
  <si>
    <t>PRESTAR LOS SERVICIOS PROFESIONALES PARA APOYAR EN LAS DIVERSAS ACTIVIDADES QUE SE DERIVEN DE LOS PROCESOS PRECONTRACTUALES Y CONTRACTUALES DE LA CAMARA DE REPRESENTANTES</t>
  </si>
  <si>
    <t>PRESTACION DE SERVICIOS PROFESIONALES PARA BRINDAR
ACOMPAÑAMIENTO A LA DIVISION DE PERSONAL EN LOS TEMAS RELACIONADOS CON SINDICATOS</t>
  </si>
  <si>
    <t>JOSE DOMINGO CIFUENTES DIAZ</t>
  </si>
  <si>
    <t>PRESTACION DE SERVICIOS PROFESIONALES PARA BRINDAR
ACOMPAÑAMIENTO Y APOYO A LA SECCiÓN DE CONTABILIDAD DE LA DIVISiÓN FINANCIERA Y DE PRESUPUESTO DE LA CÁMARA DE
REPRESENTANTES EN LO REFERENTE A LA REVISIÓN, ANÁLISIS Y VERIFICACiÓN DE LA INFORMACIÓN CONTABLE.</t>
  </si>
  <si>
    <t>PRESTACION DE SERVICIOS DE APOYO A LA GESTION PARA LA IMPLEMENTACiÓN DE LAS ACTIVIDADES 0PERATIVAS, ASISTENCIALES Y LOGISTICAS DE LA DIVISION DE SERVICIOS.</t>
  </si>
  <si>
    <t>PRESTACION DE SERVICIOS PROFESIONALES PARA APOYAR
JURíDICAMENTE A LA COMISiÓN PRIMERA CONSTITUCIONAL
PERMANENTE DE LA CÁMARA DE REPRESENTANTES.</t>
  </si>
  <si>
    <t>CONTRATO INTERADMINISTRATIVO PARA LA EDICION y PUBlICACION DE LA GACETA DEL CONGRESO Y DEMÁS PUBLICACIONES REQUERIDAS Y AUTORIZADAS POR LA CÁMARA DE REPRESENTANTES.</t>
  </si>
  <si>
    <t>COMPRAVENTA</t>
  </si>
  <si>
    <t>PRESTAR SERVICIOS PROFESIONALES PARA CONCEPTUAR Y APOYAR A LA MESA DIRECTIVA Y DEMÁS MIEMBROS DE LA COMISiÓN SÉPTIMA ENLOS PROYECTOS DE LEY QUE SE  ASIGNEN PARA SU APOYO JURÍDICO</t>
  </si>
  <si>
    <t>PRESTACIÓN DE SERVICIOS DE APOYO A LA GESTIÓN PARA BRINDAR APOYO LOGÍSTICO EN LOS EVENTOS PROPIOS DE LA OFICINA DE PROTOCOLO DE LA CÁMARA DE REPRESENTANTES</t>
  </si>
  <si>
    <t>CONTRATO DE PRESTACION DE SERVICIOS DE APOYO A LA GESTION EN
LA DIVISiÓN DE PERSONAL PARA APOYAR AL GRUPO INTEGRAL DE
TRABAJO ENCARGADO DE LA EXPEDICiÓN DE LAS CERTIFICACIONES
LABORALES PARA PENSiÓN, EN SUS ACTIVIDADES ASISTENCIALES Y
SECRETARIALES"</t>
  </si>
  <si>
    <t>NATALlA DEL PILAR MORALES JIMENEZ</t>
  </si>
  <si>
    <t xml:space="preserve">Publicación extemporanea por falta de la firma de la contratista </t>
  </si>
  <si>
    <t>PRESTACION DE SERVICIOS PROFESIONALES PARA APOYAR LAS
ACTIVIDADES ENCAMINADAS A LA FORMULACION, ACTUALlZACION DE PROYECTOS DE INVERSION DE LA OFICINA DE PLANEACION Y SISTEMAS Y LA GESTION CORRESPONDIENTE ANTE EL DEPARTAMENTO NACIONAL DE PLANEACION-DNP</t>
  </si>
  <si>
    <t>PRESTACION DE SERVICIOS DE APOYO A LA GESTION PARA BRINDAR ACOMPAÑAMIENTO A LA OFICINA DE INFORMACION Y PRENSA DE LA CAMARA DE REPRESENTANTES EN LA REALlZACION DE NOTAS
PERIODISTICAS PARA SUS DISTINTOS PRODUCTOS</t>
  </si>
  <si>
    <t>ANDRÉS EDUARDO RINCÓN RODRIGUEZ</t>
  </si>
  <si>
    <t>Publicación extemporanea por falta de firma en los estudios previos</t>
  </si>
  <si>
    <t>PRESTACION DE SERVICIOS DE APOYO A LA GESTION PARA LA OPERACiÓN DE CÁMARAS DE VíDEO AL SERVICIO DEL CANAL CONGRESO EN LO QUE CORRESPONDE A LA CÁMARA DE REPRESENTANTES</t>
  </si>
  <si>
    <t>CESAR AUGUSTO CAICEDO ALDANA</t>
  </si>
  <si>
    <t>PRESTAR LOS SERVICIOS PROFESIONALES PARA APOYAR COMO
ABOGADO AL GRUPO DE CONTROL INTERNO DISCIPLINARIO DE LA
DIVISiÓN DE LA DIVISiÓN JURíDICA DE LA CÁMARA DE REPRESENTANTES</t>
  </si>
  <si>
    <t>PRESTAR LOS SERVICIOS PROFESIONALES EN LA OFICINA DE
INFORMACiÓN Y PRENSA PARA APOYAR EN EL CUBRIMIENTO DE INFORMACiÓN DE COMISIONES Y PLENARIAS</t>
  </si>
  <si>
    <t>PRESTACION DE SERVICIOS DE APOYO A LA GESTION PARA BRINDAR ACOMPAÑAMIENTO A LA OFICINA DE INFORMACiÓN Y PRENSA DESARROLLANDO EL REGISTRO FOTOGRÁFICO DE LAS ACTIVIDADES QUE SE DESARROLLAN EN LA CÁMARA DE REPRESENTANTES.</t>
  </si>
  <si>
    <t>JUAN CAMILO DIAZ CASTAÑEDA</t>
  </si>
  <si>
    <t>PRESTACION DE SERVICIOS PROFESIONALES PARA BRINDAR
ACOMPAÑAMIENTO A LA OFICINA DE INFORMACiÓN Y PRENSA DE LA CÁMARA DE REPRESENTANTES EN LA REALIZACiÓN DE NOTAS PERIODISTICAS PARA EL NOTICIERO DE LA CÁMARA DE REPRESENTANTES, ASI COMO EL CUBRIMIENTO DE LA PLENARIA DE LA MISMA.</t>
  </si>
  <si>
    <t>PRESTACION DE SERVICIOS DE APOYO A LA GESTION PARA LA REALlZACION DE LAS PUBLICACIONES EN EL MURAL INSTITUCIONAL DE LA OFICINA DE INFORMACION Y PRENSA Y APOYAR EN LA PROYECCION Y ELABORACION DE LAS PUBLICACIONES DE LA CAMARA DE REPRESENTANTES</t>
  </si>
  <si>
    <t>PRESTAR SERVICIOS PROFESIONALES PARA APOYAR A LA COMISION
LEGAL DE CUENTAS EN EL ANÁLISIS TÉCNICO, CONTABLE, FINANCIERO Y
PRESUPUESTAL DE LA ENTIDAD "SUPERINTENDENCIA DE PUERTOS Y
TRANSPORTES", VIGENCIA 2016</t>
  </si>
  <si>
    <t>PRESTAR LOS SERVICIOS PROFESIONALES A LA DIRECCION
ADMINISTRATIVA DE LA CÁMARA DE REPRESENTANTES, EN EL ACOMPAÑAMIENTO EN LOS DIFERENTES PLANES ESTRATÉGICOS, ACTIVIDADES DEL PLAN ANTICORRUPCIÓN y ATENCiÓN AL CIUDADANO, ASÍ COMO APOYO EN LA FORMULACIÓN Y REVISIÓN DE, PROCESOS Y PROCEDIMIENTOS, PROCESOS DE CALIDAD DE COMPETENCIA DE LA
DIRECCiÓN ADMINISTRATIVA</t>
  </si>
  <si>
    <t>PRESTACION DE SERVICIOS PROFESIONALES PARA BRINDAR
ACOMPAÑAMIENTO JURÍDICO A LA DIVISiÓN DE SERVICIOS, EN LA SUPERVISIÓN DE LO S CONTRATOS DE PROGRAMAS DE SEGUROS GENERALES DE LA CAMARA DE REPRESENTANTES.</t>
  </si>
  <si>
    <t>KEVIN FRANCISCO DE LA CRUZ MACIAZ</t>
  </si>
  <si>
    <t>PRESTACION DE SERVICIOS PROFESIONALES PARA CONCEPTUAR Y
APOYAR A LA MESA DIRECTIVA Y DEMÁS MIEMBROS DE LA COMISiÓN
SÉPTIMA EN LOS PROYECTOS DE LEY QUE LE SEAN ASIGNADOS PARA SU
ESTUDIO</t>
  </si>
  <si>
    <t>JULY ANDREA SANABRIA MARCELO</t>
  </si>
  <si>
    <t>CONTRATO DE PRESTACION DE SERVICIOS PROFESIONALES PARA BRINDAR ACOMPAÑAMIENTO EN LA DIGITALIZACiÓN DE LA INFORMACIÓN DE FUNCIONARIOS DE PLANTA Y UTL DIVISiÓN DE PERSONAL</t>
  </si>
  <si>
    <t xml:space="preserve">PRESTACIÓN DE SERVICIOS DE APOYO A LA GESTIÓN PARA BRINDAR ACOMPAÑAMIENTO A LA OFICINA DE PROTOCOLO EN LO REFERENTE A LA PARTE DOCUMENTAL  </t>
  </si>
  <si>
    <t>PRESTACION DE SERVICIOS PROFESIONALES EN EL AREA DE
INGENIERíA CIVIL PARA LA ETAPA PRECONTRACTUAL QUE ADELANTE LA DIVISIÓN DE SERVICIOS DE LA DIRECCIÓN ADMINISTRATIVA DE LA CÁMARA DE REPRESENTANTES</t>
  </si>
  <si>
    <t>JONATHAN ALEJANDRO MARTINEZ CRUZ</t>
  </si>
  <si>
    <t>PRESTACION DE SERVICIOS DE APOYO A LA GESTION Y ACOMPAÑAMIENTO A LA DIVISION DE SERVICIOS EN LAS ACTIVIDADES Y PROCESOS DE ADECUACION Y MANTENIMIENTO DE LAS INSTALACIONES FISICAS DE LA CAMARA DE REPRESENTANTES</t>
  </si>
  <si>
    <t>PRESTACION DE SERVICIOS PROFESINALES PARA BRINDAR
ACOMPAÑAMIENTO EN LAS ACTIVIDADES RELACIONADAS CON LA EVALUACIÓN, SEGUIMIENTO DE LA GESTiÓN FINANCIERA EN LA OFICINA COORDINADORA DEL CONTROL INTERNO DE LA CAMARA DE REPRESENTANTES.</t>
  </si>
  <si>
    <t>MAIRA ALEJANDRA ROJAS MOLANO</t>
  </si>
  <si>
    <t>BRINDAR APOYO A LA COMISION SEGUNDA EN LA ORGANIZACION, CLASIFICACION DE LA INFORMACION DOCUMENTAL ALLEGADA, DE ACUERDO A LA NORMATIVIDAD DE ARCHIVO ESTABLECIDA.</t>
  </si>
  <si>
    <t>ROGER ANDRES ROJAS CARREÑO</t>
  </si>
  <si>
    <t>PRESTACION DE SERVICIOS PROFESIONALES PARA BRINDAR
ACOMPAÑAMIENTO JURíDICO A LOS INTEGRANTES DE LA COMISiÓN
SEGUNDA, EN LA RECOLECCiÓN Y COMPILACiÓN DE INFORMACiÓN
NECESARIA PARA EL DESARROLLO DE LOS DEBATES DE CONTROL
POLíTICO.</t>
  </si>
  <si>
    <t>ANA BELSU RODRIGUEZ MOLANO</t>
  </si>
  <si>
    <t>PRESTACIÓN DE SERVICIOS DE APOYO A LA GESTIÓN EN LAS ACTIVIDADES ASISTENCIALES REQUERIDAS POR LA OFICINA DE PLANEACIÓN Y SISTEMAS.</t>
  </si>
  <si>
    <t>PRESTACION DE SERVICIOS DE APOYO A LA GESTION PARA BRINDAR ACOMPAÑAMIENTO EN LAS ACTIVIDADES QUE REQUIERA LA MESA DIRECTIVA Y LA SECRETARÍA DE LA COMISIÓN SÉPTIMA DE LA CÁMARA DE REPRESENTANTES, EN RAZON A SU ACTIVIDAD LEGISLATIVA.</t>
  </si>
  <si>
    <t>PRESTAR SERVICIOS PROFESIONALES COMO ABOGADO A LA COMISION
SEXTA CONSTITUCIONAL PERMANENTE DE LA CÁMARA DE
REPRESENTANTES EN LA REVISiÓN Y ACOMPAÑAMIENTO JURíDICO EN
LOS DEBATES DE CONTROL POLíTICO QUE SE TRAMITEN EN ESTA
COMISiÓN, EN ESPECIAL DE AQUELLOS RELACIONADOS CON EL
MINISTERIO DE VIVIENDA, CIUDAD Y TERRITORIO; CON EL MINISTERIO DE
TRANSPORTE; INVIAS; LA UNIDAD NACIONAL PARA LA GESTiÓN DEL
RIESGO DE DESASTRES; LA ANI Y EL FONDO DE ADAPTACiÓN</t>
  </si>
  <si>
    <t>ALFONSO JOSE SARA IBAÑEZ</t>
  </si>
  <si>
    <t>PRESTACION DE SERVICIOS DE APOYO A LA GESTION EN LA ETAPA
PRECONTRACTUAL Y ACOMPAÑAMIENTO JURIDICO EN LA OFICINA DE
INFORMACION Y PRENSA DE LA CAMARA DE REPRESENTANTES.</t>
  </si>
  <si>
    <t>NATHAL Y INDIRA FORERO GARCIA</t>
  </si>
  <si>
    <t>PRESTACION DE SERVICIOS PROFESIONALES PARA BRINDAR APOYAR A LA COMISION LEGAL DE CUENTAS EN EL ANALlSIS TECNICO, CONTABLE,
FINANCIERO Y PRESUPUESTAL DE LA ENTIDAD "FONDO ADAPTACION"
viqencia 2016.</t>
  </si>
  <si>
    <t>ABEL ALlRIO AMAYA SARDOTH</t>
  </si>
  <si>
    <t>PRESTACION DE SERVICIOS PROFESIONALES PARA BRINDAR ACOMPAÑAMIENTO JURIDICO A LA COMISiÓN PRIMERA DE LA CÁMARA
DE REPRESENTANTES EN EL ESTUDIO DE !-OS PROYECTOS QUE SE RADIQUEN EN ESTE PERIODO LEGISLATIVO.</t>
  </si>
  <si>
    <t>FLOR INES SANCHEZ PAEZ</t>
  </si>
  <si>
    <t>PRESTACION DE SERVICIOS PROFESIONALES PARA EL
ACOMPAÑAMIENTO EN TODO LO REFERENTE A LA IMAGEN Y ACTIVIDADES
DE DIVULGACiÓN DE LA OFICINA DE INFORMACION y PRENSA DE LA
CAMARA DE REPRESENTANTES</t>
  </si>
  <si>
    <t>CARLOS ALBERTO GONZALEZ DORADO</t>
  </si>
  <si>
    <t>MERY HASBLEIDY CRUZ ROMERO</t>
  </si>
  <si>
    <t>PRESTACION DE SERVICIOS DE APOYO A LA GESTION PARA ACOMPAÑAR
EN ACTIVIDADES ADMINISTRATIVAS A LA COMISION DE INVESTIGACION Y
ACUSACION DE LA CAMARA DE REPRESENTANTES</t>
  </si>
  <si>
    <t>BRYAN SNEIDER ZAMBRANO JIMENEZ</t>
  </si>
  <si>
    <t>PRESTACION DE SERVICIOS DE APOYO A LA GESTION PARA BRINDAR
ACOMPAÑAMIENTO A LA OFICINA DE INFORMACION Y PRENSA DE LA
CAMARA DE REPRESENTANTES EN LA REALlZACION DE NOTAS PERIODISTICAS PARA SUS DISTINTOS PRODUCTOS</t>
  </si>
  <si>
    <t>RENE ALEJANDR0 MARQUEZ AVILA</t>
  </si>
  <si>
    <t>PRESTACION DE SERVICIOS DE APOYO EN EL MANEJO DE LAS
REDES SOCIALES DE LA OFICINA DE INFORMACiÓN Y PRENSA DE
LA CÁMARA DE REPRESENTANTES.</t>
  </si>
  <si>
    <t>MARIO MORENO SALAZAR</t>
  </si>
  <si>
    <t>PRESTACION DE SERVICIOS PROFESIONALES PARA APOYAR A LA OFICINA
DE PLANEACION Y SISTEMAS EN LA ACTUALlZACION DE HERRAMIENTAS
DE SISTEMA DE GESTION DE CALIDAD</t>
  </si>
  <si>
    <t>PRESTACION DE SERVICIOS DE APOYO A LA GESTION PARA BRINDAR
ACOMPAÑAMIENTO A LA OFICINA DE INFORMACiÓN Y PRENSA DE LA
CÁMARA DE REPRESENTANTES EN LA REALIZACiÓN DE NOTAS
PERIODíSTICAS PARA SUS DISTINTOS PRODUCTOS</t>
  </si>
  <si>
    <t>EDGAR HUMBERTO PACHECO BAUTISTA</t>
  </si>
  <si>
    <t>PRESTAR LOS SERVICIOS PROFESIONALES A LA DIRECCION
ADMINISTRATIVA DE LA CAMARA DE REPRESENTANTES PARA REAliZAR
EL ACOMPAÑAMIENTO CONTABLE Y SERVIR DE ENLACE CON LA OFICINA
DE PLANEACION y SISTEMAS.</t>
  </si>
  <si>
    <t>DIANA MONTEALEGRE BURGOS</t>
  </si>
  <si>
    <t>PRESTACION DE SERVICIOS PROFESIONALES PARA BRINDAR APOYO EN
LA APLICACiÓN DE ESTRATEGIAS DE COMUNICACiÓN INTERNA DE LA
OFICINA DE INFORMACION y PRENSA DE LA CAMARA DE
REPRESENTANTES.</t>
  </si>
  <si>
    <t>PRESTACION DE SERVICIOS DE APOYO A LA GESTION EN LOS PROCESOS
RELACIONADOS CON LAS ACTIVIDADES OPERATIVAS, LOGISTICAS,
ADMINISTRATIVAS Y DE ARCHIVO DE LA DIVISiÓN DE SERVICIOS DE LA
CÁMARA DE REPRESENTANTES</t>
  </si>
  <si>
    <t>LUIS MIGUEL CASTILLO SILVA</t>
  </si>
  <si>
    <t>PRESTACIÓN DE SERVICIOS PROFESIONALES ESPECIALIZADOS EN LA ORIENTACIÓN, ORGANIZACIÓN Y ACOMPAÑAMIENTO DE ACTIVIDADES Y PROGRAMAS QUE DESARROLLE LA SECRETARÍA GENERAL DE LAS COMISIONES ACCIDENTALES AD HOC, ASÍ COMO PROGRAMAS INSTITUCIONALES DE  INFORMACIÓN Y FORMACIÓN EN LA SECRETARÍA GENERAL DE LA CÁMARA DE REPRESENTANTES.</t>
  </si>
  <si>
    <t xml:space="preserve">JOSE ALBERTO ALMONACID BARRIGA </t>
  </si>
  <si>
    <t>ALEXANDRA RIOS VILLARREAL</t>
  </si>
  <si>
    <t>PRESTACIÓN DE SERVICIOS PROFESIONALES PARA EL DESARROLLO DE ACTIVIDADES CONTABLES RELACIONADAS CON EL NORMAL FUNCIONAMIENTO DE LA SECCIÓN DE SUMINISTRO Y ALMACEN DE LA CÁMARA DE REPRESENTANTES.</t>
  </si>
  <si>
    <t>PRESTACION DE SERVICIOS PROFESIONALES PARA BRINDAR APOYO Y ACOMPAÑAMIENTO A LA DIVISION DE SERVICIOS EN ACTIVIDADES Y PROCESOS DE MODIFICACION, ADECUACION Y MANTENIMIENTO DE LAS
INSTALACIONES FISICAS DE LA CAMARA DE REPRESENTANTES</t>
  </si>
  <si>
    <t>PRESTACION DE SERVICIOS PROFESIONALES PARA BRINDAR
ACOMPAÑAMIENTO A LA OFICINA DE PROTOCOLO EN LOS DIFERENTES
EVENTOS Y ACTOS PROTOCOLARIOS QUE SE REALICEN EN LA CÁMARA
DE REPRESENTANTES, COMO MAESTRO DE CEREMONIA Y
PRESENTADOR.</t>
  </si>
  <si>
    <t xml:space="preserve">PRESTACION DE SERVICIOS PROFESIONALES PARA LA PRESENTACION EN DIRECTO DE LA PLENARIA DE LA CAMARA DE REPRESENTANTES Y APOYO A LA REALlZACION DEL PROGRAMA RADIAL INSTITUCIONAL DE LA OFICINA DE INFORMACiÓN Y PRENSA DE LA CAMARA DE REPRESENTANTES. </t>
  </si>
  <si>
    <t>PRESTACION DE SERVICIOS PROFESIONALES PARA BRINDAR APOYO Y
ACOMPAÑAMIENTO A LA COMISiÓN LEGAL DE CUENTAS DESDE EL PUNTO DE VISTA DE SU PROFESiÓN EN EL ANÁLISIS DE LOS INFORMES Y DEMÁS DOCUMENTACiÓN DE LA ENTIDAD: "M'ISTERIO DE AMBIENTE
Y DESARROLLO SOSTENIBLE", VIGENCIA 2016.</t>
  </si>
  <si>
    <t>JORGE MARIO ESCARRIA RODRIGUEZ</t>
  </si>
  <si>
    <t>PRESTACION DE SERVICIOS PROFESIONALES PARA APOYAR EN LA
ORGANZACION, PLANEACION y SEGUIMIENTO DE LOS DIFERENTES
PROCESOS QUE MANEJA LA DIVISION DE SERVICIOS DE LA CAMARA DE
REPRESENTANTES</t>
  </si>
  <si>
    <t>CRISTIAN JAVIER FRANCIO DURANGO</t>
  </si>
  <si>
    <t>PRESTACIÓN DE SERVICIOS PROFESIONALES PARA APOYAR LA IMPLEMENTACIÓN DEL PLAN ESTRATÉGICO DE SEGURIDAD VIAL QUE ADELANTA LA DIVISIÓN DE SERVICIOS .</t>
  </si>
  <si>
    <t>MELISSA GOMEZ PACHECO</t>
  </si>
  <si>
    <t>PRESTACION DE SERVICIOS PROFESIONALES PARA BRINDAR APOYO EN EL ANALlSIS, ESTUDIO Y SEGUIMIENTO DE LOS PROYECTOS DE LEY EN LA COMISIÓN QUINTA DE LA CÁMARA DE REPRESENTANTES.</t>
  </si>
  <si>
    <t>JHON FERNANDO DELGADO PEREZ</t>
  </si>
  <si>
    <t>PRESTACION DE SERVICIOS PROFESIONALES PARA APOYAR
JURÍDICAMENTE A LA COMISIÓN LEGAL DE CUENTAS EN EL ANALlSIS, REVISIÓN Y SEGUIMIENTO DE LA ENTIDAD "SERVICI0 AEREO A TERRITORIOS NACIONALES-SATENA" VIGENCIA 2016</t>
  </si>
  <si>
    <t>MANUEL HIGINIO GUTIERREZ CUBILLOS</t>
  </si>
  <si>
    <t>PRESTACION DE SERVICIOS PROFESIONALES PARA BRINDAR APOYO Y
ACOMPAÑAMIENTO EN ACTIVIDADES Y PROCESOS RELACIONADOS CON 
EL PLAN INSTITUCIONAL DE GESTIÓN AMBIENTAL DESDE LA DIVISIÓN DE
SERVICIOS.</t>
  </si>
  <si>
    <t>LINA MARIA MlJÑOZ REVELO</t>
  </si>
  <si>
    <t>PRESTACION DE SERVICIOS DE APOYO A LA GESTION PARA BRINDAR
ACOMPAÑAMIENTO A LA OFICINA DE PROTOCOLO EN EL CUBRIMIENTO
GRAFICO DE LAS ACTIVIDADES.</t>
  </si>
  <si>
    <t>PRESTACION DE SERVICIOS PROFESIONALES A LA DIVISION FINANCIERA
y DE PRESUPUESTO EN LAS ACTIVIDADES CONTABLES Y FINANCIERAS DE
LA SECCiÓN DE CONTABILIDAD DE LA CÁMARA DE REPRESENTANTES.</t>
  </si>
  <si>
    <t>WILMER RENE PULIDO MANRIQUE</t>
  </si>
  <si>
    <t>PRESTACION DE SERVICIOS PROFESIONALES PARA COORDINAR LA
REDACCION DE LOS CONTENIDOS RADIALES QUE SE PRODUCEN EN LA
OFICINA DE INFORMACION y PRENSA DE LA CAMARA DE
REPRESENTANTES</t>
  </si>
  <si>
    <t>JOSE FRANCISCO TULANDE CAMERO</t>
  </si>
  <si>
    <t>PRESTACION DE SERVICIOS DE APOYO A LA GESTION PARA APOYAR LAS ACTIVIDADES DE ARCHIVO DE LA DIVISiÓN DE SERVICIOS DE LA CÁMARA DE REPRESENTANTES.</t>
  </si>
  <si>
    <t>PRESTACION DE SERVICIOS PROFESIONALES PARA PRESTAR
ASESORíA JURíDICA EN LOS TRÁMITES ADMINISTRATIVOS QUE
ADELANTE LA DIVISiÓN DE SERVICIOS DE LA CÁMARA DE
REPRESENTANTES.</t>
  </si>
  <si>
    <t>JOSE FRANCJSCO BOLlVAR VASILEF</t>
  </si>
  <si>
    <t>PRESTAR LOS SERVICIOS DE APOYO A LA GESTION, EN ACTIVIDADES
ASISTENCIALES PROPIAS DE LA DIRECCION ADMINISTRATIVA</t>
  </si>
  <si>
    <t>MARTHA LORENA BAUTISTA GOMEZ</t>
  </si>
  <si>
    <t>Publicación extemporanea por falta de la firma en la minuta. (La contratista había escrito con lapicero la fecha en la minuta)</t>
  </si>
  <si>
    <t>PRESTACION DE SERVICIOS PROFESIONALES PARA APOYAR LOS TEMAS DE GESTIÓN DE LA DIVISiÓN DE SERVICIOS DE LA CÁMARA DE REPRESENTANTES.</t>
  </si>
  <si>
    <t>PRESTACION DE SERVICIOS PROFESIONALES PARA APOYAR A LA DIVISIÓN JURÍDICA EN LA REVISIÓN DE CONTRATOS SUSCRITOS POR LA ENTIDAD Y LA LIQUIDACIÓN DE LOS QUE LO REQUIERAN, ASÍ COMO EL SEGUIMIENTO DEL PLAN ESTRATÉGICO, EL PLAN DE ACCIÓN Y EL DE MEJORAMIENTO.</t>
  </si>
  <si>
    <t>PRESTACION DE SERVICIOS PROFESIONALES PARA APOYAR EN EL
DISEÑO, IMPLEMENTACION Y SISTEMAS INTEGRADO DE GESTION DE LA
CÁMARA DE REPRESENTANTES</t>
  </si>
  <si>
    <t>PARTICIPAR EN LA ESTRUCTURACION DE LAS CONVOCATORIAS PUBLICAS
PARA SUPLIR LAS VACANTES Y PROVEER LOS CARGOS MEDIANTE ENCARGO EN LA PLANTA DE PERSONAL.</t>
  </si>
  <si>
    <t>PEDRO ALFONSO MOLlNA AQUITE</t>
  </si>
  <si>
    <t>PRESTACION DE SERVICIOS PROFESIONALES PARA BRINDAR APOYO A LA
OFICINA DE INFORMACiÓN Y PRENSA EN EL DISEÑO, AJUSTES
RAZONABLES Y DIFUSiÓN DE PROCESOS, PROCEDIMIENTOS Y
PRODUCTOS INCLUYENTES DE LA CÁMARA DE REPRESENTANTES DE LA
CÁMARA DE REPRESENTANTES; DE ACUERDO A LA NORMATIVIDAD
VIGENTE</t>
  </si>
  <si>
    <t>PRESTACION DE SERVICIOS DE APOYO A LA GESTION PARA EL DISEÑO Y
REALlZACION DE SETS VIRTUALES Y TODS LAS DEMAS PIEZAS GRAFICAS
REQUERIDAS PARA EL CANAL CONGRESO EMPLEANDO SU PROPIO
EQUIPO</t>
  </si>
  <si>
    <t>HERNAN RUBIO ROJAS</t>
  </si>
  <si>
    <t>PRESTAR LOS SERVICIOS PROFESIONALES PARA BRINDAR APOYO Y
ACOMPAÑAMIENTO DE LAS DIFERENTES ACTIVIDADES QUE SE DERIVEN
DE LA GESTiÓN INTERINSTITUCIONAL Y CON EL CIUDADANO DE LA
PRESIDENCIA DE LA CAMARA DE REPRESENTANTES</t>
  </si>
  <si>
    <t>PRESTACION DE SERVICIOS PROFESIONALES PARA EL
ACOMPAÑAMIENTO A LA DIVISiÓN DE PERSONAL EN LO RELACIONADO A
LAS NOVEDADES DE LA UNIDADES DE TRABAJO DE LA CÁMARA DE
REPRESENTANTES.</t>
  </si>
  <si>
    <t>OLMEDO MORILLO GUERRERO</t>
  </si>
  <si>
    <t>PRESTACION DE SERVICIOS PROFESIONALES EN LA DIVISION DE
SERVICIOS PARA BRINDAR APOYO Y ACOMPAÑAMIENTO PARA EL
FORTALECIMIENTO DEL PLAN INSTITUCIONAL DE GESTIÓN AMBIENTAL
DESDE LA DIVISION DE SERVICIOS</t>
  </si>
  <si>
    <t>PRESTACION DE SERVICIOS DE APOYO A LA GESTION PARA EL
ACOMPAÑAMIENTO A LA OFICINA DE INFORMACION Y PRENSA DE LA
CAMARA DE REPRESENTANTES.</t>
  </si>
  <si>
    <t>ALDEMAR RUIZ GALLEGO</t>
  </si>
  <si>
    <t>PRESTACION DE SERVICIOS PROFESIONALES PARA APOYAR A LA
OFICINA DE PLANEACIÓN Y SISTEMAS EN LA ACTUALIZACiÓN DE
HERRAMIENTAS DE SISTEMA DE GESTiÓN DE CALIDAD Y EN EL ANÁLISIS
FINANCIERO EN LOS PROCESOS COMPETENCIA DE LA OFICINA DE
PLANEACIÓN Y SISTEMAS</t>
  </si>
  <si>
    <t>YAMIL MANCHOLA RAMOS</t>
  </si>
  <si>
    <t>PRESTACION DE SERVICIOS DE APOYO A LA GESTION PARA EL MANEJO
DE CAMA RAS DE VIDEO Y FOTOGRAFIA AL SERVICIO DEL CANAL
CONGRESO EN LO QUE CORRESPONDE A LA CAMARA DE
REPRESENTANTES.</t>
  </si>
  <si>
    <t>FREDY OSWALDO NARINO DUQUE</t>
  </si>
  <si>
    <t>PRESTACIÓN DE SERVICIOS PARA APOYAR A LA OFICINA COORDINADORA DE CONTROL INTERNO EN LA EVALUACIÓN DE LAS POLÍTICAS CONTABLES DE LA CÁMARA DE REPRESENTANTES EN EL ANÁLISIS DE INFORMACIÓN FINANCIERA, EN LA EVALUACIÓN DE LAS ACCIONES DEL PLAN DE MEJORAMIENTO Y EN LA REALIZACIÓN DE LAS AUDITORÍAS CON COMPONENTE FINANCIERO.</t>
  </si>
  <si>
    <t>PRESTAR SUS SERVICIOS DE APOYO A LA GESTION PARA LA
OPERACiÓN DEL MÁSTER DE EMISiÓN, DE LOS PROYECTOS
AUDIOVISUALES DEL CANAL CONGRESO.</t>
  </si>
  <si>
    <t>DAVID JAVIER CASTRO ANGULO</t>
  </si>
  <si>
    <t>PRESTACION DE SERVICIOS DE APOYO A LA GESTION PARA ASISTIR EN
LA SECRETARíA GENERAL DE LA CÁMARA DE REPRESENTANTES EN EL
DESARROLLO DE UN ARCHIVO DIGITAL DEBIDAMENTE RELACIONADO Y
ORGANIZADO.</t>
  </si>
  <si>
    <t>PRESTACION DE SERVICIOS DE APOYO A LA GESTION PARA BRINDAR
ACOMPAÑAMIENTO EN LAS ACTIVIDADES DE ARCHIVO DE LAS CUENTAS
DE COBRO Y EL ARCHIVO DE GESTiÓN FINANCIERA Y DE PRESUPUESTO
DE LA CAMARA DE REPRESENTANTES.</t>
  </si>
  <si>
    <t>ANDRES HUMBERTO LOPEZ GOMEZ</t>
  </si>
  <si>
    <t>PRESTACION DE SERVICIOS DE APOYO A LA GESTION EN EL
ACOMPAÑAMIENTO DE LOS DIFERENTES TEMAS RELACIONADOS ENTRE lA OFICINA DE INFORMACiÓN YRENSA, Y LA PRESIDENCIA DE LA
CAMARA DE REPRESENTANTES.</t>
  </si>
  <si>
    <t>MARTHA QUIROZ TOLOZA</t>
  </si>
  <si>
    <t>PRESTACION DE SERVICIOS PROFESIONALES PARA BRINDAR APOYO EN
LA PRESENTACiÓN DE INFORMES RESPECTO A LOS PROYECTOS DE LEY,
RESOLUCiÓN DE CONSULTAS Y EMISiÓN DE CONCEPOS EN MATERIA
ECONÓMICA EN LA SECRETARíA GENERAL DE LA CÁMARA DE
REPRESENTANTES.</t>
  </si>
  <si>
    <t>PRESTACION DE SERVICIOS PROFESIONALES EN LA SECRETARIA
GENERAL DE LA CÁMARA DE REPRESENTANTES PARA DAR SOLUCiÓN A
INQUIETUDES, Así COMO ASISTIR EN LA REALIZACiÓN DE TRÁMITES
RESPECTO A TIQUETES AÉREOS EN LA CÁMARA DE REPRESENTANTES,
Así COMO OTRAS ACTIVIDADES RELACIONADAS CON LA EMISiÓN DE
TIQUETES</t>
  </si>
  <si>
    <t>PRESTACIÓN DE SERVICIOS DE APOYO A LA GESTIÓN PARA BRINDAR ACOMPAÑAMIENTO A LA OFICINA DE INFORMACIÓN Y PRENSA EN LA PRESENTACIÓN DE LOS PROGRAMAS QUE EMITA LA CÁMARA DE REPRESENTANTES.</t>
  </si>
  <si>
    <t>CLARA ESTEFANIA MORENO VICTORIA</t>
  </si>
  <si>
    <t>PRESTACION DE SERVICIOS PROFESIONALES PARA BRINDAR APOYO A
LA OFICINA DE INFORMACiÓN Y PRENSA EN LA PRESENTACiÓN Y
CONDUCCION DE LOS PROGRAMAS QUE EMITA LA OFIC~ DE
INFORMACiÓN Y PRENSA DE LA CÁMARA DE REPRESENTANTES</t>
  </si>
  <si>
    <t>OTONIEL UMAÑA MURGUEITIO</t>
  </si>
  <si>
    <t>PRESTAR POR SUS PROPIOS MEDIOS CON PLENA AUTÓNOMIA TÉCNICA, ADMINISTRATIVA Y FINANCIERA, SUS SERVICIOS PROFESIONALES A LA OFICINA DE INFORMACIÓN Y PRENSA DE LA CÁMARA DE REPRESENTANTES PARA BRINDAR ACOMPAÑAMIENTO Y BRINDAR A LA PRESIDENCIA DE LA CÁMARA EN LA REALIZACIÓN DE ASESORÍA EN MATERIA PERIODISTICA, POLÍTICA, NOTAS Y SUS DISTINTOS PRODUCTOS; DE LA MISMA FORMA GESTIONAR EL RELACIONAMIENTO DE MEDIOS Y CONSTRUCCIÓN DE ESTRATEGÍAS EN COMUNICACIONES.</t>
  </si>
  <si>
    <t>CAMILO ALFONSO CHAPARRO</t>
  </si>
  <si>
    <t>PRESTAR LOS SERVICIOS PROFESIONALES A LA DIRECCION
ADMINISTRATIVA DE LA CÁMARA DE REPRESENTANTES, EN EL
ASESORAMIENTO E IMPLEMENTACiÓN DE POLíTICAS DE AUTOCONTROL y
COMO ENLACE CON LA OFICINA COORDINADORA DE CONTROL INTERNO.</t>
  </si>
  <si>
    <t>PRESTACION DE SERVICIOS PROFESIONALES PARA BRINDAR
ACOMPAÑAMIENTO A LA OFICINA COORDINADORA DE CONTROL
INTERNO EN LA EVALUACIÓN Y ANALlSIS ECONÓMICO PARA LA
ELABORACIÓN DE INFORMES DE AUDITOR lAS E INFORMES DE LEY</t>
  </si>
  <si>
    <t>JEFFERSON PINZÓN HERNANDEZ</t>
  </si>
  <si>
    <t>PRESTACION DE SERVICIOS DE APOYO A LA GESTION PARA BRINDAR
ACOMPAÑAMIENTO ADMINISTRATIVO A LA OFICINA DE PROTOCOLO.</t>
  </si>
  <si>
    <t>SANDRA MILENA GOMEZ OTALORA</t>
  </si>
  <si>
    <t>PRESTACION DE SERVICIOS DE APOYO A LA GESTION PARA
DESARROLLAR ACTIVIDADES ASISTENCIALES EN LA COMISiÓN SÉPTIMA
DE LA CÁMARA DE REPRESENTANTES EN RAZÓN A SU ACTIVIDAD
LEGISLATIVA.</t>
  </si>
  <si>
    <t>BRAYAN RICARDO MUÑOZ SALINAS</t>
  </si>
  <si>
    <t>PRESTACION DE SERVICIOS PROFESIONALES COMO ABOGADO
PARA APOYAR Y ACOMPAÑAR EN LO REFERENTE A TEMAS
J~RíDICOS DE LA OFICINA DE j-NFORMACIÓN Y PRENSA DE LA
CAMARA DE REPRESENTANTES</t>
  </si>
  <si>
    <t>JUAN SEBASTIAN RODRIGUEZ RONDÓN</t>
  </si>
  <si>
    <t>PRESTACION DE SERVICIOS PROFESIONALES PARA BRINDAR APOYO EN
LOS PROGRAMAS INSTITUCIONALES RADIALES Y TELEVISIVOS DE LA
OFICINA DE INFORMACI~ Y PRENSA DE LA CÁMARA DE
REPRESENTANTES</t>
  </si>
  <si>
    <t>EXSON GIOVANNY GOMEZ SALAZAR</t>
  </si>
  <si>
    <t>Publicación extemporanea porque faltaba el RP</t>
  </si>
  <si>
    <t>PRESTACION DE SERVICIOS DE APOYO A LA FUNCION JUDICIAL, DE LA
COMISiÓN DE INVESTIGACiÓN Y ACUSACiÓN DE LA CÁMARA DE
REPRESENTANTES.</t>
  </si>
  <si>
    <t>GONZALO ANDRÉS RAMOS RAMIREZ</t>
  </si>
  <si>
    <t>LP 007-2017</t>
  </si>
  <si>
    <t>CONTRATAR EL SEGURO DE VIDA GRUPO DE LOS HONORABLES
REPRESENTANTES.</t>
  </si>
  <si>
    <t>POSITIVA COMPAÑíA DE SEGUROS S.A.</t>
  </si>
  <si>
    <t>CONTRATAR EL SEGURO DE TODO RIESGO DAÑO MATERIALES,AUTOMOVILES, MANEJO GLOBAL, PARA ENTIDADES ESTATALES, RESPONSABILIDAD CIVIL EXTRACONTRACTUAL, INFIDELIDAD Y RIESGOS FINANCIEROS, RESPONSABILIDAD CIVIL, SERVIDORES PUBLICOS</t>
  </si>
  <si>
    <t>AXA COLPATRIA SEGUROS S.A.</t>
  </si>
  <si>
    <t>PRESTACION DE SERVICIOS DE APOYO A LA GESTION PARA ACOMPANAR
EN LA ADECUADA ORGANIZACiÓN Y DISTRIBUCiÓN EN LO ATENIENTE A
LAS GACETAS DEL CONGRESO DE LA REPUBLlCA PARA SU EFECTIVA
PUBLICACiÓN POR LA IMPRENTA NACIONAL EN LA SECRETARIA GENERAL
DE LA CÁMARA DE REPRESENTANTES.</t>
  </si>
  <si>
    <t>PRESTACION DE SERVICIOS PROFESIONALES PARA BRINDAR APOYO EN
LA PROYECCION DE LOS DOCUMENTOS RELACIONADOS CON LOS
PROGRAMAS DE CARÁCTER INTERNACIONAL QUE LIDERE LA OFICINA
DE PROTOCOLO</t>
  </si>
  <si>
    <t>PRESTACION DE SERVICIOS PROFESIONALES, PARA REALIZAR
ACOMPAÑAMIENTO JURíDICO EN lOS PROCESOS PENALES,
DISCIPLINARIOS Y FISCALES, ADELANTADOS POR lA COMISiÓN DE
INVESTIGACiÓN Y ACUSACiÓN DE lA CÁMARA DE REPRESENTANTES</t>
  </si>
  <si>
    <t>ROBINSON JOSÉ MIRANDA ROMERO</t>
  </si>
  <si>
    <t>PRESTACION DE SERVICIOS DE APOYO A LA GESTION PARA ACOMPANAR
EN ACTIVIDADES ADMINISTRATIVAS A LA COMISiÓN DE INVESTIGACiÓN Y
ACUSACiÓN DE LA CÁMARA DE REPRESENTANTES</t>
  </si>
  <si>
    <t>GLORIA PIEDAD GUTIERREZ PACHECO</t>
  </si>
  <si>
    <t>PRESTACION DE SERVICIOS PROFESIONALES, ESPECIALIZADOS, PARA
REALIZAR ACOMPAÑAMIENTO JURíDICO A LOS PROCESOS PENALES,
DISCIPLINARIOS, Y FISCALES, ADELANTADOS POR LA COMISiÓN DE
INVESTIGACiÓN Y ACUSACiÓN DE LA CÁMARA DE REPRESENTANTES</t>
  </si>
  <si>
    <t>PRESTACION DE SERVICIOS PROFESIONALES PARA BRINDAR APOYO A LA
OFICINA DE PROTOCOLO EN LA ORGANIZACiÓN DE LAS VISITAS
PROTOCOLARIAS QUE REALICEN PRESIDENTES, EMBAJADORES Y DEMÁS
MIEMBROS DEL CUERPO DIPLOMÁTICO DE DIFERENTES PAíSES A LA
CÁMARA DE REPRESENTANTES ASÍ COMO LAS MOTIVACIONES Y
JUSTIFICAC'IONES PARA LA ENTREGA DE CONDECORACIONES Y LOS
EVENTOS EDUCATIVOS A NIVEL INTERNACIONAL A LOS QUE ASISTAN LOS
HONORABLES REPRESENTANTES.</t>
  </si>
  <si>
    <t>PRESTACION DE SERVICIOS PROFESIONALES PARA APOYAR JURíDICAMENTE A LOS INTEGRANTES DE LA COMISIÓN SEXTA CONSTITUCIONAL PERMANENTE DE LA CÁMARA DE REPRESENTANTES EN LA REVISiÓN DE LOS  ASPECTOS JURíDICOS QUE SE REQUIERAN EN
LOS PROYECTOS DE LEY EN CURSO, EN ESPECIAL LOS RELACIONADOS
CON TEMAS DE PRESTACiÓN DE SERVICIOS PÚBLICOS, OBRAS PÚBLICAS
Y TRANSPORTE.</t>
  </si>
  <si>
    <t>WINSTON VARELA AMADOR</t>
  </si>
  <si>
    <t>PRESTACIÓN DE SERVICIOS PROFESIONALES PARA BRINDAR ACOMPAÑAMIENTO A LA OFICINA DE PROTOCOLO EN LA ORGANIZACIÓN Y EJECUCIÓN DE TODAS LAS ACTIVIDADES LOGÍSTICAS REQUERIDAS PARA LA ATENCIÓN DE LOS EVENTOS PROTOCOLARIOS DE LA ENTIDAD.</t>
  </si>
  <si>
    <t>PRESTACION DE SERVICIOS PROFESIONALES, PARA REALIZAR
ACOMPAÑAMIENTO JURÍDICO EN LOS PROCESOS PENALES,
DISCIPLINARIOS Y FISCALES, ADELANTADOS POR LA COMISiÓN DE
INVESTIGACiÓN Y ACUSACiÓN DE LA CÁMARA DE REPRESENTANTES</t>
  </si>
  <si>
    <t>LUIS FERNANDO GIRALDO HINCAPIÉ</t>
  </si>
  <si>
    <t>PRESTACION DE SERVICIOS TECNICOS PARA BRINDAR APOYO A LA
DIVISION DE PERSONAL PARA LA PROYECCION DE ACTOS
ADMINISTRATIVOS RELACIONADOS CON TODAS LAS SITUACIONES
ADMINISTRATIVAS DE LOS FUNCIONARIOS DE PLANTA DE PERSONAL</t>
  </si>
  <si>
    <t>PRESTACION DE SERVICIOS DE APOYO A LA GESTION DE LA DIVISION DE
PERSONAL EN LAS ACTIVIDADES Y TRÁMITES ADMINISTRATIVOS QUE LE
SEAN SOLICITADOS.</t>
  </si>
  <si>
    <t>PRESTACIÓN DE SERVICIOS PROFESIONALES PARA APOYAR JURÍDICAMENTE A LA COMISIÓN LEGAL DE CUENTAS EN EL ANÁLISIS, REVISIÓN Y SEGUIMIENTO DE LA ENTIDAD "FINSTITUTO NACIONAL DE VIAS" Viigencia 2016.</t>
  </si>
  <si>
    <t>ANDRES ENRIQUE ROJAS BENEDETTI</t>
  </si>
  <si>
    <t>PRESTACION DE SERVICIOS PROFESIONALES PARA APOYAR LA
REALlZACION DE LABORES DE PLANEACION Y OPTIMIZACION DE LOS
DIFERENTES PROYECTOS DE LEY, PREPARACiÓN DE DEBATES DE LA
COMISiÓN QUINTA DE LA CAMARA DE REPRESENTANTES.</t>
  </si>
  <si>
    <t>ALEXANDER MARTINEZ BALLESTEROS</t>
  </si>
  <si>
    <t>PRESTACION DE SERVICIOS PROFESIONALES PARA EL TRAMITE DE LAS
NOVEDADES Y SITUACIONES ADMINISTRATIVAS DE LOS FUNCIONARIOS
DE PLANTA DE LA DIVISION DE PERSONAL DE LA CAMARA
DE REPRESENTANTES</t>
  </si>
  <si>
    <t>PRESTACION DE SERVICIOS PROFESIONALES PARA BRINDAR
ACOMPAÑAMIENTO A LA OFICINA DE PROTOCOLO DESDE EL PUNTO DE VISTA JURIDICO EN LO REFERENTE AL PLAN ANTICORRUPCION</t>
  </si>
  <si>
    <t>MARIA ROSALBA ESPITIA CUERVO</t>
  </si>
  <si>
    <t>PRESTACIÓN DE SERVICIOS PROFESIONALES, ESPECIALIZADOS PARA REALIZAR ACOMPAÑAMIENTO JURÍDICO A LOS PROCESOS PENALES, DISCIPLINARIOS Y FISCALES, ADELANTADOS POR LA COMISIÓN DE INVESTIGACIÓN Y ACUSACIÓN DE LA CÁMARA DE REPRESENTANTES</t>
  </si>
  <si>
    <t>JAIRO HERNAN CHILLAN REYES</t>
  </si>
  <si>
    <t>COORDINAR Y ASESORAR A LA DIVISION DE PERSONAL EN LO
RELACIONADO A LA EJECUCIÓN, ACTUALIZACIÓN Y MEJORA DE LA
POLíTICA DE BIENESTAR DE LA ENTIDAD.</t>
  </si>
  <si>
    <t>PRESTACION DE SERVICIOS PROFESIONALES PARA BRINDAR APOYO A
LA OFICINA DE INFORMACiÓN Y PRENSA EN LA PRESENTACiÓN Y
CONDUCCiÓN DE LOS PROGRAMAS QUE EMITA LA OFICM'A DE
INFORMACiÓN Y PRENSA DE LA CÁMARA DE REPRESENTANTES</t>
  </si>
  <si>
    <t>PRESTACION DE SERVICIOS DE APOYO A LA GESTION PARA BRINDAR
ACOMPAÑAMIENTO EN LAS ACTIVIDADES QUE REQUIERA LA MESA
DIRECTIVA Y LA SECRETARíA D.E LA COMISiÓN SÉPTIMA DE LA C~MÁRA
DE REPRESENTANTES, EN RAZON A SU ACTIVIDAD LEGISLATIVA.</t>
  </si>
  <si>
    <t>JOHANA ALEXANDRA HERRERA SANCHEZ</t>
  </si>
  <si>
    <t>PRESTACION DE SERVICIOS APOYO A LA GESTION DE LA DIVISION DE
PERSONAL EN LAS ACTIVIDADES DE COORDINACIÓN DE ARCHIVO DE
HISTORIAS LABORALES.</t>
  </si>
  <si>
    <t>JOSE FERNANDO PORRAS URREGO</t>
  </si>
  <si>
    <t>PRESTACION DE SERVICIOS PROFESIONALES ESPECIALIZADOS PARA
ASESORAR Y APOYAR A LA DIVISiÓN FINANCIERA Y PRESUPUESTO EN LA
REVISiÓN, ANÁLISIS Y DOCUMENTACiÓN DE LOS INFORMES DE GESTiÓN
Y REQUERIMIENTOS DE ENTES DE CONTROL</t>
  </si>
  <si>
    <t>LIDIA VIANNEY PENARANDA SALAS</t>
  </si>
  <si>
    <t>PRESTAR SERVICIOS DE APOYO A LA GESTION PARA LA OPERACION DE
SONIDO DE LOS CONTENIDOS AUDIOVISUALES DEL CANAL CONGRESO</t>
  </si>
  <si>
    <t>RODRIGO ROMERO AVILA</t>
  </si>
  <si>
    <t>PRESTACION DE SERVICIOS PROFESIONALES PARA BRINDAR APOYO EN
LOS PROGRAMAS INSTITUCIONALES RADIALES DE LA OFICINA DE
INFORMACION y PRENSA DE LA CAMARA DE REPRESENTANTES</t>
  </si>
  <si>
    <t>Se publica extemporaneamente porque la Carpeta se encontraba en Archivo</t>
  </si>
  <si>
    <t>PRESTACIÓN DE SERVICIOS PROFESIONALES COMO INGENIERO CIVIL,
APOYANDO TÉCNICAMENTE PARA ADELANTAR PROCESOS
CONTRACTUALES PARA EL MANTENIMIENTO DE LAS INSTALACIONES
FlslCAS DEL CONGRESO.</t>
  </si>
  <si>
    <t>PRESTAR SERVICIOS PROFESIONALES A LA OFICINA DE INFORMACION y
PRENSA DE LA CAMARA DE REPRESENTANTES PARA APOYAR EN LA
APLlCACION DE ESTRATEGIAS DE COMUNICACiÓN INTERNA</t>
  </si>
  <si>
    <t>ANA KARINA SILVA GUERRERO</t>
  </si>
  <si>
    <t>PRESTACION DE SERVICIOS PROFESIONALES PARA APOYAR
TÉCNICAMENTE A LAS ACTIVIDADES DESARROLLADAS EN LA OFICINA DE
PLANEACIÓN Y SISTEMAS EN LO RELACIONADO CON ACTUALIZACiÓN DE
MANUAL DE CALIDAD Y PROYECTOS REQUERIDOS POR LA DEPENDENCIA.</t>
  </si>
  <si>
    <t>PRESTACION DE SERVICIOS PROFESIONALES PARA LA LOCUCION EN
OFF INSTITUCIONAL NCR, BRINDAR ACOMPAÑAMIENTO EN LA
PRODUCCION y ELABORACION DEL PROGRAMA DE TELEVISION "LA
PLENARIA" Y BRINDAR APOYO EN LA CONDUC~ION ~DIRECTO DE LAS
PLENARIAS DE LA CAMARA DE REPRESENTANTES.</t>
  </si>
  <si>
    <t>PRESTAR SERVICIOS PROFESIONALES COMO POLlTOLOGA EN LA
COMISION SEXTA CONSTITUCIONAL PERMANENTE DE LA CAMARA DE
REPRESENTANTES PARA REALIZAR EVALUACION y ANALlSIS DEL
IMPACTO SOCIOECONOMICO y POLlTICO DE LOS PROYECTOS DE LEY QUE
SE ENCUENTREN EN CURSO EN LA COMISION.</t>
  </si>
  <si>
    <t>VIVIANA MARIA VARGAS CEBALLOS</t>
  </si>
  <si>
    <t>PRESTACION DE SERVICIOS DE APOYO A LA GESTION PARA BRINDAR
ACOMPAÑAMIENTO A LA OFICINA DE INFORMACION Y PRENSA EN LA
REALlZACION DE NOTAS PERIODISTICAS PARA EL NOTICIERO DE LA
CAMARA DE REPRESENTANTES</t>
  </si>
  <si>
    <t xml:space="preserve">Publicación extemporanea, por falta de firma en los estudios previos. </t>
  </si>
  <si>
    <t>PRESTACION DE SERVICIOS PROFESIONALES PARA DAR
ACOMPAÑAMIENTO FINANCIERO AL COMPONENTE TECNICO DE LOS
PROCESOS PRECONTRACTUALES y ASI MISMO AL PLAN DE
ADQUISICIONES VIGENCIA 2018 A CARGO DE LA DIVISION DE SERVICIOS.</t>
  </si>
  <si>
    <t>SANDRA PAOlA VILLOTA OCAÑA</t>
  </si>
  <si>
    <t>PRESTACION DE SERVICIOS PROFESIONALES PARA APOYAR A LA
DIRECCiÓN ADMINISTRATIVA EN LAS LABORES PROPIAS DE LA OFICINA</t>
  </si>
  <si>
    <t>DIEGO ALEJANDRO MORENO PEREZ</t>
  </si>
  <si>
    <t>"PRESTACION DE SERVICIOS DE APOYO A LA GESTION PARA LA
ORGANIZACiÓN Y CONTROL DEL ARCHIVO CONTRACTUAL DE LA DIVISiÓN
JURíDICA DE LA CÁMARA DE REPRESENTANTES".</t>
  </si>
  <si>
    <t>CARLOS FABIÁN GONZÁLEZ GONZÁLEZ</t>
  </si>
  <si>
    <t>PRESTAR SUS SERVICIOS DE APOYO A LA GESTION EN LA DIVISION DE
PERSONAL EN LAS ACTIVIDADES RELACIONADAS CON EL ARCHIVO DE
HISTORIAS LABORALES Y ARCHIVO DE GESTiÓN</t>
  </si>
  <si>
    <t>PRESTACION DE SERVICIOS APOYO EN EL PROCESO RELACIONADO CON
LA ORGANIZACIÓN DOCUMENTAL Y DEMÁS ACTIVIDADES DE LA DIVISIÓN
DE PERSONAL.</t>
  </si>
  <si>
    <t>DIANA MARCELA PEÑA PERAFAN</t>
  </si>
  <si>
    <t>PRESTACION DE SERVICIOS PROFESIONALES PARA APOYAR EL
DESARROLLO DE LAS ACTIVIDADES ADMINISTRATIVAS DE LA
PRESIDENCIA DE LA CÁMARA DE REPRESENTANTES.</t>
  </si>
  <si>
    <t>JORGE EDUARDO RAMIREZ ALVIRA</t>
  </si>
  <si>
    <t>PRESTACION DE SERVICIOS PROFESIONALES PARA DAR
ACOMPAÑAMIENTO FINANCIERO Y ADMINISTRATIVO RELACIONADOS
CON LA OPTIMIZACIÓN DE LOS RECURSOS ASIGNADOS A LOS
PROCESOS PRECONTRACTYALES A CARGO DE LA DIVISiÓN DE
SERVICIOS.</t>
  </si>
  <si>
    <t>MANUEL GUSTAVO PAEZ</t>
  </si>
  <si>
    <t>PRESTACION DE SERVICIOS PROFESIONALES PARA CONCEPTUAR Y
APOYAR A LA MESA DIRECTIVA Y DEMÁS MIEMBROS DE LA COMISiÓN
SÉPTIMA EN LOS PROYECTOS DE LEY QUE LE SEAN ASIGNADOS PARA SU
ESTUDIO.</t>
  </si>
  <si>
    <t>JOAM MANUEL ARISTIZABAL TRIANA</t>
  </si>
  <si>
    <t>PRESTACION DE SERVICIOS PROFESIONALES PARA BRINDAR
ACOMPAÑAMIENTO EN EL FORTALECIMIENTO DE LAS RELACIONES
DIPLOMATICAS A LA OFICINADE PROTOCOLO</t>
  </si>
  <si>
    <t>MAURICIO AYA JIMENEZ</t>
  </si>
  <si>
    <t>PRESTAR SERVICIOS DESARROLLANDO ACTIVIDADES EN LA
ORGANIZACiÓN, SEGUIMIENTO Y GESTiÓN DE SERVICIOS EN LA
GRABACiÓN Y EMISiÓN DE LOS CONTENIDOS AUDIOVISUALES DE CANAL
CONGRESO.</t>
  </si>
  <si>
    <t>ELIAS ALBERTO PEREZ ORTEGA</t>
  </si>
  <si>
    <t>PRESTAR SERVICIOS DE APOYO A lA GESTION PARA REALIZAR El
MAQUillAJE DEL PERSONAL EN ESCENA DURANTE LAS TRANSMISIONES
Y GRABACIONES DE LOS CONTENIDOS AUDIOVISUALES DEL CANAL
CONGRESO.</t>
  </si>
  <si>
    <t>OLGA LUCIA CASTELLANOS BENAVIDES</t>
  </si>
  <si>
    <t>PRESTACION DE SERVICIOS PROFESIONALES, ESPECIALIZADOS, PARA
REALIZAR ACOMPAÑAMIENTO JURíDICO A lOS PROCESOS PENALES,
DISCIPLINARIOS, Y FISCALES, ADELANTADOS POR lA COMISiÓN DE
INVESTIGACiÓN Y ACUSACiÓN DE lA CÁMARA DE REPRESENTANTES</t>
  </si>
  <si>
    <t>LUISA FERNANDA RAMIREZ FERIZ</t>
  </si>
  <si>
    <t>PRESTAR SERVICIOS PROFESIONALES PARA APOYAR Y ACOMPANAR
DESDE EL PUNTO DE VISTA DE SU PROFESiÓN, CON RELACiÓN A LOS / PROYECTOS DE LEY QUE TENGAN DEBATE EN LA COMISiÓN SÉPTIMA DE
LA CÁMARA DE REPRESENTANTES EN RAZÓN A SU ACTIVIDAD
LEGISLATIVA.</t>
  </si>
  <si>
    <t>ANDREA DEL PILAR VILLADA FERNANDEZ</t>
  </si>
  <si>
    <t>PRESTACION DE SERVICIOS DE APOYO A LA GESTION EN ACTIVIDADES
ASISTENCIALES RELACIONADAS CON EL PARQUE AUTOMOTOR ENTRE
OTRAS A CARGO DE LA DIVISiÓN DE SERVICIOS</t>
  </si>
  <si>
    <t>LILIANAPATRICIA ZULETA REALES</t>
  </si>
  <si>
    <t>PRESTAR SERVICIOS DE APOYO A LA GESTION COMO OPERADOR DE
SWITCHER DE LAS TRANSMISIONES EN DIRECTO O EN DIFERIDO DE LAS
COMISIONES, FOROS, SEMINARIOS, AUDIENCIAS Y EVENTOS EN
GENERAL ORGANIZADOS POR LA OFICINA DE INFORMACION Y PRENSA
DE LA CAMARA DE REPRESENTANTES.</t>
  </si>
  <si>
    <t>JUAN CARLOS PERNETT LEÓN</t>
  </si>
  <si>
    <t>Publicación extemporanea falta de la firma en los estudios previos.</t>
  </si>
  <si>
    <t>MC-006-2017</t>
  </si>
  <si>
    <t>MANTENIMIENTO PREVENTIVO Y  CORRECTIVO DE AIRES ACONDICIONADOS</t>
  </si>
  <si>
    <t>PHOENIX AUTOMATIZACION INDUSTRIAL SAS</t>
  </si>
  <si>
    <t>PRESTAR SERVICIOS DE APOYO A LA GESTION PARA REALIZAR
LA ADMINISTRACION DEL ARCHIVO AUDIOVISUAL DEL CANAL
CONGRESO.</t>
  </si>
  <si>
    <t>CAMILO ANDRES MONTANEZ IBANEZ</t>
  </si>
  <si>
    <t>PRESTACION DE SERVICIOS PROFESIONALES PARA LA REALlZACION DE
LABORES ASOCIADAS CON EL ESTUDIO Y ANALlSIS EN LA FORMULACiÓN,
IMPLEMENTACiÓN Y DESARROLLO DE POLíTICAS PÚBLICAS, PROYECTOS
DE LEY Y PREPARACiÓN DE LOS DIFERENTES DEBATES REALIZADOS EN
LA COMISiÓN QUINTA DE LA CÁMARA DE REPRESENTANTES.</t>
  </si>
  <si>
    <t>SANDRA MILENA RODRIGUEZ AMARILLO</t>
  </si>
  <si>
    <t>PRESTACION DE SERVICIOS DE APOYO A LA GESTION PARA REALIZAR
ACTIVIDADES ADMINISTRATIVAS Y OPERATIVAS ENCAMINADAS AL BUEN
FUNCIONAMIENTO DEL PARQUE AUTOMOR A CARGO DE LA DIVISiÓN DE
SERVICIOS</t>
  </si>
  <si>
    <t>PRESTACION DE SERVICIOS PROFESIONALES PARA BRINDAR ASESORIA
EN LA ACTUALIZACiÓN DE PROCESOS Y PROCEDIMIENTOS, Y EN EL
MODELO INTEGRADO DE PLANEACIÓN y GESTiÓN DE LA DIVISIÓN DE
PERSONAL DE LA CÁMARA DE REPRESENTANTES.</t>
  </si>
  <si>
    <t>PRESTAR LOS SERVICIOS DE APOYO A LA GESTION A LA DIRECCION
ADMINISTRATIVA, Así COMO A LAS DISTINTAS DEPENDENCIAS
ADMINISTRATIVAS Y MISIONALES DE LA CORPORACiÓN EN TRÁMITES
ADMINISTRATIVOS DE ENVío DE DOCUMENTACiÓN TANTO AL INTERIOR
DE LA ENTIDAD, Así COMO A OTRAS ENTIDADES EN QUE SE REQUIERA.</t>
  </si>
  <si>
    <t>HENRY RAMIRO MARIN PINZON</t>
  </si>
  <si>
    <t>PRESTACION DE SERVICIOS DE APOYO A LA GESTION PARA ACOMPAÑAR
EN ACTIVIDADES ADMINISTRATIVAS A LA COMISiÓN DE INVESTIGACiÓN Y
ACUSACiÓN DE LA CÁMARA DE REPRESENTANTES.</t>
  </si>
  <si>
    <t>YULI ZORANNY VtLLAMIL PAEZ</t>
  </si>
  <si>
    <t xml:space="preserve">PRESTACION DE SERVICIOS DE APOYO A LA GESTION PARA QUE BRINDE
APOYO EN LA EXPORTACiÓN DE LOS AUDIOS Y VIDEOS, REALIZACiÓN DEL
HISTORICO, PRESENTACiÓN Y PROYECCiÓN DE INFORMACiÓN. </t>
  </si>
  <si>
    <t>LUIS JORGE RODRIGUEZ PENA</t>
  </si>
  <si>
    <t>PRESTACION DE SERVICIOS PROFESIONALES PARA APOYAR A LA
DIRECCiÓN ADMINISTRATIVA COMO ENLACE CON LA DIVISION DE
PERSONAL, Así COMO PARA EL ASESORAMIENTO EN LOS TEMAS
CONCERNIENTES A LA EVALUACiÓN DE DESEMPEÑO Y DEMAS TEMAS
PROPIOS DE LA DIRECCiÓN ADMINISTRAJWA</t>
  </si>
  <si>
    <t>CAROLINA SANCHEZ WANDURRAGA</t>
  </si>
  <si>
    <t>PRESTACION DE SERVICIOS DE APOYO A LA GESTION EN LA
ORGANIZACiÓN, CLASIFICACION, FOLlACION Y SEGUIMIENTO DE LOS
CONTRATOS DE PRESTACION DE SERVICIOS BAJO LA SUPERVISION DEL
SECRETARIO DE LA COMISION LEGAL DE CUENTAS.</t>
  </si>
  <si>
    <t>JOHN JAMES GALVIS PATINO</t>
  </si>
  <si>
    <t>PRESTACION DE SERVICIOS PROFESIONALES PARA LA ASESORIA y
APOYO JURíDICO A LA PRESIDENCIA DE LA CÁMARA DE
REPRESENTANTES</t>
  </si>
  <si>
    <t>FABIO ELlECER MACEA ACUNA</t>
  </si>
  <si>
    <t>PRESTACION DE SERVICIOS DE APOYO A LA GESTION EN LA
DIVISION DE PERSONAL EN LAS ACTIVIDADES DE LA COORDINACION
DEL ARCHIVO</t>
  </si>
  <si>
    <t xml:space="preserve">ANDRES FELIPE DURAN DURAN 
</t>
  </si>
  <si>
    <t>PRESTAR SERVICIOS PROFESIONALES ESPECIALIZADOS PARA APOYAR
JURIDICAMENTE A LA COMISION LEGAL DE CUENTAS EN EL ANALlSIS,
REVISION Y SEGUIMIENTO DE LAS ENTIDADES "FISCALlA GENERAL DE LA
NACION y MINISTERIO DEL INTERIOR" vigencia 2016.</t>
  </si>
  <si>
    <t>PRESTAR LOS SERVICIOS PROFESIONALES COMO ABOGADO PARA
APOYAR LAS ACTIVIDADES EN MATERIA CONTRACTUAL DE LA DIVISiÓN
JURíDICA DE LA CÁMARA DE REPRESENTANTES.</t>
  </si>
  <si>
    <t>DANIEL ALEJANDRO VERDUGO ARTEAGA</t>
  </si>
  <si>
    <t>PRESTACION DE SERVICIOS DE APOYO A LA GESTION OPERATIVA DE LA
SECCiÓN DE PAGADURíA EN CUANTO A LA RECEPCiÓN DE CUENTAS
REMITIDAS POR LA DIRECCiÓN ADMINISTRATIVA Y TRASLADO DE CUENTA
OPERATIVAS AL OPERADOR DE SISTEMAS, ASI COMO EL ARCHIVO DE LAS
OBLIGACIONES, COLABORACiÓN EN LA ACTUALIZACiÓN DEL LIBRO DE
OBLIGACIONES Y ATENCiÓN AL PÚBLICO POR VENTANILA.</t>
  </si>
  <si>
    <t>PRESTACION DE SERVICIOS DE APOYO A LA GESTION PARA LA
PRESENTACiÓN Y CONDUCCION DE LA PLENARIA DEL CANAL DEL
CONGESO Y OTROS PROGRAMAS EN DIRECTO DE LA CAMARA DE
REPRESENTANTES</t>
  </si>
  <si>
    <t>PRESTACION DE SERVICIOS PROFESIONALES EN EL ACOMPANAMIENTO
DE LOS PROCESOS RELACIONADOS CON EL PLAN DE ACCiÓN Y LOS
COMPONENTES TÉCNICOS DE LOS PROCESOS PRE CONTRACTUALES
QUE MANEJA LA DIVISiÓN DE SERVICIOS</t>
  </si>
  <si>
    <t>SHIRLEY ARGUELLO PATINO</t>
  </si>
  <si>
    <t>PRESTACION DE SERVICIOS PROFESIONALES PARA BRINDAR
ACOMPAÑAMIENTO A LA DIVISiÓN DE PERSONAL EN LA IMPLEMENTACiÓN V
Y EJECUCiÓN DE LOS PROGRAMAS DE INDUCCiÓN Y REINDUCCIÓN 2017</t>
  </si>
  <si>
    <t>PRESTAR LOS SERVICIOS DE APOYO A LA GESTION PARA REALIZAR
ACTIVIDADES DE FOTOGRAFíA CON RELACiÓN EN PRODUCTOS
AUDIOVISUALES DEL CANAL CONGRESO</t>
  </si>
  <si>
    <t>ANGEL MARIA SALGADO PACHECO</t>
  </si>
  <si>
    <t>PRESTACION DE SERVICIOS PROFESIONALES PARA BRINDAR
ACOMPAÑAMIENTO EN LOS PRODUCTOS RADIALES, TELEVISIVOS Y
ORGANIZACIONALES DE LA OFICINA DE INFORMACiÓN Y PRENSA DE LA
CÁMARA DE REPRESENTANTES</t>
  </si>
  <si>
    <t>LUIS FERNANDO GARCIA FORERO</t>
  </si>
  <si>
    <t>PRESTACION DE SERVICIOS PROFESIONALES EN LA OFICINA DE
INFORMACION y PRENSA DE LA CAMARA DE REPRESENTANTES.</t>
  </si>
  <si>
    <t>CESAR NORBERTO BARRERA AVILA</t>
  </si>
  <si>
    <t>PRESTACION DE SERVICIOS DE APOYO A LA GESTION PARA APOYAR
LAS ACTIVIDADES, PROCESOS Y PROCEDIMIENTOS ADMINISTRATIVOS A
CARGO DE LA DIVISiÓN DE SERVICIOS</t>
  </si>
  <si>
    <t>HARVEY OSWALDO RUBIO BERNAL</t>
  </si>
  <si>
    <t>PRESTACION DE SERVICIOS PROFESIONALES PARA BRINDAR APOYO EN
LOS PRODUCTOS RADIALES, TELEVISIVOS Y ORGANIZACIONALES DE LA
OFICINA DE INFORMACION y PRENSA DE LA CAMARA DE
REPRESENTANTES</t>
  </si>
  <si>
    <t>MARIA CAROLINA TAMAYO LOPEZ</t>
  </si>
  <si>
    <t>PRESTACION DE SERVICIOS PROFESIONALES PARA ASESORAR A LA
DIVISION DE PERSONAL EN TEMAS RELACIONADOS CON SITUACIONES
ADMINISTRATIVAS ESPECIALES DE LA PLANTA DE PERSONAL</t>
  </si>
  <si>
    <t>Rubro: Mantenimiento de bienes inmuebles / Tipo de contrato: Obra Pública</t>
  </si>
  <si>
    <t>PRESTAR LOS SERVICIOS DE APOYO A LA GESTION, EN ACTIVIDADES
OPERATIVAS Y DE GESTiÓN ADMINISTRATIVA DEL DESPACHO</t>
  </si>
  <si>
    <t>PRESTACION DE SERVICIOS DE APOYO A LA GESTION PARA BRINDAR
ACOMPAÑAMIENTO LOGISTICO A LA OFICINA DE PROTOCOLO EN LOS
EVENTOS EN CONJUNTO CON LA PRESIDENCIA DE LA CAMARA DE
REPRESENTANTES</t>
  </si>
  <si>
    <t>JULIO COLLlNS GOMEZ</t>
  </si>
  <si>
    <t>NUBlA CRISTINA CASAS PEÑA</t>
  </si>
  <si>
    <t>PRESTACION DE SERVICIOS DE APOYO A LA GESTION DE LA DIVISION DE
PERSONAL EN LAS ACTIVIDADES DE LA COORDINACiÓN DE ARCHIVO DE
HISTORIAS LABORALES Y ARCHIVO DE GESTiÓN.</t>
  </si>
  <si>
    <t>LUIS ALEJANDRO SEGURA ROMERO</t>
  </si>
  <si>
    <t>PRESTACION DE SERVICIOS DE APOYO A LA GESTION EN LOS
PROCESOS RELACIONADOS CON EL PLAN INSTITUCIONAL DE GESTiÓN
AMBIENTAL A CARGO DE LA DIVISiÓN DE SERVICIOS</t>
  </si>
  <si>
    <t>OSWALDO HUMBERTO MONTERROZA BITAR</t>
  </si>
  <si>
    <t>PRESTACiÓN DE SERVICIOS PROFESIONALES PARA BRINDAR APOYO
CONTABLE EN LA GESTiÓN Y EL DESARROLLO DE LAS ACTIVIDADES Y
PROCESOS QUE ADELANTA LA DIVISiÓN DE SERVICIOS DE LA CÁMARA
DE REPRESENTANTES</t>
  </si>
  <si>
    <t>PRESTACION DE SERVICIOS DE APOYO A LA GESTION PARA BRINDAR
ACOMPAÑAMIENTO A LA OFICINA DE PROTOCOLO EN LA ELABORACiÓN
DE NOTAS CONMEMORATIVAS Y NOTAS DE DUELO</t>
  </si>
  <si>
    <t>NATALlA ROJAS GUILLEN</t>
  </si>
  <si>
    <t>PRESTACION DE SERVICIOS PROFESIONALES PARA APOYAR LOS
DIFERENTES PROCEDIMIENTOS R,ELACIONADOS CON/EL PARQUE
AUTOMOTOR A CARGO DE LA DIVISION DE SERVICIOS.</t>
  </si>
  <si>
    <t>MOISES DAVID GARCIA</t>
  </si>
  <si>
    <t>PRESTAR LOS SERVICIOS PROFESIONALES PARA ACOMPAÑAR DESDE LA
OFICINA DE INFORMACiÓN Y PRENSA A LA DIRECCiÓN ADMINISTRATIVA
DE LA CÁMARA DE REPRESENTANTES, EN TODO LO REFERENTE AL
MANEJO DE LA IMAGEN, PUBLICIDAD Y NOTICIA DE TODO AQUELLO QUE
SE PRODUZCA EN LA DIRECCiÓN ADMINISTRATIVA'</t>
  </si>
  <si>
    <t>PRESTACION DE SERVICIOS PROFESIONALES PARA ASISTIR EN LA
SECRETARIA GENERAL DE LA CÁMARA DE REPRESENTANTES EN LA
ORGANIZACiÓN, DESARROLLO Y ACOMPAÑAMIENTO DE LAS VISITAS
GUIADAS AL CONGRESO Y ACTIVIDADES ACADEMICAS QUE SE REALIZAN
REGISTROS E INFORMES CORRESPONDIENTES AL PROGRAMA</t>
  </si>
  <si>
    <t>MARIA PATRICIA GUTIERREZ VILLEGAS</t>
  </si>
  <si>
    <t>PRESTACION DE SERVICIOS PROFESIONALES PARA ACOMPANAR A LA
DIVISiÓN DE SERVICIOS EN LOS TEMAS RELACIONADOS CON EL PLAN DE
COMPRAS Y DEMÁS ACTIVIDADES ADMINISTRATIVAS</t>
  </si>
  <si>
    <t>MARIA PAULA CELlS BEDOYA</t>
  </si>
  <si>
    <t>PRESTACION DE SERVICIOS PROFESIONALES PARA ASISTIR A LA
SECRETARIA GENERAL DE LA CAMARA DE REPRESENTANTES EN EL
DESARROLLO Y SEGUIMIENTO DEL PROGRAMA DE JORNADA DE PUERTAS
ABIERTAS ENTRE OTROS PROGRAMAS DE CARA QUE BUSCAN EL
ACERCAMIENTO DE LA CIUDADANIA y LAS ACTIVIDADES QUE DE ELLAS SE
DESPRENDAN.</t>
  </si>
  <si>
    <t>JAIME ALONSO SERRATO SUAREZ</t>
  </si>
  <si>
    <t>PRESTACION DE SERVICIOS PROFESIONALES PARA BRINDAR
ACOMPAÑAMIENTO JURíDICO EN LOS DIFERENTES PROCESOS
RELACIONADOS CON EL PARQUE AUTOMOTOR Y LOS PROCESOS PRE
CONTRACTUALES A CARGO DE LA DIVISiÓN DE SERVICIOS.</t>
  </si>
  <si>
    <t>LUZ MERCY RIVIERA ROJAS</t>
  </si>
  <si>
    <t>PRESTAR LOS SERVICIOS PROFESIONALES PARA BRINDAR APOYO A LA
OFICINA DE INFORMACiÓN Y PRENSA EN LA PRODUCCiÓN DE
INFORMATIVOS Y OTROS PRODUCTOS DE LA CÁMARA DE
REPRESENTANTES.</t>
  </si>
  <si>
    <t>PRESTACION DE SERVICIOS PROFESIONALES PARA APOYAR A LA
OFICINA DE PLANEACIÓN y SISTEMAS EN LA ACTUALIZACiÓN DE
HERRAMIENTAS DE GESTiÓN DE CALIDAD Y DE ELEMENTOS DE
CONTROL INTERNO.</t>
  </si>
  <si>
    <t>HERNAN DAVID SALAMANCA AVILA</t>
  </si>
  <si>
    <t>PRESTACION DE SERVICIOS PROFESIONALES PARA BRINDAR
ACOMPAÑAMIENTO A LA OFICINA DE INFORMACiÓN Y PRENSA DE LA
CÁMARA DE REPRESENTANTES EN LA REALIZACiÓN DE NOTAS
PERIODISTICAS PARA SUS DISTINTOS PRODUCTOS.</t>
  </si>
  <si>
    <t>PRESTAR LOS SERVICIOS PROFESIONALES PARA ASISTIR A LA OFICINA DE
INFORMACIÓN y PRENSA DE LA CAMARA DE REPRESENTANTES EN LA
DIRECCION DEL CANAL DEL CONG SO DE LA REPUBLlCA.</t>
  </si>
  <si>
    <t>CONTRATO DE PRESTACION DE SERVICIOS PROFESIONALES PARA
REALIZAR EL ACOMPAÑAMIENTO A LA COORDINACiÓN DEL SISTEMA DE
GESTiÓN DE SEGURIDAD Y SALUD DEL TRABAJO</t>
  </si>
  <si>
    <t>ERIC CARDOSO REYES</t>
  </si>
  <si>
    <t>PRESTACION DE SERVICIOS PROFESIONALES PARA LA ATENCION y
PROYECCiÓN DE TEMAS PRECONTRACTUALES, CONTRACTUALES Y
COMO ENLACE ENTRE LA DIRECCiÓN ADMINISTRATIVA, LA PRESIDENCIA
DE LA CÁMARA DE REPRESENTANTES Y LA MESA DIRECTIVA.</t>
  </si>
  <si>
    <t>ANGELA CRISTINA ROSAS HENAO</t>
  </si>
  <si>
    <t>PRESTACION DE SERVICIOS PROFESIONALES PARA BRINDAR APOYO Y
ACOMPAÑAMIENTO EN LA DIVISiÓN FINANCIERA Y DE PRESUPUESTO EN
LA APLICACiÓN DE NORMAS Y PROCEDIMIENTOS PRESUPUESTALES, ASI
COMO EL APOYO A LA REVISiÓN DE LOS SOPORTES DE LAS SOLICITUDES
PRESUPUESTALES DE LA CÁMARA DE REPRESENTANTES</t>
  </si>
  <si>
    <t>PRESTACION DE SERVICIOS PROFESIONALES PARA APOYAR EN LA
INNOVACiÓN DE NUEVOS PROYECTOS DEL PROGRAMA RADIAL
"FRECUENCIA LEGISLATIVA" Y APOYAR A LOS TEMAS DE ORGANIZACiÓN
Y CREACiÓN DE TITULARES PARA EL PROGRAMA DE LA CÁMARA DE
REPRESENTANTES.</t>
  </si>
  <si>
    <t>PRESTACION DE SERVICIOS PROFESIONALES PARA APOYAR EN LOS
TEMAS RELACIONADOS CON LAS RESTAURACIONES DE LOS BIENES
MUEBLES A CARGO DE LA DIVISiÓN DE SERVICIOS</t>
  </si>
  <si>
    <t>MARTELENA BARRERA PARRA</t>
  </si>
  <si>
    <t>EL CONTRATISTA SE OBLIGA A PRESTAR SUS SERVICIOS DE APOYO A LA GESTIÓN PARA LA OPERACIÓN DEL MASTER DE EMISIÓN, DE LOS PROYECTOS AUDIOVISUALES DEL CANAL DEL CONGRESO</t>
  </si>
  <si>
    <t>ALFONSO OROZCO ESPITIA</t>
  </si>
  <si>
    <t>PRESTACION DE SERVICIOS PROFESIONALES PARA ACOMPAÑAR A LA
OFICINA DE INFORMACION y PRENSA EN LA REALIZACiÓN DE NOTAS
PERIODíSTICAS PARA EL NOTICIERO DE LA CÁMARA Y LA REALlZACION DE
PRODUCTOS AUDIVISUALES PARA ALIMENTAR LA PARRILLA DE
PROGRAMACION DEL CANAL INSTITUCIONAL DE COMUNICACiÓN INTERNA</t>
  </si>
  <si>
    <t>BRINDAR APOYO Y ACOMPAÑAMIENTO A LA COMISION SEGUNDA EN EL
SEGUIMIENTO Y ACTUALIZACiÓN DE LAS ACTIVIDADES DESARROLLADAS
POR EL MINISTERIO DE COMERCIO, INDUSTRIA, COMERCIO Y TURISMO, AL
IGUAL QUE A SUS ENTIDADES ADSCRITAS, MINISTERIO DE RELACIONES
EXTERIORES Y MINISTERIO DE DEFENSA NACIONAL.</t>
  </si>
  <si>
    <t>PAULA ANDREA BENAVIDES AVELLA</t>
  </si>
  <si>
    <t xml:space="preserve">PRESTACIÓN DE SERVICIOS DE APOYO A LA GESTIÓN PARA ACOMPAÑAR Y APOYAR A LA SECCIÓN DE CONTABILIDAD DE LA DIVISIÓN FINANCIERA Y DE PRESUPUESTO DE LA CÁMARA DE REPRESENTANTES, EN LO REFERENTE A CRUCES DE  BASE DE DATOS CONTABLES Y GESTIÓN DEL ARCHIVO DOCUMENTAL CONTABLE. </t>
  </si>
  <si>
    <t>ANGELA PATRICIA GARCIA ARTURO</t>
  </si>
  <si>
    <t>PRESTACION DE SERVICIOS PROFESIONALES PARA BRINDAR
ACOMPAÑAMIENTO EN LOS DIFERENTES PROCESOS QUE ESTAN BAJO LA
SUPERVISiÓN DE LA DIVISiÓN DE SERVICIOS.</t>
  </si>
  <si>
    <t>DOILER MANUEL DURANTE RAMOS</t>
  </si>
  <si>
    <t>PRESTACION DE SERVICIOS DE APOYO A LA GESTION PARA BRINDAR
ACOMPAÑAMIENTO LOGíSTICO A LA COMISiÓN PRIMERA DE LA CÁMARA
DE REPRESENTANTES</t>
  </si>
  <si>
    <t>PRESTACION DE SERVICIOS APOYO A LA GESTION EN LAS ACTIVIDADES
DE LA COORDINACiÓN DE ARCHIVO DE HISTORIAS LABORALES Y DE
ARCHIVO DE GESTiÓN DE LA DIVISiÓN DE PERSONAL.</t>
  </si>
  <si>
    <t>HECTOR ARLEY DIAZ TORRES</t>
  </si>
  <si>
    <t>PRESTACION DE SERVICIOS PROFESIONALES PARA ACOMPAÑAR EN LA
IDENTIFICACION DE LOS PROCESOS DE CALIDAD, ELABORACION DE
FICHAS TECNICAS, ASI COMO EN LOS DIFERENTES PROYECTOS,
CONVENIOS INTERADMINISTARTIVOS Y PLANES QUE REQUIERA LA
OFICINA DE INFORMACION Y PRENSA DE LA CÁMARA DE
REPRESENTANTES.</t>
  </si>
  <si>
    <t>BLANCA MYRIAM SANDOVAL ROZO</t>
  </si>
  <si>
    <t>PRESTACION DE SERVICIOS PROFESIONALES ESPECIALIZADOS PARA
ASESORAR Y APOYAR EN LOS ASUNTOS DE CARÁCTER JURíDICO A LA
DIVISiÓN FINANCIERA Y PRESUPUESTO DE LA CÁMARA DE
REPRESENTANTES.</t>
  </si>
  <si>
    <t>PRESTACION DE SERVICIOS PROFESIONALES PARA APOYAR DESDE SU
PROFESiÓN EN LAS DIFERENTES ACTIVIDADES QUE SE DERIVEN DE LOS
PROCESOS PRECONTRACTUALES Y CONTRACTUALES DE LA CÁMARA DE
REPRESENTANTES</t>
  </si>
  <si>
    <t xml:space="preserve">ADRIANA CONSTANZA PINTO BARON </t>
  </si>
  <si>
    <t>PRESTACION DE SERVICIOS PROFESIONALES ESPECIALIZADOS PARA
BRINDAR ASESORIA y ACOMPAÑAMIENTO LEGAL PERMANENTE A LA
PRESIDENCIA DE LA CÁMARA DE REPRESENTANTES Y A SU MESA
DIRECTIVA, EN ASUNTOS DE CONTROL INTERNO Y PARA EL
CUMPLIMIENTO DE LAS ACTIVIDADES DE ORIENTACION, COORDINACION
y VIGILANCIA QUE LES CORRESPONDE EJERCER</t>
  </si>
  <si>
    <t>HITLER ROUSEAU CHAVERRA OVALLE</t>
  </si>
  <si>
    <t>PRESTACION DE SERVICIOS PROFESIONALES EJERCIENDO COMO
ENLACE DE LA DIRECCiÓN ADMINISTRATIVA CON LAS COMISIONES DE
LA CÁMARA DE REPRESENTANTES</t>
  </si>
  <si>
    <t>DANIEL FELIPE CARDOSO MARTINEZ</t>
  </si>
  <si>
    <t>PRESTAR LOS SERVICIOS PROFESIONALES COMO ABOGADO PARA
REALIZAR UN ACOMPAÑAMIENTO A LOS ASUNTOS JURIDICOS QUE SE
PRESENTEN EN LA OFICINA DE PLANEACION y SISTEMAS</t>
  </si>
  <si>
    <t>PRESTACION DE SERVICIOS PROFESIONALES PARA BRINDAR APOYO A LA
OFICINA DE PROTOCOLO EN LA REALIZACiÓN DE LOS INFORMES SOBRE
EL PROCESO DE PAZ, DIRIGIDOS A LAS EMBAJADAS ACREDITADAS EN
COLOMBIA.</t>
  </si>
  <si>
    <t>LAURA ANDREA CUELLAR FLOREZ</t>
  </si>
  <si>
    <t>PRESTACION DE SERVICIOS APOYO A LA GESTION EN LA DIVISION DE
PERSONAL EN LAS ACTIVIDADES RELACIONADAS CON EL ARCHIVO DE
HISTORIAS LABORALES Y ARCHIVO DE GESTION</t>
  </si>
  <si>
    <t>KIARA XILENA MONTERO GUTIERREZ</t>
  </si>
  <si>
    <t>CONTRATO DE PRESTACION DE SERVICIOS PROFESIONALES PARA
COORDINAR EL SISTEMA DE GESTION DE SEGURIDAD Y SALUD DEL
TRABAJO DE LA CAMARA DE REPRESENTANTES.</t>
  </si>
  <si>
    <t>DANIEL MAURICIO RIVERA VANEGAS</t>
  </si>
  <si>
    <t>CONTRATAR LA PRESTACION DE SERVICIOS DE UN EXPERTO QUE APOYE
LA GESTiÓN DE LA DIRECCiÓN Y OPERACiÓN TÉCNICA DEL CANAL
CONGRESO, EN LO QUE CORRESPONDE A LA CÁMARA DE
REPRESENTANTES.</t>
  </si>
  <si>
    <t>IGNACIO GREIFFENSTEIN ARANGO</t>
  </si>
  <si>
    <t>PRESTACION DE SERVICIOS PROFESIONALES PARA BRINDAR
ACOMPAÑAMIENTO A LA OFICINA DE INFORMACION y PRENSA DE LA
CAMARA DE REPRESENTANTES EN LA REALlZACION DE NOTAS
PERIODISTICAS PARA SUS DISTINTOS PRODUCTOS</t>
  </si>
  <si>
    <t>PRESTACION DE SERVICIOS PROFESIONALES ESPECIALIZADOS PARA
APOYAR A LA COMISiÓN LEGAL DE CUENTAS EN EL ANÁLISIS TÉCNICO,
CONTABLE, FINANCIERO Y PRESUPUESTAL DE LAS ENTIDADES "FONDO
NACIONAL DE AHORRO Y UNIDAD NACIONAL PARA LA GESTION DEL
RIESGO DE DESASTRES" VIGENCIA 2016.</t>
  </si>
  <si>
    <t>CONTRATAR EL ARRENDAMIENTO DE PARQUEADEROS PARA EL PARQUE
AUTOMOTOR DE LA CÁMARA DE REPRESENTANTES .</t>
  </si>
  <si>
    <t>PARQUEADEROS PUERTO LOPEZ LIMITADA</t>
  </si>
  <si>
    <t>PRESTACION DE SERVICIOS PROFESIONALES PARA ACOMPAÑAR EN LA
SECRETARíA GENERAL DE LA CÁMARA DE REPRESENTANTES EN LAS
ÁREAS ATINENTES A LA POLíTICA PÚBLICA, Así COMO LA RESOLUCiÓN
DE CONCEPTOS Y CONSULTAS SOLICITADAS</t>
  </si>
  <si>
    <t>JUAN PLABLO ZAPATA SANCHEZ</t>
  </si>
  <si>
    <t>UTL H.R. JOSE EDILBERTO CAICEDO SASTOQUE</t>
  </si>
  <si>
    <t>CONTRATO DE PRESTACIÓN DE SERVICIOS COMO ASESOR GRADO III EN LA UNIDAD DE TRABAJO LEGISLATIVO DEL HONORABLE REPRESENTANTE JOSE EDILBERTO CAICEDO SASTOQUE</t>
  </si>
  <si>
    <t>NESTOR JULIO  GONZALEZ INFANTE</t>
  </si>
  <si>
    <t>PRESTACION DE SERVICIOS PROFESIONALES ESPECIALIZADOS PARA
APOYAR A LA COMISiÓN LEGAL DE CUENTAS EN ANALlSIS TECNICO ,
CONTABLE, FINANCIERO Y PRESUPUESTAL DE LAS ENTIDADES
"CONSEJO PROFESIONAL NACIONAL DE ARQUITECTURA Y SUS
PROFESIONES AUXILIARES E INSTITUTO GEOGRAFICO AGUSTIN
CODAZZI" VIGENCIA 2016</t>
  </si>
  <si>
    <t>PRESTACION DE SERVICIOS PROFESIONALES PARA ASISTIR EN LA
SECRETARIA GENERAL DE LA CÁMARA DE REPRESENTANTES EN LAS
ACTIVIDADES ATINENTES AL CONTROL POLÍTICO Y QUE DE ESTA SE
DERIVEN</t>
  </si>
  <si>
    <t>JORGE ALBERTO BLANCO PORRAS</t>
  </si>
  <si>
    <t>PRESTACIÓN DE SERVICIOS PROFESIONALES PARA BRINDAR ACOMPAÑAMIENTO EN LA SUPERVISIÓN DE LOS DIFERENTES PROCESOS Y SEGUIMIENTO DE LOS PLANES, POLÍTICAS Y PROGRAMAS DE COMPETENCIA DE LA DIVISIÓN DE SERVICIOS</t>
  </si>
  <si>
    <t>HILDA RAQUEL LOPEZ GOMEZ</t>
  </si>
  <si>
    <t>PRESTACIÓN DE SERVICIOS PROFESIONALES OCMO ABOGADO CON EL OBJETO DE APOYAR A LA GESTIÓN CONTRACTUAL DE LA DIRECCIÓN ADMINISTRATIVA Y LA REVISIÓN QUE SOBRE  LA MISMA PUEDAN REALIZAR  LOS ENTES CONTROL EN DESARROLLO DE SUS PROCESOS DE AUDITORIA.</t>
  </si>
  <si>
    <t>PEDRO TULIO RUBIO SANCHEZ</t>
  </si>
  <si>
    <t>PRESTACIÓN DE SERVICIOS PROFESIONALES PARA CONCEPTUAR Y APOYAR A LA MESA DIRECTIVA Y DEMÁS MIEMBROS DE LA COMISIÓN SEPTIMA  EN LOS PROYECTOS DE LEY QUE SE ASIGNEN PARA SU ESTUDIO.</t>
  </si>
  <si>
    <t>IVONNE ANGELICA ALVARADO SORA</t>
  </si>
  <si>
    <t>PRESTACIÓN DE SERVICIOS PROFESIONALES  COMO ABOGADA PARA APOYAR EN MATERIA CONTRACTUAL A LA OFICINA COORDINADORA DE CONTROL INTERNO.</t>
  </si>
  <si>
    <t>KELLY JOHANNA CHAPARO DEL PORTILLO</t>
  </si>
  <si>
    <t>MC -007-2017</t>
  </si>
  <si>
    <t>REALIZAR CAMPAÑAS DE SENSIBILIZACIÓN Y SOCIALIZACIÓN DE USO RACIONAL Y EFICIENTE DE LOS RECURSOS NATURALES EN CUMPLIMIENTO A LOS PROGRAMAS DEL PLAN INSTITUCIONAL DE GESTIÓN AMBIENTAL DE LA CORPORACIÓN</t>
  </si>
  <si>
    <t>GESTIÓN AMBIENTAL &amp; HSEQ S.A.S</t>
  </si>
  <si>
    <t>PRESTACIÓN DE SERVICIOS PROFESIONALES PARA BRINDAR ACOMPAÑAMIENTO  JURÍDICO A LA COMISIÓN PRIMERA DE LA CÁMARA DE REPRESENTANTES EN EL ESTUDIO DE LOS PROYECTOS QUE SE RADIQUEN EN ESTE PERIODO LEGISLATIVO</t>
  </si>
  <si>
    <t xml:space="preserve">PRESTACIÓN DE SERVICIOS PROFESIONALES PARA BRINDAR ACOMPAÑAMIENTO Y APOYO  EN LA SECCIÓN DE CONTABILIDAD DE LA DIVISIÓN FINANCIERA Y DE PRESUPUESTO DE LA CÁMARA DE REPRESENTANTES, PARA REALIZAR DEPURACIÓN, ANÁLISIS , VERIFICACIÓN, CONSOLIDACIÓN, CONCILIACIÓN Y CRUCE DE INFORMACIÓN CONTABLE, AJUSTE RECLASIFICACIÓN DE CUENTAS CONNTABLES. </t>
  </si>
  <si>
    <t>JUAN CARLOS NAVARRO</t>
  </si>
  <si>
    <t xml:space="preserve">PRESTACIÓN DE SERVICIOS PROFESIONALES COMO ABOGADO PARA DAR ACOMPAÑAMIENTO EN LOS PROCESOS ´PRECONTRACTUALES  Y AL PARQUE AUTOMOTOR A CARGO DE LA DIVISIÓN DE SERVICIOS </t>
  </si>
  <si>
    <t xml:space="preserve">DANYS RODOLFO RIVERO </t>
  </si>
  <si>
    <t>PRESTACIÓN DE SERVICIOS PROFESIONALES PARA ACOMPAÑAR Y APOYAR  A LA SECCIÓN DE CONTABILIDAD DE LA DIVISIÓN FINANCIERA Y DE PRESUPUESTO DE LA CÁMARA DE REPRESENTANTES, EN ACTIVIDADES CONTABLES Y FINANCIERAS PARA DESARROLLAR TODO LO REFEENTE A DEPURACIÓN DE CUENTAS CONTABLES, CRUCES DE BASES DE DATOS  CONTABLES Y GESTIÓN DEL ARCHIVO DOCUMENTAL CONTABLE</t>
  </si>
  <si>
    <t>VIANIS OSPINO RAMIREZ</t>
  </si>
  <si>
    <t>PRESTACIÓN DE SERVICIOS PROFESIONALES PARA APOYAR A LA OFICINA DE PLANEACIÓN Y SISTEMAS EN LA ACTUALIZACIÓN DE HERRAMIENTAS DE GESTIÓN DE CALIDAD</t>
  </si>
  <si>
    <t>AMAYTHER NAYIVE MOLINA VILLARAGA</t>
  </si>
  <si>
    <t>JAIME EDUARDO DIAZ ORJUELA</t>
  </si>
  <si>
    <t xml:space="preserve">PRESTACIÓN DE SERVICIOS PROFESIONALES EN LA SECRETARÍA GENERAL DE LA CÁMARA DE REPRESENTANTES PARA BRINDAR APOYO EN LA REALIZACIÓNDE CORRECCIONES Y RECOMENDACIONES ATINENTES AL PERFECCIONAMIENTO DE LA CONFIGURACIÓN LUISTICO-GRAMATICAL DE LAS INICIATIVAS LEGISLATIVAS Y DOCUMENTOS ENCARGADOS. </t>
  </si>
  <si>
    <t>YINA PAOLA FIERRO GAONA</t>
  </si>
  <si>
    <t>PRESTACIÓN DE SERVICIOS PROFESIONALES PARA PROYECTAR LOS DOCUMENTOS JURÍDICOS QUE SEAN REQUERIDOS POR LA SEGUNDA VICEPRESIDENCIA DE LA CÁMARA DE REPRESENTANTES</t>
  </si>
  <si>
    <t>DARWIN RAUL CARLOSAMA SAAVEDRA</t>
  </si>
  <si>
    <t>PRESTACIÓN DE SERVICIOS PROFESIONALES PARA BRINDAR APOYO Y ACOMPAÑAMIENTO  JURÍDICO A LAS ACTIVIDADES EN ESPECIAL LAS RELACIONADAS CON CONTRATACIÓN Y REQUERIMIENTOS DE LOS ORGANOS DE CONTROL</t>
  </si>
  <si>
    <t>PRESTACIÓN DE SERVICIOS PROFESIONALES PARA BRINDAR ACOMPAÑAMIENTO EN LAS ACTIVIDADES JURÍDICAS DERIVADAS DEL CUMPLIMIENTO  DE LAS FUNCIONES DE LA DIVISIÓN DE PERSONAL DE LA CÁMARA DE REPRESENTANTES.</t>
  </si>
  <si>
    <t>OMAR JEYSSON BRAVO GALEANO</t>
  </si>
  <si>
    <t>YANNETH LUCIA ACEVEDO LOPEZ</t>
  </si>
  <si>
    <t>PRESTACIÓN DE SERVICIOS DE APOYO A LA GESTIÓN PARA REALIZAR LOS PROCESOS  DE PRODUCCIÓN DE LOS NOTICIEROS INSTITUCIONALES, ASÍ COMO EJECUTAR LABORES AFINES A LA CONSTRUCCIÓN DE PRODUCTOS TELEVISIVOS,ESCRITOS, RADIALES Y VIRTUALES  PARA LA OFICINA DE INFORMACIÓN Y PRENSA DE LA CÁMARA DE REPRESENTANTES.</t>
  </si>
  <si>
    <t>PRESTACIÓN DE SERVICIOS PROFESIONALES PARA BRINDAR ACOMPAÑAMIENTO A LA OFICINA DE INFORMACIÓN Y PRENSA DE LA CÁMARA DE REPRESENTANTES  EN LA ELABORACIÓN Y ACTUALIZACIÓN DE ESTTRATEGIAS PUBLICITARIAS EN LOS DIFERENTES MEDIOS DE COMUNICACIÓN.</t>
  </si>
  <si>
    <t>PRESTACIÓN DE SERVICIOS PROFESIONALES PARA APOYAR DESDE EL PUNTO DE VISTA DE SU PROFESÍÓN A LA OFICINA DE INFORMACIÓN Y PRENSA EN LO RELACIONADO CON LA REVISTA INSTITUCIONAL PODER LEGISLTAIVO.</t>
  </si>
  <si>
    <t xml:space="preserve">PRESTAR SUS SERVICIOS PROFESIONALES A LA OFICINA DE INFORMACIÓN Y PRENSA DE LA CÁMARA DE REPRESENTANTES PARA BRINDAR ACOMPAÑAMIENTO Y APOYAR EN LA REALIZACIÓN DE  NOTAS PERIODISTICAS PARA SUS DISTINTOS PRODUCTOS. </t>
  </si>
  <si>
    <t xml:space="preserve">PRESTACIÓN DE SERVICIOS PROFESIONALES, PARA BRINDAR ACOMPAÑAMIENTO A LA OFICINA DE INFORMACIÓN Y PRENSA DE LA CÁMARA DE REPRESENTANTES EN LA REALIZACIÓN DE NOTAS PERIODISTICAS PARA SUS DISTINTOS PRODUCTOS. </t>
  </si>
  <si>
    <t>PRESTAR SUS SERVICIOS DE APOYO A LA GESTIÓN EN LA DIVISIÓN DE PERSONAL EN LAS ACTIVIDADES  DE LA COORDINACIÓN DE ARCHIVO DE HISTORIAS LABORALES Y ARCHIVO DE GESTIÓN</t>
  </si>
  <si>
    <t xml:space="preserve">PRESTAR LOS SERVICIOS PROFESIONALES PARA ACOMPAÑAR A LA OFICINA DE INFORMACIÓN Y PRENSA, COMO PRESENTADORA DE SUS PRODUCTOS TELEVISIVOS; ASÍ COMO APOYO EN LA PRE PRODUCCIÓN Y PRODUCCIÓN DE LOS MISMOS. </t>
  </si>
  <si>
    <t>PRESTAIÓN DE SERVICIOS PROFESIONALES PARA APOYAR LA COORDINACIÓN DE TEMAS RELACIONADOS ENTRE LA OFICINA DE INFORMACIÓN Y PRENSA Y  LA PRESIDENCIA DE LA CÁMARA DE REPRESENTANTES</t>
  </si>
  <si>
    <t>PRESTACIÓN DE SERVICIOS PROFESIONALES PARA BRINDAR ACOMPAÑAMIENTO A LA PRESIDENCIA DE LA CÁMARA DE REPRESENTANTES EN LOS TRÁMITES Y ACTIVIDADES DE CARÁCTER JURÍDICO</t>
  </si>
  <si>
    <t>VIVIANA PEÑALOZA OSPINA</t>
  </si>
  <si>
    <t>PRESTACIÓN DE SERVICIOS PROFESIONALES PARA APOYAR A LA COMISIÓN LEGAL DE CUENTAS EN EL ANÁLISIS TÉCNICO, CONTABLE. FINANCIERO Y PRESUPUESTAL DE LA ENTIDAD "SUPERINTENDENCIA NACIONAL DE SALUD" Vigencia 2016.</t>
  </si>
  <si>
    <t>GLORIA PATRICIA VASQUEZ LOPEZ</t>
  </si>
  <si>
    <t>PRESTACIÓN DE SERVICIOS DE APOYO A LA GESTIÓN EN LA DIVISIÓN DE PERSONAL EN LAS ACTIVIDADES Y TRAMITES ADMINISTRATIVOS RELACIONADOS CON CLASIFICACIÓN DE LOS DOCUMENTOS  PARA ARCHIVO DE LA OFICINA</t>
  </si>
  <si>
    <t>EDWIN ENRIQUE VELANDIA SANCHEZ</t>
  </si>
  <si>
    <t>PRESTAR LOS SERVICIOS DE APOYO A LA GESTIÓN A LA OFICINA DE INFORMACIÓN Y PRENSA DE LA CÁMARA DE REPRESENTANTES EN LA ORGANIZACIÓN, DIGITALIZACIÓN, DUPLICACIÓN Y ARCHIVO DE DOCUMENTOS, EXPEDIENTES Y DEMÁS INFORMACIÓN DE ESTA OFICINA.</t>
  </si>
  <si>
    <t>PRESTACION DE SERVICIOS DE APOYO A LA GESTION PARA ACOMPAÑAR
A LA OFICINA DE INFORMACiÓN Y PRENSA EN LA RECOLECCIÓN,
CREACIÓN Y REDACCIÓN DE NOTAS PERIODISTICAS PARA EL
PROGRAMA RADIAL INFORMATIVO "FRECUENCIA LEGISLATIVA".</t>
  </si>
  <si>
    <t xml:space="preserve">COMISIÓN DE INVESTIGACIÓN Y ACUSACIÓN </t>
  </si>
  <si>
    <t>PRESTACION DE SERVICIOS DE APOYO PARA BRINDAR
ACOMPAÑAMIENTO AL CANAL CONGRESO OFICINA DE INFORMACION Y
PRENSA.</t>
  </si>
  <si>
    <t>MELISSA PAOLA MURILLO RAMIREZ</t>
  </si>
  <si>
    <t>COMISIÓN DE ÉTICA Y ESTATUTO DEL CONGRESO</t>
  </si>
  <si>
    <t xml:space="preserve">PRESTACIÓN DE SERVICIOS PROFESIONALES PARA BRINDAR APOYO Y ACOMPAÑAMIENTO A LA COMISIÓN DE ÉTICA Y ESTATUTO DEL CONGRESISTA, EN EL DESARROLLO DE LAS ACTIVIDADES DE LA COMISIÓN Y EN LA REALIZACIÓN DE SEMINARIOS Y EVENTOS ACADÉMICOS;COORDINACIÓN CON LA OFICINA DE PRENSA DE LA CÁMARA DE REPRESENTANTES Y OTROS MEDIOS DE COMUNICACIÓN PARA LA DIVULGACIÓN DE LOS MISMOS. </t>
  </si>
  <si>
    <t>MARTHA LUCIA OROZCO ARAÚJO</t>
  </si>
  <si>
    <t xml:space="preserve">PRESTACIÓN DE SERVICIOS DE APOYO A LA GETSIÓN DELPLAN INSTITUCIONAL DE FORMACIÓN DE CAPACITACIÓN (PIFC) BRINDANDO ACOMPAÑAMIENTO EN LA EJECUCIÓN DEL MISMO. </t>
  </si>
  <si>
    <t>MELISSA ALEJANDRA MIREYA GOMEZ VELANDIA</t>
  </si>
  <si>
    <t>MC-009-2017</t>
  </si>
  <si>
    <t xml:space="preserve">PRESTACIÓN DE SERVICIOS PARA LA DESINTEGRACÍÓN DE 18 VEHÍCULOS TIPO CAMIONETA Y AUTOMOVILES ENTREGADOS EN DONACIÓN POR LA DIAN A LA CAMARA DE REPRESENTANTES </t>
  </si>
  <si>
    <t>MARTHA MERCEDES SANCHEZ CELIS-CHATARRIZACIÓN</t>
  </si>
  <si>
    <t>PRESTACIÓN DE SERVICIOS DE APOYO A LA GESTIÓN DEL PLAN INSTITUCIONAL DE FORMACIÓN Y CAPACITACIÓN (PIFC=¿) BRINDANDO ACOMPAÑAMIENTO EN LA EJECUCIÓN DEL MISMO.</t>
  </si>
  <si>
    <t>MAIRA ALEJANDRA DAVILA VILLAQUIRAN</t>
  </si>
  <si>
    <t xml:space="preserve">PRESTAR SERVICIOS A LA CÁMARA DE REPRESENTANTES PARA PLANEAR, ORGANIZAR, Y EJECUTAR SEIS (6) FOROS PARA ALGUNAS CIUDADES DE COLOMBIA , ENTRE OTRAS; BOGOTÁ, MEDELLÍN, BARRANQUILLA, BUCARAMANGA, NEIVA Y CALÍ, INCLUYENDO LA LOGÍSTICA, LA EJECUCIÓN, LA CONSECUCIÓN DE INSUMOS, Y CONFERENCISTAS PARA SU REALIZACIÓN </t>
  </si>
  <si>
    <t>PROYECTOS SEMANA S.A.</t>
  </si>
  <si>
    <t>PRESTACION DE SERVICIOS PROFESIONALES, PARA REALIZAR
ACOMPAÑAMIENTO JURíDICO EN LOS PROCESOS PENALES,
DISCIPLINARIOS, Y FISCALES, ADELANTADOS POR LA COMISIÓN DE
INVESTIGACiÓN Y ACUSACIÓN DE LA CÁMARA DE REPRESENTANTES</t>
  </si>
  <si>
    <t>VIVIANA MARIA JIMENEZ OCHOA</t>
  </si>
  <si>
    <t>Publicación extemporanea porque falta firma en los estudios previos</t>
  </si>
  <si>
    <t>PRESTACION DE SERVICIOS DE APOYO A LA GESTION DEL PLAN
INSTITUCiONAL DE FORMACiÓN DE, CAPACITACiÓN ( PIFC), BRINDANDO
ACOMPANAMIENTO EN LA EJECUCION DEL MISMO</t>
  </si>
  <si>
    <t>HAROLD GIOVANNI JIMENEZ SOLANILLA</t>
  </si>
  <si>
    <t xml:space="preserve">CONTRATO INTERADMINISTRATIVO PARA LA EDICIÓN Y PUBLICACIÓN DE LA GACETA DEL CONGRESO Y DEMÁS PUBLICACIONES REQUERIDAS Y AUTORIZADAS POR LA CÁMARA DE REPRESENTANTES. </t>
  </si>
  <si>
    <t>KAREN KRISTINA DIAZ NASSER</t>
  </si>
  <si>
    <t>PRESTAR SUS SERVICIOS DE APOYO A LA GESTIÓN EN LA DIVISIÓN DE PERSONAL EN LAS ACTIVIDADES  DE DIGITACIÓN DE  HISTORIAS LABORALES EN BASES DE DATOS Y ARCHIVO DE GESTIÓN</t>
  </si>
  <si>
    <t>JUAN CARLOS GUERRERO HERNANDEZ</t>
  </si>
  <si>
    <t>PRESTACIÓN DE SERVICIOS PROFESIONALES, PARA REALIZAR ACOMPÁÑAMIENTO JURÍDICO EN LOS PROCESOS PENALES, DISCIPLINARIOS Y FISCALES, ADELANTADOS POR LA COMISIÓN DE INVESTIGACIÓN Y ACUSACIÓN DE LA CÁMARA DE REPRESENTANTES</t>
  </si>
  <si>
    <t>MARIA DEL PILAR ABRIL OTERO</t>
  </si>
  <si>
    <t>Tipo de contrato: Contrato de Seguros / Rubro: Seguros de Vida-Senadores y Representantes (Art 389 Ley 5 de 1992)</t>
  </si>
  <si>
    <t>PRESTACION DE SERVICIOS PROFESIONALES, ESPECIALIZADOS, PARA
REALIZAR ACOMPAÑAMIENTO JURíDICO A lOS PROCESOS PENALES,
DISCIPLINARIOS, Y FISCALES, ADELANTADOS POR LA COMISiÓN DE
INVESTIGACiÓN Y ACUSACiÓN DE LA CÁMARA DE REPRESENTANTES.</t>
  </si>
  <si>
    <t>ALFONSO PALACIOS TORRES</t>
  </si>
  <si>
    <t>Tipo de contrato: Contrato de Seguros / Rubro: Seguros Generales</t>
  </si>
  <si>
    <t>CONTRATAR EL APOYO LOGISTICO PARA TODAS LAS ACTIVIDADES
ENMARCADAS DENTRO DEL PLAN DE BIENESTAR.</t>
  </si>
  <si>
    <t>CAJA DE COMPENSACION FAMILIAR -CAFAM</t>
  </si>
  <si>
    <t>PRESTACION DE SERVICIOS DE APOYO A LA FUNCION JUDICIAL, DE LA
COMISiÓN DE INVESTIGACIÓN Y ACUSACiÓN DE LA CÁMARA DE
REPRESENTANTES</t>
  </si>
  <si>
    <t>CIELO REGINA OTERO BULA</t>
  </si>
  <si>
    <t>PRESTAR LOS SERVICIOS DE APOYO A LA GESTION EN LA
PRESIDENCIA DE LA CÁMARA DE REPRESENTANTES EN LOS TEMAS DE
TRANSPARENCIA QUE LE SEAN ASIGNADOS</t>
  </si>
  <si>
    <t>ANDRES MAURICIO LOPEZ CABANA</t>
  </si>
  <si>
    <t>DIVISION DE SERVICIOS</t>
  </si>
  <si>
    <t>PRESTACION DE SERVICIOS PROFESIONALES PARA DAR
ACOMPAÑAMIENTO FINANCIERO AL COMPONENTE TÉCNICO DE LOS
PROCESOS PRECONTRACTUALES y Así MISMO AL PLAN DE
ADQUISICIONES VIGENCIA 2018 A CARGO DE LA DIVISIÓN DE SERVICIOS.</t>
  </si>
  <si>
    <t>LUIS CARLOS ORTEGA SANCHEZ</t>
  </si>
  <si>
    <t>DIVISION JURIDICA</t>
  </si>
  <si>
    <t>PRESTACION DE SERVICIOS</t>
  </si>
  <si>
    <t>DIANA MARCELA FLECHAS CHAPARRO</t>
  </si>
  <si>
    <t>MC_010_2017</t>
  </si>
  <si>
    <t>SUMINISTRO DE ELEMENTOS ELÉCTRICOS E HIDRAULICOS PARA EL MANTENIMIENTO DE LOS EDIFICIOS EN LOS QUE  FUNCIONA LA CÁMARA DE REPRESENTANTES</t>
  </si>
  <si>
    <t>COMERCIALIZADORA SUMITEC KARCH LTDA</t>
  </si>
  <si>
    <t>DIVISION DE PERSONAL</t>
  </si>
  <si>
    <t>PRESTACION DE SERVICIOS DE APOYO A LA GESTION DEL PLAN INSTITUCIONAL DE FORMACION DE CAPACITACION (PIFC), BRINDANDO ACOMPAÑAMIENTO EN LA EJECUCION DEL MISMO</t>
  </si>
  <si>
    <t>DIANA TORCOROMA QUINTERO GOMEZ</t>
  </si>
  <si>
    <t>OFICINA DE INFORMACION Y PRENSA</t>
  </si>
  <si>
    <t>VIVIANA ALEJANDRA GIL GARCIA</t>
  </si>
  <si>
    <t>PRESTAR LOS SERVICIOS DE APOYO A LA GESTION A LA OFICINA DE INFORMACION Y PRENSA DE LA CAMARA DE REPRESENTANTES, COMO CAMAREOGRAFO, CON SU CAMARA Y DEMAS ELEMENTOS, PARA EL CUBRIMIENTO DE LA INFORMACION PERIODISTICA DE LA CAMARA DE REPRESENTRANTES</t>
  </si>
  <si>
    <t>DIVISION FINANCIERA Y DE PRESUPUESTO</t>
  </si>
  <si>
    <t>PRESTACION DE SERVICIOS PROFESIONALES PARA BRINDAR ACOMPAÑAMIENTO EN LA SECCION DE CONTABILIDAD DE LA DIVISION FINANCIERA Y DE PRESUPUESTO DE LA CAMARA DE REPRESENTANTES, PARA REALIZAR LAS ACTIVIDADES DE DEPURACION, ANALISIS, VERIFICACION, CONSOLIDACION, CONCILIACION Y CRUCE DE INFORMACION CONTABLE, AJUSTE RECLASIFICACION DE CUENTAS CONTABLES</t>
  </si>
  <si>
    <t>DIANA LORENA MURILLO URIBE</t>
  </si>
  <si>
    <t>PRESTACION DE SERVICIOS PROFESIONALES PARA EL CUBRIMIENTO PERIODISTICO DE LOS PROGRAMAS EMITIDOS POR EL CANAL DEL CONGRESO, ASI COMO EL CUBRIMIENTO DE LAS COMISIONES ECONOMICAS PARA EL NOTICIERO   DE LA CAMARA DE REPRESENTANTES</t>
  </si>
  <si>
    <t>COMISION LEGAL DE INVESTIGACION Y ACUSACION</t>
  </si>
  <si>
    <t>PRESTACION DE SERVICIOS PROFESIONALES, PARA REALIZAR ACOMPAÑAMIENTO JURIDICO EN LOS PROCESOS PENALES, DISCIPLINARIOS Y FISCALES, ADELANTADOS POR LA COMISION DE INVESTIGACION Y ACUSACION DE LA CAMARA DE REPRESENTANTES</t>
  </si>
  <si>
    <t>PRESTAR SERVICIOS PROFESIONALES PARA LA COORDINACION GENERAL DE LOS EQUIPOS Y OPERACIONES DEL CANAL DEL CONGRESO</t>
  </si>
  <si>
    <t>CESAR AUGUSTO CAMACHO MELO</t>
  </si>
  <si>
    <t>LINDA JOHANA REYES</t>
  </si>
  <si>
    <t xml:space="preserve">CONTRATAR EL ARRENDAMIENTO DE UNA BODEGA PARA EL ARCHIVO DE LOS ELEMENTOS FISICOS Y DIGITALIZADOS DE PROPIEDAD DE LA CAMARA DE REPRESENTANTES </t>
  </si>
  <si>
    <t>GESTION GENERAL</t>
  </si>
  <si>
    <t>SOCIEDAD ARMADILLO LTDA</t>
  </si>
  <si>
    <t>CONTRATAR EL DISEÑO DE ESTRATEGIAS DE MOTIVACION E INTERES EN EL MARCO DEL CUMPLIMIENTO DEL PLAN ESTRATEGICO 2017/2018 "TRANSFORMANDO CON TRANSPARENCIA" DE LA CAMARA DE REPRESENTANRTES.</t>
  </si>
  <si>
    <t>RONALD GIOVANNY MAYORGA SANCHEZ</t>
  </si>
  <si>
    <t xml:space="preserve">PRESTACION DE SERVICIOS PARA EL DESARROLLO DE LA POLITICA DE COMUNICACIÓN INTERNA DE LOS MANUALES, PROCESOS Y PROCEDIMIENTOS DE LA CAMARA DE REPRESENTANTES </t>
  </si>
  <si>
    <t>PATTY GOMEZ RELACIONES PUBLICAS S.A.S</t>
  </si>
  <si>
    <t>PRESTACIÓN DE SERVICIOS DE APOYO A LA GESTIÓN PARA ACOMPAÑAR Y APOYAR LAS ACTIVIDADES ASISTENCIALES DE ARCHIVO Y CORRESPONDENCIA DE LA SECCIÓN DE PAGADURÍA DE LA CAMARA DE REPRESENTANTES-</t>
  </si>
  <si>
    <t>DIANA MARCELA GIRALDO FERNANDEZ</t>
  </si>
  <si>
    <t>CM_002_2017</t>
  </si>
  <si>
    <t>CONTRATAR LA ELABORACION DE UN DIAGMOSTICO Y RECOMENDACIONES TECNOLOGICAS QUE INCLUYAN LOS DISEÑOS PARA LA AMPLIACION DE MEJORAMIENTO Y ACTUALIZACION TECNOLOGICA DEL SALON ELIPTICO Y LAS SALAS DE SESIONES DE LAS COMISIONES DE LA CAMARA DE REPRESENTANTES.</t>
  </si>
  <si>
    <t>TECHNO MART SAS</t>
  </si>
  <si>
    <t>PRESTACIÓN DE SERVICIOS DE APOYO A LA GESTIÓN PARA ACOMPAÑAR Y APOYAR LA SECCIÓN DE CONTABILIDAD DE LA DIVISIÓN FINANCIERA Y DE PRESUPUESTO DE LA CAMARA DE REPRESENTANTES , EN ACTIVIDADES CONTABLES Y FINANCIERAS CONCERNIENTES A LA DEPURACIÓN DE CUENTAS CONTABLES, CRUCES DE BASES DE DATOS CONTABLES Y GESTIÓN DEL ARCHIVO DOCUMENTAL CONTABLE</t>
  </si>
  <si>
    <t>PRESTACIÓN DE SERVICIOS DE APOYO A LA GESTIÓN PARA REALIZAR ACTIVIDADES TECNICAS DIRIGIDAS AL BUEN FUNCIONAMIENTO DE TODOS LOS EQUIPOS DE INGENIERIA DE PRODUCCIÓN, UTILIZADOS EN LA REALIZACIÓN DE LOS PROGRAMAS PRODUCIDOS POR LA OFICINA DE INFORMACIÓN Y PRENSA DE LA CÁMARA DE REPRESENTANTES.</t>
  </si>
  <si>
    <t>PRESTACIÓN DE SERVICIOS DE APOYO A LA GETSIÓN PARA REALIZAR LA EDICIÓN DE TODOS LOS PRODUCTOS AUDIOVISUALES OBTENIDOS DEL CUBRIMIENTO DE LA INFORMACIÓN PERIODISTICA DE LA CÁMARA DE REPRESENTANTES.</t>
  </si>
  <si>
    <t>PRESTACIÓN DE SERVICIOS DE APOYO A LA GESTIÓN CON OCASIÓN DE LAS FUNCIONES PROPIAS DE UN CAMAROGRAFO PARA EL CUBRIMIENTO DE LA INFORMACIÓN PERIODISTICA DE LA CAMARA DE REPRESENTANTES.</t>
  </si>
  <si>
    <t>PRESTACIÓN DE SERVICIOS DE APOYO A LA GESTIÓN COMO OPERADOR DE SWITCHER DE LAS TRANSMISIONES EN DIRECTO O EN DIFERIDO DE LA PLENARIA DE LA CAMARA DE REPRESENTANTES</t>
  </si>
  <si>
    <t>PRESTACIÓN DE SERVICIOS DE APOYO A LA GESTIÓN PARA REALIZAR LA EDICIÓN DE TODOS LOS PRODUCTOS AUDIOVISUALES OBTENIDOS DEL CUMPLIMIENTO DE LA INFORMACIÓN PERIODISTICA DE LA CÁMARA DE REPRESENTANTES.</t>
  </si>
  <si>
    <t>PRESTAR LOS SERVICIOS DE APOYO A LA GESTIÓN PARA REALIZAR ACTIVIDADES TÉCNICAS DIRIGIDAS AL BUEN FUNCIONAMIENTO DE TODOS LOS EQUIPOS DE INGENIERÍA DE PRODUCCIÓN, UTILIZADOS EN LA REALIZACIÓN DE LOS PROGRAMAS PRODUCIDOS POR LA OFICINA DE INFORMACIÓN Y PRENSA DE LA CÁMARA DE REPRESENTANTES,</t>
  </si>
  <si>
    <t>PRESTAR LOS SERVICIOS DE APOYOA LA GESTION CON OCASIÓN DE LAS FUNCIONES PROPIAS DE UN CAMAREOGRAFO PARA EL CUBRIMIENTO DE LA INFORMACION PERIODISTICA DE LA CAMARA DE REPRESENTANTES.</t>
  </si>
  <si>
    <t>PRESTACION DE SERVICIOS DE APOYO A LA GESTION EN LAS ACTIVIDADES Y TRAMITES ADMINISTRATIVOS RELACIONADOS CON CLASIFICACION DE LOS DOCUMENTOS PARA ARCHIVO DE LA DIVISION DE PERSONAL.</t>
  </si>
  <si>
    <t>PRESTAR SUS SERVICIOS DE APOYO A LA GESTION EN LA DIVISION DE PERSONAL EN LAS ACTIVIDADES RELACIONADAS CON EL ARCHIVO DE HISTORIAS LABORALES Y ARCHIVO DE GESTION.</t>
  </si>
  <si>
    <t>MARIA FERNANDA BARAJAS AGUILERA</t>
  </si>
  <si>
    <t>LP_008_2017</t>
  </si>
  <si>
    <t>CONTRATAR A UNA O VARIAS  COMPAÑÍAS DE SEGUROS LEGALMENTE AUTORIZADA(S) PARA FUNCIONAR EN EL PAÍS, EL PROGRAMA DE SEGUROS  REQUERIDO PARA LA ADECUADA PROTECCION DE LOS BIENES E INTERESES PATRIMONIALES DE LA CAMARA DE REPRESENTANTES, ASI COMO DE AQUELLOS POR LOS QUE SEA O FUERE LEGALMENTE RESPONSABLE O LE CORRESPONDA ASEGURAR EN VIRTUD  DE DISPOSICION LEGAL O CONTRACTUAL AL IGUAL QUE EL SEGURO DE VIDA DE LOS HONORABLES REPRESENTANTES.</t>
  </si>
  <si>
    <t>RAFAEL ARMANDO RODRIGUEZ MENDEZ</t>
  </si>
  <si>
    <t>CARLOS EDUARDO LUNA CRUDO</t>
  </si>
  <si>
    <t>PRORROGA 4</t>
  </si>
  <si>
    <t>CPS_001_2018</t>
  </si>
  <si>
    <t>PRESTACION DE SERVICIOS PROFESIONALES PARA BRINDAR APOYO Y ACOMPANAMIENTO EN LOS PROCESOS DESARROLLADOS POR LA DIVISION FINANCIERA Y PRESUPUESTO ESPECIALMENTE EN EL MANEJO TRAMITE Y CONTROL DEL PRESUPUESTO DE LA CORPORACION.</t>
  </si>
  <si>
    <t>PRESTACIÓN DE SERVICIOS DE APOYO</t>
  </si>
  <si>
    <t>https://www.contratos.gov.co/consultas/detalleProceso.do?numConstancia=18-12-7507236</t>
  </si>
  <si>
    <t>OFICINA DE REGISTRO Y CONTROL</t>
  </si>
  <si>
    <t>CPS_002_2018</t>
  </si>
  <si>
    <t>PRESTACION DE SERVICIOS PROFESIONALES PARA BRINDAR APOYO A LA SECCION DE REGISTRO Y CONTROL EN REALIZAR INFORMES PARA ATENDER REQUERIMIENTOS DE ENTES DE CONTROL Y DAR
RESPUESTA A DERECHOS DE PETICION ALLEGADOS</t>
  </si>
  <si>
    <t>https://www.contratos.gov.co/consultas/detalleProceso.do?numConstancia=18-12-7501168</t>
  </si>
  <si>
    <t>CPS_003_2018</t>
  </si>
  <si>
    <t>PRESTAR LOS SERVICIOS PROFESIONALES COMO ABOGADO PARA APOYAR LAS ACTIVIDADES EN MATERIA CONTRACTUAL A CARGO DE LA DIVISION JURIDICA DE LA CAMARA DE REPRESENTANTES.</t>
  </si>
  <si>
    <t>https://www.contratos.gov.co/consultas/detalleProceso.do?numConstancia=18-12-7509792</t>
  </si>
  <si>
    <t>CPS_004_2018</t>
  </si>
  <si>
    <t>PRESTAR LOS SERVICIOS PROFESIONALES COMO ABOGADO PARA APOYAR LAS ACTIVIDADES EN MATERIA CONTRACTUAL DE LA DIVISION JURiDICA DE LA CAMARA DE REPRESENTANTES.</t>
  </si>
  <si>
    <t>CAROLINA ANTOLINEZ GUZMAN</t>
  </si>
  <si>
    <t>https://www.contratos.gov.co/consultas/detalleProceso.do?numConstancia=18-12-7508081</t>
  </si>
  <si>
    <t>CPS_005_2018</t>
  </si>
  <si>
    <t>PRESTACION DE SERVICIOS PROFESIONALES PARA BRINDAR APOYO JURIDICO EN EL SEGUIMIENTO DE LA ETAPA PRECONTRACTUAL Y CONTRACTUAL DE LOS PROCESOS DE BIENES Y SERVICIOS QUE
SUPERVISA EL JEFE DE LA DIVISI6N DE SERVICIOS.</t>
  </si>
  <si>
    <t>https://www.contratos.gov.co/consultas/detalleProceso.do?numConstancia=18-12-7508309</t>
  </si>
  <si>
    <t>CPS_006_2018</t>
  </si>
  <si>
    <t>PRESTACION DE SERVICIOS PROFESIONALES PARA EL ACOMPANAMIENTO JURIDICO EN LOS PROCESOS RELACIONADOS CON EL PARQUE AUTOMOTOR DE COMPETENCIA DE LA D1VIS6N DE SERVICIOS.</t>
  </si>
  <si>
    <t>https://www.contratos.gov.co/consultas/detalleProceso.do?numConstancia=18-12-7508434</t>
  </si>
  <si>
    <t>CPS_007_2018</t>
  </si>
  <si>
    <t>PRESTACION DE SERVICIOS DE APOYO A LA GESTION PARA APOYAR A LA DIVISION JURIDICA EN ACTIVIDADES SECRETAR}ALES, ASISTENCIALES Y OPERbTIVAS QUE SE DERIVEN DE LOS PROCESOS DE CONTRATACION DE LA DIVISION JURIDICA</t>
  </si>
  <si>
    <t>https://www.contratos.gov.co/consultas/detalleProceso.do?numConstancia=18-12-7502157</t>
  </si>
  <si>
    <t>CPS_008_2018</t>
  </si>
  <si>
    <t>PRESTACION DE SERVICIOS DE APOYO A LA GESTION PARA BRINDAR ACOMPANAMIENTO JURIDICO EN LA OFICINA DE INFORMACION Y PRENSA DE LA CAMARA DE REPRESENT ANTES</t>
  </si>
  <si>
    <t>NATHALY INDIRA FORERO GARCIA</t>
  </si>
  <si>
    <t>https://www.contratos.gov.co/consultas/detalleProceso.do?numConstancia=18-12-7508612</t>
  </si>
  <si>
    <t>CPS_009_2018</t>
  </si>
  <si>
    <t>CONTRATO DE PRESTACION DE SERVICIOS PROFESIONALES PARA BRINDAR ACOMPAFIAMIENTO A LA DIVISION DE PERSONAL EN LAS ACTIVIDADES LOGISTICAS Y DE ORGANIZACION PROTOCOLARIA PARA LA EJECUCION DEL PLAN DE BIENESTAR DE LA ENTIDAD.</t>
  </si>
  <si>
    <t>https://www.contratos.gov.co/consultas/detalleProceso.do?numConstancia=18-12-7501435</t>
  </si>
  <si>
    <t>CPS_010_2018</t>
  </si>
  <si>
    <t>PRESTACION DE SERVICIOS PROFESIONALES ESPECIALIZADOS PARA BRINDAR ASESORIA JURIDICA EN LA ETAPA PRECONTRACTUAL, CONTRACTUAL Y POSTCONTRACTUAL EN LA ADQUISICION DE OBRAS,
BIENES Y SERVICIOS QUE ADELANTA LA DIVISI6N DE SERVICIOS.</t>
  </si>
  <si>
    <t>https://www.contratos.gov.co/consultas/detalleProceso.do?numConstancia=18-12-7509228</t>
  </si>
  <si>
    <t>CPS_011_2018</t>
  </si>
  <si>
    <t>PRESTACION DE SERVICIOS PROFESIONALES COMO ASESORA JURIDICA DE LA DIRECCION ADMINISTRATIVA, EN LA GESTION CONTRACTUAL ASI COMO TAMBIEN APOYAR EN LAS LABORES ADMINISTRATIVAS COMO ENLACE CON LOS HONORABLES REPRESENTANTES</t>
  </si>
  <si>
    <t>https://www.contratos.gov.co/consultas/detalleProceso.do?numConstancia=18-12-7502747</t>
  </si>
  <si>
    <t>CPS_012_2018</t>
  </si>
  <si>
    <t>PRESTACION DE SERVICIOS PROFESIONALES PARA APOYAR EN LA ORGANIZACI6N, PLANEACION Y SEGUIMIENTO DE LOS DIFERENTES PROCESOS QUE MANEJA LA DIVISION DE SERVICIOS DE LA CAMARA DE REPRESENTANTES</t>
  </si>
  <si>
    <t>https://www.contratos.gov.co/consultas/detalleProceso.do?numConstancia=18-12-7509419</t>
  </si>
  <si>
    <t>CPS_013_2018</t>
  </si>
  <si>
    <t xml:space="preserve">PRESTACION DE SERVICIOS DE APOYO A LA GESTION EN LAS  ACTIVIDADES DELPROGRAMA DE BIENESTAR SOCIAL Y APOYO EN LA IMPLEMENTACION DEL SISTEMA DE GESTION DE SEGURIDAD Y SALUD EN EL TRABAJO (S.G.S.S.T) </t>
  </si>
  <si>
    <t>https://www.contratos.gov.co/consultas/detalleProceso.do?numConstancia=18-12-7503424</t>
  </si>
  <si>
    <t>CPS_014_2018</t>
  </si>
  <si>
    <t>PRESTACION DE SERVICIOS DE APOYO A LA GESTION EN LAS ACTIVIDADES ASISTENCIALES RELACIONADAS CON LOS PROCESOS Y PROCEDIMIENTOS QUE ADELANTA LA DIVISION DE SERVICIOS</t>
  </si>
  <si>
    <t>https://www.contratos.gov.co/consultas/detalleProceso.do?numConstancia=18-12-7505816</t>
  </si>
  <si>
    <t>CPS_015_2018</t>
  </si>
  <si>
    <t>PRESTAR LOS SERVICIOS PROFESIONALES COMO ASESOR JURiDICO EN LAS ACTUACIONES CONTRACTUALES Y LEGALES DE LA DIVISI6N JURiDICA DE LA CAMARA DE REPRESENTANTES</t>
  </si>
  <si>
    <t>https://www.contratos.gov.co/consultas/detalleProceso.do?numConstancia=18-12-7505962</t>
  </si>
  <si>
    <t>CPS_016_2018</t>
  </si>
  <si>
    <t>PRESTACION DE SERVICIOS PROFESIONALES PARA APOYAR DESDE SU PROFESION LAS DIFERENTES ACTIVIDADES QUE SE DERIVEN DE LOS PROCESOS PRECONTRACTUALES Y CONTRACTUALES DE LA
CAMARA DE REPRESENTANTES</t>
  </si>
  <si>
    <t>https://www.contratos.gov.co/consultas/detalleProceso.do?numConstancia=18-12-7506189</t>
  </si>
  <si>
    <t>TERMINADO 31/5/18</t>
  </si>
  <si>
    <t>CPS_017_2018</t>
  </si>
  <si>
    <t>PRESTAR LOS SERVICIOS PROFESIONALES COMO ABOGADO PARA APOYAR LAS ACTIVIDADES EN MATERIA CONTRACTUAL A CARGO DE LA DIVISION JURiDICA DE LA CAMARA DE REPRESENTANTES.</t>
  </si>
  <si>
    <t>https://www.contratos.gov.co/consultas/detalleProceso.do?numConstancia=18-12-7503551</t>
  </si>
  <si>
    <t>CPS_018_2018</t>
  </si>
  <si>
    <t>PRESTAR LOS SERVICIOS PROFESIONALES PARA APOYAR Y ACOMPANAR A LA DIRECCION ADMINISTRATIVA EN TODOS LAS GESTIONES  REQUERIDAS FRENTE A LOS PROCESOS DISCIPLINARIOS QUE SEAN DE SU COMPETENCIA</t>
  </si>
  <si>
    <t>https://www.contratos.gov.co/consultas/detalleProceso.do?numConstancia=18-12-7503660</t>
  </si>
  <si>
    <t>CPS_019_2018</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</si>
  <si>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</si>
  <si>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https://www.contratos.gov.co/consultas/detalleProceso.do?numConstancia=18-12-7508887</t>
  </si>
  <si>
    <t>CPS_020_2018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</si>
  <si>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DERIBEN.</t>
  </si>
  <si>
    <t>https://www.contratos.gov.co/consultas/detalleProceso.do?numConstancia=18-12-7511817</t>
  </si>
  <si>
    <t>CPS_021_2018</t>
  </si>
  <si>
    <t>PRESTACION DE SERVICIOS PROFESIONALES PARA ACOMPANAR Y APOYAR A LA CAMARA DE REPRESENTANTES EN LA REPRESENTACION JUDICIAL DE LOS DIFERENTES PROCESOS EN LOS QUE LA ENTIDAD SEA PARTE, ENTRE OTRAS ACTIVIDADES JURIDICAS</t>
  </si>
  <si>
    <t>https://www.contratos.gov.co/consultas/detalleProceso.do?numConstancia=18-12-7511991</t>
  </si>
  <si>
    <t>CPS_022_2018</t>
  </si>
  <si>
    <t>PRESTACIÓN DE SERVICIOS DE APOYO A LA GESTIÓN PARA ACOPIAR A LA DIVISIÓN DE PERSONAL EN LAS ACTIVIDADES DE SISTEMATIZACIÓN, EVACUACIÓN DE FONDOS ACUMULADOS Y ARCHIVO DE GESTIÓN.</t>
  </si>
  <si>
    <t>https://www.contratos.gov.co/consultas/detalleProceso.do?numConstancia=18-12-7512116</t>
  </si>
  <si>
    <t>CPS_023_2018</t>
  </si>
  <si>
    <t>PRESTACIÓN DE SERVICIOS APOYO EN EL PROCESO RELACIONADO CON LA ORGANIZACIÓN DOCUMENTAL Y DEMÁS ACTIVIDADES DE LA DIVISIÓN DE PERSONAL.</t>
  </si>
  <si>
    <t>https://www.contratos.gov.co/consultas/detalleProceso.do?numConstancia=18-12-7512335</t>
  </si>
  <si>
    <t>CPS_024_2018</t>
  </si>
  <si>
    <t>PRESTACION DE SERVICIOS PROFESIONALES PARA BRINDAR APOYO Y ACOMPANAMIENTO EN TEMAS RELACIONADOS CON REVISION DE INFORMACION CONTABLE Y L1QUIDACION DE CONTRATOS QUE
CORRESPONDAN A LA DIVISION DE SERVICIOS DE LA CAMARA DE REPRESENTANTES</t>
  </si>
  <si>
    <t>https://www.contratos.gov.co/consultas/detalleProceso.do?numConstancia=18-12-7512412</t>
  </si>
  <si>
    <t>CPS_025_2018</t>
  </si>
  <si>
    <t>PRESTACION DE SERVICIOS PROFESIONALES PARA COORDINAR, ESTUDIAR Y CONCEPTUAR SOBRE ASUNTOS DISCIPLINARIOS QUE SEAN COMPETENCIA DE LA DIVISION JURiDICA</t>
  </si>
  <si>
    <t>IRMA ALMONACID DUARTE</t>
  </si>
  <si>
    <t>https://www.contratos.gov.co/consultas/detalleProceso.do?numConstancia=18-12-7516629</t>
  </si>
  <si>
    <t>CPS_026_2018</t>
  </si>
  <si>
    <t>PRESTACION DE SERVICIOS PROFESIONALES PARA BRINDAR ACOMPANAMIENTO A LA DIVISION DE PERSONAL EN LA IMPLEMENTACION Y EJECUCION DE LOS PROGRAMAS DE INDUCCION Y REINDUCCION 2018</t>
  </si>
  <si>
    <t>https://www.contratos.gov.co/consultas/detalleProceso.do?numConstancia=18-12-7512625</t>
  </si>
  <si>
    <t>CPS_027_2018</t>
  </si>
  <si>
    <t>PRESTACIÓN DE SERVICIOS DE APOYO A LA GESTIÓN EN LA DIVISIÓN DE PERSONAL PARA APOYAR LAS ACTIVIDADES DE SISTEMATIZACIÓN, EVACUACIÓN DE FONDOS ACUMULADOS Y ARCHIVOS DE GESTIÓN</t>
  </si>
  <si>
    <t>https://www.contratos.gov.co/consultas/detalleProceso.do?numConstancia=18-12-7512724</t>
  </si>
  <si>
    <t>CPS_028_2018</t>
  </si>
  <si>
    <t>CONTRATAR LA PRESTACION DE SERVICIOS DE UN EXPERTO QUE APOYE LA GESTION DE LA DIRECCION Y OPERACION TECNICA DEL CANAL DEL CONGRESO, EN LO QUE CORRESPONDE A LA CAMARA DE REPRESENTANTES.</t>
  </si>
  <si>
    <t>https://www.contratos.gov.co/consultas/detalleProceso.do?numConstancia=18-12-7515994</t>
  </si>
  <si>
    <t>CPS_029_2018</t>
  </si>
  <si>
    <t>PRESTACION DE SERVICIOS PROFESIONALES PARA BRINDAR ACOMPANAMIENTO EN LOS PRODUCTOS RADIALES, TELEVISIVOS Y ORGANIZACIONALES DE LA OFICINA DE INFORMACION Y PRENSA DE LA CAMARA DE REPRESENTANTES</t>
  </si>
  <si>
    <t>https://www.contratos.gov.co/consultas/detalleProceso.do?numConstancia=18-12-7516880</t>
  </si>
  <si>
    <t>CPS_030_2018</t>
  </si>
  <si>
    <t>PRESTACION DE SERVICIOS PROFESIONALES PARA EL APOYO EN LAS ACTIVIDADES PRECONTRACTUALES Y ACOMPANAMIENTO JURiDICO EN LA DIVISION FINANCIERA Y PRESUPUESTO DE LA CAMARA DE REPRESENTANTES.</t>
  </si>
  <si>
    <t>https://www.contratos.gov.co/consultas/detalleProceso.do?numConstancia=18-12-7519998</t>
  </si>
  <si>
    <t>CPS_031_2018</t>
  </si>
  <si>
    <t>PRESTAR LOS SERVICIOS DE APOYO A LA GESTION, EN LAS ACTIVIDADES PROPIAS DE CORRESPONDENCIA, AGENDA, ENTRE OTRAS, DEL DESPACHO DE LA DIRECCION ADMINISTRATIVA DE LA CAMARA DE REPRESENTANTES</t>
  </si>
  <si>
    <t>https://www.contratos.gov.co/consultas/detalleProceso.do?numConstancia=18-12-7520173</t>
  </si>
  <si>
    <t>CPS_032_2018</t>
  </si>
  <si>
    <t>PRESTACION DE SERVICIOS PROFESIONALES COMO ABOGADA PARA APOYAR EN LA OFICINA DIVISION PERSONAL DE LA CAMARA DE REPRESENTANTES</t>
  </si>
  <si>
    <t>https://www.contratos.gov.co/consultas/detalleProceso.do?numConstancia=18-12-7520250</t>
  </si>
  <si>
    <t>CPS_033_2018</t>
  </si>
  <si>
    <t>PRESTAR LOS SERVICIOS PROFESIONALES PARA ACOMPANAR LA COORDINACION DE REDES SOCIALES Y PAGINA WEB DE TODO LO RELACIONADO CON LA CAMARA DE REPRESENTANTES.</t>
  </si>
  <si>
    <t>https://www.contratos.gov.co/consultas/detalleProceso.do?numConstancia=18-12-7520319</t>
  </si>
  <si>
    <t>CPS_034_2018</t>
  </si>
  <si>
    <t>PRESTAR LOS SERVICIOS DE APOYO A LA GESTION DE LA DIRECCION ADMINISTRATIVA, PARA EL DESARROLLO DE LA SUSTANCIACION, PROYECCION Y TRAMITE DE REQUERIMIENTOS JURIDICOS Y
ADMINISTRATIVOS QUE SE ADELANTAN EN LA DIRECCION ADMINISTRATIVA Y OTRAS FUNCIONES ASIGNADAS</t>
  </si>
  <si>
    <t>https://www.contratos.gov.co/consultas/detalleProceso.do?numConstancia=18-12-7520424</t>
  </si>
  <si>
    <t>CPS_035_2018</t>
  </si>
  <si>
    <t>PRESTACION DE SERVICIOS DE APOYO A LA GESTION DE LA DIVISION DE PERSONAL  EN LAS ACTIVIDADES Y TRAMITES ADMINISTRATIVOS QUE LES SEAN SOLICITADOS</t>
  </si>
  <si>
    <t>https://www.contratos.gov.co/consultas/detalleProceso.do?numConstancia=18-12-7535066</t>
  </si>
  <si>
    <t>CPS_036_2018</t>
  </si>
  <si>
    <t>PRESTACION DE SERVICIOS PROFESIONALES EN LAS ACTIVIDADES DESARROLLADAS EN LA OFICINA DE PLANEACION Y SISTEMAS, ESPECIALMENTE EN LO CONCERNIENTE A LA ACTUAUZACION DE POLiTICAS OPERACIONALES, PROCESOS DE AUDITORiA DE CAUDAD, PROCESOS Y PROCEDIMIENTOS IMPLEMENTACION DE ENCUESTAS</t>
  </si>
  <si>
    <t>https://www.contratos.gov.co/consultas/detalleProceso.do?numConstancia=18-12-7556218</t>
  </si>
  <si>
    <t>CPS_037_2018</t>
  </si>
  <si>
    <t>PRESTACION DE SERVICIOS DE APOYO A LA GESTION PARA ACOMPANAR Y APOYAR EN LA REVISION DE CUENTAS DE COBRO RADICADAS EN LA DIVISION FINANCIERA Y DE PRESUPUESTO DE LA CAMARA DE REPRESENTANTES.</t>
  </si>
  <si>
    <t>ANDRES FELIPA SALDAÑA ROSARIO</t>
  </si>
  <si>
    <t>https://www.contratos.gov.co/consultas/detalleProceso.do?numConstancia=18-12-7535519</t>
  </si>
  <si>
    <t>CPS_038_2018</t>
  </si>
  <si>
    <t>PRESTACION DE SERVICIOS PARA APOYAR EL DESARROLLO DE LAS ACTIVIDADES BADMINISTRATIVAS DE LA PRIMERA VICEPRESIDENCIA DE LA CAMARA DE REPRESENT ANTES</t>
  </si>
  <si>
    <t>EDISSON RIVERA PARDO</t>
  </si>
  <si>
    <t>https://www.contratos.gov.co/consultas/detalleProceso.do?numConstancia=18-12-7522709</t>
  </si>
  <si>
    <t>CPS_039_2018</t>
  </si>
  <si>
    <t>PRESTACION DE SERVICIOS PROFESIONALES PARA ACOMPANAR A LA DIVISION FINANCIERA Y DE PRESUPUESTO EN TODAS LAS ACTIVIDADES REQUERIDAS FRENTE A LOS PROCESOS DE iNDOLE FINANCIERO Y PRESUPUESTAL DE LA CAMARA DE REPRESENTANTES</t>
  </si>
  <si>
    <t>https://www.contratos.gov.co/consultas/detalleProceso.do?numConstancia=18-12-7535655</t>
  </si>
  <si>
    <t>CPS_040_2018</t>
  </si>
  <si>
    <t>PRESTACION DE SERVICIOS DE APOYO A LA GESTION PARA ACOMPANAR Y APOYAR A LA SECCION DE CONTABILIDAD DE LA DIVISION FINANCIERA Y DE PRESUPUESTO DE LA CAMARA DE REPRESENTANTES, EN  ACTIVIDADES CONTABLES Y FINANCIERAS CONCERNIENTES A LA DEPURACION DE CUENTAS CONTABLES, CRUCES DE BASES DE DATOS CONT ABLES Y GESTION DEL ARCHIVO DOCUMENTAL CONTABLE</t>
  </si>
  <si>
    <t>https://www.contratos.gov.co/consultas/detalleProceso.do?numConstancia=18-12-7535808</t>
  </si>
  <si>
    <t>CPS_041_2018</t>
  </si>
  <si>
    <t>PRESTACI6N DE SERVICIOS PROFESIONALES EN EL DESARROLLO DE ACTIVIDADES TENDIENTES A LA IMPLEMENTACI6N DE LAS NORMAS INTERNACIONALES DE CONT BILIDAD PARA EL SECTOR PUBLICO,
EN LO RELACIONADO, CON LA SECCI6N DE INVENTARIOS</t>
  </si>
  <si>
    <t>https://www.contratos.gov.co/consultas/detalleProceso.do?numConstancia=18-12-7522922</t>
  </si>
  <si>
    <t>CPS_042_2018</t>
  </si>
  <si>
    <t>PRESTACION DE SERVICIOS PROFESIONALES ESPECIALIZADOS PARA BRINDAR ASESORIA Y ACOMPANAMIENTO LEGAL Y JURIDICO PERMANENTE A LA PRESIDENCIA DE LA CAMARA DE REPRESENTANTES Y A SU MESA DIRECTIVA, EN TODOS LOS ASUNTOS PROPIOS DE SU COMPETENCIA Y CONFORME A LAS OBLIGACIONES FUNCIONALES LEGALES</t>
  </si>
  <si>
    <t>CARLOS AURELIO MERCHAN TARAZONA</t>
  </si>
  <si>
    <t>https://www.contratos.gov.co/consultas/detalleProceso.do?numConstancia=18-12-7523451</t>
  </si>
  <si>
    <t>CPS_043_2018</t>
  </si>
  <si>
    <t>PRESTACION DE SERVICIOS PROFESIONALES ESPECIALIZADOS PARA BRINDAR ASESORIA Y ACOMPANAMIENTO LEGAL PERMANENTE A LA PRESIDENCIA DE LA CAMARA DE REPRESENTANTES Y A SU MESA DIRECTIVA, EN ASUNTOS DE CONTROL INTERNO Y PARA EL CUMPLIMIENTO DE LAS ACTIVIDADES DE ORIENTACION, COORDINACION Y VIGILANCIA QUE LES  CORRESPONDE EJERCER</t>
  </si>
  <si>
    <t>https://www.contratos.gov.co/consultas/detalleProceso.do?numConstancia=18-12-7523585</t>
  </si>
  <si>
    <t>CPS_044_2018</t>
  </si>
  <si>
    <t>PRESTACION DE SERVICIOS DE APOYO A LA GESTION PARA BRINDAR ACOMPANAMIENTO EN TODO LO RELACIONADO A LA LABOR ADMINISTRATIVA Y LOGISTICA DE LA OFICINA DE INFORMACION Y PRENSA DE LA CAMARA DE REPRESENTANTES Y EL CANAL CONGRESO</t>
  </si>
  <si>
    <t>LUDWIN LEONEL PULIDO SARMIENTO</t>
  </si>
  <si>
    <t>https://www.contratos.gov.co/consultas/detalleProceso.do?numConstancia=18-12-7523728</t>
  </si>
  <si>
    <t>CPS_045_2018</t>
  </si>
  <si>
    <t>PRESTACION DE SERVICIOS PROFESIONALES DE APOYO JURiDICO EN TODOS LOS TEMAS RELACIONADOS CON LA DIVISION JURiDICA QUE LE SEAN ASIGNADOS</t>
  </si>
  <si>
    <t>ERIKA DANIELA BARRERA PEDRAZA</t>
  </si>
  <si>
    <t>https://www.contratos.gov.co/consultas/detalleProceso.do?numConstancia=18-12-7523907</t>
  </si>
  <si>
    <t>CPS_046_2018</t>
  </si>
  <si>
    <t>PRESTACION DE SERVICIOS DE APOYO A LA GESTION PARA ACOMPANAR Y COLABORAR EN EL MANEJO DE LA CAJA MENOR Y DEMAS ACTIVIDADES ASISTENCIALES A CARGO DE LA DIVISION DE SERVICIOS.</t>
  </si>
  <si>
    <t>https://www.contratos.gov.co/consultas/detalleProceso.do?numConstancia=18-12-7524133</t>
  </si>
  <si>
    <t>CPS_047_2018</t>
  </si>
  <si>
    <t>PRESTAR LOS SERVICIOS PROFESIONALES COMO ABOGADO PARA APOYAR LAS ACTIVIDADES EN MATERIA CONTRACTUAL A CARGO DE LA DIVISI6N JURiDICA DE LA CAMARA DE REPRESENTANTES</t>
  </si>
  <si>
    <t>DORA LILIA MESA GONZALEZ</t>
  </si>
  <si>
    <t>30/6//18</t>
  </si>
  <si>
    <t>https://www.contratos.gov.co/consultas/detalleProceso.do?numConstancia=18-12-7556468</t>
  </si>
  <si>
    <t>CPS_048_2018</t>
  </si>
  <si>
    <t>PRESTAR LOS SERVICIOS PROFESIONALES A LA OFICINA DE
INFORMACION Y PRENSA DE LA CAMARA DE REPRESENTANTES PARA BRINDAR ACOMPANAMIENTO PERMANENTE A LA PRESIDENCIA DE LA CAMARA EN LA REALIZACION DE ASESORIAS EN MATERIA PERIODISTlCA, POLITICA, Y GESTIONAR EL RELACIONAMIENTO DE MEDIOS Y LA CONSTRUCCION DE ESTRATEGIAS EN COMUNICANCIONES</t>
  </si>
  <si>
    <t>https://www.contratos.gov.co/consultas/detalleProceso.do?numConstancia=18-12-7524262</t>
  </si>
  <si>
    <t>CPS_049_2018</t>
  </si>
  <si>
    <t>PRESTACION DE SERVICIOS DE APOYO PARA MANTENER INFORMADO AL SEGUNDO VICEPRESIDENTE SOBRE LA DOCUMENTACION QUE SE RECIBE Y ASISTIR A LAS CAPACITACIONES, REUNIONES QUE SEAN REQUERIDAS POR LA SEGUNDA VICEPRESIDENCIA DE LA CAMARA DE REPRESENTANTES</t>
  </si>
  <si>
    <t>https://www.contratos.gov.co/consultas/detalleProceso.do?numConstancia=18-12-7524413</t>
  </si>
  <si>
    <t>CPS_050_2018</t>
  </si>
  <si>
    <t>PRESTACION DE SERVICIOS DE APOYO PARA ATENDER, ORIENTAR Y MOVILIZAR A LOS SERVIDORES Y AL PUBLICO EN GENERAL QUE ASI LO REQUIERA PARA LA ASISTENCIA A EVENTOS Y REUNIONES CONVOCADOS POR LA SEGUNDA VICEPRESIDENCIA DE LA CAMARA DE REPRESENTANTES</t>
  </si>
  <si>
    <t>ANDRES ALBERTO AMAYA SOLANO</t>
  </si>
  <si>
    <t>https://www.contratos.gov.co/consultas/detalleProceso.do?numConstancia=18-12-7530957</t>
  </si>
  <si>
    <t>SECRETARIA PRIVADA SEGUNDA VICEPRESIDENCIA</t>
  </si>
  <si>
    <t>CPS_051_2018</t>
  </si>
  <si>
    <t>PRESTACION DE SERVICIOS PROFESIONALES PARA LA EMISION DE INFORMES JURiDICOS QUE SEAN REQUERIDOS A LA SEGUNDA VICEPRESIDENCIA DE LA CAMARA DE REPRESENTANTES</t>
  </si>
  <si>
    <t>LUZ ELIANA CADENA BENAVIDES</t>
  </si>
  <si>
    <t>https://www.contratos.gov.co/consultas/detalleProceso.do?numConstancia=18-12-7531376</t>
  </si>
  <si>
    <t>CPS_052_2018</t>
  </si>
  <si>
    <t>PRESTACION DE SERVICIOS DE APOYO PARA ACOMPANAR A LA SEGUNDA VICEPRESIDENCIA DE LA CAMARA DE REPRESENTANTES EN LA COMPILACION DE TODO EL MATERIAL NECESARIO PARA LA ELABORACION DEL INFORME FINAL DE EJECUCION</t>
  </si>
  <si>
    <t>LENIS HERNANDO LOZADA HERNANDEZ</t>
  </si>
  <si>
    <t>https://www.contratos.gov.co/consultas/detalleProceso.do?numConstancia=18-12-7603282</t>
  </si>
  <si>
    <t>CPS_053_2018</t>
  </si>
  <si>
    <t>PRESTACION DE SERVICIOS PROFESIONALES PARA EL DESARROLLO DE ACTIVIDADES CONTABLES RELACIONADAS, PARA EL NORMAL EL FUNCIONAMIENTO DE LA SECCION DE SUMINISTRO Y ALMACEN DE LA CAMARA DE REPRESENTANTES</t>
  </si>
  <si>
    <t>https://www.contratos.gov.co/consultas/detalleProceso.do?numConstancia=18-12-7535945</t>
  </si>
  <si>
    <t>CPS_054_2018</t>
  </si>
  <si>
    <t>PRESTACION DE SERVICIOS PROFESIONALES COMO ABOGADO EN LA DIVISION JURIDICA PARA APOYAR LOS PROCESOS DISCIPLINARIOS ASIGNADOS</t>
  </si>
  <si>
    <t>https://www.contratos.gov.co/consultas/detalleProceso.do?numConstancia=18-12-7531653</t>
  </si>
  <si>
    <t>CPS_055_2018</t>
  </si>
  <si>
    <t>PRESTACION DE SERVICIOS PROFESIONALES PARA ACOMPANAR LOS PROCESOS RELACIONADOS CON EL PLAN INSTITUCIONAL DE GESTION AMBIENTAL A CARGO DE LA DIVISION DE SERVICIOS</t>
  </si>
  <si>
    <t>https://www.contratos.gov.co/consultas/detalleProceso.do?numConstancia=18-12-7531831</t>
  </si>
  <si>
    <t>CPS_056_2018</t>
  </si>
  <si>
    <t>PRESTAR LOS SERVICIOS PROFESIONALES COMO ABOGADO PARA APOYAR LAS ACTIVIDADES EN MATERIA CONTRACTUAL A CARGO DE LA DIVISION JURiDICA DE LA CAMARA DE REPRESENTANTES</t>
  </si>
  <si>
    <t>DIANA AMINA CASTRO GARCIA</t>
  </si>
  <si>
    <t>https://www.contratos.gov.co/consultas/detalleProceso.do?numConstancia=18-12-7587153</t>
  </si>
  <si>
    <t>CPS_057_2018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</si>
  <si>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</si>
  <si>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</si>
  <si>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https://www.contratos.gov.co/consultas/detalleProceso.do?numConstancia=18-12-7587209</t>
  </si>
  <si>
    <t>CPS_058_2018</t>
  </si>
  <si>
    <t>PRESTACION DE SERVICIOS DE APOYAR EN LA ELABORACION DE CONCEPTOS JURiDICOS QUE SEAN SOLICITADOS POR LA SEGUNDA VICEPRESIDENCIA DE LA CAMARA DE REPRESENT ANTES</t>
  </si>
  <si>
    <t>EDEN DE JESUS ORCASITA DAZA</t>
  </si>
  <si>
    <t>https://www.contratos.gov.co/consultas/detalleProceso.do?numConstancia=18-12-7556763</t>
  </si>
  <si>
    <t>CPS_059_2018</t>
  </si>
  <si>
    <t>PRESTACION DE SERVICIOS DE APOYO A LA GESTION PARA EL DESARROLLO DE ACTIVIDADES OPERATIVAS PROPIAS DEL ALMACEN DE LA SECCION DE SUMINISTROS DE LA CAMARA DE REPRSENTANTES ESPECIALMENTE LAS RELACIONADAS CON LA RECEPCION Y ENTREGA DE ELEMENTOS DE BIENES DE CONSUMO Y LA DESCARGA EN EL APLICATIVO DE LAS PLANILLAS DESALIDA DE ESTOS ELEMENTOS ASEO, CAFETERIA Y MANTENIMIENTO</t>
  </si>
  <si>
    <t>https://www.contratos.gov.co/consultas/detalleProceso.do?numConstancia=18-12-7564480</t>
  </si>
  <si>
    <t>CPS_060_2018</t>
  </si>
  <si>
    <t>PRESTACION DE SERVICIOS DE APOYO PARA COLABORAR EN EL DISENO DE FORMAS Y CUESTIONARIOS PARA LA RECOLECCION DE DATOS QUE SEAN REQUERIDAS POR LA SEGUNDA VICEPRESIDENCIA DE LA CAMARA DE REPRESENTANTES</t>
  </si>
  <si>
    <t>LUCELLYS PATRICIA LUNA MOLINA</t>
  </si>
  <si>
    <t>https://www.contratos.gov.co/consultas/detalleProceso.do?numConstancia=18-12-7603445</t>
  </si>
  <si>
    <t>CPS_061_2018</t>
  </si>
  <si>
    <t>PRESTACION DE SERVICIOS PARA APOYAR EN LA BUSQUEDA Y RECOLECCION DE EXPEDIENTES, ACTOS LEGISLA TIVOS, EXPOSICION DE MOTIVOS Y PONENCIAS QUE SEAN SOLICITADOS POR SEGUNDA VICEPRESIDENCIA COMO PARTE DE LA MESA DIRECTIVA</t>
  </si>
  <si>
    <t>TANIA CRISTINA GONZALEZ NARVAEZ</t>
  </si>
  <si>
    <t>https://www.contratos.gov.co/consultas/detalleProceso.do?numConstancia=18-12-7603635</t>
  </si>
  <si>
    <t>CPS_062_2018</t>
  </si>
  <si>
    <t>PRESTACION DE SERVICIOS PROFESIONALES PARA APOYAR EN LA ELABORACION Y SEGUIMIENTO A LOS PLANES, MAPA DE RIESGOS E INDICADORES REQUERIDOS POR LA OFICINA DE PLANEACION Y SISTEMAS</t>
  </si>
  <si>
    <t>ROBERTO CARLOS PAEZ PEREZ</t>
  </si>
  <si>
    <t>https://www.contratos.gov.co/consultas/detalleProceso.do?numConstancia=18-12-7603858</t>
  </si>
  <si>
    <t>CPS_063_2018</t>
  </si>
  <si>
    <t>PRESTACION DE SERVICIOS DE UNA PERSONA NATURAL PARA APOYAR LA GESTION JURiDICA QUE SE REQUIERA EN LA OFICINA DEL DESPACHO DE LA DIRECCION ADMINISTRATIVA, EN ACTIVIDADES ASISTENCIALES Y DE GESTION DOCUMENTAL</t>
  </si>
  <si>
    <t>https://www.contratos.gov.co/consultas/detalleProceso.do?numConstancia=18-12-7564626</t>
  </si>
  <si>
    <t>CPS_064_2018</t>
  </si>
  <si>
    <t>PRESTACION DE SERVICIOS PROFESIONALES PARA ADMINISTRAR, GESTIONAR Y CONFIGURAR LOS SERVIDORES DE APLICACIONES Y DE BASES DE DATOS DE KACTUS Y SEVEN.</t>
  </si>
  <si>
    <t>https://www.contratos.gov.co/consultas/detalleProceso.do?numConstancia=18-12-7564733</t>
  </si>
  <si>
    <t>CPS_065_2018</t>
  </si>
  <si>
    <t>PRESTACION DE SERVICIOS PROFESIONALES COMO ABOGADO CON EL OBJETO DE APOYAR LA GESTION CONTRACTUAL DE LA DIRECCION ADMINISTRATIVA Y LA REVISION QUE SOBRE LA MISMA PUEDAN REALIZAR LOS ENTES DE CONTROL EN DESARROLLO DE SUS PROCESOS DE AUDITORIA.</t>
  </si>
  <si>
    <t>https://www.contratos.gov.co/consultas/detalleProceso.do?numConstancia=18-12-7564779</t>
  </si>
  <si>
    <t>CPS_066_2018</t>
  </si>
  <si>
    <t>PRESTACION DE SERVICIOS APOYO A LA GESTION PARA ACOMPANAR A LA SEGUNDA VICEPRESIDENCIA DE LA CAMARA DE REPRESENTANTES</t>
  </si>
  <si>
    <t>RUTH ASTRID MORALES OLMOS</t>
  </si>
  <si>
    <t>https://www.contratos.gov.co/consultas/detalleProceso.do?numConstancia=18-12-7574595</t>
  </si>
  <si>
    <t>CPS_067_2018</t>
  </si>
  <si>
    <t>PRESTAR LOS SERVICIOS PROFESIONALES PARA BRINDAR APOYO Y ACOMPANAMIENTO A LA PRESIDENCIA DE LA CAMARA REPRESENTANTES ANTE LAS DIFERENTES ACCIONES QUE SE ADELANTEN ANTE LA DIRECCION ADMINISTRATIVA Y LA OFICINA DE CONTROL INTERNO</t>
  </si>
  <si>
    <t>https://www.contratos.gov.co/consultas/detalleProceso.do?numConstancia=18-12-7574748</t>
  </si>
  <si>
    <t>CPS_068_2018</t>
  </si>
  <si>
    <t>PRESTACION DE SERVICIOS DE APOYO A LA GESTION EN LAS ACTIVIDADES ASISTENCIALES RELACIONADAS CON LA GESTION DOCUMENTAL DE LA OFICINA DE PLANEACION Y SISTEMAS</t>
  </si>
  <si>
    <t>https://www.contratos.gov.co/consultas/detalleProceso.do?numConstancia=18-12-7574998</t>
  </si>
  <si>
    <t>CPS_069_2018</t>
  </si>
  <si>
    <t>PRESTACION DE SERVICIOS DE APOYO A LA GESTION PARA BRINDAR ACOMPANAMIENTO EN LAS ACTIVIDADES QUE SE DERIVEN DE LA GESTI6N CONTRACTUAL DE LA DIVISION JUR[DICA</t>
  </si>
  <si>
    <t>DIEGO ANDRES GONZALEZ RODRIGUEZ</t>
  </si>
  <si>
    <t>https://www.contratos.gov.co/consultas/detalleProceso.do?numConstancia=18-12-7587263</t>
  </si>
  <si>
    <t>CPS_070_2018</t>
  </si>
  <si>
    <t>PRESTACION DE SERVICIOS PROFESIONALES PARA EL ACOMPANAMIENTO TECNICO EN CONCEPTUALIZACION DE PROYECTOS CUYA MODALIDAD DE SELECCION SE REALICE A TRAVES DE ASOCIACIONES PUBLICO PRIVADAS PARA PROVEER INFRAESTRUCTURA A LA CAMARA DE REPRESENTANTES</t>
  </si>
  <si>
    <t>ADRIANA CONSTANZA PINTO BARON</t>
  </si>
  <si>
    <t>https://www.contratos.gov.co/consultas/detalleProceso.do?numConstancia=18-12-7575927</t>
  </si>
  <si>
    <t>CPS_071_2018</t>
  </si>
  <si>
    <t>PRESTACION DE SERVICIOS PROFESIONALES PARA BRINDAR ACOMPANAMIENTO JURIDICO A LA COMISION PRIMERA DE LA CAMARA DE REPRESENTANTES EN EL ESTUDIO DE LOS PROYECTOS QUE SE
RADIQUEN EN ESTE PERIODO LEGISLATIVO.</t>
  </si>
  <si>
    <t>NINI ALEXANDRA ESPINOSA ENCIZO</t>
  </si>
  <si>
    <t>https://www.contratos.gov.co/consultas/detalleProceso.do?numConstancia=18-12-7577492</t>
  </si>
  <si>
    <t>CPS_072_2018</t>
  </si>
  <si>
    <t>PRESTACION DE SERVICIOS PARA APOYAR EN LOS PROCESO DE CONTRATACION DE LA SEGUNDA VICEPRESIDENCIA COMO PARTE DE LA MESA DIRECTIVA</t>
  </si>
  <si>
    <t>ANGELA MARIA MERA GUERRERO</t>
  </si>
  <si>
    <t>https://www.contratos.gov.co/consultas/detalleProceso.do?numConstancia=18-12-7577558</t>
  </si>
  <si>
    <t>CPS_073_2018</t>
  </si>
  <si>
    <t>PRESTACION DE SERVICIOS PROFESIONALES PARA AYOYAR COMO ABOGADO EN LOS PROCESOS DISCIPLINARIOS QUE ADELANTA LA DIVISION JURIDICA</t>
  </si>
  <si>
    <t>https://www.contratos.gov.co/consultas/detalleProceso.do?numConstancia=18-12-7561267</t>
  </si>
  <si>
    <t>CPS_074_2018</t>
  </si>
  <si>
    <t>PRESTACION DE SERVICIOS PROFESIONALES PARA BRINDAR ACOMPANAMIENTO A LA DIVISION DE SERVICIOS EN ACTIVIDADES Y PROCESOS DE MODIFICACION, ADECUACION Y MANTENIMIENTO DE LAS
INSTALACIONES FlslCAS DE LA CAMARA DE REPRESENTANTES</t>
  </si>
  <si>
    <t>https://www.contratos.gov.co/consultas/detalleProceso.do?numConstancia=18-12-7577639</t>
  </si>
  <si>
    <t>CPS_075_2018</t>
  </si>
  <si>
    <t>PRESTACIÓN DE SERVICIOS DE APOYO A LA GESTI6N PARA BRINDAR ACOMPAÑAMIENTO EN LA CREACI6N DE LA BASE DE DATOS DE COMISIONES AL EXTERIOR Y PARA ACOMPAÑAR A LA OFICINA DE PROTOCOLO EN LO REFERENTE A LA ACTIVIDAD ADMINISTRATIVA.</t>
  </si>
  <si>
    <t>https://www.contratos.gov.co/consultas/detalleProceso.do?numConstancia=18-12-7587316</t>
  </si>
  <si>
    <t>CPS_076_2018</t>
  </si>
  <si>
    <t>PRESTACION DE SERVICIOS PROFESIONALES PARA ACOMPANAR LOS TEMAS DE GESTION DE LA DIVISION DE SERVICIOS DE LA CAMARA DE REPRESENTANTES</t>
  </si>
  <si>
    <t>https://www.contratos.gov.co/consultas/detalleProceso.do?numConstancia=18-12-7587413</t>
  </si>
  <si>
    <t>CPS_077_2018</t>
  </si>
  <si>
    <t>PRESTACION DE SERVICIOS PROFESIONALES PARA ACOMPANAR Y APOYAR A LA CAMARA DE REPRESENTANTES EN LAS DIFERENTES ACTIVIDADES PROPIAS DE LA DIVISION JURiDICA, ASI COMO LA REPRESENTACION JUDICIAL DE LOS DIFERENTES PROCESOS EN LOS QUE LA ENTIDAD SEA PARTE</t>
  </si>
  <si>
    <t>https://www.contratos.gov.co/consultas/detalleProceso.do?numConstancia=18-12-7577693</t>
  </si>
  <si>
    <t>CPS_078_2018</t>
  </si>
  <si>
    <t>PRESTACION DE SERVICIOS PROFESIONALES A LA OFICINA DE PLANEACION Y SISTEMAS PARA BRINDA SOPORTE A LAS DISTINTAS APLICACIONES DE LA CORPORACION , REDES DE COMUNICACION E INFRAESTRUCTURA TECNOLOGICA DE LA PLATAFORMA DE LA CORPORACION</t>
  </si>
  <si>
    <t>https://www.contratos.gov.co/consultas/detalleProceso.do?numConstancia=18-12-7577765</t>
  </si>
  <si>
    <t>CPS_079_2018</t>
  </si>
  <si>
    <t>PRESTACIÓN DE SERVICIOS PROFESIONALES PARA BRINDAR ACOMPAÑAMIENTO EN LAS ACTIVIDADES JURÍDICAS DERIVADAS DEL CUMPLIMIENTO DE LAS FUNCIONES DE LA DIVISIÓN DE PERSONAL DE LA CÁMARA DE REPRESENTANTES</t>
  </si>
  <si>
    <t>https://www.contratos.gov.co/consultas/detalleProceso.do?numConstancia=18-12-7587472</t>
  </si>
  <si>
    <t>CPS_080_2018</t>
  </si>
  <si>
    <t>PRESTACION DE SERVICIOS DE APOYO A LA GESTION PARA ACOMPANAR A LA SEGUNDA VICEPRESIDENCIA DE LA CAMARA DE REPRESENTANTES EN EL ESTUDIO Y ELABORACION DE CAMPANAS PARA LA PRESERVACION DEL MEDIO AMBIENTE Y LA PROTECCION ANIMAL</t>
  </si>
  <si>
    <t>CARMEN ALICIA DAZA</t>
  </si>
  <si>
    <t>https://www.contratos.gov.co/consultas/detalleProceso.do?numConstancia=18-12-7577811</t>
  </si>
  <si>
    <t>CPS_081_2018</t>
  </si>
  <si>
    <t>PRESTACION DE SERVICIOS DE APOYO A LA GESTION EN LA ORGANIZACION, FOLIACION Y CLASIFICACION DEL ARCHIVO DOCUMENTAL DE GESTION VIGENCIA 2017</t>
  </si>
  <si>
    <t>https://www.contratos.gov.co/consultas/detalleProceso.do?numConstancia=18-12-7587521</t>
  </si>
  <si>
    <t>EMBARAZADA</t>
  </si>
  <si>
    <t>CPS_082_2018</t>
  </si>
  <si>
    <t>PRESTACION DE SERVICIOS DE APOYO A LA GESTION EN LA ORGANIZACION, FOLIACION Y CLASIFICACION DEL ARCHIVO DOCUMENTAL DE GESTION VIGENCIA 2017.</t>
  </si>
  <si>
    <t>https://www.contratos.gov.co/consultas/detalleProceso.do?numConstancia=18-12-7587557</t>
  </si>
  <si>
    <t>CPS_083_2018</t>
  </si>
  <si>
    <t>PRESTACION DE SERVICIOS PARA EL APOYO Y ACOMPANAMIENTO EN CAUDAD DE ASESOR JURIDICO EN LAS ACTUACIONES DE LA PRIMERA VICEPRESIDENCIA DE LA CAMARA DE REPRESENTANTES</t>
  </si>
  <si>
    <t>https://www.contratos.gov.co/consultas/detalleProceso.do?numConstancia=18-12-7587663</t>
  </si>
  <si>
    <t>CPS_084_2018</t>
  </si>
  <si>
    <t>PRESTACION DE SERVICIOS PROFESIONALES PARA APOYAR EL DESARROLLO DE LAS ACTIVIDADES ADMINISTRATIVAS DE LA PRIMERA VICEPRESIDENCIA DE LA CAMARA DE REPRESENTANTES</t>
  </si>
  <si>
    <t>WILSON ORLANDO GAMBOA SEDANO</t>
  </si>
  <si>
    <t>https://www.contratos.gov.co/consultas/detalleProceso.do?numConstancia=18-12-7811622</t>
  </si>
  <si>
    <t>CPS_085_2018</t>
  </si>
  <si>
    <t>PRESTACION DE SERVICIOS PROFESIONALES COMO ABOGADO BRINDANDO ACOMPANAMIENTO EN LA PROYECCION Y CONCEPTUALIZACION JURiDICA DE LOS TRAMITES Y ACTIVIDADES DE CARACTER JURiDICO CORRESPONDIENTES A LA PRESIDENCIA DE LA CAMARA DE REPRESENTANTES</t>
  </si>
  <si>
    <t>INES ELVIRA GAVIRIA ESCOBAR</t>
  </si>
  <si>
    <t>https://www.contratos.gov.co/consultas/detalleProceso.do?numConstancia=18-12-7587722</t>
  </si>
  <si>
    <t>01/17/2018</t>
  </si>
  <si>
    <t>CPS_086_2018</t>
  </si>
  <si>
    <t>PRESTACIÓN DE SERVICIOS PROFESIONALES PARA ASESORAR EN LA OFRMULACIÓN, ACTUALIZACIÓN DE PROYECTOS DE INVERSIÓN DE LA OFICINA DE PLANEACIÓN Y SISTEMAS Y LA GESTIÓN CORRESPONDIENTE ANTE EL DEPARTAMENTO NACIONAL DE PLANEACIÓN</t>
  </si>
  <si>
    <t>https://www.contratos.gov.co/consultas/detalleProceso.do?numConstancia=18-12-7587768</t>
  </si>
  <si>
    <t>CPS_087_2018</t>
  </si>
  <si>
    <t>PRESTAR LOS SERVICIOS PROFESIONALES A LA DIRECCION ADMINISTRATIVA DE LA CAMARA DE REPRESENTANTES, EN EL ACOMPANAMIENTO EN LOS DIFERENTES PLANES ESTRATEGICOS, ACTIVIDADES DEL PLAN ANTICORRUPCION Y ATENCION AL CIUDADANO, Asi COMO APOYO EN LA FORMULACION Y REVISION DE, PROCESOS Y PROCEDIMIENTOS, PROCESOS DE CAUDAD DE COMPETENCIA DE LA DIRECCION ADMINISTRATIVA."</t>
  </si>
  <si>
    <t>https://www.contratos.gov.co/consultas/detalleProceso.do?numConstancia=18-12-7587856</t>
  </si>
  <si>
    <t>CPS_088_2018</t>
  </si>
  <si>
    <t>CONTRATO DE PRESTACION DE SERVICIOS PROFESIONALES PARA LA ATENCION Y PROYECCION DE TEMAS JURIDICOS DE LA DIRECCION ADMINISTRATIVA DE LA CAMARA DE REPRESENTANTES</t>
  </si>
  <si>
    <t>NICOLAS SUAZA BAHAMON</t>
  </si>
  <si>
    <t>https://www.contratos.gov.co/consultas/detalleProceso.do?numConstancia=18-12-7587899</t>
  </si>
  <si>
    <t>CPS_089_2018</t>
  </si>
  <si>
    <t>PRESTACION DE SERVICIOS PROFESIONALES COMO ABOGADA DE LA OFICINA DE PLANEACION Y SISTEMAS</t>
  </si>
  <si>
    <t>https://www.contratos.gov.co/consultas/detalleProceso.do?numConstancia=18-12-7588102</t>
  </si>
  <si>
    <t>CPS_090_2018</t>
  </si>
  <si>
    <t>PRESTACION DE SE VIClOS DE APOYO A LA GESTI6N EN ACTIVIDADES DE MANTENIMIENTO Y REPARACI6N DE LaS BIENES MUEBLES E INMUEBLES DE PROPIEDAD DE LA CAMARA DE REPRESENTANTES</t>
  </si>
  <si>
    <t>https://www.contratos.gov.co/consultas/detalleProceso.do?numConstancia=18-12-7588135</t>
  </si>
  <si>
    <t>CPS_091_2018</t>
  </si>
  <si>
    <t>PRESTACION DE SERVICIOS DE APOYO PARA EL ACOMPANAMIENTO EN LA REVISION DE DOCUMENTOS RELACIONADOS CON TEMAS PRESUPUESTALES DE INTERES DE LA SEGUNDA VICEPRESIDENCIA DE LA CAMARA DE REPRESENTANTES</t>
  </si>
  <si>
    <t>PAULA ANDREA MONTAÑO MEJIA</t>
  </si>
  <si>
    <t>https://www.contratos.gov.co/consultas/detalleProceso.do?numConstancia=18-12-7588181</t>
  </si>
  <si>
    <t>CPS_092_2018</t>
  </si>
  <si>
    <t>PRESTAR LOS SERVICIOS PROFESIONALES EN LA PRESIDENCIA DE LA CAMARA DE REPRESENTANTES EN LOS TEMAS DE TRANSPARENCIA QUE LE SEAN ASIGNADOS</t>
  </si>
  <si>
    <t>https://www.contratos.gov.co/consultas/detalleProceso.do?numConstancia=18-12-7588212</t>
  </si>
  <si>
    <t>CPS_093_2018</t>
  </si>
  <si>
    <t>PRESTACION DE SERVICIOS DE APOYO A LA GESTION EN EL ACOMPANAMIENTO DE LOS DIFERENTES TEMAS RELACIONADOS ENTRE LA OFICINA DE INFORMACION Y PRENSA Y LA PRESIDENCIA DE LA CAMARA DE REPRESENTANTES</t>
  </si>
  <si>
    <t>MARTHA QUIROZ TOLOSA</t>
  </si>
  <si>
    <t>https://www.contratos.gov.co/consultas/detalleProceso.do?numConstancia=18-12-7588226</t>
  </si>
  <si>
    <t>CPS_094_2018</t>
  </si>
  <si>
    <t xml:space="preserve">PRESTACION DE SERVICIOS DE APOYO A LA GESTION RESPECTO DEL PARQUE AUTOMOTOR DE PROPIEDAD DE LA CAMARA DE REPRESENTANTES EN ACTIVIDADES COMO TRAMITES, REVISION DE DOCUMENTACION Y SANCIONES QUE SEAN DE COMPETENCIA DE LA DIVISION DE SERVICIOS </t>
  </si>
  <si>
    <t>https://www.contratos.gov.co/consultas/detalleProceso.do?numConstancia=18-12-7727910</t>
  </si>
  <si>
    <t>CPS_095_2018</t>
  </si>
  <si>
    <t>PRESTACION DE SERVICIOS DE APOYO A LA GESTION EN LAS LABORES OPERATIVAS PARA LA CONSERVACION Y MEJORAMIENTO DE LOS BIENES DE PROPIEDAD DE LA CAMARA DE REPRESENTANTES</t>
  </si>
  <si>
    <t>https://www.contratos.gov.co/consultas/detalleProceso.do?numConstancia=18-12-7588248</t>
  </si>
  <si>
    <t>CPS_096_2018</t>
  </si>
  <si>
    <t>PRESTACION DE SERVICIOS PROFESIONALES COMO ABOGADO EN LA OFICINA DE PLANEACION Y SISTEMAS</t>
  </si>
  <si>
    <t>OLIVER OLMEDO MARTINEZ</t>
  </si>
  <si>
    <t>https://www.contratos.gov.co/consultas/detalleProceso.do?numConstancia=18-12-7728623</t>
  </si>
  <si>
    <t>CPS_097_2018</t>
  </si>
  <si>
    <t>PRESTACION DE SERVICIOS PROFESIONALES A LA DIRECCION ADMINISTRATIVA DE LA CAMARA DE REPRESENTANTES EN EL ASESORAMIENTO E IMPLEMENTACION DE POLITICAS DE AUTOCONTROL Y
COMO ENLACE CON LA OFICINA COORDINADORA DE CONTROL INTERNO.</t>
  </si>
  <si>
    <t>https://www.contratos.gov.co/consultas/detalleProceso.do?numConstancia=18-12-7729216</t>
  </si>
  <si>
    <t>CPS_098_2018</t>
  </si>
  <si>
    <t>PRESTACION DE SERVICIOS PROFESIONALES PARA LA ASESORIA Y APOYO JURIDICO A LA PRESIDENCIA DE LA CAMARA DE REPRESENTANTES</t>
  </si>
  <si>
    <t>FABIO ELIECER MACEA ACUÑA</t>
  </si>
  <si>
    <t>https://www.contratos.gov.co/consultas/detalleProceso.do?numConstancia=18-12-7821240</t>
  </si>
  <si>
    <t>CPS_099_2018</t>
  </si>
  <si>
    <t>PRESTAR ACOMPANAMIENTO TECNICO EN LAS ACTIVIDADES OPERATIVAS Y DE GESTION, DE LA DIRECCION ADMINISTRATIVA DE LA CAMARA DE REPRESENTANTES</t>
  </si>
  <si>
    <t>https://www.contratos.gov.co/consultas/detalleProceso.do?numConstancia=18-12-7729635</t>
  </si>
  <si>
    <t>CPS_100_2018</t>
  </si>
  <si>
    <t>"PRESTACION DE SERVICIOS PROFESIONALES PARA ACOMPANAR Y APOYAR A LA CAMARA DE REPRESENTANTES EN LA REPRESENTACION JUDICIAL DE LOS DIFERENTES PROCESOS EN LO QUE LA ENTIDAD SEA PARTE, ENTRE OTRAS ACTIVIDADES JURiDICAS"</t>
  </si>
  <si>
    <t>YADDY MILENA VILLAMIZAR DELGADO</t>
  </si>
  <si>
    <t>01/19/2018</t>
  </si>
  <si>
    <t>04/18/2018</t>
  </si>
  <si>
    <t>https://www.contratos.gov.co/consultas/detalleProceso.do?numConstancia=18-12-7876248</t>
  </si>
  <si>
    <t>CPS_101_2018</t>
  </si>
  <si>
    <t>COORDINAR Y ASESORAR A LA DIVISION DE PERSONAL EN LO RELACIONADO A LA EJECUCION, ACTUALIZACION Y MEJORA DE LA POLiTICA DE BIENESTAR DE LA ENTIDAD.</t>
  </si>
  <si>
    <t>https://www.contratos.gov.co/consultas/detalleProceso.do?numConstancia=18-12-7731120</t>
  </si>
  <si>
    <t>CPS_102_2018</t>
  </si>
  <si>
    <t>PRESTACION DE SERVICIOS PROFESIONALES EN EL AREA DE INGENIERIA CIVIL PARA LA ETAPA PRECONTRACTUAL QUE ADELANTE LA DIVISION DE SERVICIOS DE LA DIRECCION ADMINISTRATIVA DE LA CAMARA DE REPRESENTANTES</t>
  </si>
  <si>
    <t>https://www.contratos.gov.co/consultas/detalleProceso.do?numConstancia=18-12-7731733</t>
  </si>
  <si>
    <t>CPS_103_2018</t>
  </si>
  <si>
    <t>BRINDAR ACOMPAÑAMIENTO JURIDICO A LA SUPERVISION DE CONTRATOS A CARGO DE LA DIVISION DE SERVICIOS DE LA CAMARA DE REPRESENTANTES</t>
  </si>
  <si>
    <t>NELSON RICARDO ARCOS MORENO</t>
  </si>
  <si>
    <t>https://www.contratos.gov.co/consultas/detalleProceso.do?numConstancia=18-12-7821304</t>
  </si>
  <si>
    <t>CPS_104_2018</t>
  </si>
  <si>
    <t>PRESTACION DE SERVICIOS DE APOYO A LA GESTION EN LA DIGITACION, PROYECCION Y DIGITALIZACION REQUERIDAS POR LA OFICINA DE PLANEACION Y SISTEMAS.</t>
  </si>
  <si>
    <t>DIANA CATALINA SANDOVAL AVELLANEDA</t>
  </si>
  <si>
    <t>https://www.contratos.gov.co/consultas/detalleProceso.do?numConstancia=18-12-7732256</t>
  </si>
  <si>
    <t>CPS_105_2018</t>
  </si>
  <si>
    <t>PRESTACION DE SERVICIOS DE APOYO PARA EL ACOMPANAMIENTO EN LA REVISION DE RESOLUCIONES Y DOCUMENTOS DE INTERES DE LA SEGUNDA VICEPRESIDENCIA DE LA CAMARA DE REPRESENTANTES.</t>
  </si>
  <si>
    <t>ESTEBAN ORLANDO REALPE ORTEGA</t>
  </si>
  <si>
    <t>https://www.contratos.gov.co/consultas/detalleProceso.do?numConstancia=18-12-7733325</t>
  </si>
  <si>
    <t>CPS_106_2018</t>
  </si>
  <si>
    <t>PRESTACION DE SERVICIOS DE APOYO A LA GESTION EN LA ACTIVIDADES  ASISTENCIALES REQUERIDAS POR LA OFICINA DE PLANEACION Y SISTEMAS.</t>
  </si>
  <si>
    <t>https://www.contratos.gov.co/consultas/detalleProceso.do?numConstancia=18-12-7734027</t>
  </si>
  <si>
    <t>CPS_107_2018</t>
  </si>
  <si>
    <t>PRESTACION DE SERVICIOS PROFESIONALES COMO ABOGADO A LA OFICINA DE PLANEACION Y SISTEMAS</t>
  </si>
  <si>
    <t>https://www.contratos.gov.co/consultas/detalleProceso.do?numConstancia=18-12-7734749</t>
  </si>
  <si>
    <t>CPS_108_2018</t>
  </si>
  <si>
    <t>PRESTAR LOS SERVICIOS PROFESIONALES A LA DIRECCION
ADMINISTRATIVA DE LA CAMARA DE REPRESENTANTES PARA REALIZAR EL ACOMPANAMIENTO CONTABLE Y SERVIR DE ENLACE CON LAS DEMAS DEPENDENCIAS.</t>
  </si>
  <si>
    <t>01/22/2018</t>
  </si>
  <si>
    <t>07/21/2018</t>
  </si>
  <si>
    <t>https://www.contratos.gov.co/consultas/detalleProceso.do?numConstancia=18-12-7883887</t>
  </si>
  <si>
    <t>CPS_109_2018</t>
  </si>
  <si>
    <t>CONTRATO DE PRESTACION DE SERVICIOS PROFESIONALES PARA
BRINDAR ACOMPANAMIENTO EN LAS ACTIVIDADES ADMINISTRATIVAS DERIVADAS DEL CUMPLIMIENTO DE LAS FUNCIONES DE LA DIVISION DE PERSONAL</t>
  </si>
  <si>
    <t>https://www.contratos.gov.co/consultas/detalleProceso.do?numConstancia=18-12-7877754</t>
  </si>
  <si>
    <t>UTL H.R. ARMANDO ZABARAIN D'ARCE.</t>
  </si>
  <si>
    <t>CPS_110_2018</t>
  </si>
  <si>
    <t>CONTRATO DE PRESTACION DE SERVICIOS COMO ASESOR GRADO III EN LA UNIDAD DE TRABAJO LEGISLATIVO DEL HONORABLE REPRESENTANTE ARMANDO ANTONIO ZABARAIN D'ARCE.</t>
  </si>
  <si>
    <t>HUMBERTO RAFAEL ROSANÍA VITOLA</t>
  </si>
  <si>
    <t>https://www.contratos.gov.co/consultas/detalleProceso.do?numConstancia=18-12-7843819</t>
  </si>
  <si>
    <t>DIRECCIÓN ADMINISTRATIVA CORRESPONDENCIA</t>
  </si>
  <si>
    <t>CPS_111_2018</t>
  </si>
  <si>
    <t>PRESTAR LOS SERVICIOS DE APOYO A LA GESTION EN EL AREA DE CORRESPONDENCIA DE LA CAMARA DE REPRESENTANTES EN LA ORGANIZACION, DUPUCACION, DISTRIBUCION Y ARCHIVO DE LA MISMA</t>
  </si>
  <si>
    <t>CINTHIA VIVIANA CASTAÑEDA</t>
  </si>
  <si>
    <t>https://www.contratos.gov.co/consultas/detalleProceso.do?numConstancia=18-12-7887369</t>
  </si>
  <si>
    <t>CPS_112_2018</t>
  </si>
  <si>
    <t>PRESTAR LOS SERVICIOS DE APOYO A LA GESTION EN LAS ACTIVIDADES PROPIAS DE CORRESPONDENCIA Y ARCHIVO DE LA CAMARA DE REPRESENTANTES</t>
  </si>
  <si>
    <t>SANDRITH MARIANA LEÓN MARTÍNEZ</t>
  </si>
  <si>
    <t>https://www.contratos.gov.co/consultas/detalleProceso.do?numConstancia=18-12-7875213</t>
  </si>
  <si>
    <t>CPS_113_2018</t>
  </si>
  <si>
    <t>PRESTACION DE SERVICIOS PROFESIONALES PARA DAR
ACOMPANAMIENTO EN LOS PROCESOS PRE CONTRACTUALES Y AL PARQUE AUTOMOTOR A CARGO DE LA DIVISION DE SERVICIOS.</t>
  </si>
  <si>
    <t>DONYS RODOLFO RIVERO DE HOYOS</t>
  </si>
  <si>
    <t>https://www.contratos.gov.co/consultas/detalleProceso.do?numConstancia=18-12-7738043</t>
  </si>
  <si>
    <t>CPS_114_2018</t>
  </si>
  <si>
    <t>PRESTAR SERVICIOS PROFESIONALES PARA APOYAR JURIDICAMENTE A LA COMISION LEGAL DE CUENTAS DE LA CAMARA DE REPRESENTANTES, ESPECIALMENTE EN LOS TEMAS RELACIONADOS CON LA CONTRATACION.</t>
  </si>
  <si>
    <t>VICTOR OSWALDO FORERO PINZÓN</t>
  </si>
  <si>
    <t>01/23/2018</t>
  </si>
  <si>
    <t>https://www.contratos.gov.co/consultas/detalleProceso.do?numConstancia=18-12-7865912</t>
  </si>
  <si>
    <t>CPS_115_2018</t>
  </si>
  <si>
    <t>PRESTACION DE SERVICIOS PROFESIONALES PARA APOYAR TECNICAMENTE A LAS ACTIVIDADES DESARROLLADAS EN LA OFICINA DE PLANEACION Y SISTEMAS EN LO RELACIONADO CON ACTUAUZACION DE MANUAL DE CAUDAD, MODELO INTEGRADO DE PLANEACION Y GESTION Y PROYECTOS REQUERIDOS POR LA DEPENDENCIA</t>
  </si>
  <si>
    <t>HÉCTOR AMADO GAONA</t>
  </si>
  <si>
    <t>https://www.contratos.gov.co/consultas/detalleProceso.do?numConstancia=18-12-7844508</t>
  </si>
  <si>
    <t>CPS_116_2018</t>
  </si>
  <si>
    <t>PRESTACIÓN DE SERVICIOS PROFESIONALES, PARA REALIZAR ACOMPAÑAMIENTO JURÍDICO EN LOS PROCESOS PENALES, DISCIPLINARIOS, Y FISCALES, ADELANTADOS POR LA COMISIÓN DE INVESTIGACIÓN Y ACUSACIÓN DE LA CÁMARA DE REPRESENTANTES</t>
  </si>
  <si>
    <t>$18.000.000</t>
  </si>
  <si>
    <t>https://www.contratos.gov.co/consultas/detalleProceso.do?numConstancia=18-12-7860910</t>
  </si>
  <si>
    <t>OFICINA COORDINADORA DE CONTROL INTERNO</t>
  </si>
  <si>
    <t>CPS_117_2018</t>
  </si>
  <si>
    <t>PRESTACION DE SERVICIOS PROFESIONALES PARA BRINDAR ACOMPAÑAMIENTO A LA OFICINA DE CONTROL INTERNO EN LAS ACTIVIDADES RELACIONADAS CON LA EVALUACION, SEGUIMIENTO Y ELABORACION DE LA INFORMACION SOBRE LA GESTION FINANCIERA CONTABLE Y PRESUPUESTAL.</t>
  </si>
  <si>
    <t>https://www.contratos.gov.co/consultas/detalleProceso.do?numConstancia=18-12-7862385</t>
  </si>
  <si>
    <t>CONTRATO INTERADMINISTRATIVO_118_2018</t>
  </si>
  <si>
    <t>CONTRATO INTERADMINISTRATIVO PARA LA EDICION Y PUBLICACION DE LA GACETA DEL CONGRESO Y DEMAs PUBLICACIONES REQUERIDAS Y AUTORIZADAS POR LA CAMARA DE REPRESENTANTES</t>
  </si>
  <si>
    <t>https://www.contratos.gov.co/consultas/detalleProceso.do?numConstancia=18-12-7607937</t>
  </si>
  <si>
    <t>CPS_119_2018</t>
  </si>
  <si>
    <t>SEBASTIÁN FAUSTO MÉNDEZ TOLOZA</t>
  </si>
  <si>
    <t>06/22/2018</t>
  </si>
  <si>
    <t>https://www.contratos.gov.co/consultas/detalleProceso.do?numConstancia=18-12-7879037</t>
  </si>
  <si>
    <t>COMISION SEPTIMA CONSTITUCIONAL PERMANENTE</t>
  </si>
  <si>
    <t>CPS_120_2018</t>
  </si>
  <si>
    <t>PRESTACION DE SERVICIOS PROFESIONALES PARA CONCEPTUAR. Y APOYAR A LA MESA DIRECTIVA Y DEMAS MIEMBROS DE LA COMISION SEPTIMA DE LA CAMARA DE REPRESENTANTES EN LOS PROYECTOS DE LEY QUE SE ASIGNEN PARA SU APOYO JURiDICO</t>
  </si>
  <si>
    <t>https://www.contratos.gov.co/consultas/detalleProceso.do?numConstancia=18-12-7883989</t>
  </si>
  <si>
    <t>UTL H.R. EDWARD DAVID RODRÍGUEZ RODRÍGUEZ</t>
  </si>
  <si>
    <t>CPS_121_2018</t>
  </si>
  <si>
    <t>CONTRATO DE PRESTACION DE SERVICIOS COMO ASESOR GRADO I EN LA UNIDAD DE TRABAJO LEGISLATIVO DEL HONORABLE REPRESENTANTE EDWARD DAVID RODRIGUEZ RODRIGUEZ</t>
  </si>
  <si>
    <t>EDUARDO RAMÍREZ ROZO</t>
  </si>
  <si>
    <t>https://www.contratos.gov.co/consultas/detalleProceso.do?numConstancia=18-12-7844719</t>
  </si>
  <si>
    <t>CPS_122_2018</t>
  </si>
  <si>
    <t>PRESTACION DE SERVICIOS PROFESIONALES PARA BRINDAR ACOMPANAMIENTO JURiDICO A LA COMISION PRIMERA DE LA CAMARA DE REPRESENTANTES EN EL ESTUDIO DE LOS PROYECTOS QUE SE RADIQUEN EN ESTE PERIODO LEGISLATIVO</t>
  </si>
  <si>
    <t>PABLO EVARISTA BERNAL MURILLO</t>
  </si>
  <si>
    <t>https://www.contratos.gov.co/consultas/detalleProceso.do?numConstancia=18-12-7811762</t>
  </si>
  <si>
    <t>CPS_123_2018</t>
  </si>
  <si>
    <t>"PRESTACION DE SERVICIOS DE APOYO A LA GESTION EN LAS
ACTIVIDADES ASISTENCIALES, OPERATIVAS Y SECRETARIALES EN EL ARCHIVO DE CONTRATACION DE LA DIVISION JURiDICA'</t>
  </si>
  <si>
    <t>CAMILO EDUARDO TRIVIÑO ARCE</t>
  </si>
  <si>
    <t>https://www.contratos.gov.co/consultas/detalleProceso.do?numConstancia=18-12-7877920</t>
  </si>
  <si>
    <t>CPS_124_2018</t>
  </si>
  <si>
    <t>PRESTAR SERVICIOS PROFESIONALES ESPECIALIZADOS PARA APOYAR JURIDICAMENTE A LA COMISION LEGAL DE CUENTAS EN EL ANALISIS, REVISION Y SEGUIMIENTO DE LAS ENTIDADES "CAJA DE RETIRO DE LAS FUERZAS MILITARES Y MINISTERID DE DEFENSA NACIONAL CONSOLIDADO' viqencia 2017</t>
  </si>
  <si>
    <t>05/22/2018</t>
  </si>
  <si>
    <t>https://www.contratos.gov.co/consultas/detalleProceso.do?numConstancia=18-12-7937679</t>
  </si>
  <si>
    <t>CPS_125_2018</t>
  </si>
  <si>
    <t>PRESTACION DE SERVICIOS DE APOYO A LA GESTION EN LA ORGANIZACION, CLASIFICACION, FOLIACION Y SEGUIMIENTO DE LOS CONTRATOS DE PRESTACION DE SERVICIOS BAJO LA SUPERVISION DELSECRETARIO DE LA COMISION LEGAL DE CUENTAS.</t>
  </si>
  <si>
    <t>JOHN JAMES GALVIS PATIÑO</t>
  </si>
  <si>
    <t>https://www.contratos.gov.co/consultas/detalleProceso.do?numConstancia=18-12-7845624</t>
  </si>
  <si>
    <t>CPS_126_2018</t>
  </si>
  <si>
    <t>MIGUEL ÁNGEL ARIAS REYES</t>
  </si>
  <si>
    <t>https://www.contratos.gov.co/consultas/detalleProceso.do?numConstancia=18-12-7828195</t>
  </si>
  <si>
    <t>CPS_127_2018</t>
  </si>
  <si>
    <t>PRESTACION DE SERVICIOS PROFESIONALES ESPECIALIZADOS PARA APOYAR A LA DIVISION JURIDICA EN LOS TEMAS RELACIONADOS CON CONTRATACION PUBLICA Y REPRESENTACION JUDICIAL</t>
  </si>
  <si>
    <t>$60.000.000</t>
  </si>
  <si>
    <t>VARGAS BRAND ABOGADOS CONSULTORES</t>
  </si>
  <si>
    <t>01/24/2018</t>
  </si>
  <si>
    <t>07/14/2018</t>
  </si>
  <si>
    <t>https://www.contratos.gov.co/consultas/detalleProceso.do?numConstancia=18-12-7920890</t>
  </si>
  <si>
    <t>CPS_128_2018</t>
  </si>
  <si>
    <t>PRESTACIÓN DE SERVICIOS PROFESIONALES CON EL FIN DE APOYAR A LA GESTIÓN PRECONTRACTUAL Y CONTRACTUAL DE LA DIRECCIÓN ADMINISTRATIVA DE LA CÁMARA DE REPRESENTANTES</t>
  </si>
  <si>
    <t>LUIS FERNANDO JIMÉNEZ ACEVEDO</t>
  </si>
  <si>
    <t>https://www.contratos.gov.co/consultas/detalleProceso.do?numConstancia=18-12-7961373</t>
  </si>
  <si>
    <t>CPS_129_2018</t>
  </si>
  <si>
    <t>PRESTAR LOS SERVICIOS DE APOYO A LA GESTION A LA DIVISION DE PERSONAL EN LAS ACTIVIDADES DE ARCHIVO DE HISTORIAS LABORALES, ARCHIVO DE GESTION, ASI COMO EN TODO LO RELACIONADO CON LA CORRESPONDENCIA DE LA DIVISION</t>
  </si>
  <si>
    <t>JOSE EBELIO RUIZ URREGO</t>
  </si>
  <si>
    <t>https://www.contratos.gov.co/consultas/detalleProceso.do?numConstancia=18-12-8017944</t>
  </si>
  <si>
    <t>CPS_130_2018</t>
  </si>
  <si>
    <t>PRESTACION DE SERVICIOS PROFESIONALES PARA APOYAR</t>
  </si>
  <si>
    <t>04/22/2018</t>
  </si>
  <si>
    <t>https://www.contratos.gov.co/consultas/detalleProceso.do?numConstancia=18-12-7881102</t>
  </si>
  <si>
    <t>CPS_131_2018</t>
  </si>
  <si>
    <t>JURIDICAMENTE A LA COMISION LEGAL DE CUENTAS EN EL ANALISIS, REVISION Y SEGUIMIENTO DE LA ENTIDAD "INSTITUTO NACIONAL DE VIAS -INVIAS" Viqencia 2017"</t>
  </si>
  <si>
    <t>LAURA ALEJANDRA ARRIETA VELÁSQUEZ</t>
  </si>
  <si>
    <t>https://www.contratos.gov.co/consultas/detalleProceso.do?numConstancia=18-12-7873980</t>
  </si>
  <si>
    <t>CPS_132_2018</t>
  </si>
  <si>
    <t>PRESTACION DE SERVICIOS DE APOYO A LA GESTION EN ACTIVIDADES RELACIONADAS CON LA SECCION DE URGENCIAS MEDICAS DE LA DIVISION DE PERSONAL DE LA CAMARA DE REPRESENT ANTES</t>
  </si>
  <si>
    <t>MARA DE JESÚS AGAMEZ MONTIEL</t>
  </si>
  <si>
    <t>07/22/2018</t>
  </si>
  <si>
    <t>https://www.contratos.gov.co/consultas/detalleProceso.do?numConstancia=18-12-7875835</t>
  </si>
  <si>
    <t>CPS_133_2018</t>
  </si>
  <si>
    <t>PRESTACION DE SERVICIOS DE APOYO A LA DIVISION DE PERSONAL CON TEMAS RELACIONADOS A LA IMPLEMENTACION DE LA VALIDACION DE EVALUACION DE DESEMPENO PARA FUNCIONARIOS DE NOMBRAMIENTO PROVISIONAL Y NIVEL DIRECTIVO DE LA CAMARA DE REPRESENTANTES.</t>
  </si>
  <si>
    <t>JHON FREDY DOMINGUEZ ARIAS</t>
  </si>
  <si>
    <t>https://www.contratos.gov.co/consultas/detalleProceso.do?numConstancia=18-12-7898793</t>
  </si>
  <si>
    <t>CPS_134_2018</t>
  </si>
  <si>
    <t>PRESTACION DE SERVICIOS PROFESIONALES PARA PROYECTAR LOS DOCUMENTOS JURiDICOS .QUE SEAN REQUERIDOS POR LA SEGUNDA VICEPRESIDENCIA DE LA CAMARA DE REPRESENTANTES .</t>
  </si>
  <si>
    <t>01/23/218</t>
  </si>
  <si>
    <t>https://www.contratos.gov.co/consultas/detalleProceso.do?numConstancia=18-12-7887590</t>
  </si>
  <si>
    <t>UTL H.R. SANDRA ORTIZ NOVA</t>
  </si>
  <si>
    <t>CPS_135_2018</t>
  </si>
  <si>
    <t>CONTRATO DE PRESTACION DE SERVICIOS COMO ASESOR GRADO I EN LA UNIDAD DE TRABAJO LEGISLATIVO DE LA H. R. SANDRA ORTIZ NOVA</t>
  </si>
  <si>
    <t>GERMAN EDUARDO CARILLO SORZANO</t>
  </si>
  <si>
    <t>https://www.contratos.gov.co/consultas/detalleProceso.do?numConstancia=18-12-7821339</t>
  </si>
  <si>
    <t>CPS_136_2018</t>
  </si>
  <si>
    <t>PRESTACION DE SERVICIOS PROFESIONALES PARA ASESORIA JURIDICA EN LA CONTESTACION DE LOS REQUERIMIENTOS  DE LOS ENTES DE CONTROL, RESPUESTAS A LOS DERECHOS DE PETICION, QUEJAS, RECLAMOS Y CONSULTAS CON OCASION A LA PRESTACION DE LOS BIENES Y SERVICIOS A CARGO DE LA DIVISION DE SERVICIOS.</t>
  </si>
  <si>
    <t>EDER ALEXI FLOREZ ORTEGA</t>
  </si>
  <si>
    <t>https://www.contratos.gov.co/consultas/detalleProceso.do?numConstancia=18-12-7845020</t>
  </si>
  <si>
    <t>CPS_137_2018</t>
  </si>
  <si>
    <t>PRESTACION DE SERVICIOS PROFESIONALES PARA LA CONSOLIDACION DE INFORMACION DEBIDAMENTE DIAGRAMADA Y EJERCER EL CONTROL DE LOS CONTRATOS DE ADQUISICIONES DE BIENES, OBRA Y SERVICIOS, ASI COMO DE LOS CONVENIOS Y/O CONTRATOS INTERADMINISTRATIVOS QUE SE ENCUENTREN A CARGO DE LA DIVISION DE SERVICIOS</t>
  </si>
  <si>
    <t>https://www.contratos.gov.co/consultas/detalleProceso.do?numConstancia=18-12-7887692</t>
  </si>
  <si>
    <t>CPS_138_2018</t>
  </si>
  <si>
    <t>PRESTACION DE SERVICIOS PROFESIONALES PARA BRINDAR ACOMPANAMIENTO A LA OFICINA DE INFORMACION Y PRENSA DE LA CAMARA DE REPRESENTANTES EN LA REALIZACION DE NOTAS
PERIODISTICAS PARA SUS DISTINTOS PRODUCTOS</t>
  </si>
  <si>
    <t>ANDRES EDUARDO RINCÓN RODRÍGUEZ</t>
  </si>
  <si>
    <t>https://www.contratos.gov.co/consultas/detalleProceso.do?numConstancia=18-12-7884025</t>
  </si>
  <si>
    <t>CPS_139_2018</t>
  </si>
  <si>
    <t>PRESTACION DE SERVICIOS DE APOYO A LA GESTION PARA APOYAR A LA DIVISION DE SERVICIOS EN LAS LABORES DE PLOMERIA Y OPERATIVAS PARA LA REPARACION Y MANTENIMIENTO DE BANOS, COCINETAS Y REDES HIDRAULICAS DE LA CAMARA DE REPRESENTANTES</t>
  </si>
  <si>
    <t>https://www.contratos.gov.co/consultas/detalleProceso.do?numConstancia=18-12-7811917</t>
  </si>
  <si>
    <t>CPS_140_2018</t>
  </si>
  <si>
    <t>PRESTAR LOS SERVICIOS PROFESIONALES A LA DIRECCION ADMINISTRATIVA DE LA CAMARA DE REPRESENTANTES EN LA EMISION DE CONCEPTOS TRIBUTARIOS, APOYO EN LOS DIFERENTES COMITES Y EN LOS PROCESOS CONTRACTUALES REQUERIDOS, ASI COMO ENLACE CON EL AREA DE DIVISION FINANCIERA Y DE PRESUPUESTO.</t>
  </si>
  <si>
    <t>https://www.contratos.gov.co/consultas/detalleProceso.do?numConstancia=18-12-7880740</t>
  </si>
  <si>
    <t>CPS_141_2018</t>
  </si>
  <si>
    <t>PRESTACION DE SERVICIOS PROFESIONALES PARA BRINDAR ACOMPANAMIENTO A LA OFICINA DE PROTOCOLO EN LO REFERENTE A LA TRADUCCION EN LOS DIFERENTES ESCENARIOS DE LA OFICINA DE LA OFICINA DE PROTOCOLO, ASI COMO LA ACTUALIZACION DE BASES DE DATOS DE LAS EMBAJADAS ACREDITADAS EN COLOMBIA Y EL ACERCAMIENTO A LAS EMBAJADAS .</t>
  </si>
  <si>
    <t>ELISA MARÍA CASTILLO RINCÓN</t>
  </si>
  <si>
    <t>https://www.contratos.gov.co/consultas/detalleProceso.do?numConstancia=18-12-7892769</t>
  </si>
  <si>
    <t>CPS_142_2018</t>
  </si>
  <si>
    <t>PRESTACION DE SERVICIOS APOYO EN EL PROCESO RELACIONADO CON LA ORGANIZACION DOCUMENTAL Y DEMAs ACTIVIDADES DE LA DIVISION DE PERSONAL.</t>
  </si>
  <si>
    <t>MÓNICA MARCELA MORA MORENO</t>
  </si>
  <si>
    <t>https://www.contratos.gov.co/consultas/detalleProceso.do?numConstancia=18-12-7866642</t>
  </si>
  <si>
    <t>CPS_143_2018</t>
  </si>
  <si>
    <t>PRESTACION DE SERVICIOS DE APOYO A LA GESTION PARA EL MANEJO DE LOS EQUIPOS DE AUDIO, VIDEO, GRABACION Y SISTEMAS DE INFORMACION GENERAL EN LA COMISION LEGAL DE CUENTAS.</t>
  </si>
  <si>
    <t>$15.500.000</t>
  </si>
  <si>
    <t>https://www.contratos.gov.co/consultas/detalleProceso.do?numConstancia=18-12-7862916</t>
  </si>
  <si>
    <t>UTL H.R. CARLOS GERMÁN NAVAS</t>
  </si>
  <si>
    <t>CPS_144_2018</t>
  </si>
  <si>
    <t>CONTRATO DE PRESTACION DE SERVICIOS COMO ASESOR GRADO VIII EN LA UNIDAD DE TRABAJO LEGISLATIVO DEL HONORABLE REPRESENTANTE CARLOS GERMAN TALERO.</t>
  </si>
  <si>
    <t>$70.311.780</t>
  </si>
  <si>
    <t>07/19/2018</t>
  </si>
  <si>
    <t>https://www.contratos.gov.co/consultas/detalleProceso.do?numConstancia=18-12-7921002</t>
  </si>
  <si>
    <t>CPS_145_2018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</si>
  <si>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</si>
  <si>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https://www.contratos.gov.co/consultas/detalleProceso.do?numConstancia=18-12-7935010</t>
  </si>
  <si>
    <t>CPS_146_2018</t>
  </si>
  <si>
    <t>PRESTACION DE SERVICIOS DE APOYO A LA GESTION EN LAS ACTIVIDADES OPERATIVAS Y ASISTENCIALES DEL ARCHIVO DE CONTRATACION DE LA DIVISION JURIDICA /</t>
  </si>
  <si>
    <t>https://www.contratos.gov.co/consultas/detalleProceso.do?numConstancia=18-12-7890417</t>
  </si>
  <si>
    <t>CPS_147_2018</t>
  </si>
  <si>
    <t>PRESTACION DE SERVICIOS PROFESIONALES PARA APOYAR COMO</t>
  </si>
  <si>
    <t>$25.000.000</t>
  </si>
  <si>
    <t>https://www.contratos.gov.co/consultas/detalleProceso.do?numConstancia=18-12-7860209</t>
  </si>
  <si>
    <t>CPS_148_2018</t>
  </si>
  <si>
    <t>PRESTACIÓN DE SERVICIOS DE APOYO A LA GESTIÓN PARA LA OPERACIÓN DE CÁMARAS DE VÍDEO AL SERVICIO DEL CANAL DEL CONGRESO EN LO QUE CORRESPONDE A LA CÁMARA DE REPRESENTANTES</t>
  </si>
  <si>
    <t>GERMÁN DANIEL RICO DÍAZ</t>
  </si>
  <si>
    <t>https://www.contratos.gov.co/consultas/detalleProceso.do?numConstancia=18-12-7856082</t>
  </si>
  <si>
    <t>CPS_149_2018</t>
  </si>
  <si>
    <t>PRESTACION DE SERVICIOS PROFESIONALES, PARA BRINDAR A~OMPANAMIENTO A LA OFICINA DE INFORMACION YlRENSA DE LA CAMARA DE REPRESENTANTES EN LA REALlZ~ ON DE NOTAS PERIODisTICAS PARA SUS DISTINTOS PRODUCTOS</t>
  </si>
  <si>
    <t>RENÉ ALEJANDRO MÁRQUEZ ÁVILA</t>
  </si>
  <si>
    <t>https://www.contratos.gov.co/consultas/detalleProceso.do?numConstancia=18-12-7874096</t>
  </si>
  <si>
    <t>CPS_150_2018</t>
  </si>
  <si>
    <t>PRESTACION DE SERVICIOS DE APOYO A LA GESTION EN LA DIVISION DE PERSONAL EN LAS ACTIVIDADES DE LA COORDINACION DE ARCHIVO.</t>
  </si>
  <si>
    <t>ANDRÉS FELIPE DURÁN DURÁN</t>
  </si>
  <si>
    <t>https://www.contratos.gov.co/consultas/detalleProceso.do?numConstancia=18-12-7877833</t>
  </si>
  <si>
    <t>CPS_151_2018</t>
  </si>
  <si>
    <t>PRESTACION DE SERVICIOS DE APOYO A LA GESTION EN LAS ACTIVIDADES DE CORRESPONDENCIA, ARCHIVO Y DUPLICACION DE LA UNlDAD DE AUDITORIA INTERNA</t>
  </si>
  <si>
    <t>JESÚS ANTONIO POSADA CASTAÑO</t>
  </si>
  <si>
    <t>https://www.contratos.gov.co/consultas/detalleProceso.do?numConstancia=18-12-7867568</t>
  </si>
  <si>
    <t>CPS_152_2018</t>
  </si>
  <si>
    <t>APOYO EN LA IMPLEMENTACION DE ESTRATEGIAS DE SEGUIMIENTO TECNICO EN LAS INSTALACIONES DONDE FUNCIONAN LAS SEDES DE LA CAMARA DE REPRESENTANTES..</t>
  </si>
  <si>
    <t>EDWIN ENRIQUE VELANDIA SÁNCHEZ</t>
  </si>
  <si>
    <t>04/30/2018</t>
  </si>
  <si>
    <t>https://www.contratos.gov.co/consultas/detalleProceso.do?numConstancia=18-12-7890524</t>
  </si>
  <si>
    <t>CPS_153_2018</t>
  </si>
  <si>
    <t>KELLY JOHANNA CHAPARRO DEL PORTILLO</t>
  </si>
  <si>
    <t>https://www.contratos.gov.co/consultas/detalleProceso.do?numConstancia=18-12-7821380</t>
  </si>
  <si>
    <t>CPS_154_2018</t>
  </si>
  <si>
    <t>PRESTACION DE SERVICIOS DE APOYO EN EL MANEJO DE LAS REDES SOCIALES DE LA OFICINA DE INFORMACION Y PRENSA DE LA CAMARA DE REPRESENTANTES</t>
  </si>
  <si>
    <t>https://www.contratos.gov.co/consultas/detalleProceso.do?numConstancia=18-12-7924906</t>
  </si>
  <si>
    <t>COMISION LEGAL DE ORDENAMIENTO TERRITORIAL</t>
  </si>
  <si>
    <t>CPS_155_2018</t>
  </si>
  <si>
    <t>PRESTACION DE SERVICIOS PROFESIONALES PARA APOYAR_x000D_ JURIDICAMENTE A LA COMISION DENTRO DEL MARCO DE SUS_x000D_ FUNCIONES Y COMPETENCIAS LEGALES FRENTE A LA CREACION_x000D_ DE NUEVAS ENTIDADES TERRITORIALES Y DIFERENDOS_x000D_ LIMITROFES DEPARTAMENTALES</t>
  </si>
  <si>
    <t>EDWIN ALBERTO QUINTERO SANCHEZ</t>
  </si>
  <si>
    <t>https://www.contratos.gov.co/consultas/detalleProceso.do?numConstancia=18-12-7880938</t>
  </si>
  <si>
    <t>CPS_156_2018</t>
  </si>
  <si>
    <t>PRESTACION DE SERVICIOS PROFESIONALES, PARA REALIZAR ACOMPAÑAMIENTO JURIDICO EN LOS PROCESOS PENALES, DICIPLINARIOS Y FISCALES, ADELANTADOS POR LA COMISION DE INVESTIGACION Y ACUSACION DE LA CAMARA DE REPRESENTANTES.</t>
  </si>
  <si>
    <t>LUZ NATHALlA ARISTIZABAL MORA</t>
  </si>
  <si>
    <t>https://www.contratos.gov.co/consultas/detalleProceso.do?numConstancia=18-12-7861976</t>
  </si>
  <si>
    <t>UTL H.R. ANDRÉS FELIPE VILLAMIZAR ORTIZ</t>
  </si>
  <si>
    <t>CPS_157_2018</t>
  </si>
  <si>
    <t>CONTRATO DE PRESTACION DE SERVICIOS COMO ASESOR GRADO II EN LA UNIDAD DE TRABAJO LEGISLATIVO DEL HONORABLE REPRESENTANTE ANDRES FELIPE VILLAMIZAR ORTiZ</t>
  </si>
  <si>
    <t>https://www.contratos.gov.co/consultas/detalleProceso.do?numConstancia=18-12-7890621</t>
  </si>
  <si>
    <t>CPS_158_2018</t>
  </si>
  <si>
    <t>PRESTACION DE SERVICIOS DE APOYO A LA DIVISION DE PERSONAL EN TRAMITES RELACIONADOS CON NOVEDADES Y SITUACIONES ADMINISTRATIVAS DE LA PLANTA DE PERSONAL DE LA CAMARA DE REPRESENTANTES.</t>
  </si>
  <si>
    <t>MARIA ROSALBA ESPITIA CUERO</t>
  </si>
  <si>
    <t>https://www.contratos.gov.co/consultas/detalleProceso.do?numConstancia=18-12-7898893</t>
  </si>
  <si>
    <t>CPS_159_2018</t>
  </si>
  <si>
    <t>https://www.contratos.gov.co/consultas/detalleProceso.do?numConstancia=18-12-7875321</t>
  </si>
  <si>
    <t>CPS_160_2018</t>
  </si>
  <si>
    <t xml:space="preserve">PRESTACION DE SERVICIOS PROFESIONALES PARA APOYAR EL DESARROLLO DE LAS ACTIVIDADES ADMINISTRATIVAS DE LA PRESIDENCIA DE LA CAMARA DE REPRESENTANTES </t>
  </si>
  <si>
    <t>https://www.contratos.gov.co/consultas/detalleProceso.do?numConstancia=18-12-7821963</t>
  </si>
  <si>
    <t>CPS_161_2018</t>
  </si>
  <si>
    <t>"PRESTACION DE SERVICIOS DE APOYO A LA GESTION EN LAS DIFERENTES ACTIVIDADES OPERATIVAS QUE SE DERIVEN DEL SEGUIMIENTO A LOS PLANES DE ACCION, ESTRATEGICO, ANTICORRUPCION Y DE TRANSPARENCIA A CARGO DE LA DIVISION JURiDICA"</t>
  </si>
  <si>
    <t>YAMILE ESTELA GALEANO QUINTERO</t>
  </si>
  <si>
    <t>03/22/2018</t>
  </si>
  <si>
    <t>https://www.contratos.gov.co/consultas/detalleProceso.do?numConstancia=18-12-7878167</t>
  </si>
  <si>
    <t>21/01/2018</t>
  </si>
  <si>
    <t>CPS_162_2018</t>
  </si>
  <si>
    <t>PRESTACION DE SERVICIOS PROFESIONALES PARA BRINDAR_x000D_ ACOMPANAMIENTO EN LAS ACTIVIDADES RELACIONADAS CON LA_x000D_ EVALUACION Y SEGUIMIENTO DE LA GESTION FINANCIERA EN LA_x000D_ OFICINA COORDINADORA DEL CONTROL INTERNO DE LA CAMARA DE REPRESENTANTES</t>
  </si>
  <si>
    <t>37.149.000</t>
  </si>
  <si>
    <t>https://www.contratos.gov.co/consultas/detalleProceso.do?numConstancia=18-12-7852508</t>
  </si>
  <si>
    <t>CPS_163_2018</t>
  </si>
  <si>
    <t>PRESTACION DE SERVICIOS PROFESIONALES, ESPECIALIZADOS PARA RELAIZAR ACOMPAÑAMIENTO JURIDICO A LOS PROCESOS PENALES, DICIPLINARIOS, Y FISCALES, ADELANTADOS POR LA CMISION DE INVESTIGACION Y ACUSACION DE LA CAMARA DE REPRESENTATES</t>
  </si>
  <si>
    <t>https://www.contratos.gov.co/consultas/detalleProceso.do?numConstancia=18-12-7861224</t>
  </si>
  <si>
    <t>CPS_164_2018</t>
  </si>
  <si>
    <t>PRESTACION DE SERVICIOS PROFESIONALES COMO ABOGADO PARA APOYAR EN MATERIA JURiDICA LOS PROCESOS PENALES DISCIPLINARIOS Y FISCALES, ADELANTADOS POR LA COMISION DE INVESTIGACION Y ACUSACION DE LA CAMARA REPRESENTANTES"</t>
  </si>
  <si>
    <t>https://www.contratos.gov.co/consultas/detalleProceso.do?numConstancia=18-12-7937833</t>
  </si>
  <si>
    <t>CPS_165_2018</t>
  </si>
  <si>
    <t>PRESTACION DE SERVICIOS DE APOYO A LA GESTION PARA BRINDAR APOYO Y ACOMPANAMIENTO EN LA REVISION Y SEGUIMIENTO DE LAS CUENTAS DE COBRO PRESENTADAS POR LOS CONTRATISTAS DE LA COMISION DE INVESTIGACION Y ACUSACION, ASI COMO APOYAR EN EL TRAMITE DE LAS NECESIDADES, EN LA MODALIDAD DE PRESTACION DE SERVICIOS DE APOYO Y PROFESIONALES ESPECIALIZADOS</t>
  </si>
  <si>
    <t>RONALD IVÁN REATIGA ARENAS</t>
  </si>
  <si>
    <t>07/20/2018</t>
  </si>
  <si>
    <t>https://www.contratos.gov.co/consultas/detalleProceso.do?numConstancia=18-12-7884145</t>
  </si>
  <si>
    <t>CPS_166_2018</t>
  </si>
  <si>
    <t>PRESTACION DE SERVICIOS PROFESIONALES, ESPECIALIZADOS PARA REALIZAR ACOMPANAMIENTO JURiDICO A LOS PROCESOS PENALES, DISCIPLINARIOS, Y FISCALES, ADELANTADOS POR LA COMISION DE INVESTIGACION Y ACUSACION DE LA CAMARA DE REPRESENTANTES</t>
  </si>
  <si>
    <t>CARLOS ALBERTO URRESTA ESPINOZA</t>
  </si>
  <si>
    <t>https://www.contratos.gov.co/consultas/detalleProceso.do?numConstancia=18-12-7738814</t>
  </si>
  <si>
    <t>CPS_167_2018</t>
  </si>
  <si>
    <t>PRESTACION DE SERV!CIOS PROFESIONALES, PARA REALIZAR ACOMPANAMIENTO JURIDICO EN LOS PROCESOS PENALES, DISCIPLINARIOS Y FISCALES, ADELANTADOS POR LA COMISION DE INVESTIGACION Y ACUSACION DE LA CAMARA DE REPRESENTANTES</t>
  </si>
  <si>
    <t>$22.500.000</t>
  </si>
  <si>
    <t>https://www.contratos.gov.co/consultas/detalleProceso.do?numConstancia=18-12-7924751</t>
  </si>
  <si>
    <t>CONTRATOINTERADMINISTRATIVO_168_2018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</si>
  <si>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</si>
  <si>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UNIDAD NACIONAL DE PROTECCION</t>
  </si>
  <si>
    <t>https://www.contratos.gov.co/consultas/detalleProceso.do?numConstancia=18-12-7812089</t>
  </si>
  <si>
    <t>CPS_169_2018</t>
  </si>
  <si>
    <t xml:space="preserve">PRESTACION DE SERVICIOS DE APOYO A LA GESTION PARA ACOMPANAR EN LA ADECUADA ORGANIZACION Y DISTRIBUCION EN LO ATINENTE A LAS GACETAS DEL CONGRESO DE LA REPUBLICA PARA SU EFECTIVA PUBLICACION POR LA IMPRENTA NACIONAL EN LA SECRETARiA GENERAL DE LA CAMARA DE REPRESENTANTES. </t>
  </si>
  <si>
    <t>IVOR BLANCO PORRAS</t>
  </si>
  <si>
    <t>https://www.contratos.gov.co/consultas/detalleProceso.do?numConstancia=18-12-7724600</t>
  </si>
  <si>
    <t>CPS_170_2018</t>
  </si>
  <si>
    <t>PRESTACION DE SERVICIOS DE APOYO A LA GESTION A LA DIRECCION ADMINISTRA TIVA ASI COMO A LAS DISTINTAS DEPENDENCIAS ADMINISTRATIVAS Y MISIONALES DE LA CORPORACION EN TRAMITES ADMINISTRATIVOS DE ENVIO DE DOCUMENTACION TANTO AL INTERIOR DE LA ENTIDAD ASI COMO A OTRAS ENTIDADES EN QUE SE REQUIERA</t>
  </si>
  <si>
    <t>ROGELIO PÁEZ BERNAL</t>
  </si>
  <si>
    <t>07/23/2018</t>
  </si>
  <si>
    <t>https://www.contratos.gov.co/consultas/detalleProceso.do?numConstancia=18-12-7875723</t>
  </si>
  <si>
    <t>CPS_171_2018</t>
  </si>
  <si>
    <t>PRESTACION DE SERVICIOS DE APOYO A LA GESTION EN LA
IMPLEMENTACION DE LOS PROCESOS DE INVENTARIO Y EQUIPO DE LA CAMARA DE REPRESENT ANTES.</t>
  </si>
  <si>
    <t>JAIME ALEXANDER ARBELÁEZ ÁNGEL</t>
  </si>
  <si>
    <t>06/23/2018</t>
  </si>
  <si>
    <t>https://www.contratos.gov.co/consultas/detalleProceso.do?numConstancia=18-12-7884218</t>
  </si>
  <si>
    <t>CPS_172_2018</t>
  </si>
  <si>
    <t>PRESTACION DE SERVICIOS PROFESIONALES PARA APOYAR JURIDICAMENTE A  LA COMISION LEGAL DE CUENTAS EN EL ANAuSIS, REVISION Y SEGUIMIENTO DE LA ENTIDAD "UNlOAD DE SERVICIOS PENITENCIARIOS Y CARCELARIOS -USPEC" VIGENCIA 2017.</t>
  </si>
  <si>
    <t>03/23/2018</t>
  </si>
  <si>
    <t>https://www.contratos.gov.co/consultas/detalleProceso.do?numConstancia=18-12-7884318</t>
  </si>
  <si>
    <t>CPS_173_2018</t>
  </si>
  <si>
    <t>PRESTACION DE SERVICIOS DE APOYO A LA GESTION PARA ACOMPANAR EN ACTIVIDADES ADMINISTRATIVAS A LA COMISION DE INVESTIGACION Y ACUSACION DE LA CAMARA DE REPRESENTANTES.</t>
  </si>
  <si>
    <t>EDGAR DE JESÚS CASTAÑEDA MARÍN</t>
  </si>
  <si>
    <t>https://www.contratos.gov.co/consultas/detalleProceso.do?numConstancia=18-12-7866796</t>
  </si>
  <si>
    <t>CPS_174_2018</t>
  </si>
  <si>
    <t>PRESTACION DE SERVICIOS PROFESIONALES, PARA REALIZAR ACOMPANAMIENTO JURIDICO EN LOS PROCESOS PENALES, DISCIPLINARIOS, Y FISCALES, ADELANTADOS POR LA COMISION DE INVESTIGACION Y ACUSACION DE LA CAMARA DE REPRESENTANTES</t>
  </si>
  <si>
    <t>JOSUE FRANCISCO BARRERA AVELLA</t>
  </si>
  <si>
    <t>https://www.contratos.gov.co/consultas/detalleProceso.do?numConstancia=18-12-7739350</t>
  </si>
  <si>
    <t>CPS_175_2018</t>
  </si>
  <si>
    <t>PRESTACION DE SERVICIOS PROFESIONALES PARA APOYAR JURIDICAMENTE A LA COMISION LEGAL DE CUENTAS EN  EL,ANALISIS, REVISION Y SEGUIMIENTO DE LAS ENTIDADES INSTITUTO COLOMBIANO DE BIENESTAR FAMILIAR - ICBF e INSTITUT NACIONAL DE MEDICINA LEGALY CIENCIAS FORENSES" vioencia 2017</t>
  </si>
  <si>
    <t>OSCAR MAURICIO GÓMEZ LABRADOR</t>
  </si>
  <si>
    <t>https://www.contratos.gov.co/consultas/detalleProceso.do?numConstancia=18-12-7845093</t>
  </si>
  <si>
    <t>CPS_176_2018</t>
  </si>
  <si>
    <t>PRESTACION DE SERVICIOS PROFESIONALES, PARA REALIZAR ACOMPANAMIENTO JURiDICO EN LOS PROCESOS PENALES, DISCIPLINARIOS, Y FISCALES, ADELANTADOS POR LA COMISION DE INVESTIGACI6N Y ACUSACI6N DE LA CAMARA DE REPRESENTANTES.</t>
  </si>
  <si>
    <t>https://www.contratos.gov.co/consultas/detalleProceso.do?numConstancia=18-12-7893762</t>
  </si>
  <si>
    <t>CPS_177_2018</t>
  </si>
  <si>
    <t>"PRESTACION DE SERVICIOS PROFESIONALES PARA APOYAR A LA COMISION LEGAL DE CUENTAS EN ELANAuSIS TECNICO, CONTABLE, FINANCIERO Y PRESUPUESTAL DE LAS ENTIDADES "HOSPITAL MILITAR Y SOCIEDAD DE TELEVISION DE LAS ISLAS LTDA.- TELEISLAS" VIGENCIA 2017.</t>
  </si>
  <si>
    <t>https://www.contratos.gov.co/consultas/detalleProceso.do?numConstancia=18-12-7873577</t>
  </si>
  <si>
    <t>PRESTACION DE SERVICIOS DE APOYO A LA GESTION EN LA
ORGANIZACION, FOLIACION Y CLASIFICACION DEL ARCHIVO DOCUMENTAL DE GESTION VIGENCIA 2016</t>
  </si>
  <si>
    <t>https://www.contratos.gov.co/consultas/detalleProceso.do?numConstancia=18-12-7763820</t>
  </si>
  <si>
    <t xml:space="preserve">UTL H. R. SAMUEL ALEJANDRO HOYOS MEJIA </t>
  </si>
  <si>
    <t>CPS_179_2018</t>
  </si>
  <si>
    <t>CONTRATO DE PRESTACION DE SERVICIOS COMO ASESOR GRADO II EN LA UNIDAD DE TRABAJO LEGISLATIVO DEL HONORABLE REPRESENTANTE SAMUEL HOYOS MEJIA.</t>
  </si>
  <si>
    <t>https://www.contratos.gov.co/consultas/detalleProceso.do?numConstancia=18-12-7890708</t>
  </si>
  <si>
    <t>CPS_180_2018</t>
  </si>
  <si>
    <t>PRESTACION DE SERVICIOS DE APOYO A LA FUNCION JUDICIAL, DE LA COMISION DE INVESTIGACION Y ACUSACION DE LA CAMARA DE REPRESENTANTES.</t>
  </si>
  <si>
    <t>05/23/2018</t>
  </si>
  <si>
    <t>https://www.contratos.gov.co/consultas/detalleProceso.do?numConstancia=18-12-7935148</t>
  </si>
  <si>
    <t>CPS_181_2018</t>
  </si>
  <si>
    <t>PRESTACION DE SERVICIOS PROFESIONALES, PARA REALIZAR ACOMPANAMIENTO JURiDICO EN LOS PROCESOS PENALES, DISCIPLINARIOS, Y FISCALES, ADELANTADOS POR LA COMISI6N DE INVESTIGACI6N Y ACUSACI6N DE LA CAMARA DE REPRESENTANTES.</t>
  </si>
  <si>
    <t>GINA PAOLA RAMÍREZ GARCÍA</t>
  </si>
  <si>
    <t>https://www.contratos.gov.co/consultas/detalleProceso.do?numConstancia=18-12-7878555</t>
  </si>
  <si>
    <t>CPS_182_2018</t>
  </si>
  <si>
    <t>PRESTACION DE SERVICIOS DE APOYO A LA GESTION PARA EL SEGUIMIENTO DE LOS PROCESOS CONTRACTUALES A CARGO DE LA DIVISION DE SERVICIOS.</t>
  </si>
  <si>
    <t>MANUEL GUSTAVO PÁEZ</t>
  </si>
  <si>
    <t>https://www.contratos.gov.co/consultas/detalleProceso.do?numConstancia=18-12-7846298</t>
  </si>
  <si>
    <t>CPS_183_2018</t>
  </si>
  <si>
    <t>PRESTACION DE SERVICIOS PROFESIONALES EN EL ACOMPAÑAMIENTO DE LOS PROCESOS RELACIONADOS CON EL PLAN DE ACCION Y LOS COMPONENTES  TECNICOS DE LOS PROCESOS PRECONTRACTUALES QUE MANEJA LA DIVISION DE SERVICIOS</t>
  </si>
  <si>
    <t>NURYS MARÍA ESCOBAR SUÁREZ</t>
  </si>
  <si>
    <t>https://www.contratos.gov.co/consultas/detalleProceso.do?numConstancia=18-12-7828480</t>
  </si>
  <si>
    <t>CPS_184_2018</t>
  </si>
  <si>
    <t>ROBERTO JOSÉ VERGARA MONTERROZA</t>
  </si>
  <si>
    <t>https://www.contratos.gov.co/consultas/detalleProceso.do?numConstancia=18-12-7845132</t>
  </si>
  <si>
    <t>CPS_185_2018</t>
  </si>
  <si>
    <t>PRESTACION DE SERVICIOS PROFESIONALES, PARA BRINDAR ACOMPANAMIENTO JURIDICO A LA COMISION PRIMERA DE LA CAMARA DE REPRESENTANTES, EN EL ESTUDIO DE LOS PROYECTOS QUE SE RADIQUEN EN ESTE PERIODO LEGISLATIVO</t>
  </si>
  <si>
    <t>$15.000.000</t>
  </si>
  <si>
    <t>https://www.contratos.gov.co/consultas/detalleProceso.do?numConstancia=18-12-7860623</t>
  </si>
  <si>
    <t>CPS_186_2018</t>
  </si>
  <si>
    <t>JUAN CARLOS BELTRÁN BEDOYA</t>
  </si>
  <si>
    <t>https://www.contratos.gov.co/consultas/detalleProceso.do?numConstancia=18-12-7866994</t>
  </si>
  <si>
    <t>CPS_187_2018</t>
  </si>
  <si>
    <t>PRESTACION DE SERVICIOS PROFESIONALES, PARA REALIZAR ACOMPANAMIENTO JURIDICO EN LOS PROCESO PENALES, DISCIPLINARIOS, Y FISCALES, ADELANTADOS POR LA COMISION DE INVESTIGACION Y ACUSACION DE LA CAMARA DE REPRESENTANTE.</t>
  </si>
  <si>
    <t>https://www.contratos.gov.co/consultas/detalleProceso.do?numConstancia=18-12-7844075</t>
  </si>
  <si>
    <t>CPS_188_2018</t>
  </si>
  <si>
    <t>PRESTACION DE SERVICIOS DE APOYO A LA GESTION PARA LA REALIZACION DE LAS PUBLICACIONES EN EL MURAL INSTITUCIONAL Y EN LA PROYECCION Y ELABORACION DE LAS PUBLICACIONES DE LA OFICINA DE INFORMACION Y PRENSA DE LA CAMARA DE REPRESENTANTES</t>
  </si>
  <si>
    <t>JORGE IVÁN PÉREZ ROMERO</t>
  </si>
  <si>
    <t>https://www.contratos.gov.co/consultas/detalleProceso.do?numConstancia=18-12-7924967</t>
  </si>
  <si>
    <t>CPS_189_2018</t>
  </si>
  <si>
    <t>https://www.contratos.gov.co/consultas/detalleProceso.do?numConstancia=18-12-7822135</t>
  </si>
  <si>
    <t>CPS_190_2018</t>
  </si>
  <si>
    <t>PRESTAR SERVICIOS PROFESIONALES ESPECIALIZADOS PARA APOYAR A LA COMISION LEGAL DE CUENTAS EN EL ANALISIS TECNICO, CONTABLE, FINANCIERA Y PRESUPUESTAL DE LAS ENTIDADES "AGE,NCIA NACIONAL DE MINERIA-ANM. 'y DEPARTAMENTO ADMINISTRATIVO DE CIENCIA, TECNOLOGIA E INNOVACION -COLCIENCIAS" VIGENCIA 2017</t>
  </si>
  <si>
    <t>PEDRO RAMÓN TORRES CALDERÓN</t>
  </si>
  <si>
    <t>https://www.contratos.gov.co/consultas/detalleProceso.do?numConstancia=18-12-7892879</t>
  </si>
  <si>
    <t>CPS_191_2018</t>
  </si>
  <si>
    <t>CONTRATO DE PRESTACION DE SERVICIOS COMO ASESOR GRADO I EN LA UNIDAD DE TRABAJO LEGISLATIVO DEL HONORABLE REPRESENTANTE JULIO E. GALLARDO ARCHBOLD</t>
  </si>
  <si>
    <t>MARIELA MORALES CARRASCAL</t>
  </si>
  <si>
    <t>https://www.contratos.gov.co/consultas/detalleProceso.do?numConstancia=18-12-7890851</t>
  </si>
  <si>
    <t>CPS_192_2018</t>
  </si>
  <si>
    <t>PRESTAR SERVICIOS PROFESIONALES PARA BRINDAR ACOMPANAMIENTO A LA OFICINA COORDINADORA DE CONTROL INTERNO EN LOS PROCESOS DE EVLUACION Y ANALISIS DE INFORMACION CONFORME AL PROGRAMA ANUAL DE AUDITORiAS INTERNAS, EN LA ESTIMACI6N DEL CUMPLIMIENTO DE LOS ELEMENTOS DEL MODELO ESTANDAR DE CONTROL INTERNO MECIA-Si COMO EN EL MANEJO DEL PLAN ANTICORRUPCION A CARGO DE LA OFICINA COORDINADORA DE CONTROL INTERNO.</t>
  </si>
  <si>
    <t>NELSON LEONARDO FIERRO GONZÁLEZ</t>
  </si>
  <si>
    <t>https://www.contratos.gov.co/consultas/detalleProceso.do?numConstancia=18-12-7866126</t>
  </si>
  <si>
    <t>CPS_193_2018</t>
  </si>
  <si>
    <t>PRESTACION DE SERVICIOS PROFESIONALES PARA BRINDAR APOYO Y ACOMPANAMIENTO A LA COMISI6N LEGAL DE CUENTAS DESDE EL PUNTO DE VISTA DE SU PROFESI6N EN EL ANALISIS DE LOS INFORMES Y DEMAs DOCUMENTACI6N DE LAS ENTIDADES: 'SISTEMAS INTELIGENTES EN RED S. A. S. Y CORPORACION AUTONOMA REGIONAL</t>
  </si>
  <si>
    <t>JAIME ADOLFO GASCA CUELLAR</t>
  </si>
  <si>
    <t>https://www.contratos.gov.co/consultas/detalleProceso.do?numConstancia=18-12-7873729</t>
  </si>
  <si>
    <t>CPS_194_2018</t>
  </si>
  <si>
    <t>PRESTACION DE SERVICIOS PROFESIONALES, ESPECIALIZADOS PARA REALIZAR ACOMPANAMIENTO JURIDICO A LOS PROCESOS PENALES, DISCIPLINARIOS, Y FISCALES, ADELANTADOS POR LA COMISIQN DE INVE91GACIQN 'I ACUSACIQN DE LA CAMARA DE
REPRESENTANTES.</t>
  </si>
  <si>
    <t>WALDIR HERRERA SINISTERRA</t>
  </si>
  <si>
    <t>https://www.contratos.gov.co/consultas/detalleProceso.do?numConstancia=18-12-7868050</t>
  </si>
  <si>
    <t>CPS_195_2018</t>
  </si>
  <si>
    <t>PRESTACION DE SERVICIOS PROFESIONALES PARA APOYAR A LA COMISION LEGAL DE CUENTAS EN EL ANALISIS TECNICO, CONTABLE,FINANCIERO Y PRESUPUESTAL DE LAS ENTIDADES "REFINE RIA DE CARTAGENA SAREFICAR" vigencia 2017</t>
  </si>
  <si>
    <t>01/25/2018</t>
  </si>
  <si>
    <t>https://www.contratos.gov.co/consultas/detalleProceso.do?numConstancia=18-12-7880534</t>
  </si>
  <si>
    <t>CPS_196_2018</t>
  </si>
  <si>
    <t>PRESTACION DE SERVICIOS PROFESIONALES PARA ACOMPAÑAR A LA DIVISION DE SERVICIOS EN LOS TEMAS RELACIONAODOS CON PLAN ANUAL DE ADQUISICIONES VIGENCIA 2018 Y DEMAS ACTIVIDADES ADMINISTRATIVAS QUE SE REQUIEREN EN  LA DIVISION</t>
  </si>
  <si>
    <t>MARIA PAULA CELIS BEDOYA</t>
  </si>
  <si>
    <t>https://www.contratos.gov.co/consultas/detalleProceso.do?numConstancia=18-12-7822388</t>
  </si>
  <si>
    <t>CPS_197_2018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</si>
  <si>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</si>
  <si>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JORGE ARMANDO GUARÍN TRUJILLO</t>
  </si>
  <si>
    <t>https://www.contratos.gov.co/consultas/detalleProceso.do?numConstancia=18-12-7832364</t>
  </si>
  <si>
    <t>CPS_198_2018</t>
  </si>
  <si>
    <t>PRESTACION DE SERVICIOS PROFESIONALES PARA APOYAR A LA COMISION  LEGAL DE CUENTAS EN EL ANALISIS TECNICO, CONTABLE, FINANCIERO Y PRESUPUESTAL DE LAS ENTIDADES "GENERADORA Y COMERCIALlZADORA DE ENERGIA DEL CARIBE S.A. E.S.P. - GECELCA Y FONDO DE GARANTIAS DE INSTITUCIONES FINANCIERAS - FOGAFIN" vigencia 2017.</t>
  </si>
  <si>
    <t>https://www.contratos.gov.co/consultas/detalleProceso.do?numConstancia=18-12-7765264</t>
  </si>
  <si>
    <t>CPS_199_2018</t>
  </si>
  <si>
    <t>PRESTACION DE SERVICIOS PROFESIONALES PARA ACOMPANAR EN LOS ASUNTOS DE CARACTER JURiDICO A LA DIVISION FINANCIERA Y PRESUPUESTO DE LA CAMARA DE REPRESENTANTES</t>
  </si>
  <si>
    <t>RUTH MARCELA FUENTES LESMES</t>
  </si>
  <si>
    <t>https://www.contratos.gov.co/consultas/detalleProceso.do?numConstancia=18-12-7868497</t>
  </si>
  <si>
    <t>CPS_200_2018</t>
  </si>
  <si>
    <t>PRESTACION DE SERVICIOS PROFESIONALES PARA APOYAR JURIDICAMENTE A LA COMISION LEGAL DE CUENTAS EN EL ANALISIS, REVISION Y SEGUIMIENTO DE LA ENTIDAD "DEPARTAMENTO ADMINISTRATIVO - DIRECCI6N NACIONAL DE INTELIGENCIA Y MINISTERIO DE JUSTICIA Y DEL DERECHO" vigencia 2017</t>
  </si>
  <si>
    <t>ALENDA JOHANNA RUEDA GONZÁLEZ</t>
  </si>
  <si>
    <t>https://www.contratos.gov.co/consultas/detalleProceso.do?numConstancia=18-12-7845191</t>
  </si>
  <si>
    <t>CPS_201_2018</t>
  </si>
  <si>
    <t>PRESTACION DE SERVICIOS DE APOYO A LA GESTION PARA EL MANEJO DE CAMARAS DE VIDEO Y FOTOGRAFIA Al SERVICIO DEL CANAL CONGRESO EN lO OUE CORRESPONDE A LA CAMARA DE
REPRESENTANTES.</t>
  </si>
  <si>
    <t>FREDDY OSWALDO NARIÑO DUQUE</t>
  </si>
  <si>
    <t>https://www.contratos.gov.co/consultas/detalleProceso.do?numConstancia=18-12-7925121</t>
  </si>
  <si>
    <t>CPS_202_2018</t>
  </si>
  <si>
    <t>PRESTACION DE SERVICIOS PROFESIONALES PARA DAR APOYO ADMINISTRATIVO A LA MESA TECNICA DE APOYO A LA SUPERVISION DEL PROYECTO "MEJORAMIENTO DE LAS CONDICIONES DE SEGURIDAD Y PROTECCION EN LOS DESPLAZAMIENTOSS DE LOS REPRESENTANTES A LA CAMARA</t>
  </si>
  <si>
    <t>JAMES NORBERTO OSPINA CÁRDENAS</t>
  </si>
  <si>
    <t>05/24/2018</t>
  </si>
  <si>
    <t>https://www.contratos.gov.co/consultas/detalleProceso.do?numConstancia=18-12-7963993</t>
  </si>
  <si>
    <t>CPS_203_2018</t>
  </si>
  <si>
    <t>PRESTACION DE SERVICIOS DE APOYO A LA GESTION EN EL
ACOMPANAMIENTO A LA MESA TECNICA EN LAS ACTIVIDADES ADMINISTRATIVAS Y TECNICAS QUE REALlZA, PARA GARANTIZAR EL CUMPLIMIENTO DEL PROYECTO: MEJORAMIENTO DE LAS CONDICIONES DE SEGURIDAD Y PROTECCION EN LOS DESPLAZAMIENTOS DE LOS REPRESENTANTES A LA CAMARA.</t>
  </si>
  <si>
    <t>https://www.contratos.gov.co/consultas/detalleProceso.do?numConstancia=18-12-7968395</t>
  </si>
  <si>
    <t>CPS_204_2018</t>
  </si>
  <si>
    <t>PRESTACION DE SERVICIOS DE APOYO A LA GESTION DE ACTIVIDADES ASISTENCIALES A LA MESA TECNICA DE SUPERVISION DEL PROYECTO DE MEJORAMIENTO A LAS CONDICIONES DE SEGURIDAD Y PROTECCION EN LOS DESPLAZAMIENTOS DE LOS -REPRESENTANTES A LA CAMARA</t>
  </si>
  <si>
    <t>CRISTIAN CAMILO ACEVEDO ECHEVERRY</t>
  </si>
  <si>
    <t>https://www.contratos.gov.co/consultas/detalleProceso.do?numConstancia=18-12-7832582</t>
  </si>
  <si>
    <t>CPS_205_2018</t>
  </si>
  <si>
    <t>PRESTACION DE SERVICIOS PROFESIONAlES PARA BRINDAR APOYO_x000D_ DESDE EL PUNTO DE VISTA DE SU PROFESION PARA CONCEPTUAR Y APOYAR A LA MESA DIRECTIVA Y DEMAS MIEMBROS DE LA COMISION SEPTIMA EN lOS ASUNTOS QUE REQUIERA.</t>
  </si>
  <si>
    <t>https://www.contratos.gov.co/consultas/detalleProceso.do?numConstancia=18-12-7880375</t>
  </si>
  <si>
    <t>CPS_206_2018</t>
  </si>
  <si>
    <t>https://www.contratos.gov.co/consultas/detalleProceso.do?numConstancia=18-12-7861564</t>
  </si>
  <si>
    <t>CPS_207_2018</t>
  </si>
  <si>
    <t>PRESTACION DE SERVICIOS DE APOYO A LA GESTION EN LA DIVISION DE PERSONAL PARA El TRAMITE DE LAS NOVEDADES Y SITUACIONES ADMINISTRATIVAS DE lOS FUNCIONARIOS DE LAS UNIDADES DE TRABAJO lEGISLATIVO DE LA CAMARA DE REPRESENTANTES</t>
  </si>
  <si>
    <t>https://www.contratos.gov.co/consultas/detalleProceso.do?numConstancia=18-12-7875932</t>
  </si>
  <si>
    <t>CPS_208_2018</t>
  </si>
  <si>
    <t>PRESTACION DE SERVICIOS PROFESIONALES PARA BRINDAR ACOMPANAMIENTO ADMINISTRATIVO A LA MESA TECNICA DE SUPERVISION, PARA GARANTIZAR EL CUMPLIMIENTO DE LAS ACTIVIDADES DEL PROYECTO "MEJORAMIENTO A LAS CONDICIONES DE SEGURIDAD Y PROTECCION DE LOS DESPLAZAMIENTO DE LOS REPRESENTANTES A LA CAMARA</t>
  </si>
  <si>
    <t>https://www.contratos.gov.co/consultas/detalleProceso.do?numConstancia=18-12-7968423</t>
  </si>
  <si>
    <t>CPS_209_2018</t>
  </si>
  <si>
    <t>PRESTACION DE SERVICIOS PROFESIONALES PARA BRINDAR_x000D_ ACOMPANAMIENTO A LA OFICINA DE PROTOCOLO DESDE EL PUNTO DE VISTA JURIDICO EN LOS  DIFERENTES PROCESOS Y ACTIVIDADES_x000D_ PRINCIPALMENTE EN LA ACTIVIDAD PRECONTRACTUAL DE LOS PROCESOS A CARGO DE LA DEPENDENCIA</t>
  </si>
  <si>
    <t>IVÓN LORENA RUBIO OSORIO</t>
  </si>
  <si>
    <t>https://www.contratos.gov.co/consultas/detalleProceso.do?numConstancia=18-12-7881199</t>
  </si>
  <si>
    <t>CPS_210_2018</t>
  </si>
  <si>
    <t>PRESTACION DE SERVICIOS PROFESIONALES PARA BRINDAR ACOMPANAMIENTO A LA OFICINA COORDINADORA DE CONTROL INTERNO EN LA EVALUACION Y ANAuSIS ECONOMICO PARA LA ELABORACION DE INFORMES DE AUDITORiAS E INFORMES DE LEY.</t>
  </si>
  <si>
    <t>JEFFERSON PINZÓN HERNÁNDEZ</t>
  </si>
  <si>
    <t>https://www.contratos.gov.co/consultas/detalleProceso.do?numConstancia=18-12-7866281</t>
  </si>
  <si>
    <t>CPS_211_2018</t>
  </si>
  <si>
    <t>PRESTACION DE SERVICIOS PROFESIONALES PARA BRINDAR ACOMPANAMIENTO ADMINISTRATIVO A LA MESA TECNICA DE SUPERVISION, PARA GARANTIZAR EL CUMPLIMIENTO DE LAS ACTIVIDADES DEL PROYECTO "MEJORAMIENTO A LAS CONDICIONES DE SEGURIDAD Y PROTECCI6N EN LOS DESPLAZAMIENTO DE LOS REPRESENTANTES A LA CAMARA",</t>
  </si>
  <si>
    <t>LUIS CARLOS JARABA CORREA</t>
  </si>
  <si>
    <t>https://www.contratos.gov.co/consultas/detalleProceso.do?numConstancia=18-12-7971000</t>
  </si>
  <si>
    <t>CPS_212_2018</t>
  </si>
  <si>
    <t>PRESTACION DE SERVICIOS DE APOYO A LA GESTION DE ACTIVIDADES ASISIENCIALES A LA MESA TECNICA DE SUPERVISION DEL PROYECTO DE MEJORAMIENTO A LAS CONDICIONES DE SEGURIDAD Y PROTECCION EN LOS DESPLAZAMIENTOS DE LOS REPRESENTANTES A LA CAMARA</t>
  </si>
  <si>
    <t>https://www.contratos.gov.co/consultas/detalleProceso.do?numConstancia=18-12-7833118</t>
  </si>
  <si>
    <t>CPS_213_2018</t>
  </si>
  <si>
    <t xml:space="preserve">"PRESTACION DE SERVICIOS PROFESIONALES PARA APOYAR A LA DIVISION JURIDICA EN LA REVISION DE CONTRATOS SUSCRITOS POR LA ENTIDAD Y LA LIQUIDACION DE LOS QUE LO REQUIERAN. ASI COMO EL SEGUIMIENTO DEL PLAN ESTRATEGICO, EL PLAN DE ACCION Y EL DE MEJORAMIENTO" </t>
  </si>
  <si>
    <t>MYRIAM CECILIA CASTELLANOS GONZÁLEZ</t>
  </si>
  <si>
    <t>06/14/2018</t>
  </si>
  <si>
    <t>https://www.contratos.gov.co/consultas/detalleProceso.do?numConstancia=18-12-7890957</t>
  </si>
  <si>
    <t>CPS_214_2018</t>
  </si>
  <si>
    <t>DANIEL FELIPE CARDOSO MARTÍNEZ</t>
  </si>
  <si>
    <t>CPS_215_2018</t>
  </si>
  <si>
    <t>https://www.contratos.gov.co/consultas/detalleProceso.do?numConstancia=18-12-7834490</t>
  </si>
  <si>
    <t>CPS_216_2018</t>
  </si>
  <si>
    <t>PRESTACION DE SERVICIOS PROFESIONALES PARA BRINDAR ACOMPANAMIENTO JURIDICO A LA MESA TECNICA DE SUPERVISI6N DEL PROYECTO "MEJORAMIENTO A LAS CONDICIONES DE SEGURIDAD Y PROTECCI6N EN LOS DESPLAZAMIENTOS DE LOS REPRESENTANTES A LA CAMARA'</t>
  </si>
  <si>
    <t>JAIME DARIO ESPELETA HERRERA</t>
  </si>
  <si>
    <t>https://www.contratos.gov.co/consultas/detalleProceso.do?numConstancia=18-12-7971896</t>
  </si>
  <si>
    <t>CPS_217_2018</t>
  </si>
  <si>
    <t>"PRESTACION DE SERVICIOS PROFESIONALES A LA MESA TECNICA DE SUPERVICION DEL PROYECTO DE MEJORAMIENTO A LAS CONDICIONES DE SEGURIDAD Y PROTECCION EN LOS DESPLAZAMIENTOS DE LOS REPRESENTANTES A LA CAMARA, ~CIONADAS CON LA PRESENTACION DE INFORMES INTERNOS.",</t>
  </si>
  <si>
    <t>https://www.contratos.gov.co/consultas/detalleProceso.do?numConstancia=18-12-7971036</t>
  </si>
  <si>
    <t>CPS_218_2018</t>
  </si>
  <si>
    <t>"PRESTACION DE SERVICIOS PROFESIONALES/ PARA BRINDAR ACOMPANAMIENTO A LA MESA TECNICA DE SUPERVISION DEL PROYECTO "MEJORAMIENTO A LAS CONDICIONES DE SEGURIDAD Y PRO~ECCI6N)N LOS DESPLAZAMIENTOS DE LOS REPRESENTANTES A LA CAMARA"</t>
  </si>
  <si>
    <t>https://www.contratos.gov.co/consultas/detalleProceso.do?numConstancia=18-12-7968448</t>
  </si>
  <si>
    <t>CPS_219_2018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</si>
  <si>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</si>
  <si>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06/24/2018</t>
  </si>
  <si>
    <t>https://www.contratos.gov.co/consultas/detalleProceso.do?numConstancia=18-12-7975822</t>
  </si>
  <si>
    <t>CPS_220_2018</t>
  </si>
  <si>
    <t>PRESTACION DE SERVICIOS PROFESIONALES PARA REALIZAR ACOMPANAMIENTO JURIDICO EN LOS PROCESOS PENALES, DISCILINARIOS Y FISCALES ADELANTADOS POR LA COMISION DE INVESTIGACION Y ACUSACION DE LA CAMARA DE REPRESENTANTES"</t>
  </si>
  <si>
    <t>https://www.contratos.gov.co/consultas/detalleProceso.do?numConstancia=18-12-7884466</t>
  </si>
  <si>
    <t>CPS_221_2018</t>
  </si>
  <si>
    <t>PRESTAR SERVICIOS DE APOYO A LA GESTION EN LA BUSQUEDA Y RECOLECCION DE INFORMACION RESPECTO DE LA ENTIDAD "CORPORACION AUTONOMA REGIONAL DEL ALTO MAGDALENA - CAM" VIGENCIA 2017 Y BRINDAR APOYO EN LA TRANSCRIPCION DE LOS INFORMES SOLICITADOS POR EL SECRETARIO DE LA COMISION LEGAL DE CUENTAS</t>
  </si>
  <si>
    <t>https://www.contratos.gov.co/consultas/detalleProceso.do?numConstancia=18-12-7822588</t>
  </si>
  <si>
    <t>CPS_222_2018</t>
  </si>
  <si>
    <t>PRESTACION DE SERVICIOS PROFESIONALES PARA BRINDAR ACOMPANAMIENTO A LA OFICINA DE PROTOCOLO EN LOS DIFERENTES EVENTOS INSTITUCIONALES Y ACTOS PROTOCOLARIOS QUE SE REALICEN EN LA CAMARA DE REPRESENTANTES COMO MAESTRO DE CEREMONIA Y PRESENTADOR</t>
  </si>
  <si>
    <t>VIVIAN TATIANA MARTÍNEZ ARGUELLES</t>
  </si>
  <si>
    <t>07/24/2018</t>
  </si>
  <si>
    <t>https://www.contratos.gov.co/consultas/detalleProceso.do?numConstancia=18-12-7884540</t>
  </si>
  <si>
    <t>CPS_223_2018</t>
  </si>
  <si>
    <t>PRESTACION DE SERVICIOS PROFESIONALES PARA BRINDAR
ACOMPANAMIENTO A LA OFICINA DE PROTOCOO EN LA ORGANIZACION Y EJECUCION DE TODAS LAS ACTIVIDADES LOGISTICAS REQUERIDAS PARA LA ATENCION DE LOS EVENTOS PROTOCOLARIOS DE LA ENTIDAD</t>
  </si>
  <si>
    <t>ANDREA MARÍA GUTIERREZ ACUÑA</t>
  </si>
  <si>
    <t>https://www.contratos.gov.co/consultas/detalleProceso.do?numConstancia=18-12-7884944</t>
  </si>
  <si>
    <t>CPS_224_2018</t>
  </si>
  <si>
    <t>LUISA MARÍA CRISTANCHO LÓPEZ</t>
  </si>
  <si>
    <t>https://www.contratos.gov.co/consultas/detalleProceso.do?numConstancia=18-12-7834651</t>
  </si>
  <si>
    <t>CPS_225_2018</t>
  </si>
  <si>
    <t>PRESTAR SERVICIOS PROFESIONALES ESPECIALIZADOS PARA APOYAR JURIDICAMENTE A LA COMISION LEGAL DE CUENTAS EN EL ANALISIS, REVISION Y SEGUIMIENTO DE LAS ENTIDADES 'fiSCALIA GENERAL DE LA NACION Y TRIBUNAL DE ETICA MEDICA" vigencia 2017.</t>
  </si>
  <si>
    <t>https://www.contratos.gov.co/consultas/detalleProceso.do?numConstancia=18-12-7845748</t>
  </si>
  <si>
    <t>CPS_226_2018</t>
  </si>
  <si>
    <t>PRESTACION DE SERVICIOS PROFESIONALES PARA BRINDAR APOYO ACOMPANAMIENTO FINANCIERO A LA MESA TECNICA DE SUPERVISION DEL PROYECTO " MEJORAMIENTO A LAS CONDICIONES DE SEGURIDAD Y PROTECCION EN LOS DESPLAZAMIENTOS DE LOS REPRESENTANTES A LA
CAMARA"</t>
  </si>
  <si>
    <t>https://www.contratos.gov.co/consultas/detalleProceso.do?numConstancia=18-12-7930963</t>
  </si>
  <si>
    <t>CPS_227_2018</t>
  </si>
  <si>
    <t>PRESTACION DE SERVICIOS DE APOYO A LA GESTION PARA BRINDAR ACOMPANAMIENTO LOGISTICO A LA OFICINA DE PROTOCOLO EN LOS EVENTOS EN CONJUNTO CON LA PRESIDENCIA DE LA CAMARA DE REPRESENTANTES</t>
  </si>
  <si>
    <t>MILEISSA DEL PILAR MARÍA GUTIERREZ CORTÉS</t>
  </si>
  <si>
    <t>https://www.contratos.gov.co/consultas/detalleProceso.do?numConstancia=18-12-7845841</t>
  </si>
  <si>
    <t>CPS_228_2018</t>
  </si>
  <si>
    <t>PRESTACION DE SERVICIOS DE APOYO A LA GESTION DE ACTIVIDADES ASISTENCIALES A LA MESA TECNICA DE SUPERVICION DEL PROYECTO DE MEJORAMIENTO A LAS CONDICIONES DE SEGURIDAD Y PROTECCION EN LOS DESPLAZAMIENTOS DE LOS REPRESENTANTES A LA CAMARA.</t>
  </si>
  <si>
    <t>CARLOS ALBERTO RUIZ MANZANARES</t>
  </si>
  <si>
    <t>04/24/2018</t>
  </si>
  <si>
    <t>https://www.contratos.gov.co/consultas/detalleProceso.do?numConstancia=18-12-7976912</t>
  </si>
  <si>
    <t>CPS_229_2018</t>
  </si>
  <si>
    <t>https://www.contratos.gov.co/consultas/detalleProceso.do?numConstancia=18-12-7834837</t>
  </si>
  <si>
    <t>CPS_230_2018</t>
  </si>
  <si>
    <t>PRESTACION DE SERVICIOS PROFESIONALES EN LA SECRETARIA GENERAL, PARA ORGANIZAR DESARROLLAR Y LLEVAR A CABO LAS VISITAS GUIADAS, ASI COMO REALIZAR REGISTRO, ACTUALIZAR LA BASE DE DATOS Y REALIZAR ENCUESTAS ATINENTES A LAS VISITAS GUJADAS</t>
  </si>
  <si>
    <t>MARÍA PATRICIA GUTIERREZ VILLEGAS</t>
  </si>
  <si>
    <t>https://www.contratos.gov.co/consultas/detalleProceso.do?numConstancia=18-12-7866446</t>
  </si>
  <si>
    <t>CPS_231_2018</t>
  </si>
  <si>
    <t>https://www.contratos.gov.co/consultas/detalleProceso.do?numConstancia=18-12-7835010</t>
  </si>
  <si>
    <t>CPS_232_2018</t>
  </si>
  <si>
    <t>PRESTACION DE SERVICIOS PROFESIONALES PARA ASISTIR EN EL DESARROLLO DE OBJETIVOS, ESTRATEGIAS Y CONSECUCION DE LOGROS RESPECTO ENCUENTROS CIUDADANOS, "OPEN GOVERNMENT", TRANSPARENCIA E IMPLEMENTACION CONCERNIENTES AL PLAN ESTRATEGICO, DE ACCION Y ANTICORRUPCION, ASI COMO EN EL DESARROLLO DE ESTRATEGIAS Y PROMOCION DE ACTIVIDADEs</t>
  </si>
  <si>
    <t>INGRID VANESSA CALA GÓMEZ</t>
  </si>
  <si>
    <t>https://www.contratos.gov.co/consultas/detalleProceso.do?numConstancia=18-12-7937938</t>
  </si>
  <si>
    <t>CPS_233_2018</t>
  </si>
  <si>
    <t>PRESTACION DE SERVICIOS PROFESIONALES PARA EL ACOMPAÑAMIENTO EN TODO LO REFERENTE A LA IMAGEN Y ACTIVIDADES DE DIVULGACION DE LA OFCINA DE INFORMACION Y PRENSA DE LA CAMARA DE REPRESENTANTES.</t>
  </si>
  <si>
    <t>https://www.contratos.gov.co/consultas/detalleProceso.do?numConstancia=18-12-7880447</t>
  </si>
  <si>
    <t>CPS_234_2018</t>
  </si>
  <si>
    <t>PRESTACION DE SERVICIOS DE APOYO A LA FUNCION JUDICIAL DE LA COMISION DE INVESTIGACION Y ACUSACION DE LA CAMARA DE REPRESENTANTES</t>
  </si>
  <si>
    <t>LAURA LUCÍA MEDRANO ALMANZA</t>
  </si>
  <si>
    <t>https://www.contratos.gov.co/consultas/detalleProceso.do?numConstancia=18-12-7875131</t>
  </si>
  <si>
    <t>CPS_235_2018</t>
  </si>
  <si>
    <t>OLMES MAUIRCIO ORTEGA MORALES</t>
  </si>
  <si>
    <t>https://www.contratos.gov.co/consultas/detalleProceso.do?numConstancia=18-12-7835418</t>
  </si>
  <si>
    <t>CPS_236_2018</t>
  </si>
  <si>
    <t>PRESTACION DE SERVICIOS PROFESIONALES PARA EJERCER LA REPRESENTACION JUDICIAL DE LA ENTIDAD EN LOS PROCESOS EN LOS QUE SEA PARTE, ENTRE OTRAS ACTIVIDADES JURIDICAS</t>
  </si>
  <si>
    <t>https://www.contratos.gov.co/consultas/detalleProceso.do?numConstancia=18-12-7893074</t>
  </si>
  <si>
    <t>CPS_237_2018</t>
  </si>
  <si>
    <t>PRESTAR LOS SERVICIOS PROFESIONALES PARA APOYAR
JURiDICAMENTE A LA DIRECCI6N ADMINISTRATIVA EN TODOS LOS TEMAS REFERENTES A CONTRATACI6N ESTATAL</t>
  </si>
  <si>
    <t>https://www.contratos.gov.co/consultas/detalleProceso.do?numConstancia=18-12-7916542</t>
  </si>
  <si>
    <t>CPS_238_2018</t>
  </si>
  <si>
    <t>ESTEFANY MARINA FIGUEROA SALAMANCA</t>
  </si>
  <si>
    <t>CPS_239_2018</t>
  </si>
  <si>
    <t>PRESTACION DE SERVICIOS A LA MESA TECNICA PARA LA SUPERVISION DEL "PROYECTO DE MEJORAMIENTO A LAS CONDICIONES DE SEGURIDAD Y PROTECCION EN LOS DESPLAZAMIENTOS DE LLOS REPRESENTANTES A LA CAMARA</t>
  </si>
  <si>
    <t>MELISSA ALEJANDRA MIREYA GÓMEZ VELANDIA</t>
  </si>
  <si>
    <t>https://www.contratos.gov.co/consultas/detalleProceso.do?numConstancia=18-12-7822883</t>
  </si>
  <si>
    <t>239A</t>
  </si>
  <si>
    <t>CPS_239A_2018</t>
  </si>
  <si>
    <t>ARACELY GÓMEZ HERNÁNDEZ</t>
  </si>
  <si>
    <t>https://www.contratos.gov.co/consultas/detalleProceso.do?numConstancia=18-12-7823790</t>
  </si>
  <si>
    <t>CPS_240_2018</t>
  </si>
  <si>
    <t>PRESTACION DE SERVICIOS PROFESIONALES PARA APOYAR A LA COMISION LEGAL DE CUENTAS EN EL ANALISISTECNICO, CONTABLE, FINANCIERO Y PRESUPUESTAL DE LA ENTIDAD "INSTITUTO NACIONAL DE SALUD - INS" VIGENCIA 2017</t>
  </si>
  <si>
    <t>LEIDY ALEXANDRA SALAMANCA PULIDO</t>
  </si>
  <si>
    <t>https://www.contratos.gov.co/consultas/detalleProceso.do?numConstancia=18-12-7824061</t>
  </si>
  <si>
    <t>CPS_241_2018</t>
  </si>
  <si>
    <t>PRESTACION DE SERVICIOS PROFESIONALES ESPECIALIZADOS PARA ACOMPANAR A LA OFICINA DE PROTOCOLO EN EL FORTALECIMIENTO DE LOS VINCULOS INSTITUCIONALES CON LAS EMBAJADAS ACREDITADAS EN COLOMBIA</t>
  </si>
  <si>
    <t>https://www.contratos.gov.co/consultas/detalleProceso.do?numConstancia=18-12-7927135</t>
  </si>
  <si>
    <t>CPS_242_2018</t>
  </si>
  <si>
    <t>PRESTACION DE SERVICIOS PROFESIONALES PARA BRINDAR ACOMPANAMIENTO FINANCIERO A LA MESA TECNICA DE SUPERVISION, PARA GARANT.IZAR EL CUMPLIMIENTO DE LAS ACTIVIDADES DEL PROYECTO 'MEJORAMIENTO A LAS CONDICIONES DE SEGURIDAD Y PROTECCION EN LOS DESPLAZAMIENTO DE LOS REPRESENTANTES A LA CAMARA'.</t>
  </si>
  <si>
    <t>BRIAN HERVEY SUÁREZ GÓMEZ</t>
  </si>
  <si>
    <t>https://www.contratos.gov.co/consultas/detalleProceso.do?numConstancia=18-12-7964167</t>
  </si>
  <si>
    <t>CPS_243_2018</t>
  </si>
  <si>
    <t>PRESTACION DE SERVICIOS DE APOYO A LA GESTION PARA BRINDAR ACOMPANAMIENTO A LA PRESIDENCIA DE LA CAMARA DE REPRESENTANTES EN LOS TRAMITES Y ACTIVIDADES DE CARACTER JURIDICO.</t>
  </si>
  <si>
    <t>https://www.contratos.gov.co/consultas/detalleProceso.do?numConstancia=18-12-7812555</t>
  </si>
  <si>
    <t>CPS_244_2018</t>
  </si>
  <si>
    <t>PRESTACION DE SERVICIOS DE APOYO A LA GESTION EN ACTIVIDADES ASISTENCIALES A LA MESA TECNICA DE SUPERVISION DEL 'PROYECTO DE MEJORAMIENTO A LAS CONDICIONES DE SEGURIDAD Y PROTECCION EN LOS DESPLAZAMIENTOS DE LOS REPRESENTANTES A LA CAMARA..</t>
  </si>
  <si>
    <t>https://www.contratos.gov.co/consultas/detalleProceso.do?numConstancia=18-12-8007937</t>
  </si>
  <si>
    <t>CPS_245_2018</t>
  </si>
  <si>
    <t>HERNÁN DAVID SALAMANCA ÁVILA</t>
  </si>
  <si>
    <t>https://www.contratos.gov.co/consultas/detalleProceso.do?numConstancia=18-12-7835838</t>
  </si>
  <si>
    <t>CPS_246_2018</t>
  </si>
  <si>
    <t>PRESTACION DE SERVICIOS PROFESIONALES PARA APOYAR A LA
COMISION LEGAL DE CUENTAS EN EL ANALISIS TECNICO, CONTABLE, FINANCIERO Y PRESUPUESTAL DE LAS ENTIDADES: "FONDO NACIONAL DE VIVIENDA - FONVIVIENDA" Viqencia 2017.</t>
  </si>
  <si>
    <t>LUZ ELENA FORERO SIERRA</t>
  </si>
  <si>
    <t>https://www.contratos.gov.co/consultas/detalleProceso.do?numConstancia=18-12-7812748</t>
  </si>
  <si>
    <t>CPS_247_2018</t>
  </si>
  <si>
    <t>PRESTACION DE SERVICIOS PROFESIONALES PARA BRINDAR ACOMPANAMIENTO A LA OFICINA COORDINADORA DE CONTROL INTERNO EN LOS PROCESOS DE EVALUACION Y ANAL/SIS DE INFORMACION CONFORME AL PROGRAMA ANUAL DE AUDITORlAS INTERNAS DE LA CAMARA DE REPRESENTANTES</t>
  </si>
  <si>
    <t>SANDRA YANETH PÉREZ CAJAMARCA</t>
  </si>
  <si>
    <t>https://www.contratos.gov.co/consultas/detalleProceso.do?numConstancia=18-12-7893226</t>
  </si>
  <si>
    <t>CPS_248_2018</t>
  </si>
  <si>
    <t>PRESTACION DE SERVICIOS DE APOYO A LA GESTION EN LAS DIFERENTES ACTIVIDADES ASISTENCIALES RELACIONADAS CON MENSAJERIA Y GESTION DOCUMENTAL DE LA OFICIA COORDINADORA DE CONTROL INTERNO</t>
  </si>
  <si>
    <t xml:space="preserve"> 	NESTOR RAUL ROZO GALINDO</t>
  </si>
  <si>
    <t>https://www.contratos.gov.co/consultas/detalleProceso.do?numConstancia=18-12-7862580</t>
  </si>
  <si>
    <t>CPS_249_2018</t>
  </si>
  <si>
    <t>PRESTACIÓN DE SERVICIOS PROFESIONALES PARA APOYAR A LA COMISIÓN LEGAL DE CUENTAS EN EL ANÁLISIS TÉCNICO, CONTABLE, FINANCIERO Y PRESUPUESTAL DE LAS ENTIDADES "DEPARTAMENTO NACIONAL DE PLANEACIÓN Y CORPORACIÓN AUTÓNOMA REGIONAL DE GUAIVO- CORPOCUAVIO"</t>
  </si>
  <si>
    <t>25.000.000</t>
  </si>
  <si>
    <t>ALEXANDER LUQUE BERNAL</t>
  </si>
  <si>
    <t>26/01/2018</t>
  </si>
  <si>
    <t>https://www.contratos.gov.co/consultas/detalleProceso.do?numConstancia=18-12-7852748</t>
  </si>
  <si>
    <t>CPS_250_2018</t>
  </si>
  <si>
    <t>DENNIS ROBIEL CASTRO NAVAS</t>
  </si>
  <si>
    <t>https://www.contratos.gov.co/consultas/detalleProceso.do?numConstancia=18-12-7835923</t>
  </si>
  <si>
    <t xml:space="preserve">  </t>
  </si>
  <si>
    <t>CPS_251_2018</t>
  </si>
  <si>
    <t>NICOLÁS GÓMEZ BUENAVENTURA</t>
  </si>
  <si>
    <t>https://www.contratos.gov.co/consultas/detalleProceso.do?numConstancia=18-12-7836937</t>
  </si>
  <si>
    <t>CPS_252_2018</t>
  </si>
  <si>
    <t>https://www.contratos.gov.co/consultas/detalleProceso.do?numConstancia=18-12-7837260</t>
  </si>
  <si>
    <t xml:space="preserve">PRIMERA VICEPRESIDENCIA </t>
  </si>
  <si>
    <t>CPS_253_2018</t>
  </si>
  <si>
    <t>PRESTACION DE SERVICIOS DE APOYO A LA GESTION PARA ACOMPANAR A LA PRIMERA VICEPRESIDENCIA DE LA CAMARA DE REPRESENTANTES EN EL ESTUDIO Y ATENCION DE LAS DIFERENTES COMISIONES A LAS CUALES PERTENECE LA REPRESENTANTE DE LA PRIMERA VICEPRESIDENCIA</t>
  </si>
  <si>
    <t>RUTH ALEXANDRA SUÁREZ VILLAMARÍN</t>
  </si>
  <si>
    <t>https://www.contratos.gov.co/consultas/detalleProceso.do?numConstancia=18-12-7867095</t>
  </si>
  <si>
    <t>CPS_254_2018</t>
  </si>
  <si>
    <t>PRESTACION DE SERVICIOS PROFESIONALES PARA ACOMPANAR A LA DIVISION DE PERSONAL DE LA CAMARA DE REPRESENTANTES EN LA EJECUCION DEL PLAN INSTITUCIONAL DE FORMACION Y CAPACITACION (PIFC) MEDIANTE CAPACITACION EN EL TEMA DE DESARROLLO Y FORMULACION DE PROYECTOS LEGISLATIVOS</t>
  </si>
  <si>
    <t>https://www.contratos.gov.co/consultas/detalleProceso.do?numConstancia=18-12-7916615</t>
  </si>
  <si>
    <t>CPS_255_2018</t>
  </si>
  <si>
    <t>https://www.contratos.gov.co/consultas/detalleProceso.do?numConstancia=18-12-7837635</t>
  </si>
  <si>
    <t>CPS_256_2018</t>
  </si>
  <si>
    <t xml:space="preserve">PRESTACIQN DE SERVICIOS DE APOYO COMO AUXILIAR
ADMINISTRATIVO A LA MESA TECNICA DE SUPERVISIQN DEL PROYECTO "MEJORAMIENTO A LAS CONDICIONES DE SEGURIDAD Y PROTECCIQN EN LOS DESPLAZAMIENTOS DE LOS REPRESENTANTES A LA CAMARA </t>
  </si>
  <si>
    <t>https://www.contratos.gov.co/consultas/detalleProceso.do?numConstancia=18-12-7972072</t>
  </si>
  <si>
    <t>CPS_257_2018</t>
  </si>
  <si>
    <t>PRESTACION DE SERVICIOS PARA APOYAR EL DESARROLLO DE LAS ACTIVIDADES ADMINISTRATIVAS DE LA PRIMERA VICEPRESIDENCIA DE LA CAMARA DE REPRESENTANTES".</t>
  </si>
  <si>
    <t>RITA YINED SÁNCHEZ LEAL</t>
  </si>
  <si>
    <t>https://www.contratos.gov.co/consultas/detalleProceso.do?numConstancia=18-12-7975785</t>
  </si>
  <si>
    <t>ANULADO</t>
  </si>
  <si>
    <t>CPS_259_2018</t>
  </si>
  <si>
    <t>PRESTAR LOS SERVICIOS DE ACOMPANAMIENTO CON OCASION DE LAS FUNCIONES PROPIAS DE UN CAMAROGRAFO PARA EL CUBRIMIENTO DE LA INFORMACION PERIODISTICA DE LA CAMARA DE REPRESENTANTES</t>
  </si>
  <si>
    <t>https://www.contratos.gov.co/consultas/detalleProceso.do?numConstancia=18-12-7911712</t>
  </si>
  <si>
    <t>CPS_260_2018</t>
  </si>
  <si>
    <t>PRESTAR ACOMPANAMIENTO PARA BRINDAR APOYO EN LOS PROGRAMAS INSTITUCIONALES RADIALES DE LA OFICINA DE INFORMACION Y PRENSA DE LA CAMARA DE REPRESENTANTES</t>
  </si>
  <si>
    <t>CARLOS ALBERTO DURÁN MALDONADO</t>
  </si>
  <si>
    <t>https://www.contratos.gov.co/consultas/detalleProceso.do?numConstancia=18-12-7944071</t>
  </si>
  <si>
    <t>CPS_261_2018</t>
  </si>
  <si>
    <t>PRESTAR LOS SERVICIOS DE ACOMPANAMIENTO CON OCASION DE LAS FUNCIONES PROPIAS DE UN CAMAROGRAFO PARA EL CUBRIMIENTO DE LA INFORMACION PERIODISTiCA DE LA CAMARA DE REPRESENTANTES".</t>
  </si>
  <si>
    <t>07/31/2018</t>
  </si>
  <si>
    <t>https://www.contratos.gov.co/consultas/detalleProceso.do?numConstancia=18-12-7944150</t>
  </si>
  <si>
    <t>CPS_262_2018</t>
  </si>
  <si>
    <t>PRESTAR LOS SERVICIOS DE APOYO A LA GESTION PARA REALIZAR LA EDICION DE TODOS LOS PRODUCTOS AUDIOVISUALES OBTENIDOS DEL CUBRIMIENTO DE LA INFORMACION PERIODlSTICA DE LA CAMARA DE REPRESENTANTES</t>
  </si>
  <si>
    <t>ALEJANDRO ERNESTO JESURÙN DELGADO</t>
  </si>
  <si>
    <t>07/22/218</t>
  </si>
  <si>
    <t>https://www.contratos.gov.co/consultas/detalleProceso.do?numConstancia=18-12-7881354</t>
  </si>
  <si>
    <t>CPS_263_2018</t>
  </si>
  <si>
    <t xml:space="preserve">PRESTACION DE SERVICIOS PROFESIONALES, ESPECIALIZADOS, PARA REALIZAR ACOMPAÑAMIENTO JURIDICO A LOS PROCESOS PENALES, DISCIPLINARIOS, Y FISCALES, ADELANTADOS POR LA COMISION DE INVESTIGACION Y ACUSACION DE LA CAMARA DE REPRESENTANTES, </t>
  </si>
  <si>
    <t>ERIKA MAYERLY TÉLLEZ GARCÍA</t>
  </si>
  <si>
    <t>01/26/2018</t>
  </si>
  <si>
    <t>https://www.contratos.gov.co/consultas/detalleProceso.do?numConstancia=18-12-7863045</t>
  </si>
  <si>
    <t>CPS_264_2018</t>
  </si>
  <si>
    <t>PRESTACION DE SERVICIOS PROFESIONALES A LA MESA TECNICA DE SUPERVICION DEL "PROYECTO DE MEJORAMIENTO A LAS CONDICIONES DE SEGURIDAD Y PROTECCION EN LOS DESPLAZAMIENTOS DE LOS REPRESENTANTES A LA CAMARA", EN ACTIVIDADES DE RECOPILACION Y VERIFICACION DE INFORMACION</t>
  </si>
  <si>
    <t>MANUELA GÓMEZ MORENO</t>
  </si>
  <si>
    <t>04/25/2018</t>
  </si>
  <si>
    <t>https://www.contratos.gov.co/consultas/detalleProceso.do?numConstancia=18-12-7975845</t>
  </si>
  <si>
    <t>CPS_265_2018</t>
  </si>
  <si>
    <t>"PRESTACION DE SERVICIOS DE APOYO A LA GESTION EN ACTIVIDADES ASISTENCIALES A LA MESA TECNICA DE SUPERVISION DEL PROYECTO: "MEJORAMIENTO DE LAS CONDICIONES DE SEGURIDAD Y PROTECCION EN LOS DESPLAZAMIENTOS DE LOS REPRESENTANTES A LA CAMARA".</t>
  </si>
  <si>
    <t>CHRISTIAN FERNANDO GONZÁLEZ JIMÉNEZ</t>
  </si>
  <si>
    <t>https://www.contratos.gov.co/consultas/detalleProceso.do?numConstancia=18-12-7975863</t>
  </si>
  <si>
    <t>CPS_266_2018</t>
  </si>
  <si>
    <t>https://www.contratos.gov.co/consultas/detalleProceso.do?numConstancia=18-12-7837880</t>
  </si>
  <si>
    <t>CPS_267_2018</t>
  </si>
  <si>
    <t>SANDRA MILENA TAFUR DÍAZ</t>
  </si>
  <si>
    <t>https://www.contratos.gov.co/consultas/detalleProceso.do?numConstancia=18-12-7838195</t>
  </si>
  <si>
    <t>CPS_268_2018</t>
  </si>
  <si>
    <t>https://www.contratos.gov.co/consultas/detalleProceso.do?numConstancia=18-12-7838480</t>
  </si>
  <si>
    <t>CPS_269_2018</t>
  </si>
  <si>
    <t>PRESTACION DE SERVICIOS PROFESIONALES PARA EJERCER LA REPRESENTACI6N JUDICIAL DE LA ENTIDAD EN LOS PROCESOS EN LOS QUE SEA PARTE, ENTRE OTRAS ACTIVIDADES JURIDICAS</t>
  </si>
  <si>
    <t>https://www.contratos.gov.co/consultas/detalleProceso.do?numConstancia=18-12-7878278</t>
  </si>
  <si>
    <t>CPS_270_2018</t>
  </si>
  <si>
    <t>PRESTACION DE SERVICIOS PROFESIONALES A LA MESA TECNICA DE SUPERVISION DEL PROYECTO DE MEJORAMIENTO A LAS CONDICIONES DE SEGURIDAD Y PROTECCION EN LOS DESPLAZAMIENTOS DE LOS REPRESENTANTES A LA CAMARA. RELACIONADOS CON TEMAS JURIDICOS</t>
  </si>
  <si>
    <t>SANDRA LILIANA BOHORQUEZ HERNANDEZ</t>
  </si>
  <si>
    <t>https://www.contratos.gov.co/consultas/detalleProceso.do?numConstancia=18-12-8007795</t>
  </si>
  <si>
    <t>CPS_271_2018</t>
  </si>
  <si>
    <t>JOHANA ALEXANDRA HERRERA SÁNCHEZ</t>
  </si>
  <si>
    <t>https://www.contratos.gov.co/consultas/detalleProceso.do?numConstancia=18-12-7838632</t>
  </si>
  <si>
    <t>CPS_272_2018</t>
  </si>
  <si>
    <t>PRESTACION DE SERVICIOS PROFESIONALES PARA APOYAR A LA OFICINA COORDINADORA DE CONTROL INTERNO, EN LA ELABORACI6N DE INFORMES CON OBJETO: CONTENIDO JURfDICO, Asl COMO EN LA EJECUCI6N DE AUDITORfAS RELACIONADAS CON LA EVALUACI6N A l-A CONTRATACI6N Y A LA ACTIVIDAD LITIGIOSA DE LA CORPORACION</t>
  </si>
  <si>
    <t>https://www.contratos.gov.co/consultas/detalleProceso.do?numConstancia=18-12-7867192</t>
  </si>
  <si>
    <t>CPS_273_2018</t>
  </si>
  <si>
    <t>PRESTACIÓN DE SERVICIOS PARA BRINDAR APOYO A LA DIVISIÓN DE PERSONAL EN LOS TEMAS RELACIONADOS CON SINDICATOS</t>
  </si>
  <si>
    <t>JOSE DOMINGO CIFUENTES DÍAZ</t>
  </si>
  <si>
    <t>https://www.contratos.gov.co/consultas/detalleProceso.do?numConstancia=18-12-7961748</t>
  </si>
  <si>
    <t>CPS_274_2018</t>
  </si>
  <si>
    <t>PRESTACION DE SERVICIOS PROFESIONALES COMO ABOGADO PARA EJERCER LA REPRESENTACI6N JUDICIAL DE LOS DIFERENTES PROCESOS EN LOS QUE LA CAMARA DE REPRESENTANTES ES PARTE, ENTRE OTRAS ACTIVIDADES PROPIAS DE LA DIVISI6N JURIDICA.</t>
  </si>
  <si>
    <t>https://www.contratos.gov.co/consultas/detalleProceso.do?numConstancia=18-12-7891054</t>
  </si>
  <si>
    <t>CPS_275_2018</t>
  </si>
  <si>
    <t>PRESTACION DE SERVICIOS PROFESIONALES PARA BRINDAR APOYO EN LA PROYECCI6N DE LOS DOCUMENTOS RELACIONADOS CON LOS PROGRAMAS DE CARACTER INTERNACIONAL QUE LIDERE LA OFICINA DE PROTOCOLO.</t>
  </si>
  <si>
    <t>JULIO COLLINS GÓMEZ</t>
  </si>
  <si>
    <t>https://www.contratos.gov.co/consultas/detalleProceso.do?numConstancia=18-12-7867273</t>
  </si>
  <si>
    <t>CPS_276_2018</t>
  </si>
  <si>
    <t>https://www.contratos.gov.co/consultas/detalleProceso.do?numConstancia=18-12-7838790</t>
  </si>
  <si>
    <t>CPS_277_2018</t>
  </si>
  <si>
    <t>PRESTACION DE SERVICIOS DE APOYO A LA GESTION EN LA REALIZACION DE ACTIVIDADES ASISTENCIALES RELACIONADAS CON LAS AUDITORiAS Y PROCESOS EFEC-r,OADOS POR LA OFICINA COORDINADORA DE CONTROL INTERNO.</t>
  </si>
  <si>
    <t>OSCAR ARMANDO RENDON DUQUE</t>
  </si>
  <si>
    <t>https://www.contratos.gov.co/consultas/detalleProceso.do?numConstancia=18-12-7813091</t>
  </si>
  <si>
    <t>CPS_278_2018</t>
  </si>
  <si>
    <t>PRESTACION DE SERVICIOS DE APOYO A LA GESTION DE ACTIVIDADES ASISTENCIALES A LA MESA TECNICA DE SUPERVICION DEL PROYECTO DE MEJORAMIENTO A LAS CONDICIONES DE SEGURIDAD Y PROTECCION EN LOS DESPLAZAMIENTOS DE LOS REPRESENTANTES A LA CAMARA'.</t>
  </si>
  <si>
    <t>NATALIA CORTES CARDONA</t>
  </si>
  <si>
    <t>https://www.contratos.gov.co/consultas/detalleProceso.do?numConstancia=18-12-7980433</t>
  </si>
  <si>
    <t>CPS_279_2018</t>
  </si>
  <si>
    <t>GLADYS ELFIDIA BALLESTEROS MIRAND</t>
  </si>
  <si>
    <t>https://www.contratos.gov.co/consultas/detalleProceso.do?numConstancia=18-12-7838950</t>
  </si>
  <si>
    <t>CPS_280_2018</t>
  </si>
  <si>
    <t>PRESTACION DE SERVICIOS PROFESIONALES PARA BRINDAR APOYO Y ACOMPAÑAMIENTO A LA COMISION LEGAL DE CUENTAS DESDE EL PUNTO DE VISTA DE SU PROFESION EN EL ANALISIS DE LOS INFORMES Y DEMAS DOCUMENTACION DE LA ENTIDAD: " UNIDAD DE PROYECCION NORMATIVA Y ESTUDIOS DE REGULACIONFINANCIERA URF" VIGENCIA 2017</t>
  </si>
  <si>
    <t>MIGUEL ANGEL OSORIO RAMIREZ</t>
  </si>
  <si>
    <t>05/25/2018</t>
  </si>
  <si>
    <t>https://www.contratos.gov.co/consultas/detalleProceso.do?numConstancia=18-12-7862694</t>
  </si>
  <si>
    <t>CPS_281_2018</t>
  </si>
  <si>
    <t>PRESTAR LOS SERVICIOS A LA OFICINA DE INFORMACION Y PRENSA EN TODAS LAS ACTIVIDADES TECNICAS PARA EL FORTALECIMIENTO DE LA IMAGEN INSTITUCIONAL DEL CANAL CONGRESO DE LA CAMARA DE REPRESENTANTES.</t>
  </si>
  <si>
    <t>CÉSAR DAVID RAMÍREZ APONTE</t>
  </si>
  <si>
    <t>https://www.contratos.gov.co/consultas/detalleProceso.do?numConstancia=18-12-7925208</t>
  </si>
  <si>
    <t>CPS_282_2018</t>
  </si>
  <si>
    <t>EDGAR ALFREDO HERNÁNDEZ PEÑA</t>
  </si>
  <si>
    <t>https://www.contratos.gov.co/consultas/detalleProceso.do?numConstancia=18-12-7839055</t>
  </si>
  <si>
    <t>CPS_283_2018</t>
  </si>
  <si>
    <t>ALEXANDER MARTÍNEZ BALLESTEROS</t>
  </si>
  <si>
    <t>https://www.contratos.gov.co/consultas/detalleProceso.do?numConstancia=18-12-7839204</t>
  </si>
  <si>
    <t>CPS_284_2018</t>
  </si>
  <si>
    <t>PRESTACION DE SERVICIOS DE APOYO A LA GESTIÓN EN LA BÚSQUEDA Y RECOLECCIÓN DE INFORMACIÓN RESPECTO DE LA ENTIDAD "CORPORACIÓN AUTONOMA REGIONAL DEL RIO GRANDE DE LA MAGDALENA-CORMAGDALENA</t>
  </si>
  <si>
    <t>LUZ MAGDELEINE VARGAS ALFONSO</t>
  </si>
  <si>
    <t>25/06/2018</t>
  </si>
  <si>
    <t>CPS_285_2018</t>
  </si>
  <si>
    <t>PRESTACION DE SERVICIOS DE APOYO A LA GESTION DE ACTIVIDADES ASISTENCIALES A LA MESA TECNICA DE SUPERVICION DEL PROYECTO DE MEJORAMIENTO A LAS CONDICIONES DE SEGURIDAD Y PROTECCION EN LOS DESPLAZAMIENTOS DE LOS REPRESENTANTES A LA CAMARA",</t>
  </si>
  <si>
    <t>CAMILO ERNESTO GARCÍA QUINTERO</t>
  </si>
  <si>
    <t>https://www.contratos.gov.co/consultas/detalleProceso.do?numConstancia=18-12-7935511</t>
  </si>
  <si>
    <t>CPS_286_2018</t>
  </si>
  <si>
    <t>PRESTACION DE SERVICIOS PARA COLABORAR A LA OFICINA DE INFORMACION Y PRENSA DE LA CAMARA DE REPRESENTANTES EN LA ELABORACION DE NOTAS PERIODisTICAS PARA SUS DISTINTOS PRODUCTOS.</t>
  </si>
  <si>
    <t>CÉSAR AUGUSTO DUQUE SALAZAR</t>
  </si>
  <si>
    <t>https://www.contratos.gov.co/consultas/detalleProceso.do?numConstancia=18-12-7944239</t>
  </si>
  <si>
    <t>CPS_287_2018</t>
  </si>
  <si>
    <t>PRESTACION DE SERVICIOS DE APOYO A LA GESTI6N PARA BRINDAR ACOMPANAMIENTO TECNICO FINANCIERO A LA MESA TECNICA DE SUPERVISION, PARA GARANTIZAR EL CUMPLIMIENTO DE LAS ACTIVIDADES DEL PROYECTO "MEJORAMIENTO A LAS CONDICIONES DESEGURIDAD Y PROTECCI6N EN LOS DESPLAZAMIENTO DE LOS REPRESENTANTES A LA CAMARA</t>
  </si>
  <si>
    <t>DIDIER ALFONSO MOLINA BETANCOURT</t>
  </si>
  <si>
    <t>https://www.contratos.gov.co/consultas/detalleProceso.do?numConstancia=18-12-7841893</t>
  </si>
  <si>
    <t>COMISION QUINTA CONSTITUCIONAL PERMANENTE</t>
  </si>
  <si>
    <t>CPS_288_2018</t>
  </si>
  <si>
    <t>PRESTACION DE SERVICIOS PROFESIONALES PARA BRINDAR APOYO DESDE EL PUNTO DE VISTA DE SU PROFESION A LA COMISION QUINTA DE LA CAMARA DE REPRESENTANTES EN EL ESTUDIO Y ANALISIS DE LOS PROYECTOS DE LEY QUE EXISTAN EN ESTA COMISION</t>
  </si>
  <si>
    <t>EBERSOL ESTUPIÑÁN SAAVEDRA</t>
  </si>
  <si>
    <t>https://www.contratos.gov.co/consultas/detalleProceso.do?numConstancia=18-12-7885091</t>
  </si>
  <si>
    <t>CPS_289_2018</t>
  </si>
  <si>
    <t>PRESTACIÓN DE SERVICIOS PROFESIONALES PARA APOYAR A LA COMISIÓN LEGAL DE CUENTAS EN EL ANÁLISIS TÉCNICO, CONTABLE FINANCIERO Y PRESUPUESTAL DE LAS ENTIDADES "INSTITUTO GEOGRÁFICO AGUSTÍN CODAZZI" VIGENCIA 2017</t>
  </si>
  <si>
    <t>06/25/2018</t>
  </si>
  <si>
    <t>https://www.contratos.gov.co/consultas/detalleProceso.do?numConstancia=18-12-7938051</t>
  </si>
  <si>
    <t>CPS_290_2018</t>
  </si>
  <si>
    <t>PRESTACION DE SERVICIOS PROFESIONALES PARA BRINDAR ACOMPANAMIENTO JURiDICO A LA COMlSION PRIMERA DE LA CAMARA DE REPRESENTANTES EN EL ESTUDIO DE LOS PROYECTOS QUE SE RADIQUEN EN ESTE PERIODO LEGISLATIVO.</t>
  </si>
  <si>
    <t>https://www.contratos.gov.co/consultas/detalleProceso.do?numConstancia=18-12-7813288</t>
  </si>
  <si>
    <t>CPS_291_2018</t>
  </si>
  <si>
    <t>PRESTACION DE SERVICIOS PROFESIONALES PARA APOYAR JURIDICAMENTE A LA COMISION  PRIMERA CONSTITUCIONAL PERMANENTE DE LA CAMARA DE REPRESENTANTES.</t>
  </si>
  <si>
    <t>https://www.contratos.gov.co/consultas/detalleProceso.do?numConstancia=18-12-7814801</t>
  </si>
  <si>
    <t>CPS_292_2018</t>
  </si>
  <si>
    <t>NUBIA CRISTINA CASAS PEÑA</t>
  </si>
  <si>
    <t>https://www.contratos.gov.co/consultas/detalleProceso.do?numConstancia=18-12-7871880</t>
  </si>
  <si>
    <t>CPS_293_2018</t>
  </si>
  <si>
    <t>PRESTAR LOS SERVICIOS DE ACOMPANAMIENTO PARA REALIZAR ACTIVIDADES TECNICAS DIRIGIDAS AL BUEN FUNCIONAMIENTO DE TODOS LOS EQUIPOS DE INGENIERIA DE PRODUCCION, UTlLlZADOS EN LA REALIZACION DE LOS PROGRAMAS PRODUCIDOS POR LA OFICINA DE INFORMACION Y PRENSA DE LA CAMARA DE REPRESENTANTES</t>
  </si>
  <si>
    <t>https://www.contratos.gov.co/consultas/detalleProceso.do?numConstancia=18-12-7944333</t>
  </si>
  <si>
    <t>CPS_294_2018</t>
  </si>
  <si>
    <t>PRESTAR LOS SERVICIOS A LA OFICINA DE INFORMACI6N Y PRENSA PARA COLABORAR EN LA GRABACION Y MANEJO DE CAMARAS DEL CANAL CONGRESO DE LA CAMARA DE REPRESENTANTES</t>
  </si>
  <si>
    <t>ROBERT ALEJANDRO JESURÚN RAMÍREZ</t>
  </si>
  <si>
    <t>07/25/2018</t>
  </si>
  <si>
    <t>https://www.contratos.gov.co/entidades/InsNuevoContrato.do</t>
  </si>
  <si>
    <t>CPS_295_2018</t>
  </si>
  <si>
    <t>PRESTAR LOS SERVICIOS DE ACOMPANAMIENTO PARA REALIZAR LA EDlCION DE TODOS LOS PRODUCTOS AUDIOVISUALES OBTENIDOS DEL CUBRIMIENTO DE LA INFORMACION PERIODISTICA DE LA CAMARA DE REPRESENTANTES</t>
  </si>
  <si>
    <t>07/30/2018</t>
  </si>
  <si>
    <t>https://www.contratos.gov.co/consultas/detalleProceso.do?numConstancia=18-12-7925442</t>
  </si>
  <si>
    <t>CPS_296_2018</t>
  </si>
  <si>
    <t>SANDRA VIVIANA ROJAS QUINTERO</t>
  </si>
  <si>
    <t>https://www.contratos.gov.co/consultas/detalleProceso.do?numConstancia=18-12-7842063</t>
  </si>
  <si>
    <t>CPS_297_2018</t>
  </si>
  <si>
    <t>PRESTACION DE SERVICIOS PROFESIONALES EN LA SECCION DE CONTABILIDAD DE LA DIVISION FINANCIERA Y DE PRESUPUESTO DE LA CAMARA DE REPRESENTANTES, PARA LA DEPURACION, ANALISIS,VERIFICACION, CONSOLIDACION, CONCILIACION Y CRUCE DE INFORMACION CONTABLE, AJUSTE RECLASIFICACION DE CUENTAS CONTABLES.</t>
  </si>
  <si>
    <t>YENIFER GONZALEZ JIMENEZ</t>
  </si>
  <si>
    <t>https://www.contratos.gov.co/consultas/detalleProceso.do?numConstancia=18-12-7861830</t>
  </si>
  <si>
    <t>CPS_298_2018</t>
  </si>
  <si>
    <t>PRESTACION DE SERVICIOS PROFESIONALES PARA BRINDAR ACOMPAÑAMIENTO JURIDICO A LA MESA TECNICA DE SUPERVISION DEL PROYECTO "MEJORAMIENTO A LA CONDICIONES DE SEGURIDAD Y PROTECCION EN LOS DESPLAZAMIENTOS DE LOS REPRESENTANTES A LA CAMARA"</t>
  </si>
  <si>
    <t>ÁNGELA LORENA MARTÍNEZ GIL</t>
  </si>
  <si>
    <t>https://www.contratos.gov.co/consultas/detalleProceso.do?numConstancia=18-12-7842292</t>
  </si>
  <si>
    <t>CPS_299_2018</t>
  </si>
  <si>
    <t>PRESTAR LOS SERVICIOS DA LA OFICINA DE INFORMACIÓN YPRENSA EN TODAS LAS ACTIVIDADES RELACIONADAS CON LA GESTIÓN DOCUMENTAL DE LA CÁMARA DE REPRESENTANTES</t>
  </si>
  <si>
    <t>WILLIAM RODRÍGUEZ MOLINA</t>
  </si>
  <si>
    <t>https://www.contratos.gov.co/consultas/detalleProceso.do?numConstancia=18-12-7939005</t>
  </si>
  <si>
    <t>CPS_300_2018</t>
  </si>
  <si>
    <t>DIDIER GUSTAVO RAMÍREZ RÍOS</t>
  </si>
  <si>
    <t>https://www.contratos.gov.co/consultas/detalleProceso.do?numConstancia=18-12-7842617</t>
  </si>
  <si>
    <t>CPS_301_2018</t>
  </si>
  <si>
    <t>CONTRATO DE PRESTACION DE SERVICIOS DE APOYO A LA GESTION DE ACTIVIDADES ASISTENCIALES A LA MESA TECNICA DE SUPERVISION DEL PROYECTO DE MEJORAMIENTO A LAS CONDICIONES DE SEGURIDAD Y PROTECCION EN LOS DESPLAZAMIENTOS DE LOS -REPRESENTANTES A LA CAMARA</t>
  </si>
  <si>
    <t>CLAUDIA MARCELA DE LOS ÁNGELES PRADA LOZANO</t>
  </si>
  <si>
    <t>https://www.contratos.gov.co/consultas/detalleProceso.do?numConstancia=18-12-7846614</t>
  </si>
  <si>
    <t>UTL H.R .CLARA LETICIA ROJAS GONZALEZ</t>
  </si>
  <si>
    <t>CPS_302_2018</t>
  </si>
  <si>
    <t>CONTRATO DE PRESTACI6N DE SERVICIOS COMO ASESOR GRADO IV EN LA UNIDAD DE TRABAJO LEGISLATIVO DEL HONORABLE REPRESENTANTE CLARA L ROJAS G.</t>
  </si>
  <si>
    <t>CARMEN TERESA SALDARRIAGA GARCÍA</t>
  </si>
  <si>
    <t>https://www.contratos.gov.co/consultas/detalleProceso.do?numConstancia=18-12-7891131</t>
  </si>
  <si>
    <t>CPS_303_2018</t>
  </si>
  <si>
    <t>PRESTACION DE SERVICIOS DE ACOMPANAMIENTO PARA LA PRESENTACI6N Y CONDUCCION DE LA PLENARIA DE LA CAMARA Y APOYO AL PROGRAMA RADIAL INSTITUCIONAL DE LA OFICINA DE INFORMACION Y PRENSA DE LA CAMARA DE REPRESENTANTES</t>
  </si>
  <si>
    <t>HÉCTOR FABIO HINCAPIÉ LOAIZA</t>
  </si>
  <si>
    <t>https://www.contratos.gov.co/consultas/detalleProceso.do?numConstancia=18-12-7933662</t>
  </si>
  <si>
    <t>CPS_304_2018</t>
  </si>
  <si>
    <t>ENRIQUE ANDRÉS GARCÍA ROSALES</t>
  </si>
  <si>
    <t>https://www.contratos.gov.co/consultas/detalleProceso.do?numConstancia=18-12-7842786</t>
  </si>
  <si>
    <t>CPS_305_2018</t>
  </si>
  <si>
    <t>PRESTACION DE SERVICIOS DE APOYO A LA GESTION PARA ACOMPANAR A LA SEGUNDA VICEPRESIDENCIA DE LA CAMARA DE REPRESENTANTES</t>
  </si>
  <si>
    <t>ERWIN JIMÉNEZ BECERRA</t>
  </si>
  <si>
    <t>https://www.contratos.gov.co/consultas/detalleProceso.do?numConstancia=18-12-7871964</t>
  </si>
  <si>
    <t>CPS_306_2018</t>
  </si>
  <si>
    <t>PRESTAR SERVICIOS DE ACOMPANAMIENTO A LA OFICINA DE INFORMACION Y PRENSA EN LA REALIZACION Y DIFUSION DE NOTAS RADIALES Y PERIODISTICAS DE LA CAMARA DE REPRESENTANTES</t>
  </si>
  <si>
    <t>https://www.contratos.gov.co/consultas/detalleProceso.do?numConstancia=18-12-7939364</t>
  </si>
  <si>
    <t>CPS_307_2018</t>
  </si>
  <si>
    <t>PRESTACION DE SERVICIOS PROFESIONALES, ESPECIALIZADOS PARA RELAIZAR ACOMPAÑAMIENTO JURIDICO A LOS PROCESOS PENALES, DICIPLINARIOS, Y FISCALES, ADELANTADOS POR LA CMISION DE INVESTIGACION Y ACUSACION DE LA CAMARA DE REPRESENTATES.</t>
  </si>
  <si>
    <t>$25.200.000</t>
  </si>
  <si>
    <t>https://www.contratos.gov.co/consultas/detalleProceso.do?numConstancia=18-12-7861201</t>
  </si>
  <si>
    <t>CPS_309_2018</t>
  </si>
  <si>
    <t>PRESTACIQN DE SERVICIOS PARA BRINDAR ACOMPANAMIENTO EN LOS PRODUCTOS RADIALES, TELEVISIVOS Y ORGANIZACIONALES DE LA OFICINA DE INFORMACION Y PRENSA DE LA CAMARA DE
REPRESENTANTES</t>
  </si>
  <si>
    <t>$35.760.000</t>
  </si>
  <si>
    <t>LUIS FERNANDO GARCÍA FORERO</t>
  </si>
  <si>
    <t>https://www.contratos.gov.co/consultas/detalleProceso.do?numConstancia=18-12-7921201</t>
  </si>
  <si>
    <t>PRESTACION DE SERVICIOS PROFESIONALES PARA APOYAR A LA COMISION LEGAL DE CUENTAS EN EL ANALISIS TECNICO, CONTABLE,FINANCIERO Y PRESUPUESTAL DE LA ENTIDAD "AGENCIA PRESIDENCIAL DE COOPERACION INTERNACIONAL DE COLOMBIA APC . COLOMBIA". VIGENCIA 2017</t>
  </si>
  <si>
    <t>MARTHA ELENA ESTRADA GARCÉS</t>
  </si>
  <si>
    <t>01/26/218</t>
  </si>
  <si>
    <t>https://www.contratos.gov.co/consultas/detalleProceso.do?numConstancia=18-12-7872152</t>
  </si>
  <si>
    <t>CPS_310_2018</t>
  </si>
  <si>
    <t>"PRESTACION DE SERVICIOS DE APOYO A LA GESTION PARA BRINDAR ACOMPANAMIENTO EN LAS ACTIVIDADES QUE REQUIERA LA MESA DIRECTIVA Y LA SECRETARIA DE LA COMISION SEPTIMA DE LA CAMARA DE REPRESENTANTES, EN RAZON A SU ACTIVIDAD LEGISLATIVA".</t>
  </si>
  <si>
    <t>https://www.contratos.gov.co/consultas/detalleProceso.do?numConstancia=18-12-7860387</t>
  </si>
  <si>
    <t>CPS_311_2018</t>
  </si>
  <si>
    <t>PRESTACION DE SERVICIOS PARA COLABORAR EN LA PRESENTACION Y CONDUCCION DE LA PLENARIA DEL CANAL CONGRESO Y OTROS PROGRAMAS EN DIRECTO DE LA CAMARA DE REPRESENTANTES</t>
  </si>
  <si>
    <t>PAOLA ANDREA TOVAR RAMÍREZ</t>
  </si>
  <si>
    <t>https://www.contratos.gov.co/consultas/detalleProceso.do?numConstancia=18-12-7929343</t>
  </si>
  <si>
    <t>CPS_312_2018</t>
  </si>
  <si>
    <t>CONTRATO DE PRESTACION DE SERVICIOS PROFESIONALES PARA IMPLEMENTAR CAMPANAS DE EDUCACI6N AMBIENTAl; ORIENTADAS A LA REDUCCION DE RESIDUOS SOLIDOS EN LA FUENTE, SEPARACION DE lOS MISMOS EN LA FUENTE, APROVECHAMIENTO Y ADECUADO MANEJO DE ESTOS, MEJORAMIENTO DE LAS CONDICIONES ORGANIZATIVAS DE lOS RECICLADORES Y APOYO A LA GESTION AMBIENTAl DE CONFORMIDAD CON ElPGIRS</t>
  </si>
  <si>
    <t>MARYLANYI ANA DELIA SULBARÁN CASTILLO</t>
  </si>
  <si>
    <t>https://www.contratos.gov.co/consultas/detalleProceso.do?numConstancia=18-12-7930377</t>
  </si>
  <si>
    <t>CPS_313_2018</t>
  </si>
  <si>
    <t>PRESTAR LOS SERVICIOS PROFESIONALES PARA APOYAR JURIDICAMENTE A LA PRESIDENCIA DE LA CAMARA DE REPRESENTANTES, ESPECIALMENTE EN LOS TEMAS DE LA SALA DE CONSULTA Y SERVICIO CIVIL, ADEMAS DE LA REPRESENTACION JUDICIAL CUANDO LA ENTIDAD LO REQUIERA.</t>
  </si>
  <si>
    <t xml:space="preserve">RAFAEL GIOVANNI GUARIN COTRINO </t>
  </si>
  <si>
    <t>01/26/2108</t>
  </si>
  <si>
    <t>https://www.contratos.gov.co/consultas/detalleProceso.do?numConstancia=18-12-7862242</t>
  </si>
  <si>
    <t>CPS_314_2018</t>
  </si>
  <si>
    <t>PRESTACION DE SERVICIOS DE APOYO A LA GESTION PARA BRINDAR ACOMPANAMIENTO ORGANIZACIONAL A LA MESA TECNICA DE SUPERVISION DEL PROYECTO "MEJORAMIENTO A LAS CONDICIONES DE SEGURIDAD Y PROTECCION EN LOS DESPlAAZAMIENTOS DE LOS REPRESENTANTES A LA CAMARA"</t>
  </si>
  <si>
    <t>RAFAEL ANTONIO SALAS SÁNCHEZ</t>
  </si>
  <si>
    <t>https://www.contratos.gov.co/consultas/detalleProceso.do?numConstancia=18-12-7933869</t>
  </si>
  <si>
    <t>CPS_315_2018</t>
  </si>
  <si>
    <t>PRESTACION DE SERVICIOS PROFESIONALES PARA BRINDAR ACOMPANAMIENTO FINANCIERO A LA MESA TECNICA DE SUPERVISI6N, PARA GARANTIZAR EL CUMPLIMIENTO DE LAS ACTIVIDADES DEL PROYECTO "MEJORAMIENTO A LAS CONDICIONES DE SEGURIDAD Y PROTECCI6N EN LOS DESPLAZAMIENTO DE LOS REPRESENTANTES A LA CAMARA".</t>
  </si>
  <si>
    <t>https://www.contratos.gov.co/consultas/detalleProceso.do?numConstancia=18-12-7975719</t>
  </si>
  <si>
    <t>CPS_316_2018</t>
  </si>
  <si>
    <t>PRESTACIÓN DE SERVICIOS DE APOYO A LA GESTIÓN A LA MESA TÉCNICA DE SUPERVISIÓN, PARA GARANTIZAR EL CUMPLIMIENTO DE LAS ACTIVIDADES DEL PROYECTO "MEJORAMIENTO A LAS CONDICIONES DE SEGURIDAD Y PROTECCIÓN EN LOS DESPLAZAMIENTOS DE LOS REPRESENTANTES A LA CÁMARA</t>
  </si>
  <si>
    <t>CRISTIAN DAVID MATALLANA JIMÉNEZ</t>
  </si>
  <si>
    <t>https://www.contratos.gov.co/consultas/detalleProceso.do?numConstancia=18-12-7845259</t>
  </si>
  <si>
    <t>CPS_317_2018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</si>
  <si>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</si>
  <si>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JAIME NICOLAS ROSALES DE LA ASPRIELLA</t>
  </si>
  <si>
    <t>https://www.contratos.gov.co/consultas/detalleProceso.do?numConstancia=18-12-7967627</t>
  </si>
  <si>
    <t>CPS_318_2018</t>
  </si>
  <si>
    <t>PRESTACION DE SERVICIOS DE APOYO A LA GESTION DE ACTIVIDADES ASISTENCIALES A LA MESA TECNICA DE SUPERVISION DEL PROYECTO DE MEJORAMIENTO A LAS CONDICIONES DE SEGURIDAD Y PROTECCION EN LOS DESPLAZAMIENTOS A LOS REPRESENTANTES A LA CAMARA</t>
  </si>
  <si>
    <t>LILIANA PATRICIA ZULETA REALES</t>
  </si>
  <si>
    <t>https://www.contratos.gov.co/consultas/detalleProceso.do?numConstancia=18-12-7853165</t>
  </si>
  <si>
    <t>318A</t>
  </si>
  <si>
    <t>ACOMPANAMIENTO ADMINISTRATIVO A LA MESA TECNICA DE SUPERVISION, PARA GARANTIZAR EL CUMPLIMIENTO DE LAS ACTIVIDADES DEL PROYECTO "MEJORAMIENTO A LAS CONDICIONES DE SEGURIDAD Y PROTECCION EN LOS DESPLAZAMIENTO DE LOS REPRESENTANTES A LA CAMARA</t>
  </si>
  <si>
    <t>MELISA CATALINA RAMOS SANCHEZ</t>
  </si>
  <si>
    <t>https://www.contratos.gov.co/consultas/detalleProceso.do?numConstancia=18-12-7971413</t>
  </si>
  <si>
    <t>CPS_319_2018</t>
  </si>
  <si>
    <t>"PRESTACION DE SERVICIOS PROFESIONALES PARA EJERCER LA
REPRESENTACION JUDICIAL DE LA ENTIDAD EN LOS PROCESOS EN LOS QUE SEA PARTE ENTRE OTRAS ACTIVIDADES JURiDICAS".</t>
  </si>
  <si>
    <t>CESAR AUGUSTO MUÑOZ ÁLVAREZ</t>
  </si>
  <si>
    <t>https://www.contratos.gov.co/consultas/detalleProceso.do?numConstancia=18-12-7876145</t>
  </si>
  <si>
    <t>CPS_320_2018</t>
  </si>
  <si>
    <t>PRESTACION DE SERVICIOS DE APOYO A LA GESTION DE ACTIVIDADESV ASISTENCIALES A LA MESA TECNICA DE SUPERVISION DEL PROYECTO DE MEJORAMIENTO A LAS CONDICIONES DE SEGURIDAD Y PROTECCION EN LOS DESPlAZAMIENTOS DE LOS REPRESENTANTES A LA CAMARA.</t>
  </si>
  <si>
    <t>DILLY VANESSA FIGUEROA LIZCANO</t>
  </si>
  <si>
    <t>https://www.contratos.gov.co/consultas/detalleProceso.do?numConstancia=18-12-7971496</t>
  </si>
  <si>
    <t>CPS_321_2018</t>
  </si>
  <si>
    <t>PRESTACION DE SERVICIOS DE APOYO A LA GESTION DE ACTIVIDADES ASISTENSIALES A LA MESA TECNICA DE SUPERVISON DEL PROYECTO DE MEJORAMIENTO A LAS CONDICIONES DE SEGURIDAD Y PROTECCION EN LOS DESPLAZAMIENTOS DE LOS REPRESENTANTES A LA CAMARA.</t>
  </si>
  <si>
    <t>13.200.000</t>
  </si>
  <si>
    <t>ÁLVARO AUGUSTO JOSÉ GARCÍA MOSCOTE</t>
  </si>
  <si>
    <t>https://www.contratos.gov.co/consultas/detalleProceso.do?numConstancia=18-12-7853558</t>
  </si>
  <si>
    <t>CPS_322_2018</t>
  </si>
  <si>
    <t>12.000.000</t>
  </si>
  <si>
    <t>JUAN MANUEL CÓRDOBA MARTÍNEZ</t>
  </si>
  <si>
    <t>https://www.contratos.gov.co/consultas/detalleProceso.do?numConstancia=18-12-7853769</t>
  </si>
  <si>
    <t>CPS_323_2018</t>
  </si>
  <si>
    <t>PRESTACION DE SERVICIOS PROFESIONALES PARA BRINDAR ACOMPANAMIENTO EN LA COORDINACION DE LA MESA TECNICA DE SUPERVISION DEL PROYECTO DE MEJORAMIENTO A LAS CONDICIONES DE SEGURIDAD Y PROTECCION EN LOS DESPLAZAMIENTOS DE LOS REPRESENTANTES A LA CAMARAjRELACIONADAS CON TEMAS</t>
  </si>
  <si>
    <t>https://www.contratos.gov.co/consultas/detalleProceso.do?numConstancia=18-12-7970616</t>
  </si>
  <si>
    <t>CPS_324_2018</t>
  </si>
  <si>
    <t>PRESTAR LOS SERVICIOS PARA ACOMPANAR EN LA PRODUCCION TECNICA DE LOS PRODUCTOS AUDIOVISUALES DEL CANAL DEL CONGRESO, DE ACUERDO CON LAS NECESIDADES GENERALES DE LOS PROYECTOS ASIGNADOS POR EL JEFE DE LA OFICINA DE INFORMACION Y PRENSA DE LA CAMARA DE REPRESENTANTES</t>
  </si>
  <si>
    <t>$14.000.000</t>
  </si>
  <si>
    <t>JHON FREDY CHAVARRO BORELY</t>
  </si>
  <si>
    <t>https://www.contratos.gov.co/consultas/detalleProceso.do?numConstancia=18-12-7921269</t>
  </si>
  <si>
    <t>CPS_325_2018</t>
  </si>
  <si>
    <t>PRESTACION DE SERVICIOS PROFESIONALES PARA BRINDAR APOYO DESDE EL PUNTO DE VISTA DE SU PROFESION A LA COMISION QUINTA DE LA CAMARA DE REPRESENTANTES EN RAZON A SU ACTIVIDAD LEGISLATIVA.</t>
  </si>
  <si>
    <t>JAIME QUIMBAYA RAMÍREZ</t>
  </si>
  <si>
    <t>https://www.contratos.gov.co/consultas/detalleProceso.do?numConstancia=18-12-7873785</t>
  </si>
  <si>
    <t>CPS_326_2018</t>
  </si>
  <si>
    <t>PRESTACION DE SERVICIOS PARA APOYAR EL DESARROLLO Y EJECUCION DE PARTE DE LAS ACTIVIDADES DEL PLAN INSTITUCIONAL DE FORMACION Y CAPACITACION -PIFC. 2018</t>
  </si>
  <si>
    <t>INSTITUTO EUROTECHNOLOGY EMPRESA SAS</t>
  </si>
  <si>
    <t>https://www.contratos.gov.co/consultas/detalleProceso.do?numConstancia=18-12-7930072</t>
  </si>
  <si>
    <t>CPS_327_2018</t>
  </si>
  <si>
    <t>CONTRATO DE PRESTACION DE SERVICIOS COMO ASESOR GRADO III EN LA UNlOAD DE TRABAJO LEGISLATIVO DEL HONORABLE REPRESENTANTE JOSE EDILBERTO CAICEDO SASTOQUE.</t>
  </si>
  <si>
    <t>NESTOR JULIO GONZÁLEZ INFANTE</t>
  </si>
  <si>
    <t>https://www.contratos.gov.co/consultas/detalleProceso.do?numConstancia=18-12-7891236</t>
  </si>
  <si>
    <t>CPS_328_2018</t>
  </si>
  <si>
    <t>PRESTACION DE SERVICIOS PROFESIONALES PARA APOYAR A LA COMISION LEGAL DE CUENTAS EN EL ANALISIS TECNICO, CONTABLE, FINANCIERO Y PRESUPUESTAL DE LAS ENTIDADES: "FONDO SOCIAL DE COFINANCIACION PARA LA INFRAESTRUCTURA URBANA FlU - FINDETER"
Vigencia 2017.</t>
  </si>
  <si>
    <t>JOSE DARIO LONDOÑO LONDOÑO</t>
  </si>
  <si>
    <t>https://www.contratos.gov.co/consultas/detalleProceso.do?numConstancia=18-12-7815391</t>
  </si>
  <si>
    <t>CPS_329_2018</t>
  </si>
  <si>
    <t>PRESTACION DE SERVICIOS PROFESIONALES A LA MESA TECNICA PARA LA SUPERVISION ADMINISTRATIVA DEL 'PROYECTO DE MEJORAMIENTO A LAS CONDICIONES DE SEGURIDAD Y PROTECCION EN LOS DESPLAZAMIENTOS DE LOS REPRESENTANTES A LA CAMARA' ..</t>
  </si>
  <si>
    <t>MARÍA EUGENIA MENESES</t>
  </si>
  <si>
    <t>https://www.contratos.gov.co/consultas/detalleProceso.do?numConstancia=18-12-7964271</t>
  </si>
  <si>
    <t>CPS_330_2018</t>
  </si>
  <si>
    <t>PRESTACION DE SERVICIOS PROFESIONALES PARA CONCEPTUAR Y APOYAR LA MESA DIRECTIVA Y DEMAS MIEMBROS DE LA COMISION SEPTIMA EN LOS PROYECTOS DE LEY QUE SE ASIGNEN PARA SU APOYO JURIDICO</t>
  </si>
  <si>
    <t>https://www.contratos.gov.co/consultas/detalleProceso.do?numConstancia=18-12-7824338</t>
  </si>
  <si>
    <t>CPS_331_2018</t>
  </si>
  <si>
    <t>PRESTACION DE SERVICIOS DE APOYO A LA GESTION PARA BRINDAR ACOMPAÑAMIENTO ADMINISTRATIVO A LA MESA TECNICA DE SUPERVISION, PARA GARANTIZAR EL CUMPLIMIENTO DE LAS ACTIVIDADES DEL PROYECTO "MEJORAMIENTO A LAS CONDICIONES DE SEGURIDAD Y PROTECCION EN LOS DESPLAZAMIENTO DE LOS REPRESENTANTES A LA CAMARA.</t>
  </si>
  <si>
    <t>JONATHAN ALEXANDER CÁRDENAS GALEANO</t>
  </si>
  <si>
    <t>https://www.contratos.gov.co/consultas/detalleProceso.do?numConstancia=18-12-7964318</t>
  </si>
  <si>
    <t>CPS_332_2018</t>
  </si>
  <si>
    <t>PRESTACION DE SERVICIOS PROFESIONALES PARA BRINDAR APOYO Y ACOMPAÑAMIENTO A LA COMISION LEGAL DE CUENTAS DESDE EL PUNTO DE VISTA DE SU PROFESION EN EL ANALISIS DE LOS INFORMES Y DEMAS DOCUMENTOS DE LA ENTIDAD : "U A E DE AERONAUTICA CIVIL - AEROCIVIL Y AGENCIA NACIONAL DE INFRAESTRUCTURA - ANI, VIGENCIA 2016.</t>
  </si>
  <si>
    <t>$35.000.000</t>
  </si>
  <si>
    <t>https://www.contratos.gov.co/consultas/detalleProceso.do?numConstancia=18-12-7861022</t>
  </si>
  <si>
    <t>CPS_333_2018</t>
  </si>
  <si>
    <t>PRESTAR SERVICIOS DE ACOMPANAMIENTO A LA OFICINA DE INFORMACION Y PRENSA EN LA REALiZACION DE NOTAS PERIODISTICAS PARA EL NOTICIERO DE LA CAMARA DE REPRESENTANTES, ASI COMO EL CUBRIMIENTO DE LA PLENARIA DE LA MISMA</t>
  </si>
  <si>
    <t>$19.843.458</t>
  </si>
  <si>
    <t>https://www.contratos.gov.co/consultas/detalleProceso.do?numConstancia=18-12-7921392</t>
  </si>
  <si>
    <t>CPS_334_2018</t>
  </si>
  <si>
    <t>10.500.000</t>
  </si>
  <si>
    <t>LADY JOHANNA RINCÓN PÁEZ</t>
  </si>
  <si>
    <t>https://www.contratos.gov.co/consultas/detalleProceso.do?numConstancia=18-12-7854004</t>
  </si>
  <si>
    <t>CPS_335_2018</t>
  </si>
  <si>
    <t xml:space="preserve">PRESTACION DE SERVICIOS PROFESIONALES PARA EJERCER LA REPRESENTACION JUDICIAL DE LA ENTIDAD EN LOS PROCESOS EN LOS QUE SEA PARTE, ENTRE OTRAS ACTIVIDADES JURiDICAS </t>
  </si>
  <si>
    <t>NEIL OSWALDO RODRÍGUEZ MORALES</t>
  </si>
  <si>
    <t>https://www.contratos.gov.co/consultas/detalleProceso.do?numConstancia=18-12-7891404</t>
  </si>
  <si>
    <t>CPS_336_2018</t>
  </si>
  <si>
    <t>PRESTACION DE SERVICIOS PROFESIONALES PARA BRINDAR
ACOMPANAMIENTO TECNICO A LA MESA TECNICA DE SUPERVISION, PARA GARANTIZAR EL CUMPLIMIENTO DE LAS ACTIVIDADES DEL PROYECTO "MEJORAMIENTO A LAS CONDICIONES DE SEGURIDAD Y PROTECCION EN LOS DESPLAZAMIENTO DE LOS REPRESENTANTES A LA CAMARA</t>
  </si>
  <si>
    <t>MARTHA LILIANA ROJAS MONTAÑEZ</t>
  </si>
  <si>
    <t>https://www.contratos.gov.co/consultas/detalleProceso.do?numConstancia=18-12-7967645</t>
  </si>
  <si>
    <t>CPS_337_2018</t>
  </si>
  <si>
    <t>PRESTACION DE SERVICIOS PROFESIONALES PARA BRINDAR
ACOMPANAMIENTO JURIDICO A LA COMISI6N PRIMERA DE LA CAMARA DE REPRESENTANTES EN EL ESTUDIO DE LOS PROYECTOS QUE SE RADIQUEN EN ESTE PERIODO LEGISLATIVO</t>
  </si>
  <si>
    <t>WILSON RUIZ ORJUELA</t>
  </si>
  <si>
    <t>https://www.contratos.gov.co/consultas/detalleProceso.do?numConstancia=18-12-7961568</t>
  </si>
  <si>
    <t>CPS_338_2018</t>
  </si>
  <si>
    <t>ACOMPANAMIENTO JURIDICO A LA COMISI6N PRIMERA DE LA CAMARA DE REPRESENTANTES EN EL ESTUDIO DE LOS PROYECTOS QUE SE RADIQUEN EN ESTE PERIODO LEGISLATIVO</t>
  </si>
  <si>
    <t>MARTHA LORENA BAUTISTA GÓMEZ</t>
  </si>
  <si>
    <t>https://www.contratos.gov.co/consultas/detalleProceso.do?numConstancia=18-12-7873847</t>
  </si>
  <si>
    <t>CPS_339_2018</t>
  </si>
  <si>
    <t xml:space="preserve">PRESTAR SERVICIOS PARA BRINDAR ACOMPANAMIENTO JURIDICO EN LA OFICINA DE INFORMACION Y PRENSA DE LA CAMARA DE REPRESENTANTES. </t>
  </si>
  <si>
    <t>JUAN SEBASTIÁN RODRÍGUEZ RENDÓN</t>
  </si>
  <si>
    <t>https://www.contratos.gov.co/consultas/detalleProceso.do?numConstancia=18-12-7993973</t>
  </si>
  <si>
    <t>CPS_340_2018</t>
  </si>
  <si>
    <t>6.000.000</t>
  </si>
  <si>
    <t xml:space="preserve"> 	LAURA ANDREA RAMIREZ CUENCA</t>
  </si>
  <si>
    <t>https://www.contratos.gov.co/consultas/detalleProceso.do?numConstancia=18-12-7854075</t>
  </si>
  <si>
    <t>CPS_341_2018</t>
  </si>
  <si>
    <t>PRESTACION DE SERVICIOS PROFESIONALES COMO ABOGADO PARA APOYAR LOS PROCESOS RELACIONADOS CON LA GESTION EVALUACION Y ANALISIS JURIDICO DE LAS AUDITORIAS EFECTUADAS Y EN LA ELABORACION DE INFORMES DE LEY A CARGO DE LA OFICINA COORDINADORA DE CONTROL INTERNO</t>
  </si>
  <si>
    <t>LACIDES ROBLES ESPINOSA</t>
  </si>
  <si>
    <t>https://www.contratos.gov.co/consultas/detalleProceso.do?numConstancia=18-12-7885980</t>
  </si>
  <si>
    <t>CPS_342_2018</t>
  </si>
  <si>
    <t>https://www.contratos.gov.co/consultas/detalleProceso.do?numConstancia=18-12-7861251</t>
  </si>
  <si>
    <t>CPS_343_2018</t>
  </si>
  <si>
    <t>PRESTACION DE SERVICIOS PROFESIONALES PARA REALIZAR
ACOMPANAMIENTO JURIDICO EN LOS PROCESOS PENALES,
DISCIPLINARIOS Y FISCALES ADELANTADOS POR LA COMISION DE
INVESTIGACION Y ACUSACION DE LA CAMARA DE REPRESENTANTES</t>
  </si>
  <si>
    <t>YANNETH LUCÍA ACEVEDO LÓPEZ</t>
  </si>
  <si>
    <t>https://www.contratos.gov.co/consultas/detalleProceso.do?numConstancia=18-12-7879124</t>
  </si>
  <si>
    <t>CPS_344_2018</t>
  </si>
  <si>
    <t>PRESTACION DE SERVICIOS PROFESIONALES PARA BRINDAR
ACOMPANAMIENTO JURiDICO A LA MESA TECNICA DE SUPERVISION.PARA GARANTIZAR EL/CUMPLIMIENTO DE LAS ACTIVIDADES DEL PROYECTO "MEJORAMIENTO A LAS CONDICr6NES DE SEGURIDAD Y PROTECCION EN)OS DESPLAZAMIENTO DE LOS REPRESENTANTES A LA CAMARA"</t>
  </si>
  <si>
    <t>https://www.contratos.gov.co/consultas/detalleProceso.do?numConstancia=18-12-7931030</t>
  </si>
  <si>
    <t>CPS_345_2018</t>
  </si>
  <si>
    <t>PRESTAR SERVICIOS PARA BRINDAR ACOMPANAMIENTO A LA OFICINA DE INFORMACION Y PRENSA EN LA PRESENTACION Y CONDUCCION DE LOS PROGRAMAS OUE EMITA EL CANAL CONGRESO DE LA CAMARA DE REPRESENTANTES.</t>
  </si>
  <si>
    <t>https://www.contratos.gov.co/consultas/detalleProceso.do?numConstancia=18-12-7921520</t>
  </si>
  <si>
    <t>CPS_346_2018</t>
  </si>
  <si>
    <t>PRESTACION DE SERVICIOS DE APOYO A LA GESTION PARA BRINDAR ACOMPANAMIENTO ADMINISTRATIVO A LA MESA TECNICA DE SUPERVISI6N, PARA GARANTIZAR EL CUMPLIMIENTO DE LAS ACTIVIDADES DEL PROYECTO "MEJORAMIENTO A LAS CONDICIONES DE SEGURIDAD Y PROTECCION EN LOS DESPLAZAMIENTO DE LOS REPRESENTANTES A LA CAMARA".</t>
  </si>
  <si>
    <t>OCTAVIO CABRERA CANTE</t>
  </si>
  <si>
    <t>https://www.contratos.gov.co/consultas/detalleProceso.do?numConstancia=18-12-7971968</t>
  </si>
  <si>
    <t>CPS_347_2018</t>
  </si>
  <si>
    <t>PRESTACION DE SERVICIOS PROFESIONALES A LA MESA TECNICA DE SUPERVISION DEL PROYECTO DE MEJORAMIENTO A LAS CONDICIONES DE SEGURIDAD Y PROTECCION EN LOS DESPLAZAMIENTOS DE LOS REPRESENTANTES A LA CAMARA, RELACIONADAS CON TEMAS JURIDICOS.</t>
  </si>
  <si>
    <t>OMAR JEYSON BRAVO GALEANO</t>
  </si>
  <si>
    <t>https://www.contratos.gov.co/consultas/detalleProceso.do?numConstancia=18-12-7933956</t>
  </si>
  <si>
    <t>CPS_348_2018</t>
  </si>
  <si>
    <t>PRESTACIÓN DE SERVICIOS DE APOYO A LA GESTIÓN DE ACTIVIDADES ASISTENCIALES A LA MESA TÉCNICA DE SUPERVISIÓN DEL PROYECTO DE MEJORAMIENTO A LAS CONDICIONES DE SEGURIDAD Y PROTECCIÓN EN LOS DESPLAZAMIENTOS DE LOS REPRESENTANTES A LA CÁMARA</t>
  </si>
  <si>
    <t>YELIXA DEL MAR VELAZQUEZ RICO</t>
  </si>
  <si>
    <t>https://www.contratos.gov.co/consultas/detalleProceso.do?numConstancia=18-12-7961497</t>
  </si>
  <si>
    <t>CPS_349_2018</t>
  </si>
  <si>
    <t>PRESTAR LOS SERVICIOS PARA ACOMPANAR A LA OFICINA DE INFORMACION Y PRENSA, COMO PRESENTADORA DE SUS PRODUCTOS TELEVISIVOS, ASI COMO EL APOYO PRE PRODUCCION Y PRODUCCION DE LOS MISMOS.</t>
  </si>
  <si>
    <t>https://www.contratos.gov.co/consultas/detalleProceso.do?numConstancia=18-12-7944471</t>
  </si>
  <si>
    <t>CPS_350_2018</t>
  </si>
  <si>
    <t>PRESTACION DE SERVICIOS PROFESIONALES PARA BRINDARACOMPANAMIENTO EN EL FORTALECIMIENTO DE LAS RELACIONES DIPLOMATICAS A LA OFICINA DE PROTOCOLO</t>
  </si>
  <si>
    <t>HIROKI TALAHASHI ACOSTA</t>
  </si>
  <si>
    <t>https://www.contratos.gov.co/consultas/detalleProceso.do?numConstancia=18-12-7889982</t>
  </si>
  <si>
    <t>CPS_351_2018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</si>
  <si>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</si>
  <si>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JAZMIN DIAZ GRANADOS</t>
  </si>
  <si>
    <t>https://www.contratos.gov.co/consultas/detalleProceso.do?numConstancia=18-12-7972358</t>
  </si>
  <si>
    <t>CPS_352_2018</t>
  </si>
  <si>
    <t>PRESTAR SERVICIOS PARA ACOMPANAR EN LA IDENTIFICACION DE LOS PROCESOS DE CALIDAD, ORIENTADOS POR LA OFICINA DE PLANEACION Y SISTEMAS. ELABORACION DE FICHAS TECNICAS. ASI COMO EN LOS DIFERENTES PROYECTOS. CONVENIOS INTERADMINISTRATIVOS Y PLANES QUE REQUIERA LA OFICINA DE INFORMACION Y PRENSA DE LA CAMARA DE REPRESENTANTES.</t>
  </si>
  <si>
    <t>HECTOR JAIME MAYORGA PATIÑO</t>
  </si>
  <si>
    <t>https://www.contratos.gov.co/consultas/detalleProceso.do?numConstancia=18-12-7971070</t>
  </si>
  <si>
    <t>CPS_353_2018</t>
  </si>
  <si>
    <t>APOYO A LA GESTION PARA BRINDAR ACOMPANAMIENTO TECNICO A LA MESA TECNICA DE SUPERVISION, PARA GARANTIZAR EL CUMPLIMIENTO DE LAS ACTIVIDADES DEL PROYECTO "MEJORAMIENTO A LAS CONDICIONES DE SEGURIDAD Y PROTECCION EN LOS ESPLAZAMIENTO DE LOS REPRESENTANTES A LA CAMARA".</t>
  </si>
  <si>
    <t>FERNANDO ALBEIRO ALCÁZAR TAFUR</t>
  </si>
  <si>
    <t>https://www.contratos.gov.co/consultas/detalleProceso.do?numConstancia=18-12-7964336</t>
  </si>
  <si>
    <t>CPS_354_2018</t>
  </si>
  <si>
    <t>PRESTAR LOS SERVICIOS PARA ACOMPANAR A LA OFICINA DE INFORMACION Y PRENSA. COMO PERIODISTA Y EN LA PRE-PRODUCCION Y PRODUCCION DE PROGRAMAS QUE REALICE LA OFICINA DE INFORMACION Y PRENSA DE LA CAMARA DE REPRESENTANTES .</t>
  </si>
  <si>
    <t>DIANA MARGARITA SOTO HERNÁNDEZ</t>
  </si>
  <si>
    <t>https://www.contratos.gov.co/consultas/detalleProceso.do?numConstancia=18-12-7925555</t>
  </si>
  <si>
    <t>CPS_355_2018</t>
  </si>
  <si>
    <t>PRESTACION DE SERVICIOS PROFESIONALES DE ASESORIA A LA OFICINA COORDINADORA DEL CONTROL INTERNO, EN LA LABOR LEGAL DE EJERCER CONTROL PREVIO ADMINISTRATIVO A LA CONTRATACION ESTABLECIDO EN EL ARTICULO 65 DE LA LEY 80 DE 1993.</t>
  </si>
  <si>
    <t>https://www.contratos.gov.co/consultas/detalleProceso.do?numConstancia=18-12-7890085</t>
  </si>
  <si>
    <t>CPS_357_2018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</si>
  <si>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</si>
  <si>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https://www.contratos.gov.co/consultas/detalleProceso.do?numConstancia=18-12-7845950</t>
  </si>
  <si>
    <t>CPS_358_2018</t>
  </si>
  <si>
    <t>PRESTACIÓN DE SERVICIOS DE APOYO A LA GESTIÓN EN LA DIGITACIÓN, PROYECCIÓN Y DIGITALIZACIÓN REQUERIDAS POR LA OFICINA DE PLANEACIÓN Y SISTEMAS</t>
  </si>
  <si>
    <t>CARLOS EDUARDO HERNÁNDEZ MACÍAS</t>
  </si>
  <si>
    <t>https://www.contratos.gov.co/consultas/detalleProceso.do?numConstancia=18-12-7965216</t>
  </si>
  <si>
    <t>CPS_359_2018</t>
  </si>
  <si>
    <t>PRESTACJON DE SERVICIOS PROFESIONALES, PARA REALIZAR ACOMPANAMIENTO JURIDICO EN LOS PROCESOS PENALES, DISCIPLINARIOS, Y FISCALES, ADELANTADOS POR LA COMISION DE INVESTIGACION Y ACUSACION DE LA CAMARA DE REPRESENTANTES.</t>
  </si>
  <si>
    <t>CARLO MARCELO MARCANTONI CHAMARRO</t>
  </si>
  <si>
    <t>https://www.contratos.gov.co/consultas/detalleProceso.do?numConstancia=18-12-7935201</t>
  </si>
  <si>
    <t>CPS_360_2018</t>
  </si>
  <si>
    <t>PRESTAR SERVICIOS PARA ACOMPANAR EN TODO LO REFERENTE A TEMAS JURiDICOS A LA OFICINA DE INFORMACION Y PRENSA DE LA CAMARA DE REPRESENTANTES</t>
  </si>
  <si>
    <t>ÁNGEL EDUARDO TRIANA ROJAS</t>
  </si>
  <si>
    <t>https://www.contratos.gov.co/consultas/detalleProceso.do?numConstancia=18-12-7993995</t>
  </si>
  <si>
    <t>CPS_361_2018</t>
  </si>
  <si>
    <t>20.000.000</t>
  </si>
  <si>
    <t>AMAYTHER NAYIVE MOLlNA VILLARRAGA</t>
  </si>
  <si>
    <t>https://www.contratos.gov.co/consultas/detalleProceso.do?numConstancia=18-12-7854141</t>
  </si>
  <si>
    <t>CPS_362_2018</t>
  </si>
  <si>
    <t>PRESTACIÓN DE SERVICIOS PROFESIONALES, PARA REALIZAR ACOMPAÑAMIENTO DISCIPLINARIO JURÍDICO EN LOS PROCESOS PENALES, DISCIPLINARIOS, Y FISCALES, ADELANTADOS POR LA COMISIÓN DE INVESTIGACIÓN Y ACUSACIÓN DE LA CÁMARA DE REPRESENTANTES</t>
  </si>
  <si>
    <t>ANA KATERYNE ZAPATA CÓRDOBA</t>
  </si>
  <si>
    <t>https://www.contratos.gov.co/consultas/detalleProceso.do?numConstancia=18-12-7879357</t>
  </si>
  <si>
    <t>CPS_363_2018</t>
  </si>
  <si>
    <t>$12.000.000</t>
  </si>
  <si>
    <t>https://www.contratos.gov.co/consultas/detalleProceso.do?numConstancia=18-12-7854193</t>
  </si>
  <si>
    <t>CPS_364_2018</t>
  </si>
  <si>
    <t>PRESTACION DE SERVICIOS PROFESIONALES PARA LA
IMPLEMENTACION, EJECUCION Y DESARROLLO DEL PLAN
INSTITUCIONAL DE CAPACITACION Y FORMACION DE LA CAMARA DE
REPRESENTANTES.</t>
  </si>
  <si>
    <t>DAIRO ANTONIO TAPIA MEJÍA</t>
  </si>
  <si>
    <t>https://www.contratos.gov.co/consultas/detalleProceso.do?numConstancia=18-12-7891484</t>
  </si>
  <si>
    <t>CPS_365_2018</t>
  </si>
  <si>
    <t>PRESTACION DE SERVICIOS DE APOYO A LA GESTION DE ACTIVIDADES ASISTENCIALES A LA MESA TECNICA DE SUPERVISION DEL PROYECTO DE MEJORAMIENTO A LAS CONDICIONES DE SEGURIDAD Y PROTECCION EN LOS DESPLAZAMIENTOS DE LOS REPRESENTANTES A LA CAMARA</t>
  </si>
  <si>
    <t>MÓNICA CASAMA CABRERA</t>
  </si>
  <si>
    <t>https://www.contratos.gov.co/consultas/detalleProceso.do?numConstancia=18-12-7964597</t>
  </si>
  <si>
    <t>CPS_366_2018</t>
  </si>
  <si>
    <t>PRESTACION DE SERVICIOS PROFESIONALES PARA APOYAR A LA
COMISION LEGAL DE CUENTAS EN EL ANAL/SIS TECNICO, CONTABLE, FINANCIERO Y PRESUPUESTAL DE LAS ENTIDAD ES .UNIVERSIDAD PEDAGOGICA Y TECNOLOGICA D - UPTC. Y XM COMPANIA DE EXPERTOS EN MERCADOS S. A. E.SP.. VIGENCIA 2017.</t>
  </si>
  <si>
    <t>WILLIAM DAVID PABÓN JIMÉNEZ</t>
  </si>
  <si>
    <t>https://www.contratos.gov.co/consultas/detalleProceso.do?numConstancia=18-12-7873888</t>
  </si>
  <si>
    <t>CPS_367_2018</t>
  </si>
  <si>
    <t>PRESTACION DE SERVICIOS PARA BRINDAR ACOMPAÑAMIENTO A LA DIRECCION DE LA CAMARA DE REPRESENTANTES , COMO ENLACE ENTRE LA OFICINA DE INFORMACION Y PRENSA Y LA DIRECCION ADMINISTRATIVA, REALIZANDO APOYO EN LAS COMUNICACIONES DE LA CORPORACION.</t>
  </si>
  <si>
    <t>https://www.contratos.gov.co/consultas/detalleProceso.do?numConstancia=18-12-7854243</t>
  </si>
  <si>
    <t>CPS_368_2018</t>
  </si>
  <si>
    <t>$12.300.000</t>
  </si>
  <si>
    <t>JUAN PABLO QUITIAN MORENO</t>
  </si>
  <si>
    <t>https://www.contratos.gov.co/consultas/detalleProceso.do?numConstancia=18-12-7854761</t>
  </si>
  <si>
    <t>CPS_369_2018</t>
  </si>
  <si>
    <t>PRESTACIÓN DE SERVICIOS PROFESIONALES, PARA REALIZAR ACOMPAÑAMIENTO JURÍDICO EN LOS PROCESOS PENALES, DISCIPLINARIOS, Y FISCALES, ADELANTADOS POR LA COMISIÓN DE INVESTIGACIÓN Y ACUSACIÓN ED LA CÁMARA DE REPRESENTANTES</t>
  </si>
  <si>
    <t>JAIRO HERNÁN CHILLÁN REYES</t>
  </si>
  <si>
    <t>https://www.contratos.gov.co/consultas/detalleProceso.do?numConstancia=18-12-7879465</t>
  </si>
  <si>
    <t>CPS_370_2018</t>
  </si>
  <si>
    <t>JAIME EDUARDO DÍAZ ORJUELA</t>
  </si>
  <si>
    <t>https://www.contratos.gov.co/consultas/detalleProceso.do?numConstancia=18-12-7867321</t>
  </si>
  <si>
    <t>CPS_371_2018</t>
  </si>
  <si>
    <t>"PRESTAR SERVICIOS PARA ACOMPANAR AlA OFICINA DE INFORMACION Y PRENSA EN lA RECOLECCION, CREACION, EDICION Y REDACCION DE NOTAS PERIODISTICAS PARA EL PRJGRAMA RADIAL INFORMATIVO 'FRECUENCIA LEGISlATIVA".</t>
  </si>
  <si>
    <t>INGRID NATALIA MARTÍN RODRÍGUEZ</t>
  </si>
  <si>
    <t>https://www.contratos.gov.co/consultas/detalleProceso.do?numConstancia=18-12-7994028</t>
  </si>
  <si>
    <t>CPS_372_2018</t>
  </si>
  <si>
    <t>PRESTACION DE SERVICIOS DE APOYO A LA GESTION PARA ACOMPANAR A LA SECRETARIA GENERAL DE LA CAMARA DE REPRESENTANTES EN LA EXPORTACION DE LOS AUDIOS Y VIDEOS, REALIZACION DEL HISTORICO DIGITAL, PRESENTACION Y PROYECCION DE INFORMACION EN LAS SESIONES, FOROS, AUDIENCIAS Y REUNIONES.</t>
  </si>
  <si>
    <t>JAVIER RICARDO VARÓN CASTAÑO</t>
  </si>
  <si>
    <t>https://www.contratos.gov.co/consultas/detalleProceso.do?numConstancia=18-12-7873933</t>
  </si>
  <si>
    <t>CPS_373_2018</t>
  </si>
  <si>
    <t>PRESTAR EL SERVICIO Y BRINDAR ACOMPANAMIENTO EN LA APLICACION DE ESTRATEGIAS DE COMUNICACION INTERNA DE LA OFICINA DE INFORMACION Y PRENSA DE LA CAMARA DE REPRESENTANTES</t>
  </si>
  <si>
    <t>MARÍA DE LOS ÁNGELES ASTORQUIZA ACHURY</t>
  </si>
  <si>
    <t>https://www.contratos.gov.co/consultas/detalleProceso.do?numConstancia=18-12-7921530</t>
  </si>
  <si>
    <t>CPS_374_2018</t>
  </si>
  <si>
    <t>PRESTAR SERVICIOS DE ACOMPANAMIENTO EN TODO LO RELACIONADO A TEMAS JURIDICO A LA OFICINA DE INFORMACION Y PRENSA DE LA CAMARA DE REPRESENTANTES</t>
  </si>
  <si>
    <t>CARLOS JULIAN DÍAZ FRANCO</t>
  </si>
  <si>
    <t>03/25/2018</t>
  </si>
  <si>
    <t>https://www.contratos.gov.co/consultas/detalleProceso.do?numConstancia=18-12-7890203</t>
  </si>
  <si>
    <t>CPS_375_2018</t>
  </si>
  <si>
    <t xml:space="preserve">PRESTAR LOS SERVICIOS PARA BRINDAR ACOMPANAMIENTO A LA OFICINA DE INFORMACION Y PRENSA DE LA CAMARA DE REPRESENTANTES EN LA ELABORACION Y ACTUALIZACION DE ESTRATEGIAS PUBLICITARIAS EN LOS DIFERENTES MEDIOS DE COMUNICACION </t>
  </si>
  <si>
    <t>JUAN DAVID NOREÑA</t>
  </si>
  <si>
    <t>06/30/2018</t>
  </si>
  <si>
    <t>https://www.contratos.gov.co/consultas/detalleProceso.do?numConstancia=18-12-7939444</t>
  </si>
  <si>
    <t>CPS_376_2018</t>
  </si>
  <si>
    <t>PRESTAR LOS SERVICIOS PROFESIONALES EN EL AMBITO JURiDICO, REFERENTE A LOS TRAMITES DE REPRESENTACION JUDICIAL, SUSTANCIACION, ESTADO DE PROCESOS Y PROYECCION DE DOCUMENTOS QUE SE REQUIERAN EN LA PRESIDENCIA DE LA CAMARA DE REPRESENTANTES</t>
  </si>
  <si>
    <t>JUAN CARLOS ALDANA PRIETO</t>
  </si>
  <si>
    <t>https://www.contratos.gov.co/consultas/detalleProceso.do?numConstancia=18-12-7890281</t>
  </si>
  <si>
    <t>CPS_377_2018</t>
  </si>
  <si>
    <t>PRESTAR SERVICIOS PARA BRINDAR ACOMPANAMIENTO A LA OFICINA DE INFORMACION Y PRENSA, DESARROLLANDO EL REGISTRO FOTOGRAFICO DE LAS ACTIVIDADES DE LA CAMARA DE
REPRESENTANTES</t>
  </si>
  <si>
    <t>https://www.contratos.gov.co/consultas/detalleProceso.do?numConstancia=18-12-7943188</t>
  </si>
  <si>
    <t>CPS_378_2018</t>
  </si>
  <si>
    <t>$6.400.000</t>
  </si>
  <si>
    <t xml:space="preserve">OVED CARVAJAL BELTRAN </t>
  </si>
  <si>
    <t>https://www.contratos.gov.co/consultas/detalleProceso.do?numConstancia=18-12-7854905</t>
  </si>
  <si>
    <t>UTL H.R. MARGARITA MARÍA RESTREPO ARANGO</t>
  </si>
  <si>
    <t>CPS_379_2018</t>
  </si>
  <si>
    <t>CONTRATO DE PRESTACION DE SERVICIOS COMO ASESOR GRADO II EN LA UNIDAD DE TRABAJO LEGISLATIVO DE LA HONORABLE REPRESENTANTE MARGARITA MARIA RESTREPO ARANGO.</t>
  </si>
  <si>
    <t>https://www.contratos.gov.co/consultas/detalleProceso.do?numConstancia=18-12-7891560</t>
  </si>
  <si>
    <t>CPS_380_2018</t>
  </si>
  <si>
    <t>PRESTACfON DE SERVICIOS DE APOYO A LA GESTION PARA ASISTIR EN LA DIGITALIZACION, ORGANIZACION Y FOLIADO DE RESOLUCIONES, ASI COMO EN LA FORMACION DEL INVENTARIO DE RESOLUCIONES EN LA SECRETARIA GENERAL DE LA CAMARA DE REPRESENTANTES</t>
  </si>
  <si>
    <t>https://www.contratos.gov.co/consultas/detalleProceso.do?numConstancia=18-12-7886082</t>
  </si>
  <si>
    <t>CPS_381_2018</t>
  </si>
  <si>
    <t>PRESTACION DE SERVICIOS PROFESIONALES PARA APOYAR A LA COMISION LEGAL DE CUENTAS EN EL ANAuSIS TECNICO, CONTABLE, FINANCIERO Y PRESUPUESTAL DE LA ENTIDAD ''MINISTERO DE TRANSPORTE" Vioencia 2017</t>
  </si>
  <si>
    <t>JAIME ORLANDO ROJAS SÁNCHEZ</t>
  </si>
  <si>
    <t>https://www.contratos.gov.co/consultas/detalleProceso.do?numConstancia=18-12-7886459</t>
  </si>
  <si>
    <t>CPS_382_2018</t>
  </si>
  <si>
    <t>PRESTACION DE SERVICIOS PROFESIONALES ESPECIALIZADOS PARA APOYAR JURIDICAMENTE A LA COMISI6N LEGAL DE CUENTAS EN ELANALISIS, REVISION Y SEGUIMIENTO DE LAS ENTIDADES "SUPERINTENDENCIA DE LA ECONOMIA SOLIDARIA - SUPERSOLIDARIA " Y RAMA JUDICIAL- CONSEJO SUPERIOR DE LA JUDICATURA, VIGENCIA 2017</t>
  </si>
  <si>
    <t>GERMÁN DE JESÚS LONDOÑO CARVAJAL</t>
  </si>
  <si>
    <t>https://www.contratos.gov.co/consultas/detalleProceso.do?numConstancia=18-12-7886517</t>
  </si>
  <si>
    <t>CPS_383_2018</t>
  </si>
  <si>
    <t>PRESTAR SERVICIOS DE ACOMPANAMIENTO COMO OPERADOR DE SWITCHER DE LAS TRANSMISIONES EN DIRECTO 0 EN DIFERIDO DE LAS COMISIONES, FOROS, SEMINARIOS, AUDIENCIAS Y EVENTOS EN GENERAL ORGANIZADOS POR LA OFICINA DE INFORMACION Y PRENSA DE LA CAMARA DE REPRESENTANTES</t>
  </si>
  <si>
    <t>https://www.contratos.gov.co/consultas/detalleProceso.do?numConstancia=18-12-7926192</t>
  </si>
  <si>
    <t>CPS_384_2018</t>
  </si>
  <si>
    <t>PRESTACION DE SERVICIOS PROFESIONALES PARA APOYAR A LA COMISI6N LEGAL DE CUENTAS EN EL ANAuSIS TECNICO, CONTABLE, FINANCIERO Y PRESUPUESTAL DE LA ENTIDAD: "INSTITUTO NACIONAL PENITENCIARIO Y CARCELARIQ- INPEC Y U.A.E DE GESTION DE RESTITUCION DE TIERRAS DESPOJADAS" Vigencia 2017.</t>
  </si>
  <si>
    <t>MICHAEL ALEXANDER LADINO PEÑUELA</t>
  </si>
  <si>
    <t>https://www.contratos.gov.co/consultas/detalleProceso.do?numConstancia=18-12-7893332</t>
  </si>
  <si>
    <t>CPS_385_2018</t>
  </si>
  <si>
    <t>PRESTAR SERVICIOS DE ACOMPAÑAMIENTO PARA EL CANAL CONGRESO DE LA CÁMARA DE REPRESENTANTES COMO REALIZADOR Y PRODUCTOR</t>
  </si>
  <si>
    <t>https://www.contratos.gov.co/consultas/detalleProceso.do?numConstancia=18-12-7961618</t>
  </si>
  <si>
    <t>CPS_386_2018</t>
  </si>
  <si>
    <t>PRESTACION DE SERVICIOS PROFESIONALES ESPECIALIZADOS PARA APOYAR A LA COMISION LEGAL DE CUENTAS EN EL ANALISIS TECNICO, CONTABLE, FINANCIERO Y PRESUPUESTAL DE LAS ENTIDADES "UNIDAD NACIONAL PARA LA GESTION DEL RIESGO DE DESASTRES" VIGENCIA 2017</t>
  </si>
  <si>
    <t>https://www.contratos.gov.co/consultas/detalleProceso.do?numConstancia=18-12-7861138</t>
  </si>
  <si>
    <t>CPS_387_2018</t>
  </si>
  <si>
    <t>https://www.contratos.gov.co/consultas/detalleProceso.do?numConstancia=18-12-7815894</t>
  </si>
  <si>
    <t>CPS_388_2018</t>
  </si>
  <si>
    <t>PRESTAR LOS SERVICIOS DE ACOMPANAMIENTO PARA REALIZAR LA
EDlCION DE TODOS LOS PRODUCTOS AUDIOVISUALES OBTENIDOS DEL CUBRIMIENTO DE LA INFORMACION PERIODISTICA DE LA CAMARA DE REPRESENTANTES</t>
  </si>
  <si>
    <t>WILSON DAMIAN RINCÓN SIERRA</t>
  </si>
  <si>
    <t>https://www.contratos.gov.co/consultas/detalleProceso.do?numConstancia=18-12-7929476</t>
  </si>
  <si>
    <t>UTL H.R. OSCAR HERNÁN SÁNCHEZ LEÓN</t>
  </si>
  <si>
    <t>CPS_389_2018</t>
  </si>
  <si>
    <t>CONTRATO DE PRESTACION DE SERVICIOS COMO ASESOR GRADO VII EN LA UNlDAD DE TRABAJO LEGISLATIVO DEL HONORABLE REPRESENTANTE OSCAR HERNAN SANCHEZ LEON</t>
  </si>
  <si>
    <t>https://www.contratos.gov.co/consultas/detalleProceso.do?numConstancia=18-12-7891639</t>
  </si>
  <si>
    <t>UTL H.R. RODRIGO LARA RESTREPO</t>
  </si>
  <si>
    <t>CPS_390_2018</t>
  </si>
  <si>
    <t>CONTRATO DE PRESTACION DE SERVICIOS COMO ASESOR GRADO I EN LA UNlOAD DE TRABAJO LEGISLATIVO DEL HONORABLE REPRESENTANTE RODRIGO LARA RESTREPO.</t>
  </si>
  <si>
    <t>KEVIN CAMILO HARTMANN CORTES</t>
  </si>
  <si>
    <t>https://www.contratos.gov.co/consultas/detalleProceso.do?numConstancia=18-12-7891788</t>
  </si>
  <si>
    <t>UTL H.R. FEDERICO HOYOS SALAZAR</t>
  </si>
  <si>
    <t>CPS_391_2018</t>
  </si>
  <si>
    <t>CONTRATO DE PRESTACION DE SERVICIOS COMO ASESOR GRADO I EN LA UNlOAD DE TRABAJO LEGISLATIVO DEL HONORABLE REPRESENTANTE FEDERICO HOYOS SALAZAR</t>
  </si>
  <si>
    <t>RICARDO ANDRÉS PÉREZ MESA</t>
  </si>
  <si>
    <t>https://www.contratos.gov.co/consultas/detalleProceso.do?numConstancia=18-12-7891847</t>
  </si>
  <si>
    <t>UTL H.R. ANDRES FELIPE VILLAMIZAR</t>
  </si>
  <si>
    <t>CPS_392_2018</t>
  </si>
  <si>
    <t>CONTRATO DE PRESTACI6N DE SERVICIOS COMO ASESOR GRADO III EN LA UNIDAD DE TRABAJO LEGISLATIVO DEL HONORABLE REPRESENTANTE ANDRES FELIPE VILLAMIZAR ORTIZ.</t>
  </si>
  <si>
    <t>$25.780.986</t>
  </si>
  <si>
    <t>https://www.contratos.gov.co/consultas/detalleProceso.do?numConstancia=18-12-7921102</t>
  </si>
  <si>
    <t>CPS_393_2018</t>
  </si>
  <si>
    <t>$9.000.000</t>
  </si>
  <si>
    <t xml:space="preserve">DIANA MARCELA DUERO BASTOS </t>
  </si>
  <si>
    <t>https://www.contratos.gov.co/consultas/detalleProceso.do?numConstancia=18-12-7855245</t>
  </si>
  <si>
    <t>CPS_394_2018</t>
  </si>
  <si>
    <t xml:space="preserve">PRESTACION DE SERVICIOS PROFESIONALES PARA BRINDAR APOYO Y ACOMPAÑAMIENTO PARA LA PREVENCION DE TRASMISION DE ENFERMEDADES DE PLAGAS Y ROEDORES </t>
  </si>
  <si>
    <t>$20.000.000</t>
  </si>
  <si>
    <t>https://www.contratos.gov.co/consultas/detalleProceso.do?numConstancia=18-12-7855359</t>
  </si>
  <si>
    <t>CPS_395_2018</t>
  </si>
  <si>
    <t>ANDRÉS HUMBERTO LÓPEZ GÓMEZ</t>
  </si>
  <si>
    <t>https://www.contratos.gov.co/consultas/detalleProceso.do?numConstancia=18-12-7879556</t>
  </si>
  <si>
    <t>CPS_396_2018</t>
  </si>
  <si>
    <t>PRESTACION DE SERVICIOS PROFESIONALES PARA BRINDAR ACOMPANAMIENTO A LA DIVISION DE SERVICIOS EN LAS ACTIVIDADES Y PROCESOS DE ADECUACI6N Y MANTENIMIENTO DE LAS INSTALACIONES FISICAS DE LA CAMARA DE REPRESENTANTES.</t>
  </si>
  <si>
    <t>JONATHAN ESNEIDER CORTÉS GUAJE</t>
  </si>
  <si>
    <t>https://www.contratos.gov.co/consultas/detalleProceso.do?numConstancia=18-12-7872325</t>
  </si>
  <si>
    <t>CPS_398_2018</t>
  </si>
  <si>
    <t>PRESTACION DE SERVICIOS DE APOYO A LA GESTION PARA BRINDAR ACOMPANAMIENTO TECNICO A LA MESA TECNICA DE SUPERVISION, PARA GARANTIZAR EL CUMPLIMIENTO DE LAS ACTIVIDADES DEL PROYECTO "MEJORAMIENTO A LAS CONDICIONES DE SEGURIDAD Y PROTECCION EN LOS DESPlAZAMIENTO DE LOS REPRESENTANTES A LA CAMARA".</t>
  </si>
  <si>
    <t>MARLON LEON LOPEZ</t>
  </si>
  <si>
    <t>https://www.contratos.gov.co/consultas/detalleProceso.do?numConstancia=18-12-7968475</t>
  </si>
  <si>
    <t>CPS_399_2018</t>
  </si>
  <si>
    <t>PRESTACION DE SERVICIOS DE APOYO A LA GESTION PARA BRINDAR APOYO LOGISTICO A LA MESA TECNICA DEL PROYECTO 'MEJORAMIENTO DE LAS CONDICIONES DE SEGURIDAD Y PROTECCION EN LOS DESPLAZAMIENTOS DE LOS REPRESENTANTES A LA CAMARA.</t>
  </si>
  <si>
    <t>GILBERTO LUIS CASTILLO ANDRADE</t>
  </si>
  <si>
    <t>https://www.contratos.gov.co/consultas/detalleProceso.do?numConstancia=18-12-7971125</t>
  </si>
  <si>
    <t>UTL H.R. MARIA FERNANDA CABAL</t>
  </si>
  <si>
    <t>CPS_400_2018</t>
  </si>
  <si>
    <t>CONTRATO DE PRESTACION DE SERVICIOS COMO ASESOR GRADO I EN LA UNlOAD DE TRABAJO LEGISLATIVO DE LA HONORABLE REPRESENTANTE MARIA FERNANDA CABAL</t>
  </si>
  <si>
    <t>CARLOS ALEJANDRO JARAMILLO PATIÑO</t>
  </si>
  <si>
    <t>https://www.contratos.gov.co/consultas/detalleProceso.do?numConstancia=18-12-7891895</t>
  </si>
  <si>
    <t>CPS_401_2018</t>
  </si>
  <si>
    <t>PRESTACION DE SERVICIOS PROFESIONALESktA MESA TECNICA DE SUPERVISION DEL' PROYECTO DE MEJORAMIENTO A LAS CONDICIONES DE SEGURIDAD Y PROTECCION EN LOS DESPLAZAMIENTOS DE LOS REPRESENTANTES A LA CAMARA, RELACIONADAS CON TEMAS JURIDICOS' .</t>
  </si>
  <si>
    <t>https://www.contratos.gov.co/consultas/detalleProceso.do?numConstancia=18-12-7975689</t>
  </si>
  <si>
    <t>CPS_402_2018</t>
  </si>
  <si>
    <t>PRESTACION DE SERVICIOS DE APOYO A LA GESTION PARA BRINDAR ACOMPANAMIENTO TECNICO A LA MESA TECNICA DE SUPERVISION, PARA GARANTIZAR EL CUMPLIMIENTO DE LAS ACTIVIDADES DEL PROYECTO "MEJORAMIENTO A LAS CONDICIONES DE SEGURIDAD Y PROTECCI6N EN LOS DESPlAZAMIENTO DE LOS REPRESENTANTES A LA CAMARA</t>
  </si>
  <si>
    <t>ANGELIKA MILENA MONTES RODRÍGUEZ</t>
  </si>
  <si>
    <t>https://www.contratos.gov.co/consultas/detalleProceso.do?numConstancia=18-12-7975889</t>
  </si>
  <si>
    <t>CPS_403_2018</t>
  </si>
  <si>
    <t>PRESTAR SERVICIOS PARA BRINDAR ACOMPANAMIENTO A LA OFICINA DE INFORMACION Y PRENSA EN LA PRESENTACION Y CONDUCCION DE LOS PROGRAMAS QUE EMITA EL CANAL CONGRESO DE LA CAMARA DE REPRESENTANTES.</t>
  </si>
  <si>
    <t>SUAD RUJANA SALAS</t>
  </si>
  <si>
    <t>https://www.contratos.gov.co/consultas/detalleProceso.do?numConstancia=18-12-7933804</t>
  </si>
  <si>
    <t>CPS_404_2018</t>
  </si>
  <si>
    <t>PRESTACION DE SERVICIOS DE APOYO A LA GESTION PARA COLABORAR CON EL SEGUIMIENTO, ACTUALIZACION, ORGANlZACION Y ARCHIVO DE LOS PROCESOS JUDICIALES EN LOS QUE SEA PARTE LA CAMARA DE REPRESENTANTES</t>
  </si>
  <si>
    <t>YAQUELINE GUEVARA ROJAS</t>
  </si>
  <si>
    <t>https://www.contratos.gov.co/consultas/detalleProceso.do?numConstancia=18-12-7891909</t>
  </si>
  <si>
    <t>CPS_405_2018</t>
  </si>
  <si>
    <t>PRESTAR SERVICIOS PARA BRINDAR ACOMPANAMIENTO A LA OFICINA DE INFORMACION Y PRENSA DE LA CAMARA DE REPRESENTANTES EN LA REALIZACION DE NOTAS PERIODISTICAS PARA SUS DISTINTOS PRODUCTOS</t>
  </si>
  <si>
    <t>https://www.contratos.gov.co/consultas/detalleProceso.do?numConstancia=18-12-7942453</t>
  </si>
  <si>
    <t>CPS_406_2018</t>
  </si>
  <si>
    <t>PRESTAR LOS SERVICIOS A LA OFICINA DE INFORMACION Y PRENSA DE LA CAMARA DE REPRESENTANTES, COMO CAMAROGRAFO CON SU.CAMARA Y DEMAS ELEMENTOS, PARA EL CUBRIMIENTO DE LA INFORMACION PERIODISTICA DE LA CAMARA DE REPRESENTANTES</t>
  </si>
  <si>
    <t>JOSE VICENTE FRANCO HERNÁNDEZ</t>
  </si>
  <si>
    <t>https://www.contratos.gov.co/consultas/detalleProceso.do?numConstancia=18-12-7942512</t>
  </si>
  <si>
    <t>CPS_407_2018</t>
  </si>
  <si>
    <t>PRESTACION DE SERVICIOS PROFESIONALES A LA MESA TECNICA DE SUPERVICION DEL PROYECTO DE MEJORAMIENTO A LAS CONDICIONES DE SEGURIDAD Y PROTECCION EN LOS DESPLAZAMIENTOS DE LOS REPRESENTANTES A LA CAMARA. RELACIONADAS CON LA PRESENTACION DE INFORMES INTERNOS.</t>
  </si>
  <si>
    <t>JHON JAIRO CALVO PINZÓN</t>
  </si>
  <si>
    <t>https://www.contratos.gov.co/consultas/detalleProceso.do?numConstancia=18-12-7934013</t>
  </si>
  <si>
    <t>CSUM_408_2018</t>
  </si>
  <si>
    <t>CONTRATAR SUSCRIPCION PARA ACCESO Y CONSULTA DE DIVERSOS CONTENIDOS DE LA PLATAFORMA VLEX GLOBAL Y VLEX LEGAL COLOMBIA.</t>
  </si>
  <si>
    <t>CONTRATO DE SUMINISTRO</t>
  </si>
  <si>
    <t>JURIDICA</t>
  </si>
  <si>
    <t>V PUBLICACIONES SAS</t>
  </si>
  <si>
    <t>https://www.contratos.gov.co/consultas/detalleProceso.do?numConstancia=18-12-7777877</t>
  </si>
  <si>
    <t>CPS_409_2018</t>
  </si>
  <si>
    <t>PRESTACION DE SERVICIOS PROFESIONALES PARA COORDINAR LA MESA TECNICA DE SUPERVISION, PARA GARANTIZAR EL CUMPLIMIENTO DE LAS ACTIVIDADES DEL PROTECTO "MEJORAMIENTO A LAS CONDICIONES DE SEGURIDAD Y PROTECCION EN LOS DESPLAZAMIENTOS DE LOS REPRESENTANTES A LA CAMARA"</t>
  </si>
  <si>
    <t>EDGAR EDUARDO CAÑON ANTOLINEZ</t>
  </si>
  <si>
    <t>https://www.contratos.gov.co/consultas/detalleProceso.do?numConstancia=18-12-8008012</t>
  </si>
  <si>
    <t>UTL.H.R. LUIS FERNANDO URREGO CARVAJAL</t>
  </si>
  <si>
    <t>CPS_410_2018</t>
  </si>
  <si>
    <t>CONTRATO DE PRESTACION DE SERVICIOS COMO ASESOR GRADO VI EN LA UNIDAD DE TRABAJO LEGISLATIVO DEL HONORABLE REPRESENTANTE LUIS FERNANDO URREGO CARVAJAL</t>
  </si>
  <si>
    <t>JAMES HURTADO LÓPEZ</t>
  </si>
  <si>
    <t>https://www.contratos.gov.co/consultas/detalleProceso.do?numConstancia=18-12-7891935</t>
  </si>
  <si>
    <t>CPS_411_2018</t>
  </si>
  <si>
    <t>PRESTACION DE SERVICIOS PROFESIONALES PARA BRINDAR ACOMPANAMIENTO ADMINISTRA TIVO A LA MESA TECNICA DE SUPERVISION, PARA GARANTIZAR EL CUMPLIMIENTO DE LAS ACTIVIDADES DEL PROYECTO "MEJORAMIENTO A LAS CONDICIONES DE SEGURIDAD Y PROTECCION EN LOS DESPLAZAMIENTO DE LOS REPRESENTANTES A LA CAMARA".</t>
  </si>
  <si>
    <t xml:space="preserve">JOSE VICENTE MOGOLLON CORCHUELO </t>
  </si>
  <si>
    <t>https://www.contratos.gov.co/consultas/detalleProceso.do?numConstancia=18-12-7971184</t>
  </si>
  <si>
    <t>CPS_412_2108</t>
  </si>
  <si>
    <t>PRESTACION DE SERVICIOS DE APOYO A LA GESTION EN LA RECOLECCION, DIGITALIZACION, COMPILACION Y FOTOCOPIADO DE INFORMACION Y/O DOCUMENTACION Y/O INFORMES DE LA ENTIDAD "RADIO TELEVISION NACIONAL DE COLOMBIA - RTVC" VIGENCIA 2017</t>
  </si>
  <si>
    <t>LAURA JULIANA RUIZ TORRES</t>
  </si>
  <si>
    <t>https://www.contratos.gov.co/consultas/detalleProceso.do?numConstancia=18-12-7880620</t>
  </si>
  <si>
    <t>CPS_413_2018</t>
  </si>
  <si>
    <t>PRESTACIÓN DE SERVICIOS PROFESIONALES A LA MESA TÉCNICA DE SUPERVISIÓN DEL "PROYECTO DE MEJORAMIENTO A LAS CONIDCIONES DE SEGURIDAD Y PROTECCIÓN EN LOS DESPLAZAMIENTOS DE LOS REPRESENTANTES A LA CÁMARA, RELACIONADAS CON TEMAS CONTABLES Y ADMINISTRATIVOS</t>
  </si>
  <si>
    <t>ALEJANDRO JOSÉ SIERRA MARZÁN</t>
  </si>
  <si>
    <t>https://www.contratos.gov.co/consultas/detalleProceso.do?numConstancia=18-12-7976961</t>
  </si>
  <si>
    <t>TEMRMINADO 18/17/2018</t>
  </si>
  <si>
    <t>CPS_414_2018</t>
  </si>
  <si>
    <t>PRESTACION DE SERVICIOS DE APOYO A LA GESTION PARA BRINDAR ACOMPANAMIENTO A LA OFICINA DE PROTOCOLO EN EL CUBRIMIENTO GRAFICO DE LAS ACTIVIDADES.</t>
  </si>
  <si>
    <t>MARÍA BERNARDA GARCÍA OTERO</t>
  </si>
  <si>
    <t>https://www.contratos.gov.co/consultas/detalleProceso.do?numConstancia=18-12-7892254</t>
  </si>
  <si>
    <t>75 DIAS</t>
  </si>
  <si>
    <t>CPS_415_2018</t>
  </si>
  <si>
    <t>https://www.contratos.gov.co/consultas/detalleProceso.do?numConstancia=18-12-7971574</t>
  </si>
  <si>
    <t>CPS_416_2018</t>
  </si>
  <si>
    <t xml:space="preserve">PRESTACIÓN DE SERVICIOS PROFESIONALES PARA REALIZAR ACOMPAÑAMIENTO JURÍDICO EN LOS PROCESOS PENALES, DISCIPLINARIOS, Y FISCALES, ADELANTADOS POR LA COMISIÓN DE INVESTIGACIÓN Y ACUSACIÓN DE LA CÁMARA DE  REPRESENTANTES </t>
  </si>
  <si>
    <t>JUAN JOSÉ SALAIMÁN GRANADOS</t>
  </si>
  <si>
    <t>https://www.contratos.gov.co/consultas/detalleProceso.do?numConstancia=18-12-7879701</t>
  </si>
  <si>
    <t>CPS_417_2018</t>
  </si>
  <si>
    <t>PRESTAR SERVICIOS PROFESIONALES PARA APOYAR A LA COMISION LEGAL DE CUENTAS EN EL ANALISIS TECNICO, CONTABLE, FINANCIERO Y PRESUPUESTAL DE LAS ENTIDADES "DIRECCION DE ADUANAS E IMPUESTOS NACIONALES - DIAN - FUNCION RECAUDADORA" VIGENCIA 2017</t>
  </si>
  <si>
    <t>GUILLERMO LEÓN VALENCIA ALZATE</t>
  </si>
  <si>
    <t>https://www.contratos.gov.co/consultas/detalleProceso.do?numConstancia=18-12-7874132</t>
  </si>
  <si>
    <t>CPS_418_2018</t>
  </si>
  <si>
    <t>https://www.contratos.gov.co/consultas/detalleProceso.do?numConstancia=18-12-7961678</t>
  </si>
  <si>
    <t>CPS_419_2018</t>
  </si>
  <si>
    <t>PRESTACION DE SERVICIOS PROFESIONALES, ESPECIALIZADOS PARA REALIZAR ACOMPANAMIENTO JURIDICO A LOS PROCESOS PENALES, DISCIPLINARIOS, Y FISCALES, ADELANTADOS POR LA COMISION DE INVESTIGACION Y ACUSACION DE LA CAMARA DE REPRESENTANTES.</t>
  </si>
  <si>
    <t>MARTHA CECILIA GONZÁLEZ MEZA</t>
  </si>
  <si>
    <t>https://www.contratos.gov.co/consultas/detalleProceso.do?numConstancia=18-12-7935389</t>
  </si>
  <si>
    <t>CPS_420_2018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</si>
  <si>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</si>
  <si>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https://www.contratos.gov.co/consultas/detalleProceso.do?numConstancia=18-12-7971945</t>
  </si>
  <si>
    <t>CPS_422_2018</t>
  </si>
  <si>
    <t xml:space="preserve">PRESTACION DE SERVICIOS PROFESIONALES PARA BRINDAR APOYO Y ACOMPAÑAMIENTO A LA COMISION LEGAL DE CUENTAS DESDE EL PUNTO DE VISTA DE SU PROFESION EN EL ANALISIS DE LOS INFORMES Y DEMAS DOCUMENTACION DE LA ENTIDAD: "MINISTERIO DE AMBIENTE Y DESARROLLO SOSTENIBLE", VIGENCIA 2017 </t>
  </si>
  <si>
    <t>https://www.contratos.gov.co/consultas/detalleProceso.do?numConstancia=18-12-7863151</t>
  </si>
  <si>
    <t>CPS_423_2018</t>
  </si>
  <si>
    <t>PRESTACION DE SERVICIOS DE APOYO A LA GESTION EN LA
ORGANIZACION, FOLIACION Y CLASIFICACION DEL ARCHIVO DOCUMENTAL DE GESTION VIGENCIA 2017</t>
  </si>
  <si>
    <t>https://www.contratos.gov.co/consultas/detalleProceso.do?numConstancia=18-12-7816298</t>
  </si>
  <si>
    <t>CPS_424_2018</t>
  </si>
  <si>
    <t>PRESTACION DE SERVICIOS PROFESIONALES PARA EJERCER
ACTIVIDADES DE SUPERVISION ADMINISTRATIVA LA MESA TECNICA DEL PROYECTO DE MEJORAMIENTO A LAS CONDICIONES DE SEGURIDAD Y PROTECCION EN LOS DESPLAZAMIENTOS DE LOS REPRESENTANTES A LA CAMARA.</t>
  </si>
  <si>
    <t>CAROLINA MUÑOZ DÍAZ</t>
  </si>
  <si>
    <t>https://www.contratos.gov.co/consultas/detalleProceso.do?numConstancia=18-12-7934331</t>
  </si>
  <si>
    <t>CPS_426_2018</t>
  </si>
  <si>
    <t>PRESTACION DE SERVICIOS PROFESIONALES A LA MESA TECNICA DE SUPERVISION DEL PROYECTO DE MEJORAMIENTO A LAS CONDICIONES DE SEGURIDAD Y PROTECCION EN LOS DESPLAZAMIENTOS DE LOS REPRESENTANTES A LA CAMARA RELACIONADAS CON TEMAS ADMINISTRATIVOS Y PUBLICITARIOS</t>
  </si>
  <si>
    <t>https://www.contratos.gov.co/consultas/detalleProceso.do?numConstancia=18-12-8008329</t>
  </si>
  <si>
    <t>CPS_427_2018</t>
  </si>
  <si>
    <t>PRESTAR SERVICIOS PROFESIONALES ESPECIALIZADOS PARA APOYAR A LA COMISI6N LEGAL DE CUENTAS EN EL ANALISIS TECNICO, CONTABLE, FINANCIERO Y PRESUPUESTAL DE LAS ENTIDADES 'UNIVERSIDAD' TECNOLOGICA DE PEREIRA' "AUTORIDAD NACIONAL DE TELEVISION - ANTV' VIGENCIA 2017.</t>
  </si>
  <si>
    <t>https://www.contratos.gov.co/consultas/detalleProceso.do?numConstancia=18-12-7872419</t>
  </si>
  <si>
    <t>CPS_428_2018</t>
  </si>
  <si>
    <t>PRESTACION DE SERVICIOS DE APOYO A LA GESTION DE ACTIVIDADES ASISTENCIALES A LA MESA TECNICA DE SUPERVISION DEL PROYECTO DE MEJORAMIENTO A LAS CONDICIONES DE SEGURIDAD Y PROTECCION EN LOS DESPLAZAMIENT3S DE LOS REPRESENTANTES A LA CAMARA.</t>
  </si>
  <si>
    <t>https://www.contratos.gov.co/consultas/detalleProceso.do?numConstancia=18-12-7934369</t>
  </si>
  <si>
    <t>CPS_429_2018</t>
  </si>
  <si>
    <t>PRESTACION DE SERVICIOS PROFESIONALES PARA ASESORAR A LA DIVISION DE PERSONAL EN  LA IMPLEMENTACION, DESARROLLO Y MODIFICACION DEL PLAN )NSTITUCIONAL DE FORMACION Y CAPACITACIONES (PIFC) 2018.</t>
  </si>
  <si>
    <t>ESPINOSA JIMÈNEZ ABOGADOS ASESORÍAS Y CONSULTORÍAS</t>
  </si>
  <si>
    <t>07/26/2018</t>
  </si>
  <si>
    <t>https://www.contratos.gov.co/consultas/detalleProceso.do?numConstancia=18-12-7924579</t>
  </si>
  <si>
    <t>CPS_430_2018</t>
  </si>
  <si>
    <t>LESVIA MARIA BORRERO RODRIGUEZ.</t>
  </si>
  <si>
    <t>https://www.contratos.gov.co/consultas/detalleProceso.do?numConstancia=18-12-7880041</t>
  </si>
  <si>
    <t>CPS_431_2018</t>
  </si>
  <si>
    <t>PRESTACION DE SERVICIOS PARA EL SOPORTE Y DERECHOS DE ACTUALIZACION DEL SISTEMA DE INFORMACION SEVEN Y KACTUS</t>
  </si>
  <si>
    <t>https://www.contratos.gov.co/consultas/detalleProceso.do?numConstancia=18-12-7975593</t>
  </si>
  <si>
    <t>CPS_432_2018</t>
  </si>
  <si>
    <t>PRESTACION DE SERVICIOS DE APOYO A LA GESTION DE ACTIVIDADES ASISTENCIALES A LA MESA TECNICA DE SUPERVISION DEL PROYECTO DE MEJORAMIENTO A LAS CONDICIONES DE SEGURIDAD Y PROTECCION EN LOS DESPLAZAMIENTOS DE LOS REPRESENTANTES A LA CAMARA".</t>
  </si>
  <si>
    <t>ALEXANDER TORO PÉREZ</t>
  </si>
  <si>
    <t>https://www.contratos.gov.co/consultas/detalleProceso.do?numConstancia=18-12-7934776</t>
  </si>
  <si>
    <t>CPS_433_2018</t>
  </si>
  <si>
    <t>PRESTACION DE SERVICIOS DE APOYO PARA BRINDAR
ACOMPANAMIENTO EN TODO LO RELACIONADO A LA LABOR
ADMINISTRATIVA Y DOCUMENTAL DE LA OFICINA DE INFORMACION
Y PRENSA DE LA CAMARA DE REPRESENTANTES Y EL CANAL
CONGRESO.</t>
  </si>
  <si>
    <t>DIANA PAOLA CORREDOR ESTRELLA</t>
  </si>
  <si>
    <t>https://www.contratos.gov.co/consultas/detalleProceso.do?numConstancia=18-12-7971878</t>
  </si>
  <si>
    <t>CPS_434_2018</t>
  </si>
  <si>
    <t>PRESTACION DE SERVICIOS PARA COLABORAR A LA OFICINA DE
INFORMACION Y PRE.NSA EN LO RELACIONADO CON LA REVISTA
INSTITUCIONAL PODER LEGISLATIVO</t>
  </si>
  <si>
    <t>CARLOS ALBERTO MUÑOZ MARÍN</t>
  </si>
  <si>
    <t>https://www.contratos.gov.co/consultas/detalleProceso.do?numConstancia=18-12-7926849</t>
  </si>
  <si>
    <t>CPS_435_2018</t>
  </si>
  <si>
    <t>PRESTACION DE SERVICIOS DE APOYO A LA GESTION PARA ACOMPANAREN ACTIVIDADES ADMINISTRATIVAS A LA COMISION DE INVESTIGACION Y ACUSACION DE LA CAMARA DE REPRESENTANTES.</t>
  </si>
  <si>
    <t>$10.500.000</t>
  </si>
  <si>
    <t xml:space="preserve"> 	JORGE ELIECER MENDEZ CUBILLOS</t>
  </si>
  <si>
    <t>https://www.contratos.gov.co/consultas/detalleProceso.do?numConstancia=18-12-7859924</t>
  </si>
  <si>
    <t>CPS_436_2018</t>
  </si>
  <si>
    <t>PRESTACION DE SERVICIOS DE APOYO A LA GESTI6N PARA ACOMPANAREN ACTIVIDADES ADMINISTRATIVAS A LA COMISION DE INVESTIGACION Y ACUSACION DE LA CAMARA DE REPRESENTANTES.</t>
  </si>
  <si>
    <t>https://www.contratos.gov.co/consultas/detalleProceso.do?numConstancia=18-12-7816497</t>
  </si>
  <si>
    <t>CPS_437_2018</t>
  </si>
  <si>
    <t>PRESTACION DE SERVICIOS DE APOYO A LA GESTION PARA BRINDAR APOYO Y ACOMPAÑAMIENTO EN LAS LABORES/ADMINISTRATIVAS DE LA COMISION DE INVESTIGACION Y ACUSACION DE LA CAMARA DE REPRESENTANTES.</t>
  </si>
  <si>
    <t>ANYI MILENA CALDERÓN MOTTA</t>
  </si>
  <si>
    <t>https://www.contratos.gov.co/consultas/detalleProceso.do?numConstancia=18-12-7879986</t>
  </si>
  <si>
    <t>CPS_438_2018</t>
  </si>
  <si>
    <t>APOYO A LA GESTION PARA BRINDAR ACOMPANAMIENTO LOGISTICO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</si>
  <si>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https://www.contratos.gov.co/consultas/detalleProceso.do?numConstancia=18-12-7934075</t>
  </si>
  <si>
    <t>CPS_439_2018</t>
  </si>
  <si>
    <t>PRESTACION DE SERVICIOS DE APOYO A LA GESTION EN LA
BUSQUEDA Y RECOLECCION DE INFORMACION RESPECTO DE LAS ENTIDADES QUE LE ASIGNE EL SUPERVISOR</t>
  </si>
  <si>
    <t>https://www.contratos.gov.co/consultas/detalleProceso.do?numConstancia=18-12-7816898</t>
  </si>
  <si>
    <t>CPS_440_2018</t>
  </si>
  <si>
    <t>PRESTACION DE SERVICIOS PROFESIONALES Y DE APOYO A LA GESTION PARA DESARROLLAR ACTIVIDADES DE BIENESTAR SOCIAL, DENTRO DEL SISTEMA SE SEGURIDAD Y SALUD EN EL TRABAJO, EN LO RELACIONADO A LA SALUD ORAL DE LOS FUNCIONARIOS DE LA CAMARA DE REPRESENTANTES</t>
  </si>
  <si>
    <t>ODONTOMED GROUP S.A.S</t>
  </si>
  <si>
    <t>https://www.contratos.gov.co/consultas/detalleProceso.do?numConstancia=18-12-7892352</t>
  </si>
  <si>
    <t>CPS_441_2018</t>
  </si>
  <si>
    <t>JORGE LUIS UTRIA PINO</t>
  </si>
  <si>
    <t>https://www.contratos.gov.co/consultas/detalleProceso.do?numConstancia=18-12-7970836</t>
  </si>
  <si>
    <t>CPS_442_2018</t>
  </si>
  <si>
    <t>PRESTAR LOS SERVICIOS PARA ACOMPANAR DESDE LA OFICINA DE INFORMACI6N Y PRENSA A LA DIRECCI6N ADMINISTRATIVA DE LA CAMARA DE REPRESENTANTES, EN TODO LO REFERENTE AL MANEJO DE LA IMAGEN, PUBLICIDAD Y NOTICIA DE TODO AQUELLO QUE SE PRODUZCA EN LA DIRECCI6N ADMINISTRATIVA</t>
  </si>
  <si>
    <t>GUSTAVO CASABUENAS VIVAS</t>
  </si>
  <si>
    <t>https://www.contratos.gov.co/consultas/detalleProceso.do?numConstancia=18-12-7971278</t>
  </si>
  <si>
    <t>CPS_443_2018</t>
  </si>
  <si>
    <t>PRESTAR LOS SERVICIOS A lA OFICINA DE INFORMACION Y PRENSA COMO OPERADOR DE SWITCHER DE lAS TRASMISIONES EN DIRECTO O EN DIFERIDO DE lA PLENARIA DE lA CAMARA DE REPRESENTNATES.</t>
  </si>
  <si>
    <t>https://www.contratos.gov.co/consultas/detalleProceso.do?numConstancia=18-12-7944511</t>
  </si>
  <si>
    <t>CPS_444_2018</t>
  </si>
  <si>
    <t>PRESTACION DE SERVICIOS PROFESIONALES EN TERAPIA OCUPACIONAL PARA APOYAR A LA MESA TECNCIA EN DETERMINAR LOS RIESGOS EN LA EJECUCION DEL PROYECTO "MEJORAMIENTO A LAS CONDICIONES DE SEGURIDAD DE PROTECCION EN LOS DESPLAZAMEINTOS DE LOS REPRESNTES A LA CAMARA"</t>
  </si>
  <si>
    <t>TATIANA ALEJANDRA SOLARTE HOYOS</t>
  </si>
  <si>
    <t>https://www.contratos.gov.co/consultas/detalleProceso.do?numConstancia=18-12-7972467</t>
  </si>
  <si>
    <t>CPS_445_2018</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</si>
  <si>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</si>
  <si>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https://www.contratos.gov.co/consultas/detalleProceso.do?numConstancia=18-12-7824500</t>
  </si>
  <si>
    <t>CPS_446_2018</t>
  </si>
  <si>
    <t>PRESTACION DE SERVICIOS DE APOYO A LA GESTION DE ACTIVIDADES ASISTENCIALES A LA MESA TECNICA DE SUPERVISION DEL PROYECTO DE MEJORAMIENTO A LAS CONDICIONES DE SEGURIDAD Y PROTECCION EN LOS DESPLAZAMIENTOS DE LOS REPRESENTANTES A LA CAMARA.</t>
  </si>
  <si>
    <t>RODOLFO HERRERA HERNANDEZ</t>
  </si>
  <si>
    <t>https://www.contratos.gov.co/consultas/detalleProceso.do?numConstancia=18-12-7971835</t>
  </si>
  <si>
    <t>CPS_447_2018</t>
  </si>
  <si>
    <t>PRESTACION DE SERVICIOS PROFESIONALES A LA MESA TECNICA DE SUPERVISION DEL PROYECTO DE MEJORAMIENTO A LAS CONDICIONES DE SEGURIDAD Y PROTECCION EN LOS DESPLAZAMIENTOS DE LOS REPRESENTANTES A LA CAMARA, RELACIONADAS CON TEMAS JURIDICOS' ..</t>
  </si>
  <si>
    <t>JUAN DAVID MARÍN LÓPEZ</t>
  </si>
  <si>
    <t>https://www.contratos.gov.co/consultas/detalleProceso.do?numConstancia=18-12-7975745</t>
  </si>
  <si>
    <t>CPS_448_2018</t>
  </si>
  <si>
    <t>"PRESTAR LOS SERVICIOS A LA OFICINA DE INFORMACION Y PRENSA PARA COLABORAR EN TODO LO REFERENTE A LA PUBLICIDAD DE INFORMACION DEL CANAL CONGRESO DE LA CAMARA DE REPRESENTANTES</t>
  </si>
  <si>
    <t>CAREN IRANA TRUJILLO COLLAZOS</t>
  </si>
  <si>
    <t>https://www.contratos.gov.co/consultas/detalleProceso.do?numConstancia=18-12-7994057</t>
  </si>
  <si>
    <t>CPS_449_2018</t>
  </si>
  <si>
    <t>ÁNGELA PAMELA RACEDO OSORIO</t>
  </si>
  <si>
    <t>https://www.contratos.gov.co/consultas/detalleProceso.do?numConstancia=18-12-7872572</t>
  </si>
  <si>
    <t>CPS_450_2018</t>
  </si>
  <si>
    <t>PRESTACION DE SERVICIOS PROFESIONALES A LA MESA TECNICA DE SUPERVISION DEL" PROYECTO DE MEJORAMIENTO A LAS CONDICIONES DE SEGURIDAD Y PROTECClqN EN LOS DESPLAZAMIENTOS DE LOS,
REPRESENTANTES A LA CAMARA, RELACIONADAS CON TEMAS JURIDICOS"PRESTACION DE SERVICIOS PROFESIONALES A LA MESA TECNICA DE SUPERVISION DEL" PROYECTO DE MEJORAMIENTO A LAS CONDICIONES
DE SEGURIDAD Y PROTECCION EN LOS DESPLAZAMIENTOS DE LOS REPRESENTANTES A LA CAMARA, RELACIONADAS CON TEMAS CONTABLES"..</t>
  </si>
  <si>
    <t>https://www.contratos.gov.co/consultas/detalleProceso.do?numConstancia=18-12-7977121</t>
  </si>
  <si>
    <t>CPS_451_2018</t>
  </si>
  <si>
    <t>ALEJANDRO MORA BAYTER</t>
  </si>
  <si>
    <t>https://www.contratos.gov.co/consultas/detalleProceso.do?numConstancia=18-12-7824686</t>
  </si>
  <si>
    <t>CPS_452_2018</t>
  </si>
  <si>
    <t>PRESTACION DE SERVICIOS DE APOYO A LA GESTION EN LA BUSQUEDA Y RECOLECCION DE INFORMACION RESPECTO DE LAS ENTIDADES QUE LE ASIGNE EL SUPERVISOR</t>
  </si>
  <si>
    <t>https://www.contratos.gov.co/consultas/detalleProceso.do?numConstancia=18-12-7886648</t>
  </si>
  <si>
    <t>CPS_453_2018</t>
  </si>
  <si>
    <t>PRESTAR SERVICIOS PARA ACOMPANAR A LA OFICINA DE INFORMACION Y PRENSA EN LA RECOLECCION, CREACION Y REYCCION DE NOTAS PERIODISTICAS PARA SUS DISTINTOS PRODUCTOS.</t>
  </si>
  <si>
    <t>PAULA ANDREA GÓMEZ BUITRAGO</t>
  </si>
  <si>
    <t>https://www.contratos.gov.co/consultas/detalleProceso.do?numConstancia=18-12-7942598</t>
  </si>
  <si>
    <t>CPS_454_2018</t>
  </si>
  <si>
    <t>PRESTAR SERVICIOS PARA REALIZAR LOS PROCESOS DE PRODUCCION DE LOS NOTICIEROS INSTITUCIONALES, ASI COMO EJECUTAR LABORES AFINES A LA CONSTRUCCION DE PRODUCTOS TELEVISIVOS, ESCRITOS, RADIALES Y VIRTUALES PARA LA OFICINA DE INFORMACION Y PRENSA DE LA CAMARA DE REPRESENTANTES</t>
  </si>
  <si>
    <t>GABRIEL ERNESTO PÉREZ OSPINA</t>
  </si>
  <si>
    <t>https://www.contratos.gov.co/consultas/detalleProceso.do?numConstancia=18-12-7942693</t>
  </si>
  <si>
    <t>CPS_455_2018</t>
  </si>
  <si>
    <t>https://www.contratos.gov.co/consultas/detalleProceso.do?numConstancia=18-12-7817106</t>
  </si>
  <si>
    <t>CPS_456_2018</t>
  </si>
  <si>
    <t>PRESTACION DE SERVICIOS DE APOYO LA GESTION EN LA
ORGANIZACION, FOLlACION Y CLASIFICACION DEL ARCHIVO DOCUMENTAL DE GESTION VIGENCIA 2017</t>
  </si>
  <si>
    <t>https://www.contratos.gov.co/consultas/detalleProceso.do?numConstancia=18-12-7845227</t>
  </si>
  <si>
    <t>CPS_457_2018</t>
  </si>
  <si>
    <t>PRESTAR SERVICIOS PARA BRINDAR ACOMPANAMIENTO A LA COORDINACION GENERAL DE LOS EQUIPOS Y OPERACIONES DEL CANAL CONGRESO DE LA CAMARA DE REPRESENTANTES.</t>
  </si>
  <si>
    <t>ALEX FERNANDO GONZÁLEZ VILLANUEVA</t>
  </si>
  <si>
    <t>https://www.contratos.gov.co/consultas/detalleProceso.do?numConstancia=18-12-7944553</t>
  </si>
  <si>
    <t>CPS_458_2018</t>
  </si>
  <si>
    <t>PRESTACION DE SERVICIOS DE APOYO A LA GESTION PARA ACOMPAÑAR EN LA CLASIFICACION DOCUMENTAL CON EL FIN DE APOYAR LOGISTICAMENTE LOS DIAS DE SESION, AUDIENCIAS PUBLICAS Y DEBATES DE CONTROL POLITICO, A LA COMISION PRIMERA CONSTITUCIONAL PERMANENTE DE LA CAMARA DE REPRESENTANTES.</t>
  </si>
  <si>
    <t>https://www.contratos.gov.co/consultas/detalleProceso.do?numConstancia=18-12-7880832</t>
  </si>
  <si>
    <t>CPS_459_2018</t>
  </si>
  <si>
    <t>PRESTACION DE SERVICIOS PROFESIONALES PARA BRINDAR ACOMPANAMIENTO FINANCIERO LA MESA TECNICA DE SUPERVISION PARA GARANTIZAR EL CUMPLIMIENTO DE LAS ACTIVIDADES DEL PROYECTO 'MEJORAMIENTO A LAS CONDICIONES DE SEGURIDAD Y
PROTECCION EN LOS DESPLAZAMIENTO DE LOS REPRESNETES A LA CAMARA'.</t>
  </si>
  <si>
    <t>https://www.contratos.gov.co/consultas/detalleProceso.do?numConstancia=18-12-7972531</t>
  </si>
  <si>
    <t>CPS_460_2018</t>
  </si>
  <si>
    <t>PRESTAR SERVICIOS PROFESIONALES PARA ACOMPANAR EN LA IDENTIFICACION DE LOS PROCESOS DE CALIDAD, ELABORACION DE FICHAS TECNICAS,ASi COMO EN LOS DIFERENTES PROYECTOS , CONVENIOS INTERADMINISTRATIVOS Y PLANES QUE REQUIERA LA
OFICINA DE INFORMACION Y PRENSA DE LA CAMARA DE
REPRESENTANTES.</t>
  </si>
  <si>
    <t>https://www.contratos.gov.co/consultas/detalleProceso.do?numConstancia=18-12-7942958</t>
  </si>
  <si>
    <t>CPS_462_2018</t>
  </si>
  <si>
    <t>PRESTAR SERVICIOS DE APOYO A LA GESTION EN LA BUSQUEDA Y RECOLECCION DE INFORMACION RESPECTO DE LA ENTIDAD" MINISTERIO DE VIVIENDA CIUDAD Y TERRITORIO" Vigencia 2017</t>
  </si>
  <si>
    <t>GERMÁN OSWALDO ORBEGOZO PULIDO</t>
  </si>
  <si>
    <t>https://www.contratos.gov.co/consultas/detalleProceso.do?numConstancia=18-12-7886748</t>
  </si>
  <si>
    <t>CPS_463_2018</t>
  </si>
  <si>
    <t>PRESTACION DE SERVICIOS PARA ACOMPANAR EL MANEJO 9E EQUIPOS TECNICOS DEL CANAL DEL CONGRESO DE LA CAMARA DE
REPRESENTANTES.</t>
  </si>
  <si>
    <t>RAMIRO BERNAL CUERVO</t>
  </si>
  <si>
    <t>https://www.contratos.gov.co/consultas/detalleProceso.do?numConstancia=18-12-7963413</t>
  </si>
  <si>
    <t>CPS_464_2018</t>
  </si>
  <si>
    <t>PRESTAR SERVICIOS PARA BRINDAR ACOMPANAMIENTO EN TODO LO RELACIONADO A LOS FINES DE LA OFICINA DE INFORMACION Y PRENSA DE LA CAMARA DE REPRESENTANTES.</t>
  </si>
  <si>
    <t>https://www.contratos.gov.co/consultas/detalleProceso.do?numConstancia=18-12-7994783</t>
  </si>
  <si>
    <t>4,800,000</t>
  </si>
  <si>
    <t>CPS_465_2018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</si>
  <si>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</si>
  <si>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https://www.contratos.gov.co/consultas/detalleProceso.do?numConstancia=18-12-7971922</t>
  </si>
  <si>
    <t>CPS_466_2018</t>
  </si>
  <si>
    <t>PRESTACION DE SERVICIOS PROFESIONALES PARA BRINDAR ACOMPAÑAMIENTO TECNICO A LA MESA TECNICA DE SUPERVISION PARA GARANTIZAR EL CUMPLIMIENTO DE LAS ACTIVIDADES DEL PROYECTO "MEJORAMIENTO A LAS CONDICIONES DE SEGURIDAD Y PROTECCION EN LOS DESPLAZAMIENTO DE LOS REPRESENTANTES A LA CAMARA"..</t>
  </si>
  <si>
    <t>LIDIA VIANNEY PEÑARANDA SALAS</t>
  </si>
  <si>
    <t>https://www.contratos.gov.co/consultas/detalleProceso.do?numConstancia=18-12-7935796</t>
  </si>
  <si>
    <t>CPS_467_2018</t>
  </si>
  <si>
    <t>PRESTACION DE SERVICIOS DE APOYO A LA GESTION PARA_x000D_
ACOMPAÑAR EN ACTIVIDADES ADMINISTRATIVAS A LA COMISION DE_x000D_ INVESTIGACION Y ACUSACION DE LA CAMARA DE REPRESENTANTES</t>
  </si>
  <si>
    <t>https://www.contratos.gov.co/consultas/detalleProceso.do?numConstancia=18-12-7881271</t>
  </si>
  <si>
    <t>CPS_468_2018</t>
  </si>
  <si>
    <t>PRESTACION DE SERVICIOS PROFESIONALES PARA APOYAR A LA MESA TECNICA DE SUPERVISION DEL PROYECTO: "MEJORAMIENTO A LAS CONDICIONES DE SEGURIDAD Y PROTECCION EN LOS DESPLAZAMIENTOS DE LOS REPRESENTANTES A LA CAMARA" EN  TEMAS RELACIONADOS CON LA SEGURIDAD INDUSTRIAL.</t>
  </si>
  <si>
    <t>EDUARDO JOSE ESPITICA BRAVO</t>
  </si>
  <si>
    <t>https://www.contratos.gov.co/consultas/detalleProceso.do?numConstancia=18-12-7964964</t>
  </si>
  <si>
    <t>CPS_469_2018</t>
  </si>
  <si>
    <t>PRESTACION DE SERVICIOS PROFESIONALES PARA PRESTAR APOYO A LA MESA TECNICA DE SUPERVISION DEL PROYECTO "MEJORAMIENTO DE LAS CONDICIONES DE SEGURIDAD Y PROTECCION EN LOS DESPlAZAMIENTO DE LOS REPRESENTANTES A LA CAMARA' CON RELACION A LOS PROTOCOLOS DE PROTECCION Y PREVECION DE LOS DERECHOS A LA VIDA E INTEGRIDAD PERSONAL DE LOS
REPRESENTANTES CON OCASI6N AL POSTCONFLlCTO ..</t>
  </si>
  <si>
    <t>https://www.contratos.gov.co/consultas/detalleProceso.do?numConstancia=18-12-7971859</t>
  </si>
  <si>
    <t>CPS_470_2018</t>
  </si>
  <si>
    <t>PRESTAR SERVICIOS DE ACOMPANAMIENTO PARA EL CANAL CONGRESO DE LA CAMARA DE REPRESENTANTES COMO REALIZADOR Y PRODUCTOR.</t>
  </si>
  <si>
    <t>CLARA ADRIANA RAMIREZ SALGADO</t>
  </si>
  <si>
    <t>https://www.contratos.gov.co/consultas/detalleProceso.do?numConstancia=18-12-8006261</t>
  </si>
  <si>
    <t>CPS_471_2018</t>
  </si>
  <si>
    <t>PRESTACION DE SERVICIOS DE APOYO A LA GESTION PARA EL DISENO Y REALIZACION DE SETS VIRTUALES Y TODAS LAS DEMAS PIEZAS GRAFICAS REQUERIDAS PARA EL CANAL CONGRESO, EMPLEANDO SU PROPIO EQUIPO</t>
  </si>
  <si>
    <t>HERNÁN RUDIO ROJAS</t>
  </si>
  <si>
    <t>https://www.contratos.gov.co/consultas/detalleProceso.do?numConstancia=18-12-7945554</t>
  </si>
  <si>
    <t>CPS_472_2018</t>
  </si>
  <si>
    <t>PRESTAR SERVICIOS DE APOYO A LA GESTION EN LA BUSQUEDA Y RECOLECCION DE INFORMACION RESPECTO DE LA ENTIDAD 'CORPORACI6N AUTONOMA REGIONAL DEL RIO GRANDE DE LA MAGDALENA - CORMAGDALENA "Vigencia 2017</t>
  </si>
  <si>
    <t>JAIME ALONSO MORENO MEJÍA</t>
  </si>
  <si>
    <t>https://www.contratos.gov.co/consultas/detalleProceso.do?numConstancia=18-12-7844931</t>
  </si>
  <si>
    <t>CPS_473_2018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</si>
  <si>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</si>
  <si>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https://www.contratos.gov.co/consultas/detalleProceso.do?numConstancia=18-12-7929816</t>
  </si>
  <si>
    <t>CPS_474_2018</t>
  </si>
  <si>
    <t>PRESTAR SERVICIOS PARA BRINDAR ACOMPAÑAMIENTO EN TODO LO RELACIONADO A LOS FINES DE LA OFICINA DE INFORMACION Y PRENSA DE LA CAMARA DE REPRESENTANTES</t>
  </si>
  <si>
    <t>https://www.contratos.gov.co/consultas/detalleProceso.do?numConstancia=18-12-8008090</t>
  </si>
  <si>
    <t>CPS_475_2018</t>
  </si>
  <si>
    <t>PRESTAR LOS SERVICIOS PARA BRINDAR ACOMPANAMIENTO EN LA REALIZACION DE NOTAS PERIODiSTICAS PARA SUS DISTINTOS PRODUCTOS</t>
  </si>
  <si>
    <t>EDNA ROCIO GALVEZ PATARROYO</t>
  </si>
  <si>
    <t>https://www.contratos.gov.co/consultas/detalleProceso.do?numConstancia=18-12-7970893</t>
  </si>
  <si>
    <t>CPS_476_2018</t>
  </si>
  <si>
    <t>PRESTAR LOS SERVICIOS A LA OFICINA DE INFORMACION Y PRENSACOMO OPERADOR DE SWITCHER DE LAS TRASMISIONES EN DIRECTO  Y EN DIFERIDO DE LA PLENARIA DE LA CAMARA DE REPRESENTNATES</t>
  </si>
  <si>
    <t>MARÍA PAOLA GARCÍA RIVERO</t>
  </si>
  <si>
    <t>https://www.contratos.gov.co/consultas/detalleProceso.do?numConstancia=18-12-7943021</t>
  </si>
  <si>
    <t>CPS_477_2018</t>
  </si>
  <si>
    <t>PRESTACION DE SERVICIOS PROFESIONALES PARA APOYAR JURIDICAMENTE A LA COMISION  LEGAL DE CUENTAS EN EL ANALISIS, REVISION Y SEGUIMIENTO DE LA ENTIDAD "TRIBUNAL NACIONAL DE ETICA MEDICA" VIGENCIA 2017</t>
  </si>
  <si>
    <t>EDGAR DE JESÚS CALLEJAS</t>
  </si>
  <si>
    <t>https://www.contratos.gov.co/consultas/detalleProceso.do?numConstancia=18-12-7825007</t>
  </si>
  <si>
    <t>CPS_478_2018</t>
  </si>
  <si>
    <t>PRESTAR LOS SERVICIOS PARA BRINDAR ACOMPANAMIENTO A LA OFICINA DE INFORMACION Y PRENSA, EN LA REALIZACION DE NOTAS PERIODISTICAS QUE REALICE LA OFICINA DE INFORMACION Y PRENSA DE LA CAMARA DE REPRESENTANTES.</t>
  </si>
  <si>
    <t>LEONOR MARGARITA SANTIS BARRIOS</t>
  </si>
  <si>
    <t>https://www.contratos.gov.co/consultas/detalleProceso.do?numConstancia=18-12-7945603</t>
  </si>
  <si>
    <t>CPS_479_2018</t>
  </si>
  <si>
    <t>PRESTAR LOS SERVICIOS PARA BRINDAR ACOMPANAMIENTO AL CANAL CONGRESO DE LA CAMARA DE REPRESENTANTE</t>
  </si>
  <si>
    <t>JOSE GILBERTO REY ROMERO</t>
  </si>
  <si>
    <t>https://www.contratos.gov.co/consultas/detalleProceso.do?numConstancia=18-12-7929662</t>
  </si>
  <si>
    <t>CPS_480_2018</t>
  </si>
  <si>
    <t>PRESTAR SERVICIOS DE APOYO A LA GESTION EN LA BUSQUEDA Y RECOLECCION DE INFORMACION RESPECTO DE LA ENTIDAD • CORPORACION PARA EL DESARROLLO SOSTENIBLE DEL SUR DE AMAZONIA -CORPOAMAZONIA • Viaencia 2017</t>
  </si>
  <si>
    <t>https://www.contratos.gov.co/consultas/detalleProceso.do?numConstancia=18-12-7945878</t>
  </si>
  <si>
    <t>CPS_481_2018</t>
  </si>
  <si>
    <t>PRESTAR SERVICIOS PARA ACOMPANAR EN LA IDENTIFICACION DE LOS PROCESOS DE CAUDAD, ORIENTADOS POR LA OFICINA DE PLANEACION Y SISTEMAS, ELABORACION DE FICHAS TECNICAS, ASI COMO EN LOS DIFERENTES PROYECTOS, CONVENIOS INTERADMINISTRATlVOS Y PLANES QUE REQUIERA LA OFICINA DE INFORMACION Y PRENSA DE LA CAMARA DE REPRESENTANTES.</t>
  </si>
  <si>
    <t>DIEGO ARMANDO PINILLA CASTRO</t>
  </si>
  <si>
    <t>https://www.contratos.gov.co/consultas/detalleProceso.do?numConstancia=18-12-7945921</t>
  </si>
  <si>
    <t>CPS_482_2018</t>
  </si>
  <si>
    <t>"PRESTAR SERVICIOS PARA BRINDAR ACOMPA~AMIENTO EN TODO LO RELACIONADO A LOS FINES DE LA OFICINA DE INFORMACION Y PRENSA DE LA CAMARA DE REPRESENTANTES</t>
  </si>
  <si>
    <t>SANDRA MILENA GÓMEZ OTALORA</t>
  </si>
  <si>
    <t>https://www.contratos.gov.co/consultas/detalleProceso.do?numConstancia=18-12-7994374</t>
  </si>
  <si>
    <t>CPS_483_2018</t>
  </si>
  <si>
    <t>"PRESTAR SERVICIOS PARA BRINDAR ACOMPAÑAMIENTO EN TODO LO RELACIONADO A LOS FINES DE LA OFICINA DE INFORMACION Y PRENSA DE LA CAMARA DE REPRESENTANTES" .</t>
  </si>
  <si>
    <t>MÓNICA TATIANA PEDROZA PERDOMO</t>
  </si>
  <si>
    <t>https://www.contratos.gov.co/consultas/detalleProceso.do?numConstancia=18-12-7994453</t>
  </si>
  <si>
    <t>CPS_484_2018</t>
  </si>
  <si>
    <t>PRESTAR SERVICIOS PARA BRINDAR ACOMPANAMIENTO EN TODO LO RELACIONADO A LOS FINES DE LA OFICINA DE INFORMACION Y PRENSA DE LA CAMARA DE REPRESENTANES</t>
  </si>
  <si>
    <t>https://www.contratos.gov.co/consultas/detalleProceso.do?numConstancia=18-12-7994827</t>
  </si>
  <si>
    <t>CPS_485_2018</t>
  </si>
  <si>
    <t>MARÍA CAMILA PESCA CHAPARRO</t>
  </si>
  <si>
    <t>https://www.contratos.gov.co/consultas/detalleProceso.do?numConstancia=18-12-7934186</t>
  </si>
  <si>
    <t>CPS_486_2018</t>
  </si>
  <si>
    <t xml:space="preserve">PRESTACION DE SERVICIOS DE ACOMPANAMIENTO PARA LA PRESENTACION Y CONDUCCION DE LA PLENARIA DE LA CAMARA Y APOYO AL PROGRAMA RADIAL INSTITUCIONAL DE LA OFICINA DE INFORMACION Y PRENSA DE LA CAMARA DE REPRESENTANTES </t>
  </si>
  <si>
    <t>https://www.contratos.gov.co/consultas/detalleProceso.do?numConstancia=18-12-7929693</t>
  </si>
  <si>
    <t>CPS_487_2018</t>
  </si>
  <si>
    <t>PRESTAR SERVICIOS PARA LA ELABORACION DE NOTAS PERIODISTICAS A LOS DISTINTOS PRODUCTOS DE LA OFICINA DE INFORMACION Y PRENSA DE LA CAMARA DE REPRESENTANTES.</t>
  </si>
  <si>
    <t>JAVIER ANTONIO CHACÓN LOZANO</t>
  </si>
  <si>
    <t>02/25/2018</t>
  </si>
  <si>
    <t>https://www.contratos.gov.co/consultas/detalleProceso.do?numConstancia=18-12-7994884</t>
  </si>
  <si>
    <t>CPS_488_2018</t>
  </si>
  <si>
    <t>PRESTAR LOS SERVICIOS COMO OPERADOR DE SWITCHER DE LAS TRANSMISIONES EN DIRECTO 0 EN DIFERIDO DE LA PLENARIA DE LA CAMARA DE REPRESENTANTES.</t>
  </si>
  <si>
    <t>MARIA ANGELICA VELASQUEZ GARCES</t>
  </si>
  <si>
    <t>https://www.contratos.gov.co/consultas/detalleProceso.do?numConstancia=18-12-7970657</t>
  </si>
  <si>
    <t>CPS_489_2018</t>
  </si>
  <si>
    <t xml:space="preserve">PRESTACION DE SERVICIOS PROFESIONALES A LA MESA TECNICA DE SUPERVISION DEL PROYECTO DE MEJORAMIENTO A LAS CONDICIONES DE SEGURIDAD Y PROTECCION EN LOS DESPlAZAMIENTOS DE LOS REPRESENTANTES A LA CAMARA, RELACIONADAS CON LA PRESENTACION DE ACTIVIDADES ADMINISTRATIVAS Y FINANCIERAS </t>
  </si>
  <si>
    <t>https://www.contratos.gov.co/consultas/detalleProceso.do?numConstancia=18-12-7972750</t>
  </si>
  <si>
    <t>CPS_490_2018</t>
  </si>
  <si>
    <t>PRESTAR SERVICIOS PARA BRINDAR ACOMPAÑAMIENTO EN TODO LO RELACIONADO A LA LABOR ADMINISTRATIVA Y JURÍDICA DE LA OFICINA DE INFORMACIÓN Y PRENSA DE LA CÁMARA DE REPRESENTANTES Y EL CANAL DEL CONGRESO</t>
  </si>
  <si>
    <t>GLADYS SALAZAR VARGAS</t>
  </si>
  <si>
    <t>https://www.contratos.gov.co/consultas/detalleProceso.do?numConstancia=18-12-7996464</t>
  </si>
  <si>
    <t>CPS_491_2018</t>
  </si>
  <si>
    <t>YULI ZORANNY VILLAMIL PAEZ</t>
  </si>
  <si>
    <t>https://www.contratos.gov.co/consultas/detalleProceso.do?numConstancia=18-12-7817336</t>
  </si>
  <si>
    <t>CPS_492_2018</t>
  </si>
  <si>
    <t>PRESTAR SERVICIOS DE APOYO A LA GESTION EN LA BUSQUEDA Y RECOLECCION DE INFORMACION RESPECTO DE LA ENTIDAD 'CORPORACION AUTONOMA REGIONAL DEL CAUCA - CRC'VIGENCIA 2017 Y PROPORCIONAR APOYO EN LA TRANSCRIPCION DE LOS INFORMES SOLICITADOS POR EL SECRETARIO DE LA COMISION LEGAL DE CUENTAS.</t>
  </si>
  <si>
    <t>JAIME ANDRÉS PANTALEÓN CASTAÑO</t>
  </si>
  <si>
    <t>https://www.contratos.gov.co/consultas/detalleProceso.do?numConstancia=18-12-7943987</t>
  </si>
  <si>
    <t>CPS_494_2018</t>
  </si>
  <si>
    <t>PRESTACION DE SERVICIOS PROFESIONALES A LA MESA TECNICA DE SUPERVISION DEL "PROYECTO DE MEJORAMIENTO A LAS CONDICIONES DE SEGURIDAD Y PROTECCION EN LOS DESPLAZAMIENTOS DE LOS REPRESENTANTES A LA CAMARA, RELACIONADAS CON TEMAS ADMINISTRATIVOS Y ECONOMICOS.</t>
  </si>
  <si>
    <t>$9.700.000</t>
  </si>
  <si>
    <t>ELMER NOVITEÑO SUAREZ</t>
  </si>
  <si>
    <t>https://www.contratos.gov.co/consultas/detalleProceso.do?numConstancia=18-12-7855567</t>
  </si>
  <si>
    <t>CPS_495_2018</t>
  </si>
  <si>
    <t>APOYO EN LAS CAPACITACIONES DEL (PIFC) RELACIONADAS A TEMAS JURIDICOS.</t>
  </si>
  <si>
    <t>https://www.contratos.gov.co/consultas/detalleProceso.do?numConstancia=18-12-7927201</t>
  </si>
  <si>
    <t>CPS_496_2018</t>
  </si>
  <si>
    <t>PRESTAR SERVICIOS PARA BRINDAR ACOMPANAMIENTO EN LOS
PRODUCTOS RADIALES, TELEVISIVOS Y ORGANIZACIONALES DE LA
OFICINA DE INFORMACION Y PRENSA DE LA CAMARA DE
REPRESENTANTES.</t>
  </si>
  <si>
    <t>https://www.contratos.gov.co/consultas/detalleProceso.do?numConstancia=18-12-7963509</t>
  </si>
  <si>
    <t>CPS_497_2018</t>
  </si>
  <si>
    <t>YUDY ESPERANZA MARTINEZ CARRILLO</t>
  </si>
  <si>
    <t>https://www.contratos.gov.co/consultas/detalleProceso.do?numConstancia=18-12-8017983</t>
  </si>
  <si>
    <t>CPS_498_2018</t>
  </si>
  <si>
    <t>PRESTACION DE SERVICIOS PARA APOYAR LAS ACTIVIDADES DEL PLAN INSTITUCIONAL DE FORMACION Y CAPACITACION -PIFC- 2018 RELACIONADAS CON LA CULTURA PARA LA PAZ.</t>
  </si>
  <si>
    <t>FUNDACIÓN FONDO MIXTO PARA LA ETNOCULTURA, MEMORIA Y CONVIVENCIA CIUDADANA DEL DEPARTAMENTO DEL CHOCÓ - FONDO MIXTO.</t>
  </si>
  <si>
    <t>https://www.contratos.gov.co/consultas/detalleProceso.do?numConstancia=18-12-7779017</t>
  </si>
  <si>
    <t>CPS_499_2018</t>
  </si>
  <si>
    <t>PRESTAR SERVICIOS DE ACOMPANAMIENTO PARA EL CANAL CONGRESO DE LA CAMARA DE REPRESENTANTES COMO PRODUCTOR</t>
  </si>
  <si>
    <t>JAVIER ANDRÉS ARENAS MELO</t>
  </si>
  <si>
    <t>https://www.contratos.gov.co/consultas/detalleProceso.do?numConstancia=18-12-7929761</t>
  </si>
  <si>
    <t>CPS_500_2018</t>
  </si>
  <si>
    <t>PRESTACION DE SERVICIOS PROFESIONALES PARA DAR APOYO A LA EJECUCION DEL PLAN INSTITUCIONAL DE FORMACION Y CAPACITACIONES (PIFe) 2018, HACIENDO ENFASIS EN EL MANUAL DE INDUCCION, CODIGO DE ETICA Y MANUAL DE FUNCIONES.</t>
  </si>
  <si>
    <t>CLAUDIA MARCELA MURILLO FIGUEROA</t>
  </si>
  <si>
    <t>05/26/2018</t>
  </si>
  <si>
    <t>https://www.contratos.gov.co/consultas/detalleProceso.do?numConstancia=18-12-7892489</t>
  </si>
  <si>
    <t>CPS_501_2018</t>
  </si>
  <si>
    <t>PRESTACION DE SERVICIOS PROFESIONALES A LA MESA TECNICA BRINDANDO APOYO JURIDICO AL PROYECTO DE MEJORAMIENTO A LAS CONDICIONES DE SEGURIDAD Y PROTECCION EN LOS DESPLAZAMIENTOS DE LOS REPRESENTANTES A LA CAMARA..</t>
  </si>
  <si>
    <t>MIRYIAM CONSUELO NIETO PINEDA</t>
  </si>
  <si>
    <t>https://www.contratos.gov.co/consultas/detalleProceso.do?numConstancia=18-12-7934435</t>
  </si>
  <si>
    <t>CPS_502_2018</t>
  </si>
  <si>
    <t>PRESTAR SERVICIOS PARA BRINDAR ACOMPANAMIENTO JURIDICO EN LA
OFICINA DE INFORMACION Y PRENSA DE CAMARA DE REPRESNETANTES</t>
  </si>
  <si>
    <t>MAYERLY RUIZ GARCÍA</t>
  </si>
  <si>
    <t>https://www.contratos.gov.co/consultas/detalleProceso.do?numConstancia=18-12-7994520</t>
  </si>
  <si>
    <t>CPS_503_2018</t>
  </si>
  <si>
    <t>PRESTACION DE SERVICIOS PROFESIONALES A LA MESA TECNICA DE SUPERVISION DEL"PROYECTO DE MEJORAMIENTO A LAS CONDICIONES DE SEGURIDAD Y PROTECCION EN LOS DESPLAZAMIENTOS DE LOS REPRESENTANTES A LA CAMARA, RELACIONADAS CON TEMAS ADMINISTRATIVOS Y/O FINANCIEROS .</t>
  </si>
  <si>
    <t>JAIME ALONSO SERRATO SUÁREZ</t>
  </si>
  <si>
    <t>https://www.contratos.gov.co/consultas/detalleProceso.do?numConstancia=18-12-7934464</t>
  </si>
  <si>
    <t>CPS_504_2018</t>
  </si>
  <si>
    <t>PRESTACION DE SERVICIOS PROFESIONALES PARA BRINDAR ACOMPANAMIENTO A LA OFICINA DE INFORMACION Y PRENSA DE LA CAMARA DE REPRESENTANTES EN LA REALIZACION DE NOTAS
PERIODlsTICAS PARA SUS DISTINTOS PRODUCTOS</t>
  </si>
  <si>
    <t>CARLOS ARTURO GARCIA RODRIGUEZ</t>
  </si>
  <si>
    <t>https://www.contratos.gov.co/consultas/detalleProceso.do?numConstancia=18-12-7970795</t>
  </si>
  <si>
    <t>CPS_505_2018</t>
  </si>
  <si>
    <t>PRESTACION DE SERVICIOS PROFESIONALES PARA APOYAR EL DESARROLLO Y EJECUCION DEL PLAN INSTITUCIONAL DE FORMACION Y CAPACITACION (PIFC-2018), EN LOS TEMAS RELACIONADOS EN CONTRATACION ESTATAL</t>
  </si>
  <si>
    <t>PEDRO VICENTE PARRA HENDE</t>
  </si>
  <si>
    <t>https://www.contratos.gov.co/consultas/detalleProceso.do?numConstancia=18-12-7892667</t>
  </si>
  <si>
    <t>CPS_506_2018</t>
  </si>
  <si>
    <t>PRESTAR SERVICIOS PARA BRINDAR ACOMPANAMIENTO EN TODO LO RELACIONADO A,{OS FINES DE LA OFICINA DE INFORMACION Y PRENSA DE LA CAMARA DE REPRESENTANTES</t>
  </si>
  <si>
    <t>JOHN JAIRO GONZÁLEZ HENAO</t>
  </si>
  <si>
    <t>https://www.contratos.gov.co/consultas/detalleProceso.do?numConstancia=18-12-7994594</t>
  </si>
  <si>
    <t>CPS_507_2018</t>
  </si>
  <si>
    <t>PRESTAR LOS SERVICIOS COMO OPERADOR DE SWICHER DFE LAS TRANSMISIONES EN DIRECTO O EN DIFERIDO DE LA PLENARIA DE LA CÁMARA DE REPRESENTANTES</t>
  </si>
  <si>
    <t>SANDRA MILENA RODRÍGUEZ</t>
  </si>
  <si>
    <t>https://www.contratos.gov.co/consultas/detalleProceso.do?numConstancia=18-12-7961823</t>
  </si>
  <si>
    <t>CPS_508_2018</t>
  </si>
  <si>
    <t>PRESTAR SERVICIOS DE ACOMPAÑAMIENTO EN TODO LO RELACIONADO A TEMAS JURÍDICOS A LA OFICINA DE INFORMACIÓN Y PRENSA DE LA CÁMARA DE REPRESENTANTES</t>
  </si>
  <si>
    <t>JUANITA VÉLEZ OCAMPO</t>
  </si>
  <si>
    <t>https://www.contratos.gov.co/consultas/detalleProceso.do?numConstancia=18-12-7996548</t>
  </si>
  <si>
    <t>CPS_509_2018</t>
  </si>
  <si>
    <t>PRESTAR SERVICIOS PARA BRINDAR ACOMPAÑAMIENTO JURÍDICO EN LA OFICINA DE INFORMACIÓN Y PRENSA DE LA CÁMARA DE REPRESENTANTE</t>
  </si>
  <si>
    <t>ALVARO JOSÉ LYONS VILLALBA</t>
  </si>
  <si>
    <t>https://www.contratos.gov.co/consultas/detalleProceso.do?numConstancia=18-12-7996661</t>
  </si>
  <si>
    <t>CPS_510_2018</t>
  </si>
  <si>
    <t>MAIRA ALEJANDRA DÁVILA VILLAQUIRÁN</t>
  </si>
  <si>
    <t>https://www.contratos.gov.co/consultas/detalleProceso.do?numConstancia=18-12-7934811</t>
  </si>
  <si>
    <t>CPS_511_2018</t>
  </si>
  <si>
    <t>ÁNGELA ESPERANZA GAITÁN SANDOVAL</t>
  </si>
  <si>
    <t>https://www.contratos.gov.co/consultas/detalleProceso.do?numConstancia=18-12-7943074</t>
  </si>
  <si>
    <t>CPS_512_2018</t>
  </si>
  <si>
    <t>PRESTACION DE SERVICIOS DE APOYO A LA GESTION PARA BRINDAR ACOMPANAMIENTO A LOS PROCESOS Y PROCEDIMIENTOS QUE SE ADELANTAN EN LA DIVISION DE SERVICIOS.</t>
  </si>
  <si>
    <t>FRANCISCO JAVIER REY CÁCERES</t>
  </si>
  <si>
    <t>https://www.contratos.gov.co/consultas/detalleProceso.do?numConstancia=18-12-7935942</t>
  </si>
  <si>
    <t>CPS_513_2018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</si>
  <si>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CAMARA"</t>
  </si>
  <si>
    <t>JOSE LUIS MARTINEZ CAICEDO</t>
  </si>
  <si>
    <t>https://www.contratos.gov.co/consultas/detalleProceso.do?numConstancia=18-12-8007675</t>
  </si>
  <si>
    <t>CPS_514_2018</t>
  </si>
  <si>
    <t>PRESTACION DE SERVICIOS DE APOYO A LA GESTION PARA
ACOMPANAR EN ACTIVIDADES ADMINISTRATIVAS A LA COMISION DE INVESTIGACION Y ACUSACION DE LA CAMARA DE REPRESENTANTES.</t>
  </si>
  <si>
    <t>https://www.contratos.gov.co/consultas/detalleProceso.do?numConstancia=18-12-7886886</t>
  </si>
  <si>
    <t>CPS_515_2018</t>
  </si>
  <si>
    <t>"PRESTACION DE SERVICIOS DE APOYO A LA GESTION DE ACTIVIDADES ASISTENCIALES A LA MESA TECNICA DE SUPERVICION DEL PROYECTO DE MEJORAMIENTO A LAS CONDICIONES DE SEGURIDAD Y PROTECCION EN LOS DESPlAZAMIENTOS DE LOS REPRESENTANTES A LA CAMARA"..</t>
  </si>
  <si>
    <t>LINA MILENA GARCÍA SIERRA</t>
  </si>
  <si>
    <t>https://www.contratos.gov.co/consultas/detalleProceso.do?numConstancia=18-12-7977166</t>
  </si>
  <si>
    <t>CPS_516_2018</t>
  </si>
  <si>
    <t>ADOLFO DUARTE TORRES</t>
  </si>
  <si>
    <t>https://www.contratos.gov.co/consultas/detalleProceso.do?numConstancia=18-12-7965037</t>
  </si>
  <si>
    <t>CPS_517_2018</t>
  </si>
  <si>
    <t>PRESTACION DE SERVICIOS DE APOYO A LA GESTION PARA BRINDAR APOYO Y ACOMPANAMIENTO EN LAS LABORES ADMINISTRATIVAS DE LA COMISION DE INVESTIGACION Y ACUSACION DE LA CAMARA DE REPRESENTANTES.</t>
  </si>
  <si>
    <t>FRANKLIN POLANCO ARTEAGA</t>
  </si>
  <si>
    <t>https://www.contratos.gov.co/consultas/detalleProceso.do?numConstancia=18-12-7887145</t>
  </si>
  <si>
    <t>CPS_518_2018</t>
  </si>
  <si>
    <t>PRESTAR SERVICIOS PARA BRINDAR ACOMPANAMIENTO JURIDICO EN LA OFICINA DE INFORMACION Y PRENSA DE LA CAMARA DE REPRESENTANTES</t>
  </si>
  <si>
    <t>GLORIA YANETH HERNÁNDEZ MIELES</t>
  </si>
  <si>
    <t>https://www.contratos.gov.co/consultas/detalleProceso.do?numConstancia=18-12-7994651</t>
  </si>
  <si>
    <t>CPS_519_2018</t>
  </si>
  <si>
    <t xml:space="preserve">PRESTAR SERVICIOS PARA BRINDAR ACOMPAÑAMIENTO EN TODO LO RELACIONADO A  LOS FINES DE LA OFICINA DE INFORMACION Y PRENSA DE LA CAMARA DE REPRESENTANTES </t>
  </si>
  <si>
    <t>JESSICA LOURRAYN QUIMBAY RENGIFO</t>
  </si>
  <si>
    <t>https://www.contratos.gov.co/consultas/detalleProceso.do?numConstancia=18-12-8018034</t>
  </si>
  <si>
    <t>CPS_520_2018</t>
  </si>
  <si>
    <t>PRESTACION DE SERVICIOS PROFESIONALES PARA BRINDAR ACOMPAÑAMIENTO A LA OFICINA DE INFORMACION Y PRENSA DE LA CAMARA DE REPRESENTANTES EN LA REALlZA0lON DE NOTAS
PERIODlSTICAS PARA SUS DISTINTOS PRODUCTOS</t>
  </si>
  <si>
    <t>PAOLA ANDREA RODRIGUEZ SANABRIA</t>
  </si>
  <si>
    <t>https://www.contratos.gov.co/consultas/detalleProceso.do?numConstancia=18-12-7970697</t>
  </si>
  <si>
    <t>CPS_521_2018</t>
  </si>
  <si>
    <t>WILDER ANDREY LUIS ROBAYO</t>
  </si>
  <si>
    <t>https://www.contratos.gov.co/consultas/detalleProceso.do?numConstancia=18-12-8004570</t>
  </si>
  <si>
    <t>CPS_522_2018</t>
  </si>
  <si>
    <t>DIANA ALEJANDRA RODRIGUEZ CORTES</t>
  </si>
  <si>
    <t>https://www.contratos.gov.co/consultas/detalleProceso.do?numConstancia=18-12-8008402</t>
  </si>
  <si>
    <t>CPS_523_2018</t>
  </si>
  <si>
    <t>JOSE MANUEL ABUCHAIBE ESCOBAR</t>
  </si>
  <si>
    <t>https://www.contratos.gov.co/consultas/detalleProceso.do?numConstancia=18-12-7867398</t>
  </si>
  <si>
    <t>CPS_524_2018</t>
  </si>
  <si>
    <t>PRESTAR SERVICIOS PARA BRINDAR ACOMPANAMIENTO EN TODO LO
RELACIONADO A LOS FINES DE LA OFICINA DE INFORMACION Y PRENSA
DE LA CAMARA DE REPRESENTANTES.</t>
  </si>
  <si>
    <t>https://www.contratos.gov.co/consultas/detalleProceso.do?numConstancia=18-12-7994700</t>
  </si>
  <si>
    <t>CPS_525_2018</t>
  </si>
  <si>
    <t>PRESTACIÓN DE SERVICIOS PROFESIONALES A LA MESA TÉCNICA DE SUPERVISIÓN DEL PROYECTO DE MEJORAMIENTO A LAS CONDICIONES DE SEGURIDAD Y PROTECCIÓN EN LOS DESPLAZAMIENTOS DE LOS REPRESENTANTES A LA CÁMARA, EN ACTIVIDADES DE RECOPILACIÓN Y VERIFICACIÓN DE INFORMACIÓN</t>
  </si>
  <si>
    <t>IMELDA JAIMES VALDERRAMA</t>
  </si>
  <si>
    <t>https://www.contratos.gov.co/consultas/detalleProceso.do?numConstancia=18-12-7996747</t>
  </si>
  <si>
    <t>CPS_526_2018</t>
  </si>
  <si>
    <t>PRESTAR SERVICIOS PARA BRINDAR ACOMPAÑAMIENTO EN LA VALIDACIÓN DE LA EJECUCIÓN PRESUPUESTAL DE LOS CONTRATISTAS ASIGNADOS A LA OFICINA DE INFORMACIÓN Y PRENSA DE LA CÁMARA DE REPRESENTANTES</t>
  </si>
  <si>
    <t>MOISÉS DAVID GARCÍA GUERRERO</t>
  </si>
  <si>
    <t>https://www.contratos.gov.co/consultas/detalleProceso.do?numConstancia=18-12-7997026</t>
  </si>
  <si>
    <t>CPS_527_2018</t>
  </si>
  <si>
    <t>PRESTACION DE SERVICIOS DE APOYO A LA GESTION PARA ACOMPAÑAR EN ACTIVIDADES ADMINISTRATIVAS A LA COMISION DE INVESTIGACION Y ACUSACION DE LA CAMARA DE REPRESENTANTES.</t>
  </si>
  <si>
    <t>FRANCY ELENA FALLA NÚÑEZ</t>
  </si>
  <si>
    <t>https://www.contratos.gov.co/consultas/detalleProceso.do?numConstancia=18-12-7887220</t>
  </si>
  <si>
    <t>CPS_528_2018</t>
  </si>
  <si>
    <t>$2.600.000</t>
  </si>
  <si>
    <t>https://www.contratos.gov.co/consultas/detalleProceso.do?numConstancia=18-12-7924848</t>
  </si>
  <si>
    <t>CPS_529_2018</t>
  </si>
  <si>
    <t>PRESTACION DE SERVICIOS PROFESIONALES PARA REALIZAR ACOMPANAMIENTO JURIDICO EN LOS PROCESOS PENALES, DISCIPLINARIOS Y FISCALES ADELANTADOS POR LA COMISION DE INVESTIGACION Y ACUSACI6N DE LA CAMARA DE REPRESENTANTES</t>
  </si>
  <si>
    <t>https://www.contratos.gov.co/consultas/detalleProceso.do?numConstancia=18-12-7927264</t>
  </si>
  <si>
    <t>529A</t>
  </si>
  <si>
    <t>CPS_529A_2018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</si>
  <si>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</si>
  <si>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CAMILA ANDREA BAYONA HERNANDEZ</t>
  </si>
  <si>
    <t>https://www.contratos.gov.co/consultas/detalleProceso.do?numConstancia=18-12-8092474</t>
  </si>
  <si>
    <t>CPS_530_2018</t>
  </si>
  <si>
    <t>PRESTACION DE SERVICIOS PROFESIONALES PARA BRINDAR ACOMPANAMIENTO A LA OFICINA DE INFORMACION Y PRENSA DE LA CAMARA DE REPRESENTANTES EN LA REAlIZACION DE NOTAS
PERIODISTICAS PARA SUS DISTINTOS PRODUCTOS</t>
  </si>
  <si>
    <t>https://www.contratos.gov.co/consultas/detalleProceso.do?numConstancia=18-12-7943108</t>
  </si>
  <si>
    <t xml:space="preserve"> 4,000,000</t>
  </si>
  <si>
    <t>LP_003_2018</t>
  </si>
  <si>
    <t>CONTRATAR EL SUMINISTRO DE PASAJES AÉREOS A DESTINOS NACIONALES E INTERNACIONALES PARA LOS HONORABLES REPRESENTANTES Y FUNCIONARIOS DE LA CÁMARA DE REPRESENTANTES Y LA PRESTACIÓN DE SERVICIOS COMPLEMENTARIOS QUE REQUIERA LA CORPORACIÓN</t>
  </si>
  <si>
    <t>LICITACION PUBLICA</t>
  </si>
  <si>
    <t>https://www.contratos.gov.co/consultas/detalleProceso.do?numConstancia=18-1-186647</t>
  </si>
  <si>
    <t>LP_002_2018</t>
  </si>
  <si>
    <t>MANTENIMIENTO PREVENTIVO Y CORRECTIVO A TODO COSTO CON SUMINISTRO DE REPUESTOS DE LOS COMPONENTES QUE CONFORMAN LOS EQUIPOS DE DEBATE DE LA GESTION DE PLENARIAS Y SUS EQUIPOS
COMPLEMENTARIOS DE LA CAMARA DE REPRESENTANTES</t>
  </si>
  <si>
    <t>TECNOPROCESOS SAS</t>
  </si>
  <si>
    <t>https://www.contratos.gov.co/consultas/detalleProceso.do?numConstancia=18-1-186353</t>
  </si>
  <si>
    <t xml:space="preserve">PUBLICACION INFORMES 13/06/2019 </t>
  </si>
  <si>
    <t>LP_004_2018</t>
  </si>
  <si>
    <t>CONTRATAR LOS SERVICIOS DE ALQUILER DE EQUIPOS TECNICOS Y DE PRODUCCION PARA CREACION DE CONTENIDOS AUDIOVISUALES Y EL FUNCIONAMIENTO DEL CANAL DEL CONGRESO.</t>
  </si>
  <si>
    <t>TELESERVICIOS L&amp;L SAS</t>
  </si>
  <si>
    <t>https://www.contratos.gov.co/consultas/detalleProceso.do?numConstancia=18-1-188123</t>
  </si>
  <si>
    <t>MC_008_2018</t>
  </si>
  <si>
    <t>ADQUISICION DE PAPELERIA E INSUMOS PARA IMPRESIONES Y FOTOCOPIADO NECESARIA PARA LA LABOR LEGISLATIVA Y ADMINISTRATIVA DE LA CAMARA DE REPRESENTANTES</t>
  </si>
  <si>
    <t>DISTRIBUIDORA Y PAPELERIA VENEPLAST LTDA.</t>
  </si>
  <si>
    <t>https://www.contratos.gov.co/consultas/detalleProceso.do?numConstancia=18-13-8021256</t>
  </si>
  <si>
    <t>MC_011_2018</t>
  </si>
  <si>
    <t>CONTRATAR ADQUISICION DE DIECIOCHO (18) CERTIFICADOS DIGITALES (TOKEN) CON DESTINO A FUNCIONARIOS DE LA CAMARA DE REPRESENTANTES, PARA SER USADOS EN EL MANEJO DEL APLICATIVO SIIF NACION II</t>
  </si>
  <si>
    <t>SOCIEDAD CAMERAL DE CERTIFICACIoN DIGITAL CERTICAMARA SA</t>
  </si>
  <si>
    <t>https://www.contratos.gov.co/consultas/detalleProceso.do?numConstancia=18-13-8037679</t>
  </si>
  <si>
    <t>CP_009_2018</t>
  </si>
  <si>
    <t>SELECCION DE UNA ADMINISTRADORA DE RIESGOS LABORALES PARA LA ATENCI6N Y PREVENCI6N DE ACCIDENTES DE TRABAJO Y ENFERMEDADES PROFESIONAlES DE lOS FUNCIONARIOS DE LA CAMARA DE REPRESENTANTES.</t>
  </si>
  <si>
    <t>CONCURSO PUBLICO</t>
  </si>
  <si>
    <t>AXA COlPATRIA SEGUROS DE VIDA SA</t>
  </si>
  <si>
    <t>https://www.contratos.gov.co/consultas/detalleProceso.do?numConstancia=18-4-8037185</t>
  </si>
  <si>
    <t>SAMC_005_2018</t>
  </si>
  <si>
    <t>CONTRATAR LOS SERVICIOS PARA LA ELABORACION, PREPRODUCCION, PRODUCCION Y POSPRODUCCION DE PIEZAS AUDIOVISUALES Y DE
SENSIBILIZACION DEL BALANCE DE CADA UNO DE LOS EJES DEL PLAN ESTRATEGICO 2016/2018 "TRANSFORMACION CON TRANSPARENCIA", ASI COMO DEL PLAN DEL ACCION Y RENDICION DE CUENTAS DE LA DIRECCION ADMINISTRATIVA DE LA CAMARA DE REPRESENTANTES</t>
  </si>
  <si>
    <t>SELECCIÓN ABREVIADA</t>
  </si>
  <si>
    <t>FRESA PRODUCCIONES Y COMUNICACIONES SAS</t>
  </si>
  <si>
    <t>https://www.contratos.gov.co/consultas/detalleProceso.do?numConstancia=18-11-7992764</t>
  </si>
  <si>
    <t>MC_013_2018</t>
  </si>
  <si>
    <t>PRESTACION DE SERVICIOS PARA EL PROCESO DE APLICACION Y MONITOREO EN LA ADOPCION DEL NUEVO MARCO TÉCNICO NORMATIVO CONTABLE RESOLUCIÓN 533 DE 2015 PARA SALDOS INICIALES Y EL PRIMER TRIMESTRE DE 2018 Y SU MODIFICACION PARA ENTIDADES DEL GOBIERNO</t>
  </si>
  <si>
    <t>AQUA FINANCIAL AND ACCOUNTING SERVICES S.A.S.</t>
  </si>
  <si>
    <t>https://www.contratos.gov.co/consultas/detalleProceso.do?numConstancia=18-13-8065135</t>
  </si>
  <si>
    <t>LP_006_2018</t>
  </si>
  <si>
    <t>CONTRATAR LA PRESTACION DE SERVICIO DE MANTENIMIENTO CORRECTIVO PARA LOS VEHICULOS QUE CONFORMAN EL PARQUE AUTOMOTOR DE PROPIEDAD DE LA CAMARA DE REPRESENTANTES</t>
  </si>
  <si>
    <t>UNION TEMPORAL SERVICAMARA</t>
  </si>
  <si>
    <t>https://www.contratos.gov.co/consultas/detalleProceso.do?numConstancia=18-1-189523</t>
  </si>
  <si>
    <t>LP_012_2018</t>
  </si>
  <si>
    <t>SUMINISTRO DE INSUMOS DE IMPRESIÓN, UTILES DE OFICINA Y CONSUMIBLES DE FOTOCOPIADO PARA LAS SEDES DE LA CAMARA DE REPRESENTANTES</t>
  </si>
  <si>
    <t>INVERSIONES Y SUMINISTROS LM SAS</t>
  </si>
  <si>
    <t>https://www.contratos.gov.co/consultas/detalleProceso.do?numConstancia=18-1-190797</t>
  </si>
  <si>
    <t>CPS_541_2018</t>
  </si>
  <si>
    <t>PRESTACION DE SERVICIOS COMO ASESOR GRADO I EN LA UNIDAD DE
TRABAJO LEGISLATIVO DEL HONORABLE REPRESENTANTE RODRIGO
LARA RESTREPO</t>
  </si>
  <si>
    <t>https://www.contratos.gov.co/consultas/detalleProceso.do?numConstancia=18-12-8159279</t>
  </si>
  <si>
    <t>SAMC_015_2018</t>
  </si>
  <si>
    <t>ADMINISTRACION, GESTION Y MANTENIMIENTO PREVENTIVO Y CORRECTIVO DE LOS EQUIPOS DEL CENTRO DE DATOS DE LA CAMARA DE REPRESENTANTES.|</t>
  </si>
  <si>
    <t>COMPUTEL SISTEM</t>
  </si>
  <si>
    <t>https://www.contratos.gov.co/consultas/detalleProceso.do?numConstancia=18-11-8076894</t>
  </si>
  <si>
    <t>LP_010_2018</t>
  </si>
  <si>
    <t>SUMINISTRO DE EQUIPOS DE COMPUTO, MULTIFUNCIONALES, BOLSA DE INSUMOS, CON SOPORTE EN SITIO PARA LA CAMARA DE REPRESENTANTES</t>
  </si>
  <si>
    <t>UNION TEMPORAL UT-5-3-HAPPY</t>
  </si>
  <si>
    <t>https://www.contratos.gov.co/consultas/detalleProceso.do?numConstancia=18-1-190718</t>
  </si>
  <si>
    <t>CPS_544_2018</t>
  </si>
  <si>
    <t>PRESTACION DE SERVICIOS DE APOYO A LA GESTION EN LA ORGANIZACIÓN, FOLIACION Y CLASIFICACION DEL ARCHIVO DOCUMENTAL DE LA OFICINA DE IA OFICINA DE INFROMACION Y PRENSA DE LA CAMARA DE REPRESENTANTES</t>
  </si>
  <si>
    <t>https://www.contratos.gov.co/consultas/detalleProceso.do?numConstancia=18-12-8167066</t>
  </si>
  <si>
    <t>CPS_545_2018</t>
  </si>
  <si>
    <t>PRESTAR SERVICIOS PARA BRINDAR ACOMPAÑAMIENTO EN TODO LO RELACIONADO A LA APLICACI6N DE ESTRATEGIAS DE COMUNICACIONES INTERNAS Y TEMAS JURIDICOS DE LA OFICINA DE INFORMACI6N Y PRENSA DE LA CAMARA DE REPRESENTANTES</t>
  </si>
  <si>
    <t>https://www.contratos.gov.co/consultas/detalleProceso.do?numConstancia=18-12-8192239</t>
  </si>
  <si>
    <t>CPS_546_2018</t>
  </si>
  <si>
    <t>CONTRATO DE PRESTACION DE SERVICIOS COMO ASESOR GRADO II EN LA UNIDAD DE TRABAJO LEGISLATlVO DE LA HONORABLE
REPRESENTANTE MARGARITA MARIA RESTREPO ARANGO.</t>
  </si>
  <si>
    <t>JUAN MANUELARBOLEDA  ARCINIEGAS</t>
  </si>
  <si>
    <t>https://www.contratos.gov.co/consultas/detalleProceso.do?numConstancia=18-12-8192371</t>
  </si>
  <si>
    <t>MC_017_2018</t>
  </si>
  <si>
    <t>CONTRATAR EL SUMINISTRO DE LLANTAS PARA EL PARQUE AUTOMOTOR
ACTIVO DE PROPIEDAD DE LA CAMARA DE REPRESENTANTES".</t>
  </si>
  <si>
    <t>https://www.contratos.gov.co/consultas/detalleProceso.do?numConstancia=18-13-8151667</t>
  </si>
  <si>
    <t>PUBLICACION INFORME 05/08/2019</t>
  </si>
  <si>
    <t>CPS_548_2018</t>
  </si>
  <si>
    <t>PRESTACION DE SERVICIOS DE APOYO A LA GESTION PARA
ACOMPANAR EN ACTIVIDADES ADMINISTRATIVAS A LA COMISlON DE
INVESTIGACION Y ACUSACION DE LA CAMARA REPRESENTANTES</t>
  </si>
  <si>
    <t>https://www.contratos.gov.co/consultas/detalleProceso.do?numConstancia=18-12-8203940</t>
  </si>
  <si>
    <t>CPS_549_2018</t>
  </si>
  <si>
    <t xml:space="preserve"> PRESTACION DE SERVICIOS PROFESIONALES PARA APOYAR A LA DIVISION JURIDICA EN LA REVISION DE CONTRATOS SUSCRITOS POR LA ENTIDAD Y LA LIQUIDACION DE LOS QUE ASl LO REQUIERAN, ASl COMO EL SEGUIMIENTO DEL PLAN ESTRATEGICO, EL PLAN DE ACCION Y EL DE MEJORAMIENTO</t>
  </si>
  <si>
    <t>https://www.contratos.gov.co/consultas/detalleProceso.do?numConstancia=18-12-8210576</t>
  </si>
  <si>
    <t>CPS_550_2018</t>
  </si>
  <si>
    <t>CONTRATO DE PRESTACIÓN DE SERVICIOS COMO ASESOR GRADO III EN LA UNIDAD DE TRABAJO LEGISLATIVO DEL HONORABLE REPRESENTANTE ANDRES FELIPE VILLAMIZAR ORTIZ.</t>
  </si>
  <si>
    <t>https://www.contratos.gov.co/consultas/detalleProceso.do?numConstancia=18-12-8228195</t>
  </si>
  <si>
    <t>CPS_551_2018</t>
  </si>
  <si>
    <t>PRESTAR LOS SERVICIOS PROFESIONALES PARA APOYAR Y
ACOMPANAR A LA DIRECCION ADMINISTRATIVA EN TODOS LAS
GESTIONES REQUERIDAS FRENTE A LOS PROCESOS DISCIPLINARIOS QUE SEAN DE SU COMPETENCIA</t>
  </si>
  <si>
    <t>https://www.contratos.gov.co/consultas/detalleProceso.do?numConstancia=18-12-8213207</t>
  </si>
  <si>
    <t>CPS_552/2018</t>
  </si>
  <si>
    <t>PRESTACION DE SERVICIOS PROFESIONALES PARA ADMINISTRAR,
GESTIONAR Y CONFIGURAR LOS SERVIDORES DE APLICACIONES Y
DE BASES DE DATOS DE KACTUS Y SEVEN.</t>
  </si>
  <si>
    <t>https://www.contratos.gov.co/consultas/detalleProceso.do?numConstancia=18-12-8266814</t>
  </si>
  <si>
    <t>CPS_553_2018</t>
  </si>
  <si>
    <t>PRESTAR SERVICIOS PROFEISONALES PARA ACOMPAÑAR EN LA IDENTIFICACION DE LOS PROCESOS DE CALIDAD, ELABORACION DE FICHAS TECNICAS, ASl COMO EN LOS DIFERENTES PROYECTOS, CONVENIOS INTERADMISNITRACION Y PLANES QUE REQUIERA LA OFICINA DE  NFORMACION Y PRENSA DE LA CAMARA DE REPRESENTANTES.</t>
  </si>
  <si>
    <t>BLANCA MIRYAM SANDOVAL</t>
  </si>
  <si>
    <t>https://www.contratos.gov.co/consultas/detalleProceso.do?numConstancia=18-12-8227634</t>
  </si>
  <si>
    <t>CPS_554_2018</t>
  </si>
  <si>
    <t>CONTRA TO DE PRESTACION DE SERVICIOS COMO ASESOR GRADO IV EN LA UNIDAD DE TRABAJO LEGISLATIVO DE LA HONORABLE
REPRESENTANTE CLARA L. ROJAS G.</t>
  </si>
  <si>
    <t>https://www.contratos.gov.co/consultas/detalleProceso.do?numConstancia=18-12-8266503</t>
  </si>
  <si>
    <t>CONTRATO INTERADMINISTRATIVO_555_2018</t>
  </si>
  <si>
    <t>PRESTAR EL SERVICIO DE ALQUILER DE SEGMENTO SATELITAL
PARA HABILITAR LA SEÑAL HD DEL CANAL CONGRESO.</t>
  </si>
  <si>
    <t>RADIO TELEVISION NACIONAL DE COLOMBIA</t>
  </si>
  <si>
    <t>https://www.contratos.gov.co/consultas/detalleProceso.do?numConstancia=18-12-8228797</t>
  </si>
  <si>
    <t>MC_019_2018</t>
  </si>
  <si>
    <t>SUMINISTRO DE MEDALLAS BANDERAS PERGAMINOS Y BOTONES PARA ACTIVIDADES DE PROTOCOLO</t>
  </si>
  <si>
    <t>GRANADOS Y CONDECORACIONES SAS</t>
  </si>
  <si>
    <t>https://www.contratos.gov.co/consultas/detalleProceso.do?numConstancia=18-13-8172971</t>
  </si>
  <si>
    <t>CPS_557_2018</t>
  </si>
  <si>
    <t>PRESTAR LOS SERVICIOS DE APOYO A LA GESTI6N EN LAS ACTIVIDADES PROPIAS DE CORRESPONDENCIA Y ARCHIVO DE LA CAMARA DE REPRESENTANTES.</t>
  </si>
  <si>
    <t>SANDRITH MIRIAM LEON</t>
  </si>
  <si>
    <t>https://www.contratos.gov.co/consultas/detalleProceso.do?numConstancia=18-12-8278983</t>
  </si>
  <si>
    <t>CPS_558_2018</t>
  </si>
  <si>
    <t>PRESTAR SERVICIOS PARA LA ORGANIZACION,  FOLIACION Y CLASIFICACION DEL ARCHIVO DOCUMENTAL DE LA OFICINA DE INFORMACION Y PRENSA DE LA CAMARA DE REPRESENTANTES</t>
  </si>
  <si>
    <t>https://www.contratos.gov.co/consultas/detalleProceso.do?numConstancia=18-12-8266880</t>
  </si>
  <si>
    <t>MC_021_2018</t>
  </si>
  <si>
    <t>CONTRATAR LA PRESTACION DE SERVICIOS PARA DIFUNDIR SENSIBILIZAR Y COMUNICAR EL PROCEDIMIENTO DE TOMA FISICA DE ENTREGA DE INVENTARIOS DE LOS HONORABLES REPRESENTANTES A LA CAMARA DE REPRESENTANTES DEL CUATRIENIO 2014-2018</t>
  </si>
  <si>
    <t>LOG-CO PRODUCCIONES</t>
  </si>
  <si>
    <t>https://www.contratos.gov.co/consultas/detalleProceso.do?numConstancia=18-13-8206732</t>
  </si>
  <si>
    <t>SAMC_020_2018</t>
  </si>
  <si>
    <t xml:space="preserve">REDISEÑO ACTUALIZACION Y  MEJORA DEL SITIO WEB DE LA CAMARA DE REPRESENTANTES </t>
  </si>
  <si>
    <t>MW MOWING WEB SAS</t>
  </si>
  <si>
    <t>https://www.contratos.gov.co/consultas/detalleProceso.do?numConstancia=18-11-8175930</t>
  </si>
  <si>
    <t xml:space="preserve">PUBLICACION INFORME 19/06/2019 </t>
  </si>
  <si>
    <t>MC_022_2018</t>
  </si>
  <si>
    <t>MANTENIMIENTO PREVENTIVO Y CORRECTIVO DE AIRES ACONDICIONADOS DE LA CÁMARA DE REPRESENTANTES</t>
  </si>
  <si>
    <t>TECHNO SMART IT SOLUTIONS SAS</t>
  </si>
  <si>
    <t>https://www.contratos.gov.co/consultas/detalleProceso.do?numConstancia=18-13-8211675</t>
  </si>
  <si>
    <t>CPS_562_2018</t>
  </si>
  <si>
    <t>HENRY MARIN PINZON</t>
  </si>
  <si>
    <t>https://www.contratos.gov.co/consultas/detalleProceso.do?numConstancia=18-12-8278999</t>
  </si>
  <si>
    <t>CPS_563_2018</t>
  </si>
  <si>
    <t xml:space="preserve">PRESTACION DE SERVICIOS DE APOYO A LA GESTION DE ACTIVIDADES ASISTENCIALES A LA MESA TECNICA DE SUPERVISION DEL PROYECTO DE MEJORAMIENTO A LAS CONDICIONES DE SEGURIDAD Y PROTECCION EN LOS DESPLAZAMIENTOS DE LOS REPRESENTANTES A LA CAMARA </t>
  </si>
  <si>
    <t>https://www.contratos.gov.co/consultas/detalleProceso.do?numConstancia=18-12-8267003</t>
  </si>
  <si>
    <t>CPS_564_2018</t>
  </si>
  <si>
    <t>"PRESTACION DE SERVICIOS DE APOYO A LA GESTION EN  ACTIVIDADES ASISTENCIALES DE COMPONENTE JURIDICO A LA MESA TECNICA DE SUPERVICION DEL PROYECTO DE MEJORAMIENTO A LAS CONDICIONES DE SEGURIDAD Y PROTECCION EN LOS DESPLAZAMIENTOS DE LOS REPRESENTANTES A LA CAMARA".</t>
  </si>
  <si>
    <t>https://www.contratos.gov.co/consultas/detalleProceso.do?numConstancia=18-12-8267171</t>
  </si>
  <si>
    <t>CPS_565_2018</t>
  </si>
  <si>
    <t>PRESTACION DE SERVICIOS PROFESIONALES PARA APOYAR DESDE SU
PROFESION LAS DIFERENTES ACTIVIDADES QUE SE DERIVEN DE LOS
PROCESOS PRECONTRACTUALES Y CONTRACTUALES DE LA CAMARA DE
REPRESENTANTES</t>
  </si>
  <si>
    <t>https://www.contratos.gov.co/consultas/detalleProceso.do?numConstancia=18-12-8267289</t>
  </si>
  <si>
    <t>CPS_566_2018</t>
  </si>
  <si>
    <t>MARIANA MONTAÑEZ GARCIA</t>
  </si>
  <si>
    <t>https://www.contratos.gov.co/consultas/detalleProceso.do?numConstancia=18-12-8267418</t>
  </si>
  <si>
    <t>CPS_567_2018</t>
  </si>
  <si>
    <t>PRESTACION DE SERVICIOS PROFESIONALES PARA BRINDAR APOYO AL COMPONENTE JURIDICO DE LA MESA TECNICA DE SUPERVISION DEL PROYECTO "MEJORAMIENTO A LAS CONDICIONES DE SEGURIDAD Y PROTECCION EN LOS DESPLAZAMIENTOS DE LOS REPRESENTANTES A LA CAMARA"</t>
  </si>
  <si>
    <t>https://www.contratos.gov.co/consultas/detalleProceso.do?numConstancia=18-12-8279025</t>
  </si>
  <si>
    <t>SAMC_018_2018</t>
  </si>
  <si>
    <t>EJECUCIÓN DE OBRAS LOCATIVAS PARA LAS ADECUACIONES DE LAS INSTALACIONES FÍSICAS DEL CONGRESO DE LA REPUBLICA OCUPADAS POR LA CÁMARA DE REPRESENTANTES</t>
  </si>
  <si>
    <t>CONSORCIO LOCATIVOS CAMARA 499</t>
  </si>
  <si>
    <t>https://www.contratos.gov.co/consultas/detalleProceso.do?numConstancia=18-11-8160119</t>
  </si>
  <si>
    <t>CPS_569_2018</t>
  </si>
  <si>
    <t>PRESTACION DE SERVICIOS DE APOYO A LA GESTION EN ACTIVIDADES RELACIONADAS CON LA ASISTENCIA MEDICA EN LOS ExAMENES DE INGRESO DEL NUEVO PERSONAL DE LAS UNIDADES DE TRABAJO LEGISLATIVO DE LA CAMARA DE REPRESENTANTES.</t>
  </si>
  <si>
    <t>NATALY PATRICIA VARELA PARRA</t>
  </si>
  <si>
    <t>https://www.contratos.gov.co/consultas/detalleProceso.do?numConstancia=18-12-8315063</t>
  </si>
  <si>
    <t>CPS_571_2018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</si>
  <si>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</si>
  <si>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</si>
  <si>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https://www.contratos.gov.co/consultas/detalleProceso.do?numConstancia=18-12-8316119</t>
  </si>
  <si>
    <t>PAULA ANDREA CALDERON HUERTAS</t>
  </si>
  <si>
    <t>https://www.contratos.gov.co/consultas/detalleProceso.do?numConstancia=18-12-8315131</t>
  </si>
  <si>
    <t>MC_024_2018</t>
  </si>
  <si>
    <t>SUMINISTRO DE PLACAS PARA OFICINAS Y CURULES CON LOS NOMBRES DE LOS H. REPRESENTANTES QUE INGRESAN AL NUEVO PERIODO CONSTITUCIONAL 2018-2022 E INSUMOS REQUERIDOS PARA LA ELABORACION DE CARNETS PARA NUEVOS REPRESENTANTES Y FUNCIONARIOS DE UTL</t>
  </si>
  <si>
    <t>MECA CONCEPTO GRAFICO SAS</t>
  </si>
  <si>
    <t>https://www.contratos.gov.co/consultas/detalleProceso.do?numConstancia=18-13-8329198</t>
  </si>
  <si>
    <t>UTL H. R. JULIAN PEINADO RAMIREZ</t>
  </si>
  <si>
    <t>CPS_573_2018</t>
  </si>
  <si>
    <t>CONTRATO DE PRESTACIÓN DE SERVICIOS COMO ASESOR GRADO VIII EN LA UNIDAD DE TRABAJO LEGISLATIVO DEL HONORABLE REPRESENTANTE JULIAN PEINADO RAMIREZ</t>
  </si>
  <si>
    <t>JUAN CAMILO RENDON BARRERA</t>
  </si>
  <si>
    <t>https://www.contratos.gov.co/consultas/detalleProceso.do?numConstancia=18-12-8396699</t>
  </si>
  <si>
    <t>UTL H. R. ELIZABETH JAY-PANG DIAZ</t>
  </si>
  <si>
    <t>CPS_574_2018</t>
  </si>
  <si>
    <t>CONTRATO DE PRESTACIÓN DE SERVICIOS COMO ASESOR GRADO I EN LA UNIDAD DE TRABAJO LEGISLATIVO DEL HONORABLE REPRESENTANTE ELIZABETH JAY-PANG DIAZ</t>
  </si>
  <si>
    <t>ANDRES FELIPE ESCALONA RENDON</t>
  </si>
  <si>
    <t>https://www.contratos.gov.co/consultas/detalleProceso.do?numConstancia=18-12-8422909</t>
  </si>
  <si>
    <t>CPS_575_2018</t>
  </si>
  <si>
    <t>CONTRATO DE PRESTACIÓN DE SERVICIOS COMO ASESOR GRADO III EN LA UNIDAD DE TRABAJO LEGISLATIVO DEL HONORABLE REPRESENTANTE ELIZABETH JAY-PANG DIAZ</t>
  </si>
  <si>
    <t>RICHARD ALBERT FRANCIS BELTRAN</t>
  </si>
  <si>
    <t>https://www.contratos.gov.co/consultas/detalleProceso.do?numConstancia=18-12-8405868</t>
  </si>
  <si>
    <t>CPS_576_2018</t>
  </si>
  <si>
    <t>FADY ORTIZ ROCA</t>
  </si>
  <si>
    <t>https://www.contratos.gov.co/consultas/detalleProceso.do?numConstancia=18-12-8405978</t>
  </si>
  <si>
    <t>TERMINADO ANTICIPADAMENTE 11/12/18 DE COMUN ACUERDO</t>
  </si>
  <si>
    <t>UTL H. R. JOSE JAIME USCATEGUI PASTRANA</t>
  </si>
  <si>
    <t>CPS_577_2018</t>
  </si>
  <si>
    <t>CONTRATO DE PRESTACIÓN DE SERVICIOS COMO ASESOR GRADO V EN LA UNIDAD DE TRABAJO LEGISLATIVO DEL HONORABLE REPRESENTANTE JOSE JAIME USCATEGUI PASTRANA</t>
  </si>
  <si>
    <t>ANDRES FELIPE BERNAL BLANCO</t>
  </si>
  <si>
    <t>https://www.contratos.gov.co/consultas/detalleProceso.do?numConstancia=18-12-8396767</t>
  </si>
  <si>
    <t>UTL H. R. DAVID ERNESTO PULIDO NOVA</t>
  </si>
  <si>
    <t>CPS_578_2018</t>
  </si>
  <si>
    <t>CONTRATO DE PRESTACIÓN DE SERVICIOS COMO ASESOR GRADO I EN LA UNIDAD DE TRABAJO LEGISLATIVO DEL HONORABLE REPRESENTANTE DAVID ERNESTO PULIDO NOVA</t>
  </si>
  <si>
    <t>CAROLINA AGREDO CHAMAT</t>
  </si>
  <si>
    <t>https://www.contratos.gov.co/consultas/detalleProceso.do?numConstancia=18-12-8406061</t>
  </si>
  <si>
    <t>UTL H. R. JOSE LUIS PINEDO CAMPO</t>
  </si>
  <si>
    <t>CPS_579_2018</t>
  </si>
  <si>
    <t>CONTRATO DE PRESTACIÓN DE SERVICIOS COMO ASESOR GRADO I EN LA UNIDAD DE TRABAJO LEGISLATIVO DEL HONORABLE REPRESENTANTE JOSE LUIS PINEDO CAMPO</t>
  </si>
  <si>
    <t>JOSE MANUEL GUAL ACOSTA</t>
  </si>
  <si>
    <t>https://www.contratos.gov.co/consultas/detalleProceso.do?numConstancia=18-12-8406343</t>
  </si>
  <si>
    <t>UTL H. R. CARLOS MARIO FORERO DAZA</t>
  </si>
  <si>
    <t>CPS_580_2018</t>
  </si>
  <si>
    <t>CONTRATO DE PRESTACIÓN DE SERVICIOS COMO ASESOR GRADO I EN LA UNIDAD DE TRABAJO LEGISLATIVO DEL HONORABLE REPRESENTANTE  CARLOS MARIO FORERO DAZA</t>
  </si>
  <si>
    <t>https://www.contratos.gov.co/consultas/detalleProceso.do?numConstancia=18-12-8406512</t>
  </si>
  <si>
    <t>TERMINADO ANTICIPADAMENTE 1/10/18 DE COMUN ACUERDO</t>
  </si>
  <si>
    <t>UTL H. R. CARLOS GERMÁN NAVAS TALERO</t>
  </si>
  <si>
    <t>CPS_581_2018</t>
  </si>
  <si>
    <t>CONTRATO DE PRESTACIÓN DE SERVICIOS COMO ASESOR GRADO VIII EN LA UNIDAD DE TRABAJO LEGISLATIVO DEL HONORABLE REPRESENTANTE CARLOS GERMÁN NAVAS TALERO</t>
  </si>
  <si>
    <t>https://www.contratos.gov.co/consultas/detalleProceso.do?numConstancia=18-12-8406706</t>
  </si>
  <si>
    <t>UTL H. R. MARGARITA MARIA RESTREPO ARANGO</t>
  </si>
  <si>
    <t>CPS_582_2018</t>
  </si>
  <si>
    <t>CONTRATO DE PRESTACIÓN DE SERVICIOS COMO ASESOR GRADO IV EN LA UNIDAD DE TRABAJO LEGISLATIVO DEL HONORABLE REPRESENTANTE MARGARITA MARIA RESTREPO ARANGO</t>
  </si>
  <si>
    <t>DOUGLAS ENRIQUE LORDUY MONTAÑEZ</t>
  </si>
  <si>
    <t>https://www.contratos.gov.co/consultas/detalleProceso.do?numConstancia=18-12-8406869</t>
  </si>
  <si>
    <t>UTL H. R. OSCAR TULIO LIZCANO GONZALEZ</t>
  </si>
  <si>
    <t>CPS_583_2018</t>
  </si>
  <si>
    <t>CONTRATO DE PRESTACIÓN DE SERVICIOS COMO ASESOR GRADO I EN LA UNIDAD DE TRABAJO LEGISLATIVO DEL HONORABLE REPRESENTANTE OSCAR TULIO LIZCANO GONZALEZ</t>
  </si>
  <si>
    <t>MANUELA GOMEZ MORENO</t>
  </si>
  <si>
    <t>https://www.contratos.gov.co/consultas/detalleProceso.do?numConstancia=18-12-8407060</t>
  </si>
  <si>
    <t>UTL H. R. DIEGO JAVIER OSORIO JIMENEZ</t>
  </si>
  <si>
    <t>CPS_584_2018</t>
  </si>
  <si>
    <t>CONTRATO DE PRESTACIÓN DE SERVICIOS COMO ASESOR GRADO II EN LA UNIDAD DE TRABAJO LEGISLATIVO DEL HONORABLE REPRESENTANTE SANDRA LORENA GARCIA TORO</t>
  </si>
  <si>
    <t>SANDRA LORENA GARCIA TORO</t>
  </si>
  <si>
    <t>https://www.contratos.gov.co/consultas/detalleProceso.do?numConstancia=18-12-8396871</t>
  </si>
  <si>
    <t>UTL H. R. JULIO CESAR TRIANA QUINTERO</t>
  </si>
  <si>
    <t>CPS_585_2018</t>
  </si>
  <si>
    <t>CONTRATO DE PRESTACIÓN DE SERVICIOS COMO ASESOR GRADO III EN LA UNIDAD DE TRABAJO LEGISLATIVO DEL HONORABLE REPRESENTANTE ELIZABETH JAY-PANG DIAZ  JULIO CESAR TRIANA QUINTERO</t>
  </si>
  <si>
    <t>JOHANN ALEXANDER VARGAS BEDOYA</t>
  </si>
  <si>
    <t>https://www.contratos.gov.co/consultas/detalleProceso.do?numConstancia=18-12-8407997</t>
  </si>
  <si>
    <t>UTL H. R. JUAN FERNANDO ESPINAL RAMIREZ</t>
  </si>
  <si>
    <t>CPS_586_2018</t>
  </si>
  <si>
    <t>CONTRATO DE PRESTACIÓN DE SERVICIOS COMO ASESOR GRADO I EN LA UNIDAD DE TRABAJO LEGISLATIVO DEL HONORABLE REPRESENTANTE H. R. JUAN FERNANDO ESPINAL RAMIREZ</t>
  </si>
  <si>
    <t>LUIS GABRIEL ESCOBAR TRUJILLO</t>
  </si>
  <si>
    <t>https://www.contratos.gov.co/consultas/detalleProceso.do?numConstancia=18-12-8408042</t>
  </si>
  <si>
    <t>UTL H. R. JUAN CARLOS REINALES AGUDELO</t>
  </si>
  <si>
    <t>CPS_587_2018</t>
  </si>
  <si>
    <t>CONTRATO DE PRESTACIÓN DE SERVICIOS COMO ASESOR GRADO I EN LA UNIDAD DE TRABAJO LEGISLATIVO DEL HONORABLE REPRESENTANTE JUAN CARLOS REINALES AGUDELO</t>
  </si>
  <si>
    <t>VICENTE EMILIO SUAREZ MONTOYA</t>
  </si>
  <si>
    <t>https://www.contratos.gov.co/consultas/detalleProceso.do?numConstancia=18-12-8408080</t>
  </si>
  <si>
    <t>CPS_588_2018</t>
  </si>
  <si>
    <t>CONTRATO DE PRESTACIÓN DE SERVICIOS COMO ASESOR GRADO II EN LA UNIDAD DE TRABAJO LEGISLATIVO DEL HONORABLE REPRESENTANTE MARGARITA MARIA RESTREPO ARANGO</t>
  </si>
  <si>
    <t>RAFAEL EDUARDO PALAU SALAZAR</t>
  </si>
  <si>
    <t>https://www.contratos.gov.co/consultas/detalleProceso.do?numConstancia=18-12-8408728</t>
  </si>
  <si>
    <t>CPS_589_2018</t>
  </si>
  <si>
    <t>CONTRATO DE PRESTACIÓN DE SERVICIOS COMO ASESOR GRADO V EN LA UNIDAD DE TRABAJO LEGISLATIVO DEL HONORABLE REPRESENTANTE JUAN CARLOS REINALES AGUDELO</t>
  </si>
  <si>
    <t>GLADYS  MARIANELA BURGOS CUEVAS</t>
  </si>
  <si>
    <t>https://www.contratos.gov.co/consultas/detalleProceso.do?numConstancia=18-12-8409106</t>
  </si>
  <si>
    <t>CPS_590_2018</t>
  </si>
  <si>
    <t>MARIA JIMENA MUNERA ALVAREZ</t>
  </si>
  <si>
    <t>https://www.contratos.gov.co/consultas/detalleProceso.do?numConstancia=18-12-8409261</t>
  </si>
  <si>
    <t>CPS_591_2018</t>
  </si>
  <si>
    <t>PRESTACIÓN DE SERVICIOS DE APOYO A LA GESTIÓN PARA APOYAR A LA DIVISION JURIDICA EN LAS ACTIVIDADES SECRETARIALES, ASISTENCIALES Y OPERATIVAS QUE SE DERIVEN DE LOS PROCESOS DE CONTRATACION DE LA DIVISION JURIDICA.</t>
  </si>
  <si>
    <t>https://www.contratos.gov.co/consultas/detalleProceso.do?numConstancia=18-12-8422989</t>
  </si>
  <si>
    <t>CPS_592_2018</t>
  </si>
  <si>
    <t>PRESTAR LOS SERVICIOS PROFESIONALES COMO ABOGADO PARA APOYAR LAS ACTIVIDADES EN MATERIA CONTRACTUAL A CARGO DE LA DIVISION JURIDICA DE LA CAMARA DE REPRESENTATES</t>
  </si>
  <si>
    <t>LINDA JOHANNA REYES MORENO</t>
  </si>
  <si>
    <t>https://www.contratos.gov.co/consultas/detalleProceso.do?numConstancia=18-12-8423058</t>
  </si>
  <si>
    <t>CPS_593_2018</t>
  </si>
  <si>
    <t>IVON LORENA RUBIO OSORIO</t>
  </si>
  <si>
    <t>https://www.contratos.gov.co/consultas/detalleProceso.do?numConstancia=18-12-8423096</t>
  </si>
  <si>
    <t>CPS_594_2018</t>
  </si>
  <si>
    <t>PRESTACION DE SERVICIOS DE APOYO A LA GESTION PARA BRINDAR ACOMPAÑAMIENTO EN LAS ACTIVIDADES QUE SE DERIVEN DE LA GESTION CONTRACTUAL DE LA DIVISION JURIDICA</t>
  </si>
  <si>
    <t>https://www.contratos.gov.co/consultas/detalleProceso.do?numConstancia=18-12-8423148</t>
  </si>
  <si>
    <t>CPS_595_2018</t>
  </si>
  <si>
    <t>PRESTAR LOS SERVICIOS PROFESIONALES COMO ASESOR JURIDICO EN LAS ACTUACIONES CONTRACTUALES Y LEGALES DE LA DIVISION JURIDICA DE LA CAMARA DE REPRESENTANTES</t>
  </si>
  <si>
    <t>CRISTIAN ANDRES CARRANZA RAMIREZ</t>
  </si>
  <si>
    <t>https://www.contratos.gov.co/consultas/detalleProceso.do?numConstancia=18-12-8420410</t>
  </si>
  <si>
    <t>CPS_596_2018</t>
  </si>
  <si>
    <t>PRESTACION DE SERVICIOS DE APOYO A LA GESTION PARA LA ORGANIZACIÓN Y CONTROL DEL ARCHIVO CONTRACTUAL DE LA GESTION CONTRACTUAL DE LA DIVISION JURIDICA</t>
  </si>
  <si>
    <t>https://www.contratos.gov.co/consultas/detalleProceso.do?numConstancia=18-12-8423202</t>
  </si>
  <si>
    <t>CPS_597_2018</t>
  </si>
  <si>
    <t>PRESTACION DE SERVICIOS PROFESIONALES PARA EJERCER LA REPRESENTACION JUDICIAL DE LA ENTIDAD EN LOS PROCESOS EN LOS QUE SEA PARTE ENTRE OTRAS ACTIVIDADES JURIDICAS</t>
  </si>
  <si>
    <t>https://www.contratos.gov.co/consultas/detalleProceso.do?numConstancia=18-12-8426871</t>
  </si>
  <si>
    <t>CPS_598_2018</t>
  </si>
  <si>
    <t>PRESTACION DE SERVICIOS PROFESIONALES PARA APOYAR DESDE SU PROFESION LAS DIFERENTES ACTIVIDADES QUE SE DERIVEN DE LOS PROCESOS PRECONTRACTUALES Y CONTRACTUALES DE LA CAMARA DE REPRESENTANTES</t>
  </si>
  <si>
    <t>https://www.contratos.gov.co/consultas/detalleProceso.do?numConstancia=18-12-8420438</t>
  </si>
  <si>
    <t>CPS_599_2018</t>
  </si>
  <si>
    <t>PRESTACION DE SERVICIOS PROFESIONALES PARA ASESORAR ESTUDIAR Y CONCEPTUAR SOBRE ASUNTOS DISCIPLINARIOS  QUE SEAN COMPETENCIA DE LA DIVISION JURIDICA</t>
  </si>
  <si>
    <t>https://www.contratos.gov.co/consultas/detalleProceso.do?numConstancia=18-12-8420454</t>
  </si>
  <si>
    <t>CPS_600_2018</t>
  </si>
  <si>
    <t>PRESTACION DE SERVICIOS PROFESIONALES PARA APOYAR COMO ABOGADO EN LOS PROCESOS DISCIPLINARIOS QUE ADELANTA LA DIVISION JURIDICA</t>
  </si>
  <si>
    <t>https://www.contratos.gov.co/consultas/detalleProceso.do?numConstancia=18-12-8420824</t>
  </si>
  <si>
    <t>CPS_601_2018</t>
  </si>
  <si>
    <t>PRESTAR SERVICIOS PARA LA ORGANIZACIÓN, FOLIACION Y CLASIFICACION DEL ARCHIVO DOCUMENTAL DE LA OFICINA DE INFROMACION  Y PRENSA DE LA CAMARA DE REPRESENTANTES,</t>
  </si>
  <si>
    <t>https://www.contratos.gov.co/consultas/detalleProceso.do?numConstancia=18-12-8477526</t>
  </si>
  <si>
    <t>CPS_602_2018</t>
  </si>
  <si>
    <t>CRISTIAN CARRANZA</t>
  </si>
  <si>
    <t>ASESORAR AL AREA DE PLANEACION Y SISTEMAS DE LA CAMARA DE REPRESENTANTES EN EL DISEÑO, EJECUCION Y SEGUIMIENTO DE LOS PLANES Y PROYECTOS DE LAS TECNOLOGIAS DE LA INFORMACION Y LAS COMUNICACIONES</t>
  </si>
  <si>
    <t>https://www.contratos.gov.co/consultas/detalleProceso.do?numConstancia=18-12-8443257</t>
  </si>
  <si>
    <t>CPS_603_2018</t>
  </si>
  <si>
    <t>PRESTACION DE SERVICIOS PROFESIONALES PARA BRINDAR APOYO Y COMPAÑAMIENTO EN LOS PROCESOS DESARROLLADOS POR LA DIVISION FINANCIERA Y PRESUPUESTO, ESPECIALMENTE EN EL MANEJO TRAMITE Y CONTROL DEL PRESUPUESTO DE LA CORPORACION</t>
  </si>
  <si>
    <t>https://www.contratos.gov.co/consultas/detalleProceso.do?numConstancia=18-12-8443310</t>
  </si>
  <si>
    <t>CPS_604_2018</t>
  </si>
  <si>
    <t>PRESTACION DE SERVICIOS PARA BRINDAR ACOMPANAMIENTO JURiDICO,EN TODO LO RELACIONADO A LA APUCACION DE ESTRATEGIAS DE COMUNICACIONES INTERNAS Y TEMAS JURIDICOS DE LA OFICINA DE INFORMACION Y PRENSA DE LA CAMARA DE REPRESENTANTES</t>
  </si>
  <si>
    <t>https://www.contratos.gov.co/consultas/detalleProceso.do?numConstancia=18-12-8480402</t>
  </si>
  <si>
    <t>CPS_605_2018</t>
  </si>
  <si>
    <t>CHRISTIAN GONZALEZ</t>
  </si>
  <si>
    <t>PRESTAR LOS SERVICIOS DE APOYO A LA GESTION  DE LA DIRECCION ADMINISTRATIVA, PARA EL DESARROLLO DE LA PROYECCION Y TRAMITE DE REQUERIMIENTOS JURIDICOS Y ADMINISTRATIVOS QUE SE ADELANTAN EN LA DIRECCION ADMINISTRATIVA DE LA CAMARA DE REPRESENTANTES</t>
  </si>
  <si>
    <t>https://www.contratos.gov.co/consultas/detalleProceso.do?numConstancia=18-12-8444736</t>
  </si>
  <si>
    <t>CPS_606_2018</t>
  </si>
  <si>
    <t>https://www.contratos.gov.co/consultas/detalleProceso.do?numConstancia=18-12-8447540</t>
  </si>
  <si>
    <t>CPS_607_2018</t>
  </si>
  <si>
    <t>PRESTACION DE SERVICIOS DE APOYO A LA GESTION EN LA ORGANIZACIÓN CLASIFICACION FOLIACION Y SEGUIMIENTO DE LOS CONTRATOS DE PRESTACION DE SERVICIOS BAJO LA SUPERVISION DEL SECRETARIO DE LA COMISION LEGAL DE CUENTAS</t>
  </si>
  <si>
    <t>JHON JAMES GALVIS PATIÑO</t>
  </si>
  <si>
    <t>https://www.contratos.gov.co/consultas/detalleProceso.do?numConstancia=18-12-8446214</t>
  </si>
  <si>
    <t>CPS_608_2018</t>
  </si>
  <si>
    <t>PRESTAR SERVICIOS PROFESIONALES PARA BRINDAR ACOMPAÑAMIENTO JURIDICO A LA COMISION PRIMERA DE LA CAMARA DE REPRESENTANTES EN EL ESTUDIO DE LOS PROYECTOS QUE SE RADIQUEN EN ESTE PERIODO LEGISLATIVO</t>
  </si>
  <si>
    <t>https://www.contratos.gov.co/consultas/detalleProceso.do?numConstancia=18-12-8446292</t>
  </si>
  <si>
    <t>CPS_609_2018</t>
  </si>
  <si>
    <t>PRESTACION DE SERVICIOS PROFESIONALES PARA APOYAR JURIDICAMENTE A LA COMISION PRIMERA CONSTITUCIONAL PERMANENTE DE LA CAMARA DE REPRESENTANTES</t>
  </si>
  <si>
    <t>https://www.contratos.gov.co/consultas/detalleProceso.do?numConstancia=18-12-8446365</t>
  </si>
  <si>
    <t xml:space="preserve">COMISION SEGUNDA </t>
  </si>
  <si>
    <t>CPS_610_2018</t>
  </si>
  <si>
    <t>BRINDAR APOYO Y ACOMPAÑAMIENTO JURIDICO EN EL ESTUDIO DE LOS DIFERENTES PROYECTOS DE LEY QUE LE COMPETEN A LA COMISION SEGUNDA DE LA CAMARA DE REPRESENTANTES</t>
  </si>
  <si>
    <t>WILYAN JAIR GALARRAGA GUZMAN</t>
  </si>
  <si>
    <t>https://www.contratos.gov.co/consultas/detalleProceso.do?numConstancia=18-12-8545687</t>
  </si>
  <si>
    <t>CPS_611_2018</t>
  </si>
  <si>
    <t>PRESTAR LOS SERVICIOS PROFESIONALES ESPECIALIZADOS PARA APOYAR A LA COMISION LEGAL DE CUENTAS EN EL ANALISIS TECNICO CONTABLE FINANCIERO Y PRESUPUESTAL DE LAS ENTIDADES "SOCIEDAD DE TELEVISION DE CALDAS RISARALDA Y QUINDIO LTDA- TELECAFE LTDA, AGENCIA DESARROLLO RURAL - ADR Y CORPORACION AUTONOMA REGIONAL DE RISARALDA- CARDER" VIGENCIA 2017</t>
  </si>
  <si>
    <t>https://www.contratos.gov.co/consultas/detalleProceso.do?numConstancia=18-12-8447613</t>
  </si>
  <si>
    <t xml:space="preserve">PUBLICACION INFORME 15/08/2019 </t>
  </si>
  <si>
    <t>CPS_612_2018</t>
  </si>
  <si>
    <t>PRESTAR LOS SERVICIOS PROFESIONALES PARA BRINDAR APOYO A LA COMISION LEGAL DE CUENTAS DESDE EL PUNTO DE VISTA DE SU PROFESION EN EL ANALISIS DE LOS INFORMES Y DEMAS DOCUMENTACION DE LA ENTIDAD "U A E DE AERONAUTICA CIVIL Y AGENCIA NACIONAL DE INFRAESTRUCTURA  - ANI"VIGENCIA 2017</t>
  </si>
  <si>
    <t>https://www.contratos.gov.co/consultas/detalleProceso.do?numConstancia=18-12-8447685</t>
  </si>
  <si>
    <t>CPS_613_2018</t>
  </si>
  <si>
    <t>PRESTACION DE SERVICIOS PROFESIONALES PARA APOYAR A LA DIVISION JURIDICA EN LA REVISION DE CONTRATOS SUSCRITOS POR LA ENTIDAD Y LA LIQUIDACION DE LOS QUE LO REQUIERAN , ASI COMO EL SEGUIMIENTO DEL PLAN ESTRATEGICO, EL PLAN DE ACCION Y EL DE MEJORAMIENTO</t>
  </si>
  <si>
    <t>https://www.contratos.gov.co/consultas/detalleProceso.do?numConstancia=18-12-8448911</t>
  </si>
  <si>
    <t>CPS_614_2018</t>
  </si>
  <si>
    <t>CONTRATO DE PRESTACION DE SERVICIOS PROFESIONALES COMO
ASESOR GRADO III EN LA UNlOAD DE TRABAJO LEGISLA TlVO DEL
HONORABLE REPRESENTANTE ARMANDO ZABARAIN D' ARCE</t>
  </si>
  <si>
    <t>https://www.contratos.gov.co/consultas/detalleProceso.do?numConstancia=18-12-8463247</t>
  </si>
  <si>
    <t>CPS_615_2018</t>
  </si>
  <si>
    <t>PRESTACION DE SERVICIOS PROFESIONALES PARA APOYAR EL ACOMPAÑAMIENTO A LA PRESIDENCIA DE LA CAMARA DE REPRESENTANTES, EN ASUNTOS JURIDICOS Y PRESUPUESTALES PARA EL CUMPLIMIENTO DE LAS ACTIVIDADES MISIONALES DE LA CORPORACION</t>
  </si>
  <si>
    <t>LUIS JESUS BOTELLO MONCADA</t>
  </si>
  <si>
    <t>https://www.contratos.gov.co/consultas/detalleProceso.do?numConstancia=18-12-8448925</t>
  </si>
  <si>
    <t>CPS_616_2018</t>
  </si>
  <si>
    <t>PRESTAR SERVICIOS PROFESIONALES PARA APOYAR JURIDICAMENTE A LA COMISION LEGAL DE CUENTAS DE LA CAMARA DE REPRESENTANTES, ESPECIALMENTE EN LOS TEMAS RELACIONADOS CON LA CONTRATACION</t>
  </si>
  <si>
    <t>https://www.contratos.gov.co/consultas/detalleProceso.do?numConstancia=18-12-8448947</t>
  </si>
  <si>
    <t>CPS_617_2018</t>
  </si>
  <si>
    <t>JESUS ANTONIO  POSADA CASTAÑO</t>
  </si>
  <si>
    <t>https://www.contratos.gov.co/consultas/detalleProceso.do?numConstancia=18-12-8453712</t>
  </si>
  <si>
    <t>CPS_618_2018</t>
  </si>
  <si>
    <t xml:space="preserve">PRESTACION DE SERVICIOS PROFESIONALES DE APOYO A LAS ACTIVIDADES DESARROLLADAS EN LA OFICINA DE PLANEACION Y SISTEMAS, ESPECIALMENTE EN LO CONCERNIENTE A LA ACTUALIZACION DE POLiTICAS OPERACIONALES, PROCESOS DE ELABORACION DE DOCUMENTOS DE ALTA DIRECCION PLAN ESTRATEGICO, PROCESOS, PROCEDIMIENTOS E INDICADORES, </t>
  </si>
  <si>
    <t>https://www.contratos.gov.co/consultas/detalleProceso.do?numConstancia=18-12-8463284</t>
  </si>
  <si>
    <t>CPS_619_2018</t>
  </si>
  <si>
    <t>PRESTAR LOS SERVICIOS PROFESIONALES PARA ASESORAR ESTUDIAR CONCEPTUAR A LA DIRECCION ADMINISTRATIVA TODAS LAS GESTIONES REQUERIDAS FRENTE A LOS PROCESOS DE APOYO DE CONTROL INTERNO, PLANEACION FINANCIERA Y PRESUPUESTAL, QUE SEAN DE SU COMPETENCIA</t>
  </si>
  <si>
    <t>JEFFERSON PINZON HERNANDEZ</t>
  </si>
  <si>
    <t>https://www.contratos.gov.co/consultas/detalleProceso.do?numConstancia=18-12-8463325</t>
  </si>
  <si>
    <t>CPS_620_2018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</si>
  <si>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DERIVEN</t>
  </si>
  <si>
    <t>https://www.contratos.gov.co/consultas/detalleProceso.do?numConstancia=18-12-8453730</t>
  </si>
  <si>
    <t>CPS_621_2018</t>
  </si>
  <si>
    <t>PRESTACION DE SERVICIOS DE APOYO A LA GESTION EN LA DIVISION DE PERSONAL EN ACTIVIDADES RELACIONADAS CON PROCESOS CONTRACTUALES Y SITUACIONES ADMINISTRATIVAS</t>
  </si>
  <si>
    <t>https://www.contratos.gov.co/consultas/detalleProceso.do?numConstancia=18-12-8453745</t>
  </si>
  <si>
    <t>CPS_622_2018</t>
  </si>
  <si>
    <t xml:space="preserve">PRESTACION DE SERVICIOS PROFESIONALES PARA BRINDAR APOYO Y ACOMPAÑAMIENTO A LA PRESIDENCIA DE LA CAMARA DE REPRESENTANTES EN TRAMITES DE CARÁCTER LEGISLATIVO  PARA LA ESTRUCTURACION DE INFORMES EN EL CUMPLIMIENTO DE LAS OBLIGACIONES MISIONALES DE LA CORPORACION </t>
  </si>
  <si>
    <t>BRIAN HERVEY  SUAREZ GOMEZ</t>
  </si>
  <si>
    <t>https://www.contratos.gov.co/consultas/detalleProceso.do?numConstancia=18-12-8453760</t>
  </si>
  <si>
    <t>CPS_623_2018</t>
  </si>
  <si>
    <t>MAGDA ALEXANDRA GARCIA RODRIGUEZ</t>
  </si>
  <si>
    <t>https://www.contratos.gov.co/consultas/detalleProceso.do?numConstancia=18-12-8453785</t>
  </si>
  <si>
    <t>CPS_624_2018</t>
  </si>
  <si>
    <t>PRESTACION DE SERVICIOS PROFESIONALES PARA APOYAR JURIDICAMENTE LOS DIFERENTES ASUNTOS PROPIOS DE LA DIVISION JURIDICA, INCLUIDO EJERCER LA REPRESENTACION JURIDICA</t>
  </si>
  <si>
    <t>https://www.contratos.gov.co/consultas/detalleProceso.do?numConstancia=18-12-8453885</t>
  </si>
  <si>
    <t>CPS_625_2018</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</si>
  <si>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</si>
  <si>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https://www.contratos.gov.co/consultas/detalleProceso.do?numConstancia=18-12-8453952</t>
  </si>
  <si>
    <t>CPS_626_2018</t>
  </si>
  <si>
    <t>PRESTACION DE SERVICIOS DE APOYO A LA GESTION PARA EL TRATAMIENTO DE LA BASES DE DATOS PARA LAS SESIONES PLENARIAS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</si>
  <si>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https://www.contratos.gov.co/consultas/detalleProceso.do?numConstancia=18-12-8453997</t>
  </si>
  <si>
    <t>CPS_627_2018</t>
  </si>
  <si>
    <t>https://www.contratos.gov.co/consultas/detalleProceso.do?numConstancia=18-12-8454031</t>
  </si>
  <si>
    <t>CPS_628_2018</t>
  </si>
  <si>
    <t>PRESTACION DE SERVICIOS PROFESIONALES EN TODAS LAS GESTIONES DE LA DIRECCION ADMINISTRATIVA, REQUERIDOS PARA EL DESARROLLO DE LA PROYECCION Y TRAMITE DE REQUERIMIENTOS JURIDICOS Y ADMINISTRATIVOS QUE SE ADELANTAN EN LA DIRECCION ADMINISTRATIVA DE LA CAMARA DE REPRESENTANTES</t>
  </si>
  <si>
    <t>LEWIS JEFFERSON CALDERON  SANCHEZ</t>
  </si>
  <si>
    <t>https://www.contratos.gov.co/consultas/detalleProceso.do?numConstancia=18-12-8455264</t>
  </si>
  <si>
    <t>CPS_629_2018</t>
  </si>
  <si>
    <t>https://www.contratos.gov.co/consultas/detalleProceso.do?numConstancia=18-12-8455342</t>
  </si>
  <si>
    <t>CPS_630_2018</t>
  </si>
  <si>
    <t>PRESTACION DE SERVICIOS PROFESIONALES PARA APOYAR Y COORDINAR LA EJECUCION DEL PLAN INSTITUCIONAL DE FORMACION Y CAPACITACION DE LA ENTIDAD DE IGUAL FORMA APOYAR A LA DIVISION DE PERSONAL EN LA APLICACIÓN DE PRUEBAS EN LAS CONVOCATORIAS QUE SE REALICEN EN RELACION A LOS FUNCIONARIOS DE LA ENTIDAD</t>
  </si>
  <si>
    <t>https://www.contratos.gov.co/consultas/detalleProceso.do?numConstancia=18-12-8455411</t>
  </si>
  <si>
    <t>CPS_631_2018</t>
  </si>
  <si>
    <t>PRESTACION DE SERVICIOS DE APOYO A LA GESTION PARA BRINDAR ACOMPAÑAMIENTO EN LA REVISION DE LAS CUENTAS DE COBRO PRESENTADAS POR LOS CONTRATISTAS DE LA COMISION DE INVESTIGACION Y ACUSACION DE LA CAMARA DE REPRESENTANTES. ASI COMO APOYAR EN EL TRAMITE DE LAS NECESIDADES PARA LA REALIZACION DE LOS CONTRATOS QUE REQUIERA ESTA COMISION</t>
  </si>
  <si>
    <t>JHON JAIRO VELASQUEZ GUZMAN</t>
  </si>
  <si>
    <t>https://www.contratos.gov.co/consultas/detalleProceso.do?numConstancia=18-12-8455460</t>
  </si>
  <si>
    <t>CPS_632_2018</t>
  </si>
  <si>
    <t>PRESTAR LOS SERVICIOS PROFESIONALES COMO ASESOR EN LA OFICINA COORDINADORA DE CONTROL INTERNO, CON EL FIN DE REALIZAR SEGUIMIENTO Y ACOMPANAMIENTO A LOS INFORMES OUE PRESENTAN LAS DEPENDENCIAS DE ESTA CORPORACION, SOBRE LAS PETICIONES, OUEJAS, RECLAMOS, SOLICITUDES Y DENUNCIAS (PORSD)</t>
  </si>
  <si>
    <t>https://www.contratos.gov.co/consultas/detalleProceso.do?numConstancia=18-12-8463345</t>
  </si>
  <si>
    <t>CPS_633_2018</t>
  </si>
  <si>
    <t>PRESTACION DE SERVICIOS DE UNA PERSONA NATURAL PARA APOYAR LA GESTION JURiDICA QUE SE REQUIERA EN LA OFICINA COORDINADORA DE CONTROL INTERNO, EN ACTIVIDADES ASISTENCIALES Y DE GESTION DOCUMENTAL</t>
  </si>
  <si>
    <t>https://www.contratos.gov.co/consultas/detalleProceso.do?numConstancia=18-12-8455515</t>
  </si>
  <si>
    <t>CPS_634_2018</t>
  </si>
  <si>
    <t>PRESTACION DE SERVICIOS PROFESIONALES PARA APOYAR Y ACOMPAÑAR A LA DIVISION FINANCIERA Y PRESUPUESTO EN TODAS LAS ACTIVIDADES REQUERIDAS FRENTE A LOS PROCESOS DE INDOLE FINANCIERO Y PRESUPUESTAL DE LA CAMARA DE REPRESENTANTES</t>
  </si>
  <si>
    <t>https://www.contratos.gov.co/consultas/detalleProceso.do?numConstancia=18-12-8455579</t>
  </si>
  <si>
    <t>CPS_635_2018</t>
  </si>
  <si>
    <t>PRESTACION DE SERVICIOS PROFESIONALES PARA EJERCER LA
REPRESENTANCION JUDICIAL DE LA ENTIDAD EN LOS PROCESOS EN LOS QUE SEA PARTE, ENTRE OTRAS ACTIVIDADES JURiDICAS</t>
  </si>
  <si>
    <t>JAIRO ALONSO PRADO ROLDAN</t>
  </si>
  <si>
    <t>https://www.contratos.gov.co/consultas/detalleProceso.do?numConstancia=18-12-8465225</t>
  </si>
  <si>
    <t>CPS_636_2018</t>
  </si>
  <si>
    <t>PRESTAR LOS SERVICIOS DE APOYO A LA GESTION EN LAS ACTIVIDADES PROPIAS DE CORRESPONDENCIA Y ARCHIVO DE LA CAMARA DE REPRESENTANTES,</t>
  </si>
  <si>
    <t>CRISTIAN FABIAN ACEVEDO RUEDA</t>
  </si>
  <si>
    <t>https://www.contratos.gov.co/consultas/detalleProceso.do?numConstancia=18-12-8465298</t>
  </si>
  <si>
    <t>CPS_637_2018</t>
  </si>
  <si>
    <t>PRESTACION DE SERVICIOS DE APOYO A LA GESTION EN LA ORGANIZACION Y CLASIFICACION DE ARCHIVO DOCUMENTAL DE GESTION VIGENCIA 2017</t>
  </si>
  <si>
    <t>MARLIS CANDELARIA SIERRA OCHOA</t>
  </si>
  <si>
    <t>https://www.contratos.gov.co/consultas/detalleProceso.do?numConstancia=18-12-8465401</t>
  </si>
  <si>
    <t>CPS_638_2018</t>
  </si>
  <si>
    <t>PRESTAR LOS SERVICIOS PROFESIONALES PARA REALIZAR ACTIVIDADES TECNICAS DIRIGIDAS AL BUEN FUNCIONAMIENTO DE TODOS LOS EOUIPOS DE INGENIERIA DE PRODUCCION, UTILIZADOS EN LA REALIZACION DE LOS PRODUCTOS DE LA OFICINA  DE INFORMACION Y PRENSA DE LA CAMARA DE REPRESENTANTES</t>
  </si>
  <si>
    <t>SERGIO ALEJANDRO MURCIA FRAILE</t>
  </si>
  <si>
    <t>https://www.contratos.gov.co/consultas/detalleProceso.do?numConstancia=18-12-8465548</t>
  </si>
  <si>
    <t>CPS_639_2018</t>
  </si>
  <si>
    <t>PRESTACION DE SERVICIOS PROFESIONALES PARA EL DESARROLLO DE ACTIVIDADES CONTABLES  ELACIONADAS, PARA EL NORMAL EL FUNCINAMIENTO DE LA SECCION SUMINISTRO Y ALMACEN DE LA CAMARA DE REPRESENTANTES</t>
  </si>
  <si>
    <t>https://www.contratos.gov.co/consultas/detalleProceso.do?numConstancia=18-12-8465598</t>
  </si>
  <si>
    <t>CPS_640_2018</t>
  </si>
  <si>
    <t>PRESTACION DE SERVICIOS DE APOYO A LA GESTI N PARA APOYAR LAS ACTIVIDADES DE ARCHIVO DE LA DIVISION DE SERVICIOS DE LA CAMARA DE REPRESENTANTES</t>
  </si>
  <si>
    <t>https://www.contratos.gov.co/consultas/detalleProceso.do?numConstancia=18-12-8465694</t>
  </si>
  <si>
    <t>CPS_641_2018</t>
  </si>
  <si>
    <t>PRESTACION DE SERVICIOS PROFESIONALES PARA-APOYAR EL ACOMPANAMIENTO A LA PRESIDENCIA DE LA CAMARA DE REPRESENTANTES EN COMUNICACION Y DIVULGACION DE CONTENIDOS DE INTERES E IMPACTO ESTRATEGICO, PARA EL CUMPLIMIENTO DE LAS ACTIVIDADES MISIONALES DE LA CORPORACION</t>
  </si>
  <si>
    <t>ANDRES CAMILO GRIMALDOS MONTES</t>
  </si>
  <si>
    <t>https://www.contratos.gov.co/consultas/detalleProceso.do?numConstancia=18-12-8465736</t>
  </si>
  <si>
    <t>SECRETARIA PRVADA PRESIDENCIA CAMARA</t>
  </si>
  <si>
    <t>CPS_642_2018</t>
  </si>
  <si>
    <t>PRESTACION DE SERVICIOS PROFESIONALES PARA APOYAR ELACOMPANAMIENTO A LA PRESIDENCIA DE LA CAMARA DE REPRESENTANTES EN COMUNICACION Y DIVULGACION DE CONTENIDOS DE INTERES E IMPACTO ESTRATEGICO, PARA EL CUMPLIMIENTO DE LAS ACTIVIDADES MISIONALES DE LA CORPORACION</t>
  </si>
  <si>
    <t>https://www.contratos.gov.co/consultas/detalleProceso.do?numConstancia=18-12-8465768</t>
  </si>
  <si>
    <t>CPS_643_2018</t>
  </si>
  <si>
    <t>CONTRATAR LA PRESTACION DE SERVICIOS DE UN EXPERTO QUE APOYE LA GESTION DE LA DIRECCION ESTRATEGICA Y OPERATIVA DEL CANAL CONGRESO DE LA CAMARA DE REPRESENTANTES</t>
  </si>
  <si>
    <t>JHON OSCAR ALVAREZ DIAZ</t>
  </si>
  <si>
    <t>https://www.contratos.gov.co/consultas/detalleProceso.do?numConstancia=18-12-8465795</t>
  </si>
  <si>
    <t>CPS_644_2018</t>
  </si>
  <si>
    <t>PRESTACION DE SERVICIOS PROFESIONALES PARA BRINDAR ACOMPANAMIENTO A LA OFICINA DE INFORMACION Y PRENSA DE LA CAMARA DE REPRESENTANTES EN LA REALIZACION DE NOTAS PERIODISTAS PARA LOS DIFERENTES PRODUCTOS</t>
  </si>
  <si>
    <t>SANDRA MILENA ZULUAGA ESTRADA</t>
  </si>
  <si>
    <t>https://www.contratos.gov.co/consultas/detalleProceso.do?numConstancia=18-12-8465819</t>
  </si>
  <si>
    <t>CPS_645_2018</t>
  </si>
  <si>
    <t>PRESTACION DE SERVICIOS PROFESIONALES PARA ACOMPANAMIENTO EN LA APLICACION DE ESTRATEGIAS DE COMUNICACION DE LA OFICINA DE INFORMACION Y PRENSA DE LA CAMARA DE REPRESENTANTES</t>
  </si>
  <si>
    <t>JUDITH JESENIA PAIPA RUEDA</t>
  </si>
  <si>
    <t>https://www.contratos.gov.co/consultas/detalleProceso.do?numConstancia=18-12-8465848</t>
  </si>
  <si>
    <t>CPS_646_2018</t>
  </si>
  <si>
    <t>PRESTAR LOS SERVICIOS DE APOYO A LA GESTION EN LAS ACTIVIDADES PROP lAS DE CORRESPONDENCIA Y ARCHIVO DE LA CAMARA DE REPRESENTANTES</t>
  </si>
  <si>
    <t>MARIA FERNANDA PIEDRAHITA ALVAREZ</t>
  </si>
  <si>
    <t>https://www.contratos.gov.co/consultas/detalleProceso.do?numConstancia=18-12-8465858</t>
  </si>
  <si>
    <t>CPS_647_2018</t>
  </si>
  <si>
    <t>PRESTAR LOS SERVICIOS PROFESIONALES PARA ACOMPANAR EN LAS SESIONES Y APOYAR TRAMITES ADMINISTRATIVOS QUE SURJAN A PARTIR DE LA ACTIVDAD LEGISLATIVA DE LA COMlSION SEPTIMA CONSTITUCIONAL PERMANENTE</t>
  </si>
  <si>
    <t>BELLKYZ LISBETH ORTEGA BURBANO</t>
  </si>
  <si>
    <t>https://www.contratos.gov.co/consultas/detalleProceso.do?numConstancia=18-12-8465887</t>
  </si>
  <si>
    <t>CPS_648_2018</t>
  </si>
  <si>
    <t>PRESTAR SERVICIOS DE APOYO A LA GESTION EN LA RECOPILACION DE INFORMACION Y TRANSCRIPCION DE LOS INFORMES REQUERIDOS PARA EL DESARR 0 DE LAS FUNCIONES DE LA COMISION LEGAL DE CUENTAS</t>
  </si>
  <si>
    <t>NASSIR ELIAS SAMUR HERNANDEZ</t>
  </si>
  <si>
    <t>https://www.contratos.gov.co/consultas/detalleProceso.do?numConstancia=18-12-8465900</t>
  </si>
  <si>
    <t>CPS_649_2018</t>
  </si>
  <si>
    <t>PRESTACION DE SERVICIOS DE APOYO A LA GESTION EN LA ORGANIZACION, FOLIACION Y CLASIFICACION DE LA DOCUMENTACION DE LAS ENTIDADES OUE ESTAN SUJETAS AL FENECIMIENTO DE LA CUENTA GENERAL DEL PRESUPUESTO Y EL TESORO VIGENCIA 2017 Y A LA FECHA QUE SEA ALLEGADA LA MISMA</t>
  </si>
  <si>
    <t>JAIME ANDRES VERGARA DE LA OSSA</t>
  </si>
  <si>
    <t>https://www.contratos.gov.co/consultas/detalleProceso.do?numConstancia=18-12-8465946</t>
  </si>
  <si>
    <t>CPS_650_2018</t>
  </si>
  <si>
    <t>JEAN CARLOS FARFAN ARRAUT</t>
  </si>
  <si>
    <t>https://www.contratos.gov.co/consultas/detalleProceso.do?numConstancia=18-12-8465969</t>
  </si>
  <si>
    <t>CPS_651_2018</t>
  </si>
  <si>
    <t>PRESTAR LOS SERVICIOS DE APOYO A LA GESTiON EN LAS ACTIVIDADES PROPIAS DE CORRESPONDENCIA Y ARCHIVO DE LA CAMARA DE REPRESENTANTES</t>
  </si>
  <si>
    <t>GLORIA STELLA LOPEZ PEÑUELA</t>
  </si>
  <si>
    <t>https://www.contratos.gov.co/consultas/detalleProceso.do?numConstancia=18-12-8466639</t>
  </si>
  <si>
    <t>CPS_652_2018</t>
  </si>
  <si>
    <t>PRESTACION DE SERVICIOS PROFESIONALES PARA APOYAR EL
ACOMPANAMIENTO A LA PRESIDENCIA DE LA CAMARA DE
REPRESENTANTES, EN ASUNTOS DE TRAMITES LEGISlATIVOS, PARA ELCUMPLIMIENTO DE LAS ACTIVIDADES MISIONALES DE LA CORPORACION</t>
  </si>
  <si>
    <t>JORGE ANDRES MARTINEZ SANTAFE</t>
  </si>
  <si>
    <t>https://www.contratos.gov.co/consultas/detalleProceso.do?numConstancia=18-12-8466674</t>
  </si>
  <si>
    <t>CPS_653_2018</t>
  </si>
  <si>
    <t>PRESTACION DE SERVICIOS DE APOYO A LA GESTION PARA I
ACOMPANAR A LA DIVISION DE PERSONAL EN LAS ACTUALIZACIONES, MEJORAS Y SEGUIMIENTOS DEL PLAN ESTRATEGICO, PLAN DE MEJORAMIENTO, PLAN ANTICORRUPCION, MAPA DE RIESGOS Y MECANISMOS DE EVALUACION A LA IMPLEMENTACION DE LA CONVENCION INTERAMERICANA CONTRA LA CORRUPCION Y TRANSPARENCIA</t>
  </si>
  <si>
    <t>MARIA CAROLINA ANTIA ROMERO</t>
  </si>
  <si>
    <t>https://www.contratos.gov.co/consultas/detalleProceso.do?numConstancia=18-12-8466730</t>
  </si>
  <si>
    <t>CPS_654_2018</t>
  </si>
  <si>
    <t>PRESTAR SERVICIOS PROFESIONALES PARA APOYAR A LA COMISION LEGAL DE CUENTAS EN EL ANALISIS, REVISION, SEGUIMIENTO Y PLAN DE MEJORAMIENTO DE LAS ENTIDADES 'INSTITUTO PENITENCIARIO Y CARCELARIO- INPEC Y UAE DE GESTION DE RESTITUCION DE TIERRAS DESPOJADA' Vlgencia 2017</t>
  </si>
  <si>
    <t>GUSTAVO ADOLFO GOMEZ ARROYO</t>
  </si>
  <si>
    <t>https://www.contratos.gov.co/consultas/detalleProceso.do?numConstancia=18-12-8480491</t>
  </si>
  <si>
    <t>CPS_655_2018</t>
  </si>
  <si>
    <t>CONTRATO INTERADMINISTRATIVO PARA LA EDICION Y PUBLICACION DE LA GACETA DEL CONGRESO Y DEMAS PUBLICACIONES REQUERIDAS Y AUTORIZADAS POR LA CAMARA DE REPRESENTANTES.</t>
  </si>
  <si>
    <t>https://www.contratos.gov.co/consultas/detalleProceso.do?numConstancia=18-12-8480571</t>
  </si>
  <si>
    <t>PUBLICACION INFORME 13/06/2019</t>
  </si>
  <si>
    <t>CPS_656_2018</t>
  </si>
  <si>
    <t>PR'ESTACION DE SERVICIOS DE APOYO A LA GESTION PARA ACOMPANAR A LA DIVISION DE PERSONAL EN LAS ACTIVIDADES DE SISTEMATIZACION, EVACUACION DE FONDOS ACUMULADOS Y ARCHIVO DE GESTION</t>
  </si>
  <si>
    <t>MARIO ANDRES SABOGAL BURGOS</t>
  </si>
  <si>
    <t>https://www.contratos.gov.co/consultas/detalleProceso.do?numConstancia=18-12-8480702</t>
  </si>
  <si>
    <t>SECRETARIA PRIVADA PRESIDENCIA</t>
  </si>
  <si>
    <t>CPS_657_2018</t>
  </si>
  <si>
    <t>PRESTACION DE SERVICIOS PROFESIONALES PARA APOYAR EN EL PROCESO DE IDENTIFICACION, CONTEXTUALIZACION Y DIVULGACION DEL MATERIAL DE AUDIO IDISPUESTO EN LOS ARCHIVOS DEL CONGRESO DE LA REPUBLICA); OUE CONTENGA HITOS HISTORICOSjELACIONADOS CON LOS PROCESOS DEMOCRATICOS DE LA ENTIDAD.</t>
  </si>
  <si>
    <t>GUILLERMO LEON LABRADOR MORALES</t>
  </si>
  <si>
    <t>https://www.contratos.gov.co/consultas/detalleProceso.do?numConstancia=18-12-8466790</t>
  </si>
  <si>
    <t>CPS_658_2018</t>
  </si>
  <si>
    <t>APOYAR A LA DIVISION DE PERSONAL EN LA ATENCION A PUBLICO Y EL SISTEMA DE CORRESPONDENCIA INTERNO DE LA DIVISION</t>
  </si>
  <si>
    <t>JOAN SEBASTIAN ABRIL ROMERO</t>
  </si>
  <si>
    <t>https://www.contratos.gov.co/consultas/detalleProceso.do?numConstancia=18-12-8466834</t>
  </si>
  <si>
    <t>CPS_659_2018</t>
  </si>
  <si>
    <t>PRESTACION DE SERVICIOS DE APOYO A LA GESTION PARA REAlIZAR ACOMPANAMIENTO EN LOS COMPONENTES DE PLANEACION PRESUPUESTAL Y TECNICO EN LA FORMULACION. IMPLEMENTACION Y SEGUIMIENTO DE LOS PLANES, POLITiCAS/'" PROGRAMAS DE COMPETENCIA DE LA DIVISION DE SERVICIOS.</t>
  </si>
  <si>
    <t>https://www.contratos.gov.co/consultas/detalleProceso.do?numConstancia=18-12-8480768</t>
  </si>
  <si>
    <t>CPS_660_2018</t>
  </si>
  <si>
    <t>PRESTAR SERVICIOS PROFESIONALES ESPECIALIZADOS PARA APOYAR A LA COMISION LEGAL DE CUENTAS EN EL ANALISIS REVISION SEGUIMIENTO Y PLAN DE MEJORAMIENTO DE LAS ENTIDADES "FISCALIA GENERAL DE LA NACION Y SUPERINTENDENCIA DE SOCIEDADES" VIGENCIA 2017</t>
  </si>
  <si>
    <t>https://www.contratos.gov.co/consultas/detalleProceso.do?numConstancia=18-12-8534336</t>
  </si>
  <si>
    <t>CPS_661_2018</t>
  </si>
  <si>
    <t>PRESTACION DE SERVICIOS PROFESIONALES PARA APOYAR A LA COMISOON LEGAL DE CUENTAS EN EL ANALISIS TECNICO CONTABLE, FINANCIERO Y PRESUPUESTAL DE LA ENTIDAD “FONDO AGROPÉCUARIO DE GARANTIAS FAG- FINAGRO Y MINISTERIO DE AGRICULTURA Y DESARROLLO RURAL” VIGENCIA 2017</t>
  </si>
  <si>
    <t>https://www.contratos.gov.co/consultas/detalleProceso.do?numConstancia=18-12-8542111</t>
  </si>
  <si>
    <t>CPS_662_2018</t>
  </si>
  <si>
    <t xml:space="preserve">PRESTAR LOS SERVICIOS PROFESIONALES PARA BRINDAR ACOMPANAMIENTO A LA REALIZACION DEL SEGUIMIENTO DE LOS INFORMES DE LEY QUE SON RESPONSABILIDAD DE LA OFICINA COORDINADORA DE CONTROL INTERNO </t>
  </si>
  <si>
    <t>JOSE IGNACIO MANCO JARABA</t>
  </si>
  <si>
    <t>https://www.contratos.gov.co/consultas/detalleProceso.do?numConstancia=18-12-8480850</t>
  </si>
  <si>
    <t>CPS_663_2018</t>
  </si>
  <si>
    <t>PRESTAC!ON DE SERVICIOS PROF'ESIONALES PARA BRINDAR APOYO Y ACOMPANAMIENTO EN TEMAS RELACIONADOS CON LA REVISION DE INFORMACION CONTABLE Y LIQUIDACION DE CONTRATOS QUE CORRESPONDAN A LA DIVISION DE SERVICIOS DE LA CAMARA DE REPRESENTANTES.</t>
  </si>
  <si>
    <t>https://www.contratos.gov.co/consultas/detalleProceso.do?numConstancia=18-12-8480901</t>
  </si>
  <si>
    <t>CPS_664_2018</t>
  </si>
  <si>
    <t>https://www.contratos.gov.co/consultas/detalleProceso.do?numConstancia=18-12-8480986</t>
  </si>
  <si>
    <t>CPS_665_2018</t>
  </si>
  <si>
    <t>PRESTACION DE SERVICIOS PROFESIONALES PARA EL ACOMPANAMIENTO JURiDICO EN LOS PROCESOS RELACIONADOS CON EL PARQUE AUTOMOTOR DE COMPETENCIA DE LA DIVISION DE SERVICIOS</t>
  </si>
  <si>
    <t>https://www.contratos.gov.co/consultas/detalleProceso.do?numConstancia=18-12-8481053</t>
  </si>
  <si>
    <t>CPS_666_2018</t>
  </si>
  <si>
    <t>PRESTACION DE SERVICIOS PROFESIONALES PARA APOYAR A LA COMISION LEGAL DE CUENTAS EN EL ANALISIS TECNICO CONTABLE FINANCIERO Y PRESUPUESTAL DE LAS ENTIDADES "CORPORACION AUTONOMA REGIONAL DE CUNDINAMARCA - CAR Y MINISTERIO DE MINAS Y ENERGIA" VIGENCIA 2017</t>
  </si>
  <si>
    <t>DUMAR GENTIL GARCIA</t>
  </si>
  <si>
    <t>https://www.contratos.gov.co/consultas/detalleProceso.do?numConstancia=18-12-8534370</t>
  </si>
  <si>
    <t>CPS_667_2018</t>
  </si>
  <si>
    <t>PRESTACION DE SERVICIOS DE APOYO A LA GESTION PARA ACOMPANAR A LA DIVISION DE PERSONAL EN LAS ACTIVIDADES DE SISTEMATIZACION, EVACUACION DE FONDOS ACUMULADOS Y ARCHIVO DE GESTION</t>
  </si>
  <si>
    <t>LUISA MARIA DIAZ SALCEDO</t>
  </si>
  <si>
    <t>https://www.contratos.gov.co/consultas/detalleProceso.do?numConstancia=18-12-8466890</t>
  </si>
  <si>
    <t>CPS_668_2018</t>
  </si>
  <si>
    <t>PRESTACION DE SERVICIOS PROFESIONALES COMO ABOGADO EN LA ELABORACION, TRAMITES Y SEGUIMIENTOS EN LA ETAPA PRE CONTRACTUAl) CONTRACTUAL DE LOS CONTRA TOS A CARGO DE LA DEPENDENCIA,</t>
  </si>
  <si>
    <t>DIANA PILAR PULIDO GOMEZ</t>
  </si>
  <si>
    <t>https://www.contratos.gov.co/consultas/detalleProceso.do?numConstancia=18-12-8481095</t>
  </si>
  <si>
    <t>CPS_669_2018</t>
  </si>
  <si>
    <t>PRESTACION DE SERVICIOS PROFESIONALES PARA BRINDAR ACOMPAÑAMIENTO A LA OFINCINA DE INFROMACION Y PRENSA DE LA CAMARA DE REPRESENTANTES EN LA REALIZACION DE NOTAS PERIODISTICAS PARA LOS DIFERENTES PRODUCTOS</t>
  </si>
  <si>
    <t>GUSTAVO CASAS BUENAS VIVAS</t>
  </si>
  <si>
    <t>https://www.contratos.gov.co/consultas/detalleProceso.do?numConstancia=18-12-8534571</t>
  </si>
  <si>
    <t>CPS_670_2018</t>
  </si>
  <si>
    <t>PRESTACIÓN DE SERVICIOS DE APOYO A LA GESTIÓN PARA ACOMPAÑAR A LA DIVISIÓN DE PERSONAL EN LAS ACTIVIDADES DE SISTEMATIZACIÓN, EVACUACIÓN DE FONDOS ACUMULADOS Y ARCHIVO DE GESTIÓN.</t>
  </si>
  <si>
    <t>https://www.contratos.gov.co/consultas/detalleProceso.do?numConstancia=18-12-8481147</t>
  </si>
  <si>
    <t>CPS_671_2018</t>
  </si>
  <si>
    <t>PRESTAR SERVICIOS DE APOYO A LA GESTION EN LA BUSQUEDA Y RECOLECCION DE INFORMACION RESPECTO DE LA ENTIDAD "AGENCIA NACIONAL DE MINERIA.ANM" VIGENCIA 2017 Y PROPORCIONAR APOYO EN LA TRANSCRIPCION DE LOS INFORMES SOLICITADO POR EL SECRETARIO DE LA COMISION LEGAL DE CUENTAS.</t>
  </si>
  <si>
    <t>CRISTIAN ANDRES RAMIREZ RAMIREZ</t>
  </si>
  <si>
    <t>https://www.contratos.gov.co/consultas/detalleProceso.do?numConstancia=18-12-8481160</t>
  </si>
  <si>
    <t>CPS_672_2018</t>
  </si>
  <si>
    <t>PRESTACION DE SERVICIOS DE APOYO A LA GESTION EN LA DIVISION DE PERSONAL PARA APOYAR AL GRUPO INTEGRAL DE TRABAJO ENCARGADO DE LA EXPEDICION DE LAS CERTIFICACIONES LABORALES PARA PENSION. EN SUS ACTIVIDADES ASISTENCIALES Y SECRETARIALES.</t>
  </si>
  <si>
    <t>https://www.contratos.gov.co/consultas/detalleProceso.do?numConstancia=18-12-8481172</t>
  </si>
  <si>
    <t>CPS_673_2018</t>
  </si>
  <si>
    <t>PRESTACION DE SERVICIOS PROFESIONAlES PARA PRESENTAR Y
CONDUCIR LOS INFORMATIVOS DEL CANAL DEL CONGRESO,
EVENTOS, FOROS Y OTROS PRODUCTOS TELEVISIVOS DE LA
CAMARA DE REPRESENTANTES.</t>
  </si>
  <si>
    <t>https://www.contratos.gov.co/consultas/detalleProceso.do?numConstancia=18-12-8482564</t>
  </si>
  <si>
    <t>CPS_674_2018</t>
  </si>
  <si>
    <t>PRESTACION DE SERVICIOS DE, APOYO A LA GESTION PARA BRiNDAR ACOMPAÑAMIENTO A LA COMISION LEGAL DE CUENTAS EN LA BUSOUEDA Y RECOPILACION DE INFORMACION RESPECTO DE LA ENTIDAD "DEPARTAMENTO ADMINISTRATIVO DE LA FUNCION PUBLICA", VIGENCIA 2017</t>
  </si>
  <si>
    <t>https://www.contratos.gov.co/consultas/detalleProceso.do?numConstancia=18-12-8482717</t>
  </si>
  <si>
    <t>CPS_675_2018</t>
  </si>
  <si>
    <t>PRESTACION DE SERVICIOS DE APOYO A LA GESTION EN ACTIVIDADES RELACIONADAS CON LA DIGITALIZACION Y ARCHIVO DE LA DOCUMENTACION RELACIONADA CON EL PLAN INSTITUCIONAL DE FORMACI ON Y CAPACITACION 2018.</t>
  </si>
  <si>
    <t>JORGE LUIS HUERTAS BRICEÑO</t>
  </si>
  <si>
    <t>https://www.contratos.gov.co/consultas/detalleProceso.do?numConstancia=18-12-8482819</t>
  </si>
  <si>
    <t>CPS_676_2018</t>
  </si>
  <si>
    <t>PRESTACION DE SERVICIOS DE APOYO PARA EL DISENO Y REALIZACION DE LAS PIEZAS GRAFICAS REQUERIDAS PARA LOS DIFERENTES PRODUCTOS DE LA OFICINA DE PRENSA DE LA CAMARA DE REPRESENTANTES</t>
  </si>
  <si>
    <t>https://www.contratos.gov.co/consultas/detalleProceso.do?numConstancia=18-12-8482872</t>
  </si>
  <si>
    <t>CPS_677_2018</t>
  </si>
  <si>
    <t>PRESTACION DE SERVICIOS DE APOYO A LA GESTION PARA ACOMPANAR A LA DIVISION DE JURIDICA EN LAS ACTIVIDADES ASISTENCIALES, OPERATIVAS Y SECRETARIALES EN EL ARCHIVO DE LA DIVISION JURiDICA, ENTRE OTRAS ACTIVIDADES</t>
  </si>
  <si>
    <t>https://www.contratos.gov.co/consultas/detalleProceso.do?numConstancia=18-12-8482905</t>
  </si>
  <si>
    <t>CPS_678_2018</t>
  </si>
  <si>
    <t>PRESTACION DE SERVICIOS PROFESIONALES PARA APOYAR LA COMISION LEGAL DE CUENTAS EN EL ANALISIS TECNICO, CONTABLE, FINANCIERO Y PRESUPUESTAL DE LA ENTIDADES"U.A.E DE LA DIRECCION DE IMPUESTOS Y ADUANAS NACIONALES-DIAN FUNCION RECAUDADORA Y U.A.E JUNTA CENTRAL DE CONTADORES"</t>
  </si>
  <si>
    <t>https://www.contratos.gov.co/consultas/detalleProceso.do?numConstancia=18-12-8542070</t>
  </si>
  <si>
    <t>CPS_679_2018</t>
  </si>
  <si>
    <t>PRESTAR SERVICIOS PROFESIONALES ESPECILIZADOS PARA APOYAR A LA COMISION LEGAL CUENTAS EN EL ANALISIS,REVISION,SEGUIMIENTO Y PLAN DE MEJORAMIENTO DE LAS ENTIDADES"U.A.E AGENCIA NACIONAL DE DEFENSA JURIDICA DEL ESTADO E INSTITUTO COLOMBIANO DE BIENESTAR COLOMBIANO" ICBF</t>
  </si>
  <si>
    <t>JUAN CARLOS LEON JARAMILLO</t>
  </si>
  <si>
    <t>https://www.contratos.gov.co/consultas/detalleProceso.do?numConstancia=18-12-8542138</t>
  </si>
  <si>
    <t>PUBLICACION INFORMES 13/06/2019</t>
  </si>
  <si>
    <t>CPS_680_2018</t>
  </si>
  <si>
    <t>PRESTACION DE SERVICIOS PROFESIONALES PARA PRESENTAR Y CONDUCIR LOS INFORMATIVOS DEL CANAL DEL CONGRESO, EVENTOS, FOROS Y OTROS PRODUCTOS TELEVISIVOS DE LA CAMARA DE REPRESENTANTES,</t>
  </si>
  <si>
    <t>https://www.contratos.gov.co/consultas/detalleProceso.do?numConstancia=18-12-8482943</t>
  </si>
  <si>
    <t>CPS_681_2018</t>
  </si>
  <si>
    <t xml:space="preserve">PRESTAR LOS SERVICIOS DE APOYO A LA GESTION COMO OPERADOR DE SWITCHER DE LAS TRANSFORMACIONES EN DIRECTO 0 EN DIFERIDO DE LAS COMISIONES, PLENARIAS Y LOS DIFERENTES EVENTOS ORGANIZADOS POR LA CAMARA DE REPRESENTANTES </t>
  </si>
  <si>
    <t>https://www.contratos.gov.co/consultas/detalleProceso.do?numConstancia=18-12-8482986</t>
  </si>
  <si>
    <t>CPS_682_2018</t>
  </si>
  <si>
    <t>PRESTACION DE SERVICIOS PROFESIONALES PARA BRINDAR ACOMPANAMIENTO A LA OFICINA DE PROTOCOLO EN LOS DIFERENTES EVENTOS INSTITUCIONALES Y ACTOS PROTOCOLARIOS QUE SE REALICEN EN LA CAMARA DE REPRESENTANr: COMO MAESTRO DE CEREMONIA Y PRESENTADOR</t>
  </si>
  <si>
    <t>https://www.contratos.gov.co/consultas/detalleProceso.do?numConstancia=18-12-8483040</t>
  </si>
  <si>
    <t>CPS_683_2018</t>
  </si>
  <si>
    <t>"PRESTACION DE SERVICIOS PROFESIONALES PARA BRINDAR ACOMPANAMIENTO A LA OFICINA DE INFORMACION Y PRENSA DE LA CAMARA DE REPRESENTANTES EN LA REALIZACION DE NOTAS PERIODISTAS PARA LOS OIFE,ENTES PRODUCTOS".</t>
  </si>
  <si>
    <t>https://www.contratos.gov.co/consultas/detalleProceso.do?numConstancia=18-12-8483096</t>
  </si>
  <si>
    <t>COMISION SEXTA CONSTITUCIONAL</t>
  </si>
  <si>
    <t>CPS_684_2018</t>
  </si>
  <si>
    <t>PRESTACION DE SERVICIOS A LA COMISION SEXTA CONSTITUCIONAL PERMANENTE DE LA CAMARA DE REPRESENTANTES EN EL ANALISIS JURIDICO Y DE CONSTITUCIONALIDAD DE LOS PROYECTOS DE LEY EN CURSO EN ESTA COMISION.</t>
  </si>
  <si>
    <t>SEBASTIAN ARBOLEDA CARDONA</t>
  </si>
  <si>
    <t>https://www.contratos.gov.co/consultas/detalleProceso.do?numConstancia=18-12-8498201</t>
  </si>
  <si>
    <t>CPS_685_2018</t>
  </si>
  <si>
    <t>PRESTAR-SERVICIOS PARA BRINDAR ACOMPANAMIENTO EN TODO LO RELACIONADO A LA LABOR ADMINISTRATIVA DE LA OFICINA DE INFORMACION Y PRENSA DE LA CAMARA DE REPRESENTANTES Y EL CANAL DEL CONGRESO</t>
  </si>
  <si>
    <t>MARIA FERNANDA MOLINA BUITRAGO</t>
  </si>
  <si>
    <t>https://www.contratos.gov.co/consultas/detalleProceso.do?numConstancia=18-12-8483157</t>
  </si>
  <si>
    <t>CPS_686_2018</t>
  </si>
  <si>
    <t>HEIDEGGER HANS PINZON MURILLO</t>
  </si>
  <si>
    <t>https://www.contratos.gov.co/consultas/detalleProceso.do?numConstancia=18-12-8483337</t>
  </si>
  <si>
    <t>CPS_687_2018</t>
  </si>
  <si>
    <t>PRESTAR LOS SERVICIOS DE APOYO A LA GESTION COMO OPERADOR DE SWITCHER DE LAS TRANSMISIONES EN DIRECTO O EN DIFERIDO DE LAS COMISIONES, PLENARIAS Y LOS DIFERENTES EVENTOS ORGANIZADOS POR LA CAMARA DE REPRESENTANTES</t>
  </si>
  <si>
    <t>https://www.contratos.gov.co/consultas/detalleProceso.do?numConstancia=18-12-8483360</t>
  </si>
  <si>
    <t>CPS_688_2018</t>
  </si>
  <si>
    <t>PRESTAR LOS SERVICIOS DE APOVO A LA GESTION PARA REALIZARLA EDICION DE TODOS LOS PRODUCTOS AUDIOVISUALES OBTENIDOS DEL CUBRIMIENTO PERIODISTICO DE LA CAMARA DE REPRESENTANTES</t>
  </si>
  <si>
    <t>https://www.contratos.gov.co/consultas/detalleProceso.do?numConstancia=18-12-8483381</t>
  </si>
  <si>
    <t>CPS_689_2018</t>
  </si>
  <si>
    <t>'PRESTACiON DE SERVICIOS PROFESIONALES PARA EJERCER LA REPRESENTANCION JUDICIAL DE LA ENTIDAD EN LOS PROCESOS EN LOS QUE SEA PARTE, ENTRE 0lRAS ACTIVIDADES JURiDICAS'</t>
  </si>
  <si>
    <t>JAIRO ANDRES HERNANDEZ GONZALEZ</t>
  </si>
  <si>
    <t>https://www.contratos.gov.co/consultas/detalleProceso.do?numConstancia=18-12-8483392</t>
  </si>
  <si>
    <t>CPS_690_2018</t>
  </si>
  <si>
    <t>PRESTACION DE SERVICIOS PROFESIONALES PARA BRINDAR ACOMPANAMIENTO JURiDICO A LA COMISION PRIMERA DE LA CAMARA DE REPRESENTANTES EN EL ESTUDIO DE LOS PROYECTOS QUE SE RADlQUEN EN ESTE PERIODO LEGISLATIVO</t>
  </si>
  <si>
    <t>JEAN MARIE HOWARD DIAZ</t>
  </si>
  <si>
    <t>https://www.contratos.gov.co/consultas/detalleProceso.do?numConstancia=18-12-8483406</t>
  </si>
  <si>
    <t>CPS_691_2018</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</si>
  <si>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</si>
  <si>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https://www.contratos.gov.co/consultas/detalleProceso.do?numConstancia=18-12-8499908</t>
  </si>
  <si>
    <t>CPS_692_2018</t>
  </si>
  <si>
    <t>PRESTAR LOS SERVICIOS DE APOYO A LA GESTION PARA REALIZAR LA EDICION DE TODOS LOS PRODUCTOS AUDIOVISUALES OBTENIDOS DEL CUBRIMIENTO PERIODISTICO PERIODISTICO DE LA CAMARA DE REPRESENTANTES</t>
  </si>
  <si>
    <t>https://www.contratos.gov.co/consultas/detalleProceso.do?numConstancia=18-12-8499935</t>
  </si>
  <si>
    <t>CPS_693_2018</t>
  </si>
  <si>
    <t>PRESTACION DE SERVICIOS PROFESIONALES EN LA DIVISION DE PERSONAL PARA COORDINAR LO RELACIONADO A LA EJECUCION ACTUALIZACION Y MEJORA DE LA POLITICA DE BIENESTAR DE LA ENTIDAD</t>
  </si>
  <si>
    <t>https://www.contratos.gov.co/consultas/detalleProceso.do?numConstancia=18-12-8499994</t>
  </si>
  <si>
    <t>CPS_694_2018</t>
  </si>
  <si>
    <t>PRESTAR LOS SERVICIOS DE APOYO A LA GESTION COMO CAMAROGRAFO PARA EL CUBRIMIENTO DE LA INFORMACION PERIODITICA DE LA CAMARA DE REPRESENTANTES</t>
  </si>
  <si>
    <t>https://www.contratos.gov.co/consultas/detalleProceso.do?numConstancia=18-12-8500069</t>
  </si>
  <si>
    <t>CPS_695_2018</t>
  </si>
  <si>
    <t>PRESTAR LOS SERVICIOS PROFESIONALES COMO ABOGADO EN LA OFICINA COORDINADORA DE CONTROL INTERNO, APOYANDO EN LA ELABORACION DE INFORMES JURIDICOS Y EN EL ANALISIS Y SEGUIMIENTO DE LA ACTIVIDAD LITIGIOSA DE LA ENTIDAD</t>
  </si>
  <si>
    <t>https://www.contratos.gov.co/consultas/detalleProceso.do?numConstancia=18-12-8542167</t>
  </si>
  <si>
    <t>CPS_696_2018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</si>
  <si>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</si>
  <si>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https://www.contratos.gov.co/consultas/detalleProceso.do?numConstancia=18-12-8508401</t>
  </si>
  <si>
    <t>CPS_697_2018</t>
  </si>
  <si>
    <t>PRESTACION DE SERVICIOS PROFESIONALES COMO ECONOMISTA EN LA COMISION SEXTA CONSTITUCIONAL PERMANENTE DE LA CAMARA DE REPRESENTANTES PARA REALIZAR EVALUACION Y ANALISIS DEL IMPACTO SOCIOECONOMICO Y POLITICO DE LOS PROYECTOS DE LEY QUE SE ENCUENTREN EN CURSO EN LA COMISION</t>
  </si>
  <si>
    <t>CRISTIAN EDUARDO NAJERA LEAL</t>
  </si>
  <si>
    <t>https://www.contratos.gov.co/consultas/detalleProceso.do?numConstancia=18-12-8508498</t>
  </si>
  <si>
    <t>CPS_698_2018</t>
  </si>
  <si>
    <t>PRESTACION DE SERVICIOS PROFESIONALES PARA BRINDAR ACOMPAÑAMIENTO A LA DIVISION  DE SERVICIOS EN ACTIVIDADES Y PROCESOS RELACIONADFOS CON LOS BIENES INMUEBLES DEL CONGRESO DE LA REPUBLICA</t>
  </si>
  <si>
    <t>https://www.contratos.gov.co/consultas/detalleProceso.do?numConstancia=18-12-8542268</t>
  </si>
  <si>
    <t>CPS_699_2018</t>
  </si>
  <si>
    <t>PRESTACION DE SERVICIOS PROFESIONALES PARA EJECUTAR CONRTOLAR, HACER SEGUIMIENTO Y EVALUAR LA GESTION EN LOS PROCESOS Y PROCEDIMIENTOS A CARGO DE LA DIVISION DE SERVICIOS</t>
  </si>
  <si>
    <t>https://www.contratos.gov.co/consultas/detalleProceso.do?numConstancia=18-12-8508564</t>
  </si>
  <si>
    <t>CPS_700_2018</t>
  </si>
  <si>
    <t>PRESTACION DE SERVICIOS PARA BRINDAR ACOMPAÑAMIENTO A LA OFICINA DE INFORMACION Y PRENSA DESARROLLANDO EL REGISTRO FOTOGRAFICODE LAS ACTIVIDADES DE LA CAMARA DE REPRESENTANTES</t>
  </si>
  <si>
    <t>YURI ANDREA ACOSTA CARVAJAL</t>
  </si>
  <si>
    <t>https://www.contratos.gov.co/consultas/detalleProceso.do?numConstancia=18-12-8508644</t>
  </si>
  <si>
    <t>CPS_701_2018</t>
  </si>
  <si>
    <t>PRESTACION DE SERVICIOS PARA BRINDAR ACOMPAÑAMIENTO A LA OFICINA DE INFORMACION Y PRENSA DESARROLLANDO EL REGISTRO FOTOGRAFICO DE LAS ACTIVIDADES DE LA CAMARA DE REPRESENTANTES</t>
  </si>
  <si>
    <t>https://www.contratos.gov.co/consultas/detalleProceso.do?numConstancia=18-12-8508808</t>
  </si>
  <si>
    <t>CPS_702_2018</t>
  </si>
  <si>
    <t>https://www.contratos.gov.co/consultas/detalleProceso.do?numConstancia=18-12-8508880</t>
  </si>
  <si>
    <t>CPS_703_2018</t>
  </si>
  <si>
    <t>PRESTACION DE SERVICIOS DE APOYO PARA BRINDAR
ACOMPANAMIENTO EN TODO LO RELACIONADO A LA LABOR
ADMINISTRATIVA Y DOCUMENTAL DE LA OFICINA DE INFORMACION
Y PRENSA DE LA CAMARA DE REPRESENTANTES</t>
  </si>
  <si>
    <t>https://www.contratos.gov.co/consultas/detalleProceso.do?numConstancia=18-12-8509936</t>
  </si>
  <si>
    <t>CPS_704_2018</t>
  </si>
  <si>
    <t>PRESTACION DE SERVICIOS PROFESIONALES PARA EL APOYO A LA SUPERVISION DE ACTIVIDADES DE OBRAS LOCATIVAS QUE SE ADELANTE EN LAS INSTALACIONES FISICAS DEL CONGRESO DE LA REPUBLICA, OCUPADAS POR LA CAMARA DE REPRESENTANTES</t>
  </si>
  <si>
    <t>https://www.contratos.gov.co/consultas/detalleProceso.do?numConstancia=18-12-8510651</t>
  </si>
  <si>
    <t>CPS_705_2018</t>
  </si>
  <si>
    <t>PRESTACION DE SERVICIOS DE APOYO A LA GESTION PARA REALIZAR EDICION DE TODOS LOS PRODUCTOS AUDIOVISUALES OBTENIDOS DEL CUBRIMIENTO PERIODISTICO DE LA CAMARA DE REPRESENTANTES</t>
  </si>
  <si>
    <t>https://www.contratos.gov.co/consultas/detalleProceso.do?numConstancia=18-12-8510667</t>
  </si>
  <si>
    <t>CPS_706_2018</t>
  </si>
  <si>
    <t>PRESTACION DE SERVICIOS PROFESIONALES PARA APOYAR EN CONJUNTOA LA PRESIDENCIA Y A LA DIRECCION ADMINISTRATIVA DE LA CAMARA DE REPRESENTANTES, REALIZANDO LA GESTION, ANALISIS, SEGUIMIENTO Y CONSOLIDACION DE LA INFORMACION FINANCIERA Y PRESUPUESTAL, A CARGO DE LA DIRECCION ADMINISTRATIVA DE LA DIRECCION</t>
  </si>
  <si>
    <t>JAVIER ANTONIO ROYO CURI</t>
  </si>
  <si>
    <t>https://www.contratos.gov.co/consultas/detalleProceso.do?numConstancia=18-12-8524926</t>
  </si>
  <si>
    <t>TERMINADO ANTICIPADAMENTE DE COMUN ACUERDO</t>
  </si>
  <si>
    <t>CPS_707_2018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</si>
  <si>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</si>
  <si>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NICOLAS DANIEL GUERRERO MONTAÑO</t>
  </si>
  <si>
    <t>https://www.contratos.gov.co/consultas/detalleProceso.do?numConstancia=18-12-8555358</t>
  </si>
  <si>
    <t>CPS_708_2018</t>
  </si>
  <si>
    <t>https://www.contratos.gov.co/consultas/detalleProceso.do?numConstancia=18-12-8511001</t>
  </si>
  <si>
    <t>CPS_709_2018</t>
  </si>
  <si>
    <t>CONTRATO DE PRESTACION DE SERVICIOS PROFESIONALESA PARA BRINDAR ASESORIA A LA DIVISION DE PERSONAL EN LA GERENCIA DEL RECURSO HUMANO</t>
  </si>
  <si>
    <t>ESPINOSA JIMENEZ ABOGADOS ASESORIAS&amp;CONSULTORIAS SAS</t>
  </si>
  <si>
    <t>https://www.contratos.gov.co/consultas/detalleProceso.do?numConstancia=18-12-8542318</t>
  </si>
  <si>
    <t>CPS_710_2018</t>
  </si>
  <si>
    <t>PRESTACION DE SERVICIOS DE APOYO A LA GESTION EN ACTIVIDADES RELACIONADAS CON LA SECCION DE URGENCIAS ODONTOLOGICAS DE LA DIVISION DE PERSONAL DE LA CAMARA DE REPRESENT ANTES</t>
  </si>
  <si>
    <t>LEDY YAMILE BERMUDEZ BOTERO</t>
  </si>
  <si>
    <t>https://www.contratos.gov.co/consultas/detalleProceso.do?numConstancia=18-12-8511522</t>
  </si>
  <si>
    <t>CPS_711_2018</t>
  </si>
  <si>
    <t>APOYAR A LA DIVISION DE PERSONAL EN TRAMITES RELACIONADOS CON NOVEDADES Y SITUACIONES ADMINISTRATIVAS DE LA PLANTA DE PERSONAL DE LA CAMARA DE REPRESENTANTES</t>
  </si>
  <si>
    <t>LORENA JIMENA ALVAREZ LEON</t>
  </si>
  <si>
    <t>https://www.contratos.gov.co/consultas/detalleProceso.do?numConstancia=18-12-8513136</t>
  </si>
  <si>
    <t>CPS_712_2018</t>
  </si>
  <si>
    <t>PRESTAR SERVICIOS DE APOYO A LA GESTION EN LA BUSQUEDA  Y RECOPILACION DE INFORMACION RESPECTO DE LA ENTIDAD "FONDO FINANCIERO PROYECTOS DE DESARROLLO "FONADE" VIGENCIA 2017</t>
  </si>
  <si>
    <t>YESSICA PAOLA BARRETO GRILLO</t>
  </si>
  <si>
    <t>https://www.contratos.gov.co/consultas/detalleProceso.do?numConstancia=18-12-8513196</t>
  </si>
  <si>
    <t>CPS_713_2018</t>
  </si>
  <si>
    <t>PRESTACION DE SERVICIOS PROFESIONALES PARA BRINDAR ACOMPAÑAMIENTO JURIDICO A LA COMISION PRIMERA EN EL ESTUDIO DE LOS PROYECTOS QUE SE RADIQUEN EN ESTE PERIODO LEGISLATIVO</t>
  </si>
  <si>
    <t>https://www.contratos.gov.co/consultas/detalleProceso.do?numConstancia=18-12-8513321</t>
  </si>
  <si>
    <t>CPS_714_2018</t>
  </si>
  <si>
    <t>PRESTAR LOS SERVICIOS PROFESIONALES EN LA OFICINA COORDINADORA DE CONTROL INTERNO APOYANDO EN LA ELABORACION DE INFORMES Y SEGUIMIENTO RELACIONADOS CON LA GESTION FINANCIERA DE LA ENTIDAD</t>
  </si>
  <si>
    <t>ALEXANDRA RUBIO ROPERO</t>
  </si>
  <si>
    <t>https://www.contratos.gov.co/consultas/detalleProceso.do?numConstancia=18-12-8513372</t>
  </si>
  <si>
    <t>CPS_715_2018</t>
  </si>
  <si>
    <t>PRESTACION DE SERVICIOS DE APOYO A LA GESTION PARA EL DESARROLLO DE LAS ACTIVIDADES ASISTENCIALES DE LA SUBSECRETARIA GENERAL</t>
  </si>
  <si>
    <t>JOSE DANIEL SOTO BARRERA</t>
  </si>
  <si>
    <t>https://www.contratos.gov.co/consultas/detalleProceso.do?numConstancia=18-12-8513493</t>
  </si>
  <si>
    <t>CPS_716_2018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</si>
  <si>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</si>
  <si>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https://www.contratos.gov.co/consultas/detalleProceso.do?numConstancia=18-12-8542414</t>
  </si>
  <si>
    <t>CPS_717_2018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</si>
  <si>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GESTIONDEL ARCHIVO DOCUMENTAL CONTABLE</t>
  </si>
  <si>
    <t>https://www.contratos.gov.co/consultas/detalleProceso.do?numConstancia=18-12-8513705</t>
  </si>
  <si>
    <t>CPS_718_2018</t>
  </si>
  <si>
    <t>PRESTAR SERVICIOS PROFESIONALES EN LA SEGUNDA VICEPRESIDENCIA DE LA CAMARA DE REPRESENTANTES, PARA ACOMPAÑAR Y HACER SEGUIMIENTO DEL CUMPLIMIENTO Y DESARROLLO DEL ESTATUTO DE LA OPOSICION</t>
  </si>
  <si>
    <t>FABIOLA MARQUEZ GRISALES</t>
  </si>
  <si>
    <t>https://www.contratos.gov.co/consultas/detalleProceso.do?numConstancia=18-12-8542465</t>
  </si>
  <si>
    <t>CPS_719_2018</t>
  </si>
  <si>
    <t>PRESTAR SERVICIOS PROFESIONALES EN LA SEGUNDA VICEPRESIDENCIA DE LA CAMARA DE REPRESENTANTES, PARA ACOMPAÑAR EN EL DISEÑO Y EJECUCION DE ESTRATEGIAS DE FORTALECIMIENTO EN MATERIA DE DERECHOS HUMANOS Y DERECHOS COLECTIVOS</t>
  </si>
  <si>
    <t>LIBARDO AUGUSTO REYES SUAREZ</t>
  </si>
  <si>
    <t>https://www.contratos.gov.co/consultas/detalleProceso.do?numConstancia=18-12-8546181</t>
  </si>
  <si>
    <t>CPS_720_2018</t>
  </si>
  <si>
    <t>PRESTAR LOS SERVICIOS DE APOYO A LA GESTION COMO OPERADOR DE SWITCHER DE LAS TRANSMISIONES EN DIRECTO O EN DIFERIDO DE LAS COMISIONES PLENARIAS Y LOS DIFERENTES EVENTOS ORGANIZADOS POR LA CAMARA DE REPRESENTANTES</t>
  </si>
  <si>
    <t>MARIA JOSE RUMBO BARROS</t>
  </si>
  <si>
    <t>https://www.contratos.gov.co/consultas/detalleProceso.do?numConstancia=18-12-8513740</t>
  </si>
  <si>
    <t>CPS_721_2018</t>
  </si>
  <si>
    <t>PRESTACION DE SERVICIOS PROFESIONALES EN LA SECRETARIA GENERAL PARA ORGANIZAR DESARROLLAR Y LLEVAR A CABO LAS VISITAS GUIADAS ASI COMO REALIZAR REGISTRO, ACTUALIZAR LA BASE DE DATOS Y REALIZAR ENCUESTAS ATINENTES A LAS VISITAS GUIADAS</t>
  </si>
  <si>
    <t>ALFREDO RUBEN ORCASITAS GOMEZ</t>
  </si>
  <si>
    <t>https://www.contratos.gov.co/consultas/detalleProceso.do?numConstancia=18-12-8513782</t>
  </si>
  <si>
    <t>CPS_722_2018</t>
  </si>
  <si>
    <t>PRESTACION DE SERVICIOS PROFESIONALES PARA APOYAR Y ACOMPAÑAR A LA DIRECCION ADMINISTRATIVA EN TODOS LAS GESTIONES REQUERIDAS FRENTE A LOS PROCESOS DISCIPLINARIOS QUE SEAN DE SU COMPETENCIA</t>
  </si>
  <si>
    <t>https://www.contratos.gov.co/consultas/detalleProceso.do?numConstancia=18-12-8513832</t>
  </si>
  <si>
    <t>CPS_723_2018</t>
  </si>
  <si>
    <t>PRESTAR SERVICIOS PROFESIONALES EN LA SEGUNDA VICEPRESIDENCIA DE LA CAMARA DE REPRESENTANTES PARA APOYAR EN LA ELABORACION, EJECUCION DE LAS ESTRATEGIAS DE COMUNICACIÓN QUE CONTRIBUYAN AL FORTALECIMIENTO DE LOS PROCESOS EN DERECHOS HUMANOS Y DERECHOS COLECTIVOS</t>
  </si>
  <si>
    <t>IVAN DARIO ALDANA CRUZ</t>
  </si>
  <si>
    <t>https://www.contratos.gov.co/consultas/detalleProceso.do?numConstancia=18-12-8516980</t>
  </si>
  <si>
    <t>CPS_724_2018</t>
  </si>
  <si>
    <t>PRESTACION DE SERVICIOS DE APOYO A LA GESTION PARA ACOMPAÑAR A LA DIVISION DE JURIDICA EN LAS ACTIVIDADES ASISTENCIALES, OPERATIVAS Y SECRETARIALES EN EL ARCHIVO DE LA DIVISION JURIDICA ENTRE OTRAS ACTIVIDADES</t>
  </si>
  <si>
    <t>JOHANNA PATRICIA BALLESTEROS VARGAS</t>
  </si>
  <si>
    <t>https://www.contratos.gov.co/consultas/detalleProceso.do?numConstancia=18-12-8516370</t>
  </si>
  <si>
    <t>CPS_725_2018</t>
  </si>
  <si>
    <t>PRESTACION DE SERVICIOS PROFESIONALES PARA BRINDAR ACOMPAÑAMIENTO A LA COMISION PRIMERA DE LA CAMARA DE REPRESENTANTES EN EL ESTUDIODE LOS PROYECTOS QUE SE RADIQUEN EN ESE PERIODO LEGISLATIVO DESDE EL PUNTO DE VISTA DE SU PROFESION</t>
  </si>
  <si>
    <t>LINDA MARIA VEGA DORIA</t>
  </si>
  <si>
    <t>https://www.contratos.gov.co/consultas/detalleProceso.do?numConstancia=18-12-8516515</t>
  </si>
  <si>
    <t>CPS_726_2018</t>
  </si>
  <si>
    <t>ALEJANDRA NAVAS HERRERA</t>
  </si>
  <si>
    <t>https://www.contratos.gov.co/consultas/detalleProceso.do?numConstancia=18-12-8516612</t>
  </si>
  <si>
    <t>CPS_727_2018</t>
  </si>
  <si>
    <t>PRESTACION DE SERVICIOS PROFESIONALES PARA BRINDAR ACOMPAÑAMIENTOA LA COMISION PRIMERA DE LA CAMARA DE REPRESENTANTES EN EL ESTUDIO DE PROYECTOS QUE SE RADIQUEN EN ESTE PERIODO LEGISLATIVO PRESENTANDO INFORMESDESDE EL PUNTO DE VISTA DE SU PROFESION</t>
  </si>
  <si>
    <t>JAIRO ENRIQUE ROMAÑA CUESTA</t>
  </si>
  <si>
    <t>https://www.contratos.gov.co/consultas/detalleProceso.do?numConstancia=18-12-8516890</t>
  </si>
  <si>
    <t>CPS_728_2018</t>
  </si>
  <si>
    <t>PRESTACION DE SERVICIOS PROFESIONALES PARA APOYAR A LA PRESIDENCIA DE LA CAMARA DE REPRESENTANTES EN LA REVISION Y ANALISIS DE ASUNTOS DE DERECHOS HUMANOS MEDIANTE EL ACOMPAÑAMIENTO A LA COMISION LEGAL DE DERECHOS HUMANOS Y AUDIENCIAS</t>
  </si>
  <si>
    <t>ELIZABETH NIÑO ASCANIO</t>
  </si>
  <si>
    <t>https://www.contratos.gov.co/consultas/detalleProceso.do?numConstancia=18-12-8560481</t>
  </si>
  <si>
    <t>CPS_729_2018</t>
  </si>
  <si>
    <t>PRESTACION DE SERVICIOS DE APOYO A LA GESTION EN ACTIVIDADES RELACIONADAS CON LA OPERACIÓN TECNICA CONTABLE EN LA SECCION DE REGISTRO Y CONTROL</t>
  </si>
  <si>
    <t>https://www.contratos.gov.co/consultas/detalleProceso.do?numConstancia=18-12-8517158</t>
  </si>
  <si>
    <t>CPS_730_2018</t>
  </si>
  <si>
    <t>PRESTAR SERVICIOS PROFESIONALES PARA REALIZAR ACOMPAÑAMIENTO JURIDICO EN LOS PROCESOS PENALES DISCIPLINARIOS Y FISCALES ADELANTADOS POR LA COMISION DE INVESTIGACION Y ACUSACION DE LA CAMARA DE REPRESENTANTES.</t>
  </si>
  <si>
    <t>https://www.contratos.gov.co/consultas/detalleProceso.do?numConstancia=18-12-8517263</t>
  </si>
  <si>
    <t>CPS_731_2018</t>
  </si>
  <si>
    <t>PRESTAR SERVICIOS PROFESIONALES ESPECIALIZADOS PARA APOYAR A LA COMISIONLEGAL DE CUENTAS EN EL ANALISIS, REVISION, SEGUIMIENTO Y PLAN DE MEJORAMIENTO DE LA ENTIDAD "UNIDAD PARA LA ATENCION Y REPARACION INTEGRAL A LAS VICTIMAS Y DEFENSORIA DEL PUEBLO"</t>
  </si>
  <si>
    <t>JANETH ALONSO VELASQUEZ</t>
  </si>
  <si>
    <t>https://www.contratos.gov.co/consultas/detalleProceso.do?numConstancia=18-12-8544352</t>
  </si>
  <si>
    <t>CPS_732_2018</t>
  </si>
  <si>
    <t>PRESTACION DE SERVICIOS DE APOYO A LA GESTION PARA ACOMPAÑAR EN ACTIVIDADES ADMINISTRATIVAS A LA COMISION DE INVESTIGACION ACUSACION DE LA CAMARA DE REPRESENTANRES</t>
  </si>
  <si>
    <t>MARIA ALEJANDRA GARCIA GUERRA</t>
  </si>
  <si>
    <t>https://www.contratos.gov.co/consultas/detalleProceso.do?numConstancia=18-12-8517430</t>
  </si>
  <si>
    <t>CPS_733_2018</t>
  </si>
  <si>
    <t>PRESTACION DE SERVICIOS DE APOYO A LA GESTION PARA BRINDAR ACOMPAÑAMIENTO EN LA ACTUALIZACION DE BASES DE DATOS, PROYECCION DE RESPUESTAS Y TRAMITES DE PASAPORTES Y VISADOS</t>
  </si>
  <si>
    <t>https://www.contratos.gov.co/consultas/detalleProceso.do?numConstancia=18-12-8517471</t>
  </si>
  <si>
    <t>CPS_734_2018</t>
  </si>
  <si>
    <t>PRESTACION DE SERVICIOS PROFESIONALES PARA BRINDAR ACOMPAÑAMIENTO EN EL FORTALECIMIENTO DE LAS RELACIONES DIPLOMATICAS A LA OFICINA DE PROTOCOLO</t>
  </si>
  <si>
    <t>INGRID VIVIANA GARZON GARZON</t>
  </si>
  <si>
    <t>https://www.contratos.gov.co/consultas/detalleProceso.do?numConstancia=18-12-8517512</t>
  </si>
  <si>
    <t>CPS_735_2018</t>
  </si>
  <si>
    <t>PRESTAR SERVICIOS PROFESIONALES PARA APOYAR A LA COMISION LEGAL DE CUENTAS EN LA REVISION CONTABLE FINANCIERA Y PRESUPUESTAL DE LAS ENTIDADES MINISTERIO DE MINAS Y ENERGIA Y AUTORIDAD NACIONAL DE LICENCIAS AMBIENTALES ANLA (Vigencia 2017).</t>
  </si>
  <si>
    <t>JUAN GUILLERMO SALAZAR PINEDA</t>
  </si>
  <si>
    <t>https://www.contratos.gov.co/consultas/detalleProceso.do?numConstancia=18-12-8500171</t>
  </si>
  <si>
    <t>CPS_736_2018</t>
  </si>
  <si>
    <t>MARYORIS ESTHER CARRILLO ESMERAL</t>
  </si>
  <si>
    <t>https://www.contratos.gov.co/consultas/detalleProceso.do?numConstancia=18-12-8517610</t>
  </si>
  <si>
    <t>CPS_737_2018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</si>
  <si>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</si>
  <si>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 xml:space="preserve">HECTOR ENRIQUE BARRAGAN VALENCIA </t>
  </si>
  <si>
    <t>https://www.contratos.gov.co/consultas/detalleProceso.do?numConstancia=18-12-8544428</t>
  </si>
  <si>
    <t>CPS_738_2018</t>
  </si>
  <si>
    <t>CLAUDIA PATRICIA RODRIGUEZ CHAPARRO</t>
  </si>
  <si>
    <t>https://www.contratos.gov.co/consultas/detalleProceso.do?numConstancia=18-12-8518510</t>
  </si>
  <si>
    <t>CPS_739_2018</t>
  </si>
  <si>
    <t>PRESTACION DE SERVICIOS PROFESIONALES PARA APOYAR A LA COMISION LEGAL DE CUENTAS EN EL ANALISIS TECNICO, CONTABLE, FINANCIERO Y PRESUPUESTAL DE LAS ENTIDADES "ESCUELA SUPERIOR DE ADMINISTRACION PUBLICA- ESAP Y CORPORACION AUTONOMA REGIONAL DEL TOLIMA- CORTOLIMA"</t>
  </si>
  <si>
    <t xml:space="preserve">BEATRIZ VALENCIA GOMEZ </t>
  </si>
  <si>
    <t>https://www.contratos.gov.co/consultas/detalleProceso.do?numConstancia=18-12-8544791</t>
  </si>
  <si>
    <t>CPS_740_2018</t>
  </si>
  <si>
    <t>PRESTAR LOS SERVICIOS PROFESIONALES EN LA OFICINA COORDINADORA DE CONTROL INTERNO APOYANDO EN LA ELABORACION DE INFORMES Y SEGUIMIENTO RELACIONADOS CON LA GESTION JURIDICA DE LA ENTIDAD</t>
  </si>
  <si>
    <t>ISABELLA MARTINEZ CHACON</t>
  </si>
  <si>
    <t>https://www.contratos.gov.co/consultas/detalleProceso.do?numConstancia=18-12-8518612</t>
  </si>
  <si>
    <t>CPS_741_2018</t>
  </si>
  <si>
    <t>PRESTAR SERVICIOS PROFESIONALES PARA APOYAR A LA COMISIONLEGAL DE CUENTAS EN LA REVISION CONTABLE FINANCIERA Y PRESUPUESTAL DE LA ENTIDAD "SUPERINTENDENCIA DE INDUSTRIA Y COMERCIO" VIGENCIA 2017</t>
  </si>
  <si>
    <t>HENRY JARAMILLO GOMEZ</t>
  </si>
  <si>
    <t>https://www.contratos.gov.co/consultas/detalleProceso.do?numConstancia=18-12-8519066</t>
  </si>
  <si>
    <t>CPS_742_2018</t>
  </si>
  <si>
    <t>PRESTACION DE SERVICIOS PROFESIONALES EN LA SECRETARIA GENERAL PARA ASISTIR EN EL DESARROLLO DE OBJETIVOS, ESTRATEGIAS, Y OBTENCION DE LOGROS RESPECTO A LOS ENCUENTROS CIUDADANOS "OPEN GOVERNMENT" TRANSPARENCIA E IMPLEMENTACION EN RELACION AL PLAN ESTRATEGICO DE ACCION Y ANTICORRUPCION AL IGUAL QUE EL IMPULSO DE ESTRATEGIAS Y PROMOCION DE ACTIVIDADES</t>
  </si>
  <si>
    <t>https://www.contratos.gov.co/consultas/detalleProceso.do?numConstancia=18-12-8519257</t>
  </si>
  <si>
    <t>CPS_743_2018</t>
  </si>
  <si>
    <t>PRESTACION DE SERVICIOS DE APOYO A LA GESTION PARA BRINDAR EL APOYO LOGISTICO REQUERIDO PARA LA ATENCION DE LOS EVENTOS PROTOCOLARIOS DE LA ENTIDAD</t>
  </si>
  <si>
    <t>https://www.contratos.gov.co/consultas/detalleProceso.do?numConstancia=18-12-8519473</t>
  </si>
  <si>
    <t>CPS_744_2018</t>
  </si>
  <si>
    <t>CRISTIAN CAMILO LEON SANCHEZ</t>
  </si>
  <si>
    <t>https://www.contratos.gov.co/consultas/detalleProceso.do?numConstancia=18-12-8519624</t>
  </si>
  <si>
    <t>CPS_745_2018</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</si>
  <si>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QYE REPOSAN EN LA DIVISION FINANCIERA Y DE PRESUPUESTO</t>
  </si>
  <si>
    <t>FELIPE ANDRES VERGARA VERGARA</t>
  </si>
  <si>
    <t>https://www.contratos.gov.co/consultas/detalleProceso.do?numConstancia=18-12-8519724</t>
  </si>
  <si>
    <t>CPS_746_2018</t>
  </si>
  <si>
    <t>PRESTACION DE SERVICIOS DE APOYO A LA GESTION PARA APOYAR A LA DIVISION DE SERVICIOS EN LAS LABORES DE PLOMERIA Y OPERATIVAS PARA LA REPARACION Y MANTENIMIENTO DE LA PLANTA FISICA CARGO DE LA CAMARA DE REPRESENTANTES</t>
  </si>
  <si>
    <t>https://www.contratos.gov.co/consultas/detalleProceso.do?numConstancia=18-12-8525101</t>
  </si>
  <si>
    <t>CPS_747_2018</t>
  </si>
  <si>
    <t>PRESTAR SERVICIOS PROFESIONALES ESPECIALIZADOS PARA APOYAR A LA COMISION LEGAL DE CUENTAS EN EL ANALISIS TECNICO, CONTABLE, FINANCIERO Y PRESUPUESTAL DE LAS ENTIDADES UAE, CONTADURIA GENERAL DE LA NACION, Y BANCA PUBLICA-FOGAFIN Y MINISTERIO DE HACIENDA Y CREDITO PUBLICO</t>
  </si>
  <si>
    <t>OCTAVIO BONILLA FLOR</t>
  </si>
  <si>
    <t>https://www.contratos.gov.co/consultas/detalleProceso.do?numConstancia=18-12-8544925</t>
  </si>
  <si>
    <t>CPS_748_2018</t>
  </si>
  <si>
    <t>JUAN SEBASTIAN PEÑALOZA GAITAN</t>
  </si>
  <si>
    <t>https://www.contratos.gov.co/consultas/detalleProceso.do?numConstancia=18-12-8526586</t>
  </si>
  <si>
    <t>CPS_749_2018</t>
  </si>
  <si>
    <t>PRESTAR SERVICIOS PROFESIONALES PARA APOYAR A LA COMISION LEGAL DE CUENTAS EN EL ANALISIS, REVISION, SEGUIMIENTO Y PLAN DE MEJORAMIENTO DE LAS ENTIDADES  "CORPORACION AUTONOMA DE SUCRE - CARSUCRE Y UNIVERSIDAD NACIONAL ABIERTA Y A DISTANCIA" Vigencia 2017</t>
  </si>
  <si>
    <t>KELLY SOFIA ANAYA CONTRERAS</t>
  </si>
  <si>
    <t>https://www.contratos.gov.co/consultas/detalleProceso.do?numConstancia=18-12-8500966</t>
  </si>
  <si>
    <t>CPS_750_2018</t>
  </si>
  <si>
    <t>ERIKA FERNANDA ROJAS VASQUEZ</t>
  </si>
  <si>
    <t>https://www.contratos.gov.co/consultas/detalleProceso.do?numConstancia=18-12-8546780</t>
  </si>
  <si>
    <t>CPS_751_2018</t>
  </si>
  <si>
    <t>PRESTACION DE SERVICIOS DE APOYO A LA GESTION EN LA COMISION DE INVESTIGACION Y ACUSACION DE LA CAMARA DE REPRESENTANTES EN LOS PROCESOS PENALES DISCIPLINARIOS Y FISCALES ADELANTADOS POR LA MISMA</t>
  </si>
  <si>
    <t>DANIEL LOPEZ BARRERA</t>
  </si>
  <si>
    <t>https://www.contratos.gov.co/consultas/detalleProceso.do?numConstancia=18-12-8501433</t>
  </si>
  <si>
    <t>CPS_752_2018</t>
  </si>
  <si>
    <t>DANIEL FELIPE MORA GRIMALDO</t>
  </si>
  <si>
    <t>https://www.contratos.gov.co/consultas/detalleProceso.do?numConstancia=18-12-8501534</t>
  </si>
  <si>
    <t>CPS_753_2018</t>
  </si>
  <si>
    <t>LEIDY JOHANNA RODRIGUEZ GALVIS</t>
  </si>
  <si>
    <t>https://www.contratos.gov.co/consultas/detalleProceso.do?numConstancia=18-12-8502552</t>
  </si>
  <si>
    <t>CPS_754_2018</t>
  </si>
  <si>
    <t>PRESTACION DE SERVICIOS PROFESIONALES PARA APOYAR A LA OFICINA COORDINADORA DE CONTROL INTERNO EN LA ELABORACION DE INFORMES CON CONTENIDO JURIDICO Y DE PARTICIPACION CIUDADANA</t>
  </si>
  <si>
    <t>https://www.contratos.gov.co/consultas/detalleProceso.do?numConstancia=18-12-8502595</t>
  </si>
  <si>
    <t>CPS_755_2018</t>
  </si>
  <si>
    <t xml:space="preserve">PRESTACION DE SERVICIOS DE APOYO A LA GESTION PARA EJECUTAR ACTIVIDADES DE VIGILANCIA Y CONTROL DE LAS OBRAS LOCATIVAS EJECUTADAS EN LAS INSTALACIONES FISICAS DEL CONGRESO DE LA REPÚBLICA ASIGNADAS A LA CAMARA DE REPRESENTANTES </t>
  </si>
  <si>
    <t>DANIEL MARCHENA VALLEJO</t>
  </si>
  <si>
    <t>https://www.contratos.gov.co/consultas/detalleProceso.do?numConstancia=18-12-8502629</t>
  </si>
  <si>
    <t>CPS_756_2018</t>
  </si>
  <si>
    <t>https://www.contratos.gov.co/consultas/detalleProceso.do?numConstancia=18-12-8502657</t>
  </si>
  <si>
    <t>CPS_757_2018</t>
  </si>
  <si>
    <t>PRESTAR LOS SERVICIOS PROFESIONALES PARA APOYAR A LA OFICINA COORDINADORA DE CONTROL INTERNO EN LA EJECUCION DE AUDITORIAS RELACIONADAS CON LA CONTRATACION REALIZADA PARA LA GESTION DOCUMENTAL DE LA ENTIDAD</t>
  </si>
  <si>
    <t>ANDRES CAMILO DURAN FLOREZ</t>
  </si>
  <si>
    <t>https://www.contratos.gov.co/consultas/detalleProceso.do?numConstancia=18-12-8502691</t>
  </si>
  <si>
    <t>CPS_758_2018</t>
  </si>
  <si>
    <t>PRESTACION DE SERVICIOS PROFESIONALES PARA APOYAR A LA COMISION LEGAL DE CUENTAS EN EL ANALISIS TECNICO CONTABLE Y FINANCIERO Y PRESUPUESTAL DE LAS ENTIDADES  "ARCO GRUPO BANCOLDEX S. A. COMPAÑIA DE FINANCIAMIENTO COMERCIAL Y XM COMPAÑIA DE EXPERTOS EN MERCADOS S. A. E. S. P. VIGENCIA 2017</t>
  </si>
  <si>
    <t>https://www.contratos.gov.co/consultas/detalleProceso.do?numConstancia=18-12-8539200</t>
  </si>
  <si>
    <t>CPS_759_2018</t>
  </si>
  <si>
    <t>https://www.contratos.gov.co/consultas/detalleProceso.do?numConstancia=18-12-8502730</t>
  </si>
  <si>
    <t>CPS_760_2018</t>
  </si>
  <si>
    <t>PRESTACION DE SERVICIOS DE APOYO A LA GESTION PARA ACOMPAÑAR ACTIVIDADES ADMINISTRATIVAS DE LA COMISION DE INVESTIGACION Y ACUSACION DE LA CAMARA DE REPRESENTANTES</t>
  </si>
  <si>
    <t>CRISTIAN CAMILO VALLEJO PALACIO</t>
  </si>
  <si>
    <t>https://www.contratos.gov.co/consultas/detalleProceso.do?numConstancia=18-12-8526610</t>
  </si>
  <si>
    <t>CPS_761_2018</t>
  </si>
  <si>
    <t>PRESTACION DE SERVICIOS PROFESIONALES PARA BRINDAR ACOMPAÑAMIENTO A LA OFICINA DE INFORMACION Y PRENSA DE LA CAMARA DE REPRESENTANTES EN LA REALIZACION DE NOTAS PERIODISTICAS PARA LOS DIFERENTES PRODUCTOS</t>
  </si>
  <si>
    <t>JORGE LUIS CAMARGO AMEZQUITA</t>
  </si>
  <si>
    <t>https://www.contratos.gov.co/consultas/detalleProceso.do?numConstancia=18-12-8503071</t>
  </si>
  <si>
    <t>CPS_762_2018</t>
  </si>
  <si>
    <t>PRESTACION DE SERVICIOS PROFESIONALES COMO ABOGADO Y ESPECIALISTA PARA ASESORAR Y APOYAR EN MATERIA JURIDICA LOS PROCESOS PENALES DISCIPLINARIOS Y FISCALES ADELANTADOS POR COMISION DE INVESTIGACION Y ACUSACION DE LA CAMARA DE REPRESENTANTES</t>
  </si>
  <si>
    <t>ARLINE YULIETH MURILLO VALOYES</t>
  </si>
  <si>
    <t>https://www.contratos.gov.co/consultas/detalleProceso.do?numConstancia=18-12-8503147</t>
  </si>
  <si>
    <t>CPS_763_2018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</si>
  <si>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</si>
  <si>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LAUREANO ANTONIO BENAVIDES LUGO</t>
  </si>
  <si>
    <t>https://www.contratos.gov.co/consultas/detalleProceso.do?numConstancia=18-12-8503428</t>
  </si>
  <si>
    <t>CPS_764_2018</t>
  </si>
  <si>
    <t>PRESTACION DE SERVICIOS DE APOYO A LA GESTION PARA APOYAR LAS ACTIVIDADES DE ARCHIVO DE LA DIVISION DE SERVICIOS DE LA CAMARA DE REPRESENTANTES</t>
  </si>
  <si>
    <t>LUIS JOSE DURAN LOZANO</t>
  </si>
  <si>
    <t>https://www.contratos.gov.co/consultas/detalleProceso.do?numConstancia=18-12-8504050</t>
  </si>
  <si>
    <t>CPS_765_2018</t>
  </si>
  <si>
    <t>PRESTACION DE SERVICIOS DE APOYO A LA GESTION EN LA DIVISION DE PERSONAL EN TRAMITES RELACIONADOS CON NOVEDADES Y SITUACIONES ADMINISTRATIVAS DE LA PLANTA DE PERSONAL DE LA CAMARA DE REPRESENTANTES</t>
  </si>
  <si>
    <t>RAMIRO FONSECA CRUZ</t>
  </si>
  <si>
    <t>https://www.contratos.gov.co/consultas/detalleProceso.do?numConstancia=18-12-8504171</t>
  </si>
  <si>
    <t>CPS_766_2018</t>
  </si>
  <si>
    <t>PRESTACION DE SERVICIOS DE APOYO A LA GESTION EN LA DIVISION DE PERSONAL EN ACTIVIDADES RELACIONADAS CON EL DISEÑO Y LA ELABORACION DE PRESENTACIONES AUDIOVISUALES</t>
  </si>
  <si>
    <t>DIANA LORENA AMAYA CARTAGENA</t>
  </si>
  <si>
    <t>https://www.contratos.gov.co/consultas/detalleProceso.do?numConstancia=18-12-8504311</t>
  </si>
  <si>
    <t>ZAITH CARMELO ADECHINE CARRILLO</t>
  </si>
  <si>
    <t>CPS_768_2018</t>
  </si>
  <si>
    <t>PRESTACION DE SERVICIOS PROFESIONALES PARA EJERCER LA REPRESENTACION JUDICIAL DE LA ENTIDAD EN LOS PROCESOS QUE SEA PARTE, ENTRE OTRAS ACTIVIDADES JURIDICAS</t>
  </si>
  <si>
    <t>https://www.contratos.gov.co/consultas/detalleProceso.do?numConstancia=18-12-8504448</t>
  </si>
  <si>
    <t>CPS_769_2018</t>
  </si>
  <si>
    <t>PRESTAR SERVICIOS PROFESIONALES ESPECIALIZADOS PARA APOYAR A LA COMISION LEGEL DE CUENTAS EN EL ANALISIS, REVISION,SEGUIMIENTO Y PLAN DE MEJORAMIENTO DE LA ENTIDAD"MINISTERIO DE JUSTICIA Y DEL DERECHO"</t>
  </si>
  <si>
    <t>LUIS HUMBERTO NARVAEZ ASSIA</t>
  </si>
  <si>
    <t>https://www.contratos.gov.co/consultas/detalleProceso.do?numConstancia=18-12-8545024</t>
  </si>
  <si>
    <t>CPS_770_2018</t>
  </si>
  <si>
    <t>PRESTACION DE SERVICIOS PROFESIONALES PARA BRINDAR ACOMPAÑAMIENTO A LA OFICINA DE CONTROL INTERNO EN LAS ACTIVIDADES RELACIONADAS CON LA EVALUACION, SEGUIMIENTO Y ELABORACION DE LA INFORMACION CONTABLEDE LA CAMARA DE REPRESENTANTES</t>
  </si>
  <si>
    <t>https://www.contratos.gov.co/consultas/detalleProceso.do?numConstancia=18-12-8526664</t>
  </si>
  <si>
    <t>CPS_771_2018</t>
  </si>
  <si>
    <t>PRESTAR SERVICIOS EN LA SEGUNDA VICEPRESIDENCIA DE LA CAMARA DE REPRESENTANTES PARA APOYAR EN LA DIVULGACION PUBLICIDAD Y PROMOCION DE TODOS LOS PROCESOS DE DERECHOS HUMANOS Y DERECHOS COLECTIVOS</t>
  </si>
  <si>
    <t>MARIANA MARULANDA BARRIENTOS</t>
  </si>
  <si>
    <t>https://www.contratos.gov.co/consultas/detalleProceso.do?numConstancia=18-12-8544254</t>
  </si>
  <si>
    <t>CPS_772_2018</t>
  </si>
  <si>
    <t>PRESTACION DE SERVICIOS PROFESIONALES PARA BRINDAR ACOMPAÑAMIENTO A LA OFICINA DE INFORMACION Y PRENSA EN EL MANEJO DE LAS REDES SOCIALES DE LA CAMARA DE REPRESENTANTES</t>
  </si>
  <si>
    <t>CLAUDIA MARCELA GARCIA RUIZ</t>
  </si>
  <si>
    <t>https://www.contratos.gov.co/consultas/detalleProceso.do?numConstancia=18-12-8526704</t>
  </si>
  <si>
    <t>CPS_773_2018</t>
  </si>
  <si>
    <t>PRESTACION DE SERVICIOS PROFESIONALES ESPECIALIZADOS PARA REALIZAR ACOMPAÑAMIENTO JURIDICO A LOS PROCESOS PENALES, DISCIPLINARIOS Y FISCASLES ADELANTADOS POR LA COMISION DE INVESTIGACION Y ACUSACION DE LA CAMARA REPRESENTANTES</t>
  </si>
  <si>
    <t>https://www.contratos.gov.co/consultas/detalleProceso.do?numConstancia=18-12-8545148</t>
  </si>
  <si>
    <t>CPS_774_2018</t>
  </si>
  <si>
    <t>SHIRLEY MILENA MENDOZA JAIMES</t>
  </si>
  <si>
    <t>https://www.contratos.gov.co/consultas/detalleProceso.do?numConstancia=18-12-8526735</t>
  </si>
  <si>
    <t>CPS_775_2018</t>
  </si>
  <si>
    <t>PRESTACION DE SERVICIOS PROFESIONALES PARA APOYAR JURIDICAMENTE LAS ACTIVIDADES, TRAMITE,SUSTANCIACION Y DEMAS ACTUACIONES EN LOS PROCESOS PENALES, DISCIPLINARIOS Y FISCALES QUE SE ADELANTEN EN LA COMISION DE INVESTIGACION Y ACUSACION DE LA CAMARA DE REPRESENTANTES.</t>
  </si>
  <si>
    <t>https://www.contratos.gov.co/consultas/detalleProceso.do?numConstancia=18-12-8545219</t>
  </si>
  <si>
    <t>CPS_776_2018</t>
  </si>
  <si>
    <t>PRESTACION DE SERVICIOS PROFESIONALES EN LA DIVISION DE PERSONAL EL PROCESO DE EVALUACION DE DESEMPEÑO DE LOS FUNCIONARIOS DE LA ENTIDAD</t>
  </si>
  <si>
    <t>ALBERTO MARIO LABARRERA VEGA</t>
  </si>
  <si>
    <t>https://www.contratos.gov.co/consultas/detalleProceso.do?numConstancia=18-12-8526992</t>
  </si>
  <si>
    <t>CPS_777_2018</t>
  </si>
  <si>
    <t>PRESTACION DE SERVICIOS DE APOYO A LA GESTION PARA APOYAR EN LA COORDINACION DE ACTIVIDADES ADMINISTRATIVAS QUE PERMITAN LA MOVILIZACION DE PERSONALDE LA CORPORACION EN EL PARQUE AUTOMOTOR DE PROPIEDAD DE LA CAMARA DE REPRESENTANTES</t>
  </si>
  <si>
    <t>JAIME LEANDRO LOPEZ SANCHEZ</t>
  </si>
  <si>
    <t>https://www.contratos.gov.co/consultas/detalleProceso.do?numConstancia=18-12-8527106</t>
  </si>
  <si>
    <t>CPS_778_2018</t>
  </si>
  <si>
    <t>PRESTACION DE SERVICIOS PARA BRINDAR ASESORIA EN LAS ACTIVIDADES ADMINISTRATIVAS DERIVADAS DEL CUMPLIMIENTO DE LAS FUNCIONES DE LA DIVISION DE PERSONAL</t>
  </si>
  <si>
    <t>https://www.contratos.gov.co/consultas/detalleProceso.do?numConstancia=18-12-8527285</t>
  </si>
  <si>
    <t>CPS_779_2018</t>
  </si>
  <si>
    <t>PRESTAR LOS SERVICIOS PROFESIONALES EN LA OFICINA COORDINADORA DE CONTROL INTERNO, APOYANDO EN EL SEGUIMIENTO Y EVALUACION AL CUMPLIMIENTO DE LOS REQUISITOS ESTABLECIDOS EN LA LEY DE TRANSPARENCIA Y ACCESO A LA INFORMACION</t>
  </si>
  <si>
    <t>JORGE ENRIQUE CAMACHO RODRIGUEZ</t>
  </si>
  <si>
    <t>https://www.contratos.gov.co/consultas/detalleProceso.do?numConstancia=18-12-8527436</t>
  </si>
  <si>
    <t>CPS_780_2018</t>
  </si>
  <si>
    <t>PRESTACION DE SERVICIOS PROFESIONALES PARA REALIZAR ACOMPAÑAMIENTO JURIDICO A LAS ACTIVIDADES, TRAMITE,SUSTANCIACION Y DEMAS ACTUACIONES QUE SE ADELANTEN EN LA COMISION DE INVESTIGACION Y ACUSACION DE LA CAMARA DE REPRESENTANTES.</t>
  </si>
  <si>
    <t>https://www.contratos.gov.co/consultas/detalleProceso.do?numConstancia=18-12-8545287</t>
  </si>
  <si>
    <t>CPS_781_2018</t>
  </si>
  <si>
    <t>PRESTACION DE SERVICIOS DE APOYO A LA GESTION PARA ATENDER DERECHOS DE PETICION Y REQUERIMIENTOS DE LOS ORGANOS DE CONTROL QUE SEAN DE COMPETENCIA DE LA DIVISION DE SERVICIOS</t>
  </si>
  <si>
    <t>SERGIO ANTONIO SANCHEZ ROPERO</t>
  </si>
  <si>
    <t>https://www.contratos.gov.co/consultas/detalleProceso.do?numConstancia=18-12-8527679</t>
  </si>
  <si>
    <t>CPS_782_2018</t>
  </si>
  <si>
    <t>PRESTACION DE SERVICIOS DE APOYA A LA GESTION PARA APOYAR A LA DIVISION DE SERVICIOS EN LAS LABORES DE PLOMERIA Y OPERATIVAS PARA LA REPARACION Y MANTENIMIENTO DE LA PLANTA FISICA CARGO DE LA CAMARA DE REPRESENTANTES</t>
  </si>
  <si>
    <t>https://www.contratos.gov.co/consultas/detalleProceso.do?numConstancia=18-12-8528076</t>
  </si>
  <si>
    <t>CPS_783_2018</t>
  </si>
  <si>
    <t>https://www.contratos.gov.co/consultas/detalleProceso.do?numConstancia=18-12-8504537</t>
  </si>
  <si>
    <t>CPS_784_2018</t>
  </si>
  <si>
    <t>PRESTACION DE SERVICIOS PROFESIONALES PARA APOYAR EL DESARROLLO Y EJECUCION DEL PLAN INSTITUCIONAL DE FORMACION Y CAPACITACION</t>
  </si>
  <si>
    <t>https://www.contratos.gov.co/consultas/detalleProceso.do?numConstancia=18-12-8545447</t>
  </si>
  <si>
    <t>UTL H.R. CESAR AUGUSTO LORDUY MALDONADO</t>
  </si>
  <si>
    <t>CPS_785_2018</t>
  </si>
  <si>
    <t>CONTRATO DE PRESTACION DE SERVICIOS COMO ASESOR GRADO VIII  I EN LA UNIDAD DE TRABAJO LEGISLATIVO DEL HONORABLE REPRESENTANTE CESAR AUGUSTO LORDUY MALDONADO</t>
  </si>
  <si>
    <t>FELIPE GARCIA PINEDA</t>
  </si>
  <si>
    <t>https://www.contratos.gov.co/consultas/detalleProceso.do?numConstancia=18-12-8545501</t>
  </si>
  <si>
    <t>UTL H.R. HERNANDO GUIDA PONE</t>
  </si>
  <si>
    <t>CPS_786_2018</t>
  </si>
  <si>
    <t>CONTRATO DE PRESTACION DE SERVICIOS COMO ASESOR GRADO I EN LA UNIDAD DE TRABAJO LEGISLATIVO DEL HONORABLE REPRESENTANTE HERNANDO GUIDO PONCE</t>
  </si>
  <si>
    <t>LAURA MARCELA VELEZ OLIVARES</t>
  </si>
  <si>
    <t>https://www.contratos.gov.co/consultas/detalleProceso.do?numConstancia=18-12-8545580</t>
  </si>
  <si>
    <t>CPS_787_2018</t>
  </si>
  <si>
    <t>CONTRATO DE PRESTACION DE SERVICIOS COMO ASESOR GRADO I EN LA UNIDAD DE TRABAJO LEGISLATIVO DEL HONORABLE REPRESENTANTE JOSE LUIS PINEDO CAMPO</t>
  </si>
  <si>
    <t>KELLY JOHANNA CHAPARRO BARRAZA ARRAUT</t>
  </si>
  <si>
    <t>https://www.contratos.gov.co/consultas/detalleProceso.do?numConstancia=18-12-8546222</t>
  </si>
  <si>
    <t>UTL H.R VICTOR MANUEL ORTIZ JOYA</t>
  </si>
  <si>
    <t>CPS_788_2018</t>
  </si>
  <si>
    <t>CONTRATO DE PRESTACION DE SERVICIOS COMO ASESOR GRADO I EN LA UNIDAD DE TRABAJO LEGISLATIVO DEL HONORABLE REPRESENTANTE VICTOR MANUEL ORTIZ JOYA</t>
  </si>
  <si>
    <t>MIGUEL DAVIV PERDOMO DURAN</t>
  </si>
  <si>
    <t>https://www.contratos.gov.co/consultas/detalleProceso.do?numConstancia=18-12-8546236</t>
  </si>
  <si>
    <t>CPS_789_2018</t>
  </si>
  <si>
    <t>LINDA GISSELLE SUAREZ VILLAMIZAR</t>
  </si>
  <si>
    <t>https://www.contratos.gov.co/consultas/detalleProceso.do?numConstancia=18-12-8546702</t>
  </si>
  <si>
    <t>UTL H.R JOSE LUIS PINEDO CAMPO</t>
  </si>
  <si>
    <t>CPS_790_2018</t>
  </si>
  <si>
    <t>ARLETH PALOMINO PEREZ</t>
  </si>
  <si>
    <t>https://www.contratos.gov.co/consultas/detalleProceso.do?numConstancia=18-12-8546715</t>
  </si>
  <si>
    <t>UTL H. R. OSCAR CAMILO ARANGO CARDENAS</t>
  </si>
  <si>
    <t>CPS_791_2018</t>
  </si>
  <si>
    <t>CONTRATO DE PRESTACION DE SERVICIOS COMO ASESOR GRADO I EN LA UNIDAD DE TRABAJO LEGISLATIVO DEL HONORABLE REPRESENTANTE OSCAR CAMILO ARANGO CARDENAS</t>
  </si>
  <si>
    <t>MARTHA ELENA DUQUE LOPEZ</t>
  </si>
  <si>
    <t>https://www.contratos.gov.co/consultas/detalleProceso.do?numConstancia=18-12-8546727</t>
  </si>
  <si>
    <t>UTL H. R. MAURICIO TORO ORJUELA</t>
  </si>
  <si>
    <t>CPS_792_2018</t>
  </si>
  <si>
    <t>CONTRATO DE PRESTACION DE SERVICIOS COMO ASESOR GRADO II EN LA UNIDAD DE TRABAJO LEGISLATIVO DEL HONORABLE REPRESENTANTE MAURICIO TORO ORJUELA</t>
  </si>
  <si>
    <t>MARGARITA MARIA CASTRO GOMEZ</t>
  </si>
  <si>
    <t>https://www.contratos.gov.co/consultas/detalleProceso.do?numConstancia=18-12-8530184</t>
  </si>
  <si>
    <t>CPS_793_2018</t>
  </si>
  <si>
    <t>NERY OROS ORTIZ</t>
  </si>
  <si>
    <t>https://www.contratos.gov.co/consultas/detalleProceso.do?numConstancia=18-12-8528551</t>
  </si>
  <si>
    <t>CPS_794_2018</t>
  </si>
  <si>
    <t>PRESTACION DE SERVICIOS DE APOYO A LA GESTION A LA OFICINA DE PLANEACION Y SISTEMAS PARA BRINDAR APOYO TECNICO EN LOS DIFERENTES PROCESOS TECNICOS Y TECNOLOGICOS DE LA CORPORACION.</t>
  </si>
  <si>
    <t>LUZ MARINA GRUESO ZUÑIGA</t>
  </si>
  <si>
    <t>https://www.contratos.gov.co/consultas/detalleProceso.do?numConstancia=18-12-8546746</t>
  </si>
  <si>
    <t>CPS_795_2018</t>
  </si>
  <si>
    <t>PRESTACION DE SERVICIOS DE APOYO A LA GESTION PARTA LA DIGITALIZACION DE INFORMACION GENERADA EN LOS PROCESOS QUE ADELANTAN EN LA DIVISION DE SERVICIO DE LA CAMARA DE REPRESENTANTES</t>
  </si>
  <si>
    <t>DIEGO PALOMINO DAZA</t>
  </si>
  <si>
    <t>https://www.contratos.gov.co/consultas/detalleProceso.do?numConstancia=18-12-8546761</t>
  </si>
  <si>
    <t>CPS_796_2018</t>
  </si>
  <si>
    <t>PRESTACION DE SERVICIOS PROFESIONALES REALIZAR ACOMPÁÑAMIENTO JURIDICO EN LOS PROCESOS PENALES, DISCIPLINARIOS Y FISCALES QUE SE ADELANTEN EN LA COMISION DE INVESTIGACION Y ACUSACION DE LA CAMARA DE REPRESENTANTES</t>
  </si>
  <si>
    <t>https://www.contratos.gov.co/consultas/detalleProceso.do?numConstancia=18-12-8546827</t>
  </si>
  <si>
    <t>CPS_797_2018</t>
  </si>
  <si>
    <t>PRESTACION DE SERVICIOS DE APOYO A LA GESTION PARA REALIZAR MONITOREO Y REVISION CONTINUA Y PERMANENTE A LOS CONTENIDOS DE LA INFORMACION A PUBLICAR EN LA PAGINA WEB DE LA INTRANET</t>
  </si>
  <si>
    <t>JOSE DE JESUS PRIETO BARRERA</t>
  </si>
  <si>
    <t>https://www.contratos.gov.co/consultas/detalleProceso.do?numConstancia=18-12-8546849</t>
  </si>
  <si>
    <t>CPS_798_2018</t>
  </si>
  <si>
    <t>AURORA DEL CARMEN VIVERO LEON</t>
  </si>
  <si>
    <t>https://www.contratos.gov.co/consultas/detalleProceso.do?numConstancia=18-12-8546896</t>
  </si>
  <si>
    <t>CPS_799_2018</t>
  </si>
  <si>
    <t>PRESTACION DE SERVICIOS DE APOYO A LA GESTION EN LA OFICINA COORDINADORA DE CONTROL INTERNO EN LA AUDITORIA A LA DIVISION DE SERVICIOS EN LO RELACIONADO CON LA ADMINISTRACION DEL PARQUE AUTOMOTOR DE LA ENTIDAD</t>
  </si>
  <si>
    <t>DEICY AMADO MORENO</t>
  </si>
  <si>
    <t>https://www.contratos.gov.co/consultas/detalleProceso.do?numConstancia=18-12-8546926</t>
  </si>
  <si>
    <t>CPS_800_2018</t>
  </si>
  <si>
    <t>PRESTAR LOS SERVICIOS PROFESIONALES ESPECIALIZADOS PARA APOYAR A LA COMISION LEGAL DE CUENTAS EN EL ANALISIS TECNICO CONTABLE FINANCIERO Y PRESUPUESTAL DE LA ENTIDAD AGENCIA NACIONAL DE TIERRAS VIGENCIA 2017</t>
  </si>
  <si>
    <t>PEDRO RAMON TORRES CALDERON</t>
  </si>
  <si>
    <t>https://www.contratos.gov.co/consultas/detalleProceso.do?numConstancia=18-12-8546961</t>
  </si>
  <si>
    <t>LP_023_2018</t>
  </si>
  <si>
    <t>IMPLANTACION, ADAPTACION, CAPACITACION, PUESTA EN FUNCIONAMIENTO, GESTION DEL CAMBIO Y MANTENIMIENTO DE UN SISTEMA DE GESTION DOCUMENTAL ELECTRONICO DE ARCGIVO SGDEA PARA LA ADMINISTRACION INTEGRAL DE LAS COMUNICACIONES OFICIALES Y DEL ACERVODOCUMENTAL FISICO Y DIGITAL Y LA SISTEMATIZACION DE LA VENTANILLA UNICA DE INTERCAMBIO ELECTRONICO DE DATOS DE LA CAMARA DE REPRESENTANTES</t>
  </si>
  <si>
    <t>CONTROL ONLINE SAS</t>
  </si>
  <si>
    <t>https://www.contratos.gov.co/consultas/detalleProceso.do?numConstancia=18-1-193884</t>
  </si>
  <si>
    <t>CPS_802_2018</t>
  </si>
  <si>
    <t>PRESTAR SERVICIOS PROFESIONALES PARA ASESORAR Y APOYAR EN MATERIA JURIDICA LOS PROCESOS PENALES, DISCIPLINARIOS Y FISCALES, ADELANTADOS POR LA COMISION DE INVESTIGACION Y ACUSACION DE LA CAMARA DE REPRESENTANTES</t>
  </si>
  <si>
    <t>JUAN JOSE TURBAY CURE</t>
  </si>
  <si>
    <t>https://www.contratos.gov.co/consultas/detalleProceso.do?numConstancia=18-12-8547005</t>
  </si>
  <si>
    <t>CPS_803_2018</t>
  </si>
  <si>
    <t>https://www.contratos.gov.co/consultas/detalleProceso.do?numConstancia=18-12-8547068</t>
  </si>
  <si>
    <t>CPS_804_2018</t>
  </si>
  <si>
    <t>PRESTACION DE SERVICIOS DE APOYO A LA GESTION PARA APOYAR A LA DIVISION DE SERVICIOS EN LAS LABORES DE PLOMERIA Y OPERATIVAS PARA LA REPARACION Y MANTENIMIENTOS DE LA PLANTA FISICA CARGO DE LA CAMARA DE REPRESENTANTES</t>
  </si>
  <si>
    <t>ISAIAS PATIÑO ROMERO</t>
  </si>
  <si>
    <t>https://www.contratos.gov.co/consultas/detalleProceso.do?numConstancia=18-12-8528624</t>
  </si>
  <si>
    <t>CPS_805_2018</t>
  </si>
  <si>
    <t>PRESTACION DE SERVICIOS PROFESIONALES PARA REALIZAR EL ACOMPAÑAMIENTO JURIDICO EN LOS PROCESOS PENALES, DISCIPLINARIOS Y FISCALES, ADELANTADOS POR LA COMISION DE INVESTIGACION Y ACUSACION DE LA CAMARA DE REPRESENTANTES</t>
  </si>
  <si>
    <t>JAHIR ALBERTO HERNANDEZ CARVAJAL</t>
  </si>
  <si>
    <t>https://www.contratos.gov.co/consultas/detalleProceso.do?numConstancia=18-12-8547347</t>
  </si>
  <si>
    <t>CPS_806_2018</t>
  </si>
  <si>
    <t>PRESTAR SERVICIOS PROFESIONALES ESPECIALIZADOS PARA APOYAR A LA COMISION LEGAL DE CUENTAS EN EL ANALISIS, REVISION, SEGUIMIENTO Y PLAN DE MEJORAMIENTO  DE LAS ENTIDADES "CORPORACION AUTONOMA REGIONAL DEL VALLE DEL CAUCA - CVC Y SUPERINTENDENCIA DE NOTARIADO Y REGISTRO" VIGENCIA 2017</t>
  </si>
  <si>
    <t>JENNY FERNANDA BAHAMON GOMEZ</t>
  </si>
  <si>
    <t>https://www.contratos.gov.co/consultas/detalleProceso.do?numConstancia=18-12-8547436</t>
  </si>
  <si>
    <t>CPS_807_2018</t>
  </si>
  <si>
    <t>PRESTACION DE SERVICIOS PROFESIONALES PARA LA REVISION, ANALISIS, CONFRONTACION, EMISION DE CONCEPTOS Y SOPORTE DE LAS INICIATIVAS LEGISLATIVAS PRESENTADAS ATINENTES A TEMAS DE INDOLE ECONOMICO EN LA SECRETARIA GENERAL Y DEMAS ACTIVIDADES DERIVADAS</t>
  </si>
  <si>
    <t>MARTHA LUCIA VICTORIA LEYES</t>
  </si>
  <si>
    <t>https://www.contratos.gov.co/consultas/detalleProceso.do?numConstancia=18-12-8528684</t>
  </si>
  <si>
    <t>CPS_808_2018</t>
  </si>
  <si>
    <t>REALIZAR SOPORTE TECNICO EN LAS SOLUCIONES INFORMATICAS Y PERIFERICAS EN ATENCION A LOS REQUERIMIENTOS QUE SE PRESENTEN EN LA PLATAFORMA TECNOLOGICA DE LA ENTIDAD</t>
  </si>
  <si>
    <t>WILFREDO MARTINEZ ROLON</t>
  </si>
  <si>
    <t>https://www.contratos.gov.co/consultas/detalleProceso.do?numConstancia=18-12-8547620</t>
  </si>
  <si>
    <t>CPS_809_2018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</si>
  <si>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</si>
  <si>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https://www.contratos.gov.co/consultas/detalleProceso.do?numConstancia=18-12-8547705</t>
  </si>
  <si>
    <t>CPS_810_2018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</si>
  <si>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</si>
  <si>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https://www.contratos.gov.co/consultas/detalleProceso.do?numConstancia=18-12-8528729</t>
  </si>
  <si>
    <t>CPS_811_2018</t>
  </si>
  <si>
    <t>PRESTACION DE SERVICIOS PROFESIONALES PARA REVISION DE LOS PROGRAMAS DE SEGUROS SUSCRITOS POR LA CAMARA DE REPRESENTANTES</t>
  </si>
  <si>
    <t>ALEJANDRA MILENA DUARTE ZABALETA</t>
  </si>
  <si>
    <t>https://www.contratos.gov.co/consultas/detalleProceso.do?numConstancia=18-12-8528759</t>
  </si>
  <si>
    <t>CPS_812_2018</t>
  </si>
  <si>
    <t>PEDRO KADIR ZAMORA RENGIFO</t>
  </si>
  <si>
    <t>https://www.contratos.gov.co/consultas/detalleProceso.do?numConstancia=18-12-8547788</t>
  </si>
  <si>
    <t>CPS_813_2018</t>
  </si>
  <si>
    <t>PRESTAR SERVICIOS DE APOYO EN LA SEGUNDA VICEPRESIDENCIA DE LA CAMARA DE REPRESENTANTES, PARA BRINDAR SOPORTE TECNICO SOBRE LA ELABORACION DE PIEZAS GRAFICAS PUBLICITARIAS PARA LA DIVULGACION Y PROMOCION DE LOS DERECHOS HUMANOS Y DERECHOS COLECTIVOS</t>
  </si>
  <si>
    <t>FELIPE CASTRO ALARCON</t>
  </si>
  <si>
    <t>https://www.contratos.gov.co/consultas/detalleProceso.do?numConstancia=18-12-8529042</t>
  </si>
  <si>
    <t>CPS_814_2018</t>
  </si>
  <si>
    <t>PRESTACION DE SERVICIOS PROFESIONALES EN LA DIVISION DE PERSONAL PARA ACOMPAÑAR LOS PROCESOS RELACIONADOS A LA SEGURIDAD Y SALUD EN EL TRABAJO Y ARL</t>
  </si>
  <si>
    <t>BALKIS YAMILE GORDILLO MORENO</t>
  </si>
  <si>
    <t>https://www.contratos.gov.co/consultas/detalleProceso.do?numConstancia=18-12-8547854</t>
  </si>
  <si>
    <t>CPS_815_2018</t>
  </si>
  <si>
    <t>PRESTAR SERVICIOS PROFESIONALES ESPECIALIZADOS PARA APOYAR A LA COMISION LEGAL DE CUENTAS EN EL ANALISIS TECNICO, CONTABLE, FINANCIERA Y PRESUPUESTAL DE LAS ENTIDADES "CAJA DE RETIRO DE LAS FUERZAS MILITARES Y MINISTERIO DE DEFENSA NACIONAL" Vigencia 2017.</t>
  </si>
  <si>
    <t>DIANA PATRICIA GIL RESTREPO</t>
  </si>
  <si>
    <t>https://www.contratos.gov.co/consultas/detalleProceso.do?numConstancia=18-12-8529232</t>
  </si>
  <si>
    <t>CPS_816_2018</t>
  </si>
  <si>
    <t>PRESTAR SERVICIOS DE APOYO A LA GESTION PARA CUBRIR LA DIVULGACION DE LAS ACTIVIDADES DESARROLLADAS EN LAS SESIONES Y SUBCOMISIONES DE LA COMISION LEGAL DE CUENTAS</t>
  </si>
  <si>
    <t>MARIA ALEJANDRA DURAN LARGO</t>
  </si>
  <si>
    <t>https://www.contratos.gov.co/consultas/detalleProceso.do?numConstancia=18-12-8547961</t>
  </si>
  <si>
    <t>CPS_817_2018</t>
  </si>
  <si>
    <t>URIEL VELOZA CUENCA</t>
  </si>
  <si>
    <t>https://www.contratos.gov.co/consultas/detalleProceso.do?numConstancia=18-12-8548033</t>
  </si>
  <si>
    <t>CPS_818_2018</t>
  </si>
  <si>
    <t>PRESTAR LOS SERVICIOS PROFESIONALES PARA APOYAR A LA OFICINA COORDINADORA DE CONTROL INTERNO EN EL ANALISIS Y EVALUACION DE INFORMACION DE CARACTER ECONOMICO Y FINANCIERO COMO INSUMO PARA LA EJECUCION DE AUDITORIAS Y ELABORACION DE INFORMES EN DESARROLLO DE LOS ROLES ASIGNADOS.</t>
  </si>
  <si>
    <t>FERNANDO CASTRO SALAS</t>
  </si>
  <si>
    <t>https://www.contratos.gov.co/consultas/detalleProceso.do?numConstancia=18-12-8564123</t>
  </si>
  <si>
    <t>CPS_819_2018</t>
  </si>
  <si>
    <t>PRESTACION DE SERVICIOS PROFESIONALES PARA BRINDAR ACOMPAÑAMIENTO A LA OFICINA DE INFORMACION Y PRENSA DE LA CAMARA  DE REPRESENTANTES EN LA REALIZACION DE NOTAS PERIODISTICAS PARA LOS DIFERENTES PRODUCTOS.</t>
  </si>
  <si>
    <t>JULIANA ROJAS CAMPUZANO</t>
  </si>
  <si>
    <t>https://www.contratos.gov.co/consultas/detalleProceso.do?numConstancia=18-12-8570427</t>
  </si>
  <si>
    <t>CPS_820_2018</t>
  </si>
  <si>
    <t>PRESTAR LOS SERVICIOS PARA BRINDAR ACOMPAÑAMIENTO EN LA PRODUCCION TECNICA DE LOS PRODUCTOS AUDIOVISUALES DEL CANAL DEL CONGRESO Y LA OFICINA DE INFORMACION Y PRENSA DE LA CAMARA DE REPRESENTANTES</t>
  </si>
  <si>
    <t>https://www.contratos.gov.co/consultas/detalleProceso.do?numConstancia=18-12-8570472</t>
  </si>
  <si>
    <t>CPS_821_2018</t>
  </si>
  <si>
    <t>PRESTAR SERVICIOS PROFESIONALES COMO ABOGADA EN LAS ACTIVIDADES PROPIAS DE LA COMISION QUINTA CONSTITUCIONAL PERMANENTEMENTE DE LA CAMARA DE REPRESENTANTES Y EN LOS TEMAS RELACIONADOS CON LOS CONTRATOS DE PRESTACION DE SERVICIOS PROFESIONALES ASIGNADOS A LA COMISION.</t>
  </si>
  <si>
    <t>MARIA CAMILA LOPEZ FERNANDEZ</t>
  </si>
  <si>
    <t>https://www.contratos.gov.co/consultas/detalleProceso.do?numConstancia=18-12-8570768</t>
  </si>
  <si>
    <t>CPS_822_2018</t>
  </si>
  <si>
    <t>PRESTAR SERVICIOS PROFESIONALES PARA APOYAR A LA COMISION LEGAL DE CUENTAS EN LA REVISION, SEGUIMIENTO Y PLAN DE MEJORAMIENTO DE LA ENTIDAD"MINISTERIO DEL INTERIOR"</t>
  </si>
  <si>
    <t>CESAR IVAN ROMERO RODRIGUEZ</t>
  </si>
  <si>
    <t>https://www.contratos.gov.co/consultas/detalleProceso.do?numConstancia=18-12-8570801</t>
  </si>
  <si>
    <t>CPS_823_2018</t>
  </si>
  <si>
    <t>PRESTAR SERVICIOS PROFESIONALES PARA APOYAR A LA COMISION LEGAL DE CUENTAS EN LA REVISION CONTABLE, FINANCIERA Y PRESUPUESTAK DE  LAS ENTIDADES "BANCO AGRARIO DE COLOMBIA S.A Y MINISTERIO DE INDUSTRIA Y COMERCIO"</t>
  </si>
  <si>
    <t>ROCIO DE LOS ANGELES BARRIOS MEDRANO</t>
  </si>
  <si>
    <t>https://www.contratos.gov.co/consultas/detalleProceso.do?numConstancia=18-12-8570979</t>
  </si>
  <si>
    <t>CPS_824_2018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</si>
  <si>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</si>
  <si>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https://www.contratos.gov.co/consultas/detalleProceso.do?numConstancia=18-12-8571067</t>
  </si>
  <si>
    <t>CPS_825_2018</t>
  </si>
  <si>
    <t>PRESTACION DE SERVICIOS PROFESIONALES PARA APOYAR JURIDICAMENTE LAS ACTIVIDADES, TRAMITE, SUSTANCIACION Y DEMAS ACTUACIONES EN LOS PROCESOS PENALES, DISCIPLINARIOS Y FISCALES QUE ADELANTEN EN LA COMISION DE INVESTIGACION Y ACUSACION DE LA CAMARA DE REPRESENTANTES.</t>
  </si>
  <si>
    <t xml:space="preserve">MARCOS ENRIQUE ARCHILA GUALDRON </t>
  </si>
  <si>
    <t>https://www.contratos.gov.co/consultas/detalleProceso.do?numConstancia=18-12-8571207</t>
  </si>
  <si>
    <t>CPS_826_2018</t>
  </si>
  <si>
    <t>PRESTACION DE SERVICIOS PARA BRINDAR ACOMPAÑAMIENTO A LA OFICINA DE INFORMACION Y PRENSA DE LA CAMARA DE REPRESENTANTES EN LA REALIZACION DE NOTAS PERIODISTICAS PARA LOS DIFERENTES PRODUCTOS.</t>
  </si>
  <si>
    <t>MARCIA MILENA VILLANUEVA PABON</t>
  </si>
  <si>
    <t>https://www.contratos.gov.co/consultas/detalleProceso.do?numConstancia=18-12-8571281</t>
  </si>
  <si>
    <t>CPS_827_2018</t>
  </si>
  <si>
    <t>PRESTAR LOS SERVICIOS PROFESIONALES EN LA SECRETARIA DE LA COMISION LEGAL DE ACREDITACION DOCUMENTAL  EN TODAS LAS GESTIONES REQUERIDAS FRENTE A LOS TEMAS QUE SEAN DE SU COMPETENCIA</t>
  </si>
  <si>
    <t>SEIDEL PEREZ GARCIA</t>
  </si>
  <si>
    <t>https://www.contratos.gov.co/consultas/detalleProceso.do?numConstancia=18-12-8575696</t>
  </si>
  <si>
    <t>CPS_828_2018</t>
  </si>
  <si>
    <t>PRESTAR SERVICIOS DE APOYO A LA GESTION A LA COMISION QUINTA CONSTITUCIONAL PERMANENTE DE LA CAMARA DE REPRESENTANTES, PARA BRINDAR APOYO EN LOS PROYECTOS DE LEY QUE SE ENCUENTREN EN CURSO, REFERENTES A TEMAS RELACIONADOS CON SU ACTIVIDAD LEGISLATIVA, ESPECIALMENTE EN EL PROYECTO NO°078 DE 2018</t>
  </si>
  <si>
    <t>LUZ ADRIANA HURTADO ARIZA</t>
  </si>
  <si>
    <t>https://www.contratos.gov.co/consultas/detalleProceso.do?numConstancia=18-12-8571465</t>
  </si>
  <si>
    <t>CPS_829_2018</t>
  </si>
  <si>
    <t>PRESTACION DE SERVICIOS DE APOYO A LA GESTION PARA APOYAR EN LA DIGITALIZACION Y RADICACION DE OFICIOS Y/O DOCUMENTOS, ASI COMO EN LA ORGANIZACION Y FOLIACION DE CARPETAS DE LOS CONTRATISTAS DE LA COMISION LEGAL DE CUENTAS</t>
  </si>
  <si>
    <t>ISSA MARIA AVILEZ CHAVEZ</t>
  </si>
  <si>
    <t>https://www.contratos.gov.co/consultas/detalleProceso.do?numConstancia=18-12-8571521</t>
  </si>
  <si>
    <t>CPS_830_2018</t>
  </si>
  <si>
    <t xml:space="preserve">PRESTACION DE SERVICIOS DE APOUO A LA GESTION EN LA OFICINA DE PLANEACION Y SISTEMAS EN LA ACTUALIZACION DE HERRAMIENTAS DE GESTION DE CALIDAD Y HERRAMIENTAS DE SEGUIMIENTOS Y CONTROL </t>
  </si>
  <si>
    <t>LEYDI JOHANA BOBADILLA VIVAS</t>
  </si>
  <si>
    <t>https://www.contratos.gov.co/consultas/detalleProceso.do?numConstancia=18-12-8571687</t>
  </si>
  <si>
    <t>CPS_831_2018</t>
  </si>
  <si>
    <t>LILIANA ACOSTA PUENTES</t>
  </si>
  <si>
    <t>https://www.contratos.gov.co/consultas/detalleProceso.do?numConstancia=18-12-8571739</t>
  </si>
  <si>
    <t>CPS_832_2018</t>
  </si>
  <si>
    <t>PRESTACION DE SERVICIOS PROFESIONALES PARA BRINDAR ACOMPAÑAMIENTO A LA DIVISION DE PERSONAL EN LAS ACTIVIDADES DE BIENESTAR SOCIAL Y DE INCENTIVOS</t>
  </si>
  <si>
    <t>MARCELINA VALENCIA SINISTERRA</t>
  </si>
  <si>
    <t>https://www.contratos.gov.co/consultas/detalleProceso.do?numConstancia=18-12-8571759</t>
  </si>
  <si>
    <t>832A</t>
  </si>
  <si>
    <t>CPS_832A_2018</t>
  </si>
  <si>
    <t>PRESTAR SERVICIOS PROFESIONALES PARA APOYAR A LA COMISION LEGAL DE CUENTAS EN LA REVISION CONTABLE, FINANCIERA Y PRESUPUESTAL DE LA ENTIDAD"MINISTERIO DE RELACIONES EXTERIORES"}</t>
  </si>
  <si>
    <t>https://www.contratos.gov.co/consultas/detalleProceso.do?numConstancia=18-12-8571800</t>
  </si>
  <si>
    <t>CPS_833_2018</t>
  </si>
  <si>
    <t>PRESTACION DE SERVICIOS DE APOYO A LA GESTION PARA ACOMPAÑAR EN ACTIVIDADES ADMINISTRATIVAS A LA COMISION LEGAL DE INVESTIGACION Y ACUSACION DE LA CAMARA DE REPRESENTANTES</t>
  </si>
  <si>
    <t>LUISA CAROLINA ANDRADE DIAZ</t>
  </si>
  <si>
    <t>https://www.contratos.gov.co/consultas/detalleProceso.do?numConstancia=18-12-8575761</t>
  </si>
  <si>
    <t>CPS_834_2018</t>
  </si>
  <si>
    <t>PRESTAR SERVICIOS PROFESIONALES PARA APOYAR A LA COMISION LEGAL DE CUENTAS EN LA REVISION CONTABLE, FINANCIERA Y PRESUPUESTAL DE LAS ENTIDADES CONSEJO PROFESIONAL DE INGENIERIA- COPNIA INDUSTRIA MILITAR INDUMIL</t>
  </si>
  <si>
    <t>CARLOS ARTURO HERNANDEZ CARRILLO</t>
  </si>
  <si>
    <t>https://www.contratos.gov.co/consultas/detalleProceso.do?numConstancia=18-12-8575873</t>
  </si>
  <si>
    <t>CPS_835_2018</t>
  </si>
  <si>
    <t>PRESTAR SERVICIOS PROFESIONALES PARA APOYAR A LA COMISION LEGL DE CUENTAS EN LA REVISION SEGUIMIENTO Y PLAN DE MEJORAMIENTO  DE LAS ENTIDADES "UNIVERSIDAD NACIONAL DE COLOMBIA Y SOCIEDAD DE ACTIVOS ESPECIALES S.A.S SAE SAS"</t>
  </si>
  <si>
    <t>JESUS LEANDRO TARAZONA MONCADA</t>
  </si>
  <si>
    <t>https://www.contratos.gov.co/consultas/detalleProceso.do?numConstancia=18-12-8575918</t>
  </si>
  <si>
    <t>CPS_836_2018</t>
  </si>
  <si>
    <t>PRESTAR LOS SERVICIOS DE APOYO EN LA SECRETARIA DE LA COMISION DE LA LEGAL DE SEGUIMIENTO ELECTORAL EN TODAS LAS GESTIONES REQUERIDAS FRENTE A LOS TEMAS QUE SEAN DE SU COMPETENCIA</t>
  </si>
  <si>
    <t>HERNAN GUSTAVO CASTRO ALCARCEL</t>
  </si>
  <si>
    <t>https://www.contratos.gov.co/consultas/detalleProceso.do?numConstancia=18-12-8576117</t>
  </si>
  <si>
    <t>CPS_837_2018</t>
  </si>
  <si>
    <t>PRESTAR SERVICIOS PROFESIONALES ESPECIALIZADOS PARA APOYAR A LA COMISION LEGAL DE CUENTAS EN EL ANALISIS, REVISION, SEGUIMIENTO Y PLAN DE MEJORAMIENTO  DE LAS ENTIDADES "DEPARTAMENTO ADMINISTRATIVO NACIONAL DE ESTADISTICA-DANE Y MIISTERIO DE TRANSPORTE"</t>
  </si>
  <si>
    <t>WILLIAM FELIPE CASTILLO DOMINGUEZ</t>
  </si>
  <si>
    <t>https://www.contratos.gov.co/consultas/detalleProceso.do?numConstancia=18-12-8576281</t>
  </si>
  <si>
    <t>CPS_838_2018</t>
  </si>
  <si>
    <t>PRESTACION DE SERVICIOS DE APOYO EN LA RECOLECCION DE LA INFORMACION TENDIENTES A LA ACTUALIZACION Y ELABORACION DE LOS INSTRUMENTOS DE GESTION DE CALIDAD EN LA ENTIDAD</t>
  </si>
  <si>
    <t>VLADIMIR ALEXIS CERINZA SANDOVAL</t>
  </si>
  <si>
    <t>https://www.contratos.gov.co/consultas/detalleProceso.do?numConstancia=18-12-8576313</t>
  </si>
  <si>
    <t>CPS_839_2018</t>
  </si>
  <si>
    <t>PRESTAR SERVICIOS PROFESIONALES PARA APOYAR A LA COMISION LEGAL DE CUENTAS EN EL SEGUIMIENTO A LA FUNCION QUE CUMPLE LA ENTIDAD "INSTITUTO COLOMBIANO DE BIENESTAR FAMILIAR Y DESARROLLO SOCIAL DE LA PRIMERA INFANCIA, LA NIÑEZ, LA ADOLESCENCIA Y LAS NECESIDADES DE LAS FAMILIAS COLOMBIANAS</t>
  </si>
  <si>
    <t>MARIA ALEJANDRA RODRIGUEZ VILLAMIZAR</t>
  </si>
  <si>
    <t>https://www.contratos.gov.co/consultas/detalleProceso.do?numConstancia=18-12-8576364</t>
  </si>
  <si>
    <t>CPS_840_2018</t>
  </si>
  <si>
    <t xml:space="preserve">PRESTACION DE SERVICIOS  PROFESIONALES PARA REALIZAR ACOMPÑAMIENTO JURIDICO EN LOS PROCESO PENALES, DISCIPLINARIOS Y FISCALES ADELANTADOS POR LA COMISION LEGAL DE INVESTIGACION Y ACUSACION DE LA CAMARA DE REPRESENTANTES </t>
  </si>
  <si>
    <t>FREDDY GABRIEL FORERO MARTINEZ</t>
  </si>
  <si>
    <t>https://www.contratos.gov.co/consultas/detalleProceso.do?numConstancia=18-12-8576380</t>
  </si>
  <si>
    <t>CPS_841_2018</t>
  </si>
  <si>
    <t>PRESTAR SERVICIOS PROFESIONALES COMO ABOGADO Y ESPECIALISTA PARA ASESORAR  Y APOYAR EN MATERIA  JURIDICA LOS PROCESOS PENALES, DISCIPLINARIOS Y FISCALES, ADELANTADOS POR LA COMISION DE INVESTIGACION Y ACUSACION DE LA CAMARA DE REPRESENTANTES</t>
  </si>
  <si>
    <t>ESTEBAN AGUIRRE HENAO</t>
  </si>
  <si>
    <t>https://www.contratos.gov.co/consultas/detalleProceso.do?numConstancia=18-12-8606848</t>
  </si>
  <si>
    <t>CPS_842_2018</t>
  </si>
  <si>
    <t>PRESTAR SERVICIOS PROFESIONALES PARA APOYAR A LA COMISION LEGAL DE CUENTAS EN LA REVISION CONTABLE,FINANCIERA Y PRESPUESTAL DE LA ENTIDAD " CONSEJO NACIONAL PROFESIONAL DE ECONOMIA"</t>
  </si>
  <si>
    <t>EULISES RAMIREZ ARBOLEDA</t>
  </si>
  <si>
    <t>https://www.contratos.gov.co/consultas/detalleProceso.do?numConstancia=18-12-8576534</t>
  </si>
  <si>
    <t>CPS_843_2018</t>
  </si>
  <si>
    <t>PRESTAR SERVICIOS PROFESIONALES PARA APOYAR A LA COMISION LEGAL DE CUENTAS EN LA REVISION CONTABLE, FINANCIERA Y PRESUPUESTAL DE LAS ENTIDADES BANCO DE COMERCIO EXTERIOR DE COLOMBIA SA- BANCOLDEZ Y FINANCIERA DE DESARROLLO TERRITORIAL SA- FINDENTER S.A VIGENCIA 2017</t>
  </si>
  <si>
    <t>MILTON JAIR MOSQUERA NOVOA</t>
  </si>
  <si>
    <t>https://www.contratos.gov.co/consultas/detalleProceso.do?numConstancia=18-12-8576555</t>
  </si>
  <si>
    <t>CPS_844_2018</t>
  </si>
  <si>
    <t>PRESTACION DE SERVICIOS DE APOYO A LA GESTION PARA BRINDAR APOYO EN EL SEGUIMIENTO A LA CONTESTACION DE LOS REQUERIMIENTOS PRESUPUESTALES Y CONTABLES VIGENCIA 2017, ENVIADOS A LA DIFERENTES ENTIDADES POR PARTE DE LA COMISION LEGAL DE CUENTAS</t>
  </si>
  <si>
    <t>FERNANDO JOSE BARRIOS HERNANDEZ</t>
  </si>
  <si>
    <t>https://www.contratos.gov.co/consultas/detalleProceso.do?numConstancia=18-12-8577246</t>
  </si>
  <si>
    <t>CPS_845_2018</t>
  </si>
  <si>
    <t>PRESTAR SERVICIOS PROFESIONALES PARA APOYAR A LA COMISION LEGAL DE CUENTAS EN LA REVISION CONTABLE, FINANCIERA Y PRESUPUESTAL DE LA ENTIDAD " CENTRAL DE INVERSIONES S.A-CISA"</t>
  </si>
  <si>
    <t>ANGIE NATALIA MARTINEZ SANCHEZ</t>
  </si>
  <si>
    <t>https://www.contratos.gov.co/consultas/detalleProceso.do?numConstancia=18-12-8577363</t>
  </si>
  <si>
    <t>CPS_846_2018</t>
  </si>
  <si>
    <t>PRESTACION DE SERVICIOS DE APOYO A LA GESTION PARA BRINDAR ACOMPAÑAMIENTO EN LA GESTION DE ARCHIVO Y GESTION DOCUMENTAL DE LA OFICINA DE PROTOCOLO</t>
  </si>
  <si>
    <t>MARIA FERNANDA SANTOS PATARROYO</t>
  </si>
  <si>
    <t>https://www.contratos.gov.co/consultas/detalleProceso.do?numConstancia=18-12-8577418</t>
  </si>
  <si>
    <t>CPS_847_2018</t>
  </si>
  <si>
    <t>DIANA LATINA DE LA HOZ CURE</t>
  </si>
  <si>
    <t>https://www.contratos.gov.co/consultas/detalleProceso.do?numConstancia=18-12-8577477</t>
  </si>
  <si>
    <t>CPS_848_2018</t>
  </si>
  <si>
    <t>PRESTACION DE SERVICIOS PROFESIONALES PARA APOYAR A LA COMISION LEGAL DE CUENTAS EN EL ANALISIS TECNICO,CONTABLE,FINANCIERO Y PRESUPUESTAL DE LAS ENTIDADES "SUPERINTENDENCIA FINANCIERA DE COLOMBIA Y DEPARTAMENTO ADMINISTRATIVO DE CIENCIA,TECNOLOGIA, E INNOVACION - COLCIENCIAS"</t>
  </si>
  <si>
    <t>MARIBEL CALDERON ROSERO</t>
  </si>
  <si>
    <t>https://www.contratos.gov.co/consultas/detalleProceso.do?numConstancia=18-12-8577572</t>
  </si>
  <si>
    <t>CPS_849_2018</t>
  </si>
  <si>
    <t>https://www.contratos.gov.co/consultas/detalleProceso.do?numConstancia=18-12-8577683</t>
  </si>
  <si>
    <t>CPS_850_2018</t>
  </si>
  <si>
    <t>PRESTAR SERVICIOS PROFESIONALES EN GESTION Y DESARROLLO URBANO A LA COMISION SEXTA CONSTITUCIONAL PERMANENTE DE LA CAMARA DE REPRESENTANTES, EN LA REVISION Y ACOMPAÑAMIENTO EN LOS DEBATES DE CONTROL POLITICO QUE SE TRAMITEN EN ESTA COMISION, EN ESPECIAL DE AQUELLOS RELACIONADOS CON EL MINISTERIO DE VIVIENDA, CIUDAD Y TERRITORIO</t>
  </si>
  <si>
    <t>EIMY JULIETH SUAREZ GONZALEZ</t>
  </si>
  <si>
    <t>https://www.contratos.gov.co/consultas/detalleProceso.do?numConstancia=18-12-8577754</t>
  </si>
  <si>
    <t>CPS_851_2018</t>
  </si>
  <si>
    <t>CONTRATO DE PRESTACION DE SERVICIOS PROFESIONALES EN LA DIVISION DE PERSONAL PARA COLABORAR EN LOS PROCESOS DE SITUACIONES ADMINISTRATIVAS DE LA PLANTA DE FUNCIONARIOS</t>
  </si>
  <si>
    <t>MARIA CAMILA CLAVIJO VARGAS</t>
  </si>
  <si>
    <t>https://www.contratos.gov.co/consultas/detalleProceso.do?numConstancia=18-12-8577827</t>
  </si>
  <si>
    <t>CPS_852_2018</t>
  </si>
  <si>
    <t>PRESTAR SERVICIOS PROFESIONALES ESPECIALIZADOS PARA APOYAR LA COMISION LEGAL DE CUENTAS EN LA REVISION CONTABLE FINANCIERA Y PRESUPUESTAL DE LA ENTIDAD "FONDO DE ADAPTACION" VIGENCIA 2017</t>
  </si>
  <si>
    <t>MAURO ANDRES GONZALEZ CANTOR</t>
  </si>
  <si>
    <t>https://www.contratos.gov.co/consultas/detalleProceso.do?numConstancia=18-12-8606881</t>
  </si>
  <si>
    <t>CPS_853_2018</t>
  </si>
  <si>
    <t>PRESTACION DE SERVICIOS PROFESIONALES PARA APOYAR A LA PRESIDENCIA DE LA CAMARA DE REPRESENTANTES EN LA REVISION Y ANALISIS DE ASUNTOS ETNICOS, PARA EL CUMPLIMIENTO DE SUS ACTIVIDADES MEDIANTE EL ACOMPAÑAMIENTO PARA LA PROTECCION DE LOS DERECHOS DE LAS COMUNIDADES NEGRAS O POBLACION AFROCOLOMBIANA " COMISION LEGAL AFRO"</t>
  </si>
  <si>
    <t>AURA VANNESA AGUILAR MORENO</t>
  </si>
  <si>
    <t>https://www.contratos.gov.co/consultas/detalleProceso.do?numConstancia=18-12-8577937</t>
  </si>
  <si>
    <t>CPS_854_2018</t>
  </si>
  <si>
    <t xml:space="preserve">PRESTAR LOS SERVICIOS DE APOYO A LA GESTION EN LA ORGANIZACION FOLICIACION Y CLASIFICACION DEL ACHIVO DOCUMENTAL DE LA OFICINA DE INFORMACION Y PRENSA DE LA CAMARA DE REPRESENTANTES </t>
  </si>
  <si>
    <t>https://www.contratos.gov.co/consultas/detalleProceso.do?numConstancia=18-12-8578066</t>
  </si>
  <si>
    <t>CPS_855_2018</t>
  </si>
  <si>
    <t>PRESTACION DE SERVICIOS DE APOYO A LA GESTION PARA ASISTIR EN LA DIGITALIZACION, ORGANIZACION Y FOLIADO DE RESOLUCIONES ASI COMO EN LA FORMACION DEL INVENTARIO DE RESOLUCIONES EN LA SECRETARIA GENERAL DE LA CAMARA DE REPRESENTANTES</t>
  </si>
  <si>
    <t>MARIA INES GUEVARA BARBOSA</t>
  </si>
  <si>
    <t>https://www.contratos.gov.co/consultas/detalleProceso.do?numConstancia=18-12-8578111</t>
  </si>
  <si>
    <t>CPS_856_2018</t>
  </si>
  <si>
    <t>PRESTACION DE SERVICIOS PROFESIONALES PARA ASESORIA Y ACOMPAÑAMIENTO EN LA IMPLEMENTACION Y SEGUIMIENTOS DE LOS PLANES, POLITICAS Y PROGRAMAS DE COMPETENCIA DE LA DIVISION DE SERVICIOS.</t>
  </si>
  <si>
    <t>CARLOS ALBERTO RODRIGUEZ HERNANDEZ</t>
  </si>
  <si>
    <t>https://www.contratos.gov.co/consultas/detalleProceso.do?numConstancia=18-12-8580447</t>
  </si>
  <si>
    <t>CPS_857_2018</t>
  </si>
  <si>
    <t>PRESTACION DE SERVICIOS DE APOYO A LA GESTION PARA ACOMPAÑAR EN ACTIVIDADES ADMINISTRATIVAS A LA COMISION LEGL DE INVESTIGACION Y ACUSACION DE LA CAMARA DE REPRESENTANTES</t>
  </si>
  <si>
    <t>NICOLAS PARRA CASTRO</t>
  </si>
  <si>
    <t>https://www.contratos.gov.co/consultas/detalleProceso.do?numConstancia=18-12-8580535</t>
  </si>
  <si>
    <t>CPS_858_2018</t>
  </si>
  <si>
    <t>PRESTACION DE SERVICIOS PROFESIONALES PARA ACOMPAÑAR EN LOS ASUNTOS DE CARACTER JURIDO-TRIBUTARIO A LA DIVISION FINANCIERA Y DE PRESUPUESTO DE LA CAMARA DE REPRESENTANTES.</t>
  </si>
  <si>
    <t>RICARDO JIMY RODRIGUEZ CARDONA</t>
  </si>
  <si>
    <t>https://www.contratos.gov.co/consultas/detalleProceso.do?numConstancia=18-12-8580629</t>
  </si>
  <si>
    <t>CPS_859_2018</t>
  </si>
  <si>
    <t xml:space="preserve">PRESTACION DE SERVICIOS PROFESIONALES PARA BRINDAR APOYO A LA SECCION DE REGISTRO Y CONTROL EN LA PROYECCION DE INFORMES, NOVEDADES EN LAS NOMINAS Y DAR RESPUESTA A PETICIONES ALLEGADAS A LA SECCION </t>
  </si>
  <si>
    <t xml:space="preserve">DEICY ANDREA GOMEZ GONZALEZ </t>
  </si>
  <si>
    <t>https://www.contratos.gov.co/consultas/detalleProceso.do?numConstancia=18-12-8580695</t>
  </si>
  <si>
    <t>CPS_860_2018</t>
  </si>
  <si>
    <t>CONTRATAR LA PRESTACION DE SERVICIOS PROFESIONALES PARA APOYAR JURIDICAMENTE LAS ACTIVIDADES, TRAMITE, SUTANCIACION Y DEMAS ACTUACIONES EN LOS PROCESO PENALES, DISCIPLINARIOS Y FISCALES QUE SE ADELANTEN EN LA COMISION LEGAL DE INVESTIGACION Y ACUSACION DE LA CAMARA DE REPRESENTANTES.</t>
  </si>
  <si>
    <t>ANGELA MARIA POLANIA FIGUEROA</t>
  </si>
  <si>
    <t>https://www.contratos.gov.co/consultas/detalleProceso.do?numConstancia=18-12-8580727</t>
  </si>
  <si>
    <t>SECCION DE CONTABILIDAD</t>
  </si>
  <si>
    <t>CPS_861_2018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</si>
  <si>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 DEL ARCHIVO DOCUMENTAL CONTABLE</t>
  </si>
  <si>
    <t>ADOLFO LEON HURTADO DURAN</t>
  </si>
  <si>
    <t>https://www.contratos.gov.co/consultas/detalleProceso.do?numConstancia=18-12-8593560</t>
  </si>
  <si>
    <t>CPS_862_2018</t>
  </si>
  <si>
    <t>PRESTACION DE SERVICIOS PROFESIONALES PARA REALIZAR ACOMPAÑAMIENTO A LAS ACTIVIDADES TRAMITE, SUSTANCIACION Y DEMAS ACTIVIDADES</t>
  </si>
  <si>
    <t>CARLOS ENRIQUE MELENJE HURTADO</t>
  </si>
  <si>
    <t>https://www.contratos.gov.co/consultas/detalleProceso.do?numConstancia=18-12-8594911</t>
  </si>
  <si>
    <t>CPS_863_2018</t>
  </si>
  <si>
    <t>PRESTAR LOS SERVICIOS A LA OFICINA DE PRENSA EN TODAS LAS ACTIVIDADES RELACIONADAS CON LA GESTION DOCUMENTAL DE LA CAMARA DE REPRESENTANTES</t>
  </si>
  <si>
    <t>ANDRES MAURICIO ALVARADO SANTAFE</t>
  </si>
  <si>
    <t>https://www.contratos.gov.co/consultas/detalleProceso.do?numConstancia=18-12-8594976</t>
  </si>
  <si>
    <t>CPS_864_2018</t>
  </si>
  <si>
    <t>MARIA LUISA PARDO CARDONA</t>
  </si>
  <si>
    <t>https://www.contratos.gov.co/consultas/detalleProceso.do?numConstancia=18-12-8595001</t>
  </si>
  <si>
    <t>CPS_865_2018</t>
  </si>
  <si>
    <t>YUSMAR GISSELA RIOS BRAVO</t>
  </si>
  <si>
    <t>https://www.contratos.gov.co/consultas/detalleProceso.do?numConstancia=18-12-8595017</t>
  </si>
  <si>
    <t>CPS_866_2018</t>
  </si>
  <si>
    <t>PRESTACION DE SERVICIOS PROFESIONALES PARA REALIZAR ACOMPAÑAMIENTO JURIDICO A LAS ACTIVIDADES, TRAMITE, SUSTANCIACION Y DEMAS ACTUACIONES EN LOS PROCESOS PENALES, DISCIPLINARIOS, Y FISCALES QUE SE ADELANTEN EN LA COMISION DE INVESTIGACION Y ACUSACION DE L</t>
  </si>
  <si>
    <t>SERGIO ANDRES PELAEZ HIDALGO</t>
  </si>
  <si>
    <t>https://www.contratos.gov.co/consultas/detalleProceso.do?numConstancia=18-12-8595038</t>
  </si>
  <si>
    <t>CPS_867_2018</t>
  </si>
  <si>
    <t>PRESTACION DE SERVICIOS PROFESIONALES PARA BRINDAR ACOMPAÑAMIENTO A LA DIVISION DE PERSONAL EN LA IMPLEMENTACION Y EJECUCION DE LOS PROGRAMAS DE INDUCCION Y REINDUCCION 2018</t>
  </si>
  <si>
    <t>https://www.contratos.gov.co/consultas/detalleProceso.do?numConstancia=18-12-8595049</t>
  </si>
  <si>
    <t>CPS_868_2018</t>
  </si>
  <si>
    <t>CONTRATAR LA PRESTACION DE SERVICIOS PROFESIONALES PARA APOYAR JURIDICAMENTE LAS ACTIVIDADES, TRAMITE, SUTANCIACION Y DEMAS ACTUACIONES EN LOS PROCESO PENALES, DISCIPLINARIOS Y FISCALES QUE SE ADELANTEN EN LA COMISION LEGAL DE INVESTIGACION Y ACUSACION DE</t>
  </si>
  <si>
    <t>MARIA CAMILA SEISA CURA</t>
  </si>
  <si>
    <t>https://www.contratos.gov.co/consultas/detalleProceso.do?numConstancia=18-12-8595057</t>
  </si>
  <si>
    <t>CPS_869_2018</t>
  </si>
  <si>
    <t>FEDERICO DUQUE POSADA</t>
  </si>
  <si>
    <t>https://www.contratos.gov.co/consultas/detalleProceso.do?numConstancia=18-12-8595985</t>
  </si>
  <si>
    <t>CPS_870_2018</t>
  </si>
  <si>
    <t>PRESTACION DE SERVICIOS PROFESIONALES PARA ACOMPAÑAR Y APOYAR EN LA REVISION DE CUENTAS DE COBRO DE CONTRATISTAS DE LA CORPORACION RADICADAS EN LA DIVISION FINANCIERA Y PRESUPUESTO DE LA CAMARA DE REPRESENTANTES</t>
  </si>
  <si>
    <t>https://www.contratos.gov.co/consultas/detalleProceso.do?numConstancia=18-12-8596101</t>
  </si>
  <si>
    <t>CPS_871_2018</t>
  </si>
  <si>
    <t>PRESTACION DE SERVICIOS DE APOYO A LA GESTION PARA LA ORGANIZACIÓN Y ELABORACION DE LA BASE DE DATOS DE LAS ENTIDADES QUE SON OBJETO DE REQUERIMIENTO PRESUPUESTAL, CONTABLE, ADMINISTRATIVO Y DE CONTROL INTERNO, POR PARTE DE LA COMISION LEGAL DE CUENTAS</t>
  </si>
  <si>
    <t>ANGIE MELISA VILLAMIZAR CHAMORRO</t>
  </si>
  <si>
    <t>https://www.contratos.gov.co/consultas/detalleProceso.do?numConstancia=18-12-8596196</t>
  </si>
  <si>
    <t>CPS_872_2018</t>
  </si>
  <si>
    <t>PRESTACION DE SERVICIOS PROFESIONALES PARA APOYAR JURIDICAMENTE LAS ACTIVIDADES, TRAMITE, SUSTANCIACION Y DEMAS ACTUACIONES EN LOS PROCESOS PENALES, DISCIPLINARIOS Y FISCALES QUE ADELANTEN EN LA COMISION DE INVESTIGACION Y ACUSACION DE LA CAMARA DE REPRES</t>
  </si>
  <si>
    <t>YAMID ARMANDO AMAYA TAMBO</t>
  </si>
  <si>
    <t>https://www.contratos.gov.co/consultas/detalleProceso.do?numConstancia=18-12-8596412</t>
  </si>
  <si>
    <t>CPS_873_2018</t>
  </si>
  <si>
    <t>PRESTACION DE SERVICIOS PROFESIONALES CON PLENA AUTONOMIA TECNICA, ADMINISTRATIVA Y FINANCIERA PARA BRINDAR APOYO A LA OFICINA COORDINADORA DE CONTROL INTERNO EN LAS AUDITORIAS EVALUACIONES Y SEGUIMIENTOS A LOS ASPECTOS QUE SEAN RELEVANTES EN LOS PROCESOS Y PROCEDIMIENTOS ESTABLECIDOS POR LA ENTIDAD</t>
  </si>
  <si>
    <t>TATIANA ANDREA PEREZ CAMARGO</t>
  </si>
  <si>
    <t>https://www.contratos.gov.co/consultas/detalleProceso.do?numConstancia=18-12-8596556</t>
  </si>
  <si>
    <t>COMISION TERCERA CONSTITUCIONAL PERMANENTE</t>
  </si>
  <si>
    <t>CPS_874_2018</t>
  </si>
  <si>
    <t>PRESTAR SERVICIOS DE APOYO A LA GESTION EN COMISION TERCERA  CONSTITUCIONAL PERMANENTE  DE LA CAMARA DE REPRESENTANTES ESPECIALMENTE EN LOS TEMAS RELACIONADOS CON LA PROYECCION DE OFICIOS Y COMUNICACIONES QUE RESULTEN DEL DIARIO DESARROLLO DE LAS FUNCIONES ENCOMENDADAS A ESTA CELULA CONGRESIONAL</t>
  </si>
  <si>
    <t>DIANA MARCELA LOAIZA RENDON</t>
  </si>
  <si>
    <t>https://www.contratos.gov.co/consultas/detalleProceso.do?numConstancia=18-12-8596715</t>
  </si>
  <si>
    <t>CPS_875_2018</t>
  </si>
  <si>
    <t>PRESTAR SERVICIOS DE APOYO A LA GESION DOCUMENTAL DE LA DIVISION DE FINANCIERA Y PRESUPUESTO - SECCION CONTABILIDAD PARA EL MANEJO DE ARCHIVO DOCUMENTAL DE DICHA GESTION</t>
  </si>
  <si>
    <t>JULIO HERNANDO PEJENDINO CASTILLO</t>
  </si>
  <si>
    <t>https://www.contratos.gov.co/consultas/detalleProceso.do?numConstancia=18-12-8596832</t>
  </si>
  <si>
    <t>CPS_876_2018</t>
  </si>
  <si>
    <t>PRESTAR SERVICIOS DE APOYO A LA GESTION A LA COMISION TERCERA CONSTITUCIONAL PERMANENTE DE LA CAMARA DE REPRESENTANTES ESPECIALMENTE EN LOS TEMAS RELACIONADOS PROTECCION DE OFICIOS Y COMUNICACIONES QUE RESULTEN DEL DIARIO DESARROLLO DE LAS FUNCIONES ENCOMENDADAS A ESTA CELULA CONGRESIONAL</t>
  </si>
  <si>
    <t>SEBASTIAN PEREZ HERNANDEZ</t>
  </si>
  <si>
    <t>https://www.contratos.gov.co/consultas/detalleProceso.do?numConstancia=18-12-8596866</t>
  </si>
  <si>
    <t>CPS_877_2018</t>
  </si>
  <si>
    <t>PRESTACION DE SERVICIOS DE APOYO A LA GESTION EN LAS ACTIVIDADES DEL PROGRAMA DE BIENESTAR SOCIAL Y APOYO EN LA IMPLEMENTACION DEL SISTEMA DE GESTION DE SEGURIDAD Y SALUD EN EL TRABAJO</t>
  </si>
  <si>
    <t>https://www.contratos.gov.co/consultas/detalleProceso.do?numConstancia=18-12-8606920</t>
  </si>
  <si>
    <t>CPS_878_2018</t>
  </si>
  <si>
    <t>PRESTACION DE SERVICIOS PROFESIONALES PARA APOYAR JURIDICAMENTE EN LA REVISION Y SEGUIMIENTO LOS DIFERENTES TRAMITES PROCESOS Y PROCEDIMIENTOS QUE SE SURTAN ANTE LA PRIMERA VICEPRESIDENCIA DE LA HONORABLE CAMARA DE REPRESENTANTES</t>
  </si>
  <si>
    <t>https://www.contratos.gov.co/consultas/detalleProceso.do?numConstancia=18-12-8610825</t>
  </si>
  <si>
    <t>CPS_879_2018</t>
  </si>
  <si>
    <t>PRESTAR SERVICIOS PROFESIONALES PARA ASESORAR Y APOYAR EN MATERIA JURIDICA LOS PROCESOS PENALES DISCIPLINARIOS Y FISCALES  ADELANTADOS POR LA COMISION LEGAL DE INVESTIGACION Y ACUSACION DE LA CAMARA DE REPRESENTANTES</t>
  </si>
  <si>
    <t>LUZ MERCEDES CEVALLOS SANCHEZ</t>
  </si>
  <si>
    <t>https://www.contratos.gov.co/consultas/detalleProceso.do?numConstancia=18-12-8659167</t>
  </si>
  <si>
    <t>CPS_880_2018</t>
  </si>
  <si>
    <t>PRESTACION DE SERVICIOS DE APOYO A LA GESTION EN ACTIVIDADES DE TIPO PSICOSOCIAL A LOS FUNCIONARIOS DE LAS COMISIONES DE LA CAMARA DE REPRESENTANTES</t>
  </si>
  <si>
    <t>ELENI STEFANI GIOVANIDIS VELASQUEZ</t>
  </si>
  <si>
    <t>https://www.contratos.gov.co/consultas/detalleProceso.do?numConstancia=18-12-8610904</t>
  </si>
  <si>
    <t>CPS_881_2018</t>
  </si>
  <si>
    <t>ALEXANDRA MARQUEZ DIAZ</t>
  </si>
  <si>
    <t>https://www.contratos.gov.co/consultas/detalleProceso.do?numConstancia=18-12-8616583</t>
  </si>
  <si>
    <t>CPS_882_2018</t>
  </si>
  <si>
    <t>EDWARD HERNANDO CONTRERAS BOLIVAR</t>
  </si>
  <si>
    <t>https://www.contratos.gov.co/consultas/detalleProceso.do?numConstancia=18-12-8616835</t>
  </si>
  <si>
    <t>CPS_883_2018</t>
  </si>
  <si>
    <t>PRESTACION DE SERVICIOS PROFESIONALES PARA BRINDAR ASESOSRIA Y ACOMPAÑAMIENTO HURIDICO EN EL ESTUDIO DE LOS DIFERENTES PROYECTOS DE LEY QUE LE COMPETEN A LA COMISION SEGUNDA DE LA CAMARA DE REPRESENTANTES</t>
  </si>
  <si>
    <t>https://www.contratos.gov.co/consultas/detalleProceso.do?numConstancia=18-12-8616951</t>
  </si>
  <si>
    <t>CPS_884_2018</t>
  </si>
  <si>
    <t>PRESTAR LOS SERVICIOS DE APOYO A LA GESTION EN LAS ACTIVIDADES PROPIAS DE CORRESPONDENCIA INTERNA Y EXTERNA QUE SE MANEJEN EN LA DIRECCION ADMINISTRATIVA  DE LA CAMARA DE REPRESENTANTES ASI COMO EN DUPLICACIONES, ORGANIZACIÓN Y DIGITALIZACION DEL ARCHIVO</t>
  </si>
  <si>
    <t>JUAN ALBERTO RAMIREZ BARRETO</t>
  </si>
  <si>
    <t>https://www.contratos.gov.co/consultas/detalleProceso.do?numConstancia=18-12-8617089</t>
  </si>
  <si>
    <t>CPS_885_2018</t>
  </si>
  <si>
    <t>EDWIN DUQUE BETANCUR</t>
  </si>
  <si>
    <t>https://www.contratos.gov.co/consultas/detalleProceso.do?numConstancia=18-12-8617285</t>
  </si>
  <si>
    <t>CPS_886_2018</t>
  </si>
  <si>
    <t>PRESTACION DE SERVICIOS PROFESIONALES EN EL APOYO A LA SUPERVISION DEL MANTENIMIENTO PREVENTIVO Y CORRECTIVO DEL COMPONENTE ELECTRICO Y ELECTRONICO DE LAS DIFERENTES PLATAFORMAS DE LA CAMARA DE REPRESENTANTES</t>
  </si>
  <si>
    <t>NELLY ALFARO BETANCOURT</t>
  </si>
  <si>
    <t>https://www.contratos.gov.co/consultas/detalleProceso.do?numConstancia=18-12-8633070</t>
  </si>
  <si>
    <t>CPS_887_2018</t>
  </si>
  <si>
    <t>PRESTAR LOS SERVICIOS PROFESIONALES COMO ABOGADA EN LA OFICINA COORDINADORA DE CONTROL INTERNO, APOYANDO EN EL ANALISIS DE LA INFORMACION RELACIONADA CON LA GESTION JURIDICA Y CONTRACTUAL DE LA ENTIDAD</t>
  </si>
  <si>
    <t>LIGIA VIVIANA GOMEZ HERNANDEZ</t>
  </si>
  <si>
    <t>https://www.contratos.gov.co/consultas/detalleProceso.do?numConstancia=18-12-8617403</t>
  </si>
  <si>
    <t>CPS_888_2018</t>
  </si>
  <si>
    <t>PRESTACION DE SERVICIOS DE APOYO A LA GESTION PARA BRINDAR ACOMPAÑAMIENTO A LA OFICINA DE PROTOCOLO EN EL CUBRIMIENTO GRAFICO DE LAS ACTIVIDADES EN LA GESTION DOCUMENTAL Y ORGANIZACIONAL</t>
  </si>
  <si>
    <t>CAMILA ANDREA PUERTA  BUSTAMANTE</t>
  </si>
  <si>
    <t>https://www.contratos.gov.co/consultas/detalleProceso.do?numConstancia=18-12-8621174</t>
  </si>
  <si>
    <t>CPS_889_2018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</si>
  <si>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</si>
  <si>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t>
  </si>
  <si>
    <t>https://www.contratos.gov.co/consultas/detalleProceso.do?numConstancia=18-12-8621326</t>
  </si>
  <si>
    <t>CPS_890_2018</t>
  </si>
  <si>
    <t>YUDY CONSTANZA CABRERA BAEZ</t>
  </si>
  <si>
    <t>https://www.contratos.gov.co/consultas/detalleProceso.do?numConstancia=18-12-8629199</t>
  </si>
  <si>
    <t>CPS_891_2018</t>
  </si>
  <si>
    <t>VICTOR JAVIER MOSQUERA MARIN</t>
  </si>
  <si>
    <t>https://www.contratos.gov.co/consultas/detalleProceso.do?numConstancia=18-12-8629226</t>
  </si>
  <si>
    <t>CPS_892_2018</t>
  </si>
  <si>
    <t>PRESTACION DE SERVICIOS PROFESIONALES PARA REALIZAR ACOMPAÑAMIENTO JURIDICOEN LOS PROCESOS PENALES, DISCIPLINARIOS, Y FISCALES ADELANTADOS POR LA COMISION LEGAL DE INVESTIGACION Y ACUSACION DE LA CAMARA DE REPRESENTANTES</t>
  </si>
  <si>
    <t>SILVIA JULIANA CARRILLO CARRASCAL</t>
  </si>
  <si>
    <t>https://www.contratos.gov.co/consultas/detalleProceso.do?numConstancia=18-12-8659266</t>
  </si>
  <si>
    <t>CPS_893_2018</t>
  </si>
  <si>
    <t>PRESTAR SERVICIOS DE APOYO A LA GESTION A LA COMISION LEGAL DE CUENTAS QUE PERMITA LA BUSQUEDA  DE INFORMACION DE LAS ENTIDADES A FENECER LA CUENTA GENERAL DEL PRESUPUESTO Y EL TESORO VIGENCIA 2017</t>
  </si>
  <si>
    <t>DUBERNEY SANTA ARANDA</t>
  </si>
  <si>
    <t>https://www.contratos.gov.co/consultas/detalleProceso.do?numConstancia=18-12-8659365</t>
  </si>
  <si>
    <t>CPS_894_2018</t>
  </si>
  <si>
    <t>PRESTAR SERVICIOS PROFESIONALES EN LA SEGUNDA VICEPRESIDENCIA DE LA CAMARA DE REPRESENTANTES PARA AOYAR EN LA INVESTIGACION Y ARTICULACION DE ACTORES SOCIALES Y CIUDADANOS QUE CONTRIBUYANAL FORTALECIMIENTO DEL PROCESO EN DERECHOS HUMANOS Y DERECHOS COLECTIVOS</t>
  </si>
  <si>
    <t>HECTOR GABRIEL RONDON OLAVE</t>
  </si>
  <si>
    <t>https://www.contratos.gov.co/consultas/detalleProceso.do?numConstancia=18-12-8699503</t>
  </si>
  <si>
    <t>CPS_895_2018</t>
  </si>
  <si>
    <t>PRESTACION DE SERVICIOS DE APOYO A LA GESTION PARA REALIZAR ACTIVIDADES DE VERIFICACION DE LOS PROGRAMAS DE CONTROL DE ROEDORES PLAGAS Y PALOMAS EN EL CAPITOLIO NACIONAL</t>
  </si>
  <si>
    <t>JULIO ANTONIO CHAMORRO VIVEROS</t>
  </si>
  <si>
    <t>https://www.contratos.gov.co/consultas/detalleProceso.do?numConstancia=18-12-8699590</t>
  </si>
  <si>
    <t>CPS_896_2018</t>
  </si>
  <si>
    <t>PRESTACION DE SERVICIOS DE APOYO A LA GESTION PARA ACOMPAÑAR A LA DIVISION DE PERSONAL EN LAS ACTIVIDADES DE APOYO EN LOS PROCESOS Y RPOCEDIMIENTOS DE LOS FLUJOGRAMAS DE LA DEPENDENCIA Y APOYO AL PROCESO DE ACTUALIZACION DE LAS TABLAS DE RETENCION</t>
  </si>
  <si>
    <t>ESTEFANIA DE LA OSSA ROJAS</t>
  </si>
  <si>
    <t>https://www.contratos.gov.co/consultas/detalleProceso.do?numConstancia=18-12-8699862</t>
  </si>
  <si>
    <t>CPS_897_2018</t>
  </si>
  <si>
    <t>PRESTACION DE SERVICIOS DE APOYO A LA GESTION EN EL ACOMPAÑAMIENTO DE ACTIVIDADES ASISTENCIALES A LA MESA TECNICA EN LA REALIZACION DEL PROYECTO "MEJORAMIENTO DE LAS CONDICIONES DE SEGURIDAD Y PROTECCION DE LOS REPRESENTANTES A LA CAMARA"</t>
  </si>
  <si>
    <t>JUAN RAFAEL VERGARA AVILEZ</t>
  </si>
  <si>
    <t>https://www.contratos.gov.co/consultas/detalleProceso.do?numConstancia=18-12-8711984</t>
  </si>
  <si>
    <t>CPS_898_2018</t>
  </si>
  <si>
    <t>PRESTACION DE SERVICIOS PROFESIONALES, PARA EL DESARROLLO DE ACTIVIDADES CONTABLES DE LA MESA TECNICA DE SUPERVISION DEL PROYECTO "MEJORAMIENTO A LAS CONDICIONES DE SEGURIDAD Y PROTECCION EN LOS DESPLAZAMIENTOS DE LOS REPRESENTANTES A LA CAMARA"</t>
  </si>
  <si>
    <t>https://www.contratos.gov.co/consultas/detalleProceso.do?numConstancia=18-12-8712005</t>
  </si>
  <si>
    <t>CPS_899_2018</t>
  </si>
  <si>
    <t>PRESTACION DE SERVICIOS PROFESIONALES PARA BRINDAR ACOMPAÑAMIENTO ADMINISTRATIVO Y OPERATIVO A LA MESA TECNICA DE SUPERVISION EN LOS CANALES DE COMUNICACIÓN CON EL FIN DE GARANTIZAR EL CUMPLIMIENTO DE LAS ACTIVIDADES DEL PROYECTO "MEJORAMIENTO A LAS CONDI</t>
  </si>
  <si>
    <t>https://www.contratos.gov.co/consultas/detalleProceso.do?numConstancia=18-12-8712022</t>
  </si>
  <si>
    <t>CPS_900_2018</t>
  </si>
  <si>
    <t>PRESTACION DE SERVICIOS DE APOYO A LA GESTION PARA BRINDAR ACOMPAÑAMIENTO A LA MESA TECNICA DE SUPERVISION EN ACTIVIDADES AUXILIARES DE TIPO ADMINISTRATIVO CON EL FIN DE GARANTIZAR EL CUMPLIMIENTO DE LAS ACTIVIDADES DEL PROYECTO "MEJORAMIENTO A LAS CONDIC</t>
  </si>
  <si>
    <t>HARBEY BERMUDEZ SANCHEZ</t>
  </si>
  <si>
    <t>https://www.contratos.gov.co/consultas/detalleProceso.do?numConstancia=18-12-8712077</t>
  </si>
  <si>
    <t>CPS_901_2018</t>
  </si>
  <si>
    <t>PRESTACION DE SERVICIOS DE APOYO A LA GESTION PARA BRINDAR ACOMPAÑAMIENTO A LA MESA TECNICA DE SUPERVISION EN ACTIVIDADES ASISTENCIALES Y OPERATIVAS A LA MESA TECNICA DE SUPERVISION PARA GARANTIZAR EL CUMPLIMIENTO DE LAS ACTIVIDADES DEL PROYECTO "MEJORAMIENTO A LAS CONDIC</t>
  </si>
  <si>
    <t>JOHANNA CADENA CASTAÑEDA</t>
  </si>
  <si>
    <t>https://www.contratos.gov.co/consultas/detalleProceso.do?numConstancia=18-12-8712113</t>
  </si>
  <si>
    <t>CPS_902_2018</t>
  </si>
  <si>
    <t>PRESTACION DE SERVICIOS PROFESIONALES PARA EL DESARROLLO DE ACTIVIDADES CONTABLES DE LA MESA TECNICA DE SUPERVISION DEL PROYECTO "MEJORAMIENTO A LAS CONDICIONES DE SEGURIDAD Y PROTECCION EN LOS DESPLAZAMIENTOS DE LOS REPRESENTANTES A LA CAMARA</t>
  </si>
  <si>
    <t>PETRONA ALEAN HERNANDEZ</t>
  </si>
  <si>
    <t>https://www.contratos.gov.co/consultas/detalleProceso.do?numConstancia=18-12-8712137</t>
  </si>
  <si>
    <t>CPS_903_2018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</si>
  <si>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</si>
  <si>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MELIK SARKIS TORRES</t>
  </si>
  <si>
    <t>https://www.contratos.gov.co/consultas/detalleProceso.do?numConstancia=18-12-8712164</t>
  </si>
  <si>
    <t>CPS_904_2018</t>
  </si>
  <si>
    <t>PRESTACION DE SERVICIOS DE APOYO A LA GESTION EN ACTIVIDADES DE SUPERVISION, PARA GARANTIZAR EL CUMPLIMIENTO DE LAS ACTIVIDADES DEL PROYECTO "MEJORAMIENTO A LAS CONDICIONES DE SEGURIDAD Y PROTECCION EN LOS DESPLAZAMIENTOS DE LOS REPRESENTANTES A LA CAMARA</t>
  </si>
  <si>
    <t>https://www.contratos.gov.co/consultas/detalleProceso.do?numConstancia=18-12-8712220</t>
  </si>
  <si>
    <t>CPS_905_2018</t>
  </si>
  <si>
    <t>PRESTACION DE SERVICIOS DE APOYO A LA GESTION PARA BRINDAR ACOMPAÑAMIENTO ASISTENCIAL A LA MESA TECNICA DE SUPERVISION COMO AUXILIAR ADMINISTRATIVO CON EL FIN DE GARANTIZAR EL CUMPLIMIENTO DE LAS ACTIVIDADES DEL PROYECTO "MEJORAMIENTO A LAS CONDICIONES DE SEGURIDAD Y PROTECCION EN LO</t>
  </si>
  <si>
    <t>NAYARITH MARCELA FERNANDEZ SJOGREEN</t>
  </si>
  <si>
    <t>https://www.contratos.gov.co/consultas/detalleProceso.do?numConstancia=18-12-8712295</t>
  </si>
  <si>
    <t>CPS_906_2018</t>
  </si>
  <si>
    <t>ENRIQUE CARLOS TRHEEBLCOCK OLMOS</t>
  </si>
  <si>
    <t>https://www.contratos.gov.co/consultas/detalleProceso.do?numConstancia=18-12-8712788</t>
  </si>
  <si>
    <t>CPS_907_2018</t>
  </si>
  <si>
    <t>PRESTACION DE SERVICIOS DE APOYO A LA GESTION PARA BRINDAR ACOMPAÑAMIENTO EN ACTIVIDADES ASISTENCIALES A LA MESA TECNICA DE SUPERVISION PARA GARANTIZAR EL CUMPLIMIENTO DE LAS ACTIVIDADES DEL PROYECTO "MEJORAMIENTO A LAS CONDICIONES DE SEGURIDAD Y PROTECCION EN LOS DESPLAZAMIENTOS DE LOS REPRESENTANTES A LA CAMARA</t>
  </si>
  <si>
    <t>ERIKA VANESSA VARGAS ARIZA</t>
  </si>
  <si>
    <t>https://www.contratos.gov.co/consultas/detalleProceso.do?numConstancia=18-12-8712833</t>
  </si>
  <si>
    <t>CPS_908_2018</t>
  </si>
  <si>
    <t>PRESTACION DE SERVICIOS DE APOYO A LA GESTION EN EL ACOMPANAMIENTO A LA MESA TECNICA EN ACTIVIDADES AUXILIARES  ADMINISTRATIVAS PARA GARANTIZAR EL CUMPLIMIENTO DEL PROYECTO  MEJORAMIENTO DE LAS CONDICIONES  DE SEGURIDAD Y PROTECCION EN LOS DESPLAZAMIENTOS DE LOS REPRESENTANTES A LA CAMARA</t>
  </si>
  <si>
    <t>DANIELA CARDENAS ANTOLINEZ</t>
  </si>
  <si>
    <t>https://www.contratos.gov.co/consultas/detalleProceso.do?numConstancia=18-12-8712954</t>
  </si>
  <si>
    <t>CPS_909_2018</t>
  </si>
  <si>
    <t>PRESTACION DE SERVICIOS DE APOYO A LA GESTION EN EL ACOMPAÑAMIENTO DEL DESARROLLO DE ACTIVIDADES ADMINISTRATIVAS Y ASISTENCIALES DE LA MESA TECNICA DEL PROYECTO "MEJORAMIENTO A LAS CONDICIONES DE SEGURIDAD Y PROTECCION EN LOS DESPLAZAMIENTOS DE LOS REPRESENTANTES A LA CAMARA"</t>
  </si>
  <si>
    <t>https://www.contratos.gov.co/consultas/detalleProceso.do?numConstancia=18-12-8713050</t>
  </si>
  <si>
    <t>CPS_910_2018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</si>
  <si>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</si>
  <si>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MARIA DEL ROSARIO MUÑOZ VILLEGAS</t>
  </si>
  <si>
    <t>https://www.contratos.gov.co/consultas/detalleProceso.do?numConstancia=18-12-8713084</t>
  </si>
  <si>
    <t>CPS_911_2018</t>
  </si>
  <si>
    <t>PRESTACION DE SERVICIOS PROFESIONALES PARA BRINDAR ACOMPAÑAMIENTO JURIDICO A LA MESA TECNICA DE SUPERVISION PARA GARANTIZAR EL CUMPLIMIENTO DE LAS ACTIVIDADES DEL PROYECTO "MEJORAMIENTO A LA CONDICIONES DE SEGURIDAD Y PROTECCION EN LOS DESPLAZAMIENTOS DE </t>
  </si>
  <si>
    <t>JOSE SANTIAGO HINOJOSA MENDOZA</t>
  </si>
  <si>
    <t>https://www.contratos.gov.co/consultas/detalleProceso.do?numConstancia=18-12-8716922</t>
  </si>
  <si>
    <t>CPS_912_2018</t>
  </si>
  <si>
    <t>PRESTACION DE SERVICIOS DE APOYO A LA GESTION PARA EL DESARROLLO DE ACTIVIDADES AUXILIARES ADMINISTRATIVAS Y OPERATIVAS LA MESA TECNICA DE SUPERVISION DEL PROYECTO "MEJORAMIENTO A LAS CONDICIONES DE SEGURIDAD Y PROTECCION EN LOS DESPLAZAMIENTOS DE LOS REPRESENTANTES A LA CAMARA"</t>
  </si>
  <si>
    <t>ANDREA CATALINA VIVAS AGUIRRE</t>
  </si>
  <si>
    <t>https://www.contratos.gov.co/consultas/detalleProceso.do?numConstancia=18-12-8717836</t>
  </si>
  <si>
    <t>CPS_913_2018</t>
  </si>
  <si>
    <t>PRESTACION DE SERVICIOS DE APOYO A LA GESTION PARA BRINDAR ACOMPAÑAMIENTO A LA MESA TECNICA DE SUPERVISION EN ACTIVIDADES AUXILIARES DE TIPO ADMINISTRATIVO CON EL FIN DE GARANTIZAR EL CUMPLIMIENTO DE LAS ACTIVIDADES DEL PROYECTO "MEJORAMIENTO A LAS CONDICIONES DE SEGURIDAD Y PROTECCION EN LOS DESPLAZAMIENTOS DE LOS REPRESENTANTES A LA CAMARA"</t>
  </si>
  <si>
    <t>MARTHA LUZ LEON PEÑA</t>
  </si>
  <si>
    <t>https://www.contratos.gov.co/consultas/detalleProceso.do?numConstancia=18-12-8718648</t>
  </si>
  <si>
    <t>CPS_914_2018</t>
  </si>
  <si>
    <t>PRESTACION DE SERVICIOS DE APOYO A LA GESTION EN ACTIVIDADES AUXILIARES ADMINISTRATIVAS Y ASISTENCIALES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</si>
  <si>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https://www.contratos.gov.co/consultas/detalleProceso.do?numConstancia=18-12-8720820</t>
  </si>
  <si>
    <t>CPS_915_2018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</si>
  <si>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CÁMARA</t>
  </si>
  <si>
    <t>STEFFANIA GARCIA HOYOS</t>
  </si>
  <si>
    <t>https://www.contratos.gov.co/consultas/detalleProceso.do?numConstancia=18-12-8721267</t>
  </si>
  <si>
    <t>CPS_916_2018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</si>
  <si>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PROTECCIÓN EN LOS DESPLAZAMIENTOS DE LOS REPRESENTANTES A LA CÁMARA"</t>
  </si>
  <si>
    <t>SANDRA MILENA PUENTES BLANCO</t>
  </si>
  <si>
    <t>https://www.contratos.gov.co/consultas/detalleProceso.do?numConstancia=18-12-8721282</t>
  </si>
  <si>
    <t>CPS_917_2018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</si>
  <si>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CÁMARA"</t>
  </si>
  <si>
    <t>ALEXANDER EDUARDO AGAMEZ ALVAREZ</t>
  </si>
  <si>
    <t>https://www.contratos.gov.co/consultas/detalleProceso.do?numConstancia=18-12-8721321</t>
  </si>
  <si>
    <t>CPS_918_2018</t>
  </si>
  <si>
    <t>PRESTACION DE SERVICIOS PROFESIONALES PARA BRINDAR ACOMPAÑAMIENTO JURIDICO A LA MESA TECNICA DE SUPERVISION CON EL FIN DE GARANTIZAR EL CUMPLIMIENTO DE LAS ACTIVIDADES DEL PROYECTO "MEJORAMIENTO A LA CONDICIONES DE SEGURIDAD Y PROTECCION EN LOS DESPLAZAMIENTOS DE LOS REPRESENTANTES A LA CÁMARA"</t>
  </si>
  <si>
    <t>https://www.contratos.gov.co/consultas/detalleProceso.do?numConstancia=18-12-8721334</t>
  </si>
  <si>
    <t>CPS_919_2018</t>
  </si>
  <si>
    <t>PRESTACION DE SERVICIOS DE APOYO A LA GESTION EN LA EJECUCION DE ACTIVIDADES ASISTENCIALES EN LA MESA TECNICA DE SUPERVISION DEL PROYECTO "MEJORAMIENTO A LAS CONDICIONES DE SEGURIDAD Y PROTECCION EN LOS DESPLAZAMIENTOS DE LOS REPRESENTANTES A LA CAMARA"</t>
  </si>
  <si>
    <t>LAURA DANIELA SABOGAL BURGOS</t>
  </si>
  <si>
    <t>https://www.contratos.gov.co/consultas/detalleProceso.do?numConstancia=18-12-8721379</t>
  </si>
  <si>
    <t>CPS_920_2018</t>
  </si>
  <si>
    <t>PRESTACION DE SERVICIOS PROFESIONALES PARA EL ACOMPAÑAMIENTO DESDE EL PUNTO DE VISTA ADMINISTRATIVO EN LA EJECUCION DEL PROYECTO "MEJORAMIENTO A LAS CONDICIONES DE SEGURIDAD Y PROTECCION EN LOS DESPLAZAMIENTOS DE LOS REPRESENTANTES A LA CAMARA"</t>
  </si>
  <si>
    <t>ERIKA LORENA MENA GUTIERREZ</t>
  </si>
  <si>
    <t>https://www.contratos.gov.co/consultas/detalleProceso.do?numConstancia=18-12-8721396</t>
  </si>
  <si>
    <t>CPS_921_2018</t>
  </si>
  <si>
    <t>PRESTACION DE SERVICIOS PROFESIONALES EN TEMAS SANITARIOS Y AMBIENTALES DEL PROYECTO "MEJORAMIENTO A LAS CONDICIONES DE SEGURIDAD Y PROTECCION EN LOS DESPLAZAMIENTOS DE LOS REPRESENTANTES A LA CAMARA" EN EL FORTALECIMIENTO DEL PLAN INSTITUCIONAL DE GESTION AMBIENTAL DE LA CORPORACION</t>
  </si>
  <si>
    <t>CARLOS MARIO GARCIA PEREZ</t>
  </si>
  <si>
    <t>https://www.contratos.gov.co/consultas/detalleProceso.do?numConstancia=18-12-8721412</t>
  </si>
  <si>
    <t>CPS_922_2018</t>
  </si>
  <si>
    <t>ANGELA MARIA PAZ GUEVARA</t>
  </si>
  <si>
    <t>https://www.contratos.gov.co/consultas/detalleProceso.do?numConstancia=18-12-8717507</t>
  </si>
  <si>
    <t>CPS_923_2018</t>
  </si>
  <si>
    <t>PRESTACION DE SERVICIOS DE APOYO A LA GESTION PARA EL DESARROLLO DE ACTIVIDADES ASISTENCIALES DE TIPO ADMINISTRATIVO Y FINANCIERAS DE LA MESA TECNICA DE SUPERVISION DEL PROYECTO "MEJORAMIENTO A LAS CONDICIONES DE SEGURIDAD Y PROTECCION EN LOS DESPLAZAMIENTOS DE LOS REPRESENTANTES A LA CAMARA"</t>
  </si>
  <si>
    <t>JHONATAN DAVID LENIS GARCIA</t>
  </si>
  <si>
    <t>https://www.contratos.gov.co/consultas/detalleProceso.do?numConstancia=18-12-8718047</t>
  </si>
  <si>
    <t>CPS_924_2018</t>
  </si>
  <si>
    <t>PRESTACION DE SERVICIOS PROFESIONALES PARA BRINDAR ACOMPAÑAMIENTO A LA MESA TECNICA EN EL SOPORTE Y ASISTENCIA TECNICA Y LOGICA DE LOS SISTEMAS DE INFORMACION DE LA CAMARA DE REPRESENTANTES  QUE PERMITEN GARANTIZAR EL CUMPLIMIENTO DE LAS CONDICIONES DE SEGURIDAD Y PROTECCION EN LOS DESPLAZAMIENTOS DE LOS REPRESENTANTES A LA CAMARA"</t>
  </si>
  <si>
    <t>https://www.contratos.gov.co/consultas/detalleProceso.do?numConstancia=18-12-8718058</t>
  </si>
  <si>
    <t>CPS_925_2018</t>
  </si>
  <si>
    <t>PRESTACION DE SERVICIOS PROGESIONALES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</si>
  <si>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ROSA JULIANA HERRERA PINTO</t>
  </si>
  <si>
    <t>https://www.contratos.gov.co/consultas/detalleProceso.do?numConstancia=18-12-8718068</t>
  </si>
  <si>
    <t>CPS_926_2018</t>
  </si>
  <si>
    <t>MARIA PAULA HERNANDEZ SANCHEZ</t>
  </si>
  <si>
    <t>https://www.contratos.gov.co/consultas/detalleProceso.do?numConstancia=18-12-8718083</t>
  </si>
  <si>
    <t>CPS_927_2018</t>
  </si>
  <si>
    <t>PRESTACION DE SERVICIOS DE APOYO A LA GESTION  PARA BRINDAR ACOMPAÑAMIENTO A LA MESA TECNICA DE SUPERVISION COMO AUXILIAR ADMINISTRATIVO CON EL FIN DE GARANTIZAR EL CUMPLIMIENTO DE LAS ACTIVIDADES DEL PROYECTO "MEJORAMIENTO A LAS CONDICIONES DE SEGURIDAD Y PROTECCION EN LOS DESPLAZAMIENTOS DE LOS REPRESENTANTES A LA CAMARA"</t>
  </si>
  <si>
    <t>MARIA ALEJANDRA SANCHEZ CORTES</t>
  </si>
  <si>
    <t>https://www.contratos.gov.co/consultas/detalleProceso.do?numConstancia=18-12-8718619</t>
  </si>
  <si>
    <t>CPS_928_2018</t>
  </si>
  <si>
    <t>JOSE AUGUSTO MENDOZA DIAZ</t>
  </si>
  <si>
    <t>https://www.contratos.gov.co/consultas/detalleProceso.do?numConstancia=18-12-8720293</t>
  </si>
  <si>
    <t>CPS_929_2018</t>
  </si>
  <si>
    <t>PRESTACION DE SERVICIOS DE APOYO A LA GESTION EN ACTIVIDADES AUXILIARES ADMINISTRATIVAS Y ASISTENCIALES A LA MESA TECNICA DE SUPERVISION, PARA GARANTIZAR EL CUMPLIMIENTO DE LAS ACTIVIDADES DEL PROYECTO "MEJORAMIENTO A LAS CONDICIONES DE SEGURIDAD Y PROTEC</t>
  </si>
  <si>
    <t>CHRISTIAN SUAREZ CRUZ</t>
  </si>
  <si>
    <t>https://www.contratos.gov.co/consultas/detalleProceso.do?numConstancia=18-12-8720464</t>
  </si>
  <si>
    <t>CPS_930_2018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</si>
  <si>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CAMARA"</t>
  </si>
  <si>
    <t>MARIA PAULA ANDREA PAEZ SIERRA</t>
  </si>
  <si>
    <t>https://www.contratos.gov.co/consultas/detalleProceso.do?numConstancia=18-12-8725237</t>
  </si>
  <si>
    <t>CPS_931_2018</t>
  </si>
  <si>
    <t>PRESTACION DE SERVICIOS DE APOYO A LA GESTION PARA EL ACOMPAÑAMIENTO EN ACTIVIDADES ASISTENCIALES A LA MESA TECNICA EN LA EJECUCION DEL PROYECTO "MEJORAMIENTO A LAS CONDICIONES DE SEGURIDAD Y PROTECCION EN LOS DESPLAZAMIENTOS DE LOS REPRESENTANTES A LA CA</t>
  </si>
  <si>
    <t>MELISA ANDREA PEREZ TORRADO</t>
  </si>
  <si>
    <t>https://www.contratos.gov.co/consultas/detalleProceso.do?numConstancia=18-12-8725437</t>
  </si>
  <si>
    <t>CPS_932_2018</t>
  </si>
  <si>
    <t>PRESTACION DE SERVICIOS PROFESIONALES PARA EL DESARROLLO DE ACTIVIDADES ADMINISTRATIVAS Y FINANCIERAS DE LA MESA TECNICA DE SUPERVISION DEL PROYECTO "MEJORAMIENTO A LAS CONDICIONES DE SEGURIDAD Y PROTECCION EN LOS DESPLAZAMIENTOS DE LOS REPRESENTANTES A LA CAMARA"</t>
  </si>
  <si>
    <t>PLINIO ZARTA AVILA</t>
  </si>
  <si>
    <t>https://www.contratos.gov.co/consultas/detalleProceso.do?numConstancia=18-12-8727010</t>
  </si>
  <si>
    <t>CPS_933_2018</t>
  </si>
  <si>
    <t>PRESTACION DE SERVICIOS DE APOYO A LA GESTION PARA BRINDAR ACOMPAÑAMIENTO A LA MESA TECNICA DE SUPERVISION DE LAS ACTIVIDADES AUXILIARES DE TIPO ADMINISTRATIVO Y OPERATIVO CON EL FIN DE GARANTIZAR EL CUMPLIMIENTO DE LAS ACTIVIDADES DEL PROYECTO "MEJORAMIENTO A LAS CONDICIONES DE SEGURIDAD Y PROTECCION EN LOS DESPLAZAMIENTOS DE LOS REPRESENTATES A LA CAMARA"</t>
  </si>
  <si>
    <t>WILLIAM ACERO ARANGO</t>
  </si>
  <si>
    <t>https://www.contratos.gov.co/consultas/detalleProceso.do?numConstancia=18-12-8727283</t>
  </si>
  <si>
    <t>CPS_934_2018</t>
  </si>
  <si>
    <t>PRESTACION DE SERVICIOS PROFESIONALES DE ACOMPAÑAMIENTO A LA MESA TECNICA DE SUPERVISION  DEL PROYECTO "MEJORAMIENTO A LAS CONDICIONES DE SEGURIDAD Y PROTECCION EN LOS DESPLAZAMIENTOS DE LOS REPRESENTANTES A LA CAMARA" EN ACTIVIDADES RELACIONADAS A SU PROFESION</t>
  </si>
  <si>
    <t>https://www.contratos.gov.co/consultas/detalleProceso.do?numConstancia=18-12-8727335</t>
  </si>
  <si>
    <t>CPS_935_2018</t>
  </si>
  <si>
    <t>PRESTAR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</si>
  <si>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MARIO ARBOLEDA SALAZAR</t>
  </si>
  <si>
    <t>https://www.contratos.gov.co/consultas/detalleProceso.do?numConstancia=18-12-8727373</t>
  </si>
  <si>
    <t>CPS_936_2018</t>
  </si>
  <si>
    <t>PRESTACION DE SERVICIOS PROFESIONALES PARA BRINDAR ACOMPAÑAMIENTO JURIDICO A LA MESA TECNICA DE SUPERVISION CON EL FIN DE GARANTIZAR EL CUMPLIMIENTO DE LAS ACTIVIDADES DEL PROYECTO "MEJORAMIENTO A LAS CONDICIONES DE SEGURIDAD Y PROTECCION EN LOS DESPLAZAM</t>
  </si>
  <si>
    <t>YESENIA CAROLINA BENAVIDEZ GUERRERO</t>
  </si>
  <si>
    <t>https://www.contratos.gov.co/consultas/detalleProceso.do?numConstancia=18-12-8732209</t>
  </si>
  <si>
    <t>CPS_937_2018</t>
  </si>
  <si>
    <t>CONTRATO DE PRESTACION DE SERVICIOS PROFESIONALES PARA ACOMPAÑAR A LA DIVISION DE PERSONAL EN LOS PROCESOS DE SITUACIONES ADMINISTRATIVAS DE LA PLANTA DE FUNCIONARIOS</t>
  </si>
  <si>
    <t>CARMEN PAOLA ROMERO LINARES</t>
  </si>
  <si>
    <t>https://www.contratos.gov.co/consultas/detalleProceso.do?numConstancia=18-12-8727420</t>
  </si>
  <si>
    <t>CPS_938_2018</t>
  </si>
  <si>
    <t>CARLOS FELIPE HERNANDEZ RINCON</t>
  </si>
  <si>
    <t>https://www.contratos.gov.co/consultas/detalleProceso.do?numConstancia=18-12-8727467</t>
  </si>
  <si>
    <t>CPS_939_2018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</si>
  <si>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t>
  </si>
  <si>
    <t>https://www.contratos.gov.co/consultas/detalleProceso.do?numConstancia=18-12-8735158</t>
  </si>
  <si>
    <t>CPS_940_2018</t>
  </si>
  <si>
    <t>PRESTACION DE SERVICIOS PROFESIONALES PARA PRESTAR APOYO A LA MESA TECNICA DE SUPERVISION DEL PROYECTO "MEJORAMIENTO DE LAS CONDICIONES DE SEGURIDAD Y PROTECCION EN LOS DESPlAZAMIENTO DE LOS REPRESENTANTES A LA CAMARA' CON RELACION A LOS PROTOCOLOS DE PRO</t>
  </si>
  <si>
    <t>MARIA CAMILA OCAMPO SUAREZ</t>
  </si>
  <si>
    <t>https://www.contratos.gov.co/consultas/detalleProceso.do?numConstancia=18-12-8735159</t>
  </si>
  <si>
    <t>CPS_941_2018</t>
  </si>
  <si>
    <t>PRESTACION DE SERVICIOS PROEESIONALES EN EL DESARROLLO DE LAS ACTIVIDADES DESDE EL PUNTO DE VISTA DE SU PROFESION DE APOYO A LA MESA TECNICA DE SUPERVISION DE PROYECTOS "MEJORAMIENTO A LAS CONDICIONES DE SEGURIDAD Y PROTECCION EN LOS DESPLAZAMIENTOS DE LOS REPRESENTANTES A LA CAMARA</t>
  </si>
  <si>
    <t>ADRIANA PATRICIA GOMEZ PARRADO</t>
  </si>
  <si>
    <t>https://www.contratos.gov.co/consultas/detalleProceso.do?numConstancia=18-12-8735092</t>
  </si>
  <si>
    <t>CPS_942_2018</t>
  </si>
  <si>
    <t>PRESTACION DE SERVICIOS PROFESIONALES ESPECIALIZADOS PARA BRINDAR ACOMPAÑAMIENTO JURIDICO A LA MESA TECNICA EN LA EJECUCION DEL PROYECTO DE MEJORAMIENTO DE LAS CONDICIONES DE SEGURIDAD Y PROTECCION A LOS REPRESENTANTES A LA CAMARA</t>
  </si>
  <si>
    <t>DIANA KATHERINE PALACIOS MATURANA</t>
  </si>
  <si>
    <t>https://www.contratos.gov.co/consultas/detalleProceso.do?numConstancia=18-12-8735107</t>
  </si>
  <si>
    <t>CPS_943_2018</t>
  </si>
  <si>
    <t>PRESTACION DE SERVICIOS PROFESIONALES PARA EL ACOMPAÑAMIENTO DESDE EL PUNTO DE VISTA ADMINISTRATIVO EN LA EJECUCIÓN DEL PROYECTO "MEJORAMIENTO A LAS CONDICIONES DE SEGURIDAD Y PROTECCIÓN EN LOS DESPLAZAMIENTOS DE LOS REPRESENTANTES A LA CAMARA"</t>
  </si>
  <si>
    <t>https://www.contratos.gov.co/consultas/detalleProceso.do?numConstancia=18-12-8735128</t>
  </si>
  <si>
    <t>CPS_944_2018</t>
  </si>
  <si>
    <t>PRESTACION DE SERVICIOS DE APOYO PARA BRINDAR ACOMPAÑAMIENTO EN EL DISEÑO Y REALIZACION DE ELEMENTOS AUDIOVISUALES NECESARIOS PARA LA PREPRODUCCION, PRODUCCION, Y POS-PRODUCCION DE LOS DIFERENTES PRODUCTOS COMUNICATIVOS DE LA OFICINA DE INFORMACION Y PRENSA Y CANAL CONGRESO</t>
  </si>
  <si>
    <t>EUGENIO ANDRES WILLIAMS SALAZAR</t>
  </si>
  <si>
    <t>https://www.contratos.gov.co/consultas/detalleProceso.do?numConstancia=18-12-8735118</t>
  </si>
  <si>
    <t>CPS_945_2018</t>
  </si>
  <si>
    <t>PRESTACION DE SERVICIOS PROFESIONALES DESDE EL PUNTO DE VISTA DE SU PROFESION PARA LLEVAR A CABO LABORES DE MONITOREO Y CONTROL DE RIESGOS CONTRACTUALES EN LA EJECUCION DEL CONVENIO INTERADMINISTRATIVO 168 DE 2018 "MEJORAMIENTO A LAS CONDICIONES DE SEGURIDAD Y PROTECCION EN LOS DESPLAZAMIENTOS DE LOS REPRESENTANTES A LA CAMARA"</t>
  </si>
  <si>
    <t>JULIAN ALFREDO RODRIGUEZ MONTAÑO</t>
  </si>
  <si>
    <t>https://www.contratos.gov.co/consultas/detalleProceso.do?numConstancia=18-12-8735124</t>
  </si>
  <si>
    <t>CPS_946_2018</t>
  </si>
  <si>
    <t>PRESTACION DE SERVICIOS DE APOYO A LA GESTION PARA EL ACOMPAÑAMIENTO EN ACTIVIDADES ASISTENCIALES A LA MESA TECNICA EN LA EJECUCION DEL PROYECTO "MEJORAMIENTO A LAS CONDICIONES DE SEGURIDAD Y PROTECCION EN LOS DESPLAZAMIENTOS DE LOS REPRESENTANTES A LA CAMARA"</t>
  </si>
  <si>
    <t>MARIA NEHELLA PALACIO ACOSTA</t>
  </si>
  <si>
    <t>https://www.contratos.gov.co/consultas/detalleProceso.do?numConstancia=18-12-8735129</t>
  </si>
  <si>
    <t>CPS_947_2018</t>
  </si>
  <si>
    <t>PRESTACION DE SERVICIOS DE APOYO A LA GESTION PARA CONSOLIDAR INFORMACION DE ACTIVIDADES PRESENTADAS POR LOS INTEGRANTES DE LA MESA TECNICA DE SUPERVISION DEL PROYECTO "MEJORAMIENTO A LAS CONDICIONES DE SEGURIDAD Y PROTECCION EN LOS DESPLAZAMIENTOS DE LOS REPRESENTANTES A LA CAMARA"</t>
  </si>
  <si>
    <t>SIMON LOPEZ NOREÑA</t>
  </si>
  <si>
    <t>https://www.contratos.gov.co/consultas/detalleProceso.do?numConstancia=18-12-8735162</t>
  </si>
  <si>
    <t>CPS_948_2018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</si>
  <si>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</si>
  <si>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OSCAR ANDRES CASTAÑEDA ZAPATA</t>
  </si>
  <si>
    <t>https://www.contratos.gov.co/consultas/detalleProceso.do?numConstancia=18-12-8735161</t>
  </si>
  <si>
    <t>CPS_949_2018</t>
  </si>
  <si>
    <t>PRESTACION DE SERVICIOS PROFESIONALES PARA BRINDAR ACOMPAÑAMIENTO ADMINISTRATIVO A LA MESA TECNICA DE SUPERVISION EN LOS CANALES DE COMUNICACIÓN CON EL FIN DE GARANTIZAR EL CUMPLIMIENTO DE LAS ACTIVIDADES DEL PROYECTO "MEJORAMIENTO A LAS CONDICIONES DE SEGURIDAD Y PROTECCION EN LOS DESPLAZAMIENTOS DE LOS REPRESENTANTES A LA CAMARA"</t>
  </si>
  <si>
    <t>JAVIER ORLANDO REYES CASTELLANOS</t>
  </si>
  <si>
    <t>https://www.contratos.gov.co/consultas/detalleProceso.do?numConstancia=18-12-8735134</t>
  </si>
  <si>
    <t>CPS_950_2018</t>
  </si>
  <si>
    <t>MARTHA CECILIA FIGUEROA ROJAS</t>
  </si>
  <si>
    <t>https://www.contratos.gov.co/consultas/detalleProceso.do?numConstancia=18-12-8738136</t>
  </si>
  <si>
    <t>CPS_951_2018</t>
  </si>
  <si>
    <t>ANDREY ALBEIRO SOTO CARDONA</t>
  </si>
  <si>
    <t>https://www.contratos.gov.co/consultas/detalleProceso.do?numConstancia=18-12-8732330</t>
  </si>
  <si>
    <t>CPS_952_2018</t>
  </si>
  <si>
    <t>GUSTAVO ADOLFO GUZMAN RUIZ</t>
  </si>
  <si>
    <t>https://www.contratos.gov.co/consultas/detalleProceso.do?numConstancia=18-12-8732508</t>
  </si>
  <si>
    <t>CPS_953_2018</t>
  </si>
  <si>
    <t>PRESTACION DE SERVICIOS PROFESIONALES CON PLENA AUTONOMIA TECNICA, ADMINISTRATIVA Y FINANCIERA PARA BRINDAR APOYO A LA OFICINA COORDINADORA DE CONTROL INTERNO EN LA REALIZACION DE PIEZAS GRAFICAS, VIDEOS Y PRESENTACIONES RELACIONADAS CON LA CULTURA DE CONTROL Y GESTION DE LOS RIESGOS INSTITUCIONALES</t>
  </si>
  <si>
    <t>SAMIR SIMANCAS PADILLA</t>
  </si>
  <si>
    <t>https://www.contratos.gov.co/consultas/detalleProceso.do?numConstancia=18-12-8732611</t>
  </si>
  <si>
    <t>CPS_954_2018</t>
  </si>
  <si>
    <t>PRESTACION DE SERVICIOS DE APOYO A LA GESTION PARA BRINDAR ACOMPAÑAMIENTO ASISTENCIAL A LA MESA TECNICA DE SUPERVISION CON EL FIN DE GARANTIZAR EL CUMPLOMIENTO DE LAS ACTIVIDADES DEL PROYECTO MEJORAMIENTO A LAS CONDICIONES DE SEGURIDAD Y PROTECCION EN LOS</t>
  </si>
  <si>
    <t xml:space="preserve">MARIA REBECA URZOLA OTERO </t>
  </si>
  <si>
    <t>https://www.contratos.gov.co/consultas/detalleProceso.do?numConstancia=18-12-8738031</t>
  </si>
  <si>
    <t>CPS_955_2018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</si>
  <si>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Y PROTECCION EN LOS DESPLAZAMIENTOS DE LOS REPRESENTANTES A LA CAMARA</t>
  </si>
  <si>
    <t>SERGIO ANDRES POMARICO GOMEZ</t>
  </si>
  <si>
    <t>https://www.contratos.gov.co/consultas/detalleProceso.do?numConstancia=18-12-8732709</t>
  </si>
  <si>
    <t>CPS_956_2018</t>
  </si>
  <si>
    <t>PRESTAR SERVICIOS DE APOYO A LA GESTION PARA LA ORGANIZACION FOLIACION Y CLASIFICACION DEL ARCHIVO DOCUMENTAL DE LA OFICINA DE INFORMACION Y PRENSA DE LA CAMARA DE REPRESENTANTES</t>
  </si>
  <si>
    <t>https://www.contratos.gov.co/consultas/detalleProceso.do?numConstancia=18-12-8727692</t>
  </si>
  <si>
    <t>CPS_957_2018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</si>
  <si>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DE Y PROTECCION DE EN LOS DESPLAZAMIENTOS DE LOS REPRESENTANTES A LA CAMARA"</t>
  </si>
  <si>
    <t>MARYURU YADIRA GUERRERO CEBALLOS</t>
  </si>
  <si>
    <t>https://www.contratos.gov.co/consultas/detalleProceso.do?numConstancia=18-12-8733167</t>
  </si>
  <si>
    <t>CPS_958_2018</t>
  </si>
  <si>
    <t>PRESTACION DE SERVICIOS DE APOYO A LA GESTION PARA BRINDAR ACOMPAÑAMIENTO A LA MESA TECNICA DE SUPERVISION PARA GARANTIZAR EL CUMLIMIENTO DE LAS ACTIVIDADES DEL PROYECTO MEJORAMIENTO A LAS CONDICIONES DE SEGURIDAD Y PROTECCION EN LOS DESPLAZAMIENTOS DE LOS REPRESENTANTES A LA CAMARA</t>
  </si>
  <si>
    <t>PAULA XIMENA ZARTA TOLEDO</t>
  </si>
  <si>
    <t>https://www.contratos.gov.co/consultas/detalleProceso.do?numConstancia=18-12-8733329</t>
  </si>
  <si>
    <t>CPS_959_2018</t>
  </si>
  <si>
    <t>PRESTACION DE SERVICIOS PROFESIONALES PARA BRINDAR ACOMPAÑAMIENTO JURIDICO Y ADMINISTRATIVOA LA MESA TECNICA DE SUPERVISION EN LOS CANALES DE COMUNICACION CON EL FIN DE GARANTIZAR EL CUMPLIMIENTO DE LAS ACTIVIDADES DEL PROYECTO MEJORAMIENTO A LAS CONDICIONES DE SEGURIDAD Y PROTECCION EN LOS DESPLAZAMIENTOS DE LOS REPRESENTANTES A LA CAMARA</t>
  </si>
  <si>
    <t>GUSTAVO GARCIA FIGUEROA</t>
  </si>
  <si>
    <t>https://www.contratos.gov.co/consultas/detalleProceso.do?numConstancia=18-12-8733232</t>
  </si>
  <si>
    <t>CPS_960_2018</t>
  </si>
  <si>
    <t>PRESTACION DE SERVICIOS PROFESIONALES PARA BRINDAR ACOMPAÑAMIENTO JURIDICO A LA MESA TECNICA DE SUPERVISION EN LOS CANALES DE COMUNICACION CON EL FIN DE GARANTIZAR EL CUMPLIMIENTO DE LAS ACTIVIDADES DEL PROYECTO MEJORAMIENTO A LAS CONDICIONES DE SEGURIDAD Y PROTECCION EN LOS DESPLAZAMIENTOS DE LOS REPRESENTANTES A LA CAMARA</t>
  </si>
  <si>
    <t>SERGIO ALEJANDRO MEDINA PIRAJAN</t>
  </si>
  <si>
    <t>https://www.contratos.gov.co/consultas/detalleProceso.do?numConstancia=18-12-8733436</t>
  </si>
  <si>
    <t>CPS_961_2018</t>
  </si>
  <si>
    <t>PRESTACION DE SERVICIOS DE APOYO A LA GESTION PARA BRINDAR ACOMPAÑAMIENTO ASISTENCIAL A LA MESA TECNICA DE SUPERVISION CON EL FIN DE GARANTIZAR EL CUMPLOMIENTO DE LAS ACTIVIDADES DEL PROYECTO MEJORAMIENTO A LAS CONDICIONES DE SEGURIDAD Y PROTECCION EN LOS DESPLAZAMIENTOS DE LOS REPRESENTANTES A LA CAMARA</t>
  </si>
  <si>
    <t xml:space="preserve">CLAUDIA ELVIRA NUÑEZ GUZMAN </t>
  </si>
  <si>
    <t>https://www.contratos.gov.co/consultas/detalleProceso.do?numConstancia=18-12-8733703</t>
  </si>
  <si>
    <t>CPS_962_2018</t>
  </si>
  <si>
    <t>PRESTACION DE SERVICIOS DE APOYO A LA GESTION PARA BRINDAR ACOMPAÑAMIENTO EN EL DESARROLLO DE LAS ACTIVIDAES AMBIENTALES DERIVADAS DEL PROYECTO MEJORAMIENTO A LAS CONDICIONES DE SEGURIDAD Y PROTECCION EN LOS DESPLAZAMIENTOS DE LOS REPRESENTANTES A LA CAMARA EN EL FORTALECIMIENTO DEL PLAN INSTITUCIONAL DE GESTION AMBIENTAL DE LA CORPORACION</t>
  </si>
  <si>
    <t>https://www.contratos.gov.co/consultas/detalleProceso.do?numConstancia=18-12-8734026</t>
  </si>
  <si>
    <t>CPS_963_2018</t>
  </si>
  <si>
    <t>PRESTACION DE SERVICIOS DE APOYO A LA GESTION EN EL DESARROLLO DE ACTIVIDADES ASISTENCIALES EN LA MESA TECNICA DE SUPERVISION DEL PROYECTO MEJORAMIENTO A LAS CONDICIONES DE SEGURIDAD Y PROTECCION EN LOS DESPLAZAMIENTOS DE LOS REPRESENTANTES A LA CAMARA</t>
  </si>
  <si>
    <t>DANIEL CUBILLOS GIL</t>
  </si>
  <si>
    <t>https://www.contratos.gov.co/consultas/detalleProceso.do?numConstancia=18-12-8744083</t>
  </si>
  <si>
    <t>CPS_964_2018</t>
  </si>
  <si>
    <t>PRESTACION DE SERVICIOS PROFESIONALES PARA BRINDAR ACOMPÁÑAMIENTO JURIDICO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</si>
  <si>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https://www.contratos.gov.co/consultas/detalleProceso.do?numConstancia=18-12-8744110</t>
  </si>
  <si>
    <t>CPS_965_2018</t>
  </si>
  <si>
    <t>SAHARA PAOLA PINEDO GHISAYS</t>
  </si>
  <si>
    <t>https://www.contratos.gov.co/consultas/detalleProceso.do?numConstancia=18-12-8730429</t>
  </si>
  <si>
    <t>CPS_966_2018</t>
  </si>
  <si>
    <t>PRESTACION DE SERIVCIOS PROFESIONALES PARA BRINDAR ACOMPAÑAMIENTO ADMINISTRATIVO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</si>
  <si>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https://www.contratos.gov.co/consultas/detalleProceso.do?numConstancia=18-12-8728149</t>
  </si>
  <si>
    <t>CPS_967_2018</t>
  </si>
  <si>
    <t>JORGE RODRIGO TOVAR VELEZ</t>
  </si>
  <si>
    <t>https://www.contratos.gov.co/consultas/detalleProceso.do?numConstancia=18-12-8728084</t>
  </si>
  <si>
    <t>CPS_968_2018</t>
  </si>
  <si>
    <t>PRESTACION DE SERVICIOS PROFESIONALES PARA BRINDAR ACOMPAÑAMIENTO ADMINISTRATIVO A LA MESA TECNICA DE SUPERVISION EN LOS CANALES DE COMUNICACION CON EL FIN DE GARANTIZAR EL CUMPLIMIENTO DE LAS ACTIVIDADES DEL PROYECTO MEJORAMIENTO A LAS CONDICIONES DE SEGURIDAD Y PROTECCION EN LOS DESPLAZAMIENTOS DE LOS REPRESENTANTES A LA CAMARA</t>
  </si>
  <si>
    <t>MANUEL GREGORIO VIDAL ROJAS</t>
  </si>
  <si>
    <t>https://www.contratos.gov.co/consultas/detalleProceso.do?numConstancia=18-12-8728092</t>
  </si>
  <si>
    <t>CPS_969_2018</t>
  </si>
  <si>
    <t>JOHN LEANDRO CONTRERAS JIMENEZ</t>
  </si>
  <si>
    <t>https://www.contratos.gov.co/consultas/detalleProceso.do?numConstancia=18-12-8728104</t>
  </si>
  <si>
    <t>CPS_970_2018</t>
  </si>
  <si>
    <t>PRESTACION DE SERVICIOS PROFESIONALES PARA BRINDAR ACOMPAÑAMIENTO ADMINISTRATIVO Y OPERATIVO A LA MESA TECNICA DE SUPERVISION EN LA IDENTIFICACION DE RIESGOS DE ORIGEN ELECTRICO EN LAS AREAS DEL CONGRESO DE LA REPUBLICA QUE PUEDAN AFECTAR LA SEGURIDAD DE LOS REPRESENTANTES</t>
  </si>
  <si>
    <t>RAFAEL ANTONIO VEGA MONTAÑA</t>
  </si>
  <si>
    <t>https://www.contratos.gov.co/consultas/detalleProceso.do?numConstancia=18-12-8728112</t>
  </si>
  <si>
    <t>CPS_971_2018</t>
  </si>
  <si>
    <t>PRESTACION DE SERVICIOS PROFESIONALES PARA BRINDAR ACOMPAÑAMIENTO EN EL AREA DE LA COMUNICACIÓN SOCIAL EN PROCESOS DE TIPO ADMINISTRATIVOS Y OPERATIVOS A LA MESA TECNICA DE SUPERVISIÓN EN LOS CANALES DE COMUNICACIÓN CON EL FIN DE GARANTIZAR EL CUMPLIMIENTO DE LAS ACTIVIDADES DEL PROYECTO "MEJORAMIENTO A LAS CONDICIONES DE SEGURIDAD Y PROTECCIÓN EN LOS DESPLAZAMIENTO DE LOS REPRESENTANTES A LA CAMARA</t>
  </si>
  <si>
    <t>JAIRO BELTRAN GALVIS</t>
  </si>
  <si>
    <t>https://www.contratos.gov.co/consultas/detalleProceso.do?numConstancia=18-12-8728148</t>
  </si>
  <si>
    <t>CPS_972_2018</t>
  </si>
  <si>
    <t xml:space="preserve">RICHARD ALEXANDER MAYUO CORDOBA </t>
  </si>
  <si>
    <t>https://www.contratos.gov.co/consultas/detalleProceso.do?numConstancia=18-12-8728158</t>
  </si>
  <si>
    <t>CPS_973_2018</t>
  </si>
  <si>
    <t>JORGE SEBASTIAN LAMK TORRADO</t>
  </si>
  <si>
    <t>https://www.contratos.gov.co/consultas/detalleProceso.do?numConstancia=18-12-8728167</t>
  </si>
  <si>
    <t>CPS_974_2018</t>
  </si>
  <si>
    <t>PRESTACION DE SERVICIOS PROFESIONALES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</si>
  <si>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https://www.contratos.gov.co/consultas/detalleProceso.do?numConstancia=18-12-8728154</t>
  </si>
  <si>
    <t>CPS_975_2018</t>
  </si>
  <si>
    <t>PRESTACION DE SERVICIOS PROFESIONALES EN EL DESARROLLO DE ACTIVIDADES EN EL AREA DE LA PSICOLOGIA EN LA MESA TECNICA DEL PROYECTO MEJORAMIENTO A LAS CONDICIONES DE SEGURIDAD Y PROTECCION EN LOS DESPLAZAMIENTOS DE LOS REPRESENTNATES A LA CAMARA</t>
  </si>
  <si>
    <t>SILVANA PAOLA ROMERO PEÑARANDA</t>
  </si>
  <si>
    <t>https://www.contratos.gov.co/consultas/detalleProceso.do?numConstancia=18-12-8735138</t>
  </si>
  <si>
    <t>CPS_976_2018</t>
  </si>
  <si>
    <t>CONTRATAR LA PRESTACION DE SERVICIOS PROFESIONALES DE UN COMUNICADOR SOCIAL PARA APOYAR A LA DIRECCION ADMINISTRATIVA EN LA DIRECCION ADMINISTRATIVA EN LA REDACCION CONSOLIDACION DE LOS INFORMES DE GESTION, RENDICION DE CUENTAS Y DEMAS QUE LE SEAN ASIGNADAS EN ARAS DE VISIBILIZAR LA GESTION REALIZADA POR LA CORPORACION</t>
  </si>
  <si>
    <t xml:space="preserve">MONICA TATIANA PEDROZA PERDOMO </t>
  </si>
  <si>
    <t>https://www.contratos.gov.co/consultas/detalleProceso.do?numConstancia=18-12-8727720</t>
  </si>
  <si>
    <t>CPS_977_2018</t>
  </si>
  <si>
    <t>PRESTACION DE SERVICIOS PROFESIONALES PARA BRINDAR ACOMPAÑAMIENTO JURIDICO A LA MESA TECNICA DE SUPÉRVISION CON EL FIN DE GARANTIZAR EL CUMPLIMIENTO DE LAS ACTIVIDAES DEL PROYECTO MEJORAMIENTO A LAS CONDICIONES DE SEGURIDAD Y PROTECCION EN LOS DESPLAZAMIENTOS DE LOS REPRESENTANTES A LA CAMARA</t>
  </si>
  <si>
    <t>ANDRES FELIPE DE LEON MERCADO</t>
  </si>
  <si>
    <t>https://www.contratos.gov.co/consultas/detalleProceso.do?numConstancia=18-12-8735144</t>
  </si>
  <si>
    <t>CPS_978_2018</t>
  </si>
  <si>
    <t>PRESTACION DE SERVICIOS PROFESIONALES PARA REALIZAR UN ANALISIS JURIDICO-TECNICO SOBRE EL MEJORAMIENTO DE LOS ESQUEMAS DE SEGURIDAD DE LOS REPRESENTANTES A LA CAMARA</t>
  </si>
  <si>
    <t>YURLEY KATHERINE CASTRO SANCHEZ</t>
  </si>
  <si>
    <t>https://www.contratos.gov.co/consultas/detalleProceso.do?numConstancia=18-12-8735147</t>
  </si>
  <si>
    <t>CPS_979_2018</t>
  </si>
  <si>
    <t>PRESTACION DE SERVICIOS PROFESIONALES PARA BRINDAR ACOMPAÑAMIENTO ADMINISTRATIVO Y OPERATIVO A LA MESA TECNICA DE SUPERVISION CON EL FIN DE GARANTIZAR EL CUMPLIMIENTO DE LAS ACTIVIDADES DEL PROYECTO MEJORAMIENTO DE LAS CONDICIONES DE SEGURIDAD Y PROTECCION EN LOS DESPLAZAMIENTOS DE LOS REPRESETNANTES A LA CAMARA</t>
  </si>
  <si>
    <t>FABIO ANDRES ARENAS DIAZ</t>
  </si>
  <si>
    <t>https://www.contratos.gov.co/consultas/detalleProceso.do?numConstancia=18-12-8735150</t>
  </si>
  <si>
    <t>CPS_980_2018</t>
  </si>
  <si>
    <t>PRESTACIÓN DE SERVICIOS DE APOYO A LA GESTIÓN PARA BRINDAR ACOMPAÑAMIENTO ADMINISTRATIVO Y OPERATIVO A LA MESA TÉCNICA DE SUPERVISIÓN EN LOS CANALES DE COMUNICACIÓN, CON EL FIN DE GARANTIZAR EL CUMPLIMIENTO DE LAS ACTIVIDADES DEL PROYECTO "MEJORAMIENTO A LAS CONDICIONES DE SEGURIDAD Y PROTECCIÓN EN LOS DESPLAZAMIENTOS DE LOS REPRESENTANTES A LA CÁMARA"</t>
  </si>
  <si>
    <t>ALEJANDRA AGUILAR ALBAÑIL</t>
  </si>
  <si>
    <t>CPS_981_2018</t>
  </si>
  <si>
    <t xml:space="preserve">EDGARD FABIAN BECERRA GARCIA </t>
  </si>
  <si>
    <t>https://www.contratos.gov.co/consultas/detalleProceso.do?numConstancia=18-12-8734189</t>
  </si>
  <si>
    <t>CPS_982_2018</t>
  </si>
  <si>
    <t>IVONNE MARCELA CARRILLO PEÑARANDA</t>
  </si>
  <si>
    <t>https://www.contratos.gov.co/consultas/detalleProceso.do?numConstancia=18-12-8734232</t>
  </si>
  <si>
    <t>CPS_983_2018</t>
  </si>
  <si>
    <t>EMIL ALBERTO VILLAMIZAR OSORIO</t>
  </si>
  <si>
    <t>https://www.contratos.gov.co/consultas/detalleProceso.do?numConstancia=18-12-8734699</t>
  </si>
  <si>
    <t>CPS_984_2018</t>
  </si>
  <si>
    <t>JUANITA CARDENAS OSORIO</t>
  </si>
  <si>
    <t>https://www.contratos.gov.co/consultas/detalleProceso.do?numConstancia=18-12-8734670</t>
  </si>
  <si>
    <t>CPS_985_2018</t>
  </si>
  <si>
    <t>PRESTACION DE SERVICIOS DE APOYO A LA GESTION PARA ACOMPAÑAR A LA DIVISION DE PERSONAL EN LAS ACTIVIDADES DE SISTEMATIZACION EVACUACION DE FONDOS ACUMULADOS Y ARCHIVO DE GESTION</t>
  </si>
  <si>
    <t>VANESA SANCHEZ GUASCA</t>
  </si>
  <si>
    <t>https://www.contratos.gov.co/consultas/detalleProceso.do?numConstancia=18-12-8734644</t>
  </si>
  <si>
    <t>985A</t>
  </si>
  <si>
    <t>CPS_985A_2018</t>
  </si>
  <si>
    <t>PRESTACION DE SERVICIOS PROFESIONALES PARA EL ACOMPAÑAMIENTO DESDE EL PUNTO DE VISTA ADMINISTRATIVO Y FINANCIERO EN LA EJECUCION DEL PROYECTO "MEJORAMIENTO A LAS CONDICIONES DE SEGURIDAD Y PROTECCIÓN EN LOS DESPLAZAMIENTOS DE LOS REPRESENTANTES A LA CÁMARA"</t>
  </si>
  <si>
    <t>ANGELA MARIA MORENO TORRES</t>
  </si>
  <si>
    <t>https://www.contratos.gov.co/consultas/detalleProceso.do?numConstancia=18-12-8734891</t>
  </si>
  <si>
    <t>CPS_986_2018</t>
  </si>
  <si>
    <t>PRESTAR LOS SERVICIOS DE APOYO A LA GESTION EN LA OFICINA COORDINADORA DE CONTROL INTERNO EN LAS ACTIVIDADES RELACIONADAS CON LA GESTION DOCUMENTAL, RECPECIÓN DE INFORMES Y PROYECCION DE DOCUMENTOS INTERNOS QUE LA DEPENDENCIA REQUIERA</t>
  </si>
  <si>
    <t xml:space="preserve">JUAN SEBASTIAN MORENO BELTRAN </t>
  </si>
  <si>
    <t>https://www.contratos.gov.co/consultas/detalleProceso.do?numConstancia=18-12-8734909</t>
  </si>
  <si>
    <t>CPS_987_2018</t>
  </si>
  <si>
    <t>PRESTACION DE SERVICIOS PROFESIONALES PARA BRINDAR ACOMPAÑAMIENTO DESDE EL AREA DE INGENIERIA MECANICAEN LOS PROCESOS ADMINISTRATIVOS Y OPERATIVOS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</si>
  <si>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https://www.contratos.gov.co/consultas/detalleProceso.do?numConstancia=18-12-8728160</t>
  </si>
  <si>
    <t>CPS_988_2018</t>
  </si>
  <si>
    <t>PRESTACION DE SERVICIOS PROFESIONALES EN EL DESARROLLO DE ACTIVIDADES JURIDICAS DE LA MESA TECNICA DE SUPERVISION DEL PROYECTO MEJORAMIENTO A LAS CONDICIONES DE SEGURIDAD Y PROTECCION DE LOS REPRESENTANTES A LA CAMARA</t>
  </si>
  <si>
    <t>LUIS HERNANDO PEREZ PÁLACIO</t>
  </si>
  <si>
    <t>https://www.contratos.gov.co/consultas/detalleProceso.do?numConstancia=18-12-8728166</t>
  </si>
  <si>
    <t>CPS_989_2018</t>
  </si>
  <si>
    <t>PRESTACION DE SERVICIOS  DE APOYO A LA GESTION PARA BRINDAR ACOMPAÑAMIENTO ASISTENCIAL A LA MESA TECNICA DE SUPERVISION CON EL FIN DE GARANTIZAR  EL CUMPLIMIENTO DE LAS ACTIVIDADES  DEL PROYECTO "MEJORAMIENTO A LAS CONDICIONES DE SEGURIDAD Y PROTECCION EN LOS DESPLAZAMIENTOS DE LOS REPRESENTANTES A LA CAMARA"</t>
  </si>
  <si>
    <t>SILVIO EDGAR PAZ MERA</t>
  </si>
  <si>
    <t>https://www.contratos.gov.co/consultas/detalleProceso.do?numConstancia=18-12-8727901</t>
  </si>
  <si>
    <t>CPS_990_2018</t>
  </si>
  <si>
    <t>https://www.contratos.gov.co/consultas/detalleProceso.do?numConstancia=18-12-8727912</t>
  </si>
  <si>
    <t>CPS_991_2018</t>
  </si>
  <si>
    <t xml:space="preserve">GONZALO ANDRES RAMOS RAMIREZ </t>
  </si>
  <si>
    <t>https://www.contratos.gov.co/consultas/detalleProceso.do?numConstancia=18-12-8727920</t>
  </si>
  <si>
    <t>CPS_992_2018</t>
  </si>
  <si>
    <t>PRESTACION DE SERVICIOS PROFESIONALES DE ACOMPAÑAMIENTO EN TEMAS CONTABLES A LA MESA TECNICA DE SUPERVISION DEL PROYECTO MEJORAMIENTO A LAS CONDICIONES DE SEGURIDAD Y PROTECCION EN LOS DESPLAZAMIENTOS DE LOS REPRESENTATANTES A LA CAMARA</t>
  </si>
  <si>
    <t>PEDRO LUIS RODRIGUEZ RIOS</t>
  </si>
  <si>
    <t>https://www.contratos.gov.co/consultas/detalleProceso.do?numConstancia=18-12-8727952</t>
  </si>
  <si>
    <t>CPS_993_2018</t>
  </si>
  <si>
    <t>PRESTACION DE SERVICIOS DE APOYO A LA GESTION PARA BRINDAR ACOMPAÑAMIENTO ASITENCIAL A LA MESA TECNICA DE SUPERVISION CON EL FIN DE GARANTIZAR EL CUMPLIMIENTO DE LAS ACTIVIDADES DEL PROYECTO "MEJORAMIENTO A LAS CONDICIONES DE SEGURIDAD Y PROTECCION EN LOS DESPLAZAMIENTOS DE LOS REPRESETNATES A A LA CAMARA</t>
  </si>
  <si>
    <t>DIANA MARY CABANA PEREZ</t>
  </si>
  <si>
    <t>https://www.contratos.gov.co/consultas/detalleProceso.do?numConstancia=18-12-8727969</t>
  </si>
  <si>
    <t>CPS_994_2018</t>
  </si>
  <si>
    <t>PRESTACION DE SERVICIOS DE APOYO A LA GESTION EN EL ACOMPAÑAMIENTO ASISTENCIAL A LA MESA TECNICA DE SUPERVISION DEL PROYECTO MEJORAMIENTO A LAS CONDICIONES DE SEGURIDAD Y PROTECCION EN LOS DESPLAZAMIENTOS DE LOS REPRESENTANTES A LA CAMARA</t>
  </si>
  <si>
    <t>YINARI ROJAS RUIZ</t>
  </si>
  <si>
    <t>https://www.contratos.gov.co/consultas/detalleProceso.do?numConstancia=18-12-8727983</t>
  </si>
  <si>
    <t>CPS_995_2018</t>
  </si>
  <si>
    <t>PRESTACION DE SERVICIOS PROFESIONALES PARA EL DESARROLLO DE ACTIVIDADES ADMINISTRATIVAS Y OPERATIVAS DE LA MESA TECNICA DE SUPERVISION DEL PROYECTO "MEJORAMIENTO A LAS CONDICIONES DE SEGURIDAD Y PROTECCION DE LOS DESPLAZAMIENTOS DE LOS REPRESENTANTES A LA CAMARA"</t>
  </si>
  <si>
    <t xml:space="preserve">HECTOR GUILLERMO MORENO GOMEZ </t>
  </si>
  <si>
    <t>https://www.contratos.gov.co/consultas/detalleProceso.do?numConstancia=18-12-8734966</t>
  </si>
  <si>
    <t>CPS_996_2018</t>
  </si>
  <si>
    <t>PRESTACION DE SERVICIOS DE APOYO A LA GESTION PARA ACOMPAÑR A LA DIVISION DE PERSONAL EN LAS ACTIVIDADES DE SISTEMATIZACION, EVALUACION DE FONDOS ACUMULADOS Y ARCHIVO DE GESTION</t>
  </si>
  <si>
    <t>CAMILA PINZON SUAREZ</t>
  </si>
  <si>
    <t>https://www.contratos.gov.co/consultas/detalleProceso.do?numConstancia=18-12-8735026</t>
  </si>
  <si>
    <t>CPS_997_2018</t>
  </si>
  <si>
    <t>PRESTACIÓN DE SERVICOS DE APOYO A LA GESTIÓN PARA BRINDAR ACOMPAÑAMIENTO ADMINISTRATIVO Y OPERATIVO A LA MESA TECNICA DE SUPERVISIÓN EN LOS CANALES DE COMUNICACIÓN CON EL FIN DE GARANTIZAR EL CUMPLIMIENTO DE LAS ACTIVIDADES DEL PROYECTO EN LOS DESPLAZAMIENTO DE LOS REPRESENTANTES A LA CAMARA"</t>
  </si>
  <si>
    <t>https://www.contratos.gov.co/consultas/detalleProceso.do?numConstancia=18-12-8735012</t>
  </si>
  <si>
    <t>CPS_998_2018</t>
  </si>
  <si>
    <t>PRESTACION DE SERVICIOS DE APOYO A LA GESTIÓN PARA EL ACOMPAÑAMIENTO EN ACTIVIDADES ASISTENCIALES A LA MESA TECNICA EN LA EJECUCION DEL PROYECTO "MEJORAMIENTO A LAS CONDICIONES DE SEGURIDAD Y PROTECCION EN LOS DESPLAZAMIENTOS DE LOS REPRESENTANTES A LA CAMARA"</t>
  </si>
  <si>
    <t>HERNAN JULIO ORTIZ</t>
  </si>
  <si>
    <t>https://www.contratos.gov.co/consultas/detalleProceso.do?numConstancia=18-12-8735049</t>
  </si>
  <si>
    <t>CPS_999_2018</t>
  </si>
  <si>
    <t>PRESTACION DE SERVICIOS DE APOYO A LA GESTION PARA BRINDAR ACOMPAÑAMIENBTO ASISTENCIAL A LA MESA TECNICA DE SUPERVISION CON EL FIN DE GARANTIZAR EL CUMPLIMIENTO DE LAS ACTIVIDADES DEL PROYECTO "MEJORAMIENTO A LAS CONDICIONES DE SEGURIDAD Y PROTECCION EN LOS DESPLAZAMIENTOS DE LOS REPRESENTANTES A LA CAMARA"</t>
  </si>
  <si>
    <t>FARID ALFREDO VALENCIA DOVALE</t>
  </si>
  <si>
    <t>https://www.contratos.gov.co/consultas/detalleProceso.do?numConstancia=18-12-8735065</t>
  </si>
  <si>
    <t>CPS_1000_2018</t>
  </si>
  <si>
    <t>PRESTACION DE SERVICIOS PROFESIONALES EN EL DESARROLLO DE ACTIVIDADES JURIDICAS DE APOYO A LA MESA TECNICA DE SUPERVISIÓN DEL PROYECTO " MEJORAMIENTO A LAS CONDICIONES DE SEGURIDAD Y PROTECCION  EN LOS DESPLAZAMIENTOS DE LOS REPRESENTANTES A LA CAMARA"</t>
  </si>
  <si>
    <t>DANIEL ORLANDO REYES GRAJALES</t>
  </si>
  <si>
    <t>https://www.contratos.gov.co/consultas/detalleProceso.do?numConstancia=18-12-8735084</t>
  </si>
  <si>
    <t>CPS_1001_2018</t>
  </si>
  <si>
    <t>EDWARD ENRRIQUE GARCIA VIZCANO</t>
  </si>
  <si>
    <t>https://www.contratos.gov.co/consultas/detalleProceso.do?numConstancia=18-12-8734319</t>
  </si>
  <si>
    <t>CPS_1002_2018</t>
  </si>
  <si>
    <t xml:space="preserve">JUANA DEL PILAR ALVAREZ SUAREZ </t>
  </si>
  <si>
    <t>https://www.contratos.gov.co/consultas/detalleProceso.do?numConstancia=18-12-8734348</t>
  </si>
  <si>
    <t>CPS_1003_2018</t>
  </si>
  <si>
    <t>https://www.contratos.gov.co/consultas/detalleProceso.do?numConstancia=18-12-8734393</t>
  </si>
  <si>
    <t>CPS_1004_2018</t>
  </si>
  <si>
    <t>https://www.contratos.gov.co/consultas/detalleProceso.do?numConstancia=18-12-8734072</t>
  </si>
  <si>
    <t>CPS_1005_2018</t>
  </si>
  <si>
    <t>PRESTACIÓN DE SERVICIOS PROFESIONALES EN EL DESARROLLO DE ACTIVIDADES DESDE EL PUNTO DE VISTA DE SU PROFESION, DE APOYO A LA MESA TECNICA DE SUPERVISION DEL PROYECTO "MEJORAMIENTO A LAS CONDICIONES DE SEGURIDAD Y PROTECCIÓN EN LOS DESPLAZAMIENTOS DE LOS REPRESENTANTES A LA CAMARA"</t>
  </si>
  <si>
    <t>SARA JULIANA PEREIRA LANCHEROS</t>
  </si>
  <si>
    <t>https://www.contratos.gov.co/consultas/detalleProceso.do?numConstancia=18-12-8727415</t>
  </si>
  <si>
    <t>CPS_1006_2018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</si>
  <si>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</si>
  <si>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 xml:space="preserve">MARIA CRISTINA TORRADO RAMIREZ </t>
  </si>
  <si>
    <t>https://www.contratos.gov.co/consultas/detalleProceso.do?numConstancia=18-12-8730072</t>
  </si>
  <si>
    <t>CPS_1007_2018</t>
  </si>
  <si>
    <t>PRESTACION DE SERVICIOS DE APOYO A LA GESTION EN ACTIVIDADES ADMINISTRATIVAS Y OPERATIVAS A LA MESA TECNICA DE SUPERVISION PARA GARANTIZAR EL CUMPLIMIENTO DE LAS ACTIVIDADES DEL PROYECTO "MEJORAMIENTO A LAS CONDICIONES DE SEGURIDAD Y PROTECCION EN LOS DESPLAZAMIENTOS DE LOS REPRESENTANTES A LA CAMARA"</t>
  </si>
  <si>
    <t>JOSE DAVID ZAPATA RUIZ</t>
  </si>
  <si>
    <t>https://www.contratos.gov.co/consultas/detalleProceso.do?numConstancia=18-12-8735140</t>
  </si>
  <si>
    <t>CPS_1008_2018</t>
  </si>
  <si>
    <t>EDUAR ESNEIDER URQUIJO SANCHEZ</t>
  </si>
  <si>
    <t>https://www.contratos.gov.co/consultas/detalleProceso.do?numConstancia=18-12-8729703</t>
  </si>
  <si>
    <t>CPS_1009_2018</t>
  </si>
  <si>
    <t>PRESTACION DE SERVICIOS DE APOYO A LA GESTION EN ACTIVIDADES DE TIPO ASISTENCIAL A LA MESA TECNICA DE SUPERVISION DEL PROYECTO "MEJORAMIENTO A LAS CONDICIONES DE SEGURIDAD Y PROTECCION EN LOS DESPLAZAMIENTOS DE LOS REPRESENTANTES A LA CAMARA"</t>
  </si>
  <si>
    <t xml:space="preserve">KATHERINE MURIEL GAVIRIA </t>
  </si>
  <si>
    <t>https://www.contratos.gov.co/consultas/detalleProceso.do?numConstancia=18-12-8729525</t>
  </si>
  <si>
    <t>CPS_1010_2018</t>
  </si>
  <si>
    <t>PRESTACION DE SERVICIOS DE APOYO A LA GESTION PARA BRINDAR ACOMPAÑAMIENTO ASITENCIAL A LA MESA TECNICA DE SUPERVISION CON EL FIN DE GARANTIZAR EL CUMPLIMIENTO DE LAS ACTIVIDADES DEL PROYECTO "MEJORAMIENTO A LAS CONDICIONES DE SEGURIDAD Y PROTECCION EN LOS</t>
  </si>
  <si>
    <t>https://www.contratos.gov.co/consultas/detalleProceso.do?numConstancia=18-12-8729270</t>
  </si>
  <si>
    <t>CPS_1011_2018</t>
  </si>
  <si>
    <t>PRESTACION DE SERVICIOS DE APOYO A LA GESTION PARA BRINDAR ACOMPAÑAMIENTO A LA MESA TECNICA DE SUPERVISION EN ACTIVIDADES AUXILIARES DE TIPO ADMINISTRATIVO Y OPERATIVO CON EL FIN DE GARANTIZAR EL CUMPLIMIENTO EN LAS ACTIVIDADES DEL PROYECTO MEJORAMIENTO A LAS CONDICIONES DE SEGURIDAD Y PROTECCION EN LOS DESPLAZAMIENTOS DE LOS REPRESENTANTES A LA CAMARA</t>
  </si>
  <si>
    <t>https://www.contratos.gov.co/consultas/detalleProceso.do?numConstancia=18-12-8729532</t>
  </si>
  <si>
    <t>CPS_1012_2018</t>
  </si>
  <si>
    <t>PRESTACION DE SERVICIOS PROFESIONALES PARA EL ACOMPAÑAMIENTO DESDE EL PUNTO DE VISTA DE SU PROFESION EN LA EJECUCION DEL PROYECTO MEJORAMIENTO A LAS CONDICIONES DE SEGURIDAD Y PROTECCION EN LOS DESPLAZAMIENTOS DE LOS REPRESENTANTES A LA CAMARA</t>
  </si>
  <si>
    <t>ANGELA LILIANA PINZON PINZON</t>
  </si>
  <si>
    <t>https://www.contratos.gov.co/consultas/detalleProceso.do?numConstancia=18-12-8744139</t>
  </si>
  <si>
    <t>CPS_1013_2018</t>
  </si>
  <si>
    <t>PRESTACION DE SERVICIOS PROFESIONALES PARA BRINDAR ACOMPAÑAMIENTO JURIDICO A LA MESA TECNICA DE SUPERVISION CON EL FIN DE GARANTIZAR EL CUMPLIMIENTO DE LAS ACTIVIDADES DEL PROYECTO MEJORAMIENTO A LAS CONDICIONES DE SEGURIDAD Y PROTECCIONES EN LOS DESPLAZAMIENTOS DE LOS REPRESENTANTES A LA CAMARA</t>
  </si>
  <si>
    <t>JESUS ANIBAL DIAZ MONTOYA</t>
  </si>
  <si>
    <t>https://www.contratos.gov.co/consultas/detalleProceso.do?numConstancia=18-12-8735157</t>
  </si>
  <si>
    <t>CPS_1014_2018</t>
  </si>
  <si>
    <t>JONATHAN ANDRES ROLDAN JIMENEZ</t>
  </si>
  <si>
    <t>https://www.contratos.gov.co/consultas/detalleProceso.do?numConstancia=18-12-8729653</t>
  </si>
  <si>
    <t>1014A</t>
  </si>
  <si>
    <t>CPS_1014A_2018</t>
  </si>
  <si>
    <t>PRESTACION DE SERVICIOS DE APOYO A LA GESTIÓN PARA BRINDAR ACOMPAÑAMIENTO ASISTENCIAL A LA MESA TÉCNICA DE SUPERVISIÓN CON EL FIN DE GARANTIZAR EL CUMPLIMIENTO DE LAS ACTIVIDADES DEL PROYECTO "MEJORAMIENTO A LAS CONDICIONES DE SEGURIDAD Y PROTECCION EN LOS DESPLAZAMIENTOS DE LOS REPRESENTANTES A LA CAMARA"</t>
  </si>
  <si>
    <t>JUAN CAMILO VELASQUEZ LOPEZ</t>
  </si>
  <si>
    <t>https://www.contratos.gov.co/consultas/detalleProceso.do?numConstancia=18-12-8734874</t>
  </si>
  <si>
    <t>CPS_1015_2018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</si>
  <si>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</si>
  <si>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MARIETH CAROLINA DE ARCE RADA</t>
  </si>
  <si>
    <t>https://www.contratos.gov.co/consultas/detalleProceso.do?numConstancia=18-12-8729816</t>
  </si>
  <si>
    <t>CPS_1016_2018</t>
  </si>
  <si>
    <t>PRESTACION DE SERVICIOS PROFESIONALES PARA BRINDAR ACOMPAÑAMIENTO JURIDICO EN LA MESA TECNICA DE SUPERVISIÓN DEL PROYECTO "MEJORAMIENTO A LAS CONDICIONES DE SEGURIDAD Y PROTECCIÓN EN LOS DESPLAZAMIENTOS DE LOS REPRESENTANTES A LA CÁMARA"</t>
  </si>
  <si>
    <t>RAFAEL ENRIQUE CALAO LORA</t>
  </si>
  <si>
    <t>https://www.contratos.gov.co/consultas/detalleProceso.do?numConstancia=18-12-8735155</t>
  </si>
  <si>
    <t>CPS_1017_2018</t>
  </si>
  <si>
    <t>PRESTACION DE SERVICIOS PROFESIONALES PARA APOYAR EN LA IMPLEMENTACION DEL PLAN DE DIRECCION Y SUPERVISION DEL PROYECTO DE MEJORAMIENTO DEL SISTEMA DE GESTION DOCUMENTAL Y DE LA INFORMACIÓN EN LA CAMARA DE REPRESENTANTES</t>
  </si>
  <si>
    <t>https://www.contratos.gov.co/consultas/detalleProceso.do?numConstancia=18-12-8727580</t>
  </si>
  <si>
    <t>CPS_1018_2018</t>
  </si>
  <si>
    <t>PRESTACION DE SERVICIOS PROFESIONALES PARA APOYAR EN LA IMPLEMENTACION DEL PLAN DE DIRECCION Y SUPERVISION DEL PROYECTO DE MEJORAMIENTO DEL SISTEMA DE GESTION DOCUMENTAL Y DE LA INFORMACION DE LA CAMARA DE REPRESENTANTES</t>
  </si>
  <si>
    <t>LUIS ALFONSO CORTES ROMERO</t>
  </si>
  <si>
    <t>https://www.contratos.gov.co/consultas/detalleProceso.do?numConstancia=18-12-8735153</t>
  </si>
  <si>
    <t>CPS_1019_2018</t>
  </si>
  <si>
    <t>MARIA VICTORIA SALGADO HIGUITA</t>
  </si>
  <si>
    <t>https://www.contratos.gov.co/consultas/detalleProceso.do?numConstancia=18-12-8727645</t>
  </si>
  <si>
    <t>CPS_1020_2018</t>
  </si>
  <si>
    <t>GUSTAVO ADOLFO RENGIFO ARBELAEZ</t>
  </si>
  <si>
    <t>https://www.contratos.gov.co/consultas/detalleProceso.do?numConstancia=18-12-8730723</t>
  </si>
  <si>
    <t>CPS_1021_2018</t>
  </si>
  <si>
    <t>PRESTACION DE SERVICIOS PROFESIONALES EN EL DESARROLLO DE ACTIVIDADES ECONOMICAS Y FINANCIERAS DE APOYO A LA MESA TECNICA DE SUPERVISION DEL PROYECTO MEJORAMIENTO A LAS CONDICIONES DE SEGURIDAD Y PROTECCION EN LOS DESPLAZAMIENTOS DE LOS REPRESENTANTES A LA CAMARA</t>
  </si>
  <si>
    <t>NASLLY CAROLINA PARDO CASTILLO</t>
  </si>
  <si>
    <t>https://www.contratos.gov.co/consultas/detalleProceso.do?numConstancia=18-12-8744171</t>
  </si>
  <si>
    <t>DIVISION DE FINANCIERA Y PRESUPUESTO</t>
  </si>
  <si>
    <t>CPS_1022_2018</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</si>
  <si>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</si>
  <si>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VIRGINIA LUZ GONZALEZ ESCORCIA</t>
  </si>
  <si>
    <t>https://www.contratos.gov.co/consultas/detalleProceso.do?numConstancia=18-12-8727702</t>
  </si>
  <si>
    <t>CPS_1023_2018</t>
  </si>
  <si>
    <t>YEAN CARLOS DUARTE MORENO</t>
  </si>
  <si>
    <t>https://www.contratos.gov.co/consultas/detalleProceso.do?numConstancia=18-12-8730972</t>
  </si>
  <si>
    <t>CPS_1024_2018</t>
  </si>
  <si>
    <t>PRESTACION DE SERVICIOS PROFESIONALES PARA ASESORAR A LA COMISION SEPTIMA CONSTITUCIONAL PERMANENTE DESDE EL PUNTO DE VISTA DE SU PROFESION EN LOS PROYECTOS DE LEY QUE SE TRAMITEN</t>
  </si>
  <si>
    <t>IVAN DARIO SANTAELLA BEDOYA</t>
  </si>
  <si>
    <t>https://www.contratos.gov.co/consultas/detalleProceso.do?numConstancia=18-12-8727755</t>
  </si>
  <si>
    <t>CPS_1025_2018</t>
  </si>
  <si>
    <t>PRESTACION DE SERVICIOS DE APOYO A LA GESTION EN LA IMPLEMENTACION DEL PLAN DE DIRECCION Y SUPERVISION DEL PROYECTO DE MEJORAMIENTO DEL SISTEMA DE GESTIÓN DOCUMENTAL Y DE LA INFORMACIÓN EN LA CÁMARA DE REPRESENTANTES</t>
  </si>
  <si>
    <t>ISABELLA MORENO TINOCO</t>
  </si>
  <si>
    <t>https://www.contratos.gov.co/consultas/detalleProceso.do?numConstancia=18-12-8727893</t>
  </si>
  <si>
    <t>CPS_1026_2018</t>
  </si>
  <si>
    <t>PRESTACION DE SERVICIOS PROFESIONALES PARA APOYAR EN LA IMPLEMENTACION DEL PLAN DE DIRECCION Y SUPERVISION DEL PROYECTO DE MEJORAMIENTO DEL SISTEMA DE GESTION DOCUMENTAL Y DE LA INFORMACION EN LA CAMARA DE REPRESENTANTES</t>
  </si>
  <si>
    <t>MARIA FERNANDA VILLAREAL ENRIQUEZ</t>
  </si>
  <si>
    <t>https://www.contratos.gov.co/consultas/detalleProceso.do?numConstancia=18-12-8727928</t>
  </si>
  <si>
    <t>CPS_1027_2018</t>
  </si>
  <si>
    <t xml:space="preserve">PRESTACION DE SERVICIOS PROFESIONALES PARA APOYAR EN LA IMPLEMENTACION DEL PLAN DE DIRECCION Y SUPERVISION DEL PROYECTO DE MEJORAMIENTO DEL SISTEMA DE GESTION DOCUEMENTAL Y DE LA INFORMACION EN LA CAMARA DE REPRESENTANTES </t>
  </si>
  <si>
    <t>JOHN EDWARD ORTIZ ABONCE</t>
  </si>
  <si>
    <t>https://www.contratos.gov.co/consultas/detalleProceso.do?numConstancia=18-12-8731086</t>
  </si>
  <si>
    <t>CPS_1028_2018</t>
  </si>
  <si>
    <t>PRESTACION DE SERVICIOS PROFESIONALES PARA APOYAR EN LA IMPLEMENTACION DEL PLAN DE DIRECCION Y SUPERVISION DEL PROYECTO DE MEJORAMIENTO DEL SISTEMA DE GESTION DOCUMENTAL Y DE LA INFROMACION EN LA CAMARA DE REPRESENTANTES</t>
  </si>
  <si>
    <t>NAIR MANOTAS DE LA HOZ</t>
  </si>
  <si>
    <t>https://www.contratos.gov.co/consultas/detalleProceso.do?numConstancia=18-12-8727956</t>
  </si>
  <si>
    <t>CPS_1029_2018</t>
  </si>
  <si>
    <t>PRESTACION DE SERVICIOS PROFESIONALES PARA APOYAR EN LA IMPLEMENTACION DEL PLAN DE DIRECCION Y SUPERVISION DEL PROYECTO DE MEJORAMIENTODEL SISTEMA DE GESTION DOCUMENTAL Y DE LA INFORMACION EN LA CAMARA DE REPRESENTANTES</t>
  </si>
  <si>
    <t>JOSE REINEL OROZCO AGUDELO</t>
  </si>
  <si>
    <t>https://www.contratos.gov.co/consultas/detalleProceso.do?numConstancia=18-12-8728016</t>
  </si>
  <si>
    <t>CPS_1030_2018</t>
  </si>
  <si>
    <t>PRESTACION DE SERVICIOS DE APOYO Y ACOMPAÑAMIENTO A LA GESTION EN LA IMPLEMENTACION DEL PLAN DE DIRECCION Y SUPERVISION DEL PROYECTO DE MEJORAMIENTO DEL SISTEMA DE GESTION DOCUMENTAL Y DE LA INFORMACION EN LA CAMARA DE REPRESENTANTES</t>
  </si>
  <si>
    <t>CHRISTIAN GUSTAVO ZAMBRANO GOMEZ</t>
  </si>
  <si>
    <t>CPS_1031_2018</t>
  </si>
  <si>
    <t>PRESTACION DE SERVICIOS PROFESIONALES EN LA IMPLEMENTACION DEL PLAN DE DIRECCION Y SUPERVISION DEL PROYECTO DE MEJORAMIENTO DEL SISTEMA DE GESTION DOCUMENTAL Y DE LA INFORMACION EN LA CAMARA DE REPRESENTANTES</t>
  </si>
  <si>
    <t>CESAR EMILIO SALAMANDRA ARIAS</t>
  </si>
  <si>
    <t>https://www.contratos.gov.co/consultas/detalleProceso.do?numConstancia=18-12-8728028</t>
  </si>
  <si>
    <t>CPS_1032_2018</t>
  </si>
  <si>
    <t>JULIAN GARCIA WREN</t>
  </si>
  <si>
    <t>https://www.contratos.gov.co/consultas/detalleProceso.do?numConstancia=18-12-8728032</t>
  </si>
  <si>
    <t>CPS_1033_2018</t>
  </si>
  <si>
    <t>PRESTACION DE SERVICIOS PROFESIONALES PARA APOYAR EN LA IMLPEMENTACION DEL PLAN DE DIRECCION Y SUPERVISION DEL PROYECTO DE MEJORAMIENTO DEL SISTEMA DE GESTION DOCUMENTALY DE LA INFORMACION DE LA CAMARA DE REPRESENTATNES</t>
  </si>
  <si>
    <t>FABIAN ANDRES GUZMAN BURBANO</t>
  </si>
  <si>
    <t>https://www.contratos.gov.co/consultas/detalleProceso.do?numConstancia=18-12-8728057</t>
  </si>
  <si>
    <t>CPS_1034_2018</t>
  </si>
  <si>
    <t>CPS_1035_2018</t>
  </si>
  <si>
    <t>https://www.contratos.gov.co/consultas/detalleProceso.do?numConstancia=18-12-8734855</t>
  </si>
  <si>
    <t>CPS_1036_2018</t>
  </si>
  <si>
    <t>WILLIAM GIOVANNI CUERVO GARCIA</t>
  </si>
  <si>
    <t>https://www.contratos.gov.co/consultas/detalleProceso.do?numConstancia=18-12-8734830</t>
  </si>
  <si>
    <t>CPS_1037_2018</t>
  </si>
  <si>
    <t>SEBASTIAN DEL TORO MONTALVO</t>
  </si>
  <si>
    <t>https://www.contratos.gov.co/consultas/detalleProceso.do?numConstancia=18-12-8728080</t>
  </si>
  <si>
    <t>CPS_1038_2018</t>
  </si>
  <si>
    <t>CLAUDIA MARIA VENTURA</t>
  </si>
  <si>
    <t>https://www.contratos.gov.co/consultas/detalleProceso.do?numConstancia=18-12-8728132</t>
  </si>
  <si>
    <t>CPS_1039_2018</t>
  </si>
  <si>
    <t>PRESTACION DE SERVICIOS RPOFESIONALES EN EL DESARROLLO DE ACTIVIDADES JURIDICAS DE APOYO A LA MESA TECNICA DE SUPERVISION DEL PROYECTO " MEJORAMIENTO A LAS CONDICIONES DE SEGURIDAD Y PROTECCION EN LOS DESPLAZAMIENTOS DE LOS REPRESENTANTES A LA CAMARA"</t>
  </si>
  <si>
    <t>https://www.contratos.gov.co/consultas/detalleProceso.do?numConstancia=18-12-8734283</t>
  </si>
  <si>
    <t>CPS_1040_2018</t>
  </si>
  <si>
    <t>PRESTACION DE SERVICIOS PROFESIONALES  PARA APOYAR EN LA IMPLEMENTACION DEL PLAN DE DIRECCION Y SUPERVISION DEL PROYECTO DE MEJORAMIENTO DEL SISTEMA DE GESTION DOCUMENTAL Y DE LA INFORMACION EN LA CAMARA DE REPRESENTANTES</t>
  </si>
  <si>
    <t>HEBERTO ENRIQUE AMOR BELTRAN</t>
  </si>
  <si>
    <t>https://www.contratos.gov.co/consultas/detalleProceso.do?numConstancia=18-12-8728066</t>
  </si>
  <si>
    <t>CPS_1041_2018</t>
  </si>
  <si>
    <t>PRESTACION DE SERVICIOS PROFESIONALES EN EL DESARROLLO DE ACTIVIDADES JURIDICAS DE APOYO A LA MESA TECNICA DE SUPERVISIÓN DEL PROYECTO "MEJORAMIENTO A LAS CONDICIONES DE SEGURIDAD Y PROTECCIÓN EN LOS DESPLAZAMIENTOS DE LOS REPRESENTANTES A LA CAMARA"</t>
  </si>
  <si>
    <t>JOHN ALEXANDER ZAPATA</t>
  </si>
  <si>
    <t>https://www.contratos.gov.co/consultas/detalleProceso.do?numConstancia=18-12-8734796</t>
  </si>
  <si>
    <t>CPS_1042_2018</t>
  </si>
  <si>
    <t>HEDY MARITZA RIVAS MURILLO</t>
  </si>
  <si>
    <t>https://www.contratos.gov.co/consultas/detalleProceso.do?numConstancia=18-12-8731866</t>
  </si>
  <si>
    <t>CPS_1043_2018</t>
  </si>
  <si>
    <t xml:space="preserve">PRESTACION DE SERVICIOS DE APOYO Y ACOMPAÑAMIENTO A LA GESTION EN LA IMPLEMENTACION DEL PLAN DE DIRECCION Y SUPERACION DEL PROYECTO DE MEJORAMIENTO DEL SISTEMA DE GESTION DOCUMENTAL Y DE LA INFORMACION EN LA CAMARA DE REPRESENTANTE </t>
  </si>
  <si>
    <t>ZAKIRA ARELLANO MARIMON</t>
  </si>
  <si>
    <t>https://www.contratos.gov.co/consultas/detalleProceso.do?numConstancia=18-12-8734134</t>
  </si>
  <si>
    <t>CPS_1044_2018</t>
  </si>
  <si>
    <t>JOSE HERDULGO MONDRAGON DIAZ</t>
  </si>
  <si>
    <t>https://www.contratos.gov.co/consultas/detalleProceso.do?numConstancia=18-12-8734765</t>
  </si>
  <si>
    <t>CPS_1045_2018</t>
  </si>
  <si>
    <t>PRESTACION DE SERVICIOS DE APOYO Y ACOMPAÑAMIENTO A LA GESTIÓN EN LA IMPLEMENTACIÓN DEL PLAN DE DIRECCIÓN Y SUPERVISIÓN DEL PROYECTO DE MEJORAMIENTO DEL SISTEMA DE GESTION DOCUMENTAL Y DE LA INFORMACIÓN EN LA CÁMATRA DE REPRESENTANTES</t>
  </si>
  <si>
    <t>RUBI ESMERALDA BERNAL OSORIO</t>
  </si>
  <si>
    <t>https://www.contratos.gov.co/consultas/detalleProceso.do?numConstancia=18-12-8734768</t>
  </si>
  <si>
    <t>CPS_1046_2018</t>
  </si>
  <si>
    <t>PRESTACION DE SERVICIOS DE APOYO A LA GESTION PARA EL ACOMPAÑAMIENTO EN ACTIVIDADES ASISTENCIALES EN LA MESA TECNICA PARA LA EJECUCIÓN DEL PROYECTO "MEJORAMIENTO A LAS CONDICIONES DE SEGURIDAD Y PROTECCION EN LOS DESPLAZAMIENTOS DE LOS REPRESENTANTES A LA CAMARA</t>
  </si>
  <si>
    <t>WILDER ANDREY PINILLA PINO</t>
  </si>
  <si>
    <t>https://www.contratos.gov.co/consultas/detalleProceso.do?numConstancia=18-12-8734733</t>
  </si>
  <si>
    <t>CPS_1047_2018</t>
  </si>
  <si>
    <t>PRESTAR SERVICIOS PROFESIONALES PARA REALIZAR ACOMPAÑAMIENTO JURIDICO EN LOS PROCESOS PENALES DISCIPLINARIOS Y FISCALES ADELANTADOS POR LA COMISION LEGAL DE INVESTIGACION Y ACUSACION DE LA CAMARA DE REPRESENTANTES</t>
  </si>
  <si>
    <t>DANIELA GUZMAN ROJAS</t>
  </si>
  <si>
    <t>https://www.contratos.gov.co/consultas/detalleProceso.do?numConstancia=18-12-8734299</t>
  </si>
  <si>
    <t>CPS_1048_2018</t>
  </si>
  <si>
    <t>PRESTAR SERVICIOS PROFESIONALES PARA REALIZAR ACOMPAÑAMIENTO JURIDICO EN LOS PROCESOS PENALES, DISCIPLINARIOS Y FISCALES ADELANTADOS POR LA COMISION LEGAL DE INVESTIGACION Y ACUSACION DE LA CAMARA DE REPRESENTANTES</t>
  </si>
  <si>
    <t>https://www.contratos.gov.co/consultas/detalleProceso.do?numConstancia=18-12-8734340</t>
  </si>
  <si>
    <t>CPS_1049_2018</t>
  </si>
  <si>
    <t>PRESTACION DE SERVICIOS PROFESIONALES PARA ASESORAR A LA OFICINA DE PLANEACION Y SISTEMAS EN LA IMPLEMENTACION DEL PLAN DE DIRECCION Y SUPERVISION DEL PROYECTO DE MEJORAMIENTO DEL SISTEMA DE GESTION DOCUMENTAL Y DE LA INFORMACION DE LA CAMARA DE REPRESENTATES</t>
  </si>
  <si>
    <t>LUIS ALFONSO ESCOBAR JARAMILLO</t>
  </si>
  <si>
    <t>https://www.contratos.gov.co/consultas/detalleProceso.do?numConstancia=18-12-8734376</t>
  </si>
  <si>
    <t>CPS_1050_2018</t>
  </si>
  <si>
    <t>VIVIANA MARIA LEITON GRANADOS</t>
  </si>
  <si>
    <t>https://www.contratos.gov.co/consultas/detalleProceso.do?numConstancia=18-12-8734633</t>
  </si>
  <si>
    <t>CPS_1051_2018</t>
  </si>
  <si>
    <t>https://www.contratos.gov.co/consultas/detalleProceso.do?numConstancia=18-12-8734685</t>
  </si>
  <si>
    <t>CPS_1052_2018</t>
  </si>
  <si>
    <t>PRESTAR SERVICIOS DE APOYO Y ACOMPAÑAMIENTO A LA GESTION EN LAS ACTIVIDADES REALIZADAS POR LA DIVISION FINANCIERA Y DE PRESUPUESTO RELACIONADAS CON LA REVISION DE CORRESPONDENCIA RECIBIDA Y ARCHIVO DE DOCUMENTACION GENERADA POR DICHA DEPENDENCIA</t>
  </si>
  <si>
    <t>JUAN SEBASTIAN SANCHEZ GUTIERREZ</t>
  </si>
  <si>
    <t>https://www.contratos.gov.co/consultas/detalleProceso.do?numConstancia=18-12-8734729</t>
  </si>
  <si>
    <t>CPS_1053_2018</t>
  </si>
  <si>
    <t>PRESTACION DE SERVICIOS PROFESIONALES EN EL DESARROLLO DE ACTIVIDADES ADMINISTRATIVAS Y OPERATIVAS DE LA MESA TECNICA DE SUPERVISION DEL PROYECTO MEJORAMIENTO A LAS CONDICIONES DE SEGURIDAD Y PROTECCION EN LOS DESPLAZAMIENTOS DE LOS REPRESENTANTES A LA CAMARA</t>
  </si>
  <si>
    <t>CPS_1054_2018</t>
  </si>
  <si>
    <t>PRESTACION DE SERVICIOS PROFESIONALES PARA APOYAR EN LA OFICINA DE PLANEACION Y SISTEMAS EN LA ACTUALIZACION DE HERRAMIENTAS DE SISTEMAS DE GESTION DE CALIDAD</t>
  </si>
  <si>
    <t>LAURA MELISSA PATIÑO CONTRERAS</t>
  </si>
  <si>
    <t>https://www.contratos.gov.co/consultas/detalleProceso.do?numConstancia=18-12-8734816</t>
  </si>
  <si>
    <t>MC_028_2018</t>
  </si>
  <si>
    <t>SELECCIONAR A LA COMPAÑÍA DE SEGUROS LEGALMENTE AUTORIZADA PARA FUNCIONAR EN EL PAÍS, CON LA QUE SE CONTRATEN LAS PÓLIZAS DE VIDA GRUPO BAJO LOS CUELES SE AMPARAN LOS HONORABLES REPRESENTANTES A LA CÁMARA</t>
  </si>
  <si>
    <t>LA PREVISORA S.A. COMPAÑÍA DE SEGUROS</t>
  </si>
  <si>
    <t>https://www.contratos.gov.co/consultas/detalleProceso.do?numConstancia=18-13-8610208</t>
  </si>
  <si>
    <t>CPS_1057_2018</t>
  </si>
  <si>
    <t>PRESTACIÓN DE SERVICIOS PROFESIONALES PARA APOYAR EN LA IMPLEMENTACIÓN DEL PLAN DE DIRECCIÓN Y SUPERVISIÓN DEL PROYECTO DE MEJORAMIENTO DEL SISTEMA DE GESTIÓN DOCUMENTAL Y DE LA INFORMACIÓN EN LA CÁMARA DE REPRESENTANTES</t>
  </si>
  <si>
    <t xml:space="preserve">	$ 7,000,000</t>
  </si>
  <si>
    <t>LIZETH VALERIA ERAZO ROJAS</t>
  </si>
  <si>
    <t>https://www.contratos.gov.co/consultas/detalleProceso.do?numConstancia=18-12-8734844</t>
  </si>
  <si>
    <t>CPS_1058_2018</t>
  </si>
  <si>
    <t>PRESTACION DE SERVICIOS PROFESIONALES PARA BRINDAR ACOMPAÑAMIENTO ADMINISTRATIVO Y OPERATIVO A LAS MESA TECNICA DE SUPERVISION EN LOS CANALES DE COMUNICACIÓN CON EL FIN DE GARANTIZAR EL CUMPLIMIENTO DE LAS ACTIVIDADES DEL PROYECTO MEJORAMIENTO A LAS CONDICIONES DE SEGURIDAD Y PROTECCION EN LAS DESPLAZAMIENTOS DE LOS REPRESENTANTES A LA CAMARA</t>
  </si>
  <si>
    <t>LEONARDO GONZALEZ BECERRA</t>
  </si>
  <si>
    <t>https://www.contratos.gov.co/consultas/detalleProceso.do?numConstancia=18-12-8734863</t>
  </si>
  <si>
    <t>CPS_1059_2018</t>
  </si>
  <si>
    <t>ANDRES FELIPE PALENCIA CORDOBA</t>
  </si>
  <si>
    <t>https://www.contratos.gov.co/consultas/detalleProceso.do?numConstancia=18-12-8734911</t>
  </si>
  <si>
    <t>CPS_1060_2018</t>
  </si>
  <si>
    <t>PRESTACION DE SERVICIOS DE APOYO A LA GESTION EN ACTIVIDADES ADMINISTRATIVAS Y ASISTENCIALES A LA MESA TECNICA DE SUPERVISION PARA GARANTIZAR EL CUMPLIMIENTO DE LAS ACTIVIDADES DEL PROYECTO "MEJORAMIENTO A LAS CONDICIONES DE SEGURIDAD Y PROTECCION EN LOS DES</t>
  </si>
  <si>
    <t>SANDRA PATRICIA COLLAZOS CUADROS</t>
  </si>
  <si>
    <t>https://www.contratos.gov.co/consultas/detalleProceso.do?numConstancia=18-12-8735022</t>
  </si>
  <si>
    <t>CPS_1061_2018</t>
  </si>
  <si>
    <t>PRESTACION DE SERVICIOS PROFESIONALES PARA BRINDAR ACOMPAÑAMIENTO JURIDICO A LA MESA TECNICA DE SUPERVISION CON EL FIN DE GARANTIZAR EL CUMPLIMIENTO DE LAS ACTIVIDAES DEL PROYECTO MEJORAMIENTO A LAS CONDICIONES DE SEGURIDAD Y PROTECCION EN LOS DESPLAZAMIENTOS DE LOS REPRESENTANTES A LA CAMARA</t>
  </si>
  <si>
    <t>OSCAR DANIEL TAMAYO GALEANO</t>
  </si>
  <si>
    <t>https://www.contratos.gov.co/consultas/detalleProceso.do?numConstancia=18-12-8735103</t>
  </si>
  <si>
    <t>CPS_1062_2018</t>
  </si>
  <si>
    <t>JUAN JOSE DIAZ HINCAPIE</t>
  </si>
  <si>
    <t>https://www.contratos.gov.co/consultas/detalleProceso.do?numConstancia=18-12-8735123</t>
  </si>
  <si>
    <t>CPS_1063_2018</t>
  </si>
  <si>
    <t>PRESTACION DE SERVICIOS DE APOYO A LA GESTION PARA BRINDAR ACOMPAÑAMIENTO A LA MESA TECNICA DE SUPERVISION PARA GARANTIZAR EL CUMPLIMIENTO DE LAS ACTIVIDADES DEL PROYECTO MEJORAMIENTO A LAS CONDICIONES DE SEGURIAD Y PROTECCION EN LOS DESPLAZAMIENTOS DE LOS REPRESENTANTES A LA CAMARA</t>
  </si>
  <si>
    <t>MARIA CLAUDIA SUAREZ PULIDO</t>
  </si>
  <si>
    <t>https://www.contratos.gov.co/consultas/detalleProceso.do?numConstancia=18-12-8734395</t>
  </si>
  <si>
    <t>CPS_1064_2018</t>
  </si>
  <si>
    <t>PRESTACION DE SERVICIOS PROFESIONALES PARA APOYAR EN LA IMPLEMENTACION DEL PLAN DE DIRECCIÓN Y SUPERVISIÓN DEL PROYECTO DE MEJORAMIENTO DEL SISTEMA DE GESTIÓN DOCUEMNTAL Y DE LA INFORMACIÓN EN LA CÁMARA DE REPRESENTANTES</t>
  </si>
  <si>
    <t>IVAN DARIO ESCOBAR ECHEVERRI</t>
  </si>
  <si>
    <t>https://www.contratos.gov.co/consultas/detalleProceso.do?numConstancia=18-12-8735149</t>
  </si>
  <si>
    <t>CPS_1065_2018</t>
  </si>
  <si>
    <t>PRESTACION DE SERVICIOS DE APOYO Y ACOMPAÑAMIENTO A LA GESTION EN LA IMPLEMENTACION DEL PLAN DE DIRECCION Y SUPERVISIÓN DEL PROYECTO DE MEJORAMIENTO DEL SISTEMA DE GESTIÓN DOCUMENTAL Y DE LA INFORMACIÓN EN LA CÁMARA DE REPRESENTANTES</t>
  </si>
  <si>
    <t>JOSE ESTEBAN RAMOS SUAREZ</t>
  </si>
  <si>
    <t>https://www.contratos.gov.co/consultas/detalleProceso.do?numConstancia=18-12-8735148</t>
  </si>
  <si>
    <t>CPS_1066_2018</t>
  </si>
  <si>
    <t>PRESTACION DE SERVICIOS PROFESIONALES PARA BRINDAR ACOMPAÑAMIENTO ADMINISTRATIVO Y OPERATIVO A LA MESA TECNICA DE SUPERVISIÓN EN LOS CANALES DE COMUNICACIÓN CON EL FIN DE GARANTIZAR EL CUMPLIMIENTO DE LAS ACTIVIDADES DEL PROYECTO "MEJORAMIENTO A LAS CONDICIONES DE SEGURIDAD Y PROTECCION EN LOS DESPLAZAMIENTOS DE LOS REPRESENTANTES A LA CAMARA"</t>
  </si>
  <si>
    <t>https://www.contratos.gov.co/consultas/detalleProceso.do?numConstancia=18-12-8735141</t>
  </si>
  <si>
    <t>CPS_1067_2018</t>
  </si>
  <si>
    <t>PRESTAR SERVICIOS DE APOYO A LA GESTION PARA ACOMPAÑAR EN LA REVISION DE CUENTAS DE COBRO RADICADAS EN LA DIVISION FINANCIERA Y DE PRESUPUESTO DE LA CAMARA DE REPRESENTANTES</t>
  </si>
  <si>
    <t>JOSE LUIS GONZALEZ ZAMBRANO</t>
  </si>
  <si>
    <t>https://www.contratos.gov.co/consultas/detalleProceso.do?numConstancia=18-12-8734425</t>
  </si>
  <si>
    <t>CPS_1068_2018</t>
  </si>
  <si>
    <t>PRESTACION DE SERVICIOS DE APOYO A LA GESTION PARA BRINDAR ACOMPAÑAMIENTO ASISTENCIAL Y OPERATIVO A LA MESA TECNICA DE SUPERVISIÓN CON EL FIN DE GARANTIZAR EL CUMPLIMIENTO DE LAS ACTIVIDADES DEL PROYECTO "MEJORAMIENTO A LAS CONDICIONES DE SEGURIDAD Y PROTECCION EN LOS DESPLAZAMIENTOS DE LOS REPRESENTANTES A LA CAMARA"</t>
  </si>
  <si>
    <t>ALVARO ANDRES BAHOS CANENCIO</t>
  </si>
  <si>
    <t>https://www.contratos.gov.co/consultas/detalleProceso.do?numConstancia=18-12-8735146</t>
  </si>
  <si>
    <t>CPS_1069_2018</t>
  </si>
  <si>
    <t>PRESTACION DE SERVICIOS PROFESIONALES PARA ACOMPAÑAR A LA DIVISION DE PERSONAL EN EL PROCEDIMIENTO RELACIONADO CON LAS INCAPACIDADES DEL PERSONAL DE PLANTA</t>
  </si>
  <si>
    <t>LUIS ALVEIRO VIVAS GALLEGO</t>
  </si>
  <si>
    <t>https://www.contratos.gov.co/consultas/detalleProceso.do?numConstancia=18-12-8734494</t>
  </si>
  <si>
    <t>CPS_1070_2018</t>
  </si>
  <si>
    <t>PRESTACION DE SERVICIOS DE APOYO A LA GESTIÓN PARA BRINDAR ACOMPAÑAMIENTO ASISTENCIAL A LA MESA TECNICA DE SUPERVISIÓN CON EL FIN DE GARANTIZAR EL CUMPLIMIENTO DE LAS ACTIVIDADES DEL PROYECTO "MEJORAMIENTO A LAS CONDICIONES DE SEGURIDAD Y PROTECCIÓN EN LOS DESPLAZAMIENTOS DE LOS REPRESENATNTES A LA CAMARA"</t>
  </si>
  <si>
    <t>EULISES GARRIDO TAPIA</t>
  </si>
  <si>
    <t>https://www.contratos.gov.co/consultas/detalleProceso.do?numConstancia=18-12-8735145</t>
  </si>
  <si>
    <t>CPS_1071_2018</t>
  </si>
  <si>
    <t>CONTRATAR EL ARRENDAMIENTO DE UN BIEN INMUEBLE PARA LA SEDE ADMINISTRATIVA DE LA CÁMARA DE REPRESENTANTES</t>
  </si>
  <si>
    <t>CONTRATO DE ARRENDAMIENTO</t>
  </si>
  <si>
    <t>https://www.contratos.gov.co/consultas/detalleProceso.do?numConstancia=18-12-8709112</t>
  </si>
  <si>
    <t>SAMC_027_2018</t>
  </si>
  <si>
    <t>REALIZAR CAMPAÑAS DE SENCIBILIZACION Y SOCIALIZACION DE USO RACIONAL Y EFICIENTE DE LOS RECURSOS NATURALES E IMPLEMENTACION DE PRACTICAS SOSTENIBLES EN CUMPLIMIENTO A LOS PROGRAMAS DEL PLAN INSTITUCIONAL DE GESTION AMBIENTAL DE LA CORPORACION</t>
  </si>
  <si>
    <t>INGENIERIA GESTION DE CALIDAD Y EL MEDIO AMBIENTE SAS</t>
  </si>
  <si>
    <t>https://www.contratos.gov.co/consultas/detalleProceso.do?numConstancia=18-11-8539065</t>
  </si>
  <si>
    <t>CPS_1073_2018</t>
  </si>
  <si>
    <t>CONTRATAR EL ARRENDAMIENTO DE UNA BODEGA PARA EL ARCHIVO DE LOS ELEMENTOS FISICOS Y DIGITALIZADOS DE PROPIEDAD DE LA CAMARA DE REPRESENTANTES</t>
  </si>
  <si>
    <t>https://www.contratos.gov.co/consultas/detalleProceso.do?numConstancia=18-12-8709483</t>
  </si>
  <si>
    <t>CM_026_2018</t>
  </si>
  <si>
    <t>SELECCIONAR UN INTERMEDIARIO DE SEGUROS QUE REALIZARA LA INTERMEDIACION EN LA COLOCACION Y CONTRATACION DE LAS DIFERENTES POLIZAS QUE CUBRIRAN LOS RIESGOS A LOS QUE SE ENCUENTRAN EXPUESTOS LAS PERSONAS, BIENES E INTERESES PATRIMONIALES DE LA DIRECCION ADMINISTRATIVA DE LA CAMARA DE REPRESENTANTES, ASI COMO DE AQUELLOS POR LOS CUALES SEA O LLEGARE A SER LEGALMENTE RESPONSABLE, ASESORANDO JURIDICA Y TECNICAMENTE A LA ENTIDAD EN EL MANEJO INTEGRAL DE SU PROGRAMA DE SEGUROS</t>
  </si>
  <si>
    <t>CONTRATO DE INTERMEDIACION DE SEGUROS</t>
  </si>
  <si>
    <t>UNION TEMPORAL KAIROS</t>
  </si>
  <si>
    <t>https://www.contratos.gov.co/consultas/detalleProceso.do?numConstancia=18-15-8525171</t>
  </si>
  <si>
    <t>TERMINADO ANORMALMENTE DE MUTUO ACUERDO</t>
  </si>
  <si>
    <t>CPS_1075_2018</t>
  </si>
  <si>
    <t>PRESTACION DE SERVICIOS DE APOYO A LA GESTION PARA ACOMPAÑAR A LA DIVISION DE PERSONALEN LAS ACTIVIDADES DE PERSONAL EN LAS ACTIVIDADES DE SISTEMATIZACION EVACUACION DE FONDOS ACUMULADOS Y ARCHIVO DE GESTION</t>
  </si>
  <si>
    <t>FELIX ELIZALDE MORALES</t>
  </si>
  <si>
    <t>https://www.contratos.gov.co/consultas/detalleProceso.do?numConstancia=18-12-8734523</t>
  </si>
  <si>
    <t>CPS_1076_2018</t>
  </si>
  <si>
    <t>PRESTACION DE SERVICIOS PROFESIONALES PARA APOYAR DESDE EL PUNTO DE VISTA DE SU PROFESION A LA COMISION PRIMERA CONSTITUCIONAL PERMANENTE DE LA CAMARA DE REPRESENTANTES</t>
  </si>
  <si>
    <t>https://www.contratos.gov.co/consultas/detalleProceso.do?numConstancia=18-12-8734548</t>
  </si>
  <si>
    <t>CPS_1077_2018</t>
  </si>
  <si>
    <t>PRESTACION DE SERVICIOS PROFESIONALES COMO ABOGADO PARA REALIZAR UN ACOMPAÑAMIENTO A LOS ASUNTOS JURIDICOS QUE SE PRESENTEN EN LA OFICINA DE PLANEACION Y SISTEMAS</t>
  </si>
  <si>
    <t>CRISTIAN DE JESUS COPETE BUENAÑOS</t>
  </si>
  <si>
    <t>https://www.contratos.gov.co/consultas/detalleProceso.do?numConstancia=18-12-8734566</t>
  </si>
  <si>
    <t>CPS_1078_2018</t>
  </si>
  <si>
    <t>PRESTACION DE SERVICIOS PARA APOYAR  EN LA CULMINACION DE LAS ACTIVIDADES DEL PLAN  INSTITUCIONAL DE FORMACION Y CAPACITACION  -FIPC- 2018,</t>
  </si>
  <si>
    <t>https://www.contratos.gov.co/consultas/detalleProceso.do?numConstancia=18-12-8748274</t>
  </si>
  <si>
    <t>CPS_1079_2018</t>
  </si>
  <si>
    <t>JUAN CARLOS CORDOBA MESA</t>
  </si>
  <si>
    <t>https://www.contratos.gov.co/consultas/detalleProceso.do?numConstancia=18-12-8757499</t>
  </si>
  <si>
    <t>CPS_1080_2018</t>
  </si>
  <si>
    <t>ANDRES ALBERTO GOMEZ DE LAS SALAS</t>
  </si>
  <si>
    <t>https://www.contratos.gov.co/consultas/detalleProceso.do?numConstancia=18-12-8734589</t>
  </si>
  <si>
    <t>CPS_1081_2018</t>
  </si>
  <si>
    <t>DANIEL SANDOVAL CUADROS</t>
  </si>
  <si>
    <t>https://www.contratos.gov.co/consultas/detalleProceso.do?numConstancia=18-12-8757769</t>
  </si>
  <si>
    <t>CPS_1082_2018</t>
  </si>
  <si>
    <t>FAWZI MUVDI ANILLO</t>
  </si>
  <si>
    <t>https://www.contratos.gov.co/consultas/detalleProceso.do?numConstancia=18-12-8758150</t>
  </si>
  <si>
    <t>CPS_1083_2018</t>
  </si>
  <si>
    <t>JORGE ALBERTO SERNA MORALES</t>
  </si>
  <si>
    <t>https://www.contratos.gov.co/consultas/detalleProceso.do?numConstancia=18-12-8734608</t>
  </si>
  <si>
    <t>CPS_1084_2018</t>
  </si>
  <si>
    <t>PRESTACION DE SERVICIOS PROFESIONALES PARA BRINDAR ACOMPAÑAMIENTO ADMINISTRATIVO Y OPERATIVO A LA MESA TECNICA DE SUPERVISION EN LOS CANALES DE COMUNICACION CON EL FIN DE GARANTIZAR EL CUMPLIMIENTO DE LAS ACTIVIDADES DEL PROYECTO MEJORAMIENTO A LAS CONDIC</t>
  </si>
  <si>
    <t>CARLOS ALBERTO LIÑAN LOPEZ</t>
  </si>
  <si>
    <t>https://www.contratos.gov.co/consultas/detalleProceso.do?numConstancia=18-12-8758189</t>
  </si>
  <si>
    <t>CPS_1085_2018</t>
  </si>
  <si>
    <t>PRESTAR LOS SERVICIOS PROFESIONALES EN LA OFICINA COORDINADORA DE CONTROL INTERNO EN LAS ACTIVIDADES RELACIONADAS CON REVISION Y ACTUALIZACION DE LA INFORMACION QUE SE PRODUCE EN LA DEPENDENCIA DE LA OFICINA DE CONTROL INTERNO QUE DEBE SER PUBLICADA EN LA PAGINA WEB</t>
  </si>
  <si>
    <t>GUILLERMO DARIO SALGADO ESTRADA</t>
  </si>
  <si>
    <t>https://www.contratos.gov.co/consultas/detalleProceso.do?numConstancia=18-12-8758352</t>
  </si>
  <si>
    <t>CPS_1086_2018</t>
  </si>
  <si>
    <t>PRESTACION DE SERVICIOS PROFESIONALES PARA BRINDAR ACOMPAÑAMIENTO JURIDICO A LA MESA TECNICA DE SUPERVISION CON EL FIN DE GARANTIZAR EL CUMPLIMIENTO DE LAS ACTIVIDADES DEL PROYECTO MEJORAMIENTO A LAS CONDICIONES DE SEGURIDAD Y PROTECCIONES EN LOS DESPLAZA</t>
  </si>
  <si>
    <t>NATHALIE GUTIERREZ MORALES</t>
  </si>
  <si>
    <t>https://www.contratos.gov.co/consultas/detalleProceso.do?numConstancia=18-12-8758700</t>
  </si>
  <si>
    <t>CPS_1087_2018</t>
  </si>
  <si>
    <t>CHRISTIAN CAMILO MURILLO POSADA</t>
  </si>
  <si>
    <t>https://www.contratos.gov.co/consultas/detalleProceso.do?numConstancia=18-12-8771652</t>
  </si>
  <si>
    <t>CPS_1088_2018</t>
  </si>
  <si>
    <t>PRESTACION DE SERVICIOS DE APOYO A LA GESTION PARA BRINDAR ACOMPAÑAMIENTO ASISTENCIAL Y OPERATIVO A LA MESA TECNICA DE SUPERVISIÓN CON EL FIN DE GARANTIZAR EL CUMPLIMIENTO DE LAS ACTIVIDADES DEL PROYECTO "MEJORAMIENTO A LAS CONDICIONES DE SEGURIDAD Y PROT</t>
  </si>
  <si>
    <t>JORGE ALEXANDER TOVAR VERGARA</t>
  </si>
  <si>
    <t>https://www.contratos.gov.co/consultas/detalleProceso.do?numConstancia=18-12-8771879</t>
  </si>
  <si>
    <t>MC_030_2018</t>
  </si>
  <si>
    <t xml:space="preserve">PRUEBA PILOTO DE TRANSPORTE TERRESTRE A LOS FUNCIONARIOS DEL ÁREA LEGISLATIVA DE LA CÁMARA DE REPRESENTANTES </t>
  </si>
  <si>
    <t>COOPERATIVA MULTIACTIVA AL SERVICIO DE TRANSPORTE</t>
  </si>
  <si>
    <t>https://www.contratos.gov.co/consultas/detalleProceso.do?numConstancia=18-13-8726230</t>
  </si>
  <si>
    <t>CPS_1090_2018</t>
  </si>
  <si>
    <t>PRESTACION DE SERVICIOS PROFESIONALES ESPECIALIZADOS PARA LA SENCIBILIZACION PERSONALIZADA A LOS HONORABLES REPRESENTANTES A LA CAMARA Y ESCOLTAS  EN TEMAS DE SEGURIDAD VIAL, MEDIDAS DE AUTOPROTECCION, PROTOCOLOS DE SEGURIDAD, NUEVO CODIGO DE POLICIA, E INFORMES REPORTADOS ´POR LA MESA TECNICA DE APOYO A LA SUPERVISION DEL PROYECTO MEJORAMIENTO DE LAS CONDICIONES DE SEGURIDAD Y PROTECCION EN LOS DESPLAZAMIENTOS DE LOS REPRESENTANTES A LA CAMARA</t>
  </si>
  <si>
    <t>CORPORACION INTERAMERICANA DE EDUCACIONSUPERIOR CORPOCIDES</t>
  </si>
  <si>
    <t>https://www.contratos.gov.co/consultas/detalleProceso.do?numConstancia=18-12-8772209</t>
  </si>
  <si>
    <t>CPS_1091_2018</t>
  </si>
  <si>
    <t>PRESTACION DE SERVICIOS PROFESIONALES PARA BRINDAR ACOMPAÑAMIENTO A LA OFICINA DE PROTOCOLO EN LOS DIFERENTES EVENTOS INSTITUCIONALES Y ACTOS PROTOCOLARIOS QUE SE REALICEN EN LA CAMARA DE REPRESENTANTES</t>
  </si>
  <si>
    <t>https://www.contratos.gov.co/consultas/detalleProceso.do?numConstancia=18-12-8772272</t>
  </si>
  <si>
    <t>CPS_1092_2018</t>
  </si>
  <si>
    <t>PRESTAR LOS SERVICIOS PROFESIONALES A LA OFICINA DE PLANEACION Y SISTEMAS EN LA ESTRUCTURACION Y LA PLANEACION DE ESTRATEGIAS TENDIENTES AL FORTALECIMIENTO INTEGRAL DE LA DEPENDENCIA EN EL MARCO DEL PROCESO DE CALIDAD DE LA CORPORACION</t>
  </si>
  <si>
    <t>https://www.contratos.gov.co/consultas/detalleProceso.do?numConstancia=18-12-8789234</t>
  </si>
  <si>
    <t>CPS_1093_2018</t>
  </si>
  <si>
    <t>PRESTACION DE SERVICIOS PROFESIONALES COMO ABOGADO PARA APOYAR EN LAS ACTIVIDADES JURIDICAS Y CONTRACTUALES DESARROLLADAS EN LA OFICINA DE PLANEACION Y SISTEMAS</t>
  </si>
  <si>
    <t>https://www.contratos.gov.co/consultas/detalleProceso.do?numConstancia=18-12-8772734</t>
  </si>
  <si>
    <t>MC_031_2018</t>
  </si>
  <si>
    <t>PRESTAR SUS SERVCIOS PARA LA ORGANIZACION, REVISION, CORRECCION, DIVULGACION Y SENSIBILIZACION DEL MATERIAL INFORMATIVO CORRESPONDIENTE AL INFORME DE GESTION Y RENDICION DE CUENTAS DE LA DIRECCION ADMINISTRATIVA DE LA CAMARA DE REPRESENTANTES EN EL NUEVO PERIODO 2018-2020</t>
  </si>
  <si>
    <t>SONHAR COMUNICACIONES SAS</t>
  </si>
  <si>
    <t>https://www.contratos.gov.co/consultas/detalleProceso.do?numConstancia=18-13-8737964</t>
  </si>
  <si>
    <t>CPS_1095_2018</t>
  </si>
  <si>
    <t>PRESTACION DE SERVICIOS PROFESIONALES PARA APOYAR EN LA CONSOLIDACION DE INSTRUMENTOS DOCUMENTALES DEL SISTEMA DE GESTION DOCUMENTAL EN LA OFICINA DE PLANEACION Y SISTEMAS</t>
  </si>
  <si>
    <t>JORGE HERNAN SALCEDO MOLINA</t>
  </si>
  <si>
    <t>https://www.contratos.gov.co/consultas/detalleProceso.do?numConstancia=18-12-8789316</t>
  </si>
  <si>
    <t>CONVENIOINTERADMINISTRATIVO_1096_2018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</si>
  <si>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</si>
  <si>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https://www.contratos.gov.co/consultas/detalleProceso.do?numConstancia=18-12-8794589</t>
  </si>
  <si>
    <t>1096A</t>
  </si>
  <si>
    <t>CPS_1096A_2018</t>
  </si>
  <si>
    <t>PRESTAR LOS SERVICIOS DE APOYO A LA GESTION EN LA DEPURACION Y ORGANIZACIÓN DE LOS ARCHIVOS EN LA OFICINA COORDINADORA DE CONTROL INTERNO</t>
  </si>
  <si>
    <t>JOHN CAMILO AMAYA</t>
  </si>
  <si>
    <t>https://www.contratos.gov.co/consultas/detalleProceso.do?numConstancia=18-12-8789344</t>
  </si>
  <si>
    <t>CPS_1097_2018</t>
  </si>
  <si>
    <t>PRESTACION DE SERVICIOS PROFESIONALES PARA BRINDAR ACOMPAÑAMIENTO EN LA FORMULACION DE PROYECTOS DE INVERSION E INSPECCION A LAS OBRAS CIVILES QUE ADELANTA LA ENTIDAD Y QUE SE ENCUENTRAN A CARGO DE LA DIRECCION ADMINISTRATIVA DE LA CAMARA DE REPRESENTANTES</t>
  </si>
  <si>
    <t>PAULA MARCELA GALVEZ MARIN</t>
  </si>
  <si>
    <t>https://www.contratos.gov.co/consultas/detalleProceso.do?numConstancia=18-12-8789402</t>
  </si>
  <si>
    <t>CPS_1098_2018</t>
  </si>
  <si>
    <t>https://www.contratos.gov.co/consultas/detalleProceso.do?numConstancia=18-12-8794893</t>
  </si>
  <si>
    <t>MC_034_2018</t>
  </si>
  <si>
    <t>CONTRATAR A UNA O VARIAS COMPAÑIAS DE SEGUROS LEGALMENTE AUTORIZADA(S) PARA FUNCIONAR EN EL PAIS, EL PROGRAMA DE SEGUROS REQUERIDOS PARA LA ADECUADA PROTECCION DE LOS BIENES E INTERESES PATRIMONIALES DE LA CAMARA DE REPRESENTANTES ASI COMO DE AQUELLOS POR LOS QUE SEA O FUERE LEGALMENTE RESPOSABLE O LE CORRESPONDA ASEGURAR EN VIRTUD DE DISPOSICION LEGAL O CONTRACTUAL</t>
  </si>
  <si>
    <t>UNION TEMPORAL AXA COLPATRIA-MAPFRE-ALLIANZ-SURAMERICANA-LA PREVISORA</t>
  </si>
  <si>
    <t>https://www.contratos.gov.co/consultas/detalleProceso.do?numConstancia=18-13-8760325</t>
  </si>
  <si>
    <t>MC_033_2018</t>
  </si>
  <si>
    <t>SELECCIONAR A LA COMPAÑIA DE SEGUROS LEGALMENTE AUTORIZADA PARA FUNCIONAR EN EL PAIS, CON LA QUE SE CONTRATEN LAS POLIZAS DE VIDA GRUPO BAJO LOS CUALES SE AMPARAN LOS HONORABLES REPRESENTANTES A LA CAMARA</t>
  </si>
  <si>
    <t>https://www.contratos.gov.co/consultas/detalleProceso.do?numConstancia=18-13-8760165</t>
  </si>
  <si>
    <t>CPS_1101_2018</t>
  </si>
  <si>
    <t>CONTRATAR CON UNA O VARIAS COMPAÑIAS DE SEGUROS LEGALMENTE AUTORIZADA(S) PARA FUNCIONAR EN EL PAIS, EL PROGRAMA  DE SEGUROS CONTRATAR CON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 TRANSFIRIENDO LOS RIESGOS ASEGURABLES A LOS QUE SE ENCUENTRA EXPUESTA, MEDIANTE LA CONSTITUCIÓN DE LAS PÓLIZAS DE SEGUROS QUE SON OBJETO DEL PROCESO DE CONTRATACIÓN QUE DESARROLLARÁ Y CUYAS CONDICIONES TÉCNICAS Y ECONÓMICAS DE LOS SEGUROS SE ENCUENTRAN ESTABLECIDAS EN EL PLIEGO DE CONDICIONES.</t>
  </si>
  <si>
    <t xml:space="preserve">UNION TEMPORAL AXA COLPATRIA - MAPFRE - ALLIANZ - SURAMERICANA - LA PREVISORA </t>
  </si>
  <si>
    <t>https://www.contratos.gov.co/consultas/detalleProceso.do?numConstancia=18-11-8754973</t>
  </si>
  <si>
    <t>CPS_1102_2018</t>
  </si>
  <si>
    <t>UNION TEMPORAL LA PREVISORA - POSITIVA</t>
  </si>
  <si>
    <t>FECHA APROBACIÓN POLIZA</t>
  </si>
  <si>
    <t>CPS_001_2019</t>
  </si>
  <si>
    <t>PRESTAR LOS SERVICIOS PROFESIONALES COMO ASESOR JURIDICO EN LA COORDINACION DE LAS ACTUACIONES CONTRACTUALES  Y LEGALES DE LA DIVISION JURIDICA DE LA CAMARA DE REPRESENTANTES</t>
  </si>
  <si>
    <t>PRESTACIÓN DE SERVICIOS PROFESIONALES</t>
  </si>
  <si>
    <t>CPS_002_2019</t>
  </si>
  <si>
    <t>PRESTAR LOS SERVICIOS PROFESIONALES COMO ASESORA JURIDICA DE LA DIRECCION ADMINISTRATIVA EN LA GESTION CONTRACTUALASI COMO TAMBIEN APOYAR EN LAS LABORES ADMINISTRATIVAS COMO ENLACE CON LOS HONORABLES REPRESENTANTES</t>
  </si>
  <si>
    <t>https://www.contratos.gov.co/consultas/detalleProceso.do?numConstancia=19-12-8881298</t>
  </si>
  <si>
    <t>CPS_003_2019</t>
  </si>
  <si>
    <t>PRESTACION DE SERVICIOS PROFESIONALES PARA APOYAR A LA PRESIDENCIA DE LA CAMARA DE REPRESENTANTES, EN ASUNTOS JURIDICOS Y PRESUPUESTALES, PARA EL CUMPLIMIENTO DE LAS ACTIVIDADES MISIONALES DE LA CORPORACION</t>
  </si>
  <si>
    <t>https://www.contratos.gov.co/consultas/detalleProceso.do?numConstancia=19-12-8887949</t>
  </si>
  <si>
    <t>CPS_004_2019</t>
  </si>
  <si>
    <t xml:space="preserve">PRESTACION DE SERVICIOS PROFESIONALES PARA APOYAR DESDE SU PROFESION LAS DIFERENTES ACTIVIDADES QUE SE DERIVEN DE LOS PROCESOS PRECONTRACTUALES Y CONTRACTUALES DE LA CAMARA DE REPRESENTANTES </t>
  </si>
  <si>
    <t>https://www.contratos.gov.co/consultas/detalleProceso.do?numConstancia=19-12-8903008</t>
  </si>
  <si>
    <t>CPS_005_2019</t>
  </si>
  <si>
    <t>PRESTACION DE SERVICIOS PROFESIONALES PARA BRINDAR APOYO Y ACOMPAÑAMIENTO EN LOS PROCESOS DESARROLLADOS POR LA DIVISION FINANCIERA Y PRESUPUESTO ESPECIALMENTE EN EL MANEJO TRAMITE Y CONTROL  DEL PRESUPUESTO DE LA CORPORACION</t>
  </si>
  <si>
    <t>https://www.contratos.gov.co/consultas/detalleProceso.do?numConstancia=19-12-8916477</t>
  </si>
  <si>
    <t>CPS_006_2019</t>
  </si>
  <si>
    <t>PRESTACION DE SERVICIOS DE APOYO A LA GESION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</si>
  <si>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https://www.contratos.gov.co/consultas/detalleProceso.do?numConstancia=19-12-8916584</t>
  </si>
  <si>
    <t>CPS_007_2019</t>
  </si>
  <si>
    <t>PRESTAR LOS SERVICIOS DE APOYO A LA GESTION EN EL AREA DE CORRESPONDENCIA DE LA CAMARA DE REPRESENTANTES EN LA ORGANIZACIÓN, DUPLICACION, DISTRIBUCION Y ARCHIVO DE LA MISMA</t>
  </si>
  <si>
    <t>https://www.contratos.gov.co/consultas/detalleProceso.do?numConstancia=19-12-8919875</t>
  </si>
  <si>
    <t>CPS_008_2019</t>
  </si>
  <si>
    <t>https://www.contratos.gov.co/consultas/detalleProceso.do?numConstancia=19-12-8916984</t>
  </si>
  <si>
    <t>CPS_009_2019</t>
  </si>
  <si>
    <t>PRESTAR LOS SERVICIOS DE APOYO A LA GESTION EN LA DIRECCION ADMINISTRATIVA, PARA EL DESARROLLO DE LA SUSTANCIACION PROYECCION Y TRAMITE DE REQUERIMIENTOS JURIDICOS Y ADMINISTRATIVOS ASI COMO OTRAS FUNCIONES ASIGNADAS</t>
  </si>
  <si>
    <t>https://www.contratos.gov.co/consultas/detalleProceso.do?numConstancia=19-12-8917051</t>
  </si>
  <si>
    <t>CPS_010_2019</t>
  </si>
  <si>
    <t>PRESTACION DE SERVICIOS  PROFESIONALES COMO INGENIERO DE SISTEMAS AL AREA DE PLANEACION Y SISTEMAS DE LA CAMARA DE REPRESENTANTES EN LA EJECUCION Y SEGUIMIENTO DE LOS PLANES Y PROYECTOS DE LAS TECNOLOGIAS DE LA INFORMACION Y LAS COMUNICACIONES</t>
  </si>
  <si>
    <t>https://www.contratos.gov.co/consultas/detalleProceso.do?numConstancia=19-12-8917311</t>
  </si>
  <si>
    <t>CPS_011_2019</t>
  </si>
  <si>
    <t>PRESTACION DE SERVICIOS DE APOYO A LA GESTION PARA BRINDAR EL APOYO A LA OFICINA DE PROTOCOLO EN PROYECCION DE DOCUMENTOS, RESPUESTAS A LOS REQUERIMIENTOS, SOLICITUDES Y DEMAS TRAMITES ADMINISTRATIVOS</t>
  </si>
  <si>
    <t>https://www.contratos.gov.co/consultas/detalleProceso.do?numConstancia=19-12-8936257</t>
  </si>
  <si>
    <t>LP_029_2018</t>
  </si>
  <si>
    <t>SUMINISTRO DE PASAJES AEREOS A DESTINOS NACIONALES E INTERNACIONALES PARA LOS  REPRESENTANTES Y FUNCIONARIOS DE LA CÁMARA DE REPRESENTANTES Y LA PRESTACION DE SERVICIOS COMPLEMENTARIOS QUE REQUIERA LA CORPORACION.</t>
  </si>
  <si>
    <t xml:space="preserve">SUMINISTRO </t>
  </si>
  <si>
    <t>SUBATORUS SAS</t>
  </si>
  <si>
    <t>https://www.contratos.gov.co/consultas/detalleProceso.do?numConstancia=18-1-196895</t>
  </si>
  <si>
    <t>CPS_013_2019</t>
  </si>
  <si>
    <t>https://www.contratos.gov.co/consultas/detalleProceso.do?numConstancia=19-12-8940369</t>
  </si>
  <si>
    <t>CPS_014_2019</t>
  </si>
  <si>
    <t>PRESTAR LOS SERVICIOS PROFESIONALES PARA ACOMPAÑAR LOS TEMAS JURIDICOS Y EL SEGUIMIENTO PRE - CONTRACTUAL Y CONTRACTUAL DEL DESPACHO DE LA DIRECCION ADMINISTRATIVA DE LA CAMARA DE REPRESENTANTES</t>
  </si>
  <si>
    <t>https://www.contratos.gov.co/consultas/detalleProceso.do?numConstancia=19-12-8941672</t>
  </si>
  <si>
    <t>CPS_015_2019</t>
  </si>
  <si>
    <t>PRESTACION DE SERVICIOS DE APOYO A LA GESTION A LA DIVISION JURIDICA EN ACTIVIDADES SECRETARIALES, ASISTENCIALES Y OPERATIVAS QUE SE DERIVEN DE LOS PROCESOS DE CONTRATACION DE LA DIVISION JURIDICA</t>
  </si>
  <si>
    <t>https://www.contratos.gov.co/consultas/detalleProceso.do?numConstancia=19-12-8954179</t>
  </si>
  <si>
    <t>CPS_016_2019</t>
  </si>
  <si>
    <t>PRESTACION DE SERVICIOS PROFESIONALES PARA APOYAR A LA PRESIDENCIA DE LA CAMARA DE REPRESENTANTES, EN ASUNTOS DE TRAMITES LEGISLATIVOS PARA EL CUMPLIMIENTO DE LAS ACTIVIDADES MISIONALES DE LA CORPORACION</t>
  </si>
  <si>
    <t>https://www.contratos.gov.co/consultas/detalleProceso.do?numConstancia=19-12-8954224</t>
  </si>
  <si>
    <t>CPS_017_2019</t>
  </si>
  <si>
    <t>PRESTACION DE SERVICIOS DE APOYO A LA GESTION EN ACTIVIDADES DE ATENCION AL PUBLICO, MANEJO DEL SISTEMA DE CORRSPONDENCIA INTERNA, NOVEDADES Y SITUACIONES ADMINISTRATIVAS DE LOS FUNCIONARIOS DE LA CAMARA DE REPRESENTANTES</t>
  </si>
  <si>
    <t>https://www.contratos.gov.co/consultas/detalleProceso.do?numConstancia=19-12-8959976</t>
  </si>
  <si>
    <t>CPS_018_2019</t>
  </si>
  <si>
    <t>PRESTAR SERVICIOS DE APOYO A LA GESTION PARA LA ORGANIZACIÓN Y CLASIFICACION DEL ARCHIVO DIGITAL DE LA OFICINA DE INFORMACION Y PRENSA DE LA CAMARA DE REPRESENTANTES</t>
  </si>
  <si>
    <t>https://www.contratos.gov.co/consultas/detalleProceso.do?numConstancia=19-12-8960288</t>
  </si>
  <si>
    <t>CPS_019_2019</t>
  </si>
  <si>
    <t>PRESTACION DE SERVICIOS ESPECIAIZADOS PARA APOYAR A LA DIVISION JURIDICA EN LOS TEMAS RELACIONADOS CON LA CONTRATACION PUBLICA Y REPRESENTACION JUDICIAL</t>
  </si>
  <si>
    <t>https://www.contratos.gov.co/consultas/detalleProceso.do?numConstancia=19-12-8960673</t>
  </si>
  <si>
    <t>CPS_020_2019</t>
  </si>
  <si>
    <t>PRESTACION DE SERVICIOS DE APOYO A LA GESTION PARA BRINDAR ACOMPAÑAMIENTO EN LAS ACTIVIDAES QUE SE DERIVEN DE LA GESTION CONTRACTUAL DE LA DIVISION JURIDICA</t>
  </si>
  <si>
    <t>https://www.contratos.gov.co/consultas/detalleProceso.do?numConstancia=19-12-8960794</t>
  </si>
  <si>
    <t>CPS_021_2019</t>
  </si>
  <si>
    <t>PRESTACION DE SERVICIOS PROFESIONALES PARA APOYAR A LA PRESIDENCIA DE LA CAMARA DE REPRESENTANTES EN COMUNICACIÓN Y DIVULGACION DE CONTENIDO DE INTERES E IMPACTO ESTRATEGICO, PARA EL CUMPLIMIENTO DE LAS ACTIVIDADES MISIONALES DE LA CORPORACION</t>
  </si>
  <si>
    <t>https://www.contratos.gov.co/consultas/detalleProceso.do?numConstancia=19-12-8997778</t>
  </si>
  <si>
    <t>CONTRATOINTERADMINISTRATIVO_022_2019</t>
  </si>
  <si>
    <t>CONTRATO INTERADMINISTRATIVO PARA LA EDICION Y PUBLICACION DE LA GACETA DEL CONGRESO Y DEMAS PUBLICACIONES REQUERIDAS Y AUTORIZADAS POR LA CAMARA DE REPRESENTANTES</t>
  </si>
  <si>
    <t>CONTRATO INTERADMINISTRATIVO</t>
  </si>
  <si>
    <t>https://www.contratos.gov.co/consultas/detalleProceso.do?numConstancia=19-12-8998617</t>
  </si>
  <si>
    <t>CPS_023_2019</t>
  </si>
  <si>
    <t>PRESTACION DE SERVICIOS PROFESIONALES ESPECIALIXZADOS PARA BRINDAR ASESORIA JURIDICA EN LA ETAPA PRECONTRACTUAL CONTRACTUAL Y POSTCONTRACTUAL EN LA ADQUISICION DE OBRAS BIENES Y SERVICIOS DE ADELANTA LA DIVISION DE SERVICIOS</t>
  </si>
  <si>
    <t>AURA NANCY PEDROZA PIRAGAUTA</t>
  </si>
  <si>
    <t>https://www.contratos.gov.co/consultas/detalleProceso.do?numConstancia=19-12-8998693</t>
  </si>
  <si>
    <t>23A</t>
  </si>
  <si>
    <t>SECCION DE SUMINISTROS</t>
  </si>
  <si>
    <t>CPS_023A_2019</t>
  </si>
  <si>
    <t>https://www.contratos.gov.co/consultas/detalleProceso.do?numConstancia=19-12-9032332</t>
  </si>
  <si>
    <t>DIRECCION ADMINISTRATIVA</t>
  </si>
  <si>
    <t>CPS_024_2019</t>
  </si>
  <si>
    <t>ASESORAR A LA DIRECCION ADMINISTRATIVA DE LA CAMARA DE REPRESENTANTES EN TEMAS RELACIONADOS CON MANUALES, COMITES Y ARL, CUYA COORDINACION CORRESPONDA A LA DIVISION DE PERSONAL</t>
  </si>
  <si>
    <t>LAURA ALEXANDRA VARGAS OVIEDO</t>
  </si>
  <si>
    <t>https://www.contratos.gov.co/consultas/detalleProceso.do?numConstancia=19-12-9032408</t>
  </si>
  <si>
    <t>CPS_025_2019</t>
  </si>
  <si>
    <t>PRESTACION DE SERVICIOS DE APOYO A LA OFICINA DE PLANEACION Y SISTEMAS EN LA ADMINISTRACION, GESTION Y MANTENIMIENTO PREVENTIVO DE LOS EQUIPOS DEL CENTRO DE DATOS DE LA CAMARA DE REPRESENTANTES</t>
  </si>
  <si>
    <t>OSCAR DAVID LOPEZ MORA</t>
  </si>
  <si>
    <t>https://www.contratos.gov.co/consultas/detalleProceso.do?numConstancia=19-12-9041958</t>
  </si>
  <si>
    <t>CPS_026_2019</t>
  </si>
  <si>
    <t>APOYO A LA GESTION EN EL MANTENIMIENTO PREVENTIVO Y CORRECTIVO DE LOS COMPONENTES QUE CONFORMAN LOS EQUIPOS DE DEBATE DE LA GESTION DE PLENARIAS Y COMISIONES Y SUS EQUIPOS COMPLEMENTARIOS DE LA CAMARA DE REPRESENTANTES</t>
  </si>
  <si>
    <t>JORGE ANDRES IREGUI TORO</t>
  </si>
  <si>
    <t>https://www.contratos.gov.co/consultas/detalleProceso.do?numConstancia=19-12-9047776</t>
  </si>
  <si>
    <t>CPS_027_2019</t>
  </si>
  <si>
    <t>PRESTACION DE SERVICIOS PROFESIONALES EN LA DIVISION DE PERSONAL PARA COORDINAR LO RELACIONADO A LA EJECUCION, ACTUALIZACION Y MEJORA DE LA POLITICA DE BIENESTAR DE LA ENTIDAD</t>
  </si>
  <si>
    <t>JHOSEPH DAVID CEBALLOS</t>
  </si>
  <si>
    <t>https://www.contratos.gov.co/consultas/detalleProceso.do?numConstancia=19-12-9047867</t>
  </si>
  <si>
    <t>CPS_028_2019</t>
  </si>
  <si>
    <t>PRESTAR LOS SERVICIOS PROFESIONALES COMO ABOGADO EN LA OFICINA COORDINADORA DEL CONTROL INTERNO, APOYANDO EN LA ELABORACION DE INFORMES JURIDICOS Y EN EL ANALISIS Y EGUIMIENTO DE LA ACTIVIDAD CONTRACTUAL DE LA ENTIDAD</t>
  </si>
  <si>
    <t>https://www.contratos.gov.co/consultas/detalleProceso.do?numConstancia=19-12-9047919</t>
  </si>
  <si>
    <t>CPS_029_2019</t>
  </si>
  <si>
    <t>PRESTACION DE SERVICIOS DE APOYO A LA GESTION PARA ACOMPAÑAR Y COLABORAR EN EL MANEJO DE LA CAJA MENOR Y DEMAS ACTIVIDADES ASISTENCIALES A CARGO DE LA DIVISION DE SERVICIOS</t>
  </si>
  <si>
    <t>https://www.contratos.gov.co/consultas/detalleProceso.do?numConstancia=19-12-9047948</t>
  </si>
  <si>
    <t>CPS_030_2019</t>
  </si>
  <si>
    <t>PRESTAR LOS SERVICIOS PROFESIONALES COMO ABOGADO PARA APOYAR LAS ACTIVIDADES EN MATERIA CONTRACTUAL A CARGO DE LA DIVISION JURIDICA DE LA CAMARA DE REPRESENTANTES</t>
  </si>
  <si>
    <t>LORENA PATRICIA SANCHEZ HUERTAS</t>
  </si>
  <si>
    <t>https://www.contratos.gov.co/consultas/detalleProceso.do?numConstancia=19-12-9047967</t>
  </si>
  <si>
    <t>CPS_031_2019</t>
  </si>
  <si>
    <t>PRESTACION DE SERVICIOS PROFESIONALES PARA BRINDAR APOYO Y ACOMPAÑAMIENTO CON LA REVISION DE LA INFORMACION CONTABLE Y LIQUIDACION DE CONTRATOS QUE CORRESPONDAN A LA DIVISION DE SERVICIOS DE LA CAMARA DE REPRESENTANTES</t>
  </si>
  <si>
    <t>https://www.contratos.gov.co/consultas/detalleProceso.do?numConstancia=19-12-9048006</t>
  </si>
  <si>
    <t>CPS_032_2019</t>
  </si>
  <si>
    <t>PRESTACION DE SERVICIOS PROFESIONALES PARA BRINDAR ACOMPAÑAMIENTO A LA DIVISION DE SERVICIOS EN ACTIVIDADES Y PROCESOS RELACIONADOS CON LOS BIENES INMUEBLES DEL CONGRESO DE LA REPUBLICA</t>
  </si>
  <si>
    <t>https://www.contratos.gov.co/consultas/detalleProceso.do?numConstancia=19-12-9048610</t>
  </si>
  <si>
    <t>CPS_033_2019</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</si>
  <si>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</si>
  <si>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https://www.contratos.gov.co/consultas/detalleProceso.do?numConstancia=19-12-9048840</t>
  </si>
  <si>
    <t>CPS_034_2019</t>
  </si>
  <si>
    <t>PRESTACION DE SERVICIOS PROFESIONALES PARA EL ACOMPAÑAMIENTO JURIDICO EN LOS PROCESOS RELACIONADOS CON EL PARQUE AUTOMOTOR DE COMPETENCIA DE LA DIVISION DE SERVICIOS</t>
  </si>
  <si>
    <t>https://www.contratos.gov.co/consultas/detalleProceso.do?numConstancia=19-12-9049556</t>
  </si>
  <si>
    <t>CPS_035_2019</t>
  </si>
  <si>
    <t>PRESTACION DE SERVICIOS PROFESIONALES PARA BRINDAR APOYO A LA SUPERVISION DEL CONTRATO DE "SUMINISTRO DE PASAJES AEREOS A DESTINOS NACIONALES E INTERNACIONALES PARA LOS HONORABLES REPRESENTANTES Y FUNCIONARIOS DE LA CAMARA DE REPRESENTANTES"</t>
  </si>
  <si>
    <t>https://www.contratos.gov.co/consultas/detalleProceso.do?numConstancia=19-12-9049806</t>
  </si>
  <si>
    <t>CPS_036_2019</t>
  </si>
  <si>
    <t>PRESTACION DE SERVICIOS PROFESIONALES PARA ACOMPAÑAR Y APOYAR A LA SECCION DE CONTABILIDAD DE LA DIVISION FINANCIERA Y DE PRESUPUESTO DE LA CAMARA DE REPRESENTANTES EN ACTIVIDADES CONTABLES Y FINANCIERAS PARA DEARROLLAR TODO LO REFERENTE A DEPURACION DE CUENTAS CONTABLES, CRUCES DE BASES DE DATOS CONTABLES E IMPUESTOS</t>
  </si>
  <si>
    <t>https://www.contratos.gov.co/consultas/detalleProceso.do?numConstancia=19-12-9050066</t>
  </si>
  <si>
    <t>CPS_037_2019</t>
  </si>
  <si>
    <t>PRESTACIÓN DE SERVICIOS</t>
  </si>
  <si>
    <t>DIGITAL WARE SA</t>
  </si>
  <si>
    <t>https://www.contratos.gov.co/consultas/detalleProceso.do?numConstancia=19-12-9064975</t>
  </si>
  <si>
    <t>COMISION LEGAL DE CUENTAS</t>
  </si>
  <si>
    <t>CPS_038_2019</t>
  </si>
  <si>
    <t>https://www.contratos.gov.co/consultas/detalleProceso.do?numConstancia=19-12-9069700</t>
  </si>
  <si>
    <t>CPS_039_2019</t>
  </si>
  <si>
    <t>PRESTAR SERVICIOS PROFESIONALES PARA APOYAR JURIDICAMENTE A LA COMISION LEGAL DE CUENTAS DE LA CAMARA DE REPRESENTANTES, ESPECIALMENTE EN TODOS LOS TEMAS RELACIONADOS CON LA CONTRATACION</t>
  </si>
  <si>
    <t>https://www.contratos.gov.co/consultas/detalleProceso.do?numConstancia=19-12-9069744</t>
  </si>
  <si>
    <t>CPS_040_2019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</si>
  <si>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</si>
  <si>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https://www.contratos.gov.co/consultas/detalleProceso.do?numConstancia=19-12-9069786</t>
  </si>
  <si>
    <t>CPS_041_2019</t>
  </si>
  <si>
    <t>https://www.contratos.gov.co/consultas/detalleProceso.do?numConstancia=19-12-9069859</t>
  </si>
  <si>
    <t>CPS_042_2019</t>
  </si>
  <si>
    <t>PRESTACION DE SERVICIOS PROFESIONALES PARA ASESORAR, ESTUDIAR Y CONCEPTUAR SOBRE ASUNTOS DISCIPLINARIOS QUE SEAN COMPETENCIA DE LA DIVISION JURIDICA</t>
  </si>
  <si>
    <t>https://www.contratos.gov.co/consultas/detalleProceso.do?numConstancia=19-12-9069882</t>
  </si>
  <si>
    <t>CPS_043_2019</t>
  </si>
  <si>
    <t>https://www.contratos.gov.co/consultas/detalleProceso.do?numConstancia=19-12-9069900</t>
  </si>
  <si>
    <t>CPS_044_2019</t>
  </si>
  <si>
    <t>https://www.contratos.gov.co/consultas/detalleProceso.do?numConstancia=19-12-9074502</t>
  </si>
  <si>
    <t>UTL H. R. ARMANDO ZABARAIN DE ARCE</t>
  </si>
  <si>
    <t>CPS_045_2019</t>
  </si>
  <si>
    <t>CONTRATO DE PRESTACION DE SERVICIOS COMO ASESOR GRADO III EN LA UNIDAD DE TRABAJO LEGISLATIVO DEL HONORABLE REPRESENTANTE ARMANDO ZABARAIN D ARCE</t>
  </si>
  <si>
    <t>https://www.contratos.gov.co/consultas/detalleProceso.do?numConstancia=19-12-9074642</t>
  </si>
  <si>
    <t>CPS_046_2019</t>
  </si>
  <si>
    <t>PRESTACION DE SERVICIOS PROFESIONALES PARA BRINDAR ACOMPAÑAMIENTO JURIDICO A LA OFICINA DE INFORMACION Y PRENSA EN LOS DIFERENTES TRAMITES ADMINISTRATIVOS Y CONTRACTURALES</t>
  </si>
  <si>
    <t>https://www.contratos.gov.co/consultas/detalleProceso.do?numConstancia=19-12-9074733</t>
  </si>
  <si>
    <t>CPS_047_2019</t>
  </si>
  <si>
    <t>CONTRATO DE PRESTACION DE SERVICIOS COMO ASESOR GRADO IV EN LA UNIDAD DE TRABAJO LEGISLATIVO DEL HONORABLE REPRESENTANTE OSCAR CAMILO ARANGO CARDENAS</t>
  </si>
  <si>
    <t>https://www.contratos.gov.co/consultas/detalleProceso.do?numConstancia=19-12-9074891</t>
  </si>
  <si>
    <t>CPS_048_2019</t>
  </si>
  <si>
    <t>PRESTAR SERVICIOS PROFESIONALES A LA DIRECCION ADMINISTRATIVA DE LA CAMARA DE REPRESENTANTES EN TEMAS RELACIONADOS A DEFINIR LAS SITUACIONES ADMNISTRATIVAS DE LOS FUNCIONARIOS  Y DEL TALENTO HUMANO  DE LA ENTIDAD QUE SON DE COMPETENCIA DE LA DIVISION DE PERSONAL</t>
  </si>
  <si>
    <t>PAOLA CAROLINA ZABALA ALVAREZ</t>
  </si>
  <si>
    <t>https://www.contratos.gov.co/consultas/detalleProceso.do?numConstancia=19-12-9085806</t>
  </si>
  <si>
    <t>UTL H. R. BAYARDO GILBERTO BETANCOURT LOPEZ</t>
  </si>
  <si>
    <t>CPS_049_2019</t>
  </si>
  <si>
    <t>CONTRATO DE PRESTACION DE SERVICIOS COMO ASESOR GRADO III EN LA UNIDAD DE TRABAJO LEGISLATIVO DEL HONORABLE REPRESENTANTE BAYARDO GILBERTO BETANCOURT PEREZ</t>
  </si>
  <si>
    <t>SEGUNDO RAUL DELGADO GUERRERO</t>
  </si>
  <si>
    <t>https://www.contratos.gov.co/consultas/detalleProceso.do?numConstancia=19-12-9085894</t>
  </si>
  <si>
    <t>CPS_050_2019</t>
  </si>
  <si>
    <t>https://www.contratos.gov.co/consultas/detalleProceso.do?numConstancia=19-12-9085925</t>
  </si>
  <si>
    <t>CPS_051_2019</t>
  </si>
  <si>
    <t>CONTRATO DE PRESTACION DE SERVICIOS COMO ASESOR GRADO I EN LA UNIDAD DE TRABAJO LEGISLATIVO DEL HONORABLE REPRESENTANTE OSCAR TULIO LIZCANO GONZALEZ</t>
  </si>
  <si>
    <t>https://www.contratos.gov.co/consultas/detalleProceso.do?numConstancia=19-12-9085946</t>
  </si>
  <si>
    <t>CPS_052_2019</t>
  </si>
  <si>
    <t>CONTRATO DE PRESTACION DE SERVICIOS COMO ASESOR GRADO I EN LA UNIDAD DE TRABAJO LEGISLATIVO DEL HONORABLE REPRESENTANTE ELIZABETH JAY-PANG DIAZ</t>
  </si>
  <si>
    <t>https://www.contratos.gov.co/consultas/detalleProceso.do?numConstancia=19-12-9085960</t>
  </si>
  <si>
    <t>UTL H. R.  CARLOS GERMAN NAVAS TALERO</t>
  </si>
  <si>
    <t>CPS_053_2019</t>
  </si>
  <si>
    <t>CONTRATO DE PRESTACION DE SERVICIOS COMO ASESOR GRADO VIII EN LA UNIDAD DE TRABAJO LEGISLATIVO DEL HONORABLE REPRESENTANTE CARLOS GERMAN NAVAS TALERO</t>
  </si>
  <si>
    <t>MANUEL ALBERTO RESTREPO MEDINO</t>
  </si>
  <si>
    <t>https://www.contratos.gov.co/consultas/detalleProceso.do?numConstancia=19-12-9085979</t>
  </si>
  <si>
    <t>CPS_054_2019</t>
  </si>
  <si>
    <t>PRESTAR LOS SERVICIOS PROFESIONALES PARA APOYAR Y ACOMPAÑAR A LA DIRECCION ADMINISTRATIVA EN TODAS LAS GESTIONES REQUERIDAS FRENTE A LOS PROCESOS DISCIPLINARIOS QUE SEAN DE SU COMPETENCIA</t>
  </si>
  <si>
    <t>MARIA ISABEL CARRILLO HINOJOSA</t>
  </si>
  <si>
    <t>https://www.contratos.gov.co/consultas/detalleProceso.do?numConstancia=19-12-9088711</t>
  </si>
  <si>
    <t>CPS_055_2019</t>
  </si>
  <si>
    <t>CONTRATO DE PRESTACION DE SERVICIOS COMO ASESOR GRADO I EN LA UNIDAD DE TRABAJO LEGISLATIVO DEL HONORABLE REPRESENTANTE JUAN FERNANDO ESPINAL RAMIREZ</t>
  </si>
  <si>
    <t>https://www.contratos.gov.co/consultas/detalleProceso.do?numConstancia=19-12-9089033</t>
  </si>
  <si>
    <t>UTL. H. R. MARGARITA MARIA RESTREPO ARANGO</t>
  </si>
  <si>
    <t>CPS_056_2019</t>
  </si>
  <si>
    <t>CONTRATO DE PRESTACION DE SERVICIOS COMO ASESOR GRADO III EN LA UNIDAD DE TRABAJO LEGISLATIVO DEL HONORABLE REPRESENTANTE MARGARITA MARIA  RESTREPO ARANGO</t>
  </si>
  <si>
    <t>DOUGLAS ERNESTO LORDUY MONTAÑEZ</t>
  </si>
  <si>
    <t>https://www.contratos.gov.co/consultas/detalleProceso.do?numConstancia=19-12-9088818</t>
  </si>
  <si>
    <t>CPS_057_2019</t>
  </si>
  <si>
    <t>PRESTACION DE SERVICIOS PROFESIONALES PARA BRINDAR APOYO Y ACOMPAÑAMIENTO A LA COMISION LEGAL DE CUENTAS DESDE EL PUNTO DE VISTA DE SU PROFESION EN EL ANALISIS DE LOS INFORMES Y DEMAS DOCUMENTACION DE LA ENTIDAD "U A E DE LA AERONAUTICA CIVIL - Y AGENCIA NACIONAL DE INFRAESTRUCTURA - AIN" VIGENCIA 2018</t>
  </si>
  <si>
    <t>https://www.contratos.gov.co/consultas/detalleProceso.do?numConstancia=19-12-9088852</t>
  </si>
  <si>
    <t>CPS_058_2019</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</si>
  <si>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</si>
  <si>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https://www.contratos.gov.co/consultas/detalleProceso.do?numConstancia=19-12-9088881</t>
  </si>
  <si>
    <t>CPS_059_2019</t>
  </si>
  <si>
    <t>PRESTAR SERVICIOS PROFESIONALES PARA APOYAR A LA COMISION LEGAL DE CUENTAS EN LA REVISION CONTABLE, FINANCIERA Y PRESUPUESTAL DE LA ENTIDAD "AGENCIA NACIONAL DE MINERIA - ANM" VIGENCIA 2018</t>
  </si>
  <si>
    <t>https://www.contratos.gov.co/consultas/detalleProceso.do?numConstancia=19-12-9088895</t>
  </si>
  <si>
    <t>CPS_060_2019</t>
  </si>
  <si>
    <t>PRESTACION DE SERVICIOS DE APOYO A LA GESION EN LAS ACTIVIDADES DE CORRESPONDENCIA, ARCHIVO Y DUPLICACION DE LA UNIDAD DE AUDITORIA INTERNA</t>
  </si>
  <si>
    <t>https://www.contratos.gov.co/consultas/detalleProceso.do?numConstancia=19-12-9088911</t>
  </si>
  <si>
    <t>CPS_061_2019</t>
  </si>
  <si>
    <t>PRESTACION DE SERVICIOS DE APOYO A LA GESTION EN LA ORGANIZACIÓN Y CLASIFICACION DEL ARCHIVO DOCUMENTAL DE GESTION VIGENCIA 2018</t>
  </si>
  <si>
    <t>MANUEL ANDRES CADRAZCO MARTELO</t>
  </si>
  <si>
    <t>https://www.contratos.gov.co/consultas/detalleProceso.do?numConstancia=19-12-9088927</t>
  </si>
  <si>
    <t>CPS_062_2019</t>
  </si>
  <si>
    <t>PRESTAR SERVICIOS DE APOYO A LA GESTION EN LA BUSQUEDA Y RECOLECCION DE INFORMACION RESPECTO DE LA ENTIDAD "CENTRAL DE INVERSIONES SA - CISA" VIGENCIA 2018 Y PROPORCIONAR APOYO EN LA TRANSCRIPCION DE LOS INFORMES PRESENTADOS POR LAS ENTIDADES CITADAS A CONTROL POLITICO</t>
  </si>
  <si>
    <t>https://www.contratos.gov.co/consultas/detalleProceso.do?numConstancia=19-12-9088933</t>
  </si>
  <si>
    <t>CPS_063_2019</t>
  </si>
  <si>
    <t>PRESTACION DE SERVICIOS DE APOYO A LA GESTION PARA EL PROCESO ARRANQUE, APAGADO Y REVISION DE LOS EQUIPOS,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</si>
  <si>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https://www.contratos.gov.co/consultas/detalleProceso.do?numConstancia=19-12-9088943</t>
  </si>
  <si>
    <t>CPS_064_2019</t>
  </si>
  <si>
    <t>PRESTACION DE SERVICIOS PROFESIONALES PARA BRINDAR ACOMPAÑAMIENTO A LA OFICINA DE CONTROL INTERNO EN LAS ACTIVIDADES RELACIONADAS CON LA EVALUACION, SEGUIMIENTO Y ELABORACION DE LA INFORMACION CONTABLE DE LA CAMARA DE REPRESENTANTES</t>
  </si>
  <si>
    <t>ABEL ALIRIO AMAYA SARDOTH</t>
  </si>
  <si>
    <t>https://www.contratos.gov.co/consultas/detalleProceso.do?numConstancia=19-12-9088956</t>
  </si>
  <si>
    <t>CPS_065_2019</t>
  </si>
  <si>
    <t>PRESTACION DE SERVICIOS DE APOYO A LA GESTION PARA BRINDAR ACOMPAÑAMIENTO A LA SUPERVISION EN LOS DIFERENTES PROCESOS CONTRACTUALES A CARGO DE LA DIVISION DE SERVICIOS</t>
  </si>
  <si>
    <t>https://www.contratos.gov.co/consultas/detalleProceso.do?numConstancia=19-12-9088966</t>
  </si>
  <si>
    <t>CPS_066_2019</t>
  </si>
  <si>
    <t>PRESTACION DE SERVICIOS DE APOYO A LA GESTION PARA BRINDAR ACOMPAÑAMIENTO A LA COMISION LEGAL DE CUENTAS EN LA BUSQUEDA Y RECOPILACION DE INFORMACION RESPECTO DE LA ENTIDAD "DEPARTAMENTO ADMINISTRATIVO DE LA FUNCION PUBLICA" VIGENCIA 2018.</t>
  </si>
  <si>
    <t>https://www.contratos.gov.co/consultas/detalleProceso.do?numConstancia=19-12-9088976</t>
  </si>
  <si>
    <t>CPS_067_2019</t>
  </si>
  <si>
    <t>PRESTAR SERVICIOS DE APOYO A LA GESTION EN LA BUSQUEDA Y RECOLECCION DE INFORMACION RESPECTO DE LA ENTIDAD "MINISTERIO DE TRABAJO" VIGENCIA 2018 Y PROPORCIONAR APOYO EN LA TRANSCRIPCION DE LOS INFORMES PRESENTADOS POR LAS ENTIDADES CITADAS A CO</t>
  </si>
  <si>
    <t>https://www.contratos.gov.co/consultas/detalleProceso.do?numConstancia=19-12-9089001</t>
  </si>
  <si>
    <t>CPS_068_2019</t>
  </si>
  <si>
    <t>PRESTAR LOS SERVICIOS PROFESIONALES COMO ENLACE DEL DESPACHO DE LA DIRECCION ADMINISTRATIVA A LA DIVISION DE SERVICIOS EN EL SEGUIMIENTO A LOS PROCESOS Y PROCEDIMIENTOS QUE ESTA DIVISION ADELANTA</t>
  </si>
  <si>
    <t>JUAN MANUEL ZOTA URIBE</t>
  </si>
  <si>
    <t>https://www.contratos.gov.co/consultas/detalleProceso.do?numConstancia=19-12-9089008</t>
  </si>
  <si>
    <t>CPS_069_2019</t>
  </si>
  <si>
    <t>LORENA PATRICIA  SANCHEZ</t>
  </si>
  <si>
    <t>PRESTACION DE SERVICIOS PROFESIONALES PARA APOYAR A LA COMISION LEGAL DE CUENTAS EN LA REVISION, SEGUIMIENTO Y PLAN DE MEJORAMIENTO DE LA ENTIDAD "CONSEJO SUPERIOR DE LA JUDICATURA - RAMA JUDICIAL" VIGENCIA 2018</t>
  </si>
  <si>
    <t>JHANELA LUCIA MATHIEU ZULETA</t>
  </si>
  <si>
    <t>https://www.contratos.gov.co/consultas/detalleProceso.do?numConstancia=19-12-9089016</t>
  </si>
  <si>
    <t>UTL H. R. MARIA JOSE PIZARRO RODRIGUEZ</t>
  </si>
  <si>
    <t>CPS_070_2019</t>
  </si>
  <si>
    <t>CONTRATO DE PRESTACION DE SERVICIOS COMO ASESOR GRADO V EN LA UNIDAD DE TRABAJO LEGISLATIVO DEL HONORABLE REPRESENTANTE MARIA JOSE PIZARRO RODRIGUEZ</t>
  </si>
  <si>
    <t>CARLOS VLADIMIR RODRIGUEZ VALENCIA</t>
  </si>
  <si>
    <t>https://www.contratos.gov.co/consultas/detalleProceso.do?numConstancia=19-12-9089020</t>
  </si>
  <si>
    <t>CPS_071_2019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</si>
  <si>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DE ANTICORRUPCION AL IGUAL QUE EL IMPULSO DE ESTRATEGIAS Y PROMOCION DE ACTIVIDADES</t>
  </si>
  <si>
    <t>https://www.contratos.gov.co/consultas/detalleProceso.do?numConstancia=19-12-9094526</t>
  </si>
  <si>
    <t>CPS_072_2019</t>
  </si>
  <si>
    <t>PRESTACION DE SERVICIOS DE APOYO A LA GESTION PARA LA ORGANIZACIÓN Y ELABORACION DE LA BASE DE DATOS DE LAS ENTIDADES QUE SON OBJETO DE REQUERIMIENTO PRESUPUESTAL, CONTABLE, ADMINISTRATIVO POR PARTE DE LA COMISION LEGAL DE CUENTAS</t>
  </si>
  <si>
    <t>https://www.contratos.gov.co/consultas/detalleProceso.do?numConstancia=19-12-9094648</t>
  </si>
  <si>
    <t>CPS_073_2019</t>
  </si>
  <si>
    <t>PRESTACION DE SERVICIOS DE APOYO A LA GESTION EN LA ORGANIZACIÓN, FOLIACION, CLASIFICACION DE LA DOCUMENTACION DE LAS ENTIDADES QUE ESTAN SUJETAS AL FENECIMIENTO DE LA CUENTA GENERAL DEL PRESUPUESTO Y EL TESORO VIGENCIA 2018 Y LA FECHA QUE SEA ALLEGADA A LA MISMA</t>
  </si>
  <si>
    <t>RIGAYL BARRETO ALMARIO</t>
  </si>
  <si>
    <t>https://www.contratos.gov.co/consultas/detalleProceso.do?numConstancia=19-12-9094763</t>
  </si>
  <si>
    <t>CPS_074_2019</t>
  </si>
  <si>
    <t>PRESTAR SERVICIOS PROFESIONALES ESPECIALIZADOS PARA APOYAR A LA COMISION LEGAL DE CUENTAS EN EL ANALISIS TECNICO, CONTABLE, FINANCIERO Y PRESUPUESTAL DE LAS ENTIDADES "UNIVERSIDAD TECNOLOGICA DE PEREIRA Y ANTORIDAD NACIONAL DE TELEVISION- ANTV" VIGENCIA 2018</t>
  </si>
  <si>
    <t>https://www.contratos.gov.co/consultas/detalleProceso.do?numConstancia=19-12-9094836</t>
  </si>
  <si>
    <t>CPS_075_2019</t>
  </si>
  <si>
    <t>PRESTACION DE SERVICIOS DE APOYO A LA GESION EN LA PARA ADELANTAR LOS TRAMITES ADMINISTRATIVOS DE DESPLAZAMIENTO Y RADICACION DE DOCUMENTOS COMO CONDUCTOR EN LA SECRETARIA DE LA COMISION SEXTA</t>
  </si>
  <si>
    <t>JOAN SEBASTIA NALDANA RUIZ</t>
  </si>
  <si>
    <t>https://www.contratos.gov.co/consultas/detalleProceso.do?numConstancia=19-12-9094877</t>
  </si>
  <si>
    <t>CPS_076_2019</t>
  </si>
  <si>
    <t>PRESTAR SERVICIOS DE APOYO A LA GESTION ENLA BUSQUEDA Y RECOLECCION DE INFORMACION RESPECTO DE LA ENTIDAD "CORPORACION AUTONOMA REGIONAL DE SUCRE - CARSUCRE" VIGENCIA 2018 Y PROPORCIONAR APOYO EN LA TRANSCRIPCION DE LOS INFORMES PRESENTADOS POR LAS ENTIDADES CITADAS A CONTROL POLITICO</t>
  </si>
  <si>
    <t>YUSNAIRA PATRICIA GUERRERO REYES</t>
  </si>
  <si>
    <t>https://www.contratos.gov.co/consultas/detalleProceso.do?numConstancia=19-12-9094929</t>
  </si>
  <si>
    <t>CPS_077_2019</t>
  </si>
  <si>
    <t>PRESTACION DE SERVICIOS PROFESIONALES PARA APOYAR JURIDICAMENTE EN LA REVISION Y SEGUIMIENTO DE LOS DIFERENTES TRAMITES, PROCESOS Y PROCEDIMIENTOS QUE SE SURTAN ANTE LA PRIMERA VICEPRESIDENCIA DE LA HONORABLE CAMARA DE REPRESENTANTES</t>
  </si>
  <si>
    <t>https://www.contratos.gov.co/consultas/detalleProceso.do?numConstancia=19-12-9094975</t>
  </si>
  <si>
    <t>CPS_078_2019</t>
  </si>
  <si>
    <t>JENNY MARITZA HARRERA BAEZ</t>
  </si>
  <si>
    <t>https://www.contratos.gov.co/consultas/detalleProceso.do?numConstancia=19-12-9094996</t>
  </si>
  <si>
    <t>CPS_079_2019</t>
  </si>
  <si>
    <t>CONTRATO DE PRESTACION DE SERVICIOS COMO ASESOR GRADO VIII EN LA UNIDAD DE TRABAJO LEGISLATIVO DEL HONORABLE REPRESENTANTE JUAN CARLOS REINALES AGUDELO</t>
  </si>
  <si>
    <t>GLADYS MARIANELA BURGOS CUEVAS</t>
  </si>
  <si>
    <t>https://www.contratos.gov.co/consultas/detalleProceso.do?numConstancia=19-12-9095027</t>
  </si>
  <si>
    <t>CPS_080_2019</t>
  </si>
  <si>
    <t>PRESTAR SERVICIOS DE APOYO A LA GESTION EN LA BUSQUEDA Y RECOLECCION DE INFORMACION RESPECTO DE LA ENTIDAD "DEFENSORIA DEL PUEBLO" VIGENCIA 2018 Y PROPORCIONAR APOYO EN LA TRANSCRIPCION DE LOS INFOMES PRESENTADOS POR LAS ENTIDADES CITADAS A CONTROL POLITICO</t>
  </si>
  <si>
    <t>JOSE LUIS NAVARRO HERNANDEZ</t>
  </si>
  <si>
    <t>https://www.contratos.gov.co/consultas/detalleProceso.do?numConstancia=19-12-9095094</t>
  </si>
  <si>
    <t>CPS_081_2019</t>
  </si>
  <si>
    <t>MARLYS CANDELARIA SIERRA OCHOA</t>
  </si>
  <si>
    <t>https://www.contratos.gov.co/consultas/detalleProceso.do?numConstancia=19-12-9095113</t>
  </si>
  <si>
    <t>CPS_082_2019</t>
  </si>
  <si>
    <t>PRESTACION DE SERVICIOS DE APOYO A LA GESTION PARA BRINDAR APOYO EN EL SEGUIMIENTO A LA CONTESTACION DE LOS REQUERIMIENTOS PRESUPUESTALES Y CONTABLES VIGENCIA 2018, ENVIADOS A LAS DIFERENTES ENTIDADES POR PARTE DE LA COMISION LEGAL DE CUENTAS</t>
  </si>
  <si>
    <t>SARETH CAMILA NAVAS OLMOS</t>
  </si>
  <si>
    <t>https://www.contratos.gov.co/consultas/detalleProceso.do?numConstancia=19-12-9095142</t>
  </si>
  <si>
    <t>CPS_083_2019</t>
  </si>
  <si>
    <t>PRESTACION DE SERVICIOS PROFESIONALES PARA APOYAR A LA COMISION LEGAL DE CUENTAS EN SEGUIMIENTO A LA FUNCION QUE CUMPLE LA ENTIDAD "INSTITUTO COLOMBIANO DE BIENESTAR FAMILIAR - ICBF" VIGENCIA 2018 ESPECIALMENTE EN LA EJECUCION PRESUPUESTAL RESPECTO A LOS TEMAS RELACIONADOS CON EL BIENESTAR Y DESARROLLO SOCIAL DE LA PRIMERA INFANCIA, LA NIÑEZ, LA ADOLESCENCIA Y LAS NECESIDADES DE LAS FAMILIAS EN COLOMBIA</t>
  </si>
  <si>
    <t>https://www.contratos.gov.co/consultas/detalleProceso.do?numConstancia=19-12-9095177</t>
  </si>
  <si>
    <t>CPS_084_2019</t>
  </si>
  <si>
    <t>https://www.contratos.gov.co/consultas/detalleProceso.do?numConstancia=19-12-9096005</t>
  </si>
  <si>
    <t>CPS_085_2019</t>
  </si>
  <si>
    <t>https://www.contratos.gov.co/consultas/detalleProceso.do?numConstancia=19-12-9096099</t>
  </si>
  <si>
    <t>CPS_086_2019</t>
  </si>
  <si>
    <t>PRESTAR LOS SERVICIOS PROFESIONALES COMO ABOGADO PARA BRINDAR APOYO EN LA OFICINA DE PROTOCOLO, EN LO REFERENTE A LA ELABORACION, TRAMITES Y SEGUIMIENTOS EN LA ETAPA PRECONTRACTUAL Y CONTRACTUAL DE LOS CONTRATOS Y EN LA PROYECCION DE DOCUMENTOS JURIDICOS A CARGO DE LA DEPENDENCIA</t>
  </si>
  <si>
    <t>https://www.contratos.gov.co/consultas/detalleProceso.do?numConstancia=19-12-9097485</t>
  </si>
  <si>
    <t>CPS_087_2019</t>
  </si>
  <si>
    <t>PRESTACION DE SERVICIOS DE APOYO A LA GESTION PARA BRINDAR ACOMPAÑAMIENTO EN LA REVISION Y SEGUIMIENTO DE LAS CUENTAS DE COBRO PRESENTADAS POR LOS CONTRATISTAS DE LA COMISION DE INVESTIGACION Y ACUSACION DE LA CAMARA DE REPRESENTANTES, ASI COMO APOYAR EN EL TRAMITE DE LAS NECESIDADES PARA LA REALIZACION DE LOS CONTRATOS QUE REQUIERA ESTA COMISION</t>
  </si>
  <si>
    <t>https://www.contratos.gov.co/consultas/detalleProceso.do?numConstancia=19-12-9096158</t>
  </si>
  <si>
    <t>CPS_088_2019</t>
  </si>
  <si>
    <t>PRESTAR SERVICIOS PARA BRINDAR ACOMPAÑAMIENTO EN TODO LO RELACIONADO A LA LABOR ADMINISTRATIVA DE LA OFICINA DE INFORMACION Y PRENSA DE LA CAMARA DE REPRESENTANTES Y EL CANAL DEL CONGRESO</t>
  </si>
  <si>
    <t>https://www.contratos.gov.co/consultas/detalleProceso.do?numConstancia=19-12-9097691</t>
  </si>
  <si>
    <t>CPS_089_2019</t>
  </si>
  <si>
    <t>PRESTAR SERVICIOS PROFESIONALES PARA ASESORAR A LA COMISION LEGAL DE CUENTAS EN EL ANALISIS, REVISION, SEGUIMIENTO Y PLAN DE MEJORAMIENTO DE LAS ENTIDADES "PROCURADURIA GENERAL DE LA NACION E INSTITUTO NACIONAL DE MEDICINA LEGAL Y CIENCIAS FORENSES" VIGENCIA 2018</t>
  </si>
  <si>
    <t>https://www.contratos.gov.co/consultas/detalleProceso.do?numConstancia=19-12-9097885</t>
  </si>
  <si>
    <t>CPS_090_2019</t>
  </si>
  <si>
    <t>PRESTACION DE SERVICIOS PROFESIONALES COMO INGENIERO DE SISTEMAS EN EL DIAGNOSTICO, REVISION, Y SOPORTE A LA INFRAESTRUCTURA TECNOLOGICA DE REDES Y COMPLEMENTARIA DE TECNOLOGIAS DE INFORMACION EN LA CAMARA DE REPRESENTANTES</t>
  </si>
  <si>
    <t>https://www.contratos.gov.co/consultas/detalleProceso.do?numConstancia=19-12-9097959</t>
  </si>
  <si>
    <t>CPS_091_2019</t>
  </si>
  <si>
    <t>PRESTACION DE SERVICIOS PROFESIONALES ESPECIALIZADOS PARA APOYAR EN EL ANALISIS TECNICO, CONTABLE, FINANCIERA Y PRESUPUESTAL DE LAS ENTIDADES U. A. E. JUNTA CENTRAL DE CONTADORES VIG. 2018 EN LA COMISION LEGAL DE CUENTAS</t>
  </si>
  <si>
    <t>ERICA DE LA ESPRIELLA DE LA ESPRIELLA</t>
  </si>
  <si>
    <t>https://www.contratos.gov.co/consultas/detalleProceso.do?numConstancia=19-12-9105773</t>
  </si>
  <si>
    <t>CPS_092_2019</t>
  </si>
  <si>
    <t>PRESTACION DE SERVICIOS PARA APOYAR LAS ESTRATEGIAS DE COMUNICACIÓN DE LA PRIMERA VICEPRESIDENCIA DE LA CAMARA DE REPRESENTANTES</t>
  </si>
  <si>
    <t>https://www.contratos.gov.co/consultas/detalleProceso.do?numConstancia=19-12-9105991</t>
  </si>
  <si>
    <t>CPS_093_2019</t>
  </si>
  <si>
    <t>LINDA JOHANNA REYES</t>
  </si>
  <si>
    <t>PRESTACION DE SERVICIOS PROFESIONALES EN LAS ACTIVIDADES DESARROLLADAS EN LA OFICINA DE PLANEACION Y SISTEMAS, ESPECIALMENTE EN LO CONCERNIENTE A LA ACTUALIZACION DE POLITICAS OPERACIONALES, PROCESOS, PROCEDIMIENTOS E INDICADORES</t>
  </si>
  <si>
    <t>https://www.contratos.gov.co/consultas/detalleProceso.do?numConstancia=19-12-9106139</t>
  </si>
  <si>
    <t>CPS_094_2019</t>
  </si>
  <si>
    <t>PRESTAR LOS SERVICIOS PROFESIONALES PARA BRINDAR ACOMPAÑAMIENTO A LA OFICINA COORDINADORA DE CONTROL INTERNO EN LAS ACTIVIDAES RELACIONADAS CON LA EVALUACION, SEGUIMIENTO Y ANALISIS DE LA INFORMACION RELACIONADA CON LA GESTION FINANCIERA Y CONTABLE DE LA CAMARA DE REPRESETANTES</t>
  </si>
  <si>
    <t>https://www.contratos.gov.co/consultas/detalleProceso.do?numConstancia=19-12-9106412</t>
  </si>
  <si>
    <t>CPS_095_2019</t>
  </si>
  <si>
    <t>PRESTACION DE SERVICIOS PROFESIONALES PARA BRINDAR ACOMPAÑAMIENTOA LA OFICINA DE INFORMACION Y PRENSA DE LA CAMARA DE REPRESENTANTES EN LA GENERACION Y DIVULGACION DE CONTENIDO PARA LAS REDES SOCIALES Y OTROS MEDIOS DIGITALES</t>
  </si>
  <si>
    <t>https://www.contratos.gov.co/consultas/detalleProceso.do?numConstancia=19-12-9106490</t>
  </si>
  <si>
    <t>CPS_096_2019</t>
  </si>
  <si>
    <t>PRESTACION DE SERVICIOS DE APOYO A LA GESTION PARA EL DESARROLLO Y COMPAÑAMIENTO DE LA COMISION DE INVESTIGACION Y ACUSACION DE LA CAMARA DE REPRESENTANTES, EN LOS PROCESOS PENALES, DISCIPLINARIOS Y FISCALES ADELANTADOS POR LA MISMA</t>
  </si>
  <si>
    <t>https://www.contratos.gov.co/consultas/detalleProceso.do?numConstancia=19-12-9106532</t>
  </si>
  <si>
    <t>CPS_097_2019</t>
  </si>
  <si>
    <t>PRESTACION DE SERVICIOS DE APOYO A LA GESTION PARA REALIZAR ACOMPAÑAMIENTO JURIDICO EN LOS PROCESOS PENALES, DISCIPLINARIOS, Y FISCALES, ADELANTADOS POR LA COMISION LEGAL DE INVESTIGACION Y ACUSACION DE LA CAMARA DE REPRESENTATES</t>
  </si>
  <si>
    <t>https://www.contratos.gov.co/consultas/detalleProceso.do?numConstancia=19-12-9106573</t>
  </si>
  <si>
    <t>TERMINACION ANTICIPADA 30/4/19</t>
  </si>
  <si>
    <t>CPS_098_2019</t>
  </si>
  <si>
    <t>PRESTACION DE SERVICIOS PROFESIONALES PARA APOYAR A LA GESTION DEL PLAN INSTITUCIONAL DE FORMACION Y DE CAPACITACION (PIFC) 2019 BRINDANDO ACOMPAÑAMIENTO EN LA EJECUCION DEL MISMO</t>
  </si>
  <si>
    <t>https://www.contratos.gov.co/consultas/detalleProceso.do?numConstancia=19-12-9106592</t>
  </si>
  <si>
    <t>CPS_099_2019</t>
  </si>
  <si>
    <t>PRESTAR LOS SERVICIOS PROFESIONALES COMO ENLACE DEL DESPACHO DE LA DIRECCION ADMINISTRATIVA CON LA OFICINA COORDINADORA DE CONTROL INTERNO EN EL SEGUIMIENTO A LAS ACTIVIDADES A CARGO DE DICHA COORDINACION</t>
  </si>
  <si>
    <t>https://www.contratos.gov.co/consultas/detalleProceso.do?numConstancia=19-12-9106614</t>
  </si>
  <si>
    <t>LP_001_2019</t>
  </si>
  <si>
    <t>CONTRATAR LOS SERVICIOS DE ALQUILER DE EQUIPOS TECNICOS Y DE PRODUCCION PARA CREACION DE CONTENIDOS AUDIOVISUALES Y EL FUNCIONAMIENTO DEL CANAL DEL CONGRESO</t>
  </si>
  <si>
    <t>https://www.contratos.gov.co/consultas/detalleProceso.do?numConstancia=19-1-197844</t>
  </si>
  <si>
    <t>CPS_101_2019</t>
  </si>
  <si>
    <t>PRESTAR LOS SERVICIOS PROFESIONALES COMO ENLACE DEL DESPACHO DE LA DIRECCION ADMINISTRATIVA CON LA DIVISION JURIDICA EN EL SEGUIMIENTO Y APOYO EN LOS PROCESOS EN LOS QUE SEA PARTE LA ENTIDAD</t>
  </si>
  <si>
    <t>RODOLFO CEDIEL MAHECHA</t>
  </si>
  <si>
    <t>https://www.contratos.gov.co/consultas/detalleProceso.do?numConstancia=19-12-9123023</t>
  </si>
  <si>
    <t>CPS_102_2019</t>
  </si>
  <si>
    <t>PRESTAR LOS SERVICIOS DE APOYO A LA GESTION COMO CAMAROGRAFO PARA EL REGISTRO AUDIOVISUAL DE LA AGENDA LEGISLATIVA DE LA CAMARA DE REPRESETANTES Y LA GRABACION DE PRODUCTOS AUDIOVISUALES DE LA OFICINA DE INFORMACION Y PRENSA</t>
  </si>
  <si>
    <t>https://www.contratos.gov.co/consultas/detalleProceso.do?numConstancia=19-12-9123149</t>
  </si>
  <si>
    <t>CPS_103_2019</t>
  </si>
  <si>
    <t>https://www.contratos.gov.co/consultas/detalleProceso.do?numConstancia=19-12-9123302</t>
  </si>
  <si>
    <t>CPS_104_2019</t>
  </si>
  <si>
    <t>PRESTAR SERVICIOS DE APOYO A LA GESTION EN LA BUSQUEDA Y RECOLECCION DE INFORMACION RESPECTO DE LA ENTIDAD "SUPERINTENDENCIA NACIONAL DE SALUD - SUPERSALUD" VIGENCIA 2018 Y PROPORCIONAR APOYO EN LA TRANSCRIPCION DE LOS INFORMES PRESENTADOS POR LAS ENTIDADES CITADAS A CONTROL POLITICO</t>
  </si>
  <si>
    <t>EBELYN YOJHANA CASTRO TRIANA</t>
  </si>
  <si>
    <t>https://www.contratos.gov.co/consultas/detalleProceso.do?numConstancia=19-12-9123494</t>
  </si>
  <si>
    <t>CPS_105_2019</t>
  </si>
  <si>
    <t>PRESTACION DE SERVICIOS PROFESIONALES ESPECIALIZADOS PARA REALIZAR ACOMPAÑAMIENTO JURIDICO A LOS PROCESOS PENALES IDSCIPLINARIOS Y FISCALES ADELANTADOS POR LA COMISION DE INVESTIGACION Y ACUSACION DE LA CAMARA DE REPRESENTANTES</t>
  </si>
  <si>
    <t>https://www.contratos.gov.co/consultas/detalleProceso.do?numConstancia=19-12-9124625</t>
  </si>
  <si>
    <t>CPS_106_2019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</si>
  <si>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</si>
  <si>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https://www.contratos.gov.co/consultas/detalleProceso.do?numConstancia=19-12-9124797</t>
  </si>
  <si>
    <t>CPS_107_2019</t>
  </si>
  <si>
    <t>https://www.contratos.gov.co/consultas/detalleProceso.do?numConstancia=19-12-9124830</t>
  </si>
  <si>
    <t>CPS_108_2019</t>
  </si>
  <si>
    <t>PRESTACION DE SERVICIOS PROFESIONALES PARA BRINDAR ACOMPAÑAMIENTO EN LA PLANEACION Y EJECUCION DE PLANES Y PROYECTOS A CARGO DE LA DIVISION DE SERVICIOS</t>
  </si>
  <si>
    <t>HECTOR GUILLERMO MORENO GOMEZ</t>
  </si>
  <si>
    <t>https://www.contratos.gov.co/consultas/detalleProceso.do?numConstancia=19-12-9124855</t>
  </si>
  <si>
    <t>CPS_109_2019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</si>
  <si>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</si>
  <si>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https://www.contratos.gov.co/consultas/detalleProceso.do?numConstancia=19-12-9124897</t>
  </si>
  <si>
    <t>CPS_110_2019</t>
  </si>
  <si>
    <t>PRESTACION DE SERVICIOS PARA EL APOYO Y ACOMPAÑAMIENTO EN CALIDAD DE ASESOR JURIDICO EN LAS ACTUACIONES QUE CONCIERNEN AL PLAN ANTICORRUCION Y LEY DE TRANSPARENCIA DE LA CAMARA DE REPRESENTANTES</t>
  </si>
  <si>
    <t>DIEGO VILLEGAS RESTREPO</t>
  </si>
  <si>
    <t>https://www.contratos.gov.co/consultas/detalleProceso.do?numConstancia=19-12-9127884</t>
  </si>
  <si>
    <t>CPS_111_2019</t>
  </si>
  <si>
    <t>PRESTACION DE SERVICIOS PROFESIONALES PARA APOYAR LA COMISION LEGAL DE CUENTAS EN LA REVISION CONTABLE FINANCIERA Y PRESUPUESTAL DE LA ENTIDAD "INSTITUTO GEOGRAFICO AGUSTIN CODAZZI - IGAC" VIGENCIA 2018</t>
  </si>
  <si>
    <t>ANDRES WILSOR BARRERA GARCIA</t>
  </si>
  <si>
    <t>https://www.contratos.gov.co/consultas/detalleProceso.do?numConstancia=19-12-9126749</t>
  </si>
  <si>
    <t>CPS_112_2019</t>
  </si>
  <si>
    <t>PRESTAR SERVICIOS PROFESIONALES PARA ACOMPAÑAR Y APOYAR EN MATERIA JURIDICA, LOS PROCESOS PENALES, FISCALES Y DISCIPLINARIOS, ADELANTADOS POR LA COMISION DE INVESTIGACION Y ACUSACION DE LA CAMARA DE REPRESENTANTES</t>
  </si>
  <si>
    <t>ANA MARIA MUELLE MOLINARES</t>
  </si>
  <si>
    <t>https://www.contratos.gov.co/consultas/detalleProceso.do?numConstancia=19-12-9131382</t>
  </si>
  <si>
    <t>CPS_113_2019</t>
  </si>
  <si>
    <t>PRESTACION DE SERVICIOS DE APOYO A LA GESION EN LA COMISION DE INVESTIGACION Y ACUSACION DE LA CAMARA DE REPRESENTANTES EN LOS DIFERENTES PROCESOS PENALES, DISCIPLINARIOS Y FISCALES ADELANTADOS POR LA ENTIDAD</t>
  </si>
  <si>
    <t>https://www.contratos.gov.co/consultas/detalleProceso.do?numConstancia=19-12-9126985</t>
  </si>
  <si>
    <t>CPS_114_2019</t>
  </si>
  <si>
    <t>PRESTACION DE SERVICIOS PROFESIONALES PARA ASESORAR JURIDICAMENTE LAS ACTIVIDADES DE TRAMITE, SUSTANCIACION Y DEMAS ACTUACIONES EN LOS PROCESOS PENALES, DISCIPLINARIOS Y FISCALES QUE SE ADELANTAN EN LA COMISION DE INVESTIGACION Y ACUSACION DE LA CAMARA DE REPRESENTANTES EN CONTRA DE LOS AFORADOS CONSTITUCIONALES</t>
  </si>
  <si>
    <t>LUISA FERNANDA RAMIRES FERIZ</t>
  </si>
  <si>
    <t>https://www.contratos.gov.co/consultas/detalleProceso.do?numConstancia=19-12-9127056</t>
  </si>
  <si>
    <t>CPS_115_2019</t>
  </si>
  <si>
    <t>https://www.contratos.gov.co/consultas/detalleProceso.do?numConstancia=19-12-9127136</t>
  </si>
  <si>
    <t>CPS_116_2019</t>
  </si>
  <si>
    <t>https://www.contratos.gov.co/consultas/detalleProceso.do?numConstancia=19-12-9127963</t>
  </si>
  <si>
    <t>CPS_117_2019</t>
  </si>
  <si>
    <t>PRESTAR SERVICIOS PROFESIONALES PARA REALIZAR ACTIVIDADES TECNICAS DIRIGIDAS AL BUEN FUNCIONARIO UTILIZADOS EN LA REALIZACION DE LOS PRODUCTOS DE LA OFICINA DE INFORMACION Y PRENSA DE LA CAMARA DE REPRESENTANTES</t>
  </si>
  <si>
    <t>https://www.contratos.gov.co/consultas/detalleProceso.do?numConstancia=19-12-9128021</t>
  </si>
  <si>
    <t>CPS_118_2019</t>
  </si>
  <si>
    <t>PRESTACION  DE SERVICIOS PROFESIONALES CON PLENA AUTONOMIA TECNICA, ADMINISTRATIVA Y FINANCIERA PARA BRINDAR APOYO A LA OFICINA COORDINADORA DEL CONTROL INTERNO EN LA REALIZACION DE PIEZAS GRAFICAS, VIDEOS Y PRESENTACIONES RELACIONADAS CON LA CULTURA DE CONTROL Y GESTION DE RIESGOS INSTITUCIONALES</t>
  </si>
  <si>
    <t>https://www.contratos.gov.co/consultas/detalleProceso.do?numConstancia=19-12-9128061</t>
  </si>
  <si>
    <t>CPS_119_2019</t>
  </si>
  <si>
    <t>PRESTACION DE SERVICIOS PROFESIONALES PARA APOYAR JURIDICAMENTE LOS DIFERENTES ASUNTOS PROPIOS DE LA DIVISION JURIDICA, INCLUIDO EJERCER LA REPRESENTACION JUDICIAL</t>
  </si>
  <si>
    <t>JUAN SEBASTIAN URIBE QUINTERO</t>
  </si>
  <si>
    <t>https://www.contratos.gov.co/consultas/detalleProceso.do?numConstancia=19-12-9142204</t>
  </si>
  <si>
    <t>CPS_120_2019</t>
  </si>
  <si>
    <t>PRESTACION DE SERVICIOS PROFESIONALES PARA APOYAR JURIDICAMENTE EN LOS PROCESOS PENALES, DISCIPLINARIOS Y FISCALES, INTERPUESTOS A LOS AFORADOS CONSTITUCIONALES QUE SE ADELANTAN EN LA COMISION DE INVESTIGACION Y ACUSACION DE LA CAMARA DE REPRESENTANTES</t>
  </si>
  <si>
    <t>https://www.contratos.gov.co/consultas/detalleProceso.do?numConstancia=19-12-9128105</t>
  </si>
  <si>
    <t>CPS_121_2019</t>
  </si>
  <si>
    <t>PRESTAR LOS SERVICIOS DE APOYO A LA GESTION EN LA OFICINA DE PROTOCOLO, EN LAS ACTIVIDAES RELACIONADAS CON LA GESTION DOCUMENTAL QUE LA DEPENDENCIA REQUIERAQ</t>
  </si>
  <si>
    <t>https://www.contratos.gov.co/consultas/detalleProceso.do?numConstancia=19-12-9131672</t>
  </si>
  <si>
    <t>CPS_122_2019</t>
  </si>
  <si>
    <t>PRESTAR LOS SERVICIOS DE APOYO A LA GESTION COMO CAMAROGRAFO PARA EL REGISTRO AUDIOVISUAL DE LOS PROYECTOS AUDIOVISUALES  DE LA OFICINA DE INFORMACION Y PRENSA Y CANAL CONGRESO</t>
  </si>
  <si>
    <t>https://www.contratos.gov.co/consultas/detalleProceso.do?numConstancia=19-12-9133237</t>
  </si>
  <si>
    <t>CPS_123_2019</t>
  </si>
  <si>
    <t>PRESTAR LOS SERVICIOS DE APOYO A LA GESION COMO CAMARAGRAFO PARA EL REGISTRO AUDIOVISUAL DE LOS PRODUCTOS AUDIOVISUALES DE LA OFICINA DE INFORMACION Y PRENSA Y CANAL CONGRESO</t>
  </si>
  <si>
    <t>https://www.contratos.gov.co/consultas/detalleProceso.do?numConstancia=19-12-9133313</t>
  </si>
  <si>
    <t>CPS_124_2019</t>
  </si>
  <si>
    <t>PRESTAR LOS SERVICIOS PROFESIONALES EN LA OFICINA DE PROTOCOLO COMO ENLACE DE COMUNICACIONES ENTRE LOS DIFERENTES MEDIOS DE COMUNICACIÓN NACIONAL E INTERNACIONAL PARA AFIANZAR LA PERCEPCION NITERNA Y EXTERNA DE LA CAMARA DE REPRESENTANTES</t>
  </si>
  <si>
    <t>https://www.contratos.gov.co/consultas/detalleProceso.do?numConstancia=19-12-9136366</t>
  </si>
  <si>
    <t>CPS_125_2019</t>
  </si>
  <si>
    <t>PRESTAR SERVICIOS PARA BRINDAR ACOMPAÑAMIENTO A LA OFICINA DE INFORMACION Y PRENSA EN EL REGISTRO FOTOGRAFICO DE LAS ACTIVIDADES DE LA CAMARA DE REPRESENTANTES</t>
  </si>
  <si>
    <t>https://www.contratos.gov.co/consultas/detalleProceso.do?numConstancia=19-12-9135655</t>
  </si>
  <si>
    <t>CPS_126_2019</t>
  </si>
  <si>
    <t>PRESTACION DE SERVICIOS DE APOYO A LA GESTION PARA ASISTIR EN LA FORMACION DEL ARCHIVO DE LAS RESOLUCIONES, DIGITALIZACION, ORGANIZACIÓN Y FOLIADO EN LA SECRETARIA GENERAL DE LA CAMARA DE REPRESENTANTES</t>
  </si>
  <si>
    <t>JUAN PABLO GOEZ COLORADO</t>
  </si>
  <si>
    <t>https://www.contratos.gov.co/consultas/detalleProceso.do?numConstancia=19-12-9135692</t>
  </si>
  <si>
    <t>CPS_127_2019</t>
  </si>
  <si>
    <t>PRESTACION DE SERVICIOS PROFESIONALES PARA EJERCER LA REPRESENTACION JUDICIAL DE LA ENTIDAD EN LOS PROCESOS EN LOS QUE SEA PARTE, ENTRE OPTRAS ACTIVIDADES JURIDICAS</t>
  </si>
  <si>
    <t>https://www.contratos.gov.co/consultas/detalleProceso.do?numConstancia=19-12-9136385</t>
  </si>
  <si>
    <t>CPS_128_2019</t>
  </si>
  <si>
    <t>NOEL ALBERTO CALDERON HUERTAS</t>
  </si>
  <si>
    <t>https://www.contratos.gov.co/consultas/detalleProceso.do?numConstancia=19-12-9136402</t>
  </si>
  <si>
    <t>CPS_129_2019</t>
  </si>
  <si>
    <t>https://www.contratos.gov.co/consultas/detalleProceso.do?numConstancia=19-12-9136435</t>
  </si>
  <si>
    <t>CPS_130_2019</t>
  </si>
  <si>
    <t>PRESTACION DE SERVICIOS DE APOYO A LA GESTION PARA EL DISEÑO Y REALIZACION DE LAS PIEZAS GRAFICAS REQUERIDAS PARA LOS DIFERENTES PRODUCTOS DE LA OFICINA DE INFORMACION Y PRENSA DE LA CAMARA DE REPRESENTANTES</t>
  </si>
  <si>
    <t>https://www.contratos.gov.co/consultas/detalleProceso.do?numConstancia=19-12-9136459</t>
  </si>
  <si>
    <t>CPS_131_2019</t>
  </si>
  <si>
    <t>PRESTAR LOS SERVICIOS DE APOYO A LA GESTION COMO OPERADOR DEL SWITCHER DE LAS TRANSMISIONES EN DIRECTO O EN DIFERIDO DE LAS COMISIONES PLENARIASS Y LOS DIFERENTES EVENTOS ORGANIZADOS POR LA CAMARA DE REPRESENTANTES</t>
  </si>
  <si>
    <t>https://www.contratos.gov.co/consultas/detalleProceso.do?numConstancia=19-12-9136491</t>
  </si>
  <si>
    <t>CPS_132_2019</t>
  </si>
  <si>
    <t>PRESTAR LOS SERVICIOS DE APOYO A LA GESTION PARA REALIZAR LA EDICION DEL MATERIAL AUDIOVISUAL DE LA OFICINA DE INFORMACION Y PRENSA DE LA CAMARA DE REPRESENTANTES</t>
  </si>
  <si>
    <t>https://www.contratos.gov.co/consultas/detalleProceso.do?numConstancia=19-12-9136525</t>
  </si>
  <si>
    <t>CPS_133_2019</t>
  </si>
  <si>
    <t>PRESTACION DE SERVICIOS DE APOYO A LA GESTION PARA ACOMPAÑAR EN ACTIVIDADES ADMINISTRATIVAS Y EL ACERVO ADMINISTRATIVO DE LA COMISION DE INVESTIGACION Y ACUSACION DE LA CAMARA DE REPRESENTANTES</t>
  </si>
  <si>
    <t>MARIA REBECA URZOLA OTERO</t>
  </si>
  <si>
    <t>https://www.contratos.gov.co/consultas/detalleProceso.do?numConstancia=19-12-9136558</t>
  </si>
  <si>
    <t>CPS_134_2019</t>
  </si>
  <si>
    <t>PRESTACION DE SERVICIOS PROFESIONALES ESPECIALIZADOS PARA REALIZAR ACOMPAÑAMIENTO JURIDICO A LOS PROCESOS PENALES IDSCIPLINARIOS Y FISCALES ADELANTADOS EN CONTRA DE LOS AFORADOS CONSTITUCIONALES Y QUE SUS DENUNCIAS REPOSAN EN LA COMISION DE INVESTIGACION Y ACUSACION DE LA CAMARA DE REPRESENTANTES</t>
  </si>
  <si>
    <t>https://www.contratos.gov.co/consultas/detalleProceso.do?numConstancia=19-12-9136632</t>
  </si>
  <si>
    <t>CPS_135_2019</t>
  </si>
  <si>
    <t>PRESTACION DE SERVICIOS DE APOYO A LA GESTION PARA LA OFICINA COORDINADORA DE CONTROL INTERNO EN LA ELABORACION DE INFORMES DE CONTENIDO JURIDICO Y DE PARTICIPACION CIUDADANA</t>
  </si>
  <si>
    <t>JESUS STEPHAN ANDRES RODRIGUEZ SANTANA</t>
  </si>
  <si>
    <t>https://www.contratos.gov.co/consultas/detalleProceso.do?numConstancia=19-12-9136752</t>
  </si>
  <si>
    <t>CPS_136_2019</t>
  </si>
  <si>
    <t>PRESTACION DE SERVICIOS PROFESIONALES PARA APOYAR TEMAS RELACIONADOS CON POLITICAS PUBLICAS Y PROBLEMATICAS SOCIALES QUE CONCIERNE AL EJERCICIO DE LA PRIMERA VICEPRESIDENCIA DE LA HONORABLE CAMARA DE REPRESENTANTES</t>
  </si>
  <si>
    <t>AURA LUCIA AGUDELO JIMENEZ</t>
  </si>
  <si>
    <t>https://www.contratos.gov.co/consultas/detalleProceso.do?numConstancia=19-12-9136801</t>
  </si>
  <si>
    <t>CPS_137_2019</t>
  </si>
  <si>
    <t>PRESTACION DE SERVICIOS PROFESIONALES PARA ACOMPAÑAMIENTO EN LA APLICACIÓN DE ESTRATEGIAS DE COMUNICACIÓN DE LA OFICINA DE INFORMACION Y PRENSA DE LA CAMARA DE REPRESENTANTES</t>
  </si>
  <si>
    <t>https://www.contratos.gov.co/consultas/detalleProceso.do?numConstancia=19-12-9136842</t>
  </si>
  <si>
    <t>COMISION LEGAL DE ETICA Y ESTATUTO DEL CONGRESISTA</t>
  </si>
  <si>
    <t>CPS_138_2019</t>
  </si>
  <si>
    <t>PRESTACION DE SERVICIOS PROFESIONALES ESPECIALIZADOS EN LA COMISION LEGAL DE ETICA Y ESTATUTO DEL CONGRESISTA EN LAS ACTIVIDAES ADMINISTRATIVAS, DESARROLLO INSTITUCIONAL, EN LOS PLANES Y POLITICAS ADELANTADOS EN LA COMISION, ASI COMO EN EL ACOMPAÑAMIENTO DE LA SELECCION DE PERSONAS QUE ANUALMENTE SE DESTAQUEN EN LA LUCHA CONTRA EL FLAGELO DE LA CORRUPCION Y EN LA RECUPERACION DE VALORES ETICOS CIUDADANOS</t>
  </si>
  <si>
    <t>https://www.contratos.gov.co/consultas/detalleProceso.do?numConstancia=19-12-9136890</t>
  </si>
  <si>
    <t>138A</t>
  </si>
  <si>
    <t>CPS_138A_2019</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</si>
  <si>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</si>
  <si>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https://www.contratos.gov.co/consultas/detalleProceso.do?numConstancia=19-12-9136932</t>
  </si>
  <si>
    <t>CPS_139_2019</t>
  </si>
  <si>
    <t>PRESTACION DE SERVICIOS DE APOYO A LA GESTION EN EL ACOMPAÑAMIENTO A LA COMISION SEGUNDA CONSTITUCIONAL PERMANENTE EN TEMAS DE RELACIONES INTERNACIONALES</t>
  </si>
  <si>
    <t>ANDRES FELIPE SANCHEZ VASQUEZ</t>
  </si>
  <si>
    <t>https://www.contratos.gov.co/consultas/detalleProceso.do?numConstancia=19-12-9136967</t>
  </si>
  <si>
    <t>CPS_140_2019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</si>
  <si>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</si>
  <si>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https://www.contratos.gov.co/consultas/detalleProceso.do?numConstancia=19-12-9137007</t>
  </si>
  <si>
    <t>CPS_141_2019</t>
  </si>
  <si>
    <t xml:space="preserve">PRESTACION DE SERVICIOS PROFESIONALES PARA REALIZAR ACOMPAÑAMIENTO JURIDICOEN EL TRAMITE DE QUEJAS Y O DENUNCIAS RADICADAS EN LA COMISION DE INVESTIGACION Y ACUSACION DE LA CAMARA DE REPRESENTANTES EN CONTRA DE LOS AFORADOS CONSTITUCIONALES </t>
  </si>
  <si>
    <t>https://www.contratos.gov.co/consultas/detalleProceso.do?numConstancia=19-12-9142233</t>
  </si>
  <si>
    <t>CPS_142_2019</t>
  </si>
  <si>
    <t>PRESTACION DE SERVICIOS PROFESIONALES COMO ABOGADO EN LA CONCEPTUALIZACION, ELABORACION, ORGANIZACIÓN Y REVISION DE LOS PROCESOS CONTRACTUALES DE LA OFICINA DE INFORMACION Y PRENSA</t>
  </si>
  <si>
    <t>JUAN SEBASTIAN TELLEZ SALCEDO</t>
  </si>
  <si>
    <t>https://www.contratos.gov.co/consultas/detalleProceso.do?numConstancia=19-12-9142253</t>
  </si>
  <si>
    <t>MC_001_2019</t>
  </si>
  <si>
    <t>SOLUCION DE FIREWALL Y ANTIVIRUS PARA LOS EQUIPOS DE COMPUTO Y SERVIDORES DE LA CAMARA DE REPRESENTANTES</t>
  </si>
  <si>
    <t>COMPUTEL SYSTEM SAS</t>
  </si>
  <si>
    <t>https://www.contratos.gov.co/consultas/detalleProceso.do?numConstancia=19-13-9075341</t>
  </si>
  <si>
    <t>CPS_144_2019</t>
  </si>
  <si>
    <t>PRESTACION DE SERVICIOS PROFESIONALES PARA APOYAR JURIDICAMENTE LAS ACTIVIDADES, TODAS LAS ACCIONES, TRAMITE, SUSTANCIACION Y DEMAS ACTUACIONES EN LOS PROCESOS PENALES, DISCIPLINARIOS Y FISCALES QUE SE ADELANTEN EN LA COMISION DE INVESTIGACION Y ACUSACION DE LA CAMARA DE REPRESENTANTES</t>
  </si>
  <si>
    <t>https://www.contratos.gov.co/consultas/detalleProceso.do?numConstancia=19-12-9142272</t>
  </si>
  <si>
    <t>144A</t>
  </si>
  <si>
    <t>CPS_144A_2019</t>
  </si>
  <si>
    <t>RAFAEL DAVID MUÑOZ VELOZA</t>
  </si>
  <si>
    <t>https://www.contratos.gov.co/consultas/detalleProceso.do?numConstancia=19-12-9144636</t>
  </si>
  <si>
    <t>CPS_145_2019</t>
  </si>
  <si>
    <t>PRESTACION DE SERVICIOS PROFESIONALES PARA BRINDAR ACOMPAÑAMIENTO A LA OFICINA DE INFORMACION Y PRENSA EN LA PRODUCCION Y PRESENTACION DE PROGRAMAS TELEVISIVOS PARA CANAL CONGRESO DE LA CAMARA DE REPRESENTANTES</t>
  </si>
  <si>
    <t>https://www.contratos.gov.co/consultas/detalleProceso.do?numConstancia=19-12-9145515</t>
  </si>
  <si>
    <t>CPS_146_2019</t>
  </si>
  <si>
    <t>PRESTACION DE SERVICIOS DE APOYO A LA GESTION PARA REALIZAR LA EDICION DEL MATERIAL AUDIOVISUAL DE LA OFICINA DE INFROMACION Y PRENSA DE LA CAMARA DE REPRESENTANTES</t>
  </si>
  <si>
    <t>https://www.contratos.gov.co/consultas/detalleProceso.do?numConstancia=19-12-9145525</t>
  </si>
  <si>
    <t>CPS_147_2019</t>
  </si>
  <si>
    <t>https://www.contratos.gov.co/consultas/detalleProceso.do?numConstancia=19-12-9145535</t>
  </si>
  <si>
    <t>CPS_148_2019</t>
  </si>
  <si>
    <t>PRESTACION DE SERVICIOS PROFESIONALES PARA PRESENTAR EL NOTICIERO INSTITUCIONAL "NCR" Y OTROS PRODUCTOS TELEVISIVOS DE LA OFICINA DE INFORMACION Y PRENSA DE LA CAMARA DE REPRESENTANTES</t>
  </si>
  <si>
    <t>https://www.contratos.gov.co/consultas/detalleProceso.do?numConstancia=19-12-9145539</t>
  </si>
  <si>
    <t>CPS_149_2019</t>
  </si>
  <si>
    <t>PRESTACION DE SERVICIOS PROFESIONALES PARA APOYAR A LA COMISION LEGAL DE CUENTAS EN LA REVISION, SEGUIMIENTO Y PLAN DE MEJORAMIENTO DE LA ENTIDAD "DEPARTAMENTO ADMINISTRATIVO DEL DEPORTE, LA RECREACION, LA ACTIVIDAD FISICA Y APROVECHAMIENTO DEL TIEMPO LIBRE -COLDEPORTES Y MINISTERIO DE VIVIENDA CIUDAD Y TERRITORIO VIGENCIA 2018</t>
  </si>
  <si>
    <t>FEDERMAN DE JESUS VIDES ANDRADE</t>
  </si>
  <si>
    <t>https://www.contratos.gov.co/consultas/detalleProceso.do?numConstancia=19-12-9145550</t>
  </si>
  <si>
    <t>CPS_150_2019</t>
  </si>
  <si>
    <t>PRESTAR SERVICIOS PROFESIONALES PARA APOYAR A LA COMISION LEGAL DE CUENTAS EN LA REVISION CONTABLE, FINANCIERA Y PRESUPUESTAL DE LA ENTIDAD "U. A. E. CONTADURIA GENERAL DE LA NACION Y DEPARTAMENTO ADMINISTRATIVO NACIONAL DE ESTADISTICA DANE" VIGENCIA 2018</t>
  </si>
  <si>
    <t>https://www.contratos.gov.co/consultas/detalleProceso.do?numConstancia=19-12-9145559</t>
  </si>
  <si>
    <t>CPS_151_2019</t>
  </si>
  <si>
    <t>PRESTACION DE SERVICIOS DE APOYO A LA GESTION PARA ACOMPAÑAR A LA DIVISION JURIDICA EN LAS ACTIVIDADES ASISTENCIALES, OPERATIVAS Y SECRETARIALES EN EL ARCHIVO DE LA DIVISION JURIDICA ENTRE OTRAS ACITIVIDADES</t>
  </si>
  <si>
    <t>https://www.contratos.gov.co/consultas/detalleProceso.do?numConstancia=19-12-9145563</t>
  </si>
  <si>
    <t>COMISIÓN PRIMERA CONSTITUCIONAL</t>
  </si>
  <si>
    <t>CPS_152_2019</t>
  </si>
  <si>
    <t>PRESTACION DE SERVICIOS PROFESIONALES PARA BRINDAR ACOMPAÑAMIENTO JURIDICO A LA COMISION PRIMERA DE LA CAMARA DE REPRESENTANTES</t>
  </si>
  <si>
    <t>https://www.contratos.gov.co/consultas/detalleProceso.do?numConstancia=19-12-9145567</t>
  </si>
  <si>
    <t>CPS_153_2019</t>
  </si>
  <si>
    <t>PRESTAR SUS SERVICIOS PROFESIONALES PARA APOYAR EN LA PRIMERA VICEPRESIDENCIA EN TEMAS ADMINISTRATIVOS CONTRACTUALES Y DE SEGUIMIENTO A LOS PROCESOS DE SU COMPETENCIA</t>
  </si>
  <si>
    <t>https://www.contratos.gov.co/consultas/detalleProceso.do?numConstancia=19-12-9145572</t>
  </si>
  <si>
    <t>CPS_154_2019</t>
  </si>
  <si>
    <t>PRESTACION DE SERVICIOS DE APOYO A LA GESTION EN LOS PROCESOS RELACIONADOS CON LAS ACTIVIDADES OPERATIVAS, LOGISTICAS, ADMINISTRATIVAS Y DE ARCHIVO DE LA DIVISION DE SERVICIOS DE LA CAMARA DE REPRESENTANTES</t>
  </si>
  <si>
    <t>JANELL TATIANA RODRIGUEZ GALICIA</t>
  </si>
  <si>
    <t>https://www.contratos.gov.co/consultas/detalleProceso.do?numConstancia=19-12-9145576</t>
  </si>
  <si>
    <t>CPS_155_2019</t>
  </si>
  <si>
    <t>PRESTACION DE SERVICIOS DE APOYO A LA GESTION PARA BRINDAR ACOMPAÑAMIENTO A LA OFICINA DE INFORMACION Y PRENSA EN LA REALIZACION DE NOTAS PERIODISTICAS PARA EL NOTICIERO INSTITUCIONAL NCR DE LA CAMARA DE REPRESENTANTES</t>
  </si>
  <si>
    <t>https://www.contratos.gov.co/consultas/detalleProceso.do?numConstancia=19-12-9145582</t>
  </si>
  <si>
    <t>CPS_156_2019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</si>
  <si>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</si>
  <si>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https://www.contratos.gov.co/consultas/detalleProceso.do?numConstancia=19-12-9145587</t>
  </si>
  <si>
    <t>CPS_157_2019</t>
  </si>
  <si>
    <t>PRESTACION DE SERVICIOS PROFESIONALES PARA REALIZAR ACOMPAÑAMIENTO EN LOS PROCESOS PENALES, DISCIPLINARIOS Y FISCALES, ADELANTADOSPOR LA COMISION DE INVESTIGACION Y ACUSACION DE LA CAMARA DE REPRESENTANTES Y ASI MISMO EMITIR CONCEPTOS JURIDICOS EN LOS MISMOS</t>
  </si>
  <si>
    <t>https://www.contratos.gov.co/consultas/detalleProceso.do?numConstancia=19-12-9155300</t>
  </si>
  <si>
    <t>CPS_158_2019</t>
  </si>
  <si>
    <t>PRESTAR SERVICIOS DE APOYO A LA GESTION EN LA BUSQUEDA Y RECOLECCION DE INFORMACION RESPECTO DE LA ENTIDAD "UNIDAD ADMINISTRATIVA ESPECIAL DEL SERVICIO PUBLICO DE EMPLEO" VIGENCIA 2018 Y PROPORCIONAR APOYO EN LA TRANSCRIPCION DE LOS INFORMES PRESENTADOS POR LAS ENTIDADES CITADAS A CONTROL POLITICO</t>
  </si>
  <si>
    <t>https://www.contratos.gov.co/consultas/detalleProceso.do?numConstancia=19-12-9155309</t>
  </si>
  <si>
    <t>CPS_159_2019</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</si>
  <si>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</si>
  <si>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RANZELL ELIAS SAURITH LINDO</t>
  </si>
  <si>
    <t>https://www.contratos.gov.co/consultas/detalleProceso.do?numConstancia=19-12-9155325</t>
  </si>
  <si>
    <t>CPS_160_2019</t>
  </si>
  <si>
    <t>PRESTACION DE SERVICIOS DE APOYO A LA GESION PARA ACOMPAÑAR EN LAS ACTIVIDADES DE ORGANIZACIÓN, CLASIFICACION, FOLIACION Y DEMAS ACTIVIDADES ADMINSITRATIVAS DE LA COMISION LEGAL DE INVESTIGACION Y ACUSACION DE LA CAMARA DE REPRESENTANTES</t>
  </si>
  <si>
    <t>DORA LUISA OVALLE GUATEQUE</t>
  </si>
  <si>
    <t>https://www.contratos.gov.co/consultas/detalleProceso.do?numConstancia=19-12-9155342</t>
  </si>
  <si>
    <t>CPS_161_2019</t>
  </si>
  <si>
    <t>PRESTAR SERVICIOS DE APOYO A LA GESTION EN LA BUSQUEDA Y RECOLECCION DE INFORMACION RESPECTO DE LA ENTIDAD "SUPERINTENDENCIA DE LA ECONOMIA SOLIDARIA - SUPERSOLIDARIA" VIGENCIA 2018 Y PROPORCIONAR APOYO EN LA TRANSCRIPCION DE LOS INFORMES PRESENTADOS POR LAS ENTIDADES CITADAS A CONTROL POLITICO</t>
  </si>
  <si>
    <t>https://www.contratos.gov.co/consultas/detalleProceso.do?numConstancia=19-12-9155359</t>
  </si>
  <si>
    <t>CPS_162_2019</t>
  </si>
  <si>
    <t>PRESTACION DE SERVICIOS PROFESIONALES JURIDICOS PARA BRINDAR APOYO EN EL SEGUIMIENTO DEL PROYECTO DE MEJORAMIENTO DE LOS ESQUEMAS DE SEGURIDAD DE LOS REPRESENTANTES A LA CAMARA</t>
  </si>
  <si>
    <t>https://www.contratos.gov.co/consultas/detalleProceso.do?numConstancia=19-12-9155366</t>
  </si>
  <si>
    <t>CPS_163_2019</t>
  </si>
  <si>
    <t>PRESTACION DE SERVICIOS DE APOYO A LA GESTION PROYECTANDO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</si>
  <si>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https://www.contratos.gov.co/consultas/detalleProceso.do?numConstancia=19-12-9155390</t>
  </si>
  <si>
    <t>CPS_164_2019</t>
  </si>
  <si>
    <t>PRESTAR SERVICIOS PROFESIONALES PARA ACOMPAÑAR JURIDICAMENTE EN TODOS LOS TRAMITES QUE SE REQUIERAN DENTRO DE LOS PROCESOS PENALES, DISCIPLINARIOS Y FISCALES, ASIGNADOS A LA COMISION DE INVESTIGACION Y ACUSACION RESPONDIENDO A LA SOLICITUD EXPRESA DE LOS MISMOS, EN ATENCION AL VOLUMEN DE EXPEDIENTES QUE REPOSAN EN LA ENTIDAD</t>
  </si>
  <si>
    <t>JUAN PABLO AGUDELO MANCERA</t>
  </si>
  <si>
    <t>https://www.contratos.gov.co/consultas/detalleProceso.do?numConstancia=19-12-9155405</t>
  </si>
  <si>
    <t>CPS_165_2019</t>
  </si>
  <si>
    <t>PRESTAR LOS SERVICIOS PROFESIONALES PARA BRINDAR ACOMPAÑAMIENTO EN LAS ACTIVIDADES RELACIONADAS CON LA GESTION CONTABLE Y REPORTE DE INFORMACION REFERENTES A LA PROPIEDAD PLANTA Y EQUIPO DE LA ENTIDAD</t>
  </si>
  <si>
    <t>https://www.contratos.gov.co/consultas/detalleProceso.do?numConstancia=19-12-9155418</t>
  </si>
  <si>
    <t>CPS_166_2019</t>
  </si>
  <si>
    <t>https://www.contratos.gov.co/consultas/detalleProceso.do?numConstancia=19-12-9155438</t>
  </si>
  <si>
    <t>CPS_167_2019</t>
  </si>
  <si>
    <t>PRESTACION DE SERVICIOS DE APOYO A LA GESTION PARA ACOMPAÑAR EN ACTIVIDADES DE DUPLICACION DE PRUEBAS DENUNCIAS Y DEMAS QUE SE REQUIERAN POR PARTE DE LA COMISION DE INVESTIGACION Y ACUSACION DE LA CAMARA DE REPRESENTANTES</t>
  </si>
  <si>
    <t>JUAN SEBASTIAN PEÑALOSA GAITAN</t>
  </si>
  <si>
    <t>https://www.contratos.gov.co/consultas/detalleProceso.do?numConstancia=19-12-9155490</t>
  </si>
  <si>
    <t>CPS_168_2019</t>
  </si>
  <si>
    <t>PRESTACION DE SERVICIOS PROFESIONALES PARA BRINDAR ACOMPAÑAMIENTO A LA OFICINA DE INFORMACION Y PRENSA EN LA REALIZACION DE NOTAS PERIODISTICAS PARA EL NOTICIERO INSTITUCIONAL NRC DE LA CAMARA DE REPRESENTANTES</t>
  </si>
  <si>
    <t>https://www.contratos.gov.co/consultas/detalleProceso.do?numConstancia=19-12-9155517</t>
  </si>
  <si>
    <t>CPS_169_2019</t>
  </si>
  <si>
    <t>PRESTAR SERVICIOS PARA LA ASISTENCIA Y APOYO LOGISTICO PARA LA PRODUCCION DE LOS CONTENIDOS UDIOVISUALES DE LA OFICINA DE INFORMACION Y PRENSA DE LA CAMARA DE REPRESENTANTES</t>
  </si>
  <si>
    <t>NADRES MAURICIO ALVARADO SANTAFE</t>
  </si>
  <si>
    <t>https://www.contratos.gov.co/consultas/detalleProceso.do?numConstancia=19-12-9155547</t>
  </si>
  <si>
    <t>CPS_170_2019</t>
  </si>
  <si>
    <t>PRESTAR SERVICIOS PROFESIONALES ESPECIALIZADOS PARA APOYAR A LA COMISION LEGAL DE CUENTAS EN LA REVISION, SEGUIMIENTO Y PLAN DE MEJORAMIENTO DE LAS ENTIDADES "U.A.E.  AGENCIA NACIONAL DE DEFENSA JURIDICA DEL ESTADO Y SUPERINTENDENCIA DE SOCIEDADES" VIGENCIA 2018</t>
  </si>
  <si>
    <t>https://www.contratos.gov.co/consultas/detalleProceso.do?numConstancia=19-12-9155584</t>
  </si>
  <si>
    <t xml:space="preserve">CESION CONTRATO A JUAN FRANCISCO CALDERON HUERTAS C.C. 86052799 </t>
  </si>
  <si>
    <t>CPS_171_2019</t>
  </si>
  <si>
    <t>PRESTAR SERVICIOS PROFESIONALES PARA REALIZAR ACOMPAÑAMIENTOJURIDICO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</si>
  <si>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https://www.contratos.gov.co/consultas/detalleProceso.do?numConstancia=19-12-9155625</t>
  </si>
  <si>
    <t>CPS_172_2019</t>
  </si>
  <si>
    <t>PRESTACION DE SERVICIOS PROFESIONALES PARA REALIZAR ACTIVIDADES RELACIONADAS CON EL FIPC 2019 Y SGSST IMPLEMENTADOS POR LA DIVISION DE PERSONAL</t>
  </si>
  <si>
    <t>https://www.contratos.gov.co/consultas/detalleProceso.do?numConstancia=19-12-9160471</t>
  </si>
  <si>
    <t>CPS_173_2019</t>
  </si>
  <si>
    <t>PRESTACION DE SERVICIOS PROFESIONALES PARA APOYAR JURIDICAMENTE LAS ACTIVIDADES DE TRAMITE, ELABORANDO LOS AUTOS INTERLOCUTORIOS Y DE SUSTANCIACION EN LOS PROCESOS PENALES, DISCIPLINARIOS Y FISCALES QUE SE ADELANTEN EN LA COMISION DE INVESTIGACION Y ACUSACION DE LA CAMARA DE REPRESENTANTES</t>
  </si>
  <si>
    <t>DORA MILENA GARCIA ROMERO</t>
  </si>
  <si>
    <t>https://www.contratos.gov.co/consultas/detalleProceso.do?numConstancia=19-12-9160538</t>
  </si>
  <si>
    <t>CPS_174_2019</t>
  </si>
  <si>
    <t>PRESTAR SERVICIOS DE APOYO A LA GESTION EN LA BUSQUEDA Y RECOLECCION DE INFORMACION RESPECTO DE LA ENTIDAD "ESCUELA SUPERIOR DE ADMINISTRACION PUBLICA ESAP" GIGENCIA 2018 Y PROPORCIONAR APOYO EN LA TRANSCRIPCION DE LOS INFORMES PRESENTADOS POR LAS ENTIDADES CITADAS A CONTROL POLITICO</t>
  </si>
  <si>
    <t>SHADIA BAYTER MORALES</t>
  </si>
  <si>
    <t>https://www.contratos.gov.co/consultas/detalleProceso.do?numConstancia=19-12-9160607</t>
  </si>
  <si>
    <t>CPS_175_2019</t>
  </si>
  <si>
    <t>PRESTACION DE SERVICIOS DE APOYO A LA GESTION PARA BRINDAR ACOMPAÑAMIENTO TECNICO EN LOS PROYECTOS DE INVERSION QUE ADELANTA LA DIVISION DE SERVICIOS DE LA CAMARA DE REPRESENTANTES</t>
  </si>
  <si>
    <t>VICTOR MANUEL ESQUIVIA TORRES</t>
  </si>
  <si>
    <t>https://www.contratos.gov.co/consultas/detalleProceso.do?numConstancia=19-12-9161167</t>
  </si>
  <si>
    <t>CPS_176_2019</t>
  </si>
  <si>
    <t>PRESTACION DE SERVICIOS DE APOYO A LA GESTION EN LO RELACIONADO AL PROGRAMA DE SEGURIDAD Y SALUD EN EL TRABAJO (SGSST) Y APOYO EN LA SALA AMIGA DE LACTANCIA MATERNA</t>
  </si>
  <si>
    <t>LIZETH YOHANA HERNANDEZ HERNANDEZ</t>
  </si>
  <si>
    <t>https://www.contratos.gov.co/consultas/detalleProceso.do?numConstancia=19-12-9161274</t>
  </si>
  <si>
    <t>CPS_177_2019</t>
  </si>
  <si>
    <t>MAURICIO LEAL VERGARA</t>
  </si>
  <si>
    <t>https://www.contratos.gov.co/consultas/detalleProceso.do?numConstancia=19-12-9161290</t>
  </si>
  <si>
    <t>CPS_178_2019</t>
  </si>
  <si>
    <t>PRESTACION DE SERVICIOS PARA ASESORAR LA DIRECCION ENTRATEGICA Y OPERATIVA DEL CANAL CONGRESO DE LA CAMARA DE REPRESENTANTES</t>
  </si>
  <si>
    <t>https://www.contratos.gov.co/consultas/detalleProceso.do?numConstancia=19-12-9161309</t>
  </si>
  <si>
    <t>CPS_179_2019</t>
  </si>
  <si>
    <t>PRESTACION DE SERVICIOS PROFESIONALES PARA APOYAR LA ESTRUCTURACION Y ELABORACION DE DIECIOCHO (18) RESEÑAS HISTORICAS SOBRE AUDIOS SELECCIONADOS DE LAS SESIONES PLENARIAS Y/O COMISIONES CONSTITUCIONALES DEL HONORABLE CONGRESO DE LA REPUBLICA</t>
  </si>
  <si>
    <t>RENSON SAID SEPULVEDA VERGARA</t>
  </si>
  <si>
    <t>https://www.contratos.gov.co/consultas/detalleProceso.do?numConstancia=19-12-9174821</t>
  </si>
  <si>
    <t>CPS_180_2019</t>
  </si>
  <si>
    <t xml:space="preserve">PRESTAR LOS SERVICIOS DE APOYO A LA GESTION PARA BRINDAR ACOMPAÑAMIENTO A LA OFICINA DE PROTOCOLO EN LAS ACTIVIDADES RELACIONADAS CON LA LOGISTICA DE LOS EVENTOS, PROYECCION Y REVISION DE DOCUMENTOS Y MANEJO DE LA PAGINA WEB DE LA DEPENDENCIA </t>
  </si>
  <si>
    <t>https://www.contratos.gov.co/consultas/detalleProceso.do?numConstancia=19-12-9161339</t>
  </si>
  <si>
    <t>CPS_181_2019</t>
  </si>
  <si>
    <t>PRESTACION DE SERVICIOS DE APOYO A LA GESTION PARA BRINDAR ACOMPAÑAMIENTO A LA COMISION LEGAL DE CUENTAS EN LA DIGITACION Y RADICACION DE OFICIOS Y/O DOCUMENTOS ASI COMO EN LA ORGANIZACIÓN Y FOLIACION DE CARPETAS DE LOS CONTRATISTAS QUE PERTENECEN A LA COMISION</t>
  </si>
  <si>
    <t>ANDREW DAVID RODRIGUEZ TRIVIÑO</t>
  </si>
  <si>
    <t>https://www.contratos.gov.co/consultas/detalleProceso.do?numConstancia=19-12-9161367</t>
  </si>
  <si>
    <t>CESION CONTRATO A VALENTINA DURANGO REINA C.C. 1010229666</t>
  </si>
  <si>
    <t>CPS_182_2019</t>
  </si>
  <si>
    <t>PRESTAR SERVICIOS PROFESIONALES COMO ABOGADO PARA APOYAR EN MATERIA JURIDICA DANDO IMPULSO PROCESAL A LAS ACTUACIONES ORDENADAS POR LA COMISION DE INVESTIGACION Y ACUSACION EN LOS PROCESOS PENALES, DISCIPLINARIOS Y FISCALES ADELANTADOS POR LA MISMA</t>
  </si>
  <si>
    <t>CLAUDIA CARO AVILA</t>
  </si>
  <si>
    <t>https://www.contratos.gov.co/consultas/detalleProceso.do?numConstancia=19-12-9161393</t>
  </si>
  <si>
    <t>CPS_183_2019</t>
  </si>
  <si>
    <t>PRESTACION DE SERVICIOS PROFESIONALES PARA ACOMPAÑAR A LA DIVISION DE PERSONAL EN LAS ACTUALIZACIONES, MEJORAS Y SEGUIMIENTOS DEL PLAN ESTRATEGICO, PLAN DE MEJORAMIENTO, PLAN ANTICORRUPCION, MAPA DE RIESGOS Y MECANISMOS DE EVALUACION A LA IMLEMENTACION DE CONVENCION INTERAMERICANA CONTRA LA CORRUPCION MESICIC Y TRANSPARENCIA</t>
  </si>
  <si>
    <t>PEDRO ANTONIO DIAZ MURILLO</t>
  </si>
  <si>
    <t>https://www.contratos.gov.co/consultas/detalleProceso.do?numConstancia=19-12-9161656</t>
  </si>
  <si>
    <t>CPS_184_2019</t>
  </si>
  <si>
    <t>CARMEN YANURY SERNA PINO</t>
  </si>
  <si>
    <t>https://www.contratos.gov.co/consultas/detalleProceso.do?numConstancia=19-12-9161708</t>
  </si>
  <si>
    <t>CPS_185_2019</t>
  </si>
  <si>
    <t>PRESTAR SERVICIOS PROFESIONALES EN LA SEGUNDA VICEPRESIDENCIA DE LA CAMARA DE REPRESENTANTES PARA APOYAR LA GESTION DE LAS TIC EN MATERIA DE DERECHOS HUMANOS, DERECHOS COLECTIVOS Y EL ESTATUTO DE LA OPOSICION</t>
  </si>
  <si>
    <t>ANA AIDED LOPERENA MENDOZA</t>
  </si>
  <si>
    <t>https://www.contratos.gov.co/consultas/detalleProceso.do?numConstancia=19-12-9161766</t>
  </si>
  <si>
    <t>CPS_186_2019</t>
  </si>
  <si>
    <t>PRESTAR SERVICIOS PROFESIONALES EN LA SEGUNDA VICEPRESIDENCIA DE LA CAMARA DE REPRESENTANTES PARA LA EMISION DE INFORMES JURIDICOS QUE SEAN REQUERIDOS POR ESTA DEPENDENICA</t>
  </si>
  <si>
    <t>YURY ESPERANZA PARRA FERNANDEZ</t>
  </si>
  <si>
    <t>https://www.contratos.gov.co/consultas/detalleProceso.do?numConstancia=19-12-9161860</t>
  </si>
  <si>
    <t>CPS_187_2019</t>
  </si>
  <si>
    <t>PRESTAR LOS SERVICIOS DE APOYO A LA GESION COMO OPERADOR DE SWITCHER DE LAS TRANSMISIONES EN DIRECTO O EN DIFERIDO DE LAS COMISIONES, PLENARIAS Y LOS DIFERENTES EVENTOS ORGANIZADOS POR LA CAMARA DE REPRESENTANTES</t>
  </si>
  <si>
    <t>https://www.contratos.gov.co/consultas/detalleProceso.do?numConstancia=19-12-9161927</t>
  </si>
  <si>
    <t>CPS_188_2019</t>
  </si>
  <si>
    <t>PRESTACION DE SERVICIOS PROFESIONALES EN LA LOCUCION Y PRESENTACION DE LOS PRODUCTOS TELEVISIVOS DE LA OFICINA DE INFORMACION Y PRENSA DE LA CAMARA DE REPRESENTANTES</t>
  </si>
  <si>
    <t>https://www.contratos.gov.co/consultas/detalleProceso.do?numConstancia=19-12-9172544</t>
  </si>
  <si>
    <t>CPS_189_2019</t>
  </si>
  <si>
    <t>PRESTACION DE SERVICIOS DE APOYO EN LA SEGUNDA VICEPRESIDENCIA DE LA CAMARA DE REPRESENTANTES PARA BRINDAR SOPORTE TECNICO SOBRE LA ELABORACION DE ESTRATEGIAS, CREACION DE CONTENIDOS Y PAUTAS PROMOCIONALES QUE CONTRIBUYAN AL FORTALECIMIENTO DE LOS PROCESOS EN DERECHOS HUMANOS Y DERECHOS COLECTIVOS</t>
  </si>
  <si>
    <t>MANUEL RICARDO PULIDO SANCHEZ</t>
  </si>
  <si>
    <t>https://www.contratos.gov.co/consultas/detalleProceso.do?numConstancia=19-12-9172602</t>
  </si>
  <si>
    <t>CPS_190_2019</t>
  </si>
  <si>
    <t>PRESTAR SERVICIOS PROFESIONALES PARA APOYAR LA COMISION LEGAL DE CUENTAS EN LA REVISION CONTABLE FINANCIERA Y PRESUPUESTAL DE LAS ENTIDAES "DEPARTAMENTO ADMINISTRATIVO DE CIENCIA TECNOLOGIA E INFORMACION - COLCIENCIAS Y FONDO NACIONAL DEL AHORRO VIGENCIA 2018</t>
  </si>
  <si>
    <t>https://www.contratos.gov.co/consultas/detalleProceso.do?numConstancia=19-12-9172660</t>
  </si>
  <si>
    <t>CPS_191_2019</t>
  </si>
  <si>
    <t>PRESTAR SERVICIOS DE APOYO EN LA SEGUNDA VICEPRESIDENCIA DE LA CAMARA DE REPRESENTANTES PARA BRINDAR SOPORTE TECNICO SOBRE LA ELABORACION DE PEIZAS GRAFICAS PUBLICITARIAS PARA LA DIVULGACION Y PROMOCION DE LOS DERECHOS HUMANOS Y DERECHOS COLECTIVOS</t>
  </si>
  <si>
    <t>https://www.contratos.gov.co/consultas/detalleProceso.do?numConstancia=19-12-9172714</t>
  </si>
  <si>
    <t>CPS_192_2019</t>
  </si>
  <si>
    <t>PRESTAR SERVICIOS PROFESIONALES PARA APOYAR A LA COMISION LEGAL DE CUENTAS EN LA REVISION CONTABLE, FINNCIERA Y PRESUPUESTAL DE LA ENTIDAD "BANCO AGRARIO DE COLOMBIA SA" VIGENCIA 2018</t>
  </si>
  <si>
    <t>https://www.contratos.gov.co/consultas/detalleProceso.do?numConstancia=19-12-9172772</t>
  </si>
  <si>
    <t>CPS_193_2019</t>
  </si>
  <si>
    <t>PRESTAR SERVICIOS PROFESIONALES PARA BRINDAR ACOMPAÑAMIENTO EN LA DIRECCION Y PRESENTACION DEL PROGRAMA RADIAL "FRECUENCIA LEGISLATIVA DE LA CAMARA DE REPRESENTANTES</t>
  </si>
  <si>
    <t>JHON LEANDRO CONTRERAS JIMENEZ</t>
  </si>
  <si>
    <t>https://www.contratos.gov.co/consultas/detalleProceso.do?numConstancia=19-12-9172804</t>
  </si>
  <si>
    <t>CPS_194_2019</t>
  </si>
  <si>
    <t>PRESTACION DE SERVICIOS PROFESIONALES PARA APOYAR A LA COMISION LEGAL DE CUENTAS EN LA REVISION, SEGUIMIENTO Y PLAN DE MEJORAMIENTO DE LA ENTIDAD "MINISTERIODE JUSTICIA Y DEL DERECHO" VIGENCIA 2018</t>
  </si>
  <si>
    <t>https://www.contratos.gov.co/consultas/detalleProceso.do?numConstancia=19-12-9173228</t>
  </si>
  <si>
    <t>PRESTAR SERVICIOS PROFESIONALES PARA APOYAR LA COMISION LEGAL DE CUENTAS EN LA REVISION, SEGUIMIENTO Y PLAN DE MEJORAMIENTO DE LAS ENTIDADES "UNIVERSIDAD NACIONAL ABIERTA Y A DISTANCIA - UNAD Y SOCIEDAD DE ACTIVOS ESPECIALES SAS - SAE SAS" VIGENCIA 2018</t>
  </si>
  <si>
    <t>https://www.contratos.gov.co/consultas/detalleProceso.do?numConstancia=19-12-9172871</t>
  </si>
  <si>
    <t>CPS_196_2019</t>
  </si>
  <si>
    <t>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t>
  </si>
  <si>
    <t>https://www.contratos.gov.co/consultas/detalleProceso.do?numConstancia=19-12-9173375</t>
  </si>
  <si>
    <t>CPS_195_2019</t>
  </si>
  <si>
    <t xml:space="preserve">PRESTACION DE SERVICIOS PROFESIONALES PARA APOYAR JURIDICAMENTE LAS ACTIVIDADES DE TRAMITE, SUSYTANCIACION Y DEMAS ACTUACIONES EN LOS PROCESOS PENALES, DISCIPLINARIOS Y FISCALES QUE SE ADELANTAN EN CONTRA DE LOS AFORADOS CONSTITUCIONALES </t>
  </si>
  <si>
    <t>https://www.contratos.gov.co/consultas/detalleProceso.do?numConstancia=19-12-9172982</t>
  </si>
  <si>
    <t>CPS_198_2019</t>
  </si>
  <si>
    <t>PRESTAR SERVICIOS PROFESIONALES PARA APOYAR A LA COMISION LEGAL DE CUENTAS EN LA REVISION CONTABLE FINANCIERA Y PRESUPUESTAL DE LA ENTIDAD "SUPERINTENDENCIA DE INDUSTRIA Y COMERCIO" VIGENCIA 2018</t>
  </si>
  <si>
    <t>https://www.contratos.gov.co/consultas/detalleProceso.do?numConstancia=19-12-9173061</t>
  </si>
  <si>
    <t>CPS_199_2019</t>
  </si>
  <si>
    <t>PRESTACION DE SERVICIOS PROFESIONALES PARA REALIZAR LA PROYECCION DE CONCEPTOS JURIDICOS SOBRE LOS TEMAS DE COMPETENCIA DE LA COMISION DE INVESTIGACION Y ACUSACION</t>
  </si>
  <si>
    <t>https://www.contratos.gov.co/consultas/detalleProceso.do?numConstancia=19-12-9173540</t>
  </si>
  <si>
    <t>CPS_200_2019</t>
  </si>
  <si>
    <t>PRESTAR LOS SERVICIOS DE APOYO A LA GESTION PARA BRINDAR ACOMPAÑAMIENTO A LA OFICINA DE PROTOCOLO DE LA CAMARA DE REPRESENTANTES EN LAS ACTIVIDADES REFERENTES A LA GESTION DE TRAMITES DOCUMENTALES Y EN LA LOGISTICA DE LOS EVENTOS QUE SE DESARROLLAN EN ESTA DEPENDENCIA INTERNA Y EXTERNA DE LA CAMARA DE REPRESENTANTES</t>
  </si>
  <si>
    <t>SERGIO ANDRES POMARICO LOPEZ</t>
  </si>
  <si>
    <t>https://www.contratos.gov.co/consultas/detalleProceso.do?numConstancia=19-12-9173594</t>
  </si>
  <si>
    <t>TERMINADO ANTICIPADAMENTE EL 5 DE ABRIL DE 2019</t>
  </si>
  <si>
    <t>CPS_201_2019</t>
  </si>
  <si>
    <t>PRESTAR SERVICIOS PROFESIONALES EN LA SEGUNDA VICEPRESIDENCIA DE LA CAMARA DE REPRESENTANTES PARA ACOMPAÑAR Y HACER SEGUIMIENTO DEL CUMPLIMIENTO Y DESARROLLO DEL ESTATUTO DE LA OPOSICION</t>
  </si>
  <si>
    <t>FABIOLA MARQUEZ GUISALES</t>
  </si>
  <si>
    <t>https://www.contratos.gov.co/consultas/detalleProceso.do?numConstancia=19-12-9173662</t>
  </si>
  <si>
    <t>UTL. H. R. ENRIQUE CABRALES BAQUERO</t>
  </si>
  <si>
    <t>CPS_202_2019</t>
  </si>
  <si>
    <t>CONTRATO DE PRESTACION DE SERVICIOS COMO ASESOR GRADO I EN LA UNIDAD DE TRABAJO LEGISLATIVO DEL HONORABLE REPRESENTANTE ENRIQUE CABRALES BAQUERO</t>
  </si>
  <si>
    <t>JESUS SALIM LORDUY MARTINEZ</t>
  </si>
  <si>
    <t>https://www.contratos.gov.co/consultas/detalleProceso.do?numConstancia=19-12-9173798</t>
  </si>
  <si>
    <t>CPS_203_2019</t>
  </si>
  <si>
    <t>PRESTACION DE SERVICIOS DE APOYO A LA GESTION PARA ACOMPAÑAR A LA DIVISION DE PERSONAL EN LAS ACTIVIDADES DE SISTEMATIZACION, EVALUACION DE FONDOS ACUMULADOS, ARCHIVO DE GESTION Y SITUACIONES ADMINISITRATIVAS DE LOS FUNCIONARIOS DE LA CAMARA DE REPRESENTANTES</t>
  </si>
  <si>
    <t>https://www.contratos.gov.co/consultas/detalleProceso.do?numConstancia=19-12-9174263</t>
  </si>
  <si>
    <t>CPS_204_2019</t>
  </si>
  <si>
    <t>PRESTACION DE SERVICIOS DE APOYO A LA GESTION ES ACTIVIDADES ADMINISTRATIVAS  Y DE ATENCION E INFORMACION A LOS USUARIOS Y SUJETOS DE ACTIVIDAD PROCESAL EN LA COMISION LEGAL DE INVESTIGACION ACUSACION DE LA CAMARA DE REPRESENTANTES</t>
  </si>
  <si>
    <t>https://www.contratos.gov.co/consultas/detalleProceso.do?numConstancia=19-12-9174532</t>
  </si>
  <si>
    <t>CPS_205_2019</t>
  </si>
  <si>
    <t>PRESTACION DE SERVICIOS PROFESIONALES PARA EL APOYO EN LAS ACTIVIDADES PRECONTRACTUALES Y ACOMPAÑAMIENTO JURIDICOEN LA DIVISION FINANCIERA Y PRESUPUESTO DE LA CAMARA DE REPRESENTANTES</t>
  </si>
  <si>
    <t>https://www.contratos.gov.co/consultas/detalleProceso.do?numConstancia=19-12-9180544</t>
  </si>
  <si>
    <t>CPS_206_2019</t>
  </si>
  <si>
    <t>PRESTACION DE SERVICIOS PARA BRINDAR ACOMPAÑAMIENTO A LA OFICINA DE INFORMACION Y PRENSA EN LA PRODUCCION DE CONTENIDO PARA LOS DIFERENTES PRODUCTOS AUDIOVISUALES DEL CANAL DEL CONGRESO DE LA CAMARA DE REPRESENTANTES</t>
  </si>
  <si>
    <t>CATALINA ORIETTA LOPEZ GALINDO</t>
  </si>
  <si>
    <t>https://www.contratos.gov.co/consultas/detalleProceso.do?numConstancia=19-12-9180599</t>
  </si>
  <si>
    <t>CPS_207_2019</t>
  </si>
  <si>
    <t>https://www.contratos.gov.co/consultas/detalleProceso.do?numConstancia=19-12-9180645</t>
  </si>
  <si>
    <t>CPS_208_2019</t>
  </si>
  <si>
    <t>PRESTACION DE SERVICIOS PROFESIONALES PARA APOYAR JURIDICAMENTE LAS ACTIVIDADES DE TRAMITE, SUSTANCIACION Y DEMAS ACTUACIONES EN LOS PROCESOS PENALES, DISCIPLINARIOS Y FISCALES QUE SE ADELANTES EN LA COMISION DE INVESTIGACION Y ACUSACION DE LA CAMARA DE REPRESENTANTES</t>
  </si>
  <si>
    <t>https://www.contratos.gov.co/consultas/detalleProceso.do?numConstancia=19-12-9180702</t>
  </si>
  <si>
    <t>CPS_209_2019</t>
  </si>
  <si>
    <t>PRESTACION DE SERVICIOS DE APOYO A AL GESTION COMO OPERADOR DE SWITCHER DE LAS TRANSMISIONES EN DIRECTO O EN DIFERIDO DE LAS COMISIONES, PLENARIAS Y LOS DIFERENTES EVENTOS ORGANIZADOS POR LA CAMARA DE REPRESENTANTES</t>
  </si>
  <si>
    <t>ORLANDO ECHEVERRY MARMOLEJO</t>
  </si>
  <si>
    <t>https://www.contratos.gov.co/consultas/detalleProceso.do?numConstancia=19-12-9180730</t>
  </si>
  <si>
    <t>CPS_210_2019</t>
  </si>
  <si>
    <t>PRESTAR SERVICIOS PROFESIONALES PARA APOYAR A LA COMISION LEGAL DE CUENTAS EN LA REVISION FINANCIERA Y PRESUPUESTAL DE LA ENTIDAD "UNIVERSIDAD NACIONAL DE COLOMBIA" VIGENCIA 2018</t>
  </si>
  <si>
    <t>HELLEN GISELLE MARTINEZ CADENA</t>
  </si>
  <si>
    <t>https://www.contratos.gov.co/consultas/detalleProceso.do?numConstancia=19-12-9183205</t>
  </si>
  <si>
    <t>CPS_211_2019</t>
  </si>
  <si>
    <t>PRESTACION DE SERVICIOS PROFESIONALES CON PLENA AUTONOMIA TECNICA, ADMINISTRATIVA Y FINANCIERA PARA BRINDAR APOYO A LA OFICINA COORDINADORA DE CONTROL INTERNO EN EL SEGUIMIENTO Y REVISION A LOS ASPECTOS QUE SEAN RELEVANTES EN LOS PROCESOS Y PROCEDIMIENTOS DE ESTA OFICINA</t>
  </si>
  <si>
    <t>MIGUEL ANGEL GARCIA PEREZ</t>
  </si>
  <si>
    <t>https://www.contratos.gov.co/consultas/detalleProceso.do?numConstancia=19-12-9180883</t>
  </si>
  <si>
    <t>CPS_212_2019</t>
  </si>
  <si>
    <t>PRESTACION DE SERVICIOS DE APOYO A LA GESTION EN LA EJECUCION DE LOS PROCEDIMIENTOS INTERNOS JUDICIALES Y ADMINISTRATIVOS DE LA COMISION PARA GARANTIZAR SU EFECTIVIDAD, EN LOS PROCESOS PENALES, DISCIPLINARIOS Y FISCALES ADELANTADOS POR LA COMISION DE INVESTIGACION Y ACUSACION DE LA CAMARA DE REPRESENTANTES</t>
  </si>
  <si>
    <t>HAMMER ZELMAN PARDO HERNANDEZ</t>
  </si>
  <si>
    <t>https://www.contratos.gov.co/consultas/detalleProceso.do?numConstancia=19-12-9180910</t>
  </si>
  <si>
    <t>CPS_213_2019</t>
  </si>
  <si>
    <t>PRESTAR SERVICIOS DE APOYO A LA GESTION EN LA BUSQUEDA Y RECOLECCION DE  INFORMACION RESPECTO DE LA ENTIDAD "FONDO FINANCIERO DE PROYECTOS DE DESARROLLO - FONADE" VIGENCIA 2018 Y PROPORCIONAR APOYO EN LA TRANSCRIPCION DE LOS INFORMES PRESENTADOS POR LAS ENTIDADES CITADAS A CONTROL POLITICO</t>
  </si>
  <si>
    <t>https://www.contratos.gov.co/consultas/detalleProceso.do?numConstancia=19-12-9194330</t>
  </si>
  <si>
    <t>CPS_214_2019</t>
  </si>
  <si>
    <t>PRESTAR SERVICIOS PROFESIONALES PARA APOYAR A LA COMISION LEGAL DE CUENTAS EN LA REVISION CONTABLE FINANCIERA Y PRESUPUESTAL DE LA ENTIDAD "FONDO NACIONAL DE GARANTIAS - FNG" VIGENCIA 2018</t>
  </si>
  <si>
    <t>BEATRIZ VALENCIA GOMEZ</t>
  </si>
  <si>
    <t>https://www.contratos.gov.co/consultas/detalleProceso.do?numConstancia=19-12-9180921</t>
  </si>
  <si>
    <t>CPS_215_2019</t>
  </si>
  <si>
    <t>https://www.contratos.gov.co/consultas/detalleProceso.do?numConstancia=19-12-9183319</t>
  </si>
  <si>
    <t>CPS_216_2019</t>
  </si>
  <si>
    <t>PRESTAR SERVICIOS PROFESIONALES EN LA SEGUNDA VICEPRESIDENCIA DE LA CAMARA DE REPRESENTANTES PARA APOYAR EN LA INVESTIGACION Y ARTICULACION DE ACTORES SOCIALES Y CIUDADANOS, QUE CONTRIBUYAN AL FORTALECIMIENTO DE LOS PROCESOS EN DERECHOS HUMANOS Y DERECHOS COLECTIVOS</t>
  </si>
  <si>
    <t>https://www.contratos.gov.co/consultas/detalleProceso.do?numConstancia=19-12-9180932</t>
  </si>
  <si>
    <t>CPS_217_2019</t>
  </si>
  <si>
    <t>https://www.contratos.gov.co/consultas/detalleProceso.do?numConstancia=19-12-9180972</t>
  </si>
  <si>
    <t>CPS_218_2019</t>
  </si>
  <si>
    <t>PRESTACION DE SERVICIOS PROFESIONALES PARA BRINDAR ACOMPAÑAMIENTO EN LOS DIFERENTES PROCESOS QUE ESTAN BAJO LA SUPERVISION DE LA DIVISION DE SERVICIOS</t>
  </si>
  <si>
    <t>SERGIO ANDRES LOAIZA BARRANGAN</t>
  </si>
  <si>
    <t>https://www.contratos.gov.co/consultas/detalleProceso.do?numConstancia=19-12-9180989</t>
  </si>
  <si>
    <t>CPS_219_2019</t>
  </si>
  <si>
    <t>PRESTAR SERVICIOS DE APOYO Y ACOMPAÑAMIENTO A LA GESTION EN LAS ACTIVIDADES REALIZADAS POR LA DIVISION FINANCIERA Y DE PRESUPUESTO , RELACIONADAS CON LA REVISION DE CORRESPONDENCIA RECIBIDA Y ARCHIVO DE DOCUMENTACION GENERADA POR DICHA DEPENDENCIA</t>
  </si>
  <si>
    <t>JOSEFINA ALEJANDRA ESPERANZA BESTENE</t>
  </si>
  <si>
    <t>https://www.contratos.gov.co/consultas/detalleProceso.do?numConstancia=19-12-9180999</t>
  </si>
  <si>
    <t>CPS_220_2019</t>
  </si>
  <si>
    <t>PRESTACION DE SERVICIOS PROFESIONALES PARA BRINDAR ACOMPAÑAMIENTO A LA DIVISION DE SERVICIOS EN ACTIVIDADES Y PROCESOS DE MODIFICACION, ADECUACION Y MANTENIMIENTO DE LAS INSTALACIONES FISICAS DE LA CAMARA DE REPRESENTANTES</t>
  </si>
  <si>
    <t>JOSE REINEL CONTRERAS YARURO</t>
  </si>
  <si>
    <t>https://www.contratos.gov.co/consultas/detalleProceso.do?numConstancia=19-12-9191972</t>
  </si>
  <si>
    <t>CPS_221_2019</t>
  </si>
  <si>
    <t>PRESTACION DE SERVICIOS PROEFSIONALES PARA APOYAR A LA COMISION LEGAL DE CUENTAS EN LA REVISION SEGUIMIENTO Y PLAN DE MEJORAMIENTO DE LAS ENTIDADES "REGISTRADURIA NACIONAL DEL ESTADO CIVIL Y MINISTERIO DEL INTERIOR" VIGENCIA 2018</t>
  </si>
  <si>
    <t>JOSE DEL CARMEN FEREZ MARCONI</t>
  </si>
  <si>
    <t>https://www.contratos.gov.co/consultas/detalleProceso.do?numConstancia=19-12-9192032</t>
  </si>
  <si>
    <t>CPS_222_2019</t>
  </si>
  <si>
    <t>PRESTACION DE SERVICIOS PROFESIONALES PARA APOYAR A LA PRESIDENCIA DE LA CAMARA DE REPRESENTANTES EN LA REVISION DE ASUNTOS ETNICOS, MEDIANTE EL ACOMPAÑAMIENTO A LA COMISION LEGAL PARA LA PROTECCION DE LOS DERECHOS DE LAS COMUNIDADES NEGRAS O POBLACION AFROCOLOMBIANA "COMISION LEGAL AFRO"</t>
  </si>
  <si>
    <t>AURA VANESSA AGUILAR MORENO</t>
  </si>
  <si>
    <t>https://www.contratos.gov.co/consultas/detalleProceso.do?numConstancia=19-12-9192180</t>
  </si>
  <si>
    <t>CPS_223_2019</t>
  </si>
  <si>
    <t>PRESTACION DE SERVICIOS DE APOYO A LA GESTION PARA EL SEGUIMIENTO DE LAS NECESIDADES BASICAS DE LOS REPRESENTANTES A LA CAMARA A CARGO DE LA DIVISION DE SERVICIOS</t>
  </si>
  <si>
    <t>https://www.contratos.gov.co/consultas/detalleProceso.do?numConstancia=19-12-9192288</t>
  </si>
  <si>
    <t>CPS_224_2019</t>
  </si>
  <si>
    <t>PRESTACION DE SERVICIOS DE APOYO A LA GESTION PARA EL SEGUIMIENTO DE LOS PROCESOS CONTRACTUALES A CARGO DE LA DIVISION DE SERVICIOS</t>
  </si>
  <si>
    <t>https://www.contratos.gov.co/consultas/detalleProceso.do?numConstancia=19-12-9192344</t>
  </si>
  <si>
    <t>CPS_225_2019</t>
  </si>
  <si>
    <t>https://www.contratos.gov.co/consultas/detalleProceso.do?numConstancia=19-12-9192421</t>
  </si>
  <si>
    <t>CPS_226_2019</t>
  </si>
  <si>
    <t>PRESTACION DE SERVCIOS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</si>
  <si>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 DUCON</t>
  </si>
  <si>
    <t>https://www.contratos.gov.co/consultas/detalleProceso.do?numConstancia=19-12-9192468</t>
  </si>
  <si>
    <t>CPS_227_2019</t>
  </si>
  <si>
    <t>PRESTAR SERVICIOS PROFESIONALES PARA ASESORAR LA INSTRUCCIÓN DE LOS PROCESOS PENALES DISCIPLINARIOS Y FISCALES, PROYECTANDO LOS RESPECTIVOS AUTOS INTERLOCUTORIOS Y DE SUSTANCIACION DE ACUERDO A LAS ETAPAS PROCESALES QUE SON ADELANTADOS POR LA COMISION DE INVESTIGACION Y ACUSACION DE LA CAMARA DE REPRESENTANTES</t>
  </si>
  <si>
    <t>https://www.contratos.gov.co/consultas/detalleProceso.do?numConstancia=19-12-9192540</t>
  </si>
  <si>
    <t>CPS_228_2019</t>
  </si>
  <si>
    <t>PRESTACION DE SERVICIOS DE APOYO A LA GESTION EN TRAMITES ADMINISTRATIVOS QUE DEBA ADELANTAR  EN LA DIVISION DE SERVICIOS</t>
  </si>
  <si>
    <t>https://www.contratos.gov.co/consultas/detalleProceso.do?numConstancia=19-12-9192594</t>
  </si>
  <si>
    <t>CPS_229_2019</t>
  </si>
  <si>
    <t>PRESTACION DE SERVICIOS DE APOYO A LA GESTION PARA ACOMPAÑAR EN ACTIVIDADES DE DUPLICACION DE PRUEBAS DENUNCIAS DERECHOS DE PETICION TUTELAS Y DEMAS QUE SE REQUIERAN POR PARTE DEL DECRETARIO DE LA COMISION LEGAL DE INVESTIGACION Y ACUSACION DE LA CAMARA DE REPRESENTANTES</t>
  </si>
  <si>
    <t>https://www.contratos.gov.co/consultas/detalleProceso.do?numConstancia=19-12-9192680</t>
  </si>
  <si>
    <t>CPS_230_2019</t>
  </si>
  <si>
    <t>PRESTACION DE SERVICIOS DE APOYO A LA GESTION EN LAS ACTIVIDADES ASISTENCIALES REQUERIDAS POR LA OFICINA DE PLANEACION Y SISTEMAS DE LA CAMARA DE REPRESENTANTES</t>
  </si>
  <si>
    <t>CHRISTIAN FERNANDO VILLEGAS DIAZ</t>
  </si>
  <si>
    <t>https://www.contratos.gov.co/consultas/detalleProceso.do?numConstancia=19-12-9192746</t>
  </si>
  <si>
    <t>MC_002_2019</t>
  </si>
  <si>
    <t>CONTRATAR LA ADQUISICION DE VEINTICINCO (25) CERTIFICADOS DIGITALES (TOKEN) CON DESTINO A FUNCIONARIOS DE LA CAMARA DE REPRESENTANTES PARA SER USADOS EN EL MANEJO DEL APLICATIVO SIIF NACION II</t>
  </si>
  <si>
    <t>GESTION DE SEGURIDAD ELECTRONICA SAS</t>
  </si>
  <si>
    <t>https://www.contratos.gov.co/consultas/detalleProceso.do?numConstancia=19-13-9142853</t>
  </si>
  <si>
    <t>CPS_232_2019</t>
  </si>
  <si>
    <t>PRESTAR SERVICIOS PROFESIONALES A LA COMISION SEXTA CONSTITUCIONAL PERMANENTE DE LA CAMARA DE REPRESENTANTES CON LA REVISION Y ACOMPAÑAMIENTO  EN LOS DIFERENTES DEBATES DE CONTROL POLITICO QUE SE TRAMITEN EN ESTA COMISION, EN ESPECIAL AQUELLOS RELACIONADOS CON EL MINISTERIO DE VIVIENDA CIUDAD Y TERRITORIO</t>
  </si>
  <si>
    <t>https://www.contratos.gov.co/consultas/detalleProceso.do?numConstancia=19-12-9201787</t>
  </si>
  <si>
    <t>UTL. H. R. CESAR AUGUSTO PACHON ACHURY</t>
  </si>
  <si>
    <t>CPS_233_2019</t>
  </si>
  <si>
    <t>CONTRATO DE PRESTACION DE SERVICIOS COMO ASESOR GRADO I EN LA UNIDAD DE TRABAJO LEGISLATIVO DEL HONORABLE REPRESENTANTE CESAR AUGUSTO PACHON ACHURY</t>
  </si>
  <si>
    <t>JUAN CARLOS VALENZUELA RODRIGUEZ</t>
  </si>
  <si>
    <t>https://www.contratos.gov.co/consultas/detalleProceso.do?numConstancia=19-12-9201881</t>
  </si>
  <si>
    <t>CPS_234_2019</t>
  </si>
  <si>
    <t>PRESTACION DE SERVICIOS PROFESIONALES PARA BRINDAR APOYO Y ACOMPAÑAMIENTO EN LA DIVISION FINANCIERA Y DE PRESUPUESTO EN LA APLICACIÓN DE NORMAS Y PROCEDIMIENTOS PRESUPUESTALES, ASI COMO EL APOYO A LA REVISION DE LOS SOPORTES DE LAS SOLICITUDES PRESUPUESTALES DE LA CAMARA DE REPRESENTANTES</t>
  </si>
  <si>
    <t>PAULA ANDREA PEMBERTHY RUIZ</t>
  </si>
  <si>
    <t>https://www.contratos.gov.co/consultas/detalleProceso.do?numConstancia=19-12-9202020</t>
  </si>
  <si>
    <t>CPS_235_2019</t>
  </si>
  <si>
    <t>APOYAR A LA PRESIDENCIA DE LA CAMARA DE REPRESENTANTES EN TRAMITES OPERATIVOS Y ADMINISTRATIVOS DE RECOLECCION DE INFORMACION EN LAS DIFERENTES COMISIONES CONSTITUCIONALES Y LEGALES, ASI COMO EN PLENARIA PARA APOYAR EL FUNCIONAMIENTO INTERNO EN LA OFICINA DE PRESIDENCIA DE LA CORPORACION</t>
  </si>
  <si>
    <t>OSCAR ARMANDO ZAMBRANO RINCON</t>
  </si>
  <si>
    <t>https://www.contratos.gov.co/consultas/detalleProceso.do?numConstancia=19-12-9202118</t>
  </si>
  <si>
    <t>CPS_236_2019</t>
  </si>
  <si>
    <t>SANDRA MILENA ZULUAGA RESTREPO</t>
  </si>
  <si>
    <t>https://www.contratos.gov.co/consultas/detalleProceso.do?numConstancia=19-12-9202230</t>
  </si>
  <si>
    <t>CPS_237_2019</t>
  </si>
  <si>
    <t>https://www.contratos.gov.co/consultas/detalleProceso.do?numConstancia=19-12-9202298</t>
  </si>
  <si>
    <t>CPS_238_2019</t>
  </si>
  <si>
    <t>PRESTACION DE SERVICIOS DE APOYO A LA GESTION PARA ADELANTAR LAS ACTIVIDADES ASISTENCIALES Y OPERATIVAS EN LOS PROCESOS DE CONTRATACION DE LA DIVISION JURIDICA</t>
  </si>
  <si>
    <t>CAMILO CARVAJAL ARROYAVE</t>
  </si>
  <si>
    <t>https://www.contratos.gov.co/consultas/detalleProceso.do?numConstancia=19-12-9202440</t>
  </si>
  <si>
    <t>CPS_239_2019</t>
  </si>
  <si>
    <t>PRESTACION DE SERVICIOS DE APOYO A LA GESTION EN EL SOPORTE DE LOS DIFERENTES PERIFERICOS Y APLICATIVOS TECNOLOGICOS DE LA OFICINA DE LA OFICINA DE PLANEACION Y SISTEMAS DE LA CAMARA DE REPRESENTANTES</t>
  </si>
  <si>
    <t>ANGEL MARIA LAMPREA ORTIZ</t>
  </si>
  <si>
    <t>https://www.contratos.gov.co/consultas/detalleProceso.do?numConstancia=19-12-9226951</t>
  </si>
  <si>
    <t>CPS_240_2019</t>
  </si>
  <si>
    <t>JAIRO ALBERTO TOLOZA VEGA</t>
  </si>
  <si>
    <t>https://www.contratos.gov.co/consultas/detalleProceso.do?numConstancia=19-12-9226984</t>
  </si>
  <si>
    <t>CPS_241_2019</t>
  </si>
  <si>
    <t>PRESTACION DE SERVICIOS DE APOYO A LA GESTION PARA APOYAR LOGISTICAMENTE EN LA TRANSCRIPCION DE ACTAS DE SESION Y AUDIENCIAS PUBLICAS, TODA VEZ QUE DURANTE ESTE PERIODO LEGISLATIVO SE HAN REALIZADO 31 SESIONES Y 18 AUDIENCIAS, ACTIVIDADES QUE HASTA LA FECHA NO SE HAN PODIDO EVACUAR</t>
  </si>
  <si>
    <t>LUIS MIGUEL SILVA CASTILLO</t>
  </si>
  <si>
    <t>https://www.contratos.gov.co/consultas/detalleProceso.do?numConstancia=19-12-9227014</t>
  </si>
  <si>
    <t>CPS_242_2019</t>
  </si>
  <si>
    <t>PRESTACION DE SERVICIOS PROFESIONALES PARA APOYAR JURIDICAMENTE LAS ACTIVIDADES, TRAMITE, SUSTANCIACION Y DEMAS ACTUACIONES EN LOS PROCESOS PENALES, DISCIPLINARIOS Y FISCALES QUE SE ADELANTEN EN LA COMISION DE INVESTIGACION Y ACUSACION DE LA CAMARA DE REPRESENTANTES</t>
  </si>
  <si>
    <t>https://www.contratos.gov.co/consultas/detalleProceso.do?numConstancia=19-12-9230721</t>
  </si>
  <si>
    <t>CPS_243_2019</t>
  </si>
  <si>
    <t>PRESTACION DE SERVICIOS DE APOYO A LA GESTION PARA IMPLEMENTAR CAMPAÑAS DE EDUCACION AMBIENTAL CON EL FIN DE DAR A CONOCER PGIRS</t>
  </si>
  <si>
    <t>https://www.contratos.gov.co/consultas/detalleProceso.do?numConstancia=19-12-9227055</t>
  </si>
  <si>
    <t>CPS_244_2019</t>
  </si>
  <si>
    <t>https://www.contratos.gov.co/consultas/detalleProceso.do?numConstancia=19-12-9238174</t>
  </si>
  <si>
    <t>CPS_245_2019</t>
  </si>
  <si>
    <t>https://www.contratos.gov.co/consultas/detalleProceso.do?numConstancia=19-12-9238279</t>
  </si>
  <si>
    <t>CPS_246_2019</t>
  </si>
  <si>
    <t>PRESTAR SERVICIOS PROFESIONALES PARA APOYAR A LA COMISION LEGAL DE CUENTAS EN LA REVISION CONTABLE, FINANCIERA Y PRESUPUESTAL DE LAS ENTIDADES DEPARTAMENTO ADMINISTRATIVO NACIONAL DE PLANEACION E INSITITUTO NACIONAL DE VIGILANCIA DE MEDICAMENTOS Y ALIMENTOS IVIMA VIGENCIA 2018</t>
  </si>
  <si>
    <t>https://www.contratos.gov.co/consultas/detalleProceso.do?numConstancia=19-12-9238359</t>
  </si>
  <si>
    <t>CPS_247_2019</t>
  </si>
  <si>
    <t>PRESTAR SERVICIOS PROFESIONALES PARA APOYAR A LA COMISION LEGAL DE CUENTAS EN LA REVISION CONTABLE FINANCIERA Y PRESUPUESTAL DE LAS ENTIDADES CORPORACION AUTONOMA REGIONAL DEL ATLANTICO CRA E INDUSTRIA MILITAR INDUMIL VIGENCIA 2018</t>
  </si>
  <si>
    <t>https://www.contratos.gov.co/consultas/detalleProceso.do?numConstancia=19-12-9238426</t>
  </si>
  <si>
    <t>CPS_248_2019</t>
  </si>
  <si>
    <t>PRESTACION DE SERVCIOS PROFESIONALES PARA APOYAR JURIDICAMENTE LAS ACTIVIDADES TRAMTE SUSTANCIACION Y DEMAS ACTUACIONES EN LOS PROCESOS PENALES DISCIPLINARIOS Y FISCALES QUE SE ADELANTES EN LA COMISION DE INVESTIGACION Y ACUSACION DE LA CAMARA DE REPRESENTANTES</t>
  </si>
  <si>
    <t>https://www.contratos.gov.co/consultas/detalleProceso.do?numConstancia=19-12-9238538</t>
  </si>
  <si>
    <t>CPS_249_2019</t>
  </si>
  <si>
    <t>https://www.contratos.gov.co/consultas/detalleProceso.do?numConstancia=19-12-9238594</t>
  </si>
  <si>
    <t>CPS_250_2019</t>
  </si>
  <si>
    <t>https://www.contratos.gov.co/consultas/detalleProceso.do?numConstancia=19-12-9238659</t>
  </si>
  <si>
    <t>CPS_251_2019</t>
  </si>
  <si>
    <t>https://www.contratos.gov.co/consultas/detalleProceso.do?numConstancia=19-12-9238710</t>
  </si>
  <si>
    <t>CPS_252_2019</t>
  </si>
  <si>
    <t>https://www.contratos.gov.co/consultas/detalleProceso.do?numConstancia=19-12-9238771</t>
  </si>
  <si>
    <t>CPS_253_2019</t>
  </si>
  <si>
    <t>https://www.contratos.gov.co/consultas/detalleProceso.do?numConstancia=19-12-9238825</t>
  </si>
  <si>
    <t>CPS_254_2019</t>
  </si>
  <si>
    <t>https://www.contratos.gov.co/consultas/detalleProceso.do?numConstancia=19-12-9238882</t>
  </si>
  <si>
    <t>CPS_255_2019</t>
  </si>
  <si>
    <t>PRESTACION DE SERVICIOS DE APOYO A LA GESTION PARA REALIZAR ACTIVIDADES ADMINISTRATIVAS Y OPERATIVAS NECESARIAS PARA EL CUMPLIMIENTO DE LOS PROCESOS Y PROCEDIMIENTOS A CARGO DE LA DIVISION DE SERVICIOS</t>
  </si>
  <si>
    <t>HERMES FERNANDO MARTINEZ URSULA</t>
  </si>
  <si>
    <t>https://www.contratos.gov.co/consultas/detalleProceso.do?numConstancia=19-12-9238923</t>
  </si>
  <si>
    <t>CPS_256_2019</t>
  </si>
  <si>
    <t>https://www.contratos.gov.co/consultas/detalleProceso.do?numConstancia=19-12-9238972</t>
  </si>
  <si>
    <t>CPS_257_2019</t>
  </si>
  <si>
    <t>LUZ ALEJANDRA MORALES SANCHEZ</t>
  </si>
  <si>
    <t>https://www.contratos.gov.co/consultas/detalleProceso.do?numConstancia=19-12-9241588</t>
  </si>
  <si>
    <t>COMISION ESPECIAL DE SEGUIMIENTO AL PROCESO DE DESCENTRALIZACION Y ORDENAMIENTO TERRITORIAL</t>
  </si>
  <si>
    <t>CPS_258_2019</t>
  </si>
  <si>
    <t>PRESTACION DE SERVICIOS PARA APOYAR A LA COMISION DE ORDENAMIENTO TERRITORIAL EN EL DESARROLLO DE SUS ACTIVIDADES LEGISLATIVAS Y ADMINISTRATIVAS</t>
  </si>
  <si>
    <t>LAURA DANIELA LUCENA VILLALBA</t>
  </si>
  <si>
    <t>https://www.contratos.gov.co/consultas/detalleProceso.do?numConstancia=19-12-9241676</t>
  </si>
  <si>
    <t>CPS_259_2019</t>
  </si>
  <si>
    <t>PRESTACION DE SERVICIOS PROFESIONALES PARA BRINDAR APOYO Y ACOMPAÑAMIENTO A LA COMISION SEGUNDA EN EL SEGUIMIENTO Y ACTUALIZACION DE LAS ACTIVIDADES DESARROLLADAS POR EL MINISTERIO DE COMERCIO, INDUSTRIA Y TURISMO, AL IGUAL QUE A SUS ENTIDADES ADSCRITAS Y RELACIONADAS COMO PROEXPORT, BALCOLDEX Y FILDUCOLDEX, ENTRE OTRAS QUE SE ENCUENTRAN ADSCRITAS A ESTE SECTOR, Y EN EL SEGUIMIENTO AL PROCESO LEGISLATIVO DEL PROYECTO DE LEY NO, 268 DE 2018 CAMARA OCDE</t>
  </si>
  <si>
    <t>JORGE IVAN OSORIO VELASQUEZ</t>
  </si>
  <si>
    <t>https://www.contratos.gov.co/consultas/detalleProceso.do?numConstancia=19-12-9241776</t>
  </si>
  <si>
    <t>CPS_260_2019</t>
  </si>
  <si>
    <t>PRESTACION DE SERVICIOS DE APOYO A LA GESTION PARA ATENDER LOS REQUERIMIENTOS ADMINISTRATIVOS QUE SE REALICEN ANTE LA DIVISION DE SERVICIOS</t>
  </si>
  <si>
    <t>DANIEL ESTEBAN SALAMANCA DELGADO</t>
  </si>
  <si>
    <t>https://www.contratos.gov.co/consultas/detalleProceso.do?numConstancia=19-12-9243295</t>
  </si>
  <si>
    <t>CPS_261_2019</t>
  </si>
  <si>
    <t>ROGELIO PAEZ BERNAL</t>
  </si>
  <si>
    <t>https://www.contratos.gov.co/consultas/detalleProceso.do?numConstancia=19-12-9241877</t>
  </si>
  <si>
    <t>TERMINADO ANTICIPADAMENTE EL 11 DE ABRIL DE 2019</t>
  </si>
  <si>
    <t>CPS_262_2019</t>
  </si>
  <si>
    <t>PRESTACION DE SERVICIOS PROFESIONALES PARA REALIZAR ACOMPAÑAMIENTO JURIDICO A LAS ACTIVIDADES, TRAMITE, SUSTANCIACION Y DEMAS ACTUACIONES EN LOS PROCESOS  PENALES, DISCIPLINARIOS Y FISCALES QUE SE ADELANTAN EN CONTRA DE LOS AFORADOS CONSTITUCIONALES</t>
  </si>
  <si>
    <t>https://www.contratos.gov.co/consultas/detalleProceso.do?numConstancia=19-12-9241957</t>
  </si>
  <si>
    <t>CPS_263_2019</t>
  </si>
  <si>
    <t>PRESTACION DE SERVICIOS DE AOPYO A LA GESTION EN LAS ACTIVIDADES DE ARCHIVO, ORDENAR LOS DOCUMENTOS EN LA RECEPCION CONTROL Y PRESTAMO DE DOCUMENTOS EN LA OFICINA DE PLANEACION Y SISTEMAS DE LA CAMARA DE REPRESENTANTES</t>
  </si>
  <si>
    <t>CLAUDIA MILENA ACEVEDO SALAZAR</t>
  </si>
  <si>
    <t>https://www.contratos.gov.co/consultas/detalleProceso.do?numConstancia=19-12-9242025</t>
  </si>
  <si>
    <t>CPS_264_2019</t>
  </si>
  <si>
    <t>PRESTACION DE SERVICIOS PROFESIONALES PARA ACOMPAÑAR LOS TEMAS DE GESTION DE LA DIVISION DE SERVICIOS DE LA CAMARA DE REPRESENTANTES</t>
  </si>
  <si>
    <t>ANDRES FERNANDO GOMEZ RANGEL</t>
  </si>
  <si>
    <t>https://www.contratos.gov.co/consultas/detalleProceso.do?numConstancia=19-12-9252734</t>
  </si>
  <si>
    <t>CPS_265_2019</t>
  </si>
  <si>
    <t>PRESTACION DE SERVICIOS PROFESIONALES PARA ACOMPAÑAR A LA DIVISION DE PERSONAL EN TEMAS RELACIONADOS A DEFINIR LAS SITUACIONES ADMINISTRATIVAS DE LOS FUNCIONARIOS DE LA CAMARA DE REPRESENTANTES</t>
  </si>
  <si>
    <t>https://www.contratos.gov.co/consultas/detalleProceso.do?numConstancia=19-12-9253158</t>
  </si>
  <si>
    <t>CPS_266_2019</t>
  </si>
  <si>
    <t>PRESTAR SERVICIOS PROFESIONALES EN LA SEGUNDA VIDEPRESIDENCIA DE LA CAMARA DE REPRESENTANTES PARA ACOMPAÑAR Y HACER SEGUIMIENTO DEL CUMPLIMIENTO Y DESARROLLO DEL REGIMEN LEGAL APLICABLE A LOS CONGRESISTAS</t>
  </si>
  <si>
    <t>AUGUSTO ALFONSO OCAMPO CAMACHO</t>
  </si>
  <si>
    <t>https://www.contratos.gov.co/consultas/detalleProceso.do?numConstancia=19-12-9262196</t>
  </si>
  <si>
    <t>CPS_267_2019</t>
  </si>
  <si>
    <t>PRESTACION DE SERVICIOS PROFESIONALES PARA ASISTIR EN LA SECRETARIA GENERAL EN LAS LABORES DE ANALISIS Y ACOMPAÑAMIENTO DE INICIATIVAS ATINENTES A TRATADOS Y CONVENIOS ASI COMO APOYO EN LA ELABORACION DE ESTUDIOS PREVIOS, NECESIDADES, ACTAS DE INICIO Y DEMAS ACTIVIDADES QUE DE ESTAS SE DERIVEN</t>
  </si>
  <si>
    <t>https://www.contratos.gov.co/consultas/detalleProceso.do?numConstancia=19-12-9262247</t>
  </si>
  <si>
    <t>CPS_268_2019</t>
  </si>
  <si>
    <t>PRESTACION DE SERVICIOS PROFESIONALES PARA BRINDAR ACOMPAÑAMIENTO A LA OFICINA DE INFORMACION Y PRENSA DE LA CAMARA DE REPRESENTANTES EN LA REALIZACION DE NOTAS PERIODISTICAS PARA LA REVISTA INSTITUCIONAL "PODER LEGISLATIVO"</t>
  </si>
  <si>
    <t>JOHN HELTON ORDOÑEZ BENAVIDES</t>
  </si>
  <si>
    <t>https://www.contratos.gov.co/consultas/detalleProceso.do?numConstancia=19-12-9262315</t>
  </si>
  <si>
    <t>CESION CONTRATO A YENNY MARCELA MONDRAGON TORRES C.C. 1061796316</t>
  </si>
  <si>
    <t>CPS_269_2019</t>
  </si>
  <si>
    <t>PRESTACION DE SERVICIOS PROFESIONALES ESPECIALIZADOS PARA APOYAR A LA DIVISION JURIDICAEN LOS TEMAS RELACIONADOS CON CONTRATACION PUBLICA Y REPRESENTACION JUDICIAL</t>
  </si>
  <si>
    <t>https://www.contratos.gov.co/consultas/detalleProceso.do?numConstancia=19-12-9262383</t>
  </si>
  <si>
    <t>CPS_270_2019</t>
  </si>
  <si>
    <t>PRESTACION DE SERVICIOS PROFESIONALES PARA REALIZAR ACOMPAÑAMIENTO JURIDICO A LAS ACTIVIDADES, TRAMITE, SUSTANCIACION Y DEMAS ACTUACIONES EN LOS PROCESOS  PENALES, DISCIPLINARIOS Y FISCALES QUE SE ADELANTAN EN LA COMISION DE INVESTIGACION Y ACUSACION DE LA CAMARA DE REPRESENTANTES</t>
  </si>
  <si>
    <t>https://www.contratos.gov.co/consultas/detalleProceso.do?numConstancia=19-12-9262428</t>
  </si>
  <si>
    <t>CPS_271_2019</t>
  </si>
  <si>
    <t>PRESTAR LOS SERVICIOS PROFESIONALES EN LA OFICINA DE PLANEACION Y SISTEMAS COMO ENLACE CON LA OFICINA DE INFORMACION Y PRENSA EN LO RELACIONADO CON LAS MODIFICACIONES, REESTRUCTURACION, ACTUALIZACION DE IMAGEN Y DEMAS ACTIVIDADES DERIVADAS DEL MANEJO DE LA PAGINA WEB DE LA ENTIDAD</t>
  </si>
  <si>
    <t>ANDREA NATHALY MATEUS VELEZ</t>
  </si>
  <si>
    <t>https://www.contratos.gov.co/consultas/detalleProceso.do?numConstancia=19-12-9262490</t>
  </si>
  <si>
    <t>CPS_272_2019</t>
  </si>
  <si>
    <t>PRESTACION DE SERVICIOS PROFESIONALES PARA APOYAR Y ACOMPAÑAR A LA DIVISION FINANCIERA Y DE PRESUPUESTO EN TODAS LAS GESTIONES REQUERIDAS FRENTE A LOS PROCESOS RECOLECCION, REGISTRO Y CLASIFICACION DE INDOLE FINANCIERO QUE SE PUEDE REQUERIR PARA LA FORMULACION DE ACTIVIDADES DENTRO DE LA EJECUCION DE PRESUPUESTO DE LA CORPORACION, ASI COMO BRINDAR APOYO EN LA GENERACION DE RENDICION DE CUENTAS Y LAS DEMAS QUE DE ACUERDO A LA NATURALEZA DEL CONTRATO LE SEAN ASIGNADAS</t>
  </si>
  <si>
    <t>https://www.contratos.gov.co/consultas/detalleProceso.do?numConstancia=19-12-9263526</t>
  </si>
  <si>
    <t>CPS_273_2019</t>
  </si>
  <si>
    <t>PRESTACION DE SERVICIOS PROFESIONALES PARA APOYAR A LA DIVISION JURIDICA EN LA REVISION DE CONTRATOS SUSCRITOS POR LA ENTIDAD Y LA LIQUIDACION DE LOS QUE LO REQUIERAN</t>
  </si>
  <si>
    <t>FARID ENRIQUE TAPIAS ARIZA</t>
  </si>
  <si>
    <t>https://www.contratos.gov.co/consultas/detalleProceso.do?numConstancia=19-12-9263705</t>
  </si>
  <si>
    <t>CPS_274_2019</t>
  </si>
  <si>
    <t>PRESTACION DE SERVICIOS PROFESIONALES PARA ACOMPAÑAR A LA DIVISION FINANCIERA Y DE PRESUPUESTO EN TODAS LAS ACTIVIDADES REQUERIDAS FRENTE A LOS PROCESOS DE INDOLE FINANCIERO Y PRESUPUESTAL DE LA CAMARA DE REPRESENTANTES</t>
  </si>
  <si>
    <t>https://www.contratos.gov.co/consultas/detalleProceso.do?numConstancia=19-12-9263872</t>
  </si>
  <si>
    <t>CPS_275_2019</t>
  </si>
  <si>
    <t>ALFONSO TERCERO CHICA CASTILLA</t>
  </si>
  <si>
    <t>https://www.contratos.gov.co/consultas/detalleProceso.do?numConstancia=19-12-9265369</t>
  </si>
  <si>
    <t>CPS_276_2019</t>
  </si>
  <si>
    <t>https://www.contratos.gov.co/consultas/detalleProceso.do?numConstancia=19-12-9265484</t>
  </si>
  <si>
    <t>CPS_277_2019</t>
  </si>
  <si>
    <t>PRESTACION DE SERVICIOS PROFESIONALES PARA BRINDAR APOYO EN LOS PROCESOS DESARROLLADOS EN LA DIVISION FINANCIERA Y PRESUPUESTO, EN ESPECIAL EN LA REVISION DE LAS CUENTAS DE PERSONAS NATURALES Y JURIDICAS ALLEGADAS A LA DIVISION, ASI COMO EN LA LIQUIDACION DE LOS IMPUESTOS DE LAS MISMAS Y ASI PROCEDER AL TRAMITE PARA SU RESPECTIVO PAGO</t>
  </si>
  <si>
    <t>JUAN CAMILO MEJIA VELEZ</t>
  </si>
  <si>
    <t>https://www.contratos.gov.co/consultas/detalleProceso.do?numConstancia=19-12-9280674</t>
  </si>
  <si>
    <t>CPS_278_2019</t>
  </si>
  <si>
    <t>PRESTAR SERVICIOS DE APOYO A LA GESTION EN LA BUSQUEDA RECOLECCION ENVIO DE OFICIOS ARCHIVO Y FOTOCOPIADO Y DEMAS TAREAS ASIGNADAS POR EL SECRETARIO GENERAL DE LA COMISION LEGAL DE CUENTAS DE LA CAMARA DE REPRESENTANTES, REFERENTES A LA ENTIDAD MINISTRO DE RELACIONES EXTERIORES VIGENCIA 2018</t>
  </si>
  <si>
    <t>MELISSA ORDOÑEZ ALEMAN</t>
  </si>
  <si>
    <t>https://www.contratos.gov.co/consultas/detalleProceso.do?numConstancia=19-12-9280762</t>
  </si>
  <si>
    <t>CPS_279_2019</t>
  </si>
  <si>
    <t>PRESTACION DE SERVICIOS PROFESIONALES PARA BRINDAR ACOMPAÑAMIENTO A LA OFICINA DE INFORMACION Y PRENSA DE LA CAMARA DE REPRESENTANTES EN LA GENERACION Y DIVULGACION DE CONTENIDO PARA LAS REDES SOCIALES Y OTROS MEDIOS DIGITALES</t>
  </si>
  <si>
    <t>https://www.contratos.gov.co/consultas/detalleProceso.do?numConstancia=19-12-9280828</t>
  </si>
  <si>
    <t>CPS_280_2019</t>
  </si>
  <si>
    <t>PRESTACION DE SERVICIOS PROFESIONALES PARA BRINDAR ACOMPAÑAMIENTO A LA OFICINA DE INFORMACION Y PRENSA EN EL DESARROLLO Y APLICACIÓN DE ESTRATEGIAS DE COMUNICACION INTERNA Y EXTERNA</t>
  </si>
  <si>
    <t>DIANA MILENA NIÑO FELIX</t>
  </si>
  <si>
    <t>https://www.contratos.gov.co/consultas/detalleProceso.do?numConstancia=19-12-9280902</t>
  </si>
  <si>
    <t>CPS_281_2019</t>
  </si>
  <si>
    <t>PRESTAR LOS SERVICIOS PROFESIONALES EN LA OFICINA COORDINADORA DE CONTROL INTERNO, APOYANDO EN LA ELABORACION DE INFORMES Y SEGUIMIENTOS RELACIONADOS CON LA GESTION JURIDICAY CONTRACTUAL DE LA ENTIDAD</t>
  </si>
  <si>
    <t>https://www.contratos.gov.co/consultas/detalleProceso.do?numConstancia=19-12-9295445</t>
  </si>
  <si>
    <t>CPS_282_2019</t>
  </si>
  <si>
    <t>PRESTACION DE SERVICIOS PROFESIONALES PARA APOYAR JURIDICAMENTE EN LAS ACTIVIDADES, TRAMITE, SUSTANCIACION Y DEMAS ACTUACIONES EN LOS PROCESOS PENALES DISCIPLINARIOS Y FISCALES QUE SE ADELANTEN EN LA COMISION DE INVESTIGACION Y ACUSACION DE LA CAMARA DE REPRESENTANTES</t>
  </si>
  <si>
    <t>CARLOS HELI ROJAS CARREÑO</t>
  </si>
  <si>
    <t>https://www.contratos.gov.co/consultas/detalleProceso.do?numConstancia=19-12-9295615</t>
  </si>
  <si>
    <t>CPS_283_2019</t>
  </si>
  <si>
    <t>https://www.contratos.gov.co/consultas/detalleProceso.do?numConstancia=19-12-9295731</t>
  </si>
  <si>
    <t>CPS_284_2019</t>
  </si>
  <si>
    <t xml:space="preserve">PRESTACION DE SERVICIOS PROFESIONALES PARA BRINDAR ACOMPAÑAMIENTO EN LA REALIZACION DE NOTAS PERIODISTICAS PARA LOS DIFERENTES PRODUCTOS AUDIOVISUALES DE LA OFICINA DE INFORMACION Y PRENSA DE LA CAMARA DE REPRESENTANTES </t>
  </si>
  <si>
    <t>https://www.contratos.gov.co/consultas/detalleProceso.do?numConstancia=19-12-9295808</t>
  </si>
  <si>
    <t>CPS_285_2019</t>
  </si>
  <si>
    <t>PRESTACION DE SERVICIOS PROFESIONALES PARA ASESORAR ESTUDIAR Y CONCEPTUAR SOBRE ASUNTOS DISCIPLINARIOS QUE SEAN COMPETENCIA DE LA DIVISION JURIDICA</t>
  </si>
  <si>
    <t>https://www.contratos.gov.co/consultas/detalleProceso.do?numConstancia=19-12-9295856</t>
  </si>
  <si>
    <t>CPS_286_2019</t>
  </si>
  <si>
    <t>https://www.contratos.gov.co/consultas/detalleProceso.do?numConstancia=19-12-9296018</t>
  </si>
  <si>
    <t>CPS_287_2019</t>
  </si>
  <si>
    <t>PRESTACION DE SERVICIOS PROFESIONALES COMO ABOGADO EN LA OFICINA DE PLANEACION Y SISTEMAS PARA APOYAR EN LOS TEMAS JURIDICOS Y EN LO PERTINENTE PARA LA LIQUIDACION DE CONTRATOS</t>
  </si>
  <si>
    <t>LUIS ALEJANDRO PRIETO GONZALEZ</t>
  </si>
  <si>
    <t>https://www.contratos.gov.co/consultas/detalleProceso.do?numConstancia=19-12-9296320</t>
  </si>
  <si>
    <t>CPS_288_2019</t>
  </si>
  <si>
    <t>PRESTACION DE SERVICIOS DE APOYO A LA GESTION PARA BRINDAR ACOMPAÑAMIENTO A LA DIVISION DE SERVICIOS EN ACTIVIDADES Y PROCESOS DE MODIFICACION ADECUACION Y MANTENIMIENTO DE LAS INSTALACIONES FISICAS DE LA CAMARA DE REPRESENTANTES</t>
  </si>
  <si>
    <t xml:space="preserve">ANGIE NATHALYA  HERNANDEZ SEGURA </t>
  </si>
  <si>
    <t>https://www.contratos.gov.co/consultas/detalleProceso.do?numConstancia=19-12-9296432</t>
  </si>
  <si>
    <t>CPS_289_2019</t>
  </si>
  <si>
    <t>PRESTAR LOS SERVICIOS PROFESIONALES COMO ENLACE DEL DESPACHO A LA DIRECCION ADMINISTRATIVA CON LA DIVISION JURIDICA EN EL SEGUIMIENTO Y APOYO EN LOS PROCESOS EN LOS QUE SEA PARTE LA ENTIDAD</t>
  </si>
  <si>
    <t>https://www.contratos.gov.co/consultas/detalleProceso.do?numConstancia=19-12-9296490</t>
  </si>
  <si>
    <t>CPS_290_2019</t>
  </si>
  <si>
    <t>PRESTACION DE SERVICIOS DE APOYO A LA GESTION PARA ACOMPAÑAR A LA DIVISION DE PERSONAL EN LAS ACTIVIDADES DE SISTEMATIZACION, EVALUACION DE FONDOS ACUMULADOS, ARCHIVO DE GESTION Y SITUACIONES ADMINISITRATIVAS DE LOS FUNCIONARIOS DE LA CAMARA DE REPRESENTA</t>
  </si>
  <si>
    <t>JEISON ALBERTO PEREZ JIMENEZ</t>
  </si>
  <si>
    <t>https://www.contratos.gov.co/consultas/detalleProceso.do?numConstancia=19-12-9296541</t>
  </si>
  <si>
    <t>CPS_291_2019</t>
  </si>
  <si>
    <t>https://www.contratos.gov.co/consultas/detalleProceso.do?numConstancia=19-12-9296582</t>
  </si>
  <si>
    <t>CPS_292_2019</t>
  </si>
  <si>
    <t>PRESTACION DE SERVICIOS PROFESIONALES PARA REALIZAR ACOMPAÑAMIENTO JURIDICO EN LOS PROCESOS PENALES DISCIPLINARIOS Y FISCALES ADELANTADOS POR LA COMISION DE INVESTIGACION Y ACUSACION DE LA CAMARA DE REPRESENTATES</t>
  </si>
  <si>
    <t>https://www.contratos.gov.co/consultas/detalleProceso.do?numConstancia=19-12-9296614</t>
  </si>
  <si>
    <t>CPS_293_2019</t>
  </si>
  <si>
    <t>PRESTAR LOS SERVICIOS PROFESIONALES EN LA OFICINA DE PROTOCOLO EN LAS ACTIVIDADES RELACIONADAS CON LA GESTION DE TRAMITES DOCUMENTALES DE VISAS Y PASAPORTES, EN LAS MOTIVACIONES Y JUSTIFICACIONES PARA LA ENTREGA DE MOTIVACIONES CIONES Y JUSTIFICACIONES PARA LA ENTREGA DE CONDECORACIONES Y APOYAR EN LOS EVENTOS PROTOCOLARIOS CUANDO LA DEPENDENCIA REQUIERA</t>
  </si>
  <si>
    <t>MARIA JULIANA ABELLO PONCE</t>
  </si>
  <si>
    <t>https://www.contratos.gov.co/consultas/detalleProceso.do?numConstancia=19-12-9296631</t>
  </si>
  <si>
    <t>CPS_294_2019</t>
  </si>
  <si>
    <t>https://www.contratos.gov.co/consultas/detalleProceso.do?numConstancia=19-12-9296714</t>
  </si>
  <si>
    <t>CPS_295_2019</t>
  </si>
  <si>
    <t>https://www.contratos.gov.co/consultas/detalleProceso.do?numConstancia=19-12-9296746</t>
  </si>
  <si>
    <t>CPS_296_2019</t>
  </si>
  <si>
    <t>PRESTACION DE SERVICIOS DE APOYO A LA GESTION EN ACTIVIDADES RELACIONADAS CON LA ELABORACION Y DISEÑO DE PRESENTACIONES AUDIOVISUALES QUE SE REQUIERAN EN LA DIVISION DE PERSONAL</t>
  </si>
  <si>
    <t>https://www.contratos.gov.co/consultas/detalleProceso.do?numConstancia=19-12-9296769</t>
  </si>
  <si>
    <t>CPS_297_2019</t>
  </si>
  <si>
    <t>PRESTAR LOS SERVICIOS PROFESIONALES PARA REALIZAR UN ACOMPAÑAMIENTO A LOS ASUNTOS JURIDICOS QUE SE PRESENTEN EN LA OFICINA DE PLANEACION Y SISTEMAS</t>
  </si>
  <si>
    <t>https://www.contratos.gov.co/consultas/detalleProceso.do?numConstancia=19-12-9296795</t>
  </si>
  <si>
    <t>CPS_298_2019</t>
  </si>
  <si>
    <t>https://www.contratos.gov.co/consultas/detalleProceso.do?numConstancia=19-12-9296822</t>
  </si>
  <si>
    <t>CPS_299_2019</t>
  </si>
  <si>
    <t>PRESTAR LOS SERVICIOS PROFESIONALES PARA EL DESARROLLO DE ACTIVIDADES CONTABLES PARA EL NORMAL FUNCIONAMIENTO DE LA SECCION DE SUMINISTRO DE LA CAMARA DE REPRESENTANTES</t>
  </si>
  <si>
    <t>https://www.contratos.gov.co/consultas/detalleProceso.do?numConstancia=19-12-9296828</t>
  </si>
  <si>
    <t>CPS_300_2019</t>
  </si>
  <si>
    <t>PRESTACION DE SERVICIOS PROFESIONALES PARA APOYAR A LA COMISION LEGAL DE CUENTAS EN LA REVISION SEGUIMIENTO Y PLAN DE MEJORAMIENTO DE LA ENTIDAD FISCALIA GENERAL DE LA NACION VIGENCIA 2018</t>
  </si>
  <si>
    <t>BIBIANA ANDREA VILLOTA ESTRADA</t>
  </si>
  <si>
    <t>https://www.contratos.gov.co/consultas/detalleProceso.do?numConstancia=19-12-9296844</t>
  </si>
  <si>
    <t>MC_003_2019</t>
  </si>
  <si>
    <t>CONTRATAR EL SERVICIO ESPECIALIZADO DE MANTENIMIENTO PREVENTIVO Y CORRECTIVO DE DOS ASCENSORES MARCA CANNY UBICADOS EN EL COSTADOSUR DEL EDIFICIO NUEVO DEL CONGRESO</t>
  </si>
  <si>
    <t>https://www.contratos.gov.co/consultas/detalleProceso.do?numConstancia=19-13-9249459</t>
  </si>
  <si>
    <t>CPS_302_2019</t>
  </si>
  <si>
    <t>PRESTACION DE SERVICIOS PROFESIONALES PARA BRINDAR ACOMPAÑAMIENTO A LA OFICINA DE INFORMACION Y PRENSA EN TODO LO REFERENTE AL MANEJO DE LA IMAGEN Y PUBLICIDAD DE LA CAMARA DE REPRESENTANTES</t>
  </si>
  <si>
    <t>JUAN RAUL GUTIERREZ VIZCAINO</t>
  </si>
  <si>
    <t>https://www.contratos.gov.co/consultas/detalleProceso.do?numConstancia=19-12-9296862</t>
  </si>
  <si>
    <t>CPS_303_2019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</si>
  <si>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</si>
  <si>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OSCAR IVAN HERNANDEZ SALAZAR</t>
  </si>
  <si>
    <t>https://www.contratos.gov.co/consultas/detalleProceso.do?numConstancia=19-12-9296876</t>
  </si>
  <si>
    <t>CPS_304_2019</t>
  </si>
  <si>
    <t>PRESTACION DE SERVICIOS PROFESIONALES CON PLENA AUTONOMIA TECNICA, ADMINISTRATIVA Y FINANCIERA PARA BRINDAR APOYO A LA OFICINA COORDINADORA DE CONTROL INTERNO EN LAS EVALUACIONES Y SEGUIMIENTO A LOS ASPECTOS QUE SEAN RELEVANTES EN LOS PROCESOS Y PROCEDIMIENTOS ESTABLECIDOS POR LA ENTIDAD</t>
  </si>
  <si>
    <t>https://www.contratos.gov.co/consultas/detalleProceso.do?numConstancia=19-12-9297098</t>
  </si>
  <si>
    <t>COMISION LEGAL PARA LA EQUIDAD DE LA MUJER</t>
  </si>
  <si>
    <t>CPS_305_2019</t>
  </si>
  <si>
    <t>PRESTAR SERVICIOS PROFESIONALES COMO COMUNICADORA SOCIAL PARA APOYAR A LA COMISION LEGAL PARA LA EQUIDAD DE LA MUJER DEL CONGRESO EN EL TRAMITE DE LAS SOLUCIONES PARA LA REALIZACION DE LOS DERECHOS DE LA MUJER Y LA PREPARACION Y REVISION EN LOS TEMAS RELACIONADOS CON LAS FUNCIONES DE LA COMISION ALUSIVOS A LOS DERECHOS HUMANOS CIVILES POLITICOS ECONOMICOS SOCIALES Y CULTURALES DE LAS MUJERES</t>
  </si>
  <si>
    <t>SARAY PAOLA CASTILLO HOYOS</t>
  </si>
  <si>
    <t>https://www.contratos.gov.co/consultas/detalleProceso.do?numConstancia=19-12-9297194</t>
  </si>
  <si>
    <t>CPS_306_2019</t>
  </si>
  <si>
    <t>PRESTACION DE SERVICIOS DE APOYO A LA GESTION EN ACTIVIDADES CONCERNIENTES A LA REVISION MODIFICACION Y ACTUALIZACION DEL PLAN DE ACCION PLAN DE MEJORAMIENTO PLAN ESTRATEGICO INDICADORES DE GESTION MAPA DE RIESGOS INSTITUCIONAL MAPA DE RIESGOS ANTICORRUPCION DE LA DIVISION FINANCIERA Y DE PRESUPUESTO</t>
  </si>
  <si>
    <t>https://www.contratos.gov.co/consultas/detalleProceso.do?numConstancia=19-12-9297526</t>
  </si>
  <si>
    <t>CPS_307_2019</t>
  </si>
  <si>
    <t>PRESTAR LOS SERVICIOS DE APOYO A LA GESTION EN LA OFICINA COORDINADORA DE CONTROL INTERNO EN LAS ACTIVIDADES RELACIONADAS CON LA GESTION DOCUMENTAL RECEPCION DE INFORMES Y PROYECCION DE DOCUMENTOS INTERNOS QUE LA DEPENDENCIA REQUIERA</t>
  </si>
  <si>
    <t>EFRAIN ALFONSO VANEGAS LOPEZ</t>
  </si>
  <si>
    <t>https://www.contratos.gov.co/consultas/detalleProceso.do?numConstancia=19-12-9348213</t>
  </si>
  <si>
    <t>CPS_308_2019</t>
  </si>
  <si>
    <t>https://www.contratos.gov.co/consultas/detalleProceso.do?numConstancia=19-12-9297606</t>
  </si>
  <si>
    <t>CPS_309_2019</t>
  </si>
  <si>
    <t>https://www.contratos.gov.co/consultas/detalleProceso.do?numConstancia=19-12-9298482</t>
  </si>
  <si>
    <t>CPS_310_2019</t>
  </si>
  <si>
    <t>PRESTACION DE SERVICIOS PROFESIONALES ESPECIALIZADOS PARA REALIZAR ACOMPAÑAMIENTO JURIDICO A LOS PROCESOS PENALES DISCIPLINARIOS Y FISCALES ADELANTADOS EN CONTRA DE LOS AFORADOS CONSTITUCIONALES Y QUE SUS DENUNCIAS REPOSAN EN LA COMISION DE INVESTIGACION Y ACUSACION DE LA CAMARA DE REPRESENTANTES</t>
  </si>
  <si>
    <t>https://www.contratos.gov.co/consultas/detalleProceso.do?numConstancia=19-12-9298532</t>
  </si>
  <si>
    <t>LP_002_2019</t>
  </si>
  <si>
    <t>CONTRATAR LA PRESTACION DE SERVICIO DE MANTENIMIENTO CORRECTIVO CON SUMINISTRO DE LLANTAS PARA LOS VEHICULOS QUE CONFORMAN EL PARQUE AUTOMOTOR DE PROPIEDAD DE LA CAMARA DE REPRESENTANTES</t>
  </si>
  <si>
    <t xml:space="preserve">UNION TEMPORAL MANTENIMIENTO S Y A </t>
  </si>
  <si>
    <t>https://www.contratos.gov.co/consultas/detalleProceso.do?numConstancia=19-1-199623</t>
  </si>
  <si>
    <t>CPS_312_2019</t>
  </si>
  <si>
    <t>LUIS FELIPE GALVAN ALVAREZ</t>
  </si>
  <si>
    <t>https://www.contratos.gov.co/consultas/detalleProceso.do?numConstancia=19-12-9326549</t>
  </si>
  <si>
    <t>CPS_313_2019</t>
  </si>
  <si>
    <t>LINA MARIA GONZALEZ AVILA</t>
  </si>
  <si>
    <t>https://www.contratos.gov.co/consultas/detalleProceso.do?numConstancia=19-12-9326619</t>
  </si>
  <si>
    <t>CPS_314_2019</t>
  </si>
  <si>
    <t>PRESTACION DE SERVICIOS PROFESIONALES PARA BRINDAR ACOMPAÑAMIENTO A LA OFICINA DE INFORMACION EN LA REALIZACION DE NOTAS PERIODISTICAS PARA LOS DIFERENTES PRODUCTOS COMUNICATIVOS DE LA CAMARA DE REPRESENTANTES</t>
  </si>
  <si>
    <t>LAURA CRISTINA HINOJOSA ARIZA</t>
  </si>
  <si>
    <t>https://www.contratos.gov.co/consultas/detalleProceso.do?numConstancia=19-12-9330138</t>
  </si>
  <si>
    <t>CPS_315_2019</t>
  </si>
  <si>
    <t>MERCY JULIANA QUINTERO ESCOBAR</t>
  </si>
  <si>
    <t>https://www.contratos.gov.co/consultas/detalleProceso.do?numConstancia=19-12-9330196</t>
  </si>
  <si>
    <t>CPS_316_2019</t>
  </si>
  <si>
    <t>PRESTACION DE SERVICIOS PROFESIONALES COMO ADMINISTRADOR DE EMPRESAS EN LA OFICINA DE PLANEACION Y SISTEMAS PARA LA ACTUALIZACION DE SISTEMA DE GESTION DE CALIDAD</t>
  </si>
  <si>
    <t>OSCAR JULIAN CADAVID BONILLA</t>
  </si>
  <si>
    <t>https://www.contratos.gov.co/consultas/detalleProceso.do?numConstancia=19-12-9330276</t>
  </si>
  <si>
    <t>CPS_317_2019</t>
  </si>
  <si>
    <t>PRESTACION DE SEVICIOS DE APOYO A LA GESTION PARA ACOMPAÑAR EN ACTIVIDADES ADMINSITRATIVAS A LA COMISION LEGAL DE INVESTIGACION Y ACUSACION DE LA CAMARA DE REPRESENTANTES</t>
  </si>
  <si>
    <t>CARMELITA DAZA REYES</t>
  </si>
  <si>
    <t>https://www.contratos.gov.co/consultas/detalleProceso.do?numConstancia=19-12-9330343</t>
  </si>
  <si>
    <t>CPS_318_2019</t>
  </si>
  <si>
    <t>PRESTAR LOS SERVICIOS PROFESIONALES EN LA OFICINA COORDINADORA DE CONTROL INTERNO APOYANDO LA EVALUACION DE GESTION CONTRACTUAL</t>
  </si>
  <si>
    <t>LILIANA MERA ABADIA</t>
  </si>
  <si>
    <t>https://www.contratos.gov.co/consultas/detalleProceso.do?numConstancia=19-12-9331490</t>
  </si>
  <si>
    <t>CPS_319_2019</t>
  </si>
  <si>
    <t>https://www.contratos.gov.co/consultas/detalleProceso.do?numConstancia=19-12-9342223</t>
  </si>
  <si>
    <t>CPS_320_2019</t>
  </si>
  <si>
    <t>PRESTACION DE SERVICIOS PROFESIONALES PARA EJERCER REPRESENTACION JUDICIAL DE LA ENTIDAD EN LOS PROCESOS EN LOS QUE SEA PARTE ENTRE OTRAS ACTIVIDADES JURIDICAS</t>
  </si>
  <si>
    <t>https://www.contratos.gov.co/consultas/detalleProceso.do?numConstancia=19-12-9331525</t>
  </si>
  <si>
    <t>CPS_321_2019</t>
  </si>
  <si>
    <t>PRESTACION DE SERVICIOS DE APOYO A LA GESTION PARA EL DESARROLLO DE LAS ACTIVIDADES ADMINISTRATIVAS PROPIAS DEL ALMACEN DE LA SECCION DE SUMINISTROS DE LA CAMARA DE REPRESENTANTES ESPECIALMENTE LAS RELACIONADAS CON LOS INVENTARIOS DE ESTA SECCION</t>
  </si>
  <si>
    <t>https://www.contratos.gov.co/consultas/detalleProceso.do?numConstancia=19-12-9375160</t>
  </si>
  <si>
    <t>CPS_322_2019</t>
  </si>
  <si>
    <t>PRESTACION DE SERVICIOS PROFESIONALES PARA ACOMPAÑAR Y APOYAR EN LA LIQUIDACION DE CUENTAS DE COBRO DE CONTRATISTA DE LA CORPORACION RADICADAS EN LA DIVISION FINANCIERA Y DE PRESUPUESTO DE LA CAMARA DE REPRESENTNATES</t>
  </si>
  <si>
    <t>HAROLD BARRIOS MOZO</t>
  </si>
  <si>
    <t>https://www.contratos.gov.co/consultas/detalleProceso.do?numConstancia=19-12-9342237</t>
  </si>
  <si>
    <t>CPS_323_2019</t>
  </si>
  <si>
    <t>PRESTAR SERVICIOS DE APOYO A LA GESTION EN LA COMISION TERCERA CONSTITUCIONAL PERMANENTE DE LA CAMARA DE REPRESENTANTES ESPECIALMENTE EN LOS TEMAS RELACIONADOS CON LA ENTREGA DE CORRESPONDENCIA A NIVEL INTERNO Y EXTERNO PARA LO CUAL SE REQUIERE QUE EL CONTRATISTA MANEJE MOTO O VEHICULO, DE IGUAL MANERA PRESTAR APOYO EN LAS LABORES ADMINISTRATIVAS DE LA DEPENDENCIA</t>
  </si>
  <si>
    <t>MISAEL PRADA SANCHEZ</t>
  </si>
  <si>
    <t>https://www.contratos.gov.co/consultas/detalleProceso.do?numConstancia=19-12-9342249</t>
  </si>
  <si>
    <t>CPS_324_2019</t>
  </si>
  <si>
    <t>PRESTAR LOS SERVICIOS PROFESIONALES COMO ABOGADA EN LA OFICINA COORDINADORA DE CONTROL INTERNO APOYANDO EN EL ANALISIS DE LA INFORMACION RELACIONADA CON LA GESTION JURIDICA Y CONTRACTUAL DE LA ENTIDAD</t>
  </si>
  <si>
    <t>JOHANA CECILIA HENRIQUEZ PATERNINA</t>
  </si>
  <si>
    <t>https://www.contratos.gov.co/consultas/detalleProceso.do?numConstancia=19-12-9342281</t>
  </si>
  <si>
    <t>UTL. H. R. JUAN MANUEL DAZA IGUARAN</t>
  </si>
  <si>
    <t>CPS_325_2019</t>
  </si>
  <si>
    <t>CONTRATO DE PRESTACION DE SERVICIOS COMO ASESOR GRADO I EN LA UNIDAD DE TRABAJO LEGISLATIVO DEL HONORABLE REPRESENTANTE JUAN MANUEL DAZA IGUARAN</t>
  </si>
  <si>
    <t>https://www.contratos.gov.co/consultas/detalleProceso.do?numConstancia=19-12-9347599</t>
  </si>
  <si>
    <t>CPS_326_2019</t>
  </si>
  <si>
    <t>https://www.contratos.gov.co/consultas/detalleProceso.do?numConstancia=19-12-9357509</t>
  </si>
  <si>
    <t>CPS_327_2019</t>
  </si>
  <si>
    <t>DANIELA MARIA DURAN DANGOND</t>
  </si>
  <si>
    <t>https://www.contratos.gov.co/consultas/detalleProceso.do?numConstancia=19-12-9357560</t>
  </si>
  <si>
    <t>CPS_328_2019</t>
  </si>
  <si>
    <t>https://www.contratos.gov.co/consultas/detalleProceso.do?numConstancia=19-12-9347634</t>
  </si>
  <si>
    <t>CPS_329_2019</t>
  </si>
  <si>
    <t>https://www.contratos.gov.co/consultas/detalleProceso.do?numConstancia=19-12-9347697</t>
  </si>
  <si>
    <t>CPS_330_2019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</si>
  <si>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FENECER LA CUENTA GENERAL DEL PRESUPUESTO Y DEL TESORO Y EL BALANCE GENERAL DE LA NACION</t>
  </si>
  <si>
    <t>MARIA BERNARDA MARTINEZ MONTES</t>
  </si>
  <si>
    <t>https://www.contratos.gov.co/consultas/detalleProceso.do?numConstancia=19-12-9347738</t>
  </si>
  <si>
    <t>CPS_331_2019</t>
  </si>
  <si>
    <t>PRESTACION DE SERVICIOS PROFESIONALES A LA DIRECCION ADMINISTRATIVA DE LA CAMARA DE REPRESENTANTES EN TEMAS RELACIONADOS A DEFINIR LAS SITUACIONES ADMINISTRATIVAS DE LOS FUNCIONARIOS Y DEL TALENTO HUMANO DE LA ENTIDAD QUE SON DE COMPETENCIA DE LA DIVISION DE PERSONAL</t>
  </si>
  <si>
    <t>https://www.contratos.gov.co/consultas/detalleProceso.do?numConstancia=19-12-9347791</t>
  </si>
  <si>
    <t>CPS_332_2019</t>
  </si>
  <si>
    <t>https://www.contratos.gov.co/consultas/detalleProceso.do?numConstancia=19-12-9347834</t>
  </si>
  <si>
    <t>CPS_333_2019</t>
  </si>
  <si>
    <t>https://www.contratos.gov.co/consultas/detalleProceso.do?numConstancia=19-12-9347891</t>
  </si>
  <si>
    <t>CPS_334_2019</t>
  </si>
  <si>
    <t>PRESTAR SERVICIOS PROFESIONALES PARA BRINDAR ACOMPAÑAMIENTO A LA COMISION LEGAL DE CUENTAS DESDE EL PUNTO DE VISTA DE SU PROFESION EN LA REVISION SEGUIMIENTO Y PLAN DE MEJORAMIENTO DE LA ENTIDAD CORPORACION AUTONOMA REGIONAL DE SUCRE CARSUCRE VIGENCIA 2018</t>
  </si>
  <si>
    <t>https://www.contratos.gov.co/consultas/detalleProceso.do?numConstancia=19-12-9347953</t>
  </si>
  <si>
    <t>CPS_335_2019</t>
  </si>
  <si>
    <t>PRESTACION DE SERVICIOS PROFESIONALES A LA OFICINA DE PLANEACION Y SISTEMAS PARA BRINDAR SOPORTE A LAS DISTINTAS APLICACIONES DE LA CORPORACION REDES DE COMUNICACIÓN E INFRAESTRUCTURA TECNOLOGICA DE LA PLATAFORMA DE LA CAMARA DE REPRESENTANTES</t>
  </si>
  <si>
    <t>https://www.contratos.gov.co/consultas/detalleProceso.do?numConstancia=19-12-9348317</t>
  </si>
  <si>
    <t>CPS_336_2019</t>
  </si>
  <si>
    <t>CARLOS MARIO ACERO</t>
  </si>
  <si>
    <t>https://www.contratos.gov.co/consultas/detalleProceso.do?numConstancia=19-12-9348487</t>
  </si>
  <si>
    <t>CPS_337_2019</t>
  </si>
  <si>
    <t>PRESTACION DE SERVICIOS DE APOYO A LA GESTION EN LA DIVISION FINANCIERA Y DE PRESUPUESTO EN LO RELACIONADO CON LA PROYECCION DE INFORMES A LOS DIFERENTES ENTES DE CONTROL</t>
  </si>
  <si>
    <t>JUAN GILBERTO RUEDA RODRIGUEZ</t>
  </si>
  <si>
    <t>https://www.contratos.gov.co/consultas/detalleProceso.do?numConstancia=19-12-9348568</t>
  </si>
  <si>
    <t>CPS_338_2019</t>
  </si>
  <si>
    <t>PRESTAR SERVICIOS PROFESIONALES PARA BRINDAR ACOMPAÑAMIENTO A LA COMISION LEGAL DE CUENTA DESDE EL PUNTO DE VISTA DE SU PROFESIONEN LA REVISION SEGUIMIENTO Y PLAN DE MEJORAMIENTO DE LA ENTIDAD INSTITUTO NACIONAL DE SALUD - INS VIGENCIA 2018</t>
  </si>
  <si>
    <t>JUAN JOSE ARANA CHACON</t>
  </si>
  <si>
    <t>https://www.contratos.gov.co/consultas/detalleProceso.do?numConstancia=19-12-9348632</t>
  </si>
  <si>
    <t>CPS_339_2019</t>
  </si>
  <si>
    <t>PRESTACION DE SERVICIOS PROFESIONALES EN LA OFICINA DE PLANEACION Y SISTEMAS PARA APOYAR LOS PROYECTOS DE MEJORAMIENTO DEL SISTEMA DE GESTION DOCUMENTAL DE LA CAMARA DE REPRESENTANTES</t>
  </si>
  <si>
    <t>https://www.contratos.gov.co/consultas/detalleProceso.do?numConstancia=19-12-9348724</t>
  </si>
  <si>
    <t>CPS_340_2019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</si>
  <si>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</si>
  <si>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https://www.contratos.gov.co/consultas/detalleProceso.do?numConstancia=19-12-9363531</t>
  </si>
  <si>
    <t>CPS_341_2019</t>
  </si>
  <si>
    <t>EDWARD ENRIQUE GARCIA VIZCAINO</t>
  </si>
  <si>
    <t>https://www.contratos.gov.co/consultas/detalleProceso.do?numConstancia=19-12-9363550</t>
  </si>
  <si>
    <t>CPS_342_2019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</si>
  <si>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DE LA CAMARA DE REPRESENTANTES</t>
  </si>
  <si>
    <t>https://www.contratos.gov.co/consultas/detalleProceso.do?numConstancia=19-12-9363579</t>
  </si>
  <si>
    <t>CPS_343_2019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</si>
  <si>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</si>
  <si>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ALFONSO JOSE BENITEZ RIOS</t>
  </si>
  <si>
    <t>https://www.contratos.gov.co/consultas/detalleProceso.do?numConstancia=19-12-9363601</t>
  </si>
  <si>
    <t>CPS_344_2019</t>
  </si>
  <si>
    <t>EDUARDO CAMPO MORENO</t>
  </si>
  <si>
    <t>https://www.contratos.gov.co/consultas/detalleProceso.do?numConstancia=19-12-9363618</t>
  </si>
  <si>
    <t>CPS_345_2019</t>
  </si>
  <si>
    <t>PRESTACION DE SERVICIOS DE APOYO A LA GESTION EN EL SEGUIMIENTO DE LA CONTESTACION DE LOS REQUERIMIENTOS PRESUPUESTALES Y CONTABLES VIGENCIA 2018, ENVIADOS A LAS DIFERENTES ENTIDADES QUE ESTAN SUJETAS AL FENECIMIENTO DE LA CUENTA GENERAL DEL PRESUPUESTO Y EL TESORO</t>
  </si>
  <si>
    <t>JUAN CARLOS MEZA HERAZO</t>
  </si>
  <si>
    <t>https://www.contratos.gov.co/consultas/detalleProceso.do?numConstancia=19-12-9363637</t>
  </si>
  <si>
    <t>CPS_346_2019</t>
  </si>
  <si>
    <t>PRESTAR LOS SERVICIOS DE APOYO A LA GESTION PARA REALIZAR LA SENCIBILIZACION  LOS TALLERES Y PROGRAMAS INTEGRADOS EN MATERIA DE COMUNICACIÓN IMAGEN Y RELACIONES PUBLICAS CON ENFASIS EN LA INTERMEDIACION EN LAS RELACIONES CON LOS GOBIERNOS CENTRALES, LOCALES Y CON ACTORES INSTITUCIONALES DE MANERA ETICA, DE LOS PLANES DE COMUNICACION INTERNA Y EXTERNA RELACIONADOS CON LOS MEDIOS DE COMUNICACION SOCIAL GENERACION DE CONTENIDOS Y ADMINISTRACION DE CUENTAS EN REDES SOCIALES A LOS FUNCIONARIOS Y CONTRATISTAS DE LA CAMARA DE REPRESENTANTES</t>
  </si>
  <si>
    <t>INTERMEDIA CO SAS</t>
  </si>
  <si>
    <t>https://www.contratos.gov.co/consultas/detalleProceso.do?numConstancia=19-12-9384040</t>
  </si>
  <si>
    <t>CPS_347_2019</t>
  </si>
  <si>
    <t>PRESTAR SERVICIOS PROFESIONALES PARA ASESORAR A LA COMISION LEGAL DE CUENTAS EN EL ANALISIS, REVISION, SEGUIMIENTO Y PLAN DE MEJORAMIENTO DE LAS ENTIDADES "CONSEJO PROFESIONAL DE INGENIERIA - COPNIA - Y CORPORACION AUTONOMA REGIONAL DE RISARALDA" VIGENCIA 2018</t>
  </si>
  <si>
    <t>DIDIER BURGOS RAMIREZ</t>
  </si>
  <si>
    <t>https://www.contratos.gov.co/consultas/detalleProceso.do?numConstancia=19-12-9363663</t>
  </si>
  <si>
    <t>CPS_348_2019</t>
  </si>
  <si>
    <t>PRESTACION DE SERVICIOS DE APOYO A LA GESTION PARA COLABORAR EN TODO LO RELACIONADO A LOS PLANES INSTITUCIONALES CORRESPONDIENTES A LOS PROCESOS DE LA DIVISION DE PERSONAL</t>
  </si>
  <si>
    <t>MARITZA PINZON BARRERA</t>
  </si>
  <si>
    <t>https://www.contratos.gov.co/consultas/detalleProceso.do?numConstancia=19-12-9363676</t>
  </si>
  <si>
    <t>CPS_349_2019</t>
  </si>
  <si>
    <t>https://www.contratos.gov.co/consultas/detalleProceso.do?numConstancia=19-12-9365851</t>
  </si>
  <si>
    <t>CPS_350_2019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</si>
  <si>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</si>
  <si>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https://www.contratos.gov.co/consultas/detalleProceso.do?numConstancia=19-12-9365898</t>
  </si>
  <si>
    <t>CPS_351_2019</t>
  </si>
  <si>
    <t>PRESTAR SERVICIOS PROFESIONALES EN LA SEGUNDA VICEPRESIDENCIA DE LA CAMARA DE REPRESENTANTES PARA EL APOYO EN LA ELABORACION DE CONCEPTOS JURIDICOS QUE SEAN REQUERIDOS POR ESTA DEPENDENCIA</t>
  </si>
  <si>
    <t>DIEGO ALEJANDRO ROSERO GARCES</t>
  </si>
  <si>
    <t>https://www.contratos.gov.co/consultas/detalleProceso.do?numConstancia=19-12-9375171</t>
  </si>
  <si>
    <t>CPS_352_2019</t>
  </si>
  <si>
    <t>https://www.contratos.gov.co/consultas/detalleProceso.do?numConstancia=19-12-9375187</t>
  </si>
  <si>
    <t>CPS_353_2019</t>
  </si>
  <si>
    <t>https://www.contratos.gov.co/consultas/detalleProceso.do?numConstancia=19-12-9375199</t>
  </si>
  <si>
    <t>CPS_354_2019</t>
  </si>
  <si>
    <t>PRESTAR LOS SERVICIOS PROFESIONALES EN COMUNICACIONES INTERNAS Y EXTERNAS A LA DIRECCION ADMINISTRATIVA DE LA CAMARA DE REPRESENTANTES Y ACOMPAÑAR LOS PLANES DE ACCION CON EL INSTITUTO NACIONAL DEMOCRATA (NDI)</t>
  </si>
  <si>
    <t>JOSE MANUEL MURILLO TRUJILLO</t>
  </si>
  <si>
    <t>https://www.contratos.gov.co/consultas/detalleProceso.do?numConstancia=19-12-9375451</t>
  </si>
  <si>
    <t>CPS_355_2019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</si>
  <si>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</si>
  <si>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https://www.contratos.gov.co/consultas/detalleProceso.do?numConstancia=19-12-9375499</t>
  </si>
  <si>
    <t>CPS_356_2019</t>
  </si>
  <si>
    <t>JAIFER PAUL SIERRA MOREU</t>
  </si>
  <si>
    <t>https://www.contratos.gov.co/consultas/detalleProceso.do?numConstancia=19-12-9384104</t>
  </si>
  <si>
    <t>CPS_357_2019</t>
  </si>
  <si>
    <t>PRESTACION DE SERVICIOS DE APOYO A LA GESTION PARA ACOMPAÑAR EN ACTIVIDADES DE DUPLICACION DE PRUEBAS DENUNCIAS DERECHOS DE PETICION TUTELAS Y DEMAS QUE SE REQUIERAN POR PARTE DEL SECRETARIO DE LA COMISION LEGAL DE INVESTIGACION Y ACUSACION DE LA CAMARA DE REPRESENTANTES</t>
  </si>
  <si>
    <t>MODESTO PIÑERES HERNANDEZ</t>
  </si>
  <si>
    <t>https://www.contratos.gov.co/consultas/detalleProceso.do?numConstancia=19-12-9384154</t>
  </si>
  <si>
    <t>CPS_358_2019</t>
  </si>
  <si>
    <t>PRESTACION DE SERVICIOS PROFESIONALES CON PLENA AUTONOMIA TECNICA ADMINISTRATIVA Y FINANCIERA PARA BRINDAR APOYO  A LA OFICINA COORDINADORA DE CONTROL INTERNO EN LA DIVULGACION DE LAS ESTRATEGIAS RELACIONADAS CON AUTOCONTROL EN DESARROLLO DE LA FASE DE IMPLEMENTACION DE LA DIMENSION SIETE DEL MODELO INTEGRADO DE PLANEACION Y GESTION</t>
  </si>
  <si>
    <t>https://www.contratos.gov.co/consultas/detalleProceso.do?numConstancia=19-12-9387835</t>
  </si>
  <si>
    <t>CPS_359_2019</t>
  </si>
  <si>
    <t>LENIS DE JESUS BENITEZ BENITEZ</t>
  </si>
  <si>
    <t>https://www.contratos.gov.co/consultas/detalleProceso.do?numConstancia=19-12-9387858</t>
  </si>
  <si>
    <t>CPS_360_2019</t>
  </si>
  <si>
    <t>JOSE BERNARDO FLOREZ ASPRILLA</t>
  </si>
  <si>
    <t>https://www.contratos.gov.co/consultas/detalleProceso.do?numConstancia=19-12-9387890</t>
  </si>
  <si>
    <t>CPS_361_2019</t>
  </si>
  <si>
    <t>PRESTACION DE SERVICIOS PROFESIONALES PARA ACOMPAÑAR EN EL SEGUIMIENTO Y ACTUALIZACION DE LOS PROCESOS Y PROCEDIMIENTOS A CARGO DE LA DIVISION DE SERVICIOS</t>
  </si>
  <si>
    <t>https://www.contratos.gov.co/consultas/detalleProceso.do?numConstancia=19-12-9387923</t>
  </si>
  <si>
    <t>CPS_362_2019</t>
  </si>
  <si>
    <t>PRESTAR SERVICIOS PROFESIONALES A LA COMISION QUINTA CONSTITUCIONAL PERMANENTE DE LA CAMARA DE REPRESENTANTES PARA BRINDAR APOYO EN LOS PROYECTOS DE LEY QUE SE ENCUENTREN EN CURSO REFERENTES A TEMAS RELACIONADOS CON SU ACTIVIDAD LEGISLATIVA</t>
  </si>
  <si>
    <t>JORGE ALBERTO ISAZA GARAY</t>
  </si>
  <si>
    <t>https://www.contratos.gov.co/consultas/detalleProceso.do?numConstancia=19-12-9387995</t>
  </si>
  <si>
    <t>COMISION CUARTA CONSTITUCIONAL</t>
  </si>
  <si>
    <t>CPS_363_2019</t>
  </si>
  <si>
    <t>PRESTACION DE SERVICIOS DE APOYO A LA GESTION EN LA COMISION CUARTA CONSTITUCIONAL PARA ADELANTAR LOS TRAMITES ADMINISTRATIVOS DE DESPLAZAMIENTO Y RADICACION DE DOCUMENTOS COMO CONDUCTOR EN LA SECRETARIA GENERALDE LA COMISION</t>
  </si>
  <si>
    <t>JAIME LEANDROLOPEZ SANCHEZ</t>
  </si>
  <si>
    <t>https://www.contratos.gov.co/consultas/detalleProceso.do?numConstancia=19-12-9395511</t>
  </si>
  <si>
    <t>CPS_364_2019</t>
  </si>
  <si>
    <t>PRESTACION DE SERVICIOS PROFESIONALES PARA APOYAR JURIDICAMENTE LAS ACIVIDAES, TODAS LASS ACTUACIONES EN LOS PROCESOS PENALES DISCIPLINARIOS Y FISCALES UE SE ADELANTEN EN LA COMISION Y ACUSACION DE LA CAMARA DE REPRESENTANTES</t>
  </si>
  <si>
    <t>DAVID ANDRES FAJARDO GOMEZ</t>
  </si>
  <si>
    <t>https://www.contratos.gov.co/consultas/detalleProceso.do?numConstancia=19-12-9395622</t>
  </si>
  <si>
    <t>CPS_365_2019</t>
  </si>
  <si>
    <t>PRESTAR SERVICIOS PROFESIONALES PARA BRINDAR ACOMPAÑAMIENTO A LA COMISION LEGAL DE CUENTAS DESDE EL PUNTO DE VISTA DE SU PROFESION EN LA REVISION SEGUIMIENTO Y PLAN DE MEJORAMIENTO DE LA ENTIDAD SERVICIO NACIONAL DE APRENDIZAJE SENA VIGENCIA 2018</t>
  </si>
  <si>
    <t>PILAR ALICIA DELGADO CORTES</t>
  </si>
  <si>
    <t>https://www.contratos.gov.co/consultas/detalleProceso.do?numConstancia=19-12-9414685</t>
  </si>
  <si>
    <t xml:space="preserve">CESION CONTRATO A MARIA CONSTANZA ROJAS CHAPARRO C.C. 52864208 </t>
  </si>
  <si>
    <t>CPS_366_2019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</si>
  <si>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LA CUAL SE PROPONE A LA CAMARA DE REPRESENTANTES, NO FENECER LA CUENTA GENERAL DEL PRESUPUESTO Y DEL TESORO Y EL BALANCE GENERAL DE LA NACION</t>
  </si>
  <si>
    <t>YESICA YULIETH MEZA RAMOS</t>
  </si>
  <si>
    <t>https://www.contratos.gov.co/consultas/detalleProceso.do?numConstancia=19-12-9414750</t>
  </si>
  <si>
    <t>CPS_367_2019</t>
  </si>
  <si>
    <t>PRESTAR SERVICIOS PROFESIONALES PARA BRINDAR ACOMPAÑAMIENTO A LA COMISION LEGAL DE CUENTAS DESDE EL PUNTO DE VISTA DE SU PROFESION EN LA REVISION CONTABLE  FINANCIERA Y PRESUPUESTAL DE LA ENTIDAD FONDO NACIONAL DE PRESTACIONES SOCIALES DEL MAGISTERIO FOMAG FIDUPREVISORA SA VIGENCIA 2018</t>
  </si>
  <si>
    <t>EDUIN SALVADOR MENDOZA GOMEZ</t>
  </si>
  <si>
    <t>https://www.contratos.gov.co/consultas/detalleProceso.do?numConstancia=19-12-9414797</t>
  </si>
  <si>
    <t>CPS_368_2019</t>
  </si>
  <si>
    <t>BRINDAR ACOMPAÑAMIENTO EN LAS ACTIVIDADES DE SOCIALIZACION DEL PLAN INSTITUCIONAL DE GESTION AMBIENTAL</t>
  </si>
  <si>
    <t>MARIA JOSE CONTO SERRANO</t>
  </si>
  <si>
    <t>https://www.contratos.gov.co/consultas/detalleProceso.do?numConstancia=19-12-9414937</t>
  </si>
  <si>
    <t>CPS_369_2019</t>
  </si>
  <si>
    <t>BILLY ANDRIC TORRES CORTES</t>
  </si>
  <si>
    <t>https://www.contratos.gov.co/consultas/detalleProceso.do?numConstancia=19-12-9414973</t>
  </si>
  <si>
    <t>CPS_370_2019</t>
  </si>
  <si>
    <t>PRESTACION DE SERVICIOS DE APOYO A LA GESTION EN LA OFICINA DE PLANEACION Y SISTEMAS POR EL ACOMPAÑAMIENTO E IDENTIFICACION  DEL SISTEMA DE VOTACION EN LAS COMISIONES Y PLNARIAS DE LA CAMARA DE REPRESENTANTES</t>
  </si>
  <si>
    <t>https://www.contratos.gov.co/consultas/detalleProceso.do?numConstancia=19-12-9420347</t>
  </si>
  <si>
    <t>CPS_371_2019</t>
  </si>
  <si>
    <t>PRESTACION DE SERVICIOS PROFESIONALES PARA BRINDAR ACOMPAÑAMIENTO A LA COMISION PRIMERA DE LA CAMARA DE REPRESENTANTES Y RINDA INFORMES DESDE EL PUNTO DE VISTA DE SU PROFESION EN EL ESTUDIO DE LOS PROYECTOS QUE SE RADIQUEN EN ESTE PERIODO LEGISLATIVO</t>
  </si>
  <si>
    <t>GLORIA CECILIA QUICENO ACEVEDO</t>
  </si>
  <si>
    <t>https://www.contratos.gov.co/consultas/detalleProceso.do?numConstancia=19-12-9420426</t>
  </si>
  <si>
    <t>COMISION ACCIDENTAL DE PAZ</t>
  </si>
  <si>
    <t>CPS_372_2019</t>
  </si>
  <si>
    <t>PRESTACION DE SERVICIOS PROFESIONALES PARA REALIZAR EL ACOMPAÑAMIENTO COMO SECRETARIA TECNICA DE TODAS LAS SESIONES DE LA COMISION ACCIDENTAL DE PAZ DE LA CAMARA DE REPRESENTANTES</t>
  </si>
  <si>
    <t>OMAR ANDRES CAMACHO MORALES</t>
  </si>
  <si>
    <t>https://www.contratos.gov.co/consultas/detalleProceso.do?numConstancia=19-12-9420478</t>
  </si>
  <si>
    <t>SAMC_001_2019</t>
  </si>
  <si>
    <t>ADQUISICION DE HARDWARE Y SOFTWARE COMO SOLUCION INTEGRAL DE SEGURIDAD PARA LA CAMARA DE REPRESENTANTES</t>
  </si>
  <si>
    <t>OFICOMCO SAS</t>
  </si>
  <si>
    <t>https://www.contratos.gov.co/consultas/detalleProceso.do?numConstancia=19-11-9287808</t>
  </si>
  <si>
    <t>COMISION DE ACREDITACION DOCUMENTAL</t>
  </si>
  <si>
    <t>CPS_374_2019</t>
  </si>
  <si>
    <t>PRESTACION DE SERVICIOS PROFESIONALES COMO ABOGADO EN LA COMISION DE ACREDITACION DOCUMENTAL</t>
  </si>
  <si>
    <t>https://www.contratos.gov.co/consultas/detalleProceso.do?numConstancia=19-12-9420619</t>
  </si>
  <si>
    <t>CPS_375_2019</t>
  </si>
  <si>
    <t>https://www.contratos.gov.co/consultas/detalleProceso.do?numConstancia=19-12-9420655</t>
  </si>
  <si>
    <t>CPS_376_2019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</si>
  <si>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</si>
  <si>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YORDANO PATERNINA ALQUERQUE</t>
  </si>
  <si>
    <t>https://www.contratos.gov.co/consultas/detalleProceso.do?numConstancia=19-12-9425285</t>
  </si>
  <si>
    <t>CPS_377_2019</t>
  </si>
  <si>
    <t>PRESTACION DE SERVICIOS DE APOYO A LA GESTION PARA BRINDAR ACOMPAÑAMIENTO EN LOS REQUERIMIENTOS ADMINISTRATIVOS NECESARIOS PARA LA DIVULGACION Y SENSIBILIZACION DE CONTENIDOS COMUNICATIVOS EN MARCO DEL PROYECTO DE MEJORAMIENTO A LAS CONDICIONES DE SEGURIDAD Y PROTECCION EN LOS DESPLAZAMIENTOS DE LOS REPRESENTANTES A LA CAMARA</t>
  </si>
  <si>
    <t>https://www.contratos.gov.co/consultas/detalleProceso.do?numConstancia=19-12-9425363</t>
  </si>
  <si>
    <t>CPS_378_2019</t>
  </si>
  <si>
    <t>https://www.contratos.gov.co/consultas/detalleProceso.do?numConstancia=19-12-9425396</t>
  </si>
  <si>
    <t>CPS_379_2019</t>
  </si>
  <si>
    <t>PRESTAR SERVICIOS DE APOYO A LA GESTION EN LA COMISION TERCERA CONSTITUCIONAL PERMANENTE DE LA CAMARA DE REPRESENTANTES ESPECIALMENTE EN LOS TEMAS RELACIONADOS CON PROYECCION DE OFICIOS Y COMUNICACIONES QUE RESULTEN DEL DIARIO DESARROLLO DE LAS FUNCIONES ENCOMENDADAS A ESTA CELULA CONGRESIONAL</t>
  </si>
  <si>
    <t>https://www.contratos.gov.co/consultas/detalleProceso.do?numConstancia=19-12-9425443</t>
  </si>
  <si>
    <t>CPS_380_2019</t>
  </si>
  <si>
    <t>PRESTAR SERVICIOS PROFESIONALES PARA BRINDAR ACOMPAÑAMIENTO CALIFICADO EN EL DESARROLLO DE ACTIVIDADES DE APOYO TECNOLOGICO E INFORMATIVO EN LA MESA TECNICA DE SUPERVISION PARA GARANTIZAR EL CUMPLIMIENTO DE LAS RESPONSABILIDADES PROPIAS DEL PROYECTO MEJORAMIENTO A LAS CONDICIONES DE SEGURIDAD DE LOS Y PROTECCION EN LOS DESPLAZAMIENTOS DE LOS REPRESENTANTES A LA CAMARA</t>
  </si>
  <si>
    <t>https://www.contratos.gov.co/consultas/detalleProceso.do?numConstancia=19-12-9429159</t>
  </si>
  <si>
    <t>CPS_381_2019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</si>
  <si>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</si>
  <si>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CARLOS ALEXANDER PUERTO SOLANO</t>
  </si>
  <si>
    <t>https://www.contratos.gov.co/consultas/detalleProceso.do?numConstancia=19-12-9429173</t>
  </si>
  <si>
    <t>CPS_382_2019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</si>
  <si>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DE LAS CONDICIONES DE SEGURIDAD Y PROTECCION EN LOS DESPLAZAMIENTOS DE LOS REPRESENTANTES A LA CAMARA</t>
  </si>
  <si>
    <t>https://www.contratos.gov.co/consultas/detalleProceso.do?numConstancia=19-12-9429323</t>
  </si>
  <si>
    <t>CPS_383_2019</t>
  </si>
  <si>
    <t>PRESTACION DE SERVICIOS DE APOYO A LA GESTION PARA BRINDAR ACOMPAÑAMIENTO TECNICO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</si>
  <si>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DARLIN ELENA POMBO JIMENEZ</t>
  </si>
  <si>
    <t>https://www.contratos.gov.co/consultas/detalleProceso.do?numConstancia=19-12-9429360</t>
  </si>
  <si>
    <t>CPS_384_2019</t>
  </si>
  <si>
    <t>PRESTACION DE SERVICIOS PROFESIONALES ESPECIALIZADOS PARA REALIZAR ACOMPAÑAMIENTO JURIDICO A LOS PROCESOS PENALES DISCIPLINARIOS Y FISCALES ADELANTADOS EN CONTRA DE LOS AFORADOS CONSTITUCIONALES Y QUE SUS DENUNCIAS REPOSAN EN LA COMISION DE INVESTIGACION DE LA CAMARA DE REPRESENTANTES</t>
  </si>
  <si>
    <t>ERNESTO JESUS ESPINOSA JIMENEZ</t>
  </si>
  <si>
    <t>https://www.contratos.gov.co/consultas/detalleProceso.do?numConstancia=19-12-9429416</t>
  </si>
  <si>
    <t>CPS_385_2019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</si>
  <si>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 CONDICIONES DE SEGURIDAD Y PROTECCION EN LOS DESPLAZAMIENTOS DE LOS REPRESENTANTES A LA CAMARA</t>
  </si>
  <si>
    <t>https://www.contratos.gov.co/consultas/detalleProceso.do?numConstancia=19-12-9430175</t>
  </si>
  <si>
    <t>CPS_386_2019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</si>
  <si>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</si>
  <si>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https://www.contratos.gov.co/consultas/detalleProceso.do?numConstancia=19-12-9430382</t>
  </si>
  <si>
    <t>CPS_387_2019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</si>
  <si>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</si>
  <si>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https://www.contratos.gov.co/consultas/detalleProceso.do?numConstancia=19-12-9430788</t>
  </si>
  <si>
    <t>CPS_388_2019</t>
  </si>
  <si>
    <t>PRESTACION DE SERVICIOS PROFESIONALES PARA BRINDAR ACOMPAÑAMIENTO CALIFICADO EN EL DESARROLLO DE LAS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</si>
  <si>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https://www.contratos.gov.co/consultas/detalleProceso.do?numConstancia=19-12-9431458</t>
  </si>
  <si>
    <t>CPS_389_2019</t>
  </si>
  <si>
    <t>PRESTACION DE SERVICIOS DE APOYO A LA GESTION EN ACTIVIDADES ASISTENCIALES A LA MESA TECNICA DE SUPERVISION EN LA GRABACION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</si>
  <si>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https://www.contratos.gov.co/consultas/detalleProceso.do?numConstancia=19-12-9434435</t>
  </si>
  <si>
    <t>CPS_390_2019</t>
  </si>
  <si>
    <t>PRESTACION DE SERVICIOS DE APOYO A LA GESTION EN ACTIVIDADES ASISTENCIALES A LA MESA TECNICA DE SUPERVISION EN LA PRODUCCION TECNICA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</si>
  <si>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 xml:space="preserve">ALEJANDRO SALAS CRUZ </t>
  </si>
  <si>
    <t>https://www.contratos.gov.co/consultas/detalleProceso.do?numConstancia=19-12-9434465</t>
  </si>
  <si>
    <t>CPS_391_2019</t>
  </si>
  <si>
    <t>PRESTACION DE SERVICIOS PROFESIONALES PARA BRINDAR ACOMPAÑAMIENTO CALIFICADO EN EL DESARROLLO DE LAS ACTIVIDADES DE APOYO CONTABLE EN LA MESA TECNICA DE SUPERVISION PARA GARANTIZAR EL CUMPLIMIENTO DE LAS RESPONSABILIDADES PROPIAS DEL PROYECTO MEJORAMIENTO EN LOS DESPLAZAMIENTO DE LOS REPRESENTANTES A LA CAMARA</t>
  </si>
  <si>
    <t>https://www.contratos.gov.co/consultas/detalleProceso.do?numConstancia=19-12-9438464</t>
  </si>
  <si>
    <t>CPS_392_2019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</si>
  <si>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</si>
  <si>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https://www.contratos.gov.co/consultas/detalleProceso.do?numConstancia=19-12-9434492</t>
  </si>
  <si>
    <t>CPS_393_2019</t>
  </si>
  <si>
    <t>https://www.contratos.gov.co/consultas/detalleProceso.do?numConstancia=19-12-9434516</t>
  </si>
  <si>
    <t>CPS_394_2019</t>
  </si>
  <si>
    <t>PRESTACION DE SERVICIOS DE APOYO A LA GESTION PARA BRINDAR ACOMPAÑAMIENTO TECNICO EN EL DESARROLLO DE ACTIVIDADES AUXILIARES DE TIPO ADMINISTRATIVO EN LA MESA TECNICA DE SUPERVISION PARA GARANTIZAR EL CUMPLIMIENTO DE LAS RESPONSABILIDADES PROPIAS DEL PROYECO MEJORAMIENTO A LAS CONDICIONES DE SEGURIDAD Y PROTECCION EN LOS DESPLAZAMIENTOS DE LOS REPRESENTANTES A LA CAMARA</t>
  </si>
  <si>
    <t>https://www.contratos.gov.co/consultas/detalleProceso.do?numConstancia=19-12-9434540</t>
  </si>
  <si>
    <t>CPS_395_2019</t>
  </si>
  <si>
    <t>https://www.contratos.gov.co/consultas/detalleProceso.do?numConstancia=19-12-9438544</t>
  </si>
  <si>
    <t>CPS_396_2019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</si>
  <si>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MEJORAMIENTO A LAS CONDICIONES DE SEGURIDAD Y PROTECCION EN LOS DESPLAZAMIENTOS DE LOS REPRESENTANTES A LA CAMARA</t>
  </si>
  <si>
    <t>https://www.contratos.gov.co/consultas/detalleProceso.do?numConstancia=19-12-9438657</t>
  </si>
  <si>
    <t>CPS_397_2019</t>
  </si>
  <si>
    <t>https://www.contratos.gov.co/consultas/detalleProceso.do?numConstancia=19-12-9438851</t>
  </si>
  <si>
    <t>CPS_398_2019</t>
  </si>
  <si>
    <t>PRESTACION DE SERVICIOS DE APOYO A LA GESTION EN ACTIVIDADES ASISTENCIALES A LA MESA TECNICA EN EL REGISTRO FOTOGRAFICO PARA LA PRODUCCION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</si>
  <si>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https://www.contratos.gov.co/consultas/detalleProceso.do?numConstancia=19-12-9438952</t>
  </si>
  <si>
    <t>CPS_399_2019</t>
  </si>
  <si>
    <t>https://www.contratos.gov.co/consultas/detalleProceso.do?numConstancia=19-12-9439000</t>
  </si>
  <si>
    <t>CPS_400_2019</t>
  </si>
  <si>
    <t>PRESTACION DE SERVICIOS PROFESIONALES PARA EL DESARROLLO DE ACTIVIDADES EN LA MESA TECNICA DE SUPERVISION PARA LA GENERACION Y PUBLICACION DE CONTENIDO PARA LAS REDES SOCIALES DE LA CAMARA DE REPRESENTANTES CON EL FIN DE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</si>
  <si>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https://www.contratos.gov.co/consultas/detalleProceso.do?numConstancia=19-12-9439087</t>
  </si>
  <si>
    <t>CPS_401_2019</t>
  </si>
  <si>
    <t>MELISSA FRANCISCA PAUTT SILVA</t>
  </si>
  <si>
    <t>https://www.contratos.gov.co/consultas/detalleProceso.do?numConstancia=19-12-9442308</t>
  </si>
  <si>
    <t>CPS_402_2019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</si>
  <si>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</si>
  <si>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LIGIA AMANDA ZAPATA ARAGON</t>
  </si>
  <si>
    <t>https://www.contratos.gov.co/consultas/detalleProceso.do?numConstancia=19-12-9442611</t>
  </si>
  <si>
    <t>CPS_403_2019</t>
  </si>
  <si>
    <t>PRESTACION DE SERVICIOS DE AOPYO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</si>
  <si>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JULIAN CAMILO MORENO GARCIA</t>
  </si>
  <si>
    <t>https://www.contratos.gov.co/consultas/detalleProceso.do?numConstancia=19-12-9442816</t>
  </si>
  <si>
    <t>CPS_404_2019</t>
  </si>
  <si>
    <t>PAUL DAVID VILLANUEVA TORRES</t>
  </si>
  <si>
    <t>https://www.contratos.gov.co/consultas/detalleProceso.do?numConstancia=19-12-9442880</t>
  </si>
  <si>
    <t>CPS_405_2019</t>
  </si>
  <si>
    <t>PRESTACION DE SERVICIOS DE APOYO A LA GESTION PARA EL DESARROLLO DE ACTIVIDADES INFORMATICAS RELACIONADAS PARA EL NORMAL FUNCIONAMIENTO DE LA SECCION DE SUMINISTRO Y ALMACEN DE LA CAMARA DE REPRESENTANTES</t>
  </si>
  <si>
    <t>JUAN PABLO CASTRO BOLIVAR</t>
  </si>
  <si>
    <t>https://www.contratos.gov.co/consultas/detalleProceso.do?numConstancia=19-12-9442914</t>
  </si>
  <si>
    <t>CPS_406_2019</t>
  </si>
  <si>
    <t>https://www.contratos.gov.co/consultas/detalleProceso.do?numConstancia=19-12-9443242</t>
  </si>
  <si>
    <t>CPS_407_2019</t>
  </si>
  <si>
    <t>PRESTACION DE SERVICIOS DE APOYO A LA GESTION PARA LA ASISTENCIA Y APOYO LOGISTICO A LA MESA TECNICA DE SUPERVISION  EN LA PRODUCCION DE CONTENIDOS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</si>
  <si>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https://www.contratos.gov.co/consultas/detalleProceso.do?numConstancia=19-12-9443266</t>
  </si>
  <si>
    <t>CPS_408_2019</t>
  </si>
  <si>
    <t>PRESTACION DE SERVICIOS PROFESIONALES PARA BRINDAR ACOMPAÑAMIENTO CALIFICADO EN EL DESARROLLO DE LAS ACTIVIDADES DE APOYO JURIDICO EN LA MESA TECNICA DE SUPERVISION PARA GARANTIZAR EL CUMPLIMIENTO DE LAS RESPONSABILIDADES PROPIAS DEL PROYECTO MEJORAMIENTO EN LOS DESPLAZAMIENTO DE LOS REPRESENTANTES A LA CAMARA</t>
  </si>
  <si>
    <t>https://www.contratos.gov.co/consultas/detalleProceso.do?numConstancia=19-12-9443309</t>
  </si>
  <si>
    <t>CPS_409_2019</t>
  </si>
  <si>
    <t>PRESTACION DE SERVICIOS PROFESIONALES PARA REALIZAR ACOMPAÑAMIENTO JURIDICO A LAS ACTIVIDAES, TRAMITE, SUSTANCIACION Y DEMAS ACTUACIONES EN LOS PROCESOS PENALES DISCIPLINARIOS Y FISCALES QUE SE ADELANTEN EN LA COMISION LEGAL DE INVESTIGACION Y ACUSACION DE LA CAMARA DE REPRESENTANTES</t>
  </si>
  <si>
    <t>https://www.contratos.gov.co/consultas/detalleProceso.do?numConstancia=19-12-9443343</t>
  </si>
  <si>
    <t>CPS_410_2019</t>
  </si>
  <si>
    <t>MARIA JOSE MENGUAL VELASQUEZ</t>
  </si>
  <si>
    <t>https://www.contratos.gov.co/consultas/detalleProceso.do?numConstancia=19-12-9443364</t>
  </si>
  <si>
    <t>CPS_411_2019</t>
  </si>
  <si>
    <t>https://www.contratos.gov.co/consultas/detalleProceso.do?numConstancia=19-12-9443382</t>
  </si>
  <si>
    <t>CPS_412_2019</t>
  </si>
  <si>
    <t>PRESTACION DE SERVICIOS PROFESIONALES PARA BRINDAR ACOMAÑAMIENTO CALIFICADO EN EL DESARROLLO DE ACTIVIDADES DE APOYO CONTABLE EN LA MESA TECNICA DE SUPÉRVISION PARA GARANTIZAR EL CUMPLIMIENTO DE LAS RESPONSABILIDADES PROPIAS DEL PROYECTO MEJORAMIENTO A LAS CONDICIONES DE SEGURIDAD Y PROTECCION EN LOS DESPLAZAMIENTOS DE LOS REPRESENTANTES A LA CAMARA</t>
  </si>
  <si>
    <t>RAFAEL ENRIQUE ROMERO PAYARES</t>
  </si>
  <si>
    <t>https://www.contratos.gov.co/consultas/detalleProceso.do?numConstancia=19-12-9443402</t>
  </si>
  <si>
    <t>CPS_413_2019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</si>
  <si>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</si>
  <si>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https://www.contratos.gov.co/consultas/detalleProceso.do?numConstancia=19-12-9443420</t>
  </si>
  <si>
    <t>CPS_414_2019</t>
  </si>
  <si>
    <t>https://www.contratos.gov.co/consultas/detalleProceso.do?numConstancia=19-12-9443444</t>
  </si>
  <si>
    <t>CPS_415_2019</t>
  </si>
  <si>
    <t>https://www.contratos.gov.co/consultas/detalleProceso.do?numConstancia=19-12-9443457</t>
  </si>
  <si>
    <t>CPS_416_2019</t>
  </si>
  <si>
    <t>ANDREA RESTREPO BOCAREJO</t>
  </si>
  <si>
    <t>https://www.contratos.gov.co/consultas/detalleProceso.do?numConstancia=19-12-9452364</t>
  </si>
  <si>
    <t>CPS_417_2019</t>
  </si>
  <si>
    <t>ZHARICK GISELLE OSORIO CURIEL</t>
  </si>
  <si>
    <t>https://www.contratos.gov.co/consultas/detalleProceso.do?numConstancia=19-12-9452404</t>
  </si>
  <si>
    <t>CPS_418_2019</t>
  </si>
  <si>
    <t>PRESTACION DE SERVICIOS PROFESIONALES PARA BRINDAR ACOMPAÑAMIENTO CALIFICADO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</si>
  <si>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https://www.contratos.gov.co/consultas/detalleProceso.do?numConstancia=19-12-9452439</t>
  </si>
  <si>
    <t>CPS_419_2019</t>
  </si>
  <si>
    <t>PRESTACION DE SERVICIOS DE APOYO A LA GESTION PARA BRINDARA COMPAÑAMIENTO TECNICO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</si>
  <si>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SANTIAGO BARRETO BARRETO</t>
  </si>
  <si>
    <t>https://www.contratos.gov.co/consultas/detalleProceso.do?numConstancia=19-12-9452480</t>
  </si>
  <si>
    <t>CPS_420_2019</t>
  </si>
  <si>
    <t>PRESTACION DE SERVICIOS PROFESIONALES PARA BRINDAR ACOMAÑAMIENTO CALIFICADO EN EL DESARROLLO DE ACTIVIDADES DE APOYO EN EL MANTENIMIENTO DE LAS INFRAESTRUCTURAS DEL CONGRESO EN LA MESA TECNICA DE SUPÉRVISION PARA GARANTIZAR EL CUMPLIMIENTO DE LAS RESPONSABILIDADES PROPIAS DEL PROYECTO MEJORAMIENTO A LAS CONDICIONES DE SEGURIDAD Y PROTECCION EN LOS DESPLAZAMIENTOS DE LOS REPRESENTANTES A LA CAMARA</t>
  </si>
  <si>
    <t>https://www.contratos.gov.co/consultas/detalleProceso.do?numConstancia=19-12-9452538</t>
  </si>
  <si>
    <t>CPS_421_2019</t>
  </si>
  <si>
    <t>PRESTACION DE SERVICIOS PROFESIONALES PARA EL DESARROLLO DE ACTIVIDADES EN LA MESA TECNICA DE SUPÉRVISION PARA LA GENERACION Y PUBLICACION DE CONTENIDOS EN LA PAGINA WEB DE LA CAMARA DE REPRESENTANTES PARA GARANTIZAR EL CUMPLIMIENTO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</si>
  <si>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https://www.contratos.gov.co/consultas/detalleProceso.do?numConstancia=19-12-9452648</t>
  </si>
  <si>
    <t>CPS_422_2019</t>
  </si>
  <si>
    <t>LORENA MORA AMAYA</t>
  </si>
  <si>
    <t>https://www.contratos.gov.co/consultas/detalleProceso.do?numConstancia=19-12-9452694</t>
  </si>
  <si>
    <t>CPS_423_2019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</si>
  <si>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</si>
  <si>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https://www.contratos.gov.co/consultas/detalleProceso.do?numConstancia=19-12-9452834</t>
  </si>
  <si>
    <t>CPS_424_2019</t>
  </si>
  <si>
    <t>RICHARD ALEXANDER MAYO CORDOBA</t>
  </si>
  <si>
    <t>https://www.contratos.gov.co/consultas/detalleProceso.do?numConstancia=19-12-9452879</t>
  </si>
  <si>
    <t>CPS_425_2019</t>
  </si>
  <si>
    <t>PRESTACION DE SERVICIOS PROFESIONALES PARA REALIZAR ACOMPAÑAMIENTO JURIDICO A LAS ACTIVIDADES PROFESIONALES PARA REALIZAR ACOMPAÑAMIENTO JURIDICO A LAS ACTIVIDADES TRAMITE SUSTANCIACION Y DEMAS ACTUACIONES EN LOS PROCESOS PENALES DISCIPLINARIOS Y FISCALES QUE SE ADELANTEN EN COMISION LEGAL DE INVESTIGACION Y ACUSACION DE LA CAMARA DE REPRESENTANTES</t>
  </si>
  <si>
    <t>OSCAR IVAN VILLANUEVA SEPULVEDA</t>
  </si>
  <si>
    <t>https://www.contratos.gov.co/consultas/detalleProceso.do?numConstancia=19-12-9452921</t>
  </si>
  <si>
    <t>CPS_426_2019</t>
  </si>
  <si>
    <t>https://www.contratos.gov.co/consultas/detalleProceso.do?numConstancia=19-12-9452952</t>
  </si>
  <si>
    <t>CPS_427_2019</t>
  </si>
  <si>
    <t>https://www.contratos.gov.co/consultas/detalleProceso.do?numConstancia=19-12-9453007</t>
  </si>
  <si>
    <t>CPS_428_2019</t>
  </si>
  <si>
    <t>https://www.contratos.gov.co/consultas/detalleProceso.do?numConstancia=19-12-9453058</t>
  </si>
  <si>
    <t>CPS_429_2019</t>
  </si>
  <si>
    <t>PRESTACION DE SERVICIOS PROFESIONALES PARA BRINDAR ACOMPAÑAMIENTO CALIFICADO EN EL DESARROLLO DE ACTIVIDADES DE APOYO ADMINISTRATIVO EN LA MESA TECNICA DE SUPERVISION PARA GARANTIZAR EL CUMPLIMIENTO DE LAS RESPOSABILIDADES PROPIAS DEL PROYECTO MEJORAMIENTO A LAS CONDICIONES DE SEGURIDAD Y PROTECCION EN LOS DESPLAZAMIENTOS DE LOS REPRESENTANTES A LA CAMARA</t>
  </si>
  <si>
    <t>ANGELA MARITZA MARCHENA MENDOZA</t>
  </si>
  <si>
    <t>https://www.contratos.gov.co/consultas/detalleProceso.do?numConstancia=19-12-9453108</t>
  </si>
  <si>
    <t>CPS_430_2019</t>
  </si>
  <si>
    <t>MELIDA JOHANA MORA CADENA</t>
  </si>
  <si>
    <t>https://www.contratos.gov.co/consultas/detalleProceso.do?numConstancia=19-12-9453175</t>
  </si>
  <si>
    <t>CPS_431_2019</t>
  </si>
  <si>
    <t>JORGE HERNANDO MOSQUERA ARANGO</t>
  </si>
  <si>
    <t>https://www.contratos.gov.co/consultas/detalleProceso.do?numConstancia=19-12-9453230</t>
  </si>
  <si>
    <t>CPS_432_2019</t>
  </si>
  <si>
    <t>PRESTACION DE SERVICIOS PROFESIONALES PARA BRINDAR ACOMPAÑAMIENTO CALIFICADO EN EL DESARROLLO DE ACTIVIDADES AUXILIARES DE TIPO JURIDICO EN LA MESA TECNICA DE SUPERVISION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</si>
  <si>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https://www.contratos.gov.co/consultas/detalleProceso.do?numConstancia=19-12-9453274</t>
  </si>
  <si>
    <t>CPS_433_2019</t>
  </si>
  <si>
    <t>PRESTACION DE SERVICIOS DE APOYO A LA GESTION PARA BRINDAR ACOMPAÑAMIENTO TECNICO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</si>
  <si>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MIGUEL AUGUSTO RODRIGUEZ RIAÑO</t>
  </si>
  <si>
    <t>https://www.contratos.gov.co/consultas/detalleProceso.do?numConstancia=19-12-9453292</t>
  </si>
  <si>
    <t>CPS_434_2019</t>
  </si>
  <si>
    <t>https://www.contratos.gov.co/consultas/detalleProceso.do?numConstancia=19-12-9453316</t>
  </si>
  <si>
    <t>CPS_435_2019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</si>
  <si>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DESPLAZMIENTOS DE LOS REPRESENTANTES A LA CAMARA</t>
  </si>
  <si>
    <t>https://www.contratos.gov.co/consultas/detalleProceso.do?numConstancia=19-12-9458945</t>
  </si>
  <si>
    <t>CPS_436_2019</t>
  </si>
  <si>
    <t>PRESTACION DE SERVICIOS DE APOYO A LA GESTION EN EL ESTUDIO, SEGUIMIENTO Y CUMPLIMIENTO AL PLAN DE MEJORAMIENTO DE LA VIGENCIA FISCAL 2017 DE LAS ENTIDADES QUE SON OBJETO DE REQUERIMIENTO PRESUPUESTAL, CONTABLE, ADMINISTRATIVO,  Y DE CONTROL INTERNO POR POR PARTE DE LA COMISION LEGAL DE CUENTAS EN EL CUMPLIMIENTO DE LA RESOLUCION 3135 DE 2018, POR MEDIO DE LA CUAL SE PROPONE A LA CAMARA DE REPRESENTANTES NO FENECER LA CUENTA GENERAL DEL PRESUPUESTO Y DEL TESORO Y EL BALANCE GENERAL DE LA NACION</t>
  </si>
  <si>
    <t>LAURA PATRICIA ADUEN ESPINOZA</t>
  </si>
  <si>
    <t>https://www.contratos.gov.co/consultas/detalleProceso.do?numConstancia=19-12-9459015</t>
  </si>
  <si>
    <t>CPS_437_2019</t>
  </si>
  <si>
    <t>EMMA FERNANDA CERON VELASCO</t>
  </si>
  <si>
    <t>https://www.contratos.gov.co/consultas/detalleProceso.do?numConstancia=19-12-9459065</t>
  </si>
  <si>
    <t>CPS_438_2019</t>
  </si>
  <si>
    <t>LINDA CATHERINE MARTINEZ CAÑON</t>
  </si>
  <si>
    <t>https://www.contratos.gov.co/consultas/detalleProceso.do?numConstancia=19-12-9459119</t>
  </si>
  <si>
    <t>CPS_439_2019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</si>
  <si>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REPRESEMTANTES A LA CAMARA</t>
  </si>
  <si>
    <t>https://www.contratos.gov.co/consultas/detalleProceso.do?numConstancia=19-12-9459166</t>
  </si>
  <si>
    <t>CPS_440_2019</t>
  </si>
  <si>
    <t>ESTEBAN MESA GOMEZ</t>
  </si>
  <si>
    <t>https://www.contratos.gov.co/consultas/detalleProceso.do?numConstancia=19-12-9459199</t>
  </si>
  <si>
    <t>CPS_441_2019</t>
  </si>
  <si>
    <t>PRESTACION DE SERVICIOS PROFESIONALES PARA BRINDAR ACOMPAÑAMIENTO CALIFICADO EN EL DESARROLLO DE ACTIVIDADES DE APOYO JURIDICO EN LA MESA TECNICA DE SUPERVISION PARA GARANTIZAR EL CUMPLIMIENTO DE LAS RESPOSABILIDADES PROPIAS DEL PROYECTO MEJORAMIENTO A LAS CONDICIONES DE SEGURIDAD Y PROTECCION EN LOS DESPLAZAMIENTOS DE LOS REPRESENTANTES A LA CAMARA</t>
  </si>
  <si>
    <t>JORGE ANTONIO MUNEVAR ROJAS</t>
  </si>
  <si>
    <t>https://www.contratos.gov.co/consultas/detalleProceso.do?numConstancia=19-12-9459307</t>
  </si>
  <si>
    <t>CPS_442_2019</t>
  </si>
  <si>
    <t>PRESTACION DE SERVICIOS DE APOYO A LA GESTION PARA BRINDAR ACOMAPAÑAMIENTO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</si>
  <si>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https://www.contratos.gov.co/consultas/detalleProceso.do?numConstancia=19-12-9459338</t>
  </si>
  <si>
    <t>CPS_443_2019</t>
  </si>
  <si>
    <t>PRESTACION DE SERVICIOS PROFESIONALES PARA BRINDAR ACOMPAÑAMIENTO CALIFICADO EN EL DESARROLLO DE ACTIVIDADES DE APOYO ADMINISTRATIVO Y FINANCIERO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</si>
  <si>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https://www.contratos.gov.co/consultas/detalleProceso.do?numConstancia=19-12-9459384</t>
  </si>
  <si>
    <t>CPS_444_2019</t>
  </si>
  <si>
    <t>PRESTACION DE SERVICIOS PROFESIONALES PARA BRINDAR ACOMPAÑAMIENTO CALIFICADO EN EL DESARROLLO DE ACTIVIDADES DE APOYO EN LA EJECUCION DE PROYECTOS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</si>
  <si>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https://www.contratos.gov.co/consultas/detalleProceso.do?numConstancia=19-12-9459565</t>
  </si>
  <si>
    <t>CPS_445_2019</t>
  </si>
  <si>
    <t>HENRY FERNANDO TORRES MOLANO</t>
  </si>
  <si>
    <t>https://www.contratos.gov.co/consultas/detalleProceso.do?numConstancia=19-12-9459598</t>
  </si>
  <si>
    <t>CPS_446_2019</t>
  </si>
  <si>
    <t>LUZ DELY SANCHEZ RODRIGUEZ</t>
  </si>
  <si>
    <t>https://www.contratos.gov.co/consultas/detalleProceso.do?numConstancia=19-12-9459626</t>
  </si>
  <si>
    <t>CPS_447_2019</t>
  </si>
  <si>
    <t>PRESTACION DE SERVICIOS PROFESIONALES PARA BRINDAR ACOMPAÑAMIENTO CALIFICADO EN EL DESARROLLO DE ACTIVIDADES DE APOYO EN EL MANTENIMIENTO DE LAS INFRAESTRUCTURAS DEL CONGRESO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</si>
  <si>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https://www.contratos.gov.co/consultas/detalleProceso.do?numConstancia=19-12-9463407</t>
  </si>
  <si>
    <t>CPS_448_2019</t>
  </si>
  <si>
    <t>PRESTACION DE SERVICIOS DE APOYO A LA GESTION PARA BRINDAR ACOMPAÑAMIENTO CALIFICADO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</si>
  <si>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MIGUEL DAVID PERDOMO DURAN</t>
  </si>
  <si>
    <t>https://www.contratos.gov.co/consultas/detalleProceso.do?numConstancia=19-12-9463437</t>
  </si>
  <si>
    <t>CPS_449_2019</t>
  </si>
  <si>
    <t>PRESTACION DE SERVICIOS DE APOYO A LA GESTION PARA BRINDAR ACOMPAÑAMIENTO CALIFICADO EN EL DESARROLLO DE ACTIVIDADES ASISTENCIALES Y OPERATIVAS EN LA MESA TECNICA DE SUPERVISION PARA GARANTIZAR EL CUMPLIMIENTO DE LAS RESPOSABILIDADES PROPIAS DEL PROYECTO MEJORAMIENTO A LAS CONDICIONES DE SEGURIDAD Y PROTECCION EN LOS DESPLAZAMIENTOS DE LOS REPRESENTANTES A LA CAMARA</t>
  </si>
  <si>
    <t>NADEYDA ROSA BARRIOS GUZMAN</t>
  </si>
  <si>
    <t>https://www.contratos.gov.co/consultas/detalleProceso.do?numConstancia=19-12-9463471</t>
  </si>
  <si>
    <t>CPS_450_2019</t>
  </si>
  <si>
    <t>PRESTACION DE SERVICIOS PROFESIONALES A LA MESA TECNICA DE SUPERVISION EN LA REALIZACION DE NOTAS PERSIODISTICAS QUE PERMITAN GARANTIZAR EL CUMPLIMIENTO DEL COMPONENTE DE DIVULGACION Y SENCIBILIZACION DE LAS ACTIVIDADES REALIZADAS EN EL MARCO DEL PROYECTO MEJORAMIENTO A LAS CONDICIONES DE SEGURIDAD Y PROTECCION EN LOS DESPLAZAMIENTOS DE LOS REPRESENTANTES A LA CAMARA</t>
  </si>
  <si>
    <t>DANIELA PAOLA VARGAS PAVON</t>
  </si>
  <si>
    <t>https://www.contratos.gov.co/consultas/detalleProceso.do?numConstancia=19-12-9463524</t>
  </si>
  <si>
    <t>CPS_451_2019</t>
  </si>
  <si>
    <t>PRESTACION DE SERVICIOS DE APOYO A LA GESTION EN ACTIVIDADES ASISTENCIALES A LA MESA TECNICA DE SUPERVISION EN LA BUSQUEDA Y REALIZACION DE NOTAS PERIODISTIVAS PARA GARANTIZAR EL CUMPLIMIENTO DEL COMPONENTE DIVULGACION Y SENCIBILIZACION DE LAS ACTIVIDADES REALIZADAS EN MARCO DEL PROYECTO MEJORAMIENTO A LAS CONDICIONES DE SEGURIDAD Y PROTECCION EN LOS DESPLAZAMIENTOS DE LOS REPRESENTANTES A LA CAMARA</t>
  </si>
  <si>
    <t>GUILERMO ELIAS GONZALEZ GANEM</t>
  </si>
  <si>
    <t>https://www.contratos.gov.co/consultas/detalleProceso.do?numConstancia=19-12-9463590</t>
  </si>
  <si>
    <t>CPS_452_2019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</si>
  <si>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</si>
  <si>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https://www.contratos.gov.co/consultas/detalleProceso.do?numConstancia=19-12-9463689</t>
  </si>
  <si>
    <t>CPS_453_2019</t>
  </si>
  <si>
    <t>PRESTACION DE SERVICIOS DE APOYO A LA GESTION PARA BRINDAR ACOMPAÑAMIENTO TECNICO EN EL DESARROLLO DE ACTIVIDADES AUXILIARES DE TIPO ADMINISTRATIVO EN LA MESA TECNICA DE SUPERVISION PARA GARANTIZAR EL CUMPLIMIENTO DE LAS RESPOSABILIDADES PROPIAS DEL PROYECTO MEJORAMIENTO A LAS CONDICIONES DE SEGURIDAD Y PROTECCION EN LOS DESPLAZAMIENTOS DE LOS REPRESENTANTES A LA CAMARA</t>
  </si>
  <si>
    <t>MARISOL GUTIERREZ TRUJILLO</t>
  </si>
  <si>
    <t>https://www.contratos.gov.co/consultas/detalleProceso.do?numConstancia=19-12-9463732</t>
  </si>
  <si>
    <t>CPS_454_2019</t>
  </si>
  <si>
    <t>CLARA LETICIA ROJA GONZALEZ</t>
  </si>
  <si>
    <t>https://www.contratos.gov.co/consultas/detalleProceso.do?numConstancia=19-12-9463783</t>
  </si>
  <si>
    <t>CPS_455_2019</t>
  </si>
  <si>
    <t>PETRONA ALEAN HERNADEZ</t>
  </si>
  <si>
    <t>https://www.contratos.gov.co/consultas/detalleProceso.do?numConstancia=19-12-9463848</t>
  </si>
  <si>
    <t>CPS_456_2019</t>
  </si>
  <si>
    <t>PRESTACION DE SERVICIOS DE APOYO A LA GESTION EN ACTIVIDADES ASISTENCIALES A LA MESA TECNICA EN EL REGISTRO FOTOGRAFICO PARA LA PRODUCCION DE PIEZAS AUDIOVISUALES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</si>
  <si>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https://www.contratos.gov.co/consultas/detalleProceso.do?numConstancia=19-12-9463932</t>
  </si>
  <si>
    <t>CPS_457_2019</t>
  </si>
  <si>
    <t>PRESTACION DE SERVICIOS DE APOYO A LA GESTION PARA BRINDAR ACOMPAÑAMIENTO TECNICO EN EL DESARROLLO DE ACTIVIDADES ASIATENCIALES Y OPERATIVAS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</si>
  <si>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https://www.contratos.gov.co/consultas/detalleProceso.do?numConstancia=19-12-9463991</t>
  </si>
  <si>
    <t>CPS_458_2019</t>
  </si>
  <si>
    <t>PRESTACION DE SERVICIOS DE APOYO A LA GESTION PARA BRINDAR ACOMPAÑAMIENTO TECNICO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</si>
  <si>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LUCEIDY FLOREZ BERNAL</t>
  </si>
  <si>
    <t>https://www.contratos.gov.co/consultas/detalleProceso.do?numConstancia=19-12-9464081</t>
  </si>
  <si>
    <t>CPS_459_2019</t>
  </si>
  <si>
    <t>https://www.contratos.gov.co/consultas/detalleProceso.do?numConstancia=19-12-9464158</t>
  </si>
  <si>
    <t>CPS_460_2019</t>
  </si>
  <si>
    <t>AARON ROJAS HERRERA</t>
  </si>
  <si>
    <t>https://www.contratos.gov.co/consultas/detalleProceso.do?numConstancia=19-12-9464430</t>
  </si>
  <si>
    <t>CPS_461_2019</t>
  </si>
  <si>
    <t>https://www.contratos.gov.co/consultas/detalleProceso.do?numConstancia=19-12-9465529</t>
  </si>
  <si>
    <t>CPS_462_2019</t>
  </si>
  <si>
    <t>PRESTACION DE SERVICIOS DE APOYO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</si>
  <si>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VALENTINA PEREZ HERNANDEZ</t>
  </si>
  <si>
    <t>https://www.contratos.gov.co/consultas/detalleProceso.do?numConstancia=19-12-9465632</t>
  </si>
  <si>
    <t>CPS_463_2019</t>
  </si>
  <si>
    <t>https://www.contratos.gov.co/consultas/detalleProceso.do?numConstancia=19-12-9465691</t>
  </si>
  <si>
    <t>CPS_464_2019</t>
  </si>
  <si>
    <t>PRESTACION DE SERVICIOS PROFESIONALES PARA BRINDAR ACOMPAÑAMIENTO CALIFICADO EN EL DESARROLLO DE ACTIVIDADES DE APOYO TECNOLOGICO E INFORMATICO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</si>
  <si>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https://www.contratos.gov.co/consultas/detalleProceso.do?numConstancia=19-12-9465763</t>
  </si>
  <si>
    <t>CPS_465_2019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</si>
  <si>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</si>
  <si>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JONATHAN MUSKUS LOPEZ</t>
  </si>
  <si>
    <t>https://www.contratos.gov.co/consultas/detalleProceso.do?numConstancia=19-12-9465811</t>
  </si>
  <si>
    <t>CPS_466_2019</t>
  </si>
  <si>
    <t>PRESTACION DE SERVICIOS PROFESIONALES EN EL DISEÑO DE UN PROCESO ESTRATEGICO DE COMUNICACIONES EN LO RELACIONADO CON EL FORTALECIMIENTO DE COMUNICACIONES EN LO RELACIONADOCON EL FORTALECIMIENTO DE LA COMUNICACION E IMAGEN DE LAS ACTIVIDADES REALIZADAS  POR LA MESA TECNICA DE SUPERVISION CON EL FIN DE CUMPLIR CON EL COMPONENTE DIVULGACION Y SENCIBILIZACION EN MARCO DEL PROYECTO MEJORAMIENTO A LAS CONDICIONES DE SEGURIDAD Y PROTECCION EN LOS DESPLAZAMIENTOS DE LOS REPRESENTANTES A LA CAMARA</t>
  </si>
  <si>
    <t>JOHN MARIO GONZALEZ RESTREPO</t>
  </si>
  <si>
    <t>https://www.contratos.gov.co/consultas/detalleProceso.do?numConstancia=19-12-9465847</t>
  </si>
  <si>
    <t>CPS_467_2019</t>
  </si>
  <si>
    <t>https://www.contratos.gov.co/consultas/detalleProceso.do?numConstancia=19-12-9465884</t>
  </si>
  <si>
    <t>CPS_468_2019</t>
  </si>
  <si>
    <t>PRESTACION DE SERVICIOS DE APOYO A LA GESTION PARA BRINDAR ACOMPAÑAMIENTO TECNICO EN EL DESARROLLO DE ACTIVIDADES ASISTENCIALES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</si>
  <si>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https://www.contratos.gov.co/consultas/detalleProceso.do?numConstancia=19-12-9465907</t>
  </si>
  <si>
    <t>CPS_469_2019</t>
  </si>
  <si>
    <t>https://www.contratos.gov.co/consultas/detalleProceso.do?numConstancia=19-12-9465924</t>
  </si>
  <si>
    <t>CPS_470_2019</t>
  </si>
  <si>
    <t>PRESTACION DE SERVICIOS DE APOYO A LA GESTION PARA BRINDAR ACOMPAÑAMIENTO TECNICO EN EL DESARROLLO DE ACTIVIDADES ASISTENCIALES EN LA MESA TECNICA DE SUPERVISION EN LA PRODUCCION Y GRABACION DE CONTENIDO DIGITAL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</si>
  <si>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https://www.contratos.gov.co/consultas/detalleProceso.do?numConstancia=19-12-9465958</t>
  </si>
  <si>
    <t>CPS_471_2019</t>
  </si>
  <si>
    <t>GINNA PAOLA CARDENAS HERNANDEZ</t>
  </si>
  <si>
    <t>https://www.contratos.gov.co/consultas/detalleProceso.do?numConstancia=19-12-9465998</t>
  </si>
  <si>
    <t>CPS_472_2019</t>
  </si>
  <si>
    <t>CARLOS ALBERTO PUERTA GONZALEZ</t>
  </si>
  <si>
    <t>https://www.contratos.gov.co/consultas/detalleProceso.do?numConstancia=19-12-9466026</t>
  </si>
  <si>
    <t>CPS_473_2019</t>
  </si>
  <si>
    <t>PRESTACION DE SERVICIOS DE APOYO A LA GESTION PARA BRINDAR ACOMPAÑAMIENTO TECNICO EN EL DESARROLLO DE ACTIVIDADES ASISTENCIALES Y OPERATIVAS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</si>
  <si>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https://www.contratos.gov.co/consultas/detalleProceso.do?numConstancia=19-12-9466067</t>
  </si>
  <si>
    <t>CPS_474_2019</t>
  </si>
  <si>
    <t>https://www.contratos.gov.co/consultas/detalleProceso.do?numConstancia=19-12-9466086</t>
  </si>
  <si>
    <t>CPS_475_2019</t>
  </si>
  <si>
    <t>https://www.contratos.gov.co/consultas/detalleProceso.do?numConstancia=19-12-9466112</t>
  </si>
  <si>
    <t>CPS_476_2019</t>
  </si>
  <si>
    <t>EDSON JOHAN SANCHEZ ESPAÑA</t>
  </si>
  <si>
    <t>https://www.contratos.gov.co/consultas/detalleProceso.do?numConstancia=19-12-9475294</t>
  </si>
  <si>
    <t>CPS_477_2019</t>
  </si>
  <si>
    <t>https://www.contratos.gov.co/consultas/detalleProceso.do?numConstancia=19-12-9475355</t>
  </si>
  <si>
    <t>CPS_478_2019</t>
  </si>
  <si>
    <t>SANDRA LILIANA GOMEZ QUINTERO</t>
  </si>
  <si>
    <t>https://www.contratos.gov.co/consultas/detalleProceso.do?numConstancia=19-12-9475402</t>
  </si>
  <si>
    <t>CPS_479_2019</t>
  </si>
  <si>
    <t>https://www.contratos.gov.co/consultas/detalleProceso.do?numConstancia=19-12-9475440</t>
  </si>
  <si>
    <t>CPS_480_2019</t>
  </si>
  <si>
    <t>ALBA ROCIO PEÑA RODRIGUEZ</t>
  </si>
  <si>
    <t>https://www.contratos.gov.co/consultas/detalleProceso.do?numConstancia=19-12-9475498</t>
  </si>
  <si>
    <t>CPS_481_2019</t>
  </si>
  <si>
    <t>SANDRA LILIANA VARGAS VILLALBA</t>
  </si>
  <si>
    <t>https://www.contratos.gov.co/consultas/detalleProceso.do?numConstancia=19-12-9475533</t>
  </si>
  <si>
    <t>CPS_482_2019</t>
  </si>
  <si>
    <t>PRESTACION DE SERVICIOS DE APOYO A LA GESTION PARA BRINDAR ACOMPAÑAMIENTO TECNICO EN EL DESARROLLO DE ACTIVIDADES ASISTENCIALES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</si>
  <si>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JHON FREDDY CHAVARRO BORELY</t>
  </si>
  <si>
    <t>https://www.contratos.gov.co/consultas/detalleProceso.do?numConstancia=19-12-9475570</t>
  </si>
  <si>
    <t>CPS_483_2019</t>
  </si>
  <si>
    <t>https://www.contratos.gov.co/consultas/detalleProceso.do?numConstancia=19-12-9475594</t>
  </si>
  <si>
    <t>CPS_484_2019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</si>
  <si>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</si>
  <si>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https://www.contratos.gov.co/consultas/detalleProceso.do?numConstancia=19-12-9475623</t>
  </si>
  <si>
    <t>CPS_485_2019</t>
  </si>
  <si>
    <t>KATHERINE GARCIA ROJAS</t>
  </si>
  <si>
    <t>https://www.contratos.gov.co/consultas/detalleProceso.do?numConstancia=19-12-9475654</t>
  </si>
  <si>
    <t>CPS_486_2019</t>
  </si>
  <si>
    <t>https://www.contratos.gov.co/consultas/detalleProceso.do?numConstancia=19-12-9475665</t>
  </si>
  <si>
    <t>CPS_487_2019</t>
  </si>
  <si>
    <t>https://www.contratos.gov.co/consultas/detalleProceso.do?numConstancia=19-12-9475693</t>
  </si>
  <si>
    <t>CPS_488_2019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</si>
  <si>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DE LA RESOLUCION 3135 DE 2018 POR MEDIO DE LA CUAL SE PROPONE A LA CAMARA DE REPRESENTANTERS NO FENECER LA CUENTA GENERAL DEL PRESUPUESTO Y DEL TESORO Y EL BALANCE GENERAL DE LA NACION</t>
  </si>
  <si>
    <t>NELCY CAROLINA VELILLA PEREZ</t>
  </si>
  <si>
    <t>https://www.contratos.gov.co/consultas/detalleProceso.do?numConstancia=19-12-9475720</t>
  </si>
  <si>
    <t>CPS_489_2019</t>
  </si>
  <si>
    <t>JOSE TONNY BERMEO BERMEO</t>
  </si>
  <si>
    <t>https://www.contratos.gov.co/consultas/detalleProceso.do?numConstancia=19-12-9475751</t>
  </si>
  <si>
    <t>CPS_490_2019</t>
  </si>
  <si>
    <t>https://www.contratos.gov.co/consultas/detalleProceso.do?numConstancia=19-12-9478074</t>
  </si>
  <si>
    <t>CPS_491_2019</t>
  </si>
  <si>
    <t>PRESTACION DE SERVICIOS DE APOYO A LA GESTION EN LA OPERACION DEL SISTEMA DE SWITCHER PARA LA TRANSMISION EN VIVO Y DIFERIDO DE LAS ACTIVIDADES ORGANIZADAS POR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</si>
  <si>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https://www.contratos.gov.co/consultas/detalleProceso.do?numConstancia=19-12-9479995</t>
  </si>
  <si>
    <t>CPS_492_2019</t>
  </si>
  <si>
    <t>PRESTACION DE SERVICIOS PROFESIONALES A LA MESA TECNICA DE SUPERVISION EN LA GENERACION DE CONTENIDO PERIODISTICO PARA GARANTIZAR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</si>
  <si>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https://www.contratos.gov.co/consultas/detalleProceso.do?numConstancia=19-12-9475776</t>
  </si>
  <si>
    <t>CPS_493_2019</t>
  </si>
  <si>
    <t>MARIA CRISTINA TORRADO RAMIREZ</t>
  </si>
  <si>
    <t>https://www.contratos.gov.co/consultas/detalleProceso.do?numConstancia=19-12-9480023</t>
  </si>
  <si>
    <t>CPS_494_2019</t>
  </si>
  <si>
    <t>PRESTACION DE SERVICIOS PROFESIONALES PARA BRINDAR ACOMPAÑAMIENTO TECNICO 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</si>
  <si>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https://www.contratos.gov.co/consultas/detalleProceso.do?numConstancia=19-12-9480036</t>
  </si>
  <si>
    <t>CPS_495_2019</t>
  </si>
  <si>
    <t>https://www.contratos.gov.co/consultas/detalleProceso.do?numConstancia=19-12-9480055</t>
  </si>
  <si>
    <t>CPS_496_2019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</si>
  <si>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</si>
  <si>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CESAR AUGUSTO SANCHEZ BAEZ</t>
  </si>
  <si>
    <t>https://www.contratos.gov.co/consultas/detalleProceso.do?numConstancia=19-12-9480078</t>
  </si>
  <si>
    <t>CPS_497_2019</t>
  </si>
  <si>
    <t>https://www.contratos.gov.co/consultas/detalleProceso.do?numConstancia=19-12-9480090</t>
  </si>
  <si>
    <t>CPS_498_2019</t>
  </si>
  <si>
    <t>ORLANDO URIBE CORTES</t>
  </si>
  <si>
    <t>https://www.contratos.gov.co/consultas/detalleProceso.do?numConstancia=19-12-9480095</t>
  </si>
  <si>
    <t>CPS_499_2019</t>
  </si>
  <si>
    <t>DUVAN YESID JIMENEZ PARDO</t>
  </si>
  <si>
    <t>https://www.contratos.gov.co/consultas/detalleProceso.do?numConstancia=19-12-9480110</t>
  </si>
  <si>
    <t>CPS_500_2019</t>
  </si>
  <si>
    <t>PRESTACION DE SERVICIOS DE APOYO A LA GESTION EN ACTIVIDADES ASISTENCIALES A LA MESA TECNICA DE SUPERVISION EN LE DISEÑO Y REALIZACION DE PIEZAS GRAFICAS PARA GARANTIZAR EL CUMPLIMIENTO DEL COMPONENTE DE DIVULGACION Y SENCIBILIZACION DE LAS ACTIVIDADES REALIZADAS EN MARCO DEL PROYECTO MEJORAMIENTO A LAS CONDICIONES DE SEGURIDAD Y PROTECCION EN LOS DESPLAZAMIENTOS DE LOS REPRESENTANTES A LA CAMARA</t>
  </si>
  <si>
    <t>GABRIEL PEREZ OSPINA</t>
  </si>
  <si>
    <t>https://www.contratos.gov.co/consultas/detalleProceso.do?numConstancia=19-12-9480124</t>
  </si>
  <si>
    <t>CPS_501_2019</t>
  </si>
  <si>
    <t>EMIRO RAFAEL VASQUEZ ORDOÑEZ</t>
  </si>
  <si>
    <t>https://www.contratos.gov.co/consultas/detalleProceso.do?numConstancia=19-12-9480138</t>
  </si>
  <si>
    <t>CPS_502_2019</t>
  </si>
  <si>
    <t>PRESTACION DE SERVICIOS DE APOYO A LA GESTION EN ACTIVIDADES ASISTENCIALES A LA MESA TECNICA DE SUPERVISION EN LA BUSQUEDA Y REALIZACION DE ESTRATEGIAS DE COMUNICACION INTERNA Y EXTERNA PARA GARANTIZAR EL CUMPLIMIENTO DEL COMPONENTE DE DIVULGACION Y SENCIBILIZACION DE LAS ACTIVIDADES REALIZADAS EN MARCO DEL PROYECTO MEJORAMIENTO A LAS CONDICIONES DE SEGURIDAD Y PROTECCION EN LOS DESPLAZAMIENTOS DE LOS REPRESENTANTES A LA CAMARA</t>
  </si>
  <si>
    <t>https://www.contratos.gov.co/consultas/detalleProceso.do?numConstancia=19-12-9480144</t>
  </si>
  <si>
    <t>CPS_503_2019</t>
  </si>
  <si>
    <t>LAURA ALARCON ACEVEDO</t>
  </si>
  <si>
    <t>https://www.contratos.gov.co/consultas/detalleProceso.do?numConstancia=19-12-9480145</t>
  </si>
  <si>
    <t>CPS_504_2019</t>
  </si>
  <si>
    <t>https://www.contratos.gov.co/consultas/detalleProceso.do?numConstancia=19-12-9480155</t>
  </si>
  <si>
    <t>CPS_505_2019</t>
  </si>
  <si>
    <t>JOSE MANUEL BENCOMO RUIZ</t>
  </si>
  <si>
    <t>https://www.contratos.gov.co/consultas/detalleProceso.do?numConstancia=19-12-9480161</t>
  </si>
  <si>
    <t>CPS_506_2019</t>
  </si>
  <si>
    <t>PRESTACION DE SERVICIOS DE APOYO A LA GESTION PARA BRINDAR ACOMPAÑAMIENTO TECNICO EN EL DESARROLLO DE ACTIVIDADESAUXILIARES DE TIPO ADMINISTRATIVO EN LA MESA TECNICA DE SUPERVISION PARA GARANTIZAR EL CUMPLIMIENTO DE LAS RESPONSABILIDADES PROPIAS DEL PROYECTO MEJORAMIENTO A LAS CONDICIONES DE SEGURIDAD Y PROTECCION EN LOS DESPLAZAMIENTOS DE LOS REPRESENTANTES A LA CAMARA</t>
  </si>
  <si>
    <t>DIANA YAMILE MORENO CLAVIJO</t>
  </si>
  <si>
    <t>https://www.contratos.gov.co/consultas/detalleProceso.do?numConstancia=19-12-9480168</t>
  </si>
  <si>
    <t>CPS_507_2019</t>
  </si>
  <si>
    <t>PRESTACION DE SERVICIOS PROFESIONALES PARA BRINDAR ACOMPAÑAMIENTO CALIFICADO EN EL DESARROLLO DE ACTIVIDADES DE APOYOTECNOLOGICO E INFORMATIVO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</si>
  <si>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https://www.contratos.gov.co/consultas/detalleProceso.do?numConstancia=19-12-9480173</t>
  </si>
  <si>
    <t>CPS_508_2019</t>
  </si>
  <si>
    <t>https://www.contratos.gov.co/consultas/detalleProceso.do?numConstancia=19-12-9480174</t>
  </si>
  <si>
    <t>SECCION DE BIENESTAR Y URGENCIAS MEDICAS</t>
  </si>
  <si>
    <t>CPS_509_2019</t>
  </si>
  <si>
    <t>PRESTACION DE SERVICIOS DE APOYO A LA GESTIONEN LA SECCION DE BIENESTAR Y URGENCIA MEDICA DE LA CAMARA DE REPRESENTANTES PARA EL DESARROLLO DE ACTIVIDADES SECRETARIALES ASISTENCIALES OPERATIVAS Y DE ARCHIVO QUE SE DERIVEN DE LOS PROCESOS DE DICHA SECCION</t>
  </si>
  <si>
    <t>MARIA ELVIA DELGADO DE RAMIREZ</t>
  </si>
  <si>
    <t>https://www.contratos.gov.co/consultas/detalleProceso.do?numConstancia=19-12-9480183</t>
  </si>
  <si>
    <t>CPS_510_2019</t>
  </si>
  <si>
    <t>PRESTACION DE SERVICIOS DE APOYO A LA GESTION PARA BRINDAR ACOMPAÑAMIENTO TECNICO EN EL DESARROLLO DE ACTIVIDADES DE APOYO JURIDICO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</si>
  <si>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WILMER ORLANDO SILVA ROMAN</t>
  </si>
  <si>
    <t>https://www.contratos.gov.co/consultas/detalleProceso.do?numConstancia=19-12-9480212</t>
  </si>
  <si>
    <t>CPS_511_2019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</si>
  <si>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</si>
  <si>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ILEANA MARIA BOADA HARKER</t>
  </si>
  <si>
    <t>https://www.contratos.gov.co/consultas/detalleProceso.do?numConstancia=19-12-9484220</t>
  </si>
  <si>
    <t>CPS_512_2019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</si>
  <si>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RESPRESENTANTES A LA CAMARA</t>
  </si>
  <si>
    <t>CLARA LUCELI QUINCHANEGUA CORREA</t>
  </si>
  <si>
    <t>https://www.contratos.gov.co/consultas/detalleProceso.do?numConstancia=19-12-9484686</t>
  </si>
  <si>
    <t>CPS_513_2019</t>
  </si>
  <si>
    <t>CAROLINA TORRES GUTIERREZ</t>
  </si>
  <si>
    <t>https://www.contratos.gov.co/consultas/detalleProceso.do?numConstancia=19-12-9485938</t>
  </si>
  <si>
    <t>CPS_514_2019</t>
  </si>
  <si>
    <t>https://www.contratos.gov.co/consultas/detalleProceso.do?numConstancia=19-12-9486067</t>
  </si>
  <si>
    <t>CPS_515_2019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</si>
  <si>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</si>
  <si>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LUCY ESTER BUELVAS MARTINEZ</t>
  </si>
  <si>
    <t>https://www.contratos.gov.co/consultas/detalleProceso.do?numConstancia=19-12-9486166</t>
  </si>
  <si>
    <t>CPS_516_2019</t>
  </si>
  <si>
    <t>PRESTACION DE SERVCIOS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</si>
  <si>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ZULMA YANETH GONZALEZ RICO</t>
  </si>
  <si>
    <t>https://www.contratos.gov.co/consultas/detalleProceso.do?numConstancia=19-12-9486620</t>
  </si>
  <si>
    <t>CPS_517_2019</t>
  </si>
  <si>
    <t xml:space="preserve">PRESTACION DE SERVICIOS PROFESIONALES A LA MESA TECNICA DE SUPERVISION EN LA ELABORACION, EDICION, PUBLICACION Y DIVULGACION DE PRODUCTOS COMUNICATIVOS QUE PERMITAN GARANTIZAR EL CUMPLIMIENTO DEL COMPONENTE DIVULGACION Y SENSIBILIZACION DE LAS ACTIVIDADES REALIZADAS EN EL MARCO DEL PROYECTO DE MEJORAMIENTO A LAS CONDICIONES DE SEGURIDAD Y PROTECCION EN LOS DESPLAZAMIENTOS DE LOS REPRESENTANTES A LA CAMARA </t>
  </si>
  <si>
    <t>DAIRO LISBETH BERMUDEZ FUENTES</t>
  </si>
  <si>
    <t>https://www.contratos.gov.co/consultas/detalleProceso.do?numConstancia=19-12-9486790</t>
  </si>
  <si>
    <t>CPS_518_2019</t>
  </si>
  <si>
    <t>PRESTACION DE SERVICIOS PROFESIONALES COMO PERIODISTA-PRESENTADORA DE LOS PROGRAMAS REALIZADOS POR LA MESA TECNICA DE SUPERVISION, CON EL FIN DE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</si>
  <si>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https://www.contratos.gov.co/consultas/detalleProceso.do?numConstancia=19-12-9494716</t>
  </si>
  <si>
    <t>CPS_519_2019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</si>
  <si>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</si>
  <si>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VANESSA CALA GOMEZ</t>
  </si>
  <si>
    <t>https://www.contratos.gov.co/consultas/detalleProceso.do?numConstancia=19-12-9494829</t>
  </si>
  <si>
    <t>CPS_520_2019</t>
  </si>
  <si>
    <t>PRESTACION DE SERVICIOS DE APOYO A LA GESTION EN ACTIVIDADES ASISTENCIALES A LA MESA TECNICA DE SUPERVISION EN LA GENERACION DE NOTAS PUBLICITARIAS,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</si>
  <si>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https://www.contratos.gov.co/consultas/detalleProceso.do?numConstancia=19-12-9494911</t>
  </si>
  <si>
    <t>CPS_521_2019</t>
  </si>
  <si>
    <t>PRESTACION DE SERVICVIOS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</si>
  <si>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CIELO MARIA ALTAMAR BARRIOS</t>
  </si>
  <si>
    <t>https://www.contratos.gov.co/consultas/detalleProceso.do?numConstancia=19-12-9495371</t>
  </si>
  <si>
    <t>CPS_522_2019</t>
  </si>
  <si>
    <t>MARIAPAULA BAMBAGUE OVIEDO</t>
  </si>
  <si>
    <t>https://www.contratos.gov.co/consultas/detalleProceso.do?numConstancia=19-12-9495482</t>
  </si>
  <si>
    <t>CPS_523_2019</t>
  </si>
  <si>
    <t>CARLOS ALBERTO IBARRA GARCIA</t>
  </si>
  <si>
    <t>https://www.contratos.gov.co/consultas/detalleProceso.do?numConstancia=19-12-9495695</t>
  </si>
  <si>
    <t>CPS_524_2019</t>
  </si>
  <si>
    <t>PRESTAR LOS SERVICIOS PARA LA SENCIBILIZACION CAPACITACION Y DIVULGACION DE LAS NORMAS DE SEGURIDAD VIAL DE LA CAMARA DE REPRESENTANTES EN EL MARCO DE LA MESA TECNICA DE APOYO A LA SUPERVISION DEL PROYECTO MEJORAMIENTO DE LAS CONDICIONES DE SEGURIDAD Y PROTECCION EN LOS DESPLAZAMIENTOS DE LOS REPRESENTANTES A LA CAMARA</t>
  </si>
  <si>
    <t>FUNDACION KAPITAL HUMANO</t>
  </si>
  <si>
    <t>https://www.contratos.gov.co/consultas/detalleProceso.do?numConstancia=19-12-9480226</t>
  </si>
  <si>
    <t>CPS_525_2019</t>
  </si>
  <si>
    <t>PRESTACION DE SERVICIOS PROFESIONALES A LA MESA TECNICA DE SUPERVISION EN LA GENERACION DE NOTAS PERIODISTICAS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</si>
  <si>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https://www.contratos.gov.co/consultas/detalleProceso.do?numConstancia=19-12-9495801</t>
  </si>
  <si>
    <t>CPS_526_2019</t>
  </si>
  <si>
    <t>PRESTACION DE SERVICIOS PARA LA CAPACITACION A LOS HONORABLES REPRESENTANTES A LA CAMARA Y ESCOLTAS EN GERENCIA DE SEGURIDAD, DERECHOS HUMANOS Y D.I.H., PROCEDIMIENTOS DE SEGURIDAD PRIVADA, ÁREA TÉCNICA, MANEJO DE EMERGENCIAS Y PRIMEROS AUXILIOS E INFORMES REPORTADOS POR LA MESA TECNICA DE APOYO A LA SUPERVISION DEL PROYECTO: "MEJORAMIENTO DE LAS CONDICIONES DE SEGURIDAD Y PROTECCION EN LOS DESPLAZAMIENTOS DE LOS REPRESENTANTES A LA CAMARA"</t>
  </si>
  <si>
    <t>CORPORACION INTERAMERICANA DE EDUCACION - CORPOCIDES</t>
  </si>
  <si>
    <t>https://www.contratos.gov.co/consultas/detalleProceso.do?numConstancia=19-12-9504748</t>
  </si>
  <si>
    <t>CPS_527_2019</t>
  </si>
  <si>
    <t>https://www.contratos.gov.co/consultas/detalleProceso.do?numConstancia=19-12-9503994</t>
  </si>
  <si>
    <t>CPS_528_2019</t>
  </si>
  <si>
    <t>YANIRA YANGUAS GAITAN</t>
  </si>
  <si>
    <t>https://www.contratos.gov.co/consultas/detalleProceso.do?numConstancia=19-12-9504091</t>
  </si>
  <si>
    <t>CPS_529_2019</t>
  </si>
  <si>
    <t>PRESTACION DE SERVICIOS PROFESIONALES COMO PERIODISTA-PRESENTADORA DE LOS PROGRAMAS REALIZADOS POR LA MESA TECNICA DE SUPERVISION, CON EL FIN DE GARANTIZAR EL CUMPLIMIENTO DEL COMPONENTE DE DIVULGACION Y SENSIBILIZACION DE LAS ACTIVIDADES REALIZADAS EN MARCO DEL PROYECTO DE MEJORAMIENTO A LAS CONDICIONES DE SEGURIDAD Y PROTECCION EN LOS DESPLAZAMIENTOS DE LOS REPRESENTANTES A LA CAMARA</t>
  </si>
  <si>
    <t>https://www.contratos.gov.co/consultas/detalleProceso.do?numConstancia=19-12-9504173</t>
  </si>
  <si>
    <t>CPS_530_2019</t>
  </si>
  <si>
    <t>HAROLD PEREZ PALOMINO</t>
  </si>
  <si>
    <t>https://www.contratos.gov.co/consultas/detalleProceso.do?numConstancia=19-12-9504393</t>
  </si>
  <si>
    <t>530A</t>
  </si>
  <si>
    <t>CPS_530A_2019</t>
  </si>
  <si>
    <t>DIEGO BOTERO MURILLO</t>
  </si>
  <si>
    <t>https://www.contratos.gov.co/consultas/detalleProceso.do?numConstancia=19-12-9504469</t>
  </si>
  <si>
    <t>CPS_531_2019</t>
  </si>
  <si>
    <t>https://www.contratos.gov.co/consultas/detalleProceso.do?numConstancia=19-12-9504535</t>
  </si>
  <si>
    <t>CPS_532_2019</t>
  </si>
  <si>
    <t>https://www.contratos.gov.co/consultas/detalleProceso.do?numConstancia=19-12-9504611</t>
  </si>
  <si>
    <t>CPS_533_2019</t>
  </si>
  <si>
    <t>PRESTACION DE SERVICIOS PROFESIONALES A LA MESA TECNICA DE SUPERVISION EN LA REALIZACION DE NOTAS PERSIODISTICAS QUE PERMITAN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</si>
  <si>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https://www.contratos.gov.co/consultas/detalleProceso.do?numConstancia=19-12-9504676</t>
  </si>
  <si>
    <t>CPS_534_2019</t>
  </si>
  <si>
    <t>PRESTACION DE SERVICIOS DE APOYO A LA GESTION PARA BRINDAR ACOMPAÑAMIENTO TECNICO EN EL DESARROLLO DE ACTIVIDADES ASISTENCIALES EN LA MESA TECNICA DE SUPERVISION PARA GARANTIZAR EL CUMPLIMIENTO DE LAS RESPONSABILIDADES PROPIAS DEL PROYECTO MEJORAMIENTO A LAS CONDICIONES DE SEGURIDAD Y PROTECCION EN LOS DESPLAZAMIENTOS DE LOS REPRESENTANTES A LA CAMARA</t>
  </si>
  <si>
    <t>LUZ MILA NIÑO DE RODRIGUEZ</t>
  </si>
  <si>
    <t>https://www.contratos.gov.co/consultas/detalleProceso.do?numConstancia=19-12-9505225</t>
  </si>
  <si>
    <t>CPS_535_2019</t>
  </si>
  <si>
    <t>PRESTACION DE SERVICIOS DE APOYO A LA GESTION EN ACTIVIDADES ASISTENCIALES EN LA MESA TECNICA DE SUPERVISION EN LA REALIZACION DE CONTENIDO PERIODISTICO ESCRITO, QUE PERMITA GARANTIZAR EL CUMPLIMIENTO DEL COMPONENTE DIVULGACION Y SENSIBILIZACION DE LAS ACTIVIDADES REALIZADAS EN EL MARCO DEL PROYECTO DE MEJORAMIENTO A LAS CONDICIONES DE SEGURIDAD Y PROTECCION EN LOS DEPLAZAMIENTOS DE LOS REPRESENTANTES A LA CAMARA</t>
  </si>
  <si>
    <t>ALVARO MURILLO BUITRAGO</t>
  </si>
  <si>
    <t>https://www.contratos.gov.co/consultas/detalleProceso.do?numConstancia=19-12-9505266</t>
  </si>
  <si>
    <t>CPS_536_2019</t>
  </si>
  <si>
    <t>https://www.contratos.gov.co/consultas/detalleProceso.do?numConstancia=19-12-9505359</t>
  </si>
  <si>
    <t>CPS_537_2019</t>
  </si>
  <si>
    <t>PRESTACION DE SERVICIOS PROFESIONALES PARA BRINDAR ACOMPAÑAMIENTO CALIFICADO EN EL DESARROLLO DE ACTIVIDADES DE APOYO JURIDICO EN LA MESDA TECNICA DE SUPERVISION PARA GARANTIZAR EL CUMPLIMIENTO DE LAS RESPONSABILIDADES PROPIAS DEL PROYECTO MEJORAMIENTO A LAS CONDICIONES DE SEGURIDAD Y PROTECCION EN LOS DESPLAZAMIENTO DE LOS REPRESENTANTES A LA CAMARA</t>
  </si>
  <si>
    <t>https://www.contratos.gov.co/consultas/detalleProceso.do?numConstancia=19-12-9505509</t>
  </si>
  <si>
    <t>CPS_538_2019</t>
  </si>
  <si>
    <t>PRESTACION DE SERVICIOS PROFESIONALES A LA MESA TECNICA DE SUPERVISION EN LA REALIZACION DE NOTAS PERIODISTICAS QUE PERMITAN GARANTIZAR EL CUMPLIMIENTO DEL COMPONENTE DIVULGACION Y SENSIBILIZACION DE LAS ACTVIDADES REALIZADAS EN EL MARCO DEL PROYECTO DE MEJORAMIENTO A LAS CONDICIONES DE SEGURIDAD Y PROTECCION EN LOS DESPLAZAMIENTOS DE LOS REPRESENTANTES A LA CAMARA</t>
  </si>
  <si>
    <t>MARIA BELEN DAZA CARRILLO</t>
  </si>
  <si>
    <t>https://www.contratos.gov.co/consultas/detalleProceso.do?numConstancia=19-12-9505551</t>
  </si>
  <si>
    <t>CPS_539_2019</t>
  </si>
  <si>
    <t>PRESTACION DE SERVICIOS DE APOYO A LA GESTION EN ACTIVIDADES ASISTENCIALES A LA MESA TECNICA DE SUPERVISION COMO ILUSTRADOR Y DISEÑADOR GRAFICO PARA GARANTIZAR EL CUMPLIMIENTO DEL COMPONENTE DIVULGACION Y SENSIBILIZACION DE LAS ACTIVIDADES REALIZADAS EN EL MARCO DEL PROYECTO DE MEJORAMIENTO DE LAS CONDICIONES DE SEGURIDAD Y PROTECCION EN LOS DESPLAZAMIENTOS DE LOS REPRESENTANTES A LA CAMARA</t>
  </si>
  <si>
    <t>MAURICIO ALVAREZ FLOREZ</t>
  </si>
  <si>
    <t>https://www.contratos.gov.co/consultas/detalleProceso.do?numConstancia=19-12-9507735</t>
  </si>
  <si>
    <t>CPS_540_2019</t>
  </si>
  <si>
    <t xml:space="preserve">PRESTACION DE SERVICIOS PROFESIONALES PARA BRINDAR ACOMPAÑAMIENTO CALIFICADO EN EL DESARROLLO DE ACTIVIDADES DE APOYO CONTABLE EN LA MESA TECNICA DE SUPERVISIÓN PARA GARANTIZAR EL CUMPLIMIENTO DE LAS RESPONSABILIDADES PROPIAS DEL PROYECT "MEJORAMIENTO A LA CONDICIONES DE SEGURIDAD Y PROTECCIÓN EN LO DESPLAZAMIENTOS DE LOS REPRESENTANTES A LA CAMARA" </t>
  </si>
  <si>
    <t>https://www.contratos.gov.co/consultas/detalleProceso.do?numConstancia=19-12-9507879</t>
  </si>
  <si>
    <t>CPS_541_2019</t>
  </si>
  <si>
    <t xml:space="preserve">PRESTACIÓN DE SERVICIOS PROFESIONALES EN LA OFICINA DE PLANEACCIÓN Y SISTEMA PARA APOYAR LOS PROYECTOS DE MEJORAMIENTO DEL SISTEMA DE GESTIÓN DOCUMENTAL DE LA CAMARA DE REPRESENTANTES </t>
  </si>
  <si>
    <t>https://www.contratos.gov.co/consultas/detalleProceso.do?numConstancia=19-12-9507966</t>
  </si>
  <si>
    <t>CPS_542_2019</t>
  </si>
  <si>
    <t xml:space="preserve">PRESTACION SERVICIOS PROFESIONALES A LA MESA TECNICA DE SUPERVISION EN LA REALIZACIÓN DE NOTAS PERIODISTICAS QUE PERMITAN GARANTIZAR EL CUMPLIMIENTO DEL COMPONENTE DIVULGACIÓN Y SENSIBILIZACIÓN DE LAS ACTIVIDADES REALIZADAS EN EL MARCO DEL PROYECTO DE MEJORAMIENTO A LAS CONDICIONES DE SEGURIDAD Y PROTECCIÓN EN LOS DESPLAZAMIENTO DE LOS REPRESENTANTES DE LA CAMARA </t>
  </si>
  <si>
    <t>https://www.contratos.gov.co/consultas/detalleProceso.do?numConstancia=19-12-9511040</t>
  </si>
  <si>
    <t>CPS_543_2019</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</si>
  <si>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LAS CONDICIONES DE SEGURIDAD Y PROTECCIÓN EN EL DESPLAZAMIENTO DE LOS REPRESENTANTES A LA CAMARA </t>
  </si>
  <si>
    <t>https://www.contratos.gov.co/consultas/detalleProceso.do?numConstancia=19-12-9511074</t>
  </si>
  <si>
    <t>CPS_544_2019</t>
  </si>
  <si>
    <t xml:space="preserve">PAULA SAAVEDRA </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</si>
  <si>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 CONDICIONES DE SEGURIDAD Y PROTECCIÓN EN LOS DESPLAZAMIENTO DE LOS REPRESENTANTES A LA CAMARA </t>
  </si>
  <si>
    <t xml:space="preserve">LISETH TATIANA DE LA ROSA MANJARRES </t>
  </si>
  <si>
    <t>https://www.contratos.gov.co/consultas/detalleProceso.do?numConstancia=19-12-9511119</t>
  </si>
  <si>
    <t>CPS_545_2019</t>
  </si>
  <si>
    <t>PAULA SAAVEDRA</t>
  </si>
  <si>
    <t>PRESTACION DE SERVICIOS DE APOYO A LA GESTION PARA BRINDAR ACOMPAÑAMIENTO TECNICO EN EL DESARROLLO DE ACTIVIDADES ASISTENCIALES Y OPERATIVAS EN LA MESA TECNICA DE SUPERVISION PARA GARANTIZAR EL CUMPLIMIENTO DE LAS RESPONSABILIDADES PROPIAS DEL PROYECTO MEJORAMIENTO DE LAS CONDICIONES DE SEGURIDAD Y PROTECCION EN LOS DESPLAZAMIENTOS DE LOS REPRESENTANTES A LA CAMARA</t>
  </si>
  <si>
    <t>DANIEL EDUARDO QUIROGA MENDOZA</t>
  </si>
  <si>
    <t>https://www.contratos.gov.co/consultas/detalleProceso.do?numConstancia=19-12-9511150</t>
  </si>
  <si>
    <t>CPS_546_2019</t>
  </si>
  <si>
    <t>SORAYA BEATRIZ GARZON BELTRAN</t>
  </si>
  <si>
    <t>https://www.contratos.gov.co/consultas/detalleProceso.do?numConstancia=19-12-9511228</t>
  </si>
  <si>
    <t>CPS_547_2019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</si>
  <si>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</si>
  <si>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EMMA THALIA IRENE MARTINEZ RODRIGUEZ</t>
  </si>
  <si>
    <t>https://www.contratos.gov.co/consultas/detalleProceso.do?numConstancia=19-12-9511286</t>
  </si>
  <si>
    <t>CPS_548_2019</t>
  </si>
  <si>
    <t>PRESTAR LOS SERVICIOS DE APOYO A LA COMISION LEGAL DE SEGUIMIENTO ELECTORAL EN TODAS LAS GESTIONES REQUERIDAS FRENTE A LOS TEMAS QUE SEAN DE SU COMPETENCIA</t>
  </si>
  <si>
    <t>https://www.contratos.gov.co/consultas/detalleProceso.do?numConstancia=19-12-9511403</t>
  </si>
  <si>
    <t>CPS_549_2019</t>
  </si>
  <si>
    <t>ADRIANA GRAJALES GARCIA</t>
  </si>
  <si>
    <t>https://www.contratos.gov.co/consultas/detalleProceso.do?numConstancia=19-12-9513843</t>
  </si>
  <si>
    <t>CPS_550_2019</t>
  </si>
  <si>
    <t>PRESTACION DE SERVICIOS DE APOYO A LA GESTION PARA BRINDAR ACOMPAÑAMIENTO TECNICO EN EL DESARROLLO DE ACTIVIDADES AUXILIARES DE TIPO LOGISTICO EN LA MESA TECNICA DE SUPERVISION PARA GARANTIZAR EL CUMPLIMIENTO DE LAS RESPONSABILIDADES PROPIAS DEL PROYECTO MEJORAMIENTO A LAS CONDICIONES DE SEGURIDAD Y PROTECCION EN LOS DESPLAZAMIENTOS DE LOS REPRESENTANTES A LA CAMARA</t>
  </si>
  <si>
    <t>SANDRA PARRA TAUTIVA</t>
  </si>
  <si>
    <t>https://www.contratos.gov.co/consultas/detalleProceso.do?numConstancia=19-12-9513891</t>
  </si>
  <si>
    <t>CPS_551_2019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</si>
  <si>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CAMARAS</t>
  </si>
  <si>
    <t>DIANA MARGARITA REYES RODRIGUEZ</t>
  </si>
  <si>
    <t>https://www.contratos.gov.co/consultas/detalleProceso.do?numConstancia=19-12-9513916</t>
  </si>
  <si>
    <t>CPS_552_2019</t>
  </si>
  <si>
    <t>https://www.contratos.gov.co/consultas/detalleProceso.do?numConstancia=19-12-9513952</t>
  </si>
  <si>
    <t>CPS_553_2019</t>
  </si>
  <si>
    <t>PRESTACION DE SERVICIOS PROFESIONALES COMO PERIODISTA-PRESENTADOR PARA LA CREACION DE UN PROGRAMA INFORMATIVO REALIZADO POR LA MESA TECNICA DE SUPERVISION, CON EL FIN DE GARANTIZAR EL CUMPLIMIENTO DEL COMPONENTE DE DIVULGACI{ON Y SENSIBILIZACION DE LAS ACTIVIDADES REALIZADAS EN EL MARCO DEL PROYECTO MEJORAMIENTO A LAS CONDICIONES DE SEGURIDAD Y PROTECCION EN LOS DESPLAZAMIENTOS DE LOS REPRESENTANTES A LA CAMARA</t>
  </si>
  <si>
    <t>https://www.contratos.gov.co/consultas/detalleProceso.do?numConstancia=19-12-9513981</t>
  </si>
  <si>
    <t>CPS_554_2019</t>
  </si>
  <si>
    <t>CARLOS MARIO ACERO CASTELLANOS</t>
  </si>
  <si>
    <t>https://www.contratos.gov.co/consultas/detalleProceso.do?numConstancia=19-12-9536692</t>
  </si>
  <si>
    <t>CPS_555_2019</t>
  </si>
  <si>
    <t>PRESTACION DE SERVICIOS PROFESIONALES A LA MESA TECNICA DE SUPERVISION EN LA PRODUCION, EDICION, PUBLICACION Y DIVULGACION DE PRODUCTOS COMUNICATIVOS QUE PERMITAN GARANTIZAR EL CUMPLIMIENTO DEL COMPONENTE DIVULGACION Y SENSIBILIZACION DE LAS ACTIVIDADES REALIZADAS EN MARCO DEL PROYECTO MEJORAMIENTO A LAS CONDICIONES DE SEGURIDAD Y PROTECCION EN LOS DESPLAZAMIENTOS DE LOS REPRESENTANTES A LA CAMARA</t>
  </si>
  <si>
    <t>JOSE LUIS VALDERRAMA PAREDES</t>
  </si>
  <si>
    <t>https://www.contratos.gov.co/consultas/detalleProceso.do?numConstancia=19-12-9536813</t>
  </si>
  <si>
    <t>CPS_556_2019</t>
  </si>
  <si>
    <t>https://www.contratos.gov.co/consultas/detalleProceso.do?numConstancia=19-12-9536899</t>
  </si>
  <si>
    <t>CPS_557_2019</t>
  </si>
  <si>
    <t>MARIA FERNANDA CRUZ DIAZ</t>
  </si>
  <si>
    <t>https://www.contratos.gov.co/consultas/detalleProceso.do?numConstancia=19-12-9536956</t>
  </si>
  <si>
    <t>CPS_558_2019</t>
  </si>
  <si>
    <t>https://www.contratos.gov.co/consultas/detalleProceso.do?numConstancia=19-12-9536993</t>
  </si>
  <si>
    <t>CPS_559_2019</t>
  </si>
  <si>
    <t>https://www.contratos.gov.co/consultas/detalleProceso.do?numConstancia=19-12-9537047</t>
  </si>
  <si>
    <t>CPS_560_2019</t>
  </si>
  <si>
    <t>PRESTACION DE SERVICIOS DE APOYO A LA GESTION PARA BRINDAR ACOMPAÑAMIENTO TECNICO EN EL DESARROLLO DE ACTIVIDADES ASISTENCIAS Y OPERATIVAS EN LA MESA TECNICA DE SUPERVISION PARA GARANTIZAR EL CUMPLIMIENTO DE LAS RESPONSABILIDADES PROPIAS DEL PROYECTO MEJORAMIENTO A LAS CONDICIONES DE SEGURIDAD Y PROTECCION EN LOS DESPLAZAMIENTOS DE LOS REPRESENTANTES A LA CAMARA</t>
  </si>
  <si>
    <t>ROSA ANGELICA OJEDA GOMEZ</t>
  </si>
  <si>
    <t>https://www.contratos.gov.co/consultas/detalleProceso.do?numConstancia=19-12-9539466</t>
  </si>
  <si>
    <t>CPS_561_2019</t>
  </si>
  <si>
    <t>https://www.contratos.gov.co/consultas/detalleProceso.do?numConstancia=19-12-9539625</t>
  </si>
  <si>
    <t>CPS_562_2019</t>
  </si>
  <si>
    <t>https://www.contratos.gov.co/consultas/detalleProceso.do?numConstancia=19-12-9539709</t>
  </si>
  <si>
    <t>UTL H.R. RUBEN DARIO MOLANO PIÑEROS</t>
  </si>
  <si>
    <t>CPS_563_2019</t>
  </si>
  <si>
    <t>CONTRATO DE PRESTACION DE SERVICIOS COMO ASESOR GRADO I EN LA UNIDAD DE TRABAJO LEGISLATIVO DEL HONORABLE REPRESENTANTE RUBEN DARIO MOLANO PIÑEROS</t>
  </si>
  <si>
    <t>LUIS FERNANDO FORERO GOMEZ</t>
  </si>
  <si>
    <t>https://www.contratos.gov.co/consultas/detalleProceso.do?numConstancia=19-12-9539885</t>
  </si>
  <si>
    <t>CPS_564_2019</t>
  </si>
  <si>
    <t>LUDIVIA CASTRO GUERRERO</t>
  </si>
  <si>
    <t>https://www.contratos.gov.co/consultas/detalleProceso.do?numConstancia=19-12-9539952</t>
  </si>
  <si>
    <t>CPS_565_2019</t>
  </si>
  <si>
    <t>JEIMY PATRICIA BOYACA GARCIA</t>
  </si>
  <si>
    <t>https://www.contratos.gov.co/consultas/detalleProceso.do?numConstancia=19-12-9539983</t>
  </si>
  <si>
    <t>CPS_566_2019</t>
  </si>
  <si>
    <t>JUANITA CASTRO MANCERA</t>
  </si>
  <si>
    <t>https://www.contratos.gov.co/consultas/detalleProceso.do?numConstancia=19-12-9540009</t>
  </si>
  <si>
    <t>CPS_567_2019</t>
  </si>
  <si>
    <t>https://www.contratos.gov.co/consultas/detalleProceso.do?numConstancia=19-12-9540050</t>
  </si>
  <si>
    <t>CPS_568_2019</t>
  </si>
  <si>
    <t>PRESTACION DE SERVICIOS PROFESIONALES EN EL FORTALECIMIENTO DE LA COMUNICACIÓN INTERNA DE LAS ACTIVIDADES REALIZADAS POR LA MESA TECNICA DE SUPERVISIOON CON EL FIN DE CUMPLIR CON EL COMPONENTE DIVULGACION Y SENSIBILIZACION EN EL MARCO DEL PROYECTO MEJORAMIENTO A LAS CONDICIONES DE SEGURIDAD Y PROTECCION EN LOS DESPLAZAMIENTOS DE LOS REPRESENTANTES A LA CAMARA</t>
  </si>
  <si>
    <t>https://www.contratos.gov.co/consultas/detalleProceso.do?numConstancia=19-12-9542186</t>
  </si>
  <si>
    <t>CPS_569_2019</t>
  </si>
  <si>
    <t xml:space="preserve">PRESTACION DE SERVICIOS PROFESIONALES PARA ASESORAR LA DIRECCION ESTRATEGICA Y OPERATIVA DEL CANAL CONGRESO DE LA CAMARA DE REPRESENTANTES </t>
  </si>
  <si>
    <t>https://www.contratos.gov.co/consultas/detalleProceso.do?numConstancia=19-12-9542236</t>
  </si>
  <si>
    <t>CPS_570_2019</t>
  </si>
  <si>
    <t>JUAN DAVID SUAREZ CORPAS</t>
  </si>
  <si>
    <t>https://www.contratos.gov.co/consultas/detalleProceso.do?numConstancia=19-12-9542321</t>
  </si>
  <si>
    <t>CPS_571_2019</t>
  </si>
  <si>
    <t xml:space="preserve">PRESTACION DE SERVICIOS DE APOYO A LA GESTION EN ACTIVIDADES ASSTENCIALES A LA MESA TECNICA DE SUPERVISION EN LA REALIZACION DE NOTAS PERIODISTICAS QUE PERMITAN GARANTIZAR EL CUMPLIMIENTO DEL COMPONENTE DIVULGACION Y SENSIBILIZACION DE LAS ACTIVIDADES REALIZADAS EN MARCO DEL PROYECTO DE MEJORAMIENTO A LAS CONDICIONES DE SEGURIDAD Y PROTECCION EN LOS DESPLAZAMIENTOS DE LOS REPRESENTANTES A LA CAMARA </t>
  </si>
  <si>
    <t>https://www.contratos.gov.co/consultas/detalleProceso.do?numConstancia=19-12-9542353</t>
  </si>
  <si>
    <t>CPS_572_2019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</si>
  <si>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</si>
  <si>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HERNAN SINISTERRA VALENCIA</t>
  </si>
  <si>
    <t>https://www.contratos.gov.co/consultas/detalleProceso.do?numConstancia=19-12-9542391</t>
  </si>
  <si>
    <t>CPS_573_2019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</si>
  <si>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</si>
  <si>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https://www.contratos.gov.co/consultas/detalleProceso.do?numConstancia=19-12-9542426</t>
  </si>
  <si>
    <t>CPS_574_2019</t>
  </si>
  <si>
    <t>PRESTACION DE SERVICIOS DE APOYO A LA GESTION PARA BRINDAR ACOMPAÑAMIENTO TECNICO EN EL DESARROLLO DE ACTIVIDADES AUXILIARES EN SALUD OCUPACIONAL EN LA MESA TECNICA DE SUPERVISION PARA GARANTIZAR EL CUMPLIMIENTO DE LAS RESPONSABILIDADES PROPIAS DEL PROYECTO MEJORAMIENTO A LAS CONDICIONES DE SEGURIDAD Y PROTECCION EN LOS DESPLAZAMIENTOS DE LOS REPRESENTANTES A LA CAMARA</t>
  </si>
  <si>
    <t>GLADIS MARIA YAMIN SIERRA</t>
  </si>
  <si>
    <t>https://www.contratos.gov.co/consultas/detalleProceso.do?numConstancia=19-12-9542445</t>
  </si>
  <si>
    <t>CPS_575_2019</t>
  </si>
  <si>
    <t>PRESTACION DE SERVICIOS PROFESIONALES PARA BRINDAR ACOMPAÑAMIENTO CALIFICADO EN EL DESARROLLO DE ACTIVIDADES DE APOYO JURIDICO EN LA MESA TECNICA DE SUPERVISION PARTA GARANTIZAR EL CUMPLIMIENTO DE LAS RESPONSABILIDADES PROPIAS DEL PROYECTO MEJORAMIENTO A LAS CONDICIONES DE SEGURIDAD Y PROTECCION EN LOS DESPLAZAMIENTOS DE LOS REPRESENTANTES A LA CAMARA</t>
  </si>
  <si>
    <t>CARLOS ANDRES LLANO CARDONA</t>
  </si>
  <si>
    <t>https://www.contratos.gov.co/consultas/detalleProceso.do?numConstancia=19-12-9547154</t>
  </si>
  <si>
    <t>CPS_576_2019</t>
  </si>
  <si>
    <t>PRESTACION DE SERVICIOS DE APOYO A LA GESTION PARA BRINDAR ACOMPAÑAMIENTO TECNICO EN EL DESARROLLO DE ACTIVIDADES AUXILIARES DE TPO ADMINISTRATIVO EN LA MESA TECNICA DE SUPERVISION PARA GARANTIZAR EL CUMPLIMIENTO DE LAS RESPONSABILIDADES PROPIAS DEL PROYECTO MEJORAMIENTO A LAS CONDICIONES DE SEGURIDAD Y PROTECCION EN LOS DESPLAZAMIENTOS DE LOS REPRESENTANTES A LA CAMARA</t>
  </si>
  <si>
    <t>MANUEL ALBERTO MAZUERA CASIMANCE</t>
  </si>
  <si>
    <t>https://www.contratos.gov.co/consultas/detalleProceso.do?numConstancia=19-12-9547343</t>
  </si>
  <si>
    <t>CPS_577_2019</t>
  </si>
  <si>
    <t xml:space="preserve">CARLOS ALBERTO RUIZ MANZANARES </t>
  </si>
  <si>
    <t>https://www.contratos.gov.co/consultas/detalleProceso.do?numConstancia=19-12-9547569</t>
  </si>
  <si>
    <t>CPS_578_2019</t>
  </si>
  <si>
    <t>PAULA CAMILA CAMARGO RAMOS</t>
  </si>
  <si>
    <t>https://www.contratos.gov.co/consultas/detalleProceso.do?numConstancia=19-12-9547685</t>
  </si>
  <si>
    <t>CPS_579_2019</t>
  </si>
  <si>
    <t>CARLOS HERNANDO ORDOÑEZ ACEVEDO</t>
  </si>
  <si>
    <t>https://www.contratos.gov.co/consultas/detalleProceso.do?numConstancia=19-12-9547841</t>
  </si>
  <si>
    <t>CPS_580_2019</t>
  </si>
  <si>
    <t>JAIME ANDRES ANDRADE CANDIA</t>
  </si>
  <si>
    <t>https://www.contratos.gov.co/consultas/detalleProceso.do?numConstancia=19-12-9547925</t>
  </si>
  <si>
    <t>CPS_581_2019</t>
  </si>
  <si>
    <t>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</si>
  <si>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LAURA MARIA ARIZA SOTO</t>
  </si>
  <si>
    <t>https://www.contratos.gov.co/consultas/detalleProceso.do?numConstancia=19-12-9548046</t>
  </si>
  <si>
    <t>CPS_582_2019</t>
  </si>
  <si>
    <t>PRESTACION DE SERVICIOS DE APOYO A LA GESTION EN ACTIVIDADES ASISTENCIALES A LA MESA TECNICA DE SUPERVISION EN LA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</si>
  <si>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https://www.contratos.gov.co/consultas/detalleProceso.do?numConstancia=19-12-9548135</t>
  </si>
  <si>
    <t>CPS_583_2019</t>
  </si>
  <si>
    <t>ANGELA VICTORIA CANO CAICEDO</t>
  </si>
  <si>
    <t>https://www.contratos.gov.co/consultas/detalleProceso.do?numConstancia=19-12-9548250</t>
  </si>
  <si>
    <t>CPS_584_2019</t>
  </si>
  <si>
    <t>MARIO RAFAEL ARRIETA MONTENEGRO</t>
  </si>
  <si>
    <t>https://www.contratos.gov.co/consultas/detalleProceso.do?numConstancia=19-12-9548348</t>
  </si>
  <si>
    <t>CPS_585_2019</t>
  </si>
  <si>
    <t>CARLOS ANDRES GARZON RINCON</t>
  </si>
  <si>
    <t>https://www.contratos.gov.co/consultas/detalleProceso.do?numConstancia=19-12-9548434</t>
  </si>
  <si>
    <t>CPS_586_2019</t>
  </si>
  <si>
    <t>PRESTACION DE SERVICIOS PROFESIONALES COMO PUBLICISTA PARA LA CREACION, DISEÑO Y APLICACION DE UNA ESTRATEGIA DE COMUNICACION QUE CONTRIBUYA 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</si>
  <si>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https://www.contratos.gov.co/consultas/detalleProceso.do?numConstancia=19-12-9548574</t>
  </si>
  <si>
    <t>CPS_587_2019</t>
  </si>
  <si>
    <t>PRESTACION DE SERVICIOS DE APOYO A LA GESTION EN ACTIVIDADES ASISTENCIALES A LA MESA TECNICA DE SUPERVISION, EN LA BUSQUEDA Y REALIZACION DE ESTRATEGIAS DE COMUNICACION INTERNA Y EXTERNA PARA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</si>
  <si>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https://www.contratos.gov.co/consultas/detalleProceso.do?numConstancia=19-12-9548694</t>
  </si>
  <si>
    <t>CPS_588_2019</t>
  </si>
  <si>
    <t>JORGE LUIS ZARZA MARTINEZ</t>
  </si>
  <si>
    <t>https://www.contratos.gov.co/consultas/detalleProceso.do?numConstancia=19-12-9548797</t>
  </si>
  <si>
    <t>CPS_589_2019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</si>
  <si>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</si>
  <si>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ADRIANA CONSTANZA ALVAREZ EMBUS</t>
  </si>
  <si>
    <t>https://www.contratos.gov.co/consultas/detalleProceso.do?numConstancia=19-12-9563826</t>
  </si>
  <si>
    <t>CPS_590_2019</t>
  </si>
  <si>
    <t>https://www.contratos.gov.co/consultas/detalleProceso.do?numConstancia=19-12-9554487</t>
  </si>
  <si>
    <t>CPS_591_2019</t>
  </si>
  <si>
    <t xml:space="preserve">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</si>
  <si>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 xml:space="preserve">URIEL VELOZA CUENCA </t>
  </si>
  <si>
    <t>https://www.contratos.gov.co/consultas/detalleProceso.do?numConstancia=19-12-9554813</t>
  </si>
  <si>
    <t>CPS_592_2019</t>
  </si>
  <si>
    <t>PRESTACION DE SERVICIOS DE APOYO A LA GESTION PARA BRINDAR ACOMPAÑAMIENTO TECNICO EN EL DESARROLLO DEACTIVIDADES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</si>
  <si>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SANDRA PATRICIA RESTREPO TORO</t>
  </si>
  <si>
    <t>https://www.contratos.gov.co/consultas/detalleProceso.do?numConstancia=19-12-9555049</t>
  </si>
  <si>
    <t>592A</t>
  </si>
  <si>
    <t>CPS_592A_2019</t>
  </si>
  <si>
    <t>SOL MILENA GUERRA ZAPATA</t>
  </si>
  <si>
    <t>https://www.contratos.gov.co/consultas/detalleProceso.do?numConstancia=19-12-9555207</t>
  </si>
  <si>
    <t>CPS_593_2019</t>
  </si>
  <si>
    <t>LUZ DELLY MARIN GOMEZ</t>
  </si>
  <si>
    <t>https://www.contratos.gov.co/consultas/detalleProceso.do?numConstancia=19-12-9563916</t>
  </si>
  <si>
    <t>CPS_594_2019</t>
  </si>
  <si>
    <t>PRESTACION DE SERVICIOS PROFESIONALES PARA BRINDAR ACOMPAÑAMINTO CALIFCADO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</si>
  <si>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ANDRES SALAZAR GALINDO</t>
  </si>
  <si>
    <t>https://www.contratos.gov.co/consultas/detalleProceso.do?numConstancia=19-12-9564179</t>
  </si>
  <si>
    <t>CPS_595_2019</t>
  </si>
  <si>
    <t>PRESTACION DE SERVICIOS PROFESIONALES PARA BRINDAR ACOMPAÑMIENTO CALIFICADO EN EL DESARROLLO DE ACTIVIDADES DE APOYO TECNOLOGICO E INFORMATICO EN LA MESA TECNICA DE SUPERVISION PARA GARANTIZAR EL CUMPLIMIENTO DE LAS RESPONSABILIDADES PROPIAS DEL PROYECTO MEJORAMIENTO A LAS CONDICIONES DE SEGURIDAD Y PROTECCION EN LOS DESPLAZAMIENTOS DE LOS REPRESENTANTES A LA CAMARA</t>
  </si>
  <si>
    <t>JAMER MAURICIO GARCIA TAMAYO</t>
  </si>
  <si>
    <t>https://www.contratos.gov.co/consultas/detalleProceso.do?numConstancia=19-12-9564283</t>
  </si>
  <si>
    <t>CPS_596_2019</t>
  </si>
  <si>
    <t>ANDRES MAURICIO ZAMUDIO RODRIGUEZ</t>
  </si>
  <si>
    <t>https://www.contratos.gov.co/consultas/detalleProceso.do?numConstancia=19-12-9564429</t>
  </si>
  <si>
    <t>CPS_597_2019</t>
  </si>
  <si>
    <t>PRESTACION DE SERVICIOS PROFESIONALES PARA BRINDAR ACOMPAÑAMIENTO CALIFICADO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</si>
  <si>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DIANA MILENA CUJAR FIGUEROA</t>
  </si>
  <si>
    <t>https://www.contratos.gov.co/consultas/detalleProceso.do?numConstancia=19-12-9564756</t>
  </si>
  <si>
    <t>CPS_598_2019</t>
  </si>
  <si>
    <t>CHRISTIAN DANIEL RUIZ ROJAS</t>
  </si>
  <si>
    <t>https://www.contratos.gov.co/consultas/detalleProceso.do?numConstancia=19-12-9564972</t>
  </si>
  <si>
    <t>CPS_599_2019</t>
  </si>
  <si>
    <t>https://www.contratos.gov.co/consultas/detalleProceso.do?numConstancia=19-12-9565250</t>
  </si>
  <si>
    <t>CPS_600_2019</t>
  </si>
  <si>
    <t>YOHANNA CAROLINA FERNANDEZ FLAUTERO</t>
  </si>
  <si>
    <t>https://www.contratos.gov.co/consultas/detalleProceso.do?numConstancia=19-12-9571320</t>
  </si>
  <si>
    <t>CPS_601_2019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</si>
  <si>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</si>
  <si>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EDGAR MANUEL CAICEDO FUENTES</t>
  </si>
  <si>
    <t>https://www.contratos.gov.co/consultas/detalleProceso.do?numConstancia=19-12-9572373</t>
  </si>
  <si>
    <t>CPS_602_2019</t>
  </si>
  <si>
    <t>PRESTACION DE SERVICIOS PROFESIONALES PARA BRINDAR ACOMPAÑAMIENTO CALIFICADO EN EL DESARROLLO DE ACTIVIDADES DE TIPO ADMINISTRATIVO EN LA MESA TRECNICA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</si>
  <si>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https://www.contratos.gov.co/consultas/detalleProceso.do?numConstancia=19-12-9573353</t>
  </si>
  <si>
    <t>CPS_603_2019</t>
  </si>
  <si>
    <t>PRESTACION DE SERVICIOS PROFESIONALES PARA BRINDAR ACOMPAÑAMIENTO CALIFICADO EN EL DESARROLLO DE ACTIVIADES DE APOYO JURIDICO EN LA MESA TECNICA DE SUPERVISION PARA GARANTIZAR EL CUMPLIMIENTO DE LAS RESPONSABILIDADES PROPIAS DEL PROYECTO MEJORAMIENTO A LAS CONDICIONES DE SEGURIDAD Y PROTECCION EN LOS DESPLAZAMIENTOS DE LOS REPRESENTANTES A LA CAMARA</t>
  </si>
  <si>
    <t>JUAN MANUEL PAEZ GONZALEZ</t>
  </si>
  <si>
    <t>https://www.contratos.gov.co/consultas/detalleProceso.do?numConstancia=19-12-9573747</t>
  </si>
  <si>
    <t>CPS_604_2019</t>
  </si>
  <si>
    <t>CRISTIAN DAVID AVILA MARIN</t>
  </si>
  <si>
    <t>https://www.contratos.gov.co/consultas/detalleProceso.do?numConstancia=19-12-9574856</t>
  </si>
  <si>
    <t>CPS_605_2019</t>
  </si>
  <si>
    <t>https://www.contratos.gov.co/consultas/detalleProceso.do?numConstancia=19-12-9575073</t>
  </si>
  <si>
    <t>CPS_606_2019</t>
  </si>
  <si>
    <t>PRESTAR LOS SERVICIOS PROFESIONALES PARA ACOMPAÑAR LOS TEMAS JURIDICOS Y EL SEGUIMIENTO PRE CONTRACTUAL Y CONTRACTUAL DEL DESPACHO DE LA DIRECCION ADMINISTRATIVA DE LA CAMARA DE REPRESENTANTES</t>
  </si>
  <si>
    <t>https://www.contratos.gov.co/consultas/detalleProceso.do?numConstancia=19-12-9580479</t>
  </si>
  <si>
    <t>COMISION LEGAL DE PROTECCION DE DERECHOS HUMANOS DE LAS COMUNIDADES NEGRAS AFROCOLOMBIANAS RAIZALES Y PALENQUERAS</t>
  </si>
  <si>
    <t>CPS_607_2019</t>
  </si>
  <si>
    <t>PRESTACION DE SERVICIOS PROFESIONALES CUALIFICADOS DE APOYO Y ACOMPAÑAMIENTO A LA COMISION LEGAL DE PROTECCION DE DERECHOS HUMANOS DE LAS COMUNIDADES NEGRAS AFROCOLOMBIANAS RAIZALES Y PALENQUERAS DESDE EL PUNTO DE VISTA DE SU PROFESION PARA EL CONTROL POLITICO DEL CUMPLIMIENTO DE LAS POLITICAS PUBLICAS DIFERENCIALES Y PROPUESTAS LEGISLATIVAS</t>
  </si>
  <si>
    <t>LILIANA MERA ABADÍA</t>
  </si>
  <si>
    <t>https://www.contratos.gov.co/consultas/detalleProceso.do?numConstancia=19-12-9575235</t>
  </si>
  <si>
    <t>CPS_608_2019</t>
  </si>
  <si>
    <t>JHOSEPH DAVID CEBALLOS ACHEVERRY</t>
  </si>
  <si>
    <t>https://www.contratos.gov.co/consultas/detalleProceso.do?numConstancia=19-12-9586391</t>
  </si>
  <si>
    <t>CPS_609_2019</t>
  </si>
  <si>
    <t>https://www.contratos.gov.co/consultas/detalleProceso.do?numConstancia=19-12-9586608</t>
  </si>
  <si>
    <t>MC_004_2019</t>
  </si>
  <si>
    <t xml:space="preserve">CONTRATAR LA PRESTACION DE SERVICIO DE MANTENIMIENTO PREVENTIVO Y CORRECTIVO CON SUMINISTRO DE REPUESTOS PARA LOS AIRES ACONDICIONADOS DE LAS DIFERENTES COMISIONES DE LA CAMARA DE REPRESENTANTES </t>
  </si>
  <si>
    <t>https://www.contratos.gov.co/consultas/detalleProceso.do?numConstancia=19-13-9522738</t>
  </si>
  <si>
    <t>CPS_611_2019</t>
  </si>
  <si>
    <t>https://www.contratos.gov.co/consultas/detalleProceso.do?numConstancia=19-12-9592984</t>
  </si>
  <si>
    <t>CPS_612_2019</t>
  </si>
  <si>
    <t>https://www.contratos.gov.co/consultas/detalleProceso.do?numConstancia=19-12-9619533</t>
  </si>
  <si>
    <t>CPS_613_2019</t>
  </si>
  <si>
    <t xml:space="preserve">PRESTAR LOS SERVICIOS DE APOYO A LA GESTION EN LAS ACTIVIDADES PROPIAS DE CORRESPONDENCIA, AGENDA, ENTRE OTRAS DEL DESPACHO DE LA DIRECCION ADMINISTRATIVA DE LA CAMARA DE REPRESENTANTES </t>
  </si>
  <si>
    <t>https://www.contratos.gov.co/consultas/detalleProceso.do?numConstancia=19-12-9589015</t>
  </si>
  <si>
    <t>CPS_614_2019</t>
  </si>
  <si>
    <t>LAURA VANEGAS</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</si>
  <si>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</si>
  <si>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ANGIE GERALDINNE TUMAY PARRA</t>
  </si>
  <si>
    <t>https://www.contratos.gov.co/consultas/detalleProceso.do?numConstancia=19-12-9593176</t>
  </si>
  <si>
    <t>CPS_615_2019</t>
  </si>
  <si>
    <t xml:space="preserve">MARIA FERNANDA GUEVARA JARAMILLO </t>
  </si>
  <si>
    <t>https://www.contratos.gov.co/consultas/detalleProceso.do?numConstancia=19-12-9593309</t>
  </si>
  <si>
    <t>CPS_616_2019</t>
  </si>
  <si>
    <t xml:space="preserve">ALEXIS EDUARDO SANCHEZ LOREO </t>
  </si>
  <si>
    <t>https://www.contratos.gov.co/consultas/detalleProceso.do?numConstancia=19-12-9593632</t>
  </si>
  <si>
    <t>CPS_617_2019</t>
  </si>
  <si>
    <t>PRESTACION DE SERVICIOS PROFESIONALES A LA MESA TECNICA DE SUPERVISION COMO COMUNICADOR SOCIAL EN LA GENERACIÓN DE NOTAS PERIODÍSTICAS QUE PERMITAN GARANTIZAR EL CUMPLIMIENTO DEL COMPONENTE DIVULGACIÓN Y SENSIBILIZACION DE LAS ACTIVIDADES REALIZADAS EN MARCO DEL PROYECTO MEJORAMIENTO A LAS CONDICIONES DE SEGURIDAD Y PROTECCION EN LOS DESPLAZAMIENTOS DE LOS REPRESENTANTES A LA CAMARA</t>
  </si>
  <si>
    <t>SANDRA MARCELA JAUREGUI CONTRERAS</t>
  </si>
  <si>
    <t>https://www.contratos.gov.co/consultas/detalleProceso.do?numConstancia=19-12-9631695</t>
  </si>
  <si>
    <t>UTL H.R. CHRISTIAN MUNIR GARCES ALJURE</t>
  </si>
  <si>
    <t>CPS_618_2019</t>
  </si>
  <si>
    <t>CONTRATO DE PRESTACION DE SERVICIOS COMO ASESOR GRADO I EN LA UNIDAD DE TRABAJO LEGISLATIVO DEL HONORABLE REPRESENTANTE CHRISTIAN MUNIR GARCES ALJURE</t>
  </si>
  <si>
    <t>MARIA FERNANDA POSSO RAMIREZ</t>
  </si>
  <si>
    <t>https://www.contratos.gov.co/consultas/detalleProceso.do?numConstancia=19-12-9619783</t>
  </si>
  <si>
    <t>CPS_619_2019</t>
  </si>
  <si>
    <t>PRESTACION DE SERVICIOS PROFESIONALES PARA BRINDAR ACOMPAÑAMIENTO EN EL DESARRROLLO DE ACTIVIDADES DE APOYO JURIDICO EN LA MESA TECNICA DE SUPERVISION PARA GARANTIZAR EL CUMPLIMIENTO DE LAS RESPONSABILIDADES PROPIAS DEL PROYECTO MEJORAMIENTO A LAS CONDICIONES DE SEGURIDAD Y PROTECCION EN LOS DESPLAZAMIENTOS DE LOS REPRESENTANTES A LA CAMARA</t>
  </si>
  <si>
    <t xml:space="preserve">ISABELLA MARTINEZ CHACON </t>
  </si>
  <si>
    <t>https://www.contratos.gov.co/consultas/detalleProceso.do?numConstancia=19-12-9620019</t>
  </si>
  <si>
    <t>CPS_620_2019</t>
  </si>
  <si>
    <t>PRESTACION DE SERVICIOS DE APOYO A LA GESTION PARA BRINDAR ACOMPAÑAMIENTO A LA MESA TECNICA DE SUPERVISION EN LOS REQUERIMIENTOS ADMINISTRATIVOS NECESARIOS PARA GARANTIZAR EL CUMPLIMIENTO DEL COMPONENTE DE DIVULGACION Y SENSIBILIZACION DE CONTENIDOS COMUNICATIVOS EN MARCO DEL PROYECTO MEJORAMIENTO A LAS CONDICIONES DE SEGURIDAD Y PROTECCION EN LOS DESPLAZAMIENTOS DE LOS REPRESENTANTES A LA CAMARA</t>
  </si>
  <si>
    <t>https://www.contratos.gov.co/consultas/detalleProceso.do?numConstancia=19-12-9620548</t>
  </si>
  <si>
    <t>CPS_621_2019</t>
  </si>
  <si>
    <t>PRESTACION DE SERVICIOS PROFESIONALES PARA BRINDAR ACOMPAÑAMIENTO CALIFICADO EN EL DESARROLLO DE ACTIVIDADES DE APOYO AMBIENTAL EN LA MESA TECNICA PARA GARANTIZAR EL CUMPLIMIENTO DE LAS RESPONSABILIDADES PROPIAS DEL PROYECTO MEJORAMIENTO A LAS CONDICIONES DE SEGURIDAD Y PROTECCION EN LOS DESPLAZAMIENTOS DE LOS REPRESENTANTES A LA CAMARA</t>
  </si>
  <si>
    <t>https://www.contratos.gov.co/consultas/detalleProceso.do?numConstancia=19-12-9628243</t>
  </si>
  <si>
    <t>CPS_622_2019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</si>
  <si>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</si>
  <si>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ELIANA PATRICIA ESPINOSA CARDONA</t>
  </si>
  <si>
    <t>https://www.contratos.gov.co/consultas/detalleProceso.do?numConstancia=19-12-9628367</t>
  </si>
  <si>
    <t>CPS_623_2019</t>
  </si>
  <si>
    <t>PRESTACION DE SERVICIOS PROFESIONALES PARA BRINDAR ACOMPAÑAMIENTO CALIFICADO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</si>
  <si>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MIGUEL ALVARO PULIDO ULLOA</t>
  </si>
  <si>
    <t>https://www.contratos.gov.co/consultas/detalleProceso.do?numConstancia=19-12-9628766</t>
  </si>
  <si>
    <t>CPS_624_2019</t>
  </si>
  <si>
    <t>FABIAN JESUS MONTERO HERRERA</t>
  </si>
  <si>
    <t>https://www.contratos.gov.co/consultas/detalleProceso.do?numConstancia=19-12-9628874</t>
  </si>
  <si>
    <t>CPS_625_2019</t>
  </si>
  <si>
    <t>PRESTACION DE SERVICIOS PROFESIONALES PARA BRINDAR ACOMPAÑAMIENTO EN EL DESARROLLO DE ACTIVIDADES DE APOYO CONTABLE EN LA MESA TECNICA DE SUPERVISION PARA GARANTIZAR EL CUMPLIMIENTO DE LAS RESPONSABILIDADES PROPIAS DEL PROYECTO MEJORAMIENTO A LAS CONDICIONES DE SEGURIDAD Y PROTECCION EN LOS DESPLAZAMIENTOS DE LOS REPRESENTANTES A LA CAMARA</t>
  </si>
  <si>
    <t>EDUARDO ANDRES HERNANDEZ PAVA</t>
  </si>
  <si>
    <t>https://www.contratos.gov.co/consultas/detalleProceso.do?numConstancia=19-12-9628969</t>
  </si>
  <si>
    <t>CPS_626_2019</t>
  </si>
  <si>
    <t>https://www.contratos.gov.co/consultas/detalleProceso.do?numConstancia=19-12-9629112</t>
  </si>
  <si>
    <t>CPS_627_2019</t>
  </si>
  <si>
    <t>PRESTACION DE SERVICIOS PROFESIONALES PARA BRINDAR ACOMPAÑAMIENTO CALIFICADO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</si>
  <si>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https://www.contratos.gov.co/consultas/detalleProceso.do?numConstancia=19-12-9629789</t>
  </si>
  <si>
    <t>CPS_628_2019</t>
  </si>
  <si>
    <t>INGRID YADIRA DIAZ SANCHEZ</t>
  </si>
  <si>
    <t>https://www.contratos.gov.co/consultas/detalleProceso.do?numConstancia=19-12-9630394</t>
  </si>
  <si>
    <t>CPS_629_2019</t>
  </si>
  <si>
    <t>https://www.contratos.gov.co/consultas/detalleProceso.do?numConstancia=19-12-9630829</t>
  </si>
  <si>
    <t>CPS_630_2019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</si>
  <si>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</si>
  <si>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https://www.contratos.gov.co/consultas/detalleProceso.do?numConstancia=19-12-9631168</t>
  </si>
  <si>
    <t>CPS_631_2019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</si>
  <si>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</si>
  <si>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https://www.contratos.gov.co/consultas/detalleProceso.do?numConstancia=19-12-9658196</t>
  </si>
  <si>
    <t>CPS_632_2019</t>
  </si>
  <si>
    <t>PRESTACION DE SERVICIOS PROFESIONALES PARA BRINDAR ACOMPAÑAMIENTO CALIFICADO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</si>
  <si>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https://www.contratos.gov.co/consultas/detalleProceso.do?numConstancia=19-12-9642945</t>
  </si>
  <si>
    <t>UTL H.R. DAVID ERNESTO PULIDO NOVOA</t>
  </si>
  <si>
    <t>CPS_633_2019</t>
  </si>
  <si>
    <t>CONTRATO DE PRESTACION DE SERVICIOS COMO ASESOR GRADO II EN LA UNIDAD DE TRABAJO LEGISLATIVO DEL HONORABLE REPRESENTANTE DAVID ERNESTO PULIDO NOVOA</t>
  </si>
  <si>
    <t>https://www.contratos.gov.co/consultas/detalleProceso.do?numConstancia=19-12-9643078</t>
  </si>
  <si>
    <t>CPS_634_2019</t>
  </si>
  <si>
    <t xml:space="preserve">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 </t>
  </si>
  <si>
    <t>ANDREA CAROLINA HERNANDEZ DIAZ</t>
  </si>
  <si>
    <t>https://www.contratos.gov.co/consultas/detalleProceso.do?numConstancia=19-12-9643221</t>
  </si>
  <si>
    <t>CPS_635_2019</t>
  </si>
  <si>
    <t>CAMILO CARVAJAL</t>
  </si>
  <si>
    <t>PRESTACION DE SERVICIOS DE APOYO A LA GESTION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</si>
  <si>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ANDRES CAMILO BERRIO RODRIGUEZ</t>
  </si>
  <si>
    <t>https://www.contratos.gov.co/consultas/detalleProceso.do?numConstancia=19-12-9643354</t>
  </si>
  <si>
    <t>CPS_636_2019</t>
  </si>
  <si>
    <t>https://www.contratos.gov.co/consultas/detalleProceso.do?numConstancia=19-12-9643493</t>
  </si>
  <si>
    <t>CPS_637_2019</t>
  </si>
  <si>
    <t>PRESTACION DE SERVICIOS PROFESIONALES PARA BRINDAR ACOMPAÑAMIENTO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</si>
  <si>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https://www.contratos.gov.co/consultas/detalleProceso.do?numConstancia=19-12-9644207</t>
  </si>
  <si>
    <t>CPS_638_2019</t>
  </si>
  <si>
    <t>https://www.contratos.gov.co/consultas/detalleProceso.do?numConstancia=19-12-9644561</t>
  </si>
  <si>
    <t>CPS_639_2019</t>
  </si>
  <si>
    <t>https://www.contratos.gov.co/consultas/detalleProceso.do?numConstancia=19-12-9644765</t>
  </si>
  <si>
    <t>CPS_640_2019</t>
  </si>
  <si>
    <t>PRESTACION DE SERVICIOS DE APOYO A LA GESTION EN ACTIVIDADES ASISTENCIALES A LA MESA TECNICA DE SUPERVISION EN LA PRODUCCION DE CONTENIDOS INFORMATIVOS QUE PERMITAN GARANTIZAR EL CUMPLIMIENTO DEL COMPONENTE DIVULGACION Y SENSIBILIZACION DE LAS ACTIVIDADES REALIZADAS EN MARCO DEL PROYECTO MEJORAMIENTO A LAS CONDICIONES DE SEGURIDAD Y PROTECCION EN LOS DESPLAZAMIENTOS DE LOS REPRESENTANTES A LA CAMARA</t>
  </si>
  <si>
    <t>GIOVANI ALBARRACIN CARDENAS</t>
  </si>
  <si>
    <t>https://www.contratos.gov.co/consultas/detalleProceso.do?numConstancia=19-12-9644897</t>
  </si>
  <si>
    <t>CPS_641_2019</t>
  </si>
  <si>
    <t>https://www.contratos.gov.co/consultas/detalleProceso.do?numConstancia=19-12-9645102</t>
  </si>
  <si>
    <t>CPS_642_2019</t>
  </si>
  <si>
    <t>PRESTACION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</si>
  <si>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WHILBHERT TOBIAS MARTIN HERRERA</t>
  </si>
  <si>
    <t>https://www.contratos.gov.co/consultas/detalleProceso.do?numConstancia=19-12-9645356</t>
  </si>
  <si>
    <t>CPS_643_2019</t>
  </si>
  <si>
    <t>ISABELLA MARTINEZ</t>
  </si>
  <si>
    <t>PRESTACIÓN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</si>
  <si>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https://www.contratos.gov.co/consultas/detalleProceso.do?numConstancia=19-12-9644398</t>
  </si>
  <si>
    <t>CPS_644_2019</t>
  </si>
  <si>
    <t>PRESTACIÓN DE SERVICIOS PROFESIONALES PARA BRINDAR ACOMPAÑAMIENTO DE APOYO JURIDICO EN LA MESA TECNICA DE SUPERVISION, PARA GARANTIZAR EL CUMPLIMIENTO DE LAS RESPONSABILIDADES PROPIAS DEL PROYECTO "MEJORAMIENTO A LAS CONDICIONES DE SEGURIDAD Y PROTECCIÓN EN LOS DESPLAZAMIENTOS DE LOS REPRESENTANTES A LA CAMARA"</t>
  </si>
  <si>
    <t xml:space="preserve">AURA NANCY PEDRAZA PIRAGAUTA </t>
  </si>
  <si>
    <t>https://www.contratos.gov.co/consultas/detalleProceso.do?numConstancia=19-12-9644752</t>
  </si>
  <si>
    <t>CPS_645_2019</t>
  </si>
  <si>
    <t>JESUS MANUEL LOPEZ CELEDON</t>
  </si>
  <si>
    <t>https://www.contratos.gov.co/consultas/detalleProceso.do?numConstancia=19-12-9644953</t>
  </si>
  <si>
    <t>CPS_646_2019</t>
  </si>
  <si>
    <t xml:space="preserve">PRESTACIÓN DE SERVICIOS DE APOYO A LA GESTIÓN PARA BRINDAR ACOMPAÑAMIENTO TECNICO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 </t>
  </si>
  <si>
    <t xml:space="preserve">ROSINA CRISTINA ARIZA POLO </t>
  </si>
  <si>
    <t>https://www.contratos.gov.co/consultas/detalleProceso.do?numConstancia=19-12-9645230</t>
  </si>
  <si>
    <t>CPS_647_2019</t>
  </si>
  <si>
    <t xml:space="preserve">PRESTACIÓN DE SERVICIOS PROFESIONALES PARA ASISTIR EN LA SECRETARIA GENERAL EN LAS LABORES DE ANALISIS Y ACOMPAÑAMIENTO DE INICIATIVAS ATINENTES A TRATADOS Y CONVENIOS, ASÍ COMO APOYO EN LA ELABORACIÓN DE ESTUDIOS PREVIOS, NECESIDADES, ACTAS DE INICIO Y DEMAS ACTIVIDADES QUE DE ESTAS SE DERIVEN </t>
  </si>
  <si>
    <t xml:space="preserve">ANDREA TATIANA CONTRERAS RUIZ </t>
  </si>
  <si>
    <t>https://www.contratos.gov.co/consultas/detalleProceso.do?numConstancia=19-12-9645442</t>
  </si>
  <si>
    <t>CPS_648_2019</t>
  </si>
  <si>
    <t xml:space="preserve">PRESTACIÓN DE SERVICIOS DE APOYO A LA GESTIÓN PARA BRINDAR ACOMPAÑAMIENTO TECNICO EN EL DESARROLLO DE ACTIVIDADES AUXILIARES EN SALUD OCUPACIONAL EN LA MESA TECNICA DE SUPERVISION, PARA GARANTIZAR EL CUMPLIMIENTO DE LAS RESPONSABILIDADES PROPIAS DEL PROYECTO "MEJORAMIENTO A LAS CONDICIONES DE SEGURIDAD Y PROTECCIÓN EN LOS DESPLAZAMIENTOS DE LOS REPRESENTANTES A LA CAMARA" </t>
  </si>
  <si>
    <t xml:space="preserve">FABIAN DAVID CASTILLO ARTUNDUAGA </t>
  </si>
  <si>
    <t>https://www.contratos.gov.co/consultas/detalleProceso.do?numConstancia=19-12-9645582</t>
  </si>
  <si>
    <t>CPS_649_2019</t>
  </si>
  <si>
    <t>LUIS FELIPE RODRIGUEZ RESTREPO</t>
  </si>
  <si>
    <t>https://www.contratos.gov.co/consultas/detalleProceso.do?numConstancia=19-12-9671767</t>
  </si>
  <si>
    <t>CPS_650_2019</t>
  </si>
  <si>
    <t>PRESTACION DE SERVICIOS PROFESIONALES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</si>
  <si>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DORA CRISTINA OVALLE CASALINS</t>
  </si>
  <si>
    <t>https://www.contratos.gov.co/consultas/detalleProceso.do?numConstancia=19-12-9671826</t>
  </si>
  <si>
    <t>CPS_651_2019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</si>
  <si>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</si>
  <si>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ELBA ROSA YACAMAN MARSIGLIA</t>
  </si>
  <si>
    <t>https://www.contratos.gov.co/consultas/detalleProceso.do?numConstancia=19-12-9671877</t>
  </si>
  <si>
    <t>CPS_652_2019</t>
  </si>
  <si>
    <t>https://www.contratos.gov.co/consultas/detalleProceso.do?numConstancia=19-12-9671973</t>
  </si>
  <si>
    <t>CONTRATOINTERADMINISTRATIVO_563_2019</t>
  </si>
  <si>
    <t>PRESTACION DE SERVICIO DE ALQUILER DEL SEGMENTO SATELITAL PARA HABILITAR LA SEÑAL DEL CANAL CONGRESO</t>
  </si>
  <si>
    <t>RADIO TELEVISION NACIONAL DE COLOMBIA - RTVC</t>
  </si>
  <si>
    <t>https://www.contratos.gov.co/consultas/detalleProceso.do?numConstancia=19-12-9678154</t>
  </si>
  <si>
    <t>CPS_654_2019</t>
  </si>
  <si>
    <t xml:space="preserve">PRESTACION DE SERVICIOS PROFESIONALES A LA MESA TECNICA EN LA SUPERVISION Y CUIDADO DE LOS EQUIPOS AUDIOVISUALES UTILIZADOS PARA REALIZAR CONTENIDOS INFORMATIVOS QUE PERMITAN GARANTIZAR EL CUMPLIMIENTO DEL COMPONENTE DIVULGACION Y SESIBILIZACION DE LAS ACTIVIDADES REALIZADAS EN MARCO DEL PROYECTO MEJORAMIENTO A LAS CONDICIONES DE SEGURIDAD Y PROTECCION EN LOS DESPLAZAMIENTOS DE LOS REPRESENTANTES A LA CAMARA
</t>
  </si>
  <si>
    <t>https://www.contratos.gov.co/consultas/detalleProceso.do?numConstancia=19-12-9674612</t>
  </si>
  <si>
    <t>CPS_655_2019</t>
  </si>
  <si>
    <t>PRESTACION DE SERVICIOS PROFESIONALES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</si>
  <si>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https://www.contratos.gov.co/consultas/detalleProceso.do?numConstancia=19-12-9674695</t>
  </si>
  <si>
    <t>CPS_656_2019</t>
  </si>
  <si>
    <t>CRISTHIAN FERNANDO GONZALEZ JIMENEZ</t>
  </si>
  <si>
    <t>PRESTACION DE SERVICIOS PROFESIONALES EN LA SECRETARIA GENERAL PARA ASISTIR EN EL DESARROLLO DE OBJETIVOS, ESTRATEGIAS Y OBTENCION DE LOGROS RESPECTO A LOS ENCUENTROS CIUDADANOS, TRANSPARENCIA E IMPLEMENTACION EN RELACION AL PLAN ESTRATEGICO 2019-2020, PLAN DE ACCION 2019 Y PLAN ANTICORRUPCION AL IGUAL QUE EL IMPULSO DE ESTRATEGIAS Y PROMOCION DE ACTIVIDADES</t>
  </si>
  <si>
    <t>https://www.contratos.gov.co/consultas/detalleProceso.do?numConstancia=19-12-9674768</t>
  </si>
  <si>
    <t>CPS_657_2019</t>
  </si>
  <si>
    <t xml:space="preserve">PRESTACION DE SERVICIOS PROFESIONALES COMO COMUNICADOR SOCIAL EN LA BUSQUEDA Y REALIZACION DE ESTRATEGIAS DE COMUNICACIÓN INTERNA Y EXTERNA PARA GARANTIZAR EL CUMPLIMIENTO DEL COMPONENTE DIVULGACION Y SENSIBILIZACION DE LAS ACTIVIDADES REALIZADAS EN EL MARCO DEL PROYECTO DE MEJORAMIENTO A LAS CONDICIONES DE SEGURIDAD Y PROTECCION EN LOS DESPLAZAMIENTOS DE LOS REPRESENTANTES A LA CAMARA
</t>
  </si>
  <si>
    <t>https://www.contratos.gov.co/consultas/detalleProceso.do?numConstancia=19-12-9674907</t>
  </si>
  <si>
    <t>CPS_658_2019</t>
  </si>
  <si>
    <t>PRESTACION DE SERVICIOS DE APOYO A LA GESTION PARA BRINDAR ACOMPAÑAMIENTO EN EL DESARROLLO DE ACTIVIDADES AUXILIARES EN SALUD OCUPACIONAL A LA MESA TECNICA DE SUPERVISION PARA GARANTIZAR EL CUMPLIMIENTO DE LAS RESPONSABILIDADES PROPIAS DEL PROYECTO MEJORAMIENTO A LAS CONDICIONES DE SEGURIDAD Y PROTECCION EN LOS DESPLAZAMIENTOS DE LOS REPRESENTANTES A LA CAMARA</t>
  </si>
  <si>
    <t>ANDREA ALEJANDRA CRUZ DELGADO</t>
  </si>
  <si>
    <t>https://www.contratos.gov.co/consultas/detalleProceso.do?numConstancia=19-12-9674981</t>
  </si>
  <si>
    <t>CPS_659_2019</t>
  </si>
  <si>
    <t>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</si>
  <si>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ANDREA TORRES PEREZ</t>
  </si>
  <si>
    <t>https://www.contratos.gov.co/consultas/detalleProceso.do?numConstancia=19-12-9675077</t>
  </si>
  <si>
    <t>CPS_660_2019</t>
  </si>
  <si>
    <t xml:space="preserve">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</si>
  <si>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JUAN FERNANDO CALOÑA ROJAS</t>
  </si>
  <si>
    <t>https://www.contratos.gov.co/consultas/detalleProceso.do?numConstancia=19-12-9678241</t>
  </si>
  <si>
    <t>CPS_661_2019</t>
  </si>
  <si>
    <t>https://www.contratos.gov.co/consultas/detalleProceso.do?numConstancia=19-12-9678401</t>
  </si>
  <si>
    <t>CPS_662_2019</t>
  </si>
  <si>
    <t>KATHERYNE OCHOA CUELLAR</t>
  </si>
  <si>
    <t>https://www.contratos.gov.co/consultas/detalleProceso.do?numConstancia=19-12-9678596</t>
  </si>
  <si>
    <t>MC_005_2019</t>
  </si>
  <si>
    <t>CONTRATAR LA COMPRA DE SUMINISTROS, MEDALLAS, PERGAMINOS Y PORTAPERGAMINOS PARA LAS ACTIVIDADES DE LA OFICINA DE PROTOCOLO 2019-2020</t>
  </si>
  <si>
    <t>IRMA CONCEPCION TORRES GARCIA</t>
  </si>
  <si>
    <t>https://www.contratos.gov.co/consultas/detalleProceso.do?numConstancia=19-13-9570917</t>
  </si>
  <si>
    <t>CPS_664_2019</t>
  </si>
  <si>
    <t>OSCAR ALBERTO MORENO LANCHEROS</t>
  </si>
  <si>
    <t>https://www.contratos.gov.co/consultas/detalleProceso.do?numConstancia=19-12-9680604</t>
  </si>
  <si>
    <t>CPS_665_2019</t>
  </si>
  <si>
    <t>PRESTACION DE SERVICIOS DE APOYO A LA GESTIÓN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</si>
  <si>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ERIKA XIOMARA CASALLAS FORERO</t>
  </si>
  <si>
    <t>https://www.contratos.gov.co/consultas/detalleProceso.do?numConstancia=19-12-9680872</t>
  </si>
  <si>
    <t>CPS_666_2019</t>
  </si>
  <si>
    <t>https://www.contratos.gov.co/consultas/detalleProceso.do?numConstancia=19-12-9680931</t>
  </si>
  <si>
    <t>UTL H.R. ANGELA SANCHEZ LEAL</t>
  </si>
  <si>
    <t>CPS_667_2019</t>
  </si>
  <si>
    <t>CONTRATO DE PRESTACION DE SERVICIOS COMO ASESOR GRADO II EN LA UNIDAD DE TRABAJO LEGISLATIVO DE LA HONORABLE REPRESENTANTE ANGELA SANCHEZ LEAL</t>
  </si>
  <si>
    <t>GINA PAOLA RODRIGUEZ RIOS</t>
  </si>
  <si>
    <t>https://www.contratos.gov.co/consultas/detalleProceso.do?numConstancia=19-12-9681048</t>
  </si>
  <si>
    <t>CPS_668_2019</t>
  </si>
  <si>
    <t>PRESTACION DE SERVICIOS PROFESIONALES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</si>
  <si>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https://www.contratos.gov.co/consultas/detalleProceso.do?numConstancia=19-12-9681362</t>
  </si>
  <si>
    <t>CPS_669_2019</t>
  </si>
  <si>
    <t>https://www.contratos.gov.co/consultas/detalleProceso.do?numConstancia=19-12-9681940</t>
  </si>
  <si>
    <t>CPS_670_2019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</si>
  <si>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</si>
  <si>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https://www.contratos.gov.co/consultas/detalleProceso.do?numConstancia=19-12-9681975</t>
  </si>
  <si>
    <t>CPS_671_2019</t>
  </si>
  <si>
    <t xml:space="preserve">JOSE MANUEL MURILLO TRUJILLO </t>
  </si>
  <si>
    <t>https://www.contratos.gov.co/consultas/detalleProceso.do?numConstancia=19-12-9682000</t>
  </si>
  <si>
    <t>CPS_672_2019</t>
  </si>
  <si>
    <t>YOLANDA SOFIA QUINTERO MUÑOZ</t>
  </si>
  <si>
    <t>https://www.contratos.gov.co/consultas/detalleProceso.do?numConstancia=19-12-9685876</t>
  </si>
  <si>
    <t>CPS_673_2019</t>
  </si>
  <si>
    <t>https://www.contratos.gov.co/consultas/detalleProceso.do?numConstancia=19-12-9685925</t>
  </si>
  <si>
    <t>CPS_674_2019</t>
  </si>
  <si>
    <t>JOSE EDUARDO MORALES MONTERROSA</t>
  </si>
  <si>
    <t>https://www.contratos.gov.co/consultas/detalleProceso.do?numConstancia=19-12-9685976</t>
  </si>
  <si>
    <t>CPS_675_2019</t>
  </si>
  <si>
    <t>MARIA LAURA QUIROZ HINOJOSA</t>
  </si>
  <si>
    <t>https://www.contratos.gov.co/consultas/detalleProceso.do?numConstancia=19-12-9686173</t>
  </si>
  <si>
    <t>CPS_676_2019</t>
  </si>
  <si>
    <t>MARTHA CECILIA ESPEJO GOMEZ</t>
  </si>
  <si>
    <t>https://www.contratos.gov.co/consultas/detalleProceso.do?numConstancia=19-12-9686355</t>
  </si>
  <si>
    <t>CPS_677_2019</t>
  </si>
  <si>
    <t>IRLENE MARIA LOPEZ DE VIVERO</t>
  </si>
  <si>
    <t>https://www.contratos.gov.co/consultas/detalleProceso.do?numConstancia=19-12-9686590</t>
  </si>
  <si>
    <t>CPS_678_2019</t>
  </si>
  <si>
    <t>PRESTACION DE SERVICIOS PROFESIONALES PARA APOYAR Y COORDINAR LA EJECUCION DEL PLAN INSTITUCIONAL DE FORMACION Y CAPACITACION DE LA ENTIDAD, DE IGUAL FORMA APOYAR A LA DIVISIÓN DE PERSONAL EN LA APLICACION DE PRUEBAS EN LAS CONVOCATORIAS QUE SE REALICEN A LOS FUNCIONARIOS DE LA ENTIDAD</t>
  </si>
  <si>
    <t>https://www.contratos.gov.co/consultas/detalleProceso.do?numConstancia=19-12-9689033</t>
  </si>
  <si>
    <t>CPS_679_2019</t>
  </si>
  <si>
    <t>PRESTACION DE SERVICIOS PROFESIONALES PARA APOYAR A LA GESTION DEL PLAN INSTITUCIONAL DE FORMACION Y DE CAPACITACION (PIFC) 2019, BRINDANDO ACOMPAÑAMIENTO EN LA EJECUCION DEL MISMO</t>
  </si>
  <si>
    <t>https://www.contratos.gov.co/consultas/detalleProceso.do?numConstancia=19-12-9689293</t>
  </si>
  <si>
    <t>CPS_680_2019</t>
  </si>
  <si>
    <t>PRESTACION DE SERVICIOS DE APOYO A LA GESTION EN ACTIVIDADES ASISTENCIALES A LA MESA TECNICA DE SUPERVISION EN LA REALIZACION Y MONITOREO DE CONTENIDO PERIODISTICO QUE PERMITAN GARANTIZAR EL CUMPLIMIENTO DEL COMPONENTE DIVULGACION Y SENSIBILIZACION DE LAS ACTIVIDADES REALIZADAS EN MARCO DEL DEL PROYECTO MEJORAMIENTO A LAS CONDICIONES DE SEGURIDAD Y PROTECCION EN LOS DESPLAZAMIENTOS DE LOS REPRESENTANTES A LA CAMARA</t>
  </si>
  <si>
    <t>VICTOR MANUEL MOLINA TOVAR</t>
  </si>
  <si>
    <t>https://www.contratos.gov.co/consultas/detalleProceso.do?numConstancia=19-12-9689726</t>
  </si>
  <si>
    <t>CPS_681_2019</t>
  </si>
  <si>
    <t>PRESTACION DE SERVICIOS PROFESIONALES PARA BRINDAR ACOMPAÑAMIENTO EN EL DESARROLLO DE ACTIVDADES DE APOYO JURIDICO EN LA MESA TECNICA DE SUPERVISION PARA GARANTIZAR EL CUMPLIMIENTO DE LAS RESPONSABILIDADES PROPIAS DEL PROYECTO MEJORAMIENTO A LAS CONDICIONES DE SEGURIDAD Y PROTECCION EN LOS DESPLAZAMIENTOS DE LOS REPRESENTANTES A LA CAMARA</t>
  </si>
  <si>
    <t>ANGELA MILENA RODRIGUEZ URREGO</t>
  </si>
  <si>
    <t>https://www.contratos.gov.co/consultas/detalleProceso.do?numConstancia=19-12-9690483</t>
  </si>
  <si>
    <t>CPS_682_2019</t>
  </si>
  <si>
    <t>PRESTACION DE SERVICIOS PROFESIONALES COMO PERIODISTA A LA MESA TECNICA DE SUPERVISION EN EL MONITOREO Y SEGUIMIENTO A LAS ACTIVIDADES DE COMUNICACION QUE PERMITAN GARANTIZAR EL CUMPLIMIENTO DEL COMPONENTE DIVULGACION Y SENSIBILIZACION DE LAS ACTIVIDADES REALIZADAS EN MARCO DEL PROYECTO MEJORAMIENTO A LAS CONDICIONES DE SEGURIDAD Y PROTECCION EN LOS DESPLAZAMIENTOS DE LOS REPRESENTANTES A LA CAMARA</t>
  </si>
  <si>
    <t>YEFERSON ASPRILLA ESCOBAR</t>
  </si>
  <si>
    <t>https://www.contratos.gov.co/consultas/detalleProceso.do?numConstancia=19-12-9692402</t>
  </si>
  <si>
    <t>CPS_683_2019</t>
  </si>
  <si>
    <t>JOHN JAIRO LAISECA CALDERON</t>
  </si>
  <si>
    <t>https://www.contratos.gov.co/consultas/detalleProceso.do?numConstancia=19-12-9692729</t>
  </si>
  <si>
    <t>CPS_684_2019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</si>
  <si>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</si>
  <si>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JEFERSON BANGUERA BETANCUR</t>
  </si>
  <si>
    <t>https://www.contratos.gov.co/consultas/detalleProceso.do?numConstancia=19-12-9700927</t>
  </si>
  <si>
    <t>CPS_685_2019</t>
  </si>
  <si>
    <t>https://www.contratos.gov.co/consultas/detalleProceso.do?numConstancia=19-12-9700998</t>
  </si>
  <si>
    <t>CPS_686_2019</t>
  </si>
  <si>
    <t>MIGUEL ALBERTO PEREZ CABAS</t>
  </si>
  <si>
    <t>https://www.contratos.gov.co/consultas/detalleProceso.do?numConstancia=19-12-9701203</t>
  </si>
  <si>
    <t>CPS_687_2019</t>
  </si>
  <si>
    <t>AURA LUZ ACEVEDO MEJIA</t>
  </si>
  <si>
    <t>https://www.contratos.gov.co/consultas/detalleProceso.do?numConstancia=19-12-9701351</t>
  </si>
  <si>
    <t>CPS_688_2019</t>
  </si>
  <si>
    <t>FREDY RAFAEL PACHECHO SALGADO</t>
  </si>
  <si>
    <t>https://www.contratos.gov.co/consultas/detalleProceso.do?numConstancia=19-12-9701438</t>
  </si>
  <si>
    <t>CPS_689_2019</t>
  </si>
  <si>
    <t>PRESTACIÓN DE SERVICIOS DE APOYO A LA GESTIÓN PARA BRINDAR ACOMPAÑAMIENTO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</si>
  <si>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https://www.contratos.gov.co/consultas/detalleProceso.do?numConstancia=19-12-9701601</t>
  </si>
  <si>
    <t>CPS_690_2019</t>
  </si>
  <si>
    <t>https://www.contratos.gov.co/consultas/detalleProceso.do?numConstancia=19-12-9701532</t>
  </si>
  <si>
    <t>CPS_691_2019</t>
  </si>
  <si>
    <t>VIVIANA ANDREA MELENDEZ RUIZ</t>
  </si>
  <si>
    <t>https://www.contratos.gov.co/consultas/detalleProceso.do?numConstancia=19-12-9701687</t>
  </si>
  <si>
    <t>CPS_692_2020</t>
  </si>
  <si>
    <t>PRESTACION DE SERVICIOS PROFESIONALES PARA BRINDAR ACOMPAÑAMIENTO EN EL DESARROLLO DE ACTIVIDADES DE APOYO ADMINISTRATIVO Y FINANCIERO EN LA MESA TECNICA DE SUPERVISION PARA GARANTIZAR EL CUMPLIMIENTO DE LAS RESPONSABILIDADES PROPIAS DEL PROYECTO " MEJORAMIENTO A LAS CONDICIONES DE SEGURIDAD Y PROTECCION EN LOS DESPLAZAMIENTOS DE LOS REPRESENTANTES A LA CAMARA"</t>
  </si>
  <si>
    <t>SANDRA PATRICIA COLLAZOS</t>
  </si>
  <si>
    <t>https://www.contratos.gov.co/consultas/detalleProceso.do?numConstancia=19-12-9701887</t>
  </si>
  <si>
    <t>CPS_693_2019</t>
  </si>
  <si>
    <t>ANGELICA MARIA CRUZ DAJER</t>
  </si>
  <si>
    <t>https://www.contratos.gov.co/consultas/detalleProceso.do?numConstancia=19-12-9706251</t>
  </si>
  <si>
    <t>CPS_694_2019</t>
  </si>
  <si>
    <t>PRESTAR LOS SERVICIOS PROFESIONALES PARA BRINDAR ACOMPAÑAMIENTO A LA COMISION LEGAL DE CUENTAS DESDE EL PUNTO DE VISTA DE SU PROFESION EN LA REVISION, SEGUIMIENTO Y PLAN DE MEJORAMIENTO DE LA ENTIDAD "CORPORACION AUTONOMA REGIONAL DEL TOLIMA - CORTOLIMA" VIGENCIA 2018</t>
  </si>
  <si>
    <t>ANGIE DAHIANNA GARCIA BECERRA</t>
  </si>
  <si>
    <t>https://www.contratos.gov.co/consultas/detalleProceso.do?numConstancia=19-12-9706349</t>
  </si>
  <si>
    <t>CPS_695_2019</t>
  </si>
  <si>
    <t>https://www.contratos.gov.co/consultas/detalleProceso.do?numConstancia=19-12-9711511</t>
  </si>
  <si>
    <t>CPS_696_2019</t>
  </si>
  <si>
    <t>PRESTACION DE SERVICIOS DE APOYO A LA GESTION A LA COMISION TERCERA CONSTITUCIONAL PERMANENTE DE LA CAMARA DE REPRESENTANTES, ESPECIALMENTE EN LO S TEMAS RELACIONADOS CON LA PROYECCION DE OFICIOS, DERECHOS DE PETICION, PROYECCION DE CONCEPTOS JURIDICOS Y COMUNICACIONES QUE RESULTEN DEL DIARIO DESARROLLO DE LAS FUNCIONES ENCOMENDADAS A ESTA CELULA CONGRESIONAL</t>
  </si>
  <si>
    <t>https://www.contratos.gov.co/consultas/detalleProceso.do?numConstancia=19-12-9711594</t>
  </si>
  <si>
    <t>CPS_697_2019</t>
  </si>
  <si>
    <t>PRESTACION DE SERVICIOS PROFESIONALES BRINDANDO APOYO EN EL ANALISIS DE INFORMACION A LAS AUDITORIAS INTERNAS DE ACUERDO AL PLAN ANUAL DE AUDITORIAS DE 2019</t>
  </si>
  <si>
    <t>DAURYS DEL CARMEN UTRIA GARCIA</t>
  </si>
  <si>
    <t>https://www.contratos.gov.co/consultas/detalleProceso.do?numConstancia=19-12-9711669</t>
  </si>
  <si>
    <t>CPS_698_2019</t>
  </si>
  <si>
    <t>https://www.contratos.gov.co/consultas/detalleProceso.do?numConstancia=19-12-9711797</t>
  </si>
  <si>
    <t>UTL H.R. JUAN MANUEL DAZA IGUARAN</t>
  </si>
  <si>
    <t>CPS_699_2019</t>
  </si>
  <si>
    <t>CONTRATO DE PRESTACION DE SERVICIOS COMO ASESOR GRADO VI EN LA UNIDAD DE TRABAJO LEGISLATIVO DEL HONORABLE REPRESENTANTE JUAN MANUEL DAZA IGUARAN</t>
  </si>
  <si>
    <t>JAIME ANDRES GONZALEZ MEJIA</t>
  </si>
  <si>
    <t>https://www.contratos.gov.co/consultas/detalleProceso.do?numConstancia=19-12-9711867</t>
  </si>
  <si>
    <t>CPS_700_2019</t>
  </si>
  <si>
    <t>ERIKA YECZENIA PEREZ PINZON</t>
  </si>
  <si>
    <t>https://www.contratos.gov.co/consultas/detalleProceso.do?numConstancia=19-12-9711953</t>
  </si>
  <si>
    <t>CPS_701_2019</t>
  </si>
  <si>
    <t>APOYO A LA GESTION EN MANTENIMIENTO PREVENTIVO Y CORRECTIVO DE LOS COMPONENTES QUE CONFORMAN LOS EQUIPOS DE DEBATE DE LA GESTION DE PLENARIAS Y COMISIONES Y SUS EQUIPOS COMPLEMENTARIOS DE LA CAMARA DE REPRESENTANTES</t>
  </si>
  <si>
    <t>https://www.contratos.gov.co/consultas/detalleProceso.do?numConstancia=19-12-9712007</t>
  </si>
  <si>
    <t>CPS_702_2019</t>
  </si>
  <si>
    <t>PRESTACION DE SERVICIOS DE APOYO A LA GESTION EN LAS ACTIVIDADES DE ACOMPAÑAMIENTO A LOS ASUNTOS JURIDICOS; ARCHIVO, ORDENAR LOS DOCUMENTOS, PROYECTAR RESPUESTAS A DERECHOS DE PETICION Y ELABORAR OFICIOS DE LA OFICINA DE PLANEACION Y SISTEMAS</t>
  </si>
  <si>
    <t>LAURA ISABEL RODRIGUEZ ANGEL</t>
  </si>
  <si>
    <t>https://www.contratos.gov.co/consultas/detalleProceso.do?numConstancia=19-12-9712139</t>
  </si>
  <si>
    <t>CPS_703_2019</t>
  </si>
  <si>
    <t>NADIA PAOLA LUNA GALLON</t>
  </si>
  <si>
    <t>https://www.contratos.gov.co/consultas/detalleProceso.do?numConstancia=19-12-9712210</t>
  </si>
  <si>
    <t>CPS_704_2019</t>
  </si>
  <si>
    <t>ALVARO MOZO GALLARDO</t>
  </si>
  <si>
    <t>https://www.contratos.gov.co/consultas/detalleProceso.do?numConstancia=19-12-9712281</t>
  </si>
  <si>
    <t>CPS_705_2019</t>
  </si>
  <si>
    <t>https://www.contratos.gov.co/consultas/detalleProceso.do?numConstancia=19-12-9712346</t>
  </si>
  <si>
    <t>CPS_706_2019</t>
  </si>
  <si>
    <t>HARLEY MANOTAS DE LA HOZ</t>
  </si>
  <si>
    <t>https://www.contratos.gov.co/consultas/detalleProceso.do?numConstancia=19-12-9712405</t>
  </si>
  <si>
    <t>CPS_707_2019</t>
  </si>
  <si>
    <t>PRESTACION DE SERVICIOS DE APOYO A LA GESTION PARA BRINDAR ACOMPAÑAMIENTO EN EL DESARROLLO DE ACTVIDADES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</si>
  <si>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https://www.contratos.gov.co/consultas/detalleProceso.do?numConstancia=19-12-9712461</t>
  </si>
  <si>
    <t>CPS_708_2019</t>
  </si>
  <si>
    <t>PRESTAR LOS SERVICIOS PROFESIONALES COMO ABOGADA EN LA OFICINA COORDINADORA DE CONTROL INTERNO, APOYANDO EN LA ELABORACION DE LA GESTION DE LOS PROCESOS JUDICIALES Y EN EL ANALISIS Y SEGUIMIENTO DE LA ACTIVIDAD LITIGIOSA DE LA ENTIDAD</t>
  </si>
  <si>
    <t>LINDA JENNIFER ORTEGA PARRA</t>
  </si>
  <si>
    <t>https://www.contratos.gov.co/consultas/detalleProceso.do?numConstancia=19-12-9723079</t>
  </si>
  <si>
    <t>MC_006_2019</t>
  </si>
  <si>
    <t>TRANSPORTE TERRESTRE A LOS FUNCIONARIOS DE LA CAMARA DE REPRESENTANTES</t>
  </si>
  <si>
    <t>LINEAS METROEXPRESS S.A.S.</t>
  </si>
  <si>
    <t>https://www.contratos.gov.co/consultas/detalleProceso.do?numConstancia=19-13-9650731</t>
  </si>
  <si>
    <t>CPS_710_2019</t>
  </si>
  <si>
    <t>PRESTACION DE SERVICIOS DE APOYO A LA GESTION PARA BRINDAR APOYO EN LA ACTUALIZACION PERIODICA DEL MICROSITIO WEB DE LA OFICINA DE PROTOCOLO Y EN EL MANEJO DE REDES SOCIALES CORRESPONDIENTES A LA MISMA</t>
  </si>
  <si>
    <t>JHONATAN ANDRES RODRIGUEZ BOHORQUEZ</t>
  </si>
  <si>
    <t>https://www.contratos.gov.co/consultas/detalleProceso.do?numConstancia=19-12-9723194</t>
  </si>
  <si>
    <t>CPS_711_2019</t>
  </si>
  <si>
    <t>https://www.contratos.gov.co/consultas/detalleProceso.do?numConstancia=19-12-9731528</t>
  </si>
  <si>
    <t>MC_007_2019</t>
  </si>
  <si>
    <t>PRESTAR LOS SERVICIOS PARA LA DIAGRAMACION, EDICION Y PUBLICACION DEL LIBRO DISCURSOS, ARENGAS Y DEBATES - PARA LA PRESIDENCIA DE LA HONORABLE DE LA CAMARA DE REPRESENTANTES</t>
  </si>
  <si>
    <t>GUILLERMO LEÓN GONZÁLEZ RENDÓN</t>
  </si>
  <si>
    <t>https://www.contratos.gov.co/consultas/detalleProceso.do?numConstancia=19-13-9692634</t>
  </si>
  <si>
    <t>CPS_713_2019</t>
  </si>
  <si>
    <t>PRESTACION DE SERVICIOS PROFESIONALES PARA BRINDAR ACOMAPAÑMIENTO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</si>
  <si>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MIGUEL ALFONSO DURANGO ANGEL</t>
  </si>
  <si>
    <t>https://www.contratos.gov.co/consultas/detalleProceso.do?numConstancia=19-12-9731958</t>
  </si>
  <si>
    <t>CPS_714_2019</t>
  </si>
  <si>
    <t>PAULY ALEJANDRA MORA RINCON</t>
  </si>
  <si>
    <t>https://www.contratos.gov.co/consultas/detalleProceso.do?numConstancia=19-12-9733146</t>
  </si>
  <si>
    <t>CPS_715_2019</t>
  </si>
  <si>
    <t>PRESTACION DE SERVICIOS PROFESIONALES PARA BRINDAR ACOMPAÑAMIENTO EN LOS EVENTOS INSTITUCIONALES REALIZADOS POR LA MESA TECNICA DE SUPERVISION, Y QUE PERMITAN GARANTIZAR EL CUMPLIMIENTO DE LAS ACTIVIDADES REALIZADAS EN EL MARCO DEL PROYECTO DE MEJORAMIENTO A LAS CONDICIONES DE SEGURIDAD Y PROTECCION EN LOS DESPLAZAMIENTO DE LOS REPRESENTANTES A LA CAMARA</t>
  </si>
  <si>
    <t>https://www.contratos.gov.co/consultas/detalleProceso.do?numConstancia=19-12-9733205</t>
  </si>
  <si>
    <t>CPS_716_2019</t>
  </si>
  <si>
    <t>PRESTACION DE SERVICIOS DE APOYO A LA GESTION EN LA COMISION DE INVESTIGACION Y ACUSACION DE LA CAMARA DE REPRESENTANTES EN LOS DIFERENTES PROCESOS PENALES. DISCIPLINARIOS Y FISCALES ADELANTADOS POR LA ENTIDAD</t>
  </si>
  <si>
    <t>LEIDY JHOANNA RODRIGUEZ GALVIS</t>
  </si>
  <si>
    <t>https://www.contratos.gov.co/consultas/detalleProceso.do?numConstancia=19-12-9733742</t>
  </si>
  <si>
    <t>CPS_717_2019</t>
  </si>
  <si>
    <t>PRESTAR LOS SERVICIOS PROFESIONALES EN LA OFICINA COORDINADORA DE CONTROL INTERNO, PARA APOYAR EL SEGUIMIENTO DE LAS ACCIONES DE LOS PLANES DE MEJORAMIENTO PRODUCTO DE LAS OBSERVACIONES REALIZADAS POR LA CONTRALORIA GENERAL DE LA REPUBLICA Y LAS AUDITORIAS INTERNAS RELACIONADAS CON LA GESTION JURIDICA</t>
  </si>
  <si>
    <t>https://www.contratos.gov.co/consultas/detalleProceso.do?numConstancia=19-12-9740405</t>
  </si>
  <si>
    <t>CPS_718_2019</t>
  </si>
  <si>
    <t>PRESTACION DE SERVICIOS PROFESIONALES PARA BRINDAR ACOMPAÑAMIENTO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</si>
  <si>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https://www.contratos.gov.co/consultas/detalleProceso.do?numConstancia=19-12-9740999</t>
  </si>
  <si>
    <t>CPS_719_2019</t>
  </si>
  <si>
    <t>https://www.contratos.gov.co/consultas/detalleProceso.do?numConstancia=19-12-9743684</t>
  </si>
  <si>
    <t>CPS_720_2019</t>
  </si>
  <si>
    <t>PRESTACION DE SERVICIOS DE APOYO A LA GESTION, PROYECTANDO RESPUESTAS A LAS PETICIONES Y REQUERIMIENTOS RELACIONADOS CON LOS EXPEDIENTES QUE CURSAN EN LA COMISION DE INVESTIGACION Y ACUSACION DE LA CAMARA DE REPRESENTANTES EN LOS PROCESOS PENALES, DISCIPLINARIOSY FISCALES ADELANTADOS POR LA MISMA</t>
  </si>
  <si>
    <t>https://www.contratos.gov.co/consultas/detalleProceso.do?numConstancia=19-12-9743774</t>
  </si>
  <si>
    <t>CPS_721_2019</t>
  </si>
  <si>
    <t>https://www.contratos.gov.co/consultas/detalleProceso.do?numConstancia=19-12-9744185</t>
  </si>
  <si>
    <t>CPS_722_2019</t>
  </si>
  <si>
    <t>https://www.contratos.gov.co/consultas/detalleProceso.do?numConstancia=19-12-9744297</t>
  </si>
  <si>
    <t>SAMC_002_2019</t>
  </si>
  <si>
    <t xml:space="preserve">ADECUACION DE LAS OFICINAS DEL CONGRESO OCUPADAS POR LA CAMARA DE REPRESENTANTES </t>
  </si>
  <si>
    <t>OBRA</t>
  </si>
  <si>
    <t>LFJ INGENIERIA S.A.S</t>
  </si>
  <si>
    <t>https://www.contratos.gov.co/consultas/detalleProceso.do?numConstancia=19-11-9537737</t>
  </si>
  <si>
    <t>CPS_724_2019</t>
  </si>
  <si>
    <t xml:space="preserve">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  </t>
  </si>
  <si>
    <t>https://www.contratos.gov.co/consultas/detalleProceso.do?numConstancia=19-12-9755492</t>
  </si>
  <si>
    <t>CPS_725_2019</t>
  </si>
  <si>
    <t>PRESTACION DE SERVICIOS PROFESIONALES PARA BRINDAR ACOMPAÑAMIENTO EN EL DESARROLLO DE ACTICIDADES AUXILIARES DE TIPO ADMINISTRATIVO EN LA MESA TECNICA DE SUPERVISION, PARA GARANTIZAR EL CUMPLIMIENTO DE LAS RESPONSABILIDADES PROPIAS DEL PROYECTO MEJORAMIENTO A LAS CONDICIONES DE SEGURIDAD Y PROTECCION EN LOS DESPLAZAMIENTOS DE LOS REPRESENTANTES A LA CAMARA</t>
  </si>
  <si>
    <t>ENIO ALBERTO PEREZ FERNANDEZ</t>
  </si>
  <si>
    <t>https://www.contratos.gov.co/consultas/detalleProceso.do?numConstancia=19-12-9755596</t>
  </si>
  <si>
    <t>CPS_726_2019</t>
  </si>
  <si>
    <t>PRESTACION DE SERVICIOS DE APOYO A LA GESTION EN LA DIVISION DE PERSONAL PARA COLABORAR EN LA EJECUCION DEL PLAN INSTITUCIONAL DE FORMACION Y CAPACITACION 2019, INDUCCION A LOS NUEVOS FUNCIONARIOS DE LA ENTIDAD Y RECOPILAR LAS EVIDENCIAS DE LAS ACTIVIDADES DESARROLLADAS EN EL PIFC</t>
  </si>
  <si>
    <t>CARLOS ALBERTO FERNANDEZ MENDEZ</t>
  </si>
  <si>
    <t>https://www.contratos.gov.co/consultas/detalleProceso.do?numConstancia=19-12-9764152</t>
  </si>
  <si>
    <t>CPS_727_2019</t>
  </si>
  <si>
    <t>https://www.contratos.gov.co/consultas/detalleProceso.do?numConstancia=19-12-9764298</t>
  </si>
  <si>
    <t>CPS_728_2019</t>
  </si>
  <si>
    <t>PRESTACION DE SERVICIOS PROFESIONALES PARA APOYAR A LA PRESIDENCIA DE LA CAMARA DE REPRESENTANTES EN ASUNTOS JURIDICOS PARA EL CUMPLIMIENTO DE LAS ACTIVIDADES MISIONALES DE LA CORPORACION</t>
  </si>
  <si>
    <t>https://www.contratos.gov.co/consultas/detalleProceso.do?numConstancia=19-12-9764439</t>
  </si>
  <si>
    <t>CPS_729_2019</t>
  </si>
  <si>
    <t>https://www.contratos.gov.co/consultas/detalleProceso.do?numConstancia=19-12-9772979</t>
  </si>
  <si>
    <t>CPS_730_2019</t>
  </si>
  <si>
    <t>PRESTACION DE SERVICIOS DE APOYO A LA GESTION PARA LA OPERACION Y MONITOREO DEL AREA DEL MASTER DE EMISION, CON EL FIN DE ASEGURAR LA TRANSMISION DE LOS CONTENIDOS AUDIOVISAUALES DEL CANAL CONGRESO.</t>
  </si>
  <si>
    <t>https://www.contratos.gov.co/consultas/detalleProceso.do?numConstancia=19-12-9786616</t>
  </si>
  <si>
    <t>730A</t>
  </si>
  <si>
    <t>CPS_730A_2019</t>
  </si>
  <si>
    <t xml:space="preserve">PRESTACIÓN DE SERVICIOS PROFESIONALES EN LA ORIENTACIÓN, ORGANIZACIÓN Y ACOMPAÑAMIENTO DE ACTIVIDADES Y PROGRAMAS QUE DESARROLLE LA SECRETARIA GENERAL DE LA COMISIONES ACCIDENTALES AD-HOC, ASÍ COMO PROGRAMAS INSTITUCIONALES DE INFORMACIÓN Y FORMACIÓN EN LA SECRETARIA GENERAL DE LA CAMARA DE REPRESENTANTES </t>
  </si>
  <si>
    <t>JOSE ALBERTO ALMONACID BARRIGA</t>
  </si>
  <si>
    <t>https://www.contratos.gov.co/consultas/detalleProceso.do?numConstancia=19-12-9786923</t>
  </si>
  <si>
    <t>CPS_731_2019</t>
  </si>
  <si>
    <t xml:space="preserve">PRESTACIÓN DE SERVICIOS DE APOYO A LA GESTIÓN PARA LA OPERACIÓN Y MONITOREO DEL AREA DEL MASTER DE MISIÓN CON EL FIN DE ASEGURAR LA TRANSMISIÓN DE LOS CONTENIDOS AUDIOVISUALES DEL CANAL CONGRESO </t>
  </si>
  <si>
    <t>https://www.contratos.gov.co/consultas/detalleProceso.do?numConstancia=19-12-9787185</t>
  </si>
  <si>
    <t>CPS_732_2019</t>
  </si>
  <si>
    <t xml:space="preserve">PRESTACIÓN DE SERVICIOS DE APOYO A LA GESTIÓN PARA BRINDAR ACOMPAÑAMIENTO EN EL MAQUILLAJE Y PREPARACIÓN DE IMAGEN DEL PERSONAL A CARGO DE REALIZAR LOS PROGRAMAS DEL CANAL CONGRESO </t>
  </si>
  <si>
    <t>JUANITA ANDREA LEONEL CALDERON</t>
  </si>
  <si>
    <t>https://www.contratos.gov.co/consultas/detalleProceso.do?numConstancia=19-12-9787276</t>
  </si>
  <si>
    <t>CPS_733_2019</t>
  </si>
  <si>
    <t>PRESTACION DE SERVICIOS PROFESIONALES PARA ASESORAR LA DIRECCION ESTRATEGICA Y OPERATIVA DEL CANAL CONGRESO DE LA CAMARA DE REPRESENTANTES</t>
  </si>
  <si>
    <t>LESLEE CONSTANZA REINA MONTENEGRO</t>
  </si>
  <si>
    <t>https://www.contratos.gov.co/consultas/detalleProceso.do?numConstancia=19-12-9835065</t>
  </si>
  <si>
    <t>CPS_734_2019</t>
  </si>
  <si>
    <t>https://www.contratos.gov.co/consultas/detalleProceso.do?numConstancia=19-12-9835335</t>
  </si>
  <si>
    <t>UTL H.R. JOSE E. CAICEDO SASTOQUE</t>
  </si>
  <si>
    <t>CPS_735_2019</t>
  </si>
  <si>
    <t>CONTRATO DE PRESTACION DE SERVICIOS COMO ASESOR GRADO IV EN LA UNIDAD DE TRABAJO LEGISLATIVO DEL HONORABLE REPRESENTANTE JOSE E. CAICEDO SASTOQUE</t>
  </si>
  <si>
    <t>SAUL ORLANDO LEON CAGUA</t>
  </si>
  <si>
    <t>https://www.contratos.gov.co/consultas/detalleProceso.do?numConstancia=19-12-9835358</t>
  </si>
  <si>
    <t>CPS_736_2019</t>
  </si>
  <si>
    <t>PRESTACION DE SERVICIOS PROFESIONALES PARA BRINDAR ACOMPAÑAMIENTO EN EL DESARROLLO DE ACTIVIDADES DE APOYO TECNOLOGICO E INFORMATICO EN LA DIVISION DE SERVICIOS DE LA CAMARA DE REPRESENTANTES</t>
  </si>
  <si>
    <t>ANTONIO JOSE PRADA CASTELLANOS</t>
  </si>
  <si>
    <t>https://www.contratos.gov.co/consultas/detalleProceso.do?numConstancia=19-12-9835388</t>
  </si>
  <si>
    <t>COMISION DE ORDENAMIENTO TERRITORIAL</t>
  </si>
  <si>
    <t>CPS_737_2019</t>
  </si>
  <si>
    <t xml:space="preserve">PRESTACION DE SERVICIOS PROFESIONALES PARA APOYAR CON EL ANALISIS Y ESTUDIO JURIDICO DE LOS DIFERENTES PROYECTOS DE LEY PARA CREACION DE NUEVOS DISTRITOS, PREPARACION DE LOS DEBATES DE LA COMISION DE ORDENAMIENTO TERRITORIAL DE LA CAMARA DE REPRESENTANTES </t>
  </si>
  <si>
    <t>https://www.contratos.gov.co/consultas/detalleProceso.do?numConstancia=19-12-9839830</t>
  </si>
  <si>
    <t>CPS_738_2019</t>
  </si>
  <si>
    <t>PRESTACION DE SERVICIOS DE APOYO A LA GESTION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</si>
  <si>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https://www.contratos.gov.co/consultas/detalleProceso.do?numConstancia=19-12-9839848</t>
  </si>
  <si>
    <t>UTL H.R. SALIM VILLAMIL QUESSEP</t>
  </si>
  <si>
    <t>CPS_739_2019</t>
  </si>
  <si>
    <t>CONTRATO DE PRESTACION DE SERVICIOS COMO ASESOR GRADO VI EN LA UNIDAD DE TRABAJO LEGISLATIVO DEL HONORABLE REPRESENTANTE SALIM VILLAMIL QUEDDEP</t>
  </si>
  <si>
    <t>LEYDY JLIET RONCANCIO SANABRIA</t>
  </si>
  <si>
    <t>https://www.contratos.gov.co/consultas/detalleProceso.do?numConstancia=19-12-9839898</t>
  </si>
  <si>
    <t>MC_008_2019</t>
  </si>
  <si>
    <t>ADQUISICION DE MATERIALES ELECTRICOS, PINTURA Y CERRAJERIA PARA LA DIVISION DE SERVICIOS DE LA CAMARA DE REPRESENTANTES</t>
  </si>
  <si>
    <t>https://www.contratos.gov.co/consultas/detalleProceso.do?numConstancia=19-13-9784276</t>
  </si>
  <si>
    <t>CPS_741_2019</t>
  </si>
  <si>
    <t>PRESTACION DE SERVICIOS DE APOYO A LA GESTION PARA BRINDAR ACOMPAÑAMIENTO EN LA PROYECCION DE DOCUMENTOS REQUERIDOS POR LA OFICINA DE PROTOCOLO DE LA CAMARA DE REPRESENTANTES</t>
  </si>
  <si>
    <t>JOSE AMIRO MOLINA PUMAREJO</t>
  </si>
  <si>
    <t>https://www.contratos.gov.co/consultas/detalleProceso.do?numConstancia=19-12-9840205</t>
  </si>
  <si>
    <t>CPS_742_2019</t>
  </si>
  <si>
    <t>PRESTACION DE SERVICIOS PROFESIONALES PARA APOYAR EL ACOMPAÑAMIENTO A LA PRESIDENCIA DE LA CAMARA DE REPRESENTANTES EN LA ELABORACION DE REPORTES PERIODISTICOS, COMUNICADOS DE PRENSA QUE RESULTEN RELEVANTES PARA LA CORPORACION</t>
  </si>
  <si>
    <t>https://www.contratos.gov.co/consultas/detalleProceso.do?numConstancia=19-12-9840347</t>
  </si>
  <si>
    <t>CPS_743_2019</t>
  </si>
  <si>
    <t>PRESTACION DE SERVICIOS PROFESIONALES PARA APOYAR A LA PRESIDENCIA DE LA CAMARA DE REPRESENTANTES, EN ASUNTOS PRESUPUESTALES Y ECONOMICOS PARA EL CUMPLIMIENTO DE LAS ACTIVIDADES MISIONALES DE LA CORPORACION</t>
  </si>
  <si>
    <t>EDNA LORENA PASTRANA PEREZ</t>
  </si>
  <si>
    <t>https://www.contratos.gov.co/consultas/detalleProceso.do?numConstancia=19-12-9848909</t>
  </si>
  <si>
    <t>CPS_744_2019</t>
  </si>
  <si>
    <t>PRESTACION DE SERVICIOS PROFESIONALES PARA APOYAR EL ACOMPAÑAMIENTO A LA PRESIDENCIA DE LA CAMARA DE REPRESENTANTES EN COMUNICACION Y DIVULGACION DE CONTENIDOS DE INTERES E IMPACTO ESTRATEGICO, PARA EL CUMPLIMIENTO DE LAS ACTIVIDADES MISIONALES DE LA CORPORACION</t>
  </si>
  <si>
    <t>JOSE RICARDO SOLARTE OJEDA</t>
  </si>
  <si>
    <t>https://www.contratos.gov.co/consultas/detalleProceso.do?numConstancia=19-12-9848922</t>
  </si>
  <si>
    <t>CPS_745_2019</t>
  </si>
  <si>
    <t>PRESTACION DE SERVICIOS PROFESIONALES ESPECIALIZADOS PARA BRINDAR ASESORIA Y ACOMPAÑAMIENTO LEGAL Y JURIDICO PERMANENTE A LA PRESIDENCIA DE LA CAMARA DE REPRESENTANTES Y A SU MESA DIRECTIVA EN TODOS LOS ASUNTOS PROPIOS DE SU COMPETENCIA Y CONFORME A LAS OBLIGACIONES FUNCIONALES LEGALES</t>
  </si>
  <si>
    <t xml:space="preserve">CARLOS AURELIO MERCHAN TARAZONA </t>
  </si>
  <si>
    <t>https://www.contratos.gov.co/consultas/detalleProceso.do?numConstancia=19-12-9848942</t>
  </si>
  <si>
    <t>CPS_746_2019</t>
  </si>
  <si>
    <t>PRESTACION DE SERVICIOS PROFESIONALES EN LA DIVISION DE PERSONAL PARA COLABORAR CON LA POLITICA DE BIENESTAR DE LA ENTIDAD Y EN TODO LO RELACIONADO CON EL SISTEMA DE SEGURIDAD Y SALUD EN EL TRABAJO</t>
  </si>
  <si>
    <t>https://www.contratos.gov.co/consultas/detalleProceso.do?numConstancia=19-12-9848995</t>
  </si>
  <si>
    <t>CPS_747_2019</t>
  </si>
  <si>
    <t>PRESTACION DE SERVICIOS PROFESIONALES PARA APOYAR A LA PRESIDENCIA DE LA CAMARA DE REPRESENTANTES EN EL ANALISIS POLITICO DE LOS PROYECTOS DE ACTO LEGISLATIVO Y DE LEY QUE ESTEN EN TRAMITE ADEMAS DE SU IMPACTO SOCIAL</t>
  </si>
  <si>
    <t>JULIAN ENRIQUE ROZO RODRIGUEZ</t>
  </si>
  <si>
    <t>https://www.contratos.gov.co/consultas/detalleProceso.do?numConstancia=19-12-9849134</t>
  </si>
  <si>
    <t>CPS_748_2019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</si>
  <si>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</si>
  <si>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ARTURO ROJAS</t>
  </si>
  <si>
    <t>https://www.contratos.gov.co/consultas/detalleProceso.do?numConstancia=19-12-9851500</t>
  </si>
  <si>
    <t>CPS_749_2019</t>
  </si>
  <si>
    <t>PRESTACION DE SERVICIOS DE APOYO A LA GESTION PARA BRINDAR ACOMPAÑAMIENTO EN LAS ACTIVIDADES ADMINISTRATIVAS QUE SE DERIVEN DE LA GESTION CONTRACTUAL DE LA DIVISION JURIDICA</t>
  </si>
  <si>
    <t>https://www.contratos.gov.co/consultas/detalleProceso.do?numConstancia=19-12-9855377</t>
  </si>
  <si>
    <t>CPS_750_2019</t>
  </si>
  <si>
    <t>https://www.contratos.gov.co/consultas/detalleProceso.do?numConstancia=19-12-9852133</t>
  </si>
  <si>
    <t>CPS_751_2019</t>
  </si>
  <si>
    <t>https://www.contratos.gov.co/consultas/detalleProceso.do?numConstancia=19-12-9855719</t>
  </si>
  <si>
    <t>DIVISION FINANCIERA</t>
  </si>
  <si>
    <t>CPS_752_2019</t>
  </si>
  <si>
    <t>PRESTACION DE SERVICIOS PROFESIONALES PARA BRINDAR APOYO Y ACOMPAÑAMIENTO EN LOS PROCESOS DESARROLLADOS POR LA DIVISION FINANCIERA Y PRESUPUESTO, ESPECIALMENTE EN EL MANEJO TRÁMITE Y CONTROL DEL PRESUPUESTO DE LA CORPORACION</t>
  </si>
  <si>
    <t>https://www.contratos.gov.co/consultas/detalleProceso.do?numConstancia=19-12-9852194</t>
  </si>
  <si>
    <t>CPS_753_2019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</si>
  <si>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</si>
  <si>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https://www.contratos.gov.co/consultas/detalleProceso.do?numConstancia=19-12-9852408</t>
  </si>
  <si>
    <t>CPS_754_2019</t>
  </si>
  <si>
    <t>https://www.contratos.gov.co/consultas/detalleProceso.do?numConstancia=19-12-9852481</t>
  </si>
  <si>
    <t>CPS_755_2019</t>
  </si>
  <si>
    <t>GUSTAVO ALBEIRO MOSQUERA MOSQUERA</t>
  </si>
  <si>
    <t>https://www.contratos.gov.co/consultas/detalleProceso.do?numConstancia=19-12-9855800</t>
  </si>
  <si>
    <t>CPS_756_2019</t>
  </si>
  <si>
    <t>https://www.contratos.gov.co/consultas/detalleProceso.do?numConstancia=19-12-9855841</t>
  </si>
  <si>
    <t>CPS_757_2019</t>
  </si>
  <si>
    <t>PRESTAR LOS SERVICIOS PROFESIONALES ESPECIALIZADOS COMO ABOGADO EN EL DESPACHO DE LA DIRECCION ADMINISTRATIVA PARA PROYECTAR LAS RESPUESTAS A LOS REQUERIMIENTOS, PETICIONES Y CONCEPTOS JURIDICOS SOLICITADOS POR LA DIRECTORA ADMINISTRATIVA Y LOS DIFERENTES ORGANOS EXTERNOS</t>
  </si>
  <si>
    <t>https://www.contratos.gov.co/consultas/detalleProceso.do?numConstancia=19-12-9860265</t>
  </si>
  <si>
    <t>CPS_758_2019</t>
  </si>
  <si>
    <t>PRESTAR SERVICIOS DE APOYO EN LA SEGUNDA VICEPRESIDENCIA DE LA CAMARA DE REPRESENTANTES, EN LA BUSQUEDA Y RECOPILACION DE INFORMACION DOCUMENTAL</t>
  </si>
  <si>
    <t>JORGE ALIRIO CASTILLO VELA</t>
  </si>
  <si>
    <t>https://www.contratos.gov.co/consultas/detalleProceso.do?numConstancia=19-12-9855907</t>
  </si>
  <si>
    <t>CPS_759_2019</t>
  </si>
  <si>
    <t>PRESTAR LOS SERVICIOS DE APOYO A LA GESTION COMO BACHILLER A LA SEGUNDA VICEPRESIDENCIA DE LAS CAMARA DE REPRESENTANTES</t>
  </si>
  <si>
    <t>YAZMIN PAOLA CARRILLO HERRERA</t>
  </si>
  <si>
    <t>https://www.contratos.gov.co/consultas/detalleProceso.do?numConstancia=19-12-9855994</t>
  </si>
  <si>
    <t>CPS_760_2019</t>
  </si>
  <si>
    <t>https://www.contratos.gov.co/consultas/detalleProceso.do?numConstancia=19-12-9856060</t>
  </si>
  <si>
    <t>CPS_761_2019</t>
  </si>
  <si>
    <t>https://www.contratos.gov.co/consultas/detalleProceso.do?numConstancia=19-12-9856161</t>
  </si>
  <si>
    <t>CPS_762_2019</t>
  </si>
  <si>
    <t>https://www.contratos.gov.co/consultas/detalleProceso.do?numConstancia=19-12-9856580</t>
  </si>
  <si>
    <t>CPS_763_2019</t>
  </si>
  <si>
    <t>PRESTAR SERVICIOS PROFESIONALES PARA EL ACOMPAÑAMIENTO ADMINISTRATIVO DE LOS PROCESOS PRECONTRACTUALES, CONTRACTUALES Y POS CONTRACTUALES DE INTERESES DE LA SEGUNDA VICEPRESIDENCIA DE LA CAMARA DE REPRESENTANTES</t>
  </si>
  <si>
    <t>LEIDY MAYERLY DIAZ RIVERA</t>
  </si>
  <si>
    <t>https://www.contratos.gov.co/consultas/detalleProceso.do?numConstancia=19-12-9856647</t>
  </si>
  <si>
    <t>CPS_764_2019</t>
  </si>
  <si>
    <t>PRESTACION DE SERVICIOS PROFESIONALES PARA APOYAR EL ACOMPAÑAMIENTO A LA PRESIDENCIA DE LA CAMARA DE REPRESENTANTES EN ASUNTO JURIDICOS Y LEGISLATIVOS</t>
  </si>
  <si>
    <t>ANGEL EDUARDO TRIANA ROJAS</t>
  </si>
  <si>
    <t>https://www.contratos.gov.co/consultas/detalleProceso.do?numConstancia=19-12-9856844</t>
  </si>
  <si>
    <t>CPS_765_2019</t>
  </si>
  <si>
    <t>https://www.contratos.gov.co/consultas/detalleProceso.do?numConstancia=19-12-9856906</t>
  </si>
  <si>
    <t>CPS_766_2019</t>
  </si>
  <si>
    <t>https://www.contratos.gov.co/consultas/detalleProceso.do?numConstancia=19-12-9857061</t>
  </si>
  <si>
    <t>CPS_767_2019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</si>
  <si>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</si>
  <si>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https://www.contratos.gov.co/consultas/detalleProceso.do?numConstancia=19-12-9857155</t>
  </si>
  <si>
    <t>CPS_768_2019</t>
  </si>
  <si>
    <t>PRESTAR SERVICIOS DE APOYO EN LA SEGUNDA VICEPRESIDENCIA DE LA CAMARA DE REPRESENTANTES, PARA LA EMISION DE INFORME JURIDICOS QUE SEAN REQUERIDOS POR ESTA DEPENDENCIA</t>
  </si>
  <si>
    <t>YURY ANGELICA MORENO DUQUE</t>
  </si>
  <si>
    <t>https://www.contratos.gov.co/consultas/detalleProceso.do?numConstancia=19-12-9857230</t>
  </si>
  <si>
    <t>CPS_769_2019</t>
  </si>
  <si>
    <t>PRESTACION DE SERVICIOS PROFESIONALES PARA BRINDAR ACOMPAÑAMIENTO A LA DIVISION DE PERSONAL EN LAS ACTIVIDADES LOGISTICAS Y DE ORGANIZACION PROTOCOLARIA PARA LA EJECUCION DEL PLAN DE BIENESTAR DE LA ENTIDAD</t>
  </si>
  <si>
    <t>https://www.contratos.gov.co/consultas/detalleProceso.do?numConstancia=19-12-9857319</t>
  </si>
  <si>
    <t>CPS_770_2019</t>
  </si>
  <si>
    <t>PRESTACION DE SERVICIOS DE APOYO A LA GESTION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</si>
  <si>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https://www.contratos.gov.co/consultas/detalleProceso.do?numConstancia=19-12-9871027</t>
  </si>
  <si>
    <t>CPS_771_2019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</si>
  <si>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</si>
  <si>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https://www.contratos.gov.co/consultas/detalleProceso.do?numConstancia=19-12-9871260</t>
  </si>
  <si>
    <t>CPS_772_2019</t>
  </si>
  <si>
    <t>PRESTAR LOS SERVICIOS DE APOYO A LA GESTION EN EL AREA DE CORRESPONDENCIA DE LA CAMARA DE REPRESENTANTES EN LA ORGANIZACION, DUPLICACION, DISTRIBUCION Y ARCHIVO DE LA MISMA</t>
  </si>
  <si>
    <t>https://www.contratos.gov.co/consultas/detalleProceso.do?numConstancia=19-12-9861370</t>
  </si>
  <si>
    <t>CPS_773_2019</t>
  </si>
  <si>
    <t>PRESTAR SERVICIOS DE APOYO EN LA SEGUNDA VICEPRESIDENCIA DE LA CAMARA DE REPRESENTANTES EN LA ELABORACION DE CONCEPTOS JURIDICOS QUE SEAN REQUERIDOS POR ESTA DEPENDENCIA</t>
  </si>
  <si>
    <t>DANIELA SUANCHA VELEZ</t>
  </si>
  <si>
    <t>https://www.contratos.gov.co/consultas/detalleProceso.do?numConstancia=19-12-9861439</t>
  </si>
  <si>
    <t>CPS_774_2019</t>
  </si>
  <si>
    <t>https://www.contratos.gov.co/consultas/detalleProceso.do?numConstancia=19-12-9871411</t>
  </si>
  <si>
    <t>CPS_775_2019</t>
  </si>
  <si>
    <t>PRESTACION DE SERVICIOS PROFESIONALES PARA APOYAR LOS TRAMITES JURIDICOS DE LA PRESIDENCIA DE LA CAMARA DE REPRESENTANTES</t>
  </si>
  <si>
    <t>GABRIELA PATRICIA LIZARAZO PADILLA</t>
  </si>
  <si>
    <t>https://www.contratos.gov.co/consultas/detalleProceso.do?numConstancia=19-12-9872229</t>
  </si>
  <si>
    <t xml:space="preserve">SECCIÓN DE CONTABILIDAD </t>
  </si>
  <si>
    <t>CPS_776_2019</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</si>
  <si>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</si>
  <si>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https://www.contratos.gov.co/consultas/detalleProceso.do?numConstancia=19-12-9861571</t>
  </si>
  <si>
    <t>CPS_777_2019</t>
  </si>
  <si>
    <t>PRESTACION DE SERVICIOS DE APOYO A LA GESTION PARA BRINDAR ACOMPAÑAMIENTO EN LAS ACTIVIDADES QUE SE DERIVEN DE LA GESTION CONTRACTUAL DE LA DVISION JURIDICA</t>
  </si>
  <si>
    <t>https://www.contratos.gov.co/consultas/detalleProceso.do?numConstancia=19-12-9884321</t>
  </si>
  <si>
    <t>CPS_778_2019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</si>
  <si>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</si>
  <si>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https://www.contratos.gov.co/consultas/detalleProceso.do?numConstancia=19-12-9876172</t>
  </si>
  <si>
    <t>CPS_779_2019</t>
  </si>
  <si>
    <t>PRESTACION DE SERVICIOS PROFESIONALES EN LA OFICINA DE INFORMACION Y PRENSA DE LA CAMARA DE REPRESENTANTES Y EL CANAL DE CONGRESO EN TODO LO RELACIONADO CON LA ETAPA PRECONTRACTUAL, CONTRACTUAL Y DEMAS ACTIVIDADES DE INDOLE ADMINISTRATIVA QUE SE DESARROLLEN EN LA MISMA</t>
  </si>
  <si>
    <t>https://www.contratos.gov.co/consultas/detalleProceso.do?numConstancia=19-12-9875120</t>
  </si>
  <si>
    <t>CPS_780_2019</t>
  </si>
  <si>
    <t>PRESTACION DE SERVICIOS DE APOYO A LA GESTION EN EL SOPORTE DE LOS DIFERENTES PERIFERICOS Y APLICATIVOS TECNOLOGICOS DE LA OFICINA DE PLANEACION Y SISTEMAS DE LA CAMARA DE REPRESENTANTES</t>
  </si>
  <si>
    <t>https://www.contratos.gov.co/consultas/detalleProceso.do?numConstancia=19-12-9880379</t>
  </si>
  <si>
    <t>CPS_781_2019</t>
  </si>
  <si>
    <t>PRESTACION DE SERVICIOS DE APOYO A LA GESTION PARA BRINDAR ACOMPAÑAMIENTO EN EL DESARROLLO DE ACTIVIDADES AUXILIARES DE TIPO ADMINISTRATIVO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</si>
  <si>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https://www.contratos.gov.co/consultas/detalleProceso.do?numConstancia=19-12-9875253</t>
  </si>
  <si>
    <t>CPS_782_2019</t>
  </si>
  <si>
    <t>https://www.contratos.gov.co/consultas/detalleProceso.do?numConstancia=19-12-9875386</t>
  </si>
  <si>
    <t>CPS_783_2019</t>
  </si>
  <si>
    <t>PRESTACION DE SERVICIO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</si>
  <si>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https://www.contratos.gov.co/consultas/detalleProceso.do?numConstancia=19-12-9875459</t>
  </si>
  <si>
    <t>CPS_784_2019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</si>
  <si>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</si>
  <si>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https://www.contratos.gov.co/consultas/detalleProceso.do?numConstancia=19-12-9875538</t>
  </si>
  <si>
    <t>CPS_785_2019</t>
  </si>
  <si>
    <t>https://www.contratos.gov.co/consultas/detalleProceso.do?numConstancia=19-12-9875702</t>
  </si>
  <si>
    <t>CPS_786_2019</t>
  </si>
  <si>
    <t>PRESTACION DE SERVICIOS DE APOYO A LA GESTION PARA BRINDAR ACOMPAÑAMIENTO EN EL DESARROLLO DE ACTIVIDADES AUXILIARES DE TIPO LOGISTICO EN LA MESA TECNICA DE SUPERVISION PARA GARANTIZAR EL CUMPLIMIENTO DE LAS RESPONSABILIDADES PROYECTO MEJORAMIENTO A LAS CONDICIONES DE SEGURIDAD Y PROTECCION EN LOS DESPLAZAMIENTOS DE LOS REPRESENTANTES A LA CAMARA</t>
  </si>
  <si>
    <t>VICTOR JOHANY VILLAMIZAR SANCHEZ</t>
  </si>
  <si>
    <t>https://www.contratos.gov.co/consultas/detalleProceso.do?numConstancia=19-12-9875827</t>
  </si>
  <si>
    <t>CPS_787_2019</t>
  </si>
  <si>
    <t>PRESTACION DE SERVICIOS PROFESIONALES PARA BRINDAR ACOMPAÑAMIENTO EN EL DESARROLLO DE ACTIVIDADES DE APOYO JURIDICO EN LA MESA TECNICA DE SUPERVISION PARA GARANTIZAR EL CUMPLIMIENTO DE LAS RESPONSABILIDADES PROYECTO MEJORAMIENTO A LAS CONDICIONES DE SEGURIDAD Y PROTECCION EN LOS DESPLAZAMIENTOS DE LOS REPRESENTANTES A LA CAMARA</t>
  </si>
  <si>
    <t>MARIBEL PAOLA REDONDO VANEGAS</t>
  </si>
  <si>
    <t>https://www.contratos.gov.co/consultas/detalleProceso.do?numConstancia=19-12-9875916</t>
  </si>
  <si>
    <t>CPS_788_2019</t>
  </si>
  <si>
    <t>PRESTACION DE SERVICIOS DE APOYO A LA GESTION PARA BRINDAR ACOMPAÑAMIENTO EN EL DESARROLLO DE ACTIVIDADES ASISTENCIALES Y OPERATIVAS EN LA MESA TECNICA DE SUPERVISION PARA GARANTIZAR EL CUMPLIMIENTO DE LAS RESPONSABILIDADES PROYECTO MEJORAMIENTO A LAS CONDICIONES DE SEGURIDAD Y PROTECCION EN LOS DESPLAZAMIENTOS DE LOS REPRESENTANTES A LA CAMARA</t>
  </si>
  <si>
    <t>ARMANDO DIAZ DUARTE</t>
  </si>
  <si>
    <t>https://www.contratos.gov.co/consultas/detalleProceso.do?numConstancia=19-12-9876277</t>
  </si>
  <si>
    <t>CPS_789_2019</t>
  </si>
  <si>
    <t>PRESTACION DE SERVICIOS PROFESIONALES PARA BRINDAR ACOMPAÑAMIENTO EN EL DESARROLLO DE ACTIVIDADES DE APOYO EN EL MANTENIMIENTO DE LAS INFRAESTRUCTURAS DEL CONGRESO EN LA MESA TECNICA DE SUPERVISION, PARA GARANTIZAR EL CUMPLIMIENTO DE LAS RESPONSABILIDADES PROYECTO MEJORAMIENTO A LAS CONDICIONES DE SEGURIDAD Y PROTECCION EN LOS DESPLAZAMIENTOS DE LOS REPRESENTANTES A LA CAMARA</t>
  </si>
  <si>
    <t>GUSTAVO AFANADOR SEVERICHE</t>
  </si>
  <si>
    <t>https://www.contratos.gov.co/consultas/detalleProceso.do?numConstancia=19-12-9876408</t>
  </si>
  <si>
    <t xml:space="preserve">SECCIÓN DE BIENESTAR Y URGENCIAS MEDICAS </t>
  </si>
  <si>
    <t>CPS_790_2019</t>
  </si>
  <si>
    <t>PRESTACION DE SERVICIOS DE APOYO A LA GESTION EN LA SECCION DE BIENESTAR Y URGENCIA MEDICA DE LA CAMARA DE REPRESENTANTES PARA EL DESARROLLO DE ACTIVIDADES SECRETARIALES, ASISTENCIALES, OPERATIVAS Y DE ARCHIVO QUE SE DERIVEN DE LOS PROCESOS DE DICHA SECCION</t>
  </si>
  <si>
    <t>https://www.contratos.gov.co/consultas/detalleProceso.do?numConstancia=19-12-9876334</t>
  </si>
  <si>
    <t>SECCIÓN DE SUMINISTRO</t>
  </si>
  <si>
    <t>CPS_791_2019</t>
  </si>
  <si>
    <t>https://www.contratos.gov.co/consultas/detalleProceso.do?numConstancia=19-12-9876476</t>
  </si>
  <si>
    <t>CPS_792_2019</t>
  </si>
  <si>
    <t>PRESTAR LOS SERVICIOS PROFESIONALES PARA APOYAR LOS TEMAS PRE CONTRACTUALES DEL DESPACHO DE LA DIRECCION ADMINISTRATIVA DE LA CAMARA DE REPRESENTANTES</t>
  </si>
  <si>
    <t>https://www.contratos.gov.co/consultas/detalleProceso.do?numConstancia=19-12-9884598</t>
  </si>
  <si>
    <t>CPS_793_2019</t>
  </si>
  <si>
    <t>https://www.contratos.gov.co/consultas/detalleProceso.do?numConstancia=19-12-9895034</t>
  </si>
  <si>
    <t>CPS_794_2019</t>
  </si>
  <si>
    <t>PRESTACION DE SERVICIOS DE APOYO A LA GESTION PARA APOYAR A LA DIVISION DE SERVICIOS EN LAS LABORES DE PLOMERIA Y OPERATIVAS PARA LA REPARACION Y MANTENIMIENTOS DE LA PLANTA FISICA A CARGO DE LA CAMARA DE REPRESENTANTES</t>
  </si>
  <si>
    <t>https://www.contratos.gov.co/consultas/detalleProceso.do?numConstancia=19-12-9895060</t>
  </si>
  <si>
    <t>CPS_795_2019</t>
  </si>
  <si>
    <t>PRESTAR SERVICIOS PROFESIONALES A LA OFICINA DE PLANEACION Y SISTEMAS COMO INGENIERO DE SISTEMAS EN TODOS LOS SERVICIOS QUE PRESTA LA OFICINA EN TECNOLOGIAS DE LA INFORMACIÓN</t>
  </si>
  <si>
    <t>https://www.contratos.gov.co/consultas/detalleProceso.do?numConstancia=19-12-9885208</t>
  </si>
  <si>
    <t>CPS_796_2019</t>
  </si>
  <si>
    <t>https://www.contratos.gov.co/consultas/detalleProceso.do?numConstancia=19-12-9885593</t>
  </si>
  <si>
    <t>CPS_797_2019</t>
  </si>
  <si>
    <t>PRESTACION DE SERVICIOS PROFESIONALES PARA BRINDAR ACOMPAÑAMIENTO EN EL DESARROLLO DE ACTIVIDADES DE APOYO ADMINISTRATIVO Y FINANCIERO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</si>
  <si>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https://www.contratos.gov.co/consultas/detalleProceso.do?numConstancia=19-12-9885617</t>
  </si>
  <si>
    <t>CPS_798_2019</t>
  </si>
  <si>
    <t>PRESTACION DE SERVICIOS PROFESIONALES EN LA SECRETARIA GENERAL PARA ASISTIR EN EL DESARROLLO DE OBJETIVOS, INDICADORES DE GESTION Y OBTENCION DE LOGROS RESPECTO A LOS PLANES ESTABLECIDOS EN LA CAMARA DE REPRESENTANTES, ASI COMO DESARROLLO DE ACTIVIDADES DE LENGUAJE CLARO Y COMPROMISOS QUE SE DERIVEN</t>
  </si>
  <si>
    <t>https://www.contratos.gov.co/consultas/detalleProceso.do?numConstancia=19-12-9885651</t>
  </si>
  <si>
    <t>CPS_799_2019</t>
  </si>
  <si>
    <t>PRESTACION DE SERVICIOS PROFESIONALES PARA ASISTIR EN LA SECRETARIA GENERAL EN LAS LABORES DE ANALISIS Y SEGUIMIENTO DE INICIATIVAS LEGISLATIVOS CON RELACION A TRATADOS Y CONVENIOS QUE SURTEN TRAMITE ASI COMO APOYO EN LA ELABORACION DE DOCUMENTOS PRECONTRACTUALES, ACTAS DE INICIO Y REVISION DE CUENTAS DE COBRO</t>
  </si>
  <si>
    <t>https://www.contratos.gov.co/consultas/detalleProceso.do?numConstancia=19-12-9885755</t>
  </si>
  <si>
    <t>CPS_800_2019</t>
  </si>
  <si>
    <t>PRESTACION DE SERVICIOS DE APOYO A LA GESTION COMO COORDINADOR DE LA SALA DE EDICION DEL CANAL CONGRESO, PARA LA PRODUCCION Y ENTREGA DEL MATERIAL AUDIOVISUAL DE LOS DIFERENTES PRODUCTOS DE LA OFICINA DE INFORMACION Y PRENSA DE LA CAMRA DE REPRESENTANTES</t>
  </si>
  <si>
    <t>https://www.contratos.gov.co/consultas/detalleProceso.do?numConstancia=19-12-9895085</t>
  </si>
  <si>
    <t>CPS_801_2019</t>
  </si>
  <si>
    <t>PRESTACION DE SERVICIOS DE APOYO A LA GESTION EN LA SECRETARIA GENERAL PARA ASISTIR EN LA PROYECCION Y PRESENTACION DE INFORMACION EN LAS SESIONES, FOROS, AUDIENCIAS Y REUNIONES, ASI COMO APOYAR EN EL PROCESO DE ARRANQUE, APAGADO Y REVISION DE LOS EQUIPOS, ASI COMO LA EXPORTACION DE LOS AUDIOS Y VIDEOS, REALIZACION DEL HISTORICO DIGITAL</t>
  </si>
  <si>
    <t>https://www.contratos.gov.co/consultas/detalleProceso.do?numConstancia=19-12-9895112</t>
  </si>
  <si>
    <t>CPS_802_2019</t>
  </si>
  <si>
    <t>https://www.contratos.gov.co/consultas/detalleProceso.do?numConstancia=19-12-9895181</t>
  </si>
  <si>
    <t>CPS_803_2019</t>
  </si>
  <si>
    <t>PRESTAR LOS SERVICIOS DE APOYO A LA GESTION COMO CAMAROGRAFO PARA EL REGISTRO AUDIOVISUAL DE LA AGENDA LEGISLATIVA DE LA CAMARA DE REPRESENTANTES Y LA GRABACION PRODUCTOS AUDIOVISUALES DE LA OFICINA DE INFORMACION Y PRESNA</t>
  </si>
  <si>
    <t>https://www.contratos.gov.co/consultas/detalleProceso.do?numConstancia=19-12-9895340</t>
  </si>
  <si>
    <t>CPS_804_2019</t>
  </si>
  <si>
    <t>https://www.contratos.gov.co/consultas/detalleProceso.do?numConstancia=19-12-9895418</t>
  </si>
  <si>
    <t>CPS_805_2019</t>
  </si>
  <si>
    <t>PRESTACION DE SERVICIOS PROFESIONALES PARA BRINDAR ACOMPAÑAMIENTO A LA OFICINA DE INFORMACION Y PRENSA EN LA REALIZACION DE NOTAS PERIODISTICAS PARA LOS DIFERENTES PRODUCTOS COMUNICATIVOS DE LA CAMARA DE REPRESENTANTES</t>
  </si>
  <si>
    <t>https://www.contratos.gov.co/consultas/detalleProceso.do?numConstancia=19-12-9895463</t>
  </si>
  <si>
    <t>CPS_806_2019</t>
  </si>
  <si>
    <t>https://www.contratos.gov.co/consultas/detalleProceso.do?numConstancia=19-12-9895687</t>
  </si>
  <si>
    <t>CPS_807_2019</t>
  </si>
  <si>
    <t>PRESTAR LOS SERVICIOS DE APOYO A LA GESTION PARA REALIZAR LA EDICION DEL MATERIAL AUDIOVISUAL DE LOS PRODUCTOS AUDIOVISUALES DE LA OFICINA DE INFORMACION Y PRENSA DE LA CAMARA DE REPRESENTANTES Y DEL CANAL CONGRESO</t>
  </si>
  <si>
    <t>https://www.contratos.gov.co/consultas/detalleProceso.do?numConstancia=19-12-9895967</t>
  </si>
  <si>
    <t>CPS_808_2019</t>
  </si>
  <si>
    <t>https://www.contratos.gov.co/consultas/detalleProceso.do?numConstancia=19-12-9896335</t>
  </si>
  <si>
    <t>CPS_809_2019</t>
  </si>
  <si>
    <t xml:space="preserve">PRESTACIÓN DE SERVICIOS PROFESIONALES PARA PRESENTAR EL NOTICIERO INSTITUCIONAL "NRC" Y OTROS PRODUCTOS TELEVISIVOS DE LA OFICINA DE INFORMACIÓN Y PRENSA DE LA CÁMARA DE REPRESENTANTES Y CANAL CONGRESO </t>
  </si>
  <si>
    <t>https://www.contratos.gov.co/consultas/detalleProceso.do?numConstancia=19-12-9896512</t>
  </si>
  <si>
    <t>CPS_810_2019</t>
  </si>
  <si>
    <t>PRESTAR LOS SERVICIOS DE APOYO A LA GESTIÓN COMO CAMARÓGRAFO PARA EL REGISTRO AUDIOVISUAL DE LOS PRODUCTOS AUDIOVISUALES DE LA OFICINA DE INFORMACIÓN Y PRENSA Y CANAL.</t>
  </si>
  <si>
    <t>https://www.contratos.gov.co/consultas/detalleProceso.do?numConstancia=19-12-9896519</t>
  </si>
  <si>
    <t>CPS_811_2019</t>
  </si>
  <si>
    <t xml:space="preserve">PRESTAR LOS SERVICIOS DE APOYO A LA GESTIÓN COMO CAMARÓGRAFO PARA EL REGISTRO AUDIOVISUAL DE LOS PRODUCTOS AUDIOVISUALES DE LA OFICINA DE INFORMACIÓN Y PRENSA Y CANAL CONGRESO </t>
  </si>
  <si>
    <t xml:space="preserve"> YEHISON JAVIER GONZALEZ CASTRO </t>
  </si>
  <si>
    <t>https://www.contratos.gov.co/consultas/detalleProceso.do?numConstancia=19-12-9896529</t>
  </si>
  <si>
    <t>CPS_812_2019</t>
  </si>
  <si>
    <t xml:space="preserve">PRESTACIÓN  DE SERVICIOS PROFESIONALES PARA BRINDAR ACOMPAÑAMIENTO A LA OFICINA DE INFORMACIÓN Y PRENSA EN LA CREACIÓN DE ESTRATEGIAS DIGITALES Y DIVULGACIÓN DE CONTENIDO PERIODISTICO PARA LAS REDES SOCIALES Y OTROS MEDIOS DE LA CAMARA DE REPRESENTANTES </t>
  </si>
  <si>
    <t>https://www.contratos.gov.co/consultas/detalleProceso.do?numConstancia=19-12-9895605</t>
  </si>
  <si>
    <t>CPS_813_2019</t>
  </si>
  <si>
    <t xml:space="preserve">PRESTACIÓN DE SERVICIOS PROFESIONALES PARA BRINDAR ACOMPAÑAMIENTO JURÍDICO A LA COMISIÓN PRIMERA DE LA CÁMARA DE REPRESENTANTES  </t>
  </si>
  <si>
    <t>https://www.contratos.gov.co/consultas/detalleProceso.do?numConstancia=19-12-9895679</t>
  </si>
  <si>
    <t>813A</t>
  </si>
  <si>
    <t>CPS_813A_2019</t>
  </si>
  <si>
    <t xml:space="preserve">PRESTACIÓN DE SERVICIOS PROFESIONALES PARA BRINDAR ACOMPAÑAMIENTO A LA OFICINA DE INFORMACIÓN Y PRENSA EN LA REALIZACIÓN DE NOTAS PERIODISTICAS PARA LOS DIFERENTES PRODUCTOS COMUNICATIVOS DE LA CAMARA DE REPRESENTANTES </t>
  </si>
  <si>
    <t>NATHALIA ANDREA ARCHILA GALINDO</t>
  </si>
  <si>
    <t>https://www.contratos.gov.co/consultas/detalleProceso.do?numConstancia=19-12-9895733</t>
  </si>
  <si>
    <t>CPS_814_2019</t>
  </si>
  <si>
    <t>PRESTAR SERVICIOS PARA BRINDAR ACOMPAÑAMIENTO A LA OFICINA DE INFORMACIÓN Y PRENSA EN EL REGISTRO FOTOGRAFICO DE LAS ACTIVIDADES DE LA CAMARA DE REPRESENTANTES</t>
  </si>
  <si>
    <t>https://www.contratos.gov.co/consultas/detalleProceso.do?numConstancia=19-12-9895860</t>
  </si>
  <si>
    <t>CPS_815_2019</t>
  </si>
  <si>
    <t xml:space="preserve">PRESTACIÓN DE SERVICIOS PROFESIONALES PARA BRINDAR ACOMPAÑAMIENTO A LA OFICINA DE INFORMACIÓN EN LA REALIZACIÓN DE NOTAS PERIODÍSTICAS PARA LOS DIFERENTES PRODUCTOS COMUNICATIVOS DE LA CÁMARA DE REPRESENTANTES </t>
  </si>
  <si>
    <t>https://www.contratos.gov.co/consultas/detalleProceso.do?numConstancia=19-12-9895938</t>
  </si>
  <si>
    <t>CPS_816_2019</t>
  </si>
  <si>
    <t xml:space="preserve">PRESTAR LOS SERVICIOS DE APOYO A LA GESTIÓN COMO CAMARÓGRAFO PARA EL REGISTRO AUDIVISUAL DE LOS PRODUCTOS AUDIVISUALES DE LA OFICINA DE INFORMACIÓN Y PRENSA Y CANAL CONGRESO </t>
  </si>
  <si>
    <t>https://www.contratos.gov.co/consultas/detalleProceso.do?numConstancia=19-12-9896087</t>
  </si>
  <si>
    <t>CPS_817_2019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</si>
  <si>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</si>
  <si>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https://www.contratos.gov.co/consultas/detalleProceso.do?numConstancia=19-12-9896168</t>
  </si>
  <si>
    <t>CPS_818_2019</t>
  </si>
  <si>
    <t xml:space="preserve">PRESTAR SERVICIOS DE APOYO A LA GESTIÓN PARA BRINDAR ACOMPAÑAMIENTO A LA OFICINA DE INFORMACIÓN Y PRENSA EN EL REGISTRO FOTOGRÁFICO DE LAS ACTIVIDADES LEGISLATIVAS Y EVENTOS REALIZADOS PRO LA CÁMARA DE REPRESENTANTES  </t>
  </si>
  <si>
    <t>https://www.contratos.gov.co/consultas/detalleProceso.do?numConstancia=19-12-9896246</t>
  </si>
  <si>
    <t>CPS_819_2019</t>
  </si>
  <si>
    <t xml:space="preserve">PRESTACIÓN DE SERVICIOS PROFESIONALES PARA EJECUTAR, CONTROLAR, HACER SEGUIMIENTO Y EVALUAR LA GESTIÓN EN LOS PROCESOS Y PROCEDIMIENTOS A CARGO DE LA DIVISIÓN DE SERVICIOS </t>
  </si>
  <si>
    <t xml:space="preserve"> FABIO ANDRÉS LIZCANO MONTES </t>
  </si>
  <si>
    <t>https://www.contratos.gov.co/consultas/detalleProceso.do?numConstancia=19-12-9896301</t>
  </si>
  <si>
    <t>CPS_820_2019</t>
  </si>
  <si>
    <t xml:space="preserve">PRESTACION DE SERVICIOS PROFESIONALES PARA BRINDAR ACOMPAÑAMIENTO A LA OFICINA DE INFORMACION Y PRENSA EN LA PRESENTACION Y LOCUCION DE LOS PROGRAMAS EN VIVO O EN DIFERIDO DEL CANAL CONGRESO DE LA CAMARA DE REPRESENTANTES </t>
  </si>
  <si>
    <t>https://www.contratos.gov.co/consultas/detalleProceso.do?numConstancia=19-12-9899928</t>
  </si>
  <si>
    <t>CPS_821_2019</t>
  </si>
  <si>
    <t>PRESTACION DE SERVICIOS PROFESIONALES PARA BRINDAR ACOMPAÑAMIENTO A LA OFICINA DE INFORMACION Y PRENSA EN LA CREACION, PROCUCCION Y PRESENTACION DE PROGRAMAS TELEVISIVOS PARA CANAL CONGRESO DE LA CAMARA DE REPRESENTANTES</t>
  </si>
  <si>
    <t>https://www.contratos.gov.co/consultas/detalleProceso.do?numConstancia=19-12-9900234</t>
  </si>
  <si>
    <t>CPS_822_2019</t>
  </si>
  <si>
    <t>PRESTACION DE SERVICIOS DE APOYO A LA GESTION PARA ACOMPAÑAR Y APOYAR EN LA REVISION DE LOS CERTIFICADOS DE DISPONIBILIDAD PRESUPUESTAL Y REGISTROS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</si>
  <si>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https://www.contratos.gov.co/consultas/detalleProceso.do?numConstancia=19-12-9901900</t>
  </si>
  <si>
    <t>CPS_823_2019</t>
  </si>
  <si>
    <t>PRESTAR LOS SERVICIOS PROFESIONALES EN COMUNICACIONES INTERNAS Y EXTERNAS A LA DIRECCION ADMINISTRATIVA DE LA CAMARA DE REPRESENTANTES Y ACOMPAÑAR LOS PLANES DE ACCION CON EL INSTITUTO NACIONAL DEMOCRATA (NDI) Y LAS DEMAS QUE LA DIRECCION ADMINISTRATIVA LE ASIGNE</t>
  </si>
  <si>
    <t>https://www.contratos.gov.co/consultas/detalleProceso.do?numConstancia=19-12-9902222</t>
  </si>
  <si>
    <t>CPS_824_2019</t>
  </si>
  <si>
    <t>PRESTACION DE SERVICIOS DE APOYO A LA GESTION PARA ACOMPAÑAR A LA DIVISION DE PERSONAL EN LAS ACTIVIDADES DE SISTEMATIZACION, EVACUACION DE FONDOS ACUMULADOS, ARCHIVO DE GESTION Y TODO LO RELACIONADO CON EL TRAMITE DE LA CORRESPONDENCIA INTERNA Y EXTERNA</t>
  </si>
  <si>
    <t>https://www.contratos.gov.co/consultas/detalleProceso.do?numConstancia=19-12-9902282</t>
  </si>
  <si>
    <t>CPS_825_2019</t>
  </si>
  <si>
    <t>PRESTACION DE SERVICIOS DE APOYO A LA GESTION EN LA DIVISION FINANCIERA Y DE PRESUPUESTO EN LO RELACIONADO CON LA PROYECCION DE INFORMES A LOS DIFERENTES ENTES DE CONTROL Y ATENDER LOS REQUERIMIENTOS JURIDICOS DE LA DIVISION FINANCIERA</t>
  </si>
  <si>
    <t>HUGO SOCORRO GALVIS ROJAS</t>
  </si>
  <si>
    <t>https://www.contratos.gov.co/consultas/detalleProceso.do?numConstancia=19-12-9902510</t>
  </si>
  <si>
    <t>CPS_826_2019</t>
  </si>
  <si>
    <t>PRESTAR SERVICIOS PROFESIONALES PARA APOYAR A LA COMISIÓN LEGAL DE CUENTAS EN LA REVISIÓN CONTABLE, FINANCIERA Y PRESUPUESTAL DE LA ENTIDAD "U.A.E. DE LA DIRECCIÓN DE IMPUESTOS Y ADUANAS NACIONALES-DIAN-FUNCIÓN PAGADORA" VIGENCIA 2018</t>
  </si>
  <si>
    <t>https://www.contratos.gov.co/consultas/detalleProceso.do?numConstancia=19-12-9930058</t>
  </si>
  <si>
    <t>CPS_827_2019</t>
  </si>
  <si>
    <t>PRESTACION DE SERVICIOS PROFESIONALES PARA APOYAR A LA COMISION LEGAL DE CUENTAS EN LA REVISION, SEGUIMIENTO Y PLAN DE MEJORAMIENTO DE LAS ENTIDADES "SUPERINTENDENCIA DE SUBSIDIO FAMILIAR Y UNIDAD NACIONAL DE PROTECCION" VIGENCIA 2018</t>
  </si>
  <si>
    <t>https://www.contratos.gov.co/consultas/detalleProceso.do?numConstancia=19-12-9902693</t>
  </si>
  <si>
    <t>CPS_828_2019</t>
  </si>
  <si>
    <t>ANTONY JEFFESON ROMERO SOLORZANO</t>
  </si>
  <si>
    <t>https://www.contratos.gov.co/consultas/detalleProceso.do?numConstancia=19-12-9902718</t>
  </si>
  <si>
    <t>CPS_829_2019</t>
  </si>
  <si>
    <t>PRESTACION DE SERVICIOS DE APOYO A LA GESTION EN LA DIVISION DE PERSONAL PARA COLABORAR EN TODO LO RELACIONADO CON EL SISTEMA DE SEGURIDAD Y SALUD EN EL TRABAJO</t>
  </si>
  <si>
    <t>KENIZE GERALDYNE CADENA ARDILA</t>
  </si>
  <si>
    <t>https://www.contratos.gov.co/consultas/detalleProceso.do?numConstancia=19-12-9902729</t>
  </si>
  <si>
    <t>CPS_830_2019</t>
  </si>
  <si>
    <t>PRESTAR SERVICIOS PROFESIONALES PARA APOYAR JURIDICAMENTE A LA COMISION LEGAL DE CUENTAS DE LA CAMARA DE REPRESENTANTES ESPECIALMENTE EN TODOS LOS TEMAS RELACIONADOS CON LA CONTRATACION</t>
  </si>
  <si>
    <t>https://www.contratos.gov.co/consultas/detalleProceso.do?numConstancia=19-12-9902744</t>
  </si>
  <si>
    <t>CPS_831_2019</t>
  </si>
  <si>
    <t xml:space="preserve">PRESTACIÓN DE SERVICIOS PROFESIONALES PARA BRINDAR ACOMPAÑAMIENTO EN EL DESARROLLO DE ACTIVIDADES DE APOYO JURÍDICO EN LA DIVISIÓN DE SERVICIOS DE LA CAMARA DE REPRESENTANTES </t>
  </si>
  <si>
    <t>DIEGO ENRIQUE CORDERO LOZANO</t>
  </si>
  <si>
    <t>https://www.contratos.gov.co/consultas/detalleProceso.do?numConstancia=19-12-9930026</t>
  </si>
  <si>
    <t>CPS_832_2019</t>
  </si>
  <si>
    <t xml:space="preserve">PRESTACIÓN DE SERVICIOS PROFESIONALES PARA APOYAR JURÍDICAMENTE LOS DIFERENTES ASUNTOS PROPIOS DE LA DIVISIÓN JURÍDICA, INCLUIDO EJERCER LA REPRESENTACIÓN JUDICIAL </t>
  </si>
  <si>
    <t>https://www.contratos.gov.co/consultas/detalleProceso.do?numConstancia=19-12-9930042</t>
  </si>
  <si>
    <t>CPS_833_2019</t>
  </si>
  <si>
    <t>PRESTAR LOS SERVICIOS DE APOYO A LA GESTION QUE REQUIERA LA OFICINA COORDINADORA DE CONTROL INTERNO, EN LAS ACTIVIDADES ASISTENCIALES Y DE GESTION DOCUMENTAL PARA EL CUMPLIMIENTO DEL PLAN DE AUDITORIAS</t>
  </si>
  <si>
    <t>MARCO VINICIO RODRIGUEZ GONZALEZ</t>
  </si>
  <si>
    <t>https://www.contratos.gov.co/consultas/detalleProceso.do?numConstancia=19-12-9902795</t>
  </si>
  <si>
    <t>U.T.L. H.R. MILTON HUGO ANGULO VIVEROS</t>
  </si>
  <si>
    <t>CPS_834_2019</t>
  </si>
  <si>
    <t>CONTRATO DE PRESTACION DE SERVICIOS COMO ASESOR GRADO I EN LA UNIDAD DE TRABAJO LEGISLATIVO DEL HONORABLE REPRESENTANTE MILTON HUGO ANGULO VIVEROS</t>
  </si>
  <si>
    <t>CESAR ALBERTO SAAVEDRA TORRES</t>
  </si>
  <si>
    <t>https://www.contratos.gov.co/consultas/detalleProceso.do?numConstancia=19-12-9902805</t>
  </si>
  <si>
    <t>CPS_835_2019</t>
  </si>
  <si>
    <t>PRESTACION DE SERVICIOS PROFESIONALES PARA PROYECTAR RESPUESTAS A LAS PETICIONES Y REQUERIMIENTOS RELACIONADOS CON LOS EXPEDIENTES QUE CURSAN EN LA COMISION DE INVESTIGACION Y ACUSACION DE LA CAMARA DE REPRESENTANTES EN LOS PROCESOS PENALES, DISCIPLINAROS Y FISCALES ADELANTADOS POR LA MISMA</t>
  </si>
  <si>
    <t>https://www.contratos.gov.co/consultas/detalleProceso.do?numConstancia=19-12-9902820</t>
  </si>
  <si>
    <t>CPS_836_2019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</si>
  <si>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</si>
  <si>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https://www.contratos.gov.co/consultas/detalleProceso.do?numConstancia=19-12-9902825</t>
  </si>
  <si>
    <t>CPS_837_2019</t>
  </si>
  <si>
    <t>https://www.contratos.gov.co/consultas/detalleProceso.do?numConstancia=19-12-9912850</t>
  </si>
  <si>
    <t>CPS_838_2019</t>
  </si>
  <si>
    <t>PRESTAR SERVICIOS DE APOYO A LA GESTION EN EL SEGUIMIENTO AL PLAN DE MEJORAMIENTO DE LA ENTIDAD "ARCHIVO GENERAL DE LA NACION" VIGENCIA FISCAL 2018, ENTIDAD QUE ES OBJETO DE REQUERIMIENTO PRESUPUESTAL, CONTABLE, ADMINISTRATIVO Y DE CONTROL INTERNO POR PARTE DE LA COMISION LEGAL DE CUENTAS</t>
  </si>
  <si>
    <t xml:space="preserve">LUIS EDUARDO SEPULVEDA BENAVIDES </t>
  </si>
  <si>
    <t>https://www.contratos.gov.co/consultas/detalleProceso.do?numConstancia=19-12-9912860</t>
  </si>
  <si>
    <t>CPS_839_2019</t>
  </si>
  <si>
    <t xml:space="preserve">PRESTACIÓN DE SERVICIOS DE APOYO A LA GESTIÓN PARA BRINDAR ACOMPAÑAMIENTO EN LA REVISIÓN Y TRAMITE DE LAS CUENTAS DE COBRO PRESENTADAS PRO LOS CONTRATISTAS DE LA COMISIÓN DE INVESTIGACIÓN Y ACUSACIÓN, DE LA MISMA MANERA TRAMITAR LAS NECESIDADES, PARA LA REALIZACIÓN DE LOS CONTRATOS QUE REQUIERA ESTA COMISIÓN </t>
  </si>
  <si>
    <t>https://www.contratos.gov.co/consultas/detalleProceso.do?numConstancia=19-12-9930096</t>
  </si>
  <si>
    <t>CPS_840_2019</t>
  </si>
  <si>
    <t>PRESTACION DE SERVICIOS DE APOYO A LA GESTION PARA ACOMPAÑAR EN ACTIVIDADES ADMINISTRATIVAS  A LA COMISION DE INVESTIGACION Y ACUSACION DE LA CAMARA DE REPRESENTANTES.</t>
  </si>
  <si>
    <t xml:space="preserve">JEAN CARLOS FARFAN ARRAUT </t>
  </si>
  <si>
    <t>https://www.contratos.gov.co/consultas/detalleProceso.do?numConstancia=19-12-9912880</t>
  </si>
  <si>
    <t>DIVISION FINANCIERA Y PRESUPUESTO</t>
  </si>
  <si>
    <t>CPS_841_2019</t>
  </si>
  <si>
    <t>PRESTACIÓN DE SERVICIOS PROFESIONALES PARA APOYAR EN LA REVISIÓN Y RECOLECCIÓN DE INFORMACIÓN FINANCIERA QUE SE TRAMITA EN LA DIVISION FINANCIERA Y DE PRESUPUESTO  ASI COMO EL APOYO EN LA GESTION DE INFORMES QUE SE GENERA EN DICHA DEPENDENCIA PARA LOS DIFERENTES ENTES DE CONTROL</t>
  </si>
  <si>
    <t xml:space="preserve">VIRGINIA LUZ GONZALEZ ESCORCIA </t>
  </si>
  <si>
    <t>https://www.contratos.gov.co/consultas/detalleProceso.do?numConstancia=19-12-9912890</t>
  </si>
  <si>
    <t>CPS_842_2019</t>
  </si>
  <si>
    <t>PRESTACION DE SERVICIOS DE APOYO A LA GESTION  EN LA ORGANIZACION, CLASIFICACION, FOLIACION Y SEGUIMIENTO E LOS CONTRATOS DE PRESTACION DE  SERVICIOS BAJO LA SUPERVISION DEL SECRETARIO DE LA COMISION LEGAL DE CUENTAS</t>
  </si>
  <si>
    <t xml:space="preserve">JOHN JAMES GALVIS PATIÑO </t>
  </si>
  <si>
    <t>https://www.contratos.gov.co/consultas/detalleProceso.do?numConstancia=19-12-9912900</t>
  </si>
  <si>
    <t>CPS_843_2019</t>
  </si>
  <si>
    <t>PRESTACION DE SERVICIOS PROFESIONALES PARA BRINDAR APOYO Y ACOMPAÑAMIENTO A LA COMISION LEGAL DE CUENTAS DESDE EL PUNTO DE VISTA DE SU PROFESION EN EL ANALISIS DE LOS INFORMES Y DEMAS DOCUMENTACION DE LA ENTIDAD SUPERINTENDENCIA DE PUERTOS Y TRANSPORTE Y UNIDAD DE PLANEACION MINERO ENERGETICA VIGENCIA 2018</t>
  </si>
  <si>
    <t>CPS_844_2019</t>
  </si>
  <si>
    <t>PRESTACION DE SERVICIOS PROFESIONALES PARA BRINDAR APOYO Y ACOMPAÑAMIENTO EN LA DIVISION FINANCIERA Y DE PRESUPUESTO EN LA APLICACION DE TODOS LOS PROCESOS QUE ESTAN INMERSOS EN EL MECI (MODELO ESTANDAR DE CONTROL INTERNO) ASI MISMO SEA EL ENLACE CON LA OFICINA DE PLANEACION Y SISTEMAS PARA REALIZAR EL PLAN DE ACCION, PLAN DE MEJORAMIENTO SGR - PLAN ANTII CORRUPCION, MAPA DE RIESGO ANTICORRUPCION, MAPA DE RIESGOS INSTITUCIONAL, INDICADORES DE GESTION, PROCESOS DE SEGURIDAD SIIF NACION</t>
  </si>
  <si>
    <t>JUAN CARLOS CASTRO BAÑOS</t>
  </si>
  <si>
    <t>https://www.contratos.gov.co/consultas/detalleProceso.do?numConstancia=19-12-9912886</t>
  </si>
  <si>
    <t>CPS_845_2019</t>
  </si>
  <si>
    <t>PRESTACION DE SERVICIOS PROFESIONALES EN LA SEGUNDA VICEPRESIDENCIA DE LA CAMARA DE REPRESENTANTES PARA APOYAR EN LA INVESTIGACION Y ARTICULACION DE ACTORES SOCIALES Y CIUDADANOS QUE CONTRIBUYAN AL FORTALECIMIENTO DE LOS PROCESOS LEGISLATIVOS DE CONTROL POLITICO Y DERECHOS HUMANOS</t>
  </si>
  <si>
    <t>CARMEN ELVIRA CARVAJAL RODRIGUEZ</t>
  </si>
  <si>
    <t>https://www.contratos.gov.co/consultas/detalleProceso.do?numConstancia=19-12-9912896</t>
  </si>
  <si>
    <t>CPS_846_2019</t>
  </si>
  <si>
    <t>ASESORAR A LA DIRECCION ADMINISTRATIVA DE LA CAMARA DE REPRESENTANTES EN TEMAS RELACIONADOS CON MANUALES, COMITES Y ARL CUYA COORDINACION CORRESPONDA A LA DIVISION DE PERSONAL</t>
  </si>
  <si>
    <t>https://www.contratos.gov.co/consultas/detalleProceso.do?numConstancia=19-12-9912904</t>
  </si>
  <si>
    <t>CPS_847_2019</t>
  </si>
  <si>
    <t>PRESTAR SERVICIOS PROFESIONALES PARA APOYAR A LA COMISIÓN LEGAL DE CUENTAS EN LA REVISIÓN CONTABLE, FINANCIERA Y PRESUPUESTAL DE LA ENTIDAD "CORPORACIÓN AUTÓNOMA REGIONAL DEL QUINDÍO" VIGENCIA 2018</t>
  </si>
  <si>
    <t>https://www.contratos.gov.co/consultas/detalleProceso.do?numConstancia=19-12-9912867</t>
  </si>
  <si>
    <t>CPS_848_2019</t>
  </si>
  <si>
    <t xml:space="preserve"> PRESTACIÓN DE SERVICIOS PROFESIONALES PARA ASESORAR A LA COMISIÓN LEGAL DE CUENTAS, DESDE EL PUNTO DE VISTA DE SU PROFESIÓN DE LA REVISIÓN CONTABLE, FINANCIERA Y PRESUPUESTAL DE LAS ENTIDADES "AGENCIA NACIONAL DE TIERRAS Y AGENCIA DE DESARROLLO RURAL - ADR" VIGENCIA 2018 </t>
  </si>
  <si>
    <t>https://www.contratos.gov.co/consultas/detalleProceso.do?numConstancia=19-12-9912887</t>
  </si>
  <si>
    <t>CPS_849_2019</t>
  </si>
  <si>
    <t xml:space="preserve">PRESTAR SERVICIOS DE APOYO A LA GESTIÓN PARA EL MANEJO DE LOS EQUIPOS DE AUDIO, VÍDEO, GRABACIÓN Y SISTEMAS DE INFORMACIÓN GENERAL EN LA COMISIÓN LEGAL DE CUENTAS  </t>
  </si>
  <si>
    <t>ANDRES FELIPE ANCHIQUE</t>
  </si>
  <si>
    <t>https://www.contratos.gov.co/consultas/detalleProceso.do?numConstancia=19-12-9912898</t>
  </si>
  <si>
    <t>CPS_850_2019</t>
  </si>
  <si>
    <t xml:space="preserve">PRESTACIÓN DE SERVICIOS PROFESIONALES PARA APOYAR JURÍDICAMENTE LAS ACTIVIDADES, TRAMITE, SUSTANCIACIÓN Y DEMÁS ACTUACIONES EN LOS PROCESOS PENALES, DISCIPLINARIOS Y FISCALES QUE SE ADELANTEN EN LA COMISIÓN DE INVESTIGACIÓN Y ACUSACIÓN DE LA CÁMARA DE REPRESENTANTES </t>
  </si>
  <si>
    <t>https://www.contratos.gov.co/consultas/detalleProceso.do?numConstancia=19-12-9912910</t>
  </si>
  <si>
    <t>CPS_851_2019</t>
  </si>
  <si>
    <t>PRESTACION DE SERVICIOS PROFESIONALES PARA APOYAR A LA COMISION LEGAL DE CUENTAS EN LA REVISION, SEGUIMIENTO AL PLAN DE MEJORAMIENTO DE LA ENTIDAD "FONDO ROTATORIO DEL MINISTERIO DE RELACIONES EXTERIORES" VIGENCIA 2018</t>
  </si>
  <si>
    <t xml:space="preserve">SANDRA LORENA GARCIA TORO </t>
  </si>
  <si>
    <t>https://www.contratos.gov.co/consultas/detalleProceso.do?numConstancia=19-12-9912915</t>
  </si>
  <si>
    <t>CPS_852_2019</t>
  </si>
  <si>
    <t>PRESTACION DE SERVICIOS PROFESIONALES PARA BRINDAR ACOMPAÑAMIENTO A LA OFICINA DE PROTOCOLO EN LO REFERENTE A SERVIR DE ENLACE ENTRE LA OFICINA DE PROTOCOLO Y LA OFICINA DE INFORMACIÓN Y PRENSA, LAS OFICINAS DE COMUNICACIÓN DE MEDIOS NACIONALES E INTERNACIONALES, Y LA PRESIDENCIA DE LA CÁMARA DE REPRESENTANTES</t>
  </si>
  <si>
    <t>https://www.contratos.gov.co/consultas/detalleProceso.do?numConstancia=19-12-9973136</t>
  </si>
  <si>
    <t>CPS_853_2019</t>
  </si>
  <si>
    <t>PRESTACION DE SERVICIOS PROFESIONALES PARA APOYAR A LA PRESIDENCIA DE LA CAMARA DE REPRESENTANTES, EN ASUNTOS JURIDICOS, PARA EL CUMPLIMIENTO DE LAS ACTIVIDADES MISIONALES DE LA CORPORACION</t>
  </si>
  <si>
    <t>https://www.contratos.gov.co/consultas/detalleProceso.do?numConstancia=19-12-9932850</t>
  </si>
  <si>
    <t>CPS_854_2019</t>
  </si>
  <si>
    <t>PRESTACION DE SERVICIOS DE APOYO A LA GESTION PARA ACOMPAÑAR EN ACTIVIDADES DE DUPLICACION DE PRUEBAS, DENUNCIAS Y DEMAS QUE SE REQUIERAN POR PARTE DE LA COMISION DE INVESTIGACION Y ACUSACION DE LA CAMRA DE REPRESENTANTES</t>
  </si>
  <si>
    <t xml:space="preserve">KATALINA VERDOOREN VILLAMIL </t>
  </si>
  <si>
    <t>https://www.contratos.gov.co/consultas/detalleProceso.do?numConstancia=19-12-9916737</t>
  </si>
  <si>
    <t>CPS_855_2019</t>
  </si>
  <si>
    <t>GABRIEL BUSTAMANTE PEÑA</t>
  </si>
  <si>
    <t>https://www.contratos.gov.co/consultas/detalleProceso.do?numConstancia=19-12-9916818</t>
  </si>
  <si>
    <t>CPS_856_2019</t>
  </si>
  <si>
    <t xml:space="preserve">PRESTAR SERVICIOS PROFESIONALES COMO ABOGADO Y ESPECIALISTA PARA ASESORAR A LA COMISIÓN DE INVESTIGACIÓN Y ACUSACIÓN DE LA CAMARA DE REPRESENTANTES EN MATERIA JURÍDICA PARA LOS PROCESOS PENALES DISCIPLINARIOS Y FISCALES, ADELANTADOS </t>
  </si>
  <si>
    <t xml:space="preserve">MARIA AZUCENA ARIAS SUAREZ </t>
  </si>
  <si>
    <t>https://www.contratos.gov.co/consultas/detalleProceso.do?numConstancia=19-12-9930070</t>
  </si>
  <si>
    <t>CPS_857_2019</t>
  </si>
  <si>
    <t>PRESTAR SERVICIOS DE APOYO A LA GESTION EN LA COMISION TERCERA CONSTITUCIONAL, PERMANENTE DE LA CAMARA DE REPRESENTANTES, ESPECIALMENTE EN LOS TEMAS RELACIONADOS CON LA PROYECCION DE OFICIOS, DERECHOS DE PETICION, PROYECCION DE CONCEPTOS JURIDICOS Y COMUNICACIONES QUE RESULTEN DEL DIARIO DESARROLLO DE LAS FUNCIONES ENCOMEDADAS A ESTA CELULA CONGRESIONAL</t>
  </si>
  <si>
    <t>https://www.contratos.gov.co/consultas/detalleProceso.do?numConstancia=19-12-9916896</t>
  </si>
  <si>
    <t>CPS_858_2019</t>
  </si>
  <si>
    <t>PRESTACION DE SERVICIOS DE APOYO A LA GESTION EN EL ACOMPAÑAMIENTO EN DIFERENTES ACTIVIDADES PROPIAS DE LA DIVISION JURIDICA, APOYO EN LA REVISION DE CONTRATOS SUSCRITOS POR LA ENTIDAD, ASI COMO EN EL SEGUIMIENTO DEL PLAN ESTRATEGICO, EL PLAN DE ACCION, EL PLAN ANTICORRUPCION Y ATENCION AL CIUDADANO, MATRIZ DE RIESGOS Y EN EL PLAN DE MEJORAMIENTO</t>
  </si>
  <si>
    <t>ANGELICA VIVIANA ESPEJO GUERRERO</t>
  </si>
  <si>
    <t>https://www.contratos.gov.co/consultas/detalleProceso.do?numConstancia=19-12-9916991</t>
  </si>
  <si>
    <t>CPS_859_2019</t>
  </si>
  <si>
    <t>PRESTACION DE SERVICIOS DE APOYO A LA GESTION PARA BRINDAR ACOMPAÑAMIENTO EN EL DESARROLLO DE ACTIVIDADES AUXILIARES DE TIPO ADMINISTRATIVO EN LA DIVISION DE SERVICIOS DE LA CAMARA DE REPRESENTANTES</t>
  </si>
  <si>
    <t>NOHORA PATRICIA ESCOBAR MORALES</t>
  </si>
  <si>
    <t>https://www.contratos.gov.co/consultas/detalleProceso.do?numConstancia=19-12-9917067</t>
  </si>
  <si>
    <t>CPS_860_2019</t>
  </si>
  <si>
    <t>PRESTACION DE SERVICIOS PROFESIONALES PARA BRINDAR ACOMPAÑAMIENTO EN EL DESARROLLO DE ACTIVIDADES DE APOYO JURIDICO EN LA DIVISION DE SERVICIOS DE LA CAMARA DE REPRESENTANTES</t>
  </si>
  <si>
    <t>https://www.contratos.gov.co/consultas/detalleProceso.do?numConstancia=19-12-9917105</t>
  </si>
  <si>
    <t>CPS_861_2019</t>
  </si>
  <si>
    <t>PRESTACION DE SERVICIOS DE APOYO A LA GESTION PARA BRINDAR ACOMPAÑAMIENTO A LA OFICINA DE INFORMACION Y PRENSA EN LA REALIZACION DE NOTAS PERIODISTICAS PARA LOS DIFERENTES PRODUCTOS COMUNICATIVOS DE LA CAMARA DE REPRESENTANTES</t>
  </si>
  <si>
    <t>https://www.contratos.gov.co/consultas/detalleProceso.do?numConstancia=19-12-9917142</t>
  </si>
  <si>
    <t>CPS_862_2019</t>
  </si>
  <si>
    <t>PRESTACION DE SERVICIOS PROFESIONALES PARA APOYAR A LA COMISION LEGAL DE CUENTAS EN LA REVISION CONTABLE, FINANCIERA Y PRESUPUESTAL DE LA ENTIDAD "FIDUCIARIA COLOMBIANA DE COMERCIO EXTERIOR S.A - FIDUCOLTEX S.A." VIGENCIA 2018</t>
  </si>
  <si>
    <t>https://www.contratos.gov.co/consultas/detalleProceso.do?numConstancia=19-12-9917208</t>
  </si>
  <si>
    <t>CPS_863_2019</t>
  </si>
  <si>
    <t>PRESTACION DE SERVICIOS DE APOYO A LA GESTION EN LAS ACTIVIDADES DE CORRESPONDENCIA Y ARCHIVO DE LA UNIDAD DE AUDITORIA INTERNA</t>
  </si>
  <si>
    <t>https://www.contratos.gov.co/consultas/detalleProceso.do?numConstancia=19-12-9917268</t>
  </si>
  <si>
    <t>CPS_864_2019</t>
  </si>
  <si>
    <t>PRESTACION DE SERVICIOS PROFESIONALES PARA APOYAR A LA COMISION LEGAL DE CUENTAS EN LA REVISION, SEGUIMIENTO AL PLAN DE MEJORAMIENTO DE LA ENTIDAD  "CORPORACION AUTONOMA REGIONAL PARA EL DESARROLLO SOSTENIBLE DEL CHOCO" VIGENCIA 2018</t>
  </si>
  <si>
    <t>https://www.contratos.gov.co/consultas/detalleProceso.do?numConstancia=19-12-9917398</t>
  </si>
  <si>
    <t>CPS_865_2019</t>
  </si>
  <si>
    <t>PRESTACION DE SERVICIOS DE APOYO A LA GESTION PARA COLABORAR EN TODO LO RELACIONADO A LOS PLANES INSTITUCIONALES, CORRESPONDIENTES A LOS PROCESOS DE LA DIVISION DE PERSONAL Y APOYAR EL PROCESO DE EVALUACIONES DE DESEMPEÑO LABORAL DE LOS FUNCIONARIOS DE LA ENTIDAD</t>
  </si>
  <si>
    <t>https://www.contratos.gov.co/consultas/detalleProceso.do?numConstancia=19-12-9917519</t>
  </si>
  <si>
    <t>CPS_866_2019</t>
  </si>
  <si>
    <t>PRESTACION DE SERVICIOS DE APOYO A LA GESTION PARA BRINDAR ACOMPAÑAMIENTO A LA OFICINA DE INFORMACION Y PRENSA EN EL DISEÑO Y REALIZACION DE PIEZAS GRAFICAS REQUERIDAS PARA LOS DIFERENTES PRODUCTOS COMUNICATIVOS OFICIALES DE LA CAMARA DE REPRESENTANTES</t>
  </si>
  <si>
    <t>NICOLAS GUILLERMO SALGADO MATUS</t>
  </si>
  <si>
    <t>https://www.contratos.gov.co/consultas/detalleProceso.do?numConstancia=19-12-9917566</t>
  </si>
  <si>
    <t>CPS_867_2019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</si>
  <si>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</si>
  <si>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https://www.contratos.gov.co/consultas/detalleProceso.do?numConstancia=19-12-9917638</t>
  </si>
  <si>
    <t>CPS_868_2019</t>
  </si>
  <si>
    <t>PRESTACION DE SERVICIOS PROFESIONALES PARA EL ACOMPAÑAMIENTO JURIDICO EN LOS PROCESOS RELACIONADOS CON LA COMPETENCIA DE LA DIVISION DE SERVICIOS</t>
  </si>
  <si>
    <t>MILTON FREDY MARTINEZ HERNANDEZ</t>
  </si>
  <si>
    <t>https://www.contratos.gov.co/consultas/detalleProceso.do?numConstancia=19-12-9917682</t>
  </si>
  <si>
    <t>CPS_869_2019</t>
  </si>
  <si>
    <t>CONTRATO DE PRESTACION DE SERVICIOS DE APOYO A LA GESTION EN LA DIVISION DE PERSONAL PARA APOYAR AL GRUPO INTEGRAL DE TRABAJO ENCARGADO DE LA EXPEDICION DE LAS CERTIFICACIONES LABORALES PARA PENSION</t>
  </si>
  <si>
    <t>https://www.contratos.gov.co/consultas/detalleProceso.do?numConstancia=19-12-9917725</t>
  </si>
  <si>
    <t>CPS_870_2019</t>
  </si>
  <si>
    <t>PRESTACION DE SERVICIOS DE APOYO A LA GESTION PARA ADELANTAR ACTIVIDADES OPERATIVAS Y ASISTENCIALES REQUERIDAS EN LA DIVISION JURIDICA DE LA CAMARA DE REPRESENTANTES</t>
  </si>
  <si>
    <t>https://www.contratos.gov.co/consultas/detalleProceso.do?numConstancia=19-12-9917768</t>
  </si>
  <si>
    <t>CPS_871_2019</t>
  </si>
  <si>
    <t xml:space="preserve">PRESTACIÓN DE SERVICIOS DE APOYO A LA GESTIÓN PARA BRINDAR ACOMPAÑAMIENTO EN EL DESARROLLO DE ACTIVIDADES AUXILIARES DE TIPO LOGISTICO EN LA DIVISIÓN DE SERVICIOS DE LA CÁMARA DE REPRESENTANTES </t>
  </si>
  <si>
    <t xml:space="preserve">LUIS ALBERTO AHUANARI SERAFIN </t>
  </si>
  <si>
    <t>https://www.contratos.gov.co/consultas/detalleProceso.do?numConstancia=19-12-9930083</t>
  </si>
  <si>
    <t>CPS_872_2019</t>
  </si>
  <si>
    <t>PRESTACION DE SERVICIOS DE APOYO A LA GESTION PARA BRINDAR ACOMPAÑAMIENTO EN EL DESARROLLO DE ACTIVIDADES AUXILIARES DE TIPO JURIDICO EN LA DIVISION DE SERVICIOS DE LA CAMARA DE REPRESENTANTES</t>
  </si>
  <si>
    <t>https://www.contratos.gov.co/consultas/detalleProceso.do?numConstancia=19-12-9917785</t>
  </si>
  <si>
    <t>CPS_873_2019</t>
  </si>
  <si>
    <t>https://www.contratos.gov.co/consultas/detalleProceso.do?numConstancia=19-12-9917797</t>
  </si>
  <si>
    <t>CPS_874_2019</t>
  </si>
  <si>
    <t>PRESTAR SERVICIOS PROFESIONALES COMO ABOGADO Y ESPECIALISTA PARA ASESORAR Y APOYAR EN MATERIA JURIDICA LOS PROCESOS PENALES DISCIPLINARIOS Y FISCALES, ADELANTADOS POR LA COMISION DE INVESTIGACION Y ACUSACION DE LA CAMARA DE REPRESENTANTES</t>
  </si>
  <si>
    <t>ADRIAN ALBERTO CASTAÑEDA SANCHEZ</t>
  </si>
  <si>
    <t>https://www.contratos.gov.co/consultas/detalleProceso.do?numConstancia=19-12-9917811</t>
  </si>
  <si>
    <t>MC_009_2019</t>
  </si>
  <si>
    <t>SUMINISTRO DE  MEDALLA Y PERGAMINOS CON SUS RESPECTIVAS  CARPETAS PARA REALIZAR  ENTREGA DE CONDECORACIÓN "PEDRO PASCASIO MARTÍNEZ DE ÉTICA REPUBLICANA.</t>
  </si>
  <si>
    <t xml:space="preserve">IRMA CONCEPCIÓN TORRES GARCÍA </t>
  </si>
  <si>
    <t>https://www.contratos.gov.co/consultas/detalleProceso.do?numConstancia=19-13-9877377</t>
  </si>
  <si>
    <t>CPS_876_2019</t>
  </si>
  <si>
    <t>PRESTACION DE SERVICIOS PROFESIONALES PARA BRINDAR ASESORIA JURIDICA EN LAS ACTIVIDADES ADMINISTRATIVAS DERIVADAS DEL CUMPLIMIENTO DE LAS FUNCIONES DE LA DIVISION DE PERSONAL</t>
  </si>
  <si>
    <t>https://www.contratos.gov.co/consultas/detalleProceso.do?numConstancia=19-12-9917813</t>
  </si>
  <si>
    <t>CPS_877_2019</t>
  </si>
  <si>
    <t xml:space="preserve">PRESTACIÓN DE SERVICIOS DE APOYO A LA GESTIÓN PARA ACOMPAÑAR EN ACTIVIDADES ADMINISTRATIVAS A LA COMISIÓN DE INVESTIGACIÓN Y ACUSACIÓN DE LA CÁMARA DE REPRESENTANTES 
</t>
  </si>
  <si>
    <t>https://www.contratos.gov.co/consultas/detalleProceso.do?numConstancia=19-12-9916733</t>
  </si>
  <si>
    <t>CPS_878_2019</t>
  </si>
  <si>
    <t xml:space="preserve">PRESTACIÓN DE SERVICIOS PROFESIONALES PARA BRINDAR ACOMPAÑAMIENTO AL CANAL CONGRESO EN LA BÚSQUEDA DE INFORMACIÓN Y REALIZACIÓN DE NOTAS PERIODÍSTICAS PARA LOS DIFERENTES PRODUCTOS COMUNICATIVOS DE LA CÁMARA DE REPRESENTANTES  </t>
  </si>
  <si>
    <t>SALLY MORENO ARRIAGA</t>
  </si>
  <si>
    <t>https://www.contratos.gov.co/consultas/detalleProceso.do?numConstancia=19-12-9916940</t>
  </si>
  <si>
    <t>CPS_879_2019</t>
  </si>
  <si>
    <t xml:space="preserve">PRESTACIÓN DE SERVICIOS PROFESIONALES PARA PRESENTAR EL NOTICIERO INSTITUCIONAL "NCR" Y OTROS PRODUCTOS TELEVISIVOS DE LA OFICINA DE INFORMACIÓN Y PRENSA DELA CÁMARA DE REPRESENTANTES </t>
  </si>
  <si>
    <t>https://www.contratos.gov.co/consultas/detalleProceso.do?numConstancia=19-12-9917028</t>
  </si>
  <si>
    <t>CPS_880_2019</t>
  </si>
  <si>
    <t xml:space="preserve">PRESTACIÓN DE SERVICIOS PROFESIONALES ESPECIALIZADOS, PARA REALIZAR ACOMPAÑAMIENTO JURÍDICO A LOS PROCESOS PENALES, DISCIPLINARIOS Y FISCALES ADELANTADOS EN CONTRA DE LOS AFORADOS CONSTITUCIONALES, Y QUE SUS DENUNCIAS REPOSAN EN LA COMISIÓN DE INVESTIGACIÓN Y ACUSACIÓN DE LA CÁMARA DE REPRESENTANTES </t>
  </si>
  <si>
    <t>https://www.contratos.gov.co/consultas/detalleProceso.do?numConstancia=19-12-9917135</t>
  </si>
  <si>
    <t>CPS_881_2019</t>
  </si>
  <si>
    <t xml:space="preserve">PRESTACIÓN DE SERVICIOS PROFESIONALES PARA EMITIR LOS AUTOS INTERLOCUTORIOS Y DE SUSTANCIACIÓN DE ACUERDO A LAS ETAPAS PROCESALES, EN LOS DIFERENTES PROCESOS PENALES, DISCIPLINARIOS Y FISCALES QUE SE ADELANTEN EN LA COMISIÓN DE INVESTIGACIÓN Y ACUSACIÓN DE LA CÁMARA DE REPRESENTANTES </t>
  </si>
  <si>
    <t>https://www.contratos.gov.co/consultas/detalleProceso.do?numConstancia=19-12-9917254</t>
  </si>
  <si>
    <t>CPS_882_2019</t>
  </si>
  <si>
    <t xml:space="preserve">PRESTACIÓN DE SERVICIOS PROFESIONALES, PARA REALIZAR ACOMPAÑAMIENTO JURÍDICO EN LOS PROCESOS PENALES, DISCIPLINARIOS Y FISCALES ADELANTADOS POR LA COMISIÓN DE INVESTIGACIÓN Y ACUSACIÓN DE LA CÁMARA DE REPRESENTANTES </t>
  </si>
  <si>
    <t>PAULA ANDRES TORRES ORTIZ</t>
  </si>
  <si>
    <t>https://www.contratos.gov.co/consultas/detalleProceso.do?numConstancia=19-12-9917401</t>
  </si>
  <si>
    <t>CPS_883_2019</t>
  </si>
  <si>
    <t>PRESTAR LOS SERVICIOS DE APOYO A LA GESTION EN LAS ACTIVIDADES EN MATERIA CONTRACTUAL U JURIDICAS A CARGO DE LA DIVISION JURIDICA DE LA CAMARA DE REPRESENTANTES</t>
  </si>
  <si>
    <t>https://www.contratos.gov.co/consultas/detalleProceso.do?numConstancia=19-12-9939804</t>
  </si>
  <si>
    <t>CPS_884_2019</t>
  </si>
  <si>
    <t xml:space="preserve">PRESTACIÓN LOS SERVICIOS PROFESIONALES COMO ABOGADO PARA BRINDAR APOYO EN LA OFICINA DE PROTOCOLO, EN LO REFERENTE A LA ELABORACIÓN, TRÁMITES Y SEGUIMIENTOS EN LA ETAPA PRE CONTRACTUAL Y CONTRACTUAL DE LOS CONTRATOS, Y EN LA PROYECCIÓN DE DOCUMENTOS JURÍDICOS A CARGO DE LA DEPENDENCIA </t>
  </si>
  <si>
    <t>DANIELA CORONADO TOVAR</t>
  </si>
  <si>
    <t>https://www.contratos.gov.co/consultas/detalleProceso.do?numConstancia=19-12-9953505</t>
  </si>
  <si>
    <t>CPS_885_2019</t>
  </si>
  <si>
    <t xml:space="preserve">PRESTACIÓN DE SERVICIOS PROFESIONALES PARA APOYAR JURÍDICAMENTE EN LA REVISIÓN Y SEGUIMIENTO DE LOS DIFERENTES TRAMITES, PROCESOS Y PROCEDIMIENTOS QUE SE SURTAN ANTE LA PRIMERA VICEPRESIDENCIA DE LA HONORABLE CÁMARA DE REPRESENTANTES </t>
  </si>
  <si>
    <t>CARLOS ALBERTO SUAREZ CARO</t>
  </si>
  <si>
    <t>https://www.contratos.gov.co/consultas/detalleProceso.do?numConstancia=19-12-9917497</t>
  </si>
  <si>
    <t>CPS_886_2019</t>
  </si>
  <si>
    <t xml:space="preserve">PRESTACIÓN DE SERVICIOS DE APOYO A LA GESTIÓN PARA BRINDAR ACOMPAÑAMIENTO EN EL DESARROLLO DE ACTIVIDADES AUXILIARES DE TIPO ADMINISTRATIVO EN LA DIVISIÓN DE SERVICIOS DE LA CÁMARA DE REPRESENTANTES </t>
  </si>
  <si>
    <t>https://www.contratos.gov.co/consultas/detalleProceso.do?numConstancia=19-12-9917549</t>
  </si>
  <si>
    <t>CPS_887_2019</t>
  </si>
  <si>
    <t xml:space="preserve">PRESTACIÓN DE SERVICIOS PROFESIONALES, PARA APOYAR JURÍDICAMENTE EN LOS PROCESOS PENALES, DISCIPLINARIOS Y FISCALES, INTERPUESTOS A LOS AFORADOS CONSTITUCIONALES, QUE SE ADELANTAN EN LA COMISIÓN DE INVESTIGACIÓN Y ACUSACIÓN DE LA CÁMARA DE REPRESENTANTES </t>
  </si>
  <si>
    <t>https://www.contratos.gov.co/consultas/detalleProceso.do?numConstancia=19-12-9917602</t>
  </si>
  <si>
    <t>CPS_888_2019</t>
  </si>
  <si>
    <t>https://www.contratos.gov.co/consultas/detalleProceso.do?numConstancia=19-12-9917668</t>
  </si>
  <si>
    <t>CPS_889_2019</t>
  </si>
  <si>
    <t xml:space="preserve">PRESTACIÓN DE SERVICIOS PROFESIONALES PARA APOYAR JURÍDICAMENTE LAS ACTIVIDADES, TRÁMITE, SUSTANCIACIÓN Y DEMÁS ACTUACIONES EN LOS PROCESOS PENALES, DISCIPLINARIOS Y FISCALES QUE SE ADELANTEN EN LA COMISIÓN DE INVESTIGACIÓN Y ACUSACIÓN DE LA CÁMARA DE REPRESENTANTES </t>
  </si>
  <si>
    <t>https://www.contratos.gov.co/consultas/detalleProceso.do?numConstancia=19-12-9917701</t>
  </si>
  <si>
    <t>CPS_890_2019</t>
  </si>
  <si>
    <t xml:space="preserve">PRESTACIÓN DE SERVICIOS PROFESIONALES EN LAS ACTIVIDADES DESARROLLADAS EN LA OFICINA DE PLANEACIÓN Y SISTEMAS, ESPECIALMENTE EN LO CONCERNIENTE A LA ACTUALIZACIÓN DE POLÍTICAS OPERACIONALES, PROCESOS, PROCEDIMIENTOS E INDICADORES </t>
  </si>
  <si>
    <t>https://www.contratos.gov.co/consultas/detalleProceso.do?numConstancia=19-12-9917731</t>
  </si>
  <si>
    <t>CPS_891_2019</t>
  </si>
  <si>
    <t xml:space="preserve">PRESTACIÓN DE SERVICIOS PROFESIONALES COMO PRESENTADORA Y PERIODISTA EN LA REALIZACIÓN DE NOTAS PERIODÍSTICAS PARA EL NOTICIERO INSTITUCIONAL "NCR" Y OTROS PRODUCTOS COMUNICATIVOS DE LA OFICINA DE INFORMACIÓN Y PRENSA DE LA CÁMARA DE REPRESENTANTES Y CANAL CONGRESO </t>
  </si>
  <si>
    <t>https://www.contratos.gov.co/consultas/detalleProceso.do?numConstancia=19-12-9917761</t>
  </si>
  <si>
    <t>CPS_892_2019</t>
  </si>
  <si>
    <t>PRESTACION DE SERVICIOS PROFESIONALES PARA APOYAR A LA COMISION LEGAL DE CUENTAS EN LA REVISION, SEGUIMIENTO Y AL PLAN DE MEJORAMIENTO DE LA ENTIDAD "FONDO DE TECNOLOGIAS DE LA INFORMACION Y LAS COMUNICACIONES" VIGENCIA 2018</t>
  </si>
  <si>
    <t>SINDY ALEXANDRA RIVERA ROJAS</t>
  </si>
  <si>
    <t>https://www.contratos.gov.co/consultas/detalleProceso.do?numConstancia=19-12-9933691</t>
  </si>
  <si>
    <t>CPS_893_2019</t>
  </si>
  <si>
    <t xml:space="preserve">PRESTACIÓN DE SERVICIOS PROFESIONALES PARA APOYAR LOS TRAMITES JURÍDICOS DE LA PRESIDENCIA DE LA CÁMARA DE REPRESENTANTES </t>
  </si>
  <si>
    <t>YESSICA PAOLA ZAPATA RINCON</t>
  </si>
  <si>
    <t>https://www.contratos.gov.co/consultas/detalleProceso.do?numConstancia=19-12-9917788</t>
  </si>
  <si>
    <t>CPS_894_2019</t>
  </si>
  <si>
    <t xml:space="preserve">PRESTACIÓN DE SERVICIOS PROFESIONALES PARA APOYAR JURÍDICAMENTE TODAS LAS ACTIVIDADES DE TRAMITE, SUSTANCIACIÓN Y DEMÁS ACTUACIONES EN LOS PROCESOS PENALES, DISCIPLINARIOS Y FISCALES QUE SE ADELANTEN EN LA COMISIÓN DE INVESTIGACIÓN Y ACUSACIÓN DE LA CÁMARA DE REPRESENTANTES </t>
  </si>
  <si>
    <t>https://www.contratos.gov.co/consultas/detalleProceso.do?numConstancia=19-12-9917802</t>
  </si>
  <si>
    <t>CPS_895_2019</t>
  </si>
  <si>
    <t>YUDI CONSTANZA CABRERA BAEZ</t>
  </si>
  <si>
    <t>https://www.contratos.gov.co/consultas/detalleProceso.do?numConstancia=19-12-9925801</t>
  </si>
  <si>
    <t>CPS_896_2019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</si>
  <si>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</si>
  <si>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https://www.contratos.gov.co/consultas/detalleProceso.do?numConstancia=19-12-9925837</t>
  </si>
  <si>
    <t>CPS_897_2019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</si>
  <si>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</si>
  <si>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https://www.contratos.gov.co/consultas/detalleProceso.do?numConstancia=19-12-9925881</t>
  </si>
  <si>
    <t>CPS_898_2019</t>
  </si>
  <si>
    <t>https://www.contratos.gov.co/consultas/detalleProceso.do?numConstancia=19-12-9925915</t>
  </si>
  <si>
    <t>U.T.L. H.R. ENRIQUE CABRALES BAQUERO</t>
  </si>
  <si>
    <t>CPS_899_2019</t>
  </si>
  <si>
    <t xml:space="preserve">CONTRATO DE PRESTACIÓN DE SERVICIOS COMO ASESOR GRADO I EN LA UNIDAD DE TRABAJO LEGISLATIVO DEL HONORABLE REPRESENTANTE ENRIQUE CABRALES BAQUERO </t>
  </si>
  <si>
    <t>LEIDY TATIANA MARTINEZ OCHOA</t>
  </si>
  <si>
    <t>https://www.contratos.gov.co/consultas/detalleProceso.do?numConstancia=19-12-9930126</t>
  </si>
  <si>
    <t>CPS_900_2019</t>
  </si>
  <si>
    <t>PRESTACIÓN DE SERVICIOS PROFESIONALES PARA APOYAR A LA GESTIÓN DEL PLAN INSTITUCIONAL DE FORMACIÓN Y DE CAPACITACIÓN  (PIFC) 2019, BRINDANDO ACOMPAÑAMIENTO EN LA EJECUCIÓN DEL MISMO</t>
  </si>
  <si>
    <t>https://www.contratos.gov.co/consultas/detalleProceso.do?numConstancia=19-12-9930153</t>
  </si>
  <si>
    <t>CPS_901_2019</t>
  </si>
  <si>
    <t>https://www.contratos.gov.co/consultas/detalleProceso.do?numConstancia=19-12-9932951</t>
  </si>
  <si>
    <t>CPS_902_2019</t>
  </si>
  <si>
    <t xml:space="preserve">PRESTAR LOS SERVICIOS PROFESIONALES COMO ABOGADO EN LA OFICINA COORDINADORA DE CONTROL INTERNO, APOYANDO EN LA ELABORACIÓN DE INFORMES JURIDICOS Y EN EL ANALISIS Y SEGUIMIENTO DE LA ACTIVIDAD LITIGIOSA DE LA ENTIDAD </t>
  </si>
  <si>
    <t xml:space="preserve">LUZ ADRIANA VIVAS GARCIA </t>
  </si>
  <si>
    <t>https://www.contratos.gov.co/consultas/detalleProceso.do?numConstancia=19-12-9930160</t>
  </si>
  <si>
    <t>CPS_903_2019</t>
  </si>
  <si>
    <t>https://www.contratos.gov.co/consultas/detalleProceso.do?numConstancia=19-12-9933303</t>
  </si>
  <si>
    <t>CPS_904_2019</t>
  </si>
  <si>
    <t xml:space="preserve">PRESTACIÓN DE SERVICIOS PROFESIONALES PARA ACOMPAÑAR A LA SECCIÓN DE CONTABILIDAD DE LA DIVISIÓN FINANCIERA Y DE PRESUPUESTO DE LA CÁMARA DE REPRESENTANTES, EN ACTIVIDADES CONTABLES Y FINANCIERAS PARA DESARROLLAR TODO LO REFERENTE A DEPURACIÓN DE CUENTAS CONTABLES E IMPUESTOS </t>
  </si>
  <si>
    <t>JOSE LUIS CARDONA ZAMORA</t>
  </si>
  <si>
    <t>https://www.contratos.gov.co/consultas/detalleProceso.do?numConstancia=19-12-9933690</t>
  </si>
  <si>
    <t>CPS_905_2019</t>
  </si>
  <si>
    <t xml:space="preserve">PRESTACIÓN DE SERVICIOS PROFESIONALES PARA BRINDAR ACOMPAÑAMIENTO EN EL DESARROLLO DE ACTIVIDADES DE APOYO JURÍDICO EN LA DIVISIÓN DE SERVICIOS DE LA CÁMARA DE REPRESENTANTES </t>
  </si>
  <si>
    <t>CRISTIAN DE JESUS COPETE</t>
  </si>
  <si>
    <t>https://www.contratos.gov.co/consultas/detalleProceso.do?numConstancia=19-12-9933729</t>
  </si>
  <si>
    <t>CPS_906_2019</t>
  </si>
  <si>
    <t>https://www.contratos.gov.co/consultas/detalleProceso.do?numConstancia=19-12-9933727</t>
  </si>
  <si>
    <t>CPS_907_2019</t>
  </si>
  <si>
    <t>HUGO MAURICIO VEGA RIVERA</t>
  </si>
  <si>
    <t>https://www.contratos.gov.co/consultas/detalleProceso.do?numConstancia=19-12-9933748</t>
  </si>
  <si>
    <t>CPS_908_2019</t>
  </si>
  <si>
    <t>PRESTACION DE SERVICIOS PROFESIONALES ESPECIALIZADOS PARA APOYAR A LA PRIMERA VICEPRESIDENCIA EN LA REVISION DE PROYECTOS Y ACTOS LEGISLATIVOS QUE HAGAN TRANSITO EN LAS COMISIONES Y QUE VAYAN A DISCUSION A LA PLENARIA</t>
  </si>
  <si>
    <t>SANDRA MILENA ALVARADO PEREZ</t>
  </si>
  <si>
    <t>https://www.contratos.gov.co/consultas/detalleProceso.do?numConstancia=19-12-9933796</t>
  </si>
  <si>
    <t>CPS_909_2019</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</si>
  <si>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</si>
  <si>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https://www.contratos.gov.co/consultas/detalleProceso.do?numConstancia=19-12-9933819</t>
  </si>
  <si>
    <t>CPS_910_2019</t>
  </si>
  <si>
    <t>https://www.contratos.gov.co/consultas/detalleProceso.do?numConstancia=19-12-9933834</t>
  </si>
  <si>
    <t>CPS_911_2019</t>
  </si>
  <si>
    <t>https://www.contratos.gov.co/consultas/detalleProceso.do?numConstancia=19-12-9933848</t>
  </si>
  <si>
    <t>CPS_912_2019</t>
  </si>
  <si>
    <t>https://www.contratos.gov.co/consultas/detalleProceso.do?numConstancia=19-12-9936165</t>
  </si>
  <si>
    <t>CPS_913_2019</t>
  </si>
  <si>
    <t>LIZETH ANDREA PERDOMO GARZON</t>
  </si>
  <si>
    <t>https://www.contratos.gov.co/consultas/detalleProceso.do?numConstancia=19-12-9936813</t>
  </si>
  <si>
    <t>CPS_914_2019</t>
  </si>
  <si>
    <t>https://www.contratos.gov.co/consultas/detalleProceso.do?numConstancia=19-12-9936099</t>
  </si>
  <si>
    <t>CPS_915_2019</t>
  </si>
  <si>
    <t>CAMILO ANDRES PARRA BUSTOS</t>
  </si>
  <si>
    <t>https://www.contratos.gov.co/consultas/detalleProceso.do?numConstancia=19-12-9936844</t>
  </si>
  <si>
    <t>CPS_916_2019</t>
  </si>
  <si>
    <t>PRESTAR SERVICIOS DE APOYO A LA GESTIÓN A LA COMISIÓN LEGAL DE CUENTAS, EN EL SEGUIMIENTO CONTABLE, FINANCIERA Y PRESUPUESTAL DE LA ENTIDAD ""MINISTERIO DE MINAS Y ENERGÍA" VIGENCIA 2018</t>
  </si>
  <si>
    <t>KARIN ESTEFAN NAVARRO NEIRA</t>
  </si>
  <si>
    <t>https://www.contratos.gov.co/consultas/detalleProceso.do?numConstancia=19-12-9936138</t>
  </si>
  <si>
    <t>CPS_917_2019</t>
  </si>
  <si>
    <t>https://www.contratos.gov.co/consultas/detalleProceso.do?numConstancia=19-12-9936236</t>
  </si>
  <si>
    <t>CPS_918_2019</t>
  </si>
  <si>
    <t>PRESTACION DE SERVICIOS PROFESIONALES PARA BRINDAR ACOMPAÑAMIENTO EN EL DESARROLLO DE ACTIVIDADES DE APOYO ADMINISTRATIVO Y FINANCIERO EN LA DIVISION DE SERVICIOS DE LA CAMARA DE REPRESENTANTES</t>
  </si>
  <si>
    <t>https://www.contratos.gov.co/consultas/detalleProceso.do?numConstancia=19-12-9948488</t>
  </si>
  <si>
    <t>CPS_919_2019</t>
  </si>
  <si>
    <t>https://www.contratos.gov.co/consultas/detalleProceso.do?numConstancia=19-12-9936273</t>
  </si>
  <si>
    <t>CPS_920_2019</t>
  </si>
  <si>
    <t>PRESTAR LOS SERVICIOS PROFESIONALES EN LA OFICINA COORDINADORA DE CONTROL INTERNO PARA APOYAR LA EJECUCION DE ACTIVIDADES DE SEGUIMIENTO Y EVALUACION DE LA GESTION DE ACUERDO AL PLAN DE AUDITORIAS INTERNAS RELACIONADAS CON LA GESTION JURIDICA</t>
  </si>
  <si>
    <t>CLAUDIA CONSUELO GALVIS ZAMBRANO</t>
  </si>
  <si>
    <t>https://www.contratos.gov.co/consultas/detalleProceso.do?numConstancia=19-12-9936309</t>
  </si>
  <si>
    <t>CPS_921_2019</t>
  </si>
  <si>
    <t>https://www.contratos.gov.co/consultas/detalleProceso.do?numConstancia=19-12-9936347</t>
  </si>
  <si>
    <t>CPS_922_2019</t>
  </si>
  <si>
    <t>PRESTACION DE SERVICIOS PROFESIONALES PARA BRINDAR APOYO EN LOS PROCESOS DESARROLLADOS EN LA DIVISION FINANCIERA Y PRESUPUESTO EN ESPECIAL EN LA REVISION DE LAS CUENTAS DE PERSONAS NATURALES Y JURIDICAS ALLEGADAS A LA DIVISION ASI COMO EN LA LQUIDACION DE LOS IMPUESTOS DE LAS MISMAS Y ASI PROCEDER AL TRAMITE PARA SU RESPECTIVO PAGO</t>
  </si>
  <si>
    <t>JUAN DAVID ANDRADE CASTAÑO</t>
  </si>
  <si>
    <t>https://www.contratos.gov.co/consultas/detalleProceso.do?numConstancia=19-12-9936394</t>
  </si>
  <si>
    <t>CPS_923_2019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</si>
  <si>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</si>
  <si>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https://www.contratos.gov.co/consultas/detalleProceso.do?numConstancia=19-12-9936447</t>
  </si>
  <si>
    <t>CPS_924_2019</t>
  </si>
  <si>
    <t>PRESTAR LOS SERVICIOS PROFESIONALES COMO ENLACE DEL DESPACHO DE LA DIRECCION ADMINISTRATIVA CON LA OFICINA COORDINADORA DE CONTROL INTERNO EN EL SEGUIMIENTO Y APOYO EN LAS ACTIVIDADES A CARGO DE DICHA COORDINACION</t>
  </si>
  <si>
    <t>https://www.contratos.gov.co/consultas/detalleProceso.do?numConstancia=19-12-9936491</t>
  </si>
  <si>
    <t>CPS_925_2019</t>
  </si>
  <si>
    <t>PRESTACION DE SERVICIOS DE APOYO A LA GESTION PARA BRINDAR ACOMPAÑAMIENTO A LA OFICINA DE INFORMACION Y PRENSA EN LA REALIZACION DE NOTAS PERIODISTICAS PARA EL NOTICIERO INSTITUCIONAL NRC DE LA CAMARA DE REPRESENTANTES</t>
  </si>
  <si>
    <t>PRESTACIÓN DE SERVICIOS DE APOYO A LA GESTIÓN</t>
  </si>
  <si>
    <t xml:space="preserve">EDGAR HUMBERTO PACHECO BAUTISTA </t>
  </si>
  <si>
    <t>https://www.contratos.gov.co/consultas/detalleProceso.do?numConstancia=19-12-9936530</t>
  </si>
  <si>
    <t>CPS_926_2019</t>
  </si>
  <si>
    <t>PRESTAR SERVICIOS PROFESIONALES COMO ABOGADO PARA APOYAR EN MATERIA JURIDICA DANDO IMPULSO PROCESAL A LAS ACTUACIONES ORDENADAS POR LA COMISION DE INVESTIGACION Y ACUSACION EN LOS PROCESOS PENALES DISCIPLINARIOS Y FISCALES ADELANTADOS POR LA MISMA</t>
  </si>
  <si>
    <t>JENNY ROSANGELA FOLIACO RODRIGUEZ</t>
  </si>
  <si>
    <t>https://www.contratos.gov.co/consultas/detalleProceso.do?numConstancia=19-12-9936588</t>
  </si>
  <si>
    <t>CPS_927_2019</t>
  </si>
  <si>
    <t>https://www.contratos.gov.co/consultas/detalleProceso.do?numConstancia=19-12-9936622</t>
  </si>
  <si>
    <t>CPS_928_2019</t>
  </si>
  <si>
    <t>PRESTACION DE SERVICIOS DE APOYO A LA GESTION PARA BRINDAR ACOMPAÑAMIENTO EN EL DESARROLLO DE ACTIVIDADES DE APOYO JURIDICO EN LA DIVISION DE SERVICIOS DE LA CAMARA DE REPRESENTANTES</t>
  </si>
  <si>
    <t>ANDRES FELIPE RESTREPO RAMIREZ</t>
  </si>
  <si>
    <t>https://www.contratos.gov.co/consultas/detalleProceso.do?numConstancia=19-12-9936663</t>
  </si>
  <si>
    <t>CPS_929_2019</t>
  </si>
  <si>
    <t>PRESTAR LOS SERVICIOS PROFESIONALES EN LA OFICINA COORDINADORA DE CONTROL INTERNO, APOYANDO EN LA ELABORACION DE INFORMES Y SEGUIMIENTOS RELACIONADOS CON LA GESTION JURIDICA Y CONTRACTUAL DE LA ENTIDAD</t>
  </si>
  <si>
    <t>https://www.contratos.gov.co/consultas/detalleProceso.do?numConstancia=19-12-9936688</t>
  </si>
  <si>
    <t>CPS_930_2019</t>
  </si>
  <si>
    <t xml:space="preserve">PRESTACIÓN DE SERVICIOS DE APOYO A LA GESTIÓN PARA BRINDAR ACOMPAÑAMIENTO EN EL DESARROLLO DE ACTIVIDADES AUXILIARES DE TIPO JURÍDICO EN LA DIVISIÓN DE SERVICIOS DE LA CÁMARA DE REPRESENTANTES </t>
  </si>
  <si>
    <t>https://www.contratos.gov.co/consultas/detalleProceso.do?numConstancia=19-12-9935247</t>
  </si>
  <si>
    <t>CPS_931_2019</t>
  </si>
  <si>
    <t>PRESTAR SERVICIOS DE APOYO A LA GESTIÓN A LA COMISIÓN LEGAL DE CUENTAS, EN LA REVISIÓN CONTABLE, FINANCIERA Y PRESUPUESTAL DE LA ENTIDAD "UNIVERSIDAD DE LOS LLANOS" VIGENCIA 2018</t>
  </si>
  <si>
    <t>https://www.contratos.gov.co/consultas/detalleProceso.do?numConstancia=19-12-9935331</t>
  </si>
  <si>
    <t>CPS_932_2019</t>
  </si>
  <si>
    <t>PRESTACION DE SERVICIOS PROFESIONALES PARA REALIZAR ACOMPAÑAMIENTO JURIDICO A LAS ACTIVIDADES, TRAMITE, SUSTANCIACION Y DEMAS ACTUACIONES EN LOS PROCESOS PENALES, DISCIPLINARIOS Y FISCALES QUE SE ADELANTEN EN CONTRA DE LOS AFORADOS CONSTITUCIONALES</t>
  </si>
  <si>
    <t>CARLOS ANDRES PERDOMO ROJAS</t>
  </si>
  <si>
    <t>https://www.contratos.gov.co/consultas/detalleProceso.do?numConstancia=19-12-9935360</t>
  </si>
  <si>
    <t>CPS_933_2019</t>
  </si>
  <si>
    <t xml:space="preserve">PRESTAR LOS SERVICIOS DE APOYO A LA GESTIÓN EN LA DEPURACIÓN Y ORGANIZACIÓN DE LOS ARCHIVOS EN LA OFICINA COORDINADORA DE CONTROL INTERNO </t>
  </si>
  <si>
    <t>https://www.contratos.gov.co/consultas/detalleProceso.do?numConstancia=19-12-9935422</t>
  </si>
  <si>
    <t>CPS_934_2019</t>
  </si>
  <si>
    <t>PRESTACIÓN DE SERVICIOS DE APOYO A LA GESTIÓN PARA BRINDAR ACOMPAÑAMIENTO A LA OFICINA DE INFORMACIÓN Y PRENSA EN LA REALIZACIÓN Y CREACIÓN DE CONTENIDO PERIODISTICO PARA PROGRAMA RADIAL "FRECUENCIA LEGISLATIVA DE LA CAMARA DE REPRESENTANTES"</t>
  </si>
  <si>
    <t>JOHN LIZANDRO CONTRERAS JIMENEZ</t>
  </si>
  <si>
    <t>https://www.contratos.gov.co/consultas/detalleProceso.do?numConstancia=19-12-9935445</t>
  </si>
  <si>
    <t>CPS_935_2019</t>
  </si>
  <si>
    <t>PRESTACION DE SERVICIOS PROFESIONALES PARA BRINDAR ACOMPAÑAMIENTO EN EL DESARROLLO DE ACTIVIDADES DE APOYO A LA EJECUCION DE PROYECTOS EN LA DIVISION DE SERVICIOS DE LA CAMARA DE REPRESENTANTES</t>
  </si>
  <si>
    <t>DANIEL CALVACHE MOSQUERA</t>
  </si>
  <si>
    <t>https://www.contratos.gov.co/consultas/detalleProceso.do?numConstancia=19-12-9948703</t>
  </si>
  <si>
    <t>CPS_936_2019</t>
  </si>
  <si>
    <t>PRESTACIÓN SERVICIOS PROFESIONALES CON PLENA AUTONOMÍA TÉCNICA, ADMINISTRATIVA Y FINANCIERA PARA BRINDAR APOYO A LA OFICINA COORDINADORA DEL CONTROL INTERNO EN LA DIVULGACIÓN Y ELABORACIÓN DE LAS COMUNICACIONES RELACIONADAS CON EL AUTOCONTROL AL INTERIOR DE LA ENTIDAD</t>
  </si>
  <si>
    <t xml:space="preserve">OLMEDO MORILLO GUERRERO </t>
  </si>
  <si>
    <t>https://www.contratos.gov.co/consultas/detalleProceso.do?numConstancia=19-12-9935460</t>
  </si>
  <si>
    <t>CPS_937_2019</t>
  </si>
  <si>
    <t>JOHN JAIRO DUQUE GARCIA</t>
  </si>
  <si>
    <t>https://www.contratos.gov.co/consultas/detalleProceso.do?numConstancia=19-12-9935853</t>
  </si>
  <si>
    <t>CPS_938_2019</t>
  </si>
  <si>
    <t>PRESTACION DE SERVICIOS PROFESIONALES PARA BRINDAR ACOMPAÑAMIENTO A LA DIVISION DE PERSONAL EN LO RELACIONADO CON CAPACITACIONES E INDUCCION DE LOS FUNCIONAROS DE LA ENTIDAD</t>
  </si>
  <si>
    <t>LUZ STELLA CASTRO RINCON</t>
  </si>
  <si>
    <t>https://www.contratos.gov.co/consultas/detalleProceso.do?numConstancia=19-12-9938320</t>
  </si>
  <si>
    <t>CPS_939_2019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</si>
  <si>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</si>
  <si>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https://www.contratos.gov.co/consultas/detalleProceso.do?numConstancia=19-12-9939236</t>
  </si>
  <si>
    <t>CPS_940_2019</t>
  </si>
  <si>
    <t xml:space="preserve">PRESTAR LOS SERVICIOS PROFESIONALES COMO ABOGADA EN LA OFICINA COORDINADORA DE CONTROL INTERNO, APOYANDO EN EL ANÁLISIS DE LA INFORMACIÓN RELACIONADA CON LA GESTIÓN JURÍDICA DE LA ENTIDAD </t>
  </si>
  <si>
    <t>https://www.contratos.gov.co/consultas/detalleProceso.do?numConstancia=19-12-9935904</t>
  </si>
  <si>
    <t>CPS_941_2019</t>
  </si>
  <si>
    <t xml:space="preserve">PRESTAR SERVICIOS DE APOYO A LA GESTIÓN EN EL SEGUIMIENTO AL PLAN DE PLAN DE MEJORAMIENTO DE LA ENTIDAD "MINISTERIO DE RELACIONES EXTERIORES" VIGENCIA FISCAL 2018, ENTIDAD QUE ES OBJETO DE REQUERIMIENTO PRESUPUESTAL, CONTABLE, ADMINISTRATIVO Y DE CONTROL INTERNO POR PARTE DE LA COMISIÓN LEGAL DE CUENTAS  </t>
  </si>
  <si>
    <t>OSCAR SANTIAGO TOVAR SALAZAR</t>
  </si>
  <si>
    <t>https://www.contratos.gov.co/consultas/detalleProceso.do?numConstancia=19-12-9935951</t>
  </si>
  <si>
    <t>CPS_942_2019</t>
  </si>
  <si>
    <t>PRESTACIÓN DE SERVICIOS  PROFESIONALES PARA APOYAR A LA COMISIÓN LEGAL DE CUENTAS EN LA REVISIÓN, SEGUIMIENTO AL PLAN DE MEJORAMIENTO DE LA ENTIDAD "FONDO DE ADAPTACIÓN" VIGENCIA 2018</t>
  </si>
  <si>
    <t>https://www.contratos.gov.co/consultas/detalleProceso.do?numConstancia=19-12-9936006</t>
  </si>
  <si>
    <t>CPS_943_2019</t>
  </si>
  <si>
    <t>https://www.contratos.gov.co/consultas/detalleProceso.do?numConstancia=19-12-9938732</t>
  </si>
  <si>
    <t>CPS_944_2019</t>
  </si>
  <si>
    <t xml:space="preserve">PRESTAR SERVICIOS DE APOYO A LA GESTION EN EL SEGUIMIENTO AL PLAN DE MEJORAMIENTO DE LA ENTIDAD "CORPORACION AUTONOMA REGIONAL DE SUCRE - CARSUCRE", VIGENCIA 2018, ENTIDAD QUE ES OBJETO DE REQUERIMIENTO PRESUPUESTAL, CONTABLE, ADMINISTRATIVO Y DE CONTROL INTERNO POR PARTE DE LA COMISION LEGAL DE CUENTAS </t>
  </si>
  <si>
    <t>https://www.contratos.gov.co/consultas/detalleProceso.do?numConstancia=19-12-9940022</t>
  </si>
  <si>
    <t>CPS_945_2019</t>
  </si>
  <si>
    <t>https://www.contratos.gov.co/consultas/detalleProceso.do?numConstancia=19-12-9940054</t>
  </si>
  <si>
    <t>CPS_946_2019</t>
  </si>
  <si>
    <t>https://www.contratos.gov.co/consultas/detalleProceso.do?numConstancia=19-12-9940137</t>
  </si>
  <si>
    <t>CPS_947_2019</t>
  </si>
  <si>
    <t>SERGIO JUAN CARLOS LEON GARCIA</t>
  </si>
  <si>
    <t>https://www.contratos.gov.co/consultas/detalleProceso.do?numConstancia=19-12-9940328</t>
  </si>
  <si>
    <t>CPS_948_2019</t>
  </si>
  <si>
    <t>https://www.contratos.gov.co/consultas/detalleProceso.do?numConstancia=19-12-9940387</t>
  </si>
  <si>
    <t>CPS_949_2019</t>
  </si>
  <si>
    <t>PRESTACION DE SERVICIOS PROFESIONALES PARA BRINDAR ACOMPAÑAMIENTO A LA OFICINA DE INFORMACION Y PRENSA EN LA PRODUCCION Y REALIZACION DEL PROGRAMA RADIAL FRECUENCIA LEGISLATIVA DE LA CAMARA DE REPRESENTANTES</t>
  </si>
  <si>
    <t>DIEGO FABIAN ALMANZA SANDOVAL</t>
  </si>
  <si>
    <t>https://www.contratos.gov.co/consultas/detalleProceso.do?numConstancia=19-12-9940457</t>
  </si>
  <si>
    <t>CPS_950_2019</t>
  </si>
  <si>
    <t>https://www.contratos.gov.co/consultas/detalleProceso.do?numConstancia=19-12-9940540</t>
  </si>
  <si>
    <t>CPS_951_2019</t>
  </si>
  <si>
    <t>https://www.contratos.gov.co/consultas/detalleProceso.do?numConstancia=19-12-9940661</t>
  </si>
  <si>
    <t>CPS_952_2019</t>
  </si>
  <si>
    <t>PRESTACION DE SERVICIOS PROFESIONALES PARA BRINDAR ACOMPAÑAMIENTO A LA OFICINA DE INFORMACION Y PRENSA EN LA REALIZACION DE NOTAS PERIODISTICAS PARA LA REVISTA INSTITUCIONAL PODER LEGISLATIVO DE LA CAMARA DE REPRESENTANTES</t>
  </si>
  <si>
    <t>https://www.contratos.gov.co/consultas/detalleProceso.do?numConstancia=19-12-9940877</t>
  </si>
  <si>
    <t>CPS_953_2019</t>
  </si>
  <si>
    <t>PRESTAR LOS SERVICIOS DE APOYO A LA GESTION COMO OPERADOR DEL MASTER DE EMISION DEL CANAL CONGRESO Y SWITCHER EN LAS TRANSMISIONES EN DIRECTO O EN DIFERIDO DE LAS COMISIONES, PLENARIAS Y LOS DIFERENTES EVENTOS ORGANIZADOS POR LA CAMARA DE REPRESENTANTES</t>
  </si>
  <si>
    <t>https://www.contratos.gov.co/consultas/detalleProceso.do?numConstancia=19-12-9941061</t>
  </si>
  <si>
    <t>CPS_954_2019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</si>
  <si>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</si>
  <si>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https://www.contratos.gov.co/consultas/detalleProceso.do?numConstancia=19-12-9941167</t>
  </si>
  <si>
    <t>CPS_955_2019</t>
  </si>
  <si>
    <t>PRESTAR LOS SERVICIOS DE APOYO A LA GESTION EN LA OFICINA COORDINADORA DE CONTROL INTERNO EN LAS ACTIVIDADES RELACIONADAS CON LA GESTION DOCUMENTAL, RECEPCION DE INFORMES Y PROYECCION DE DOCUMENTOS INTERNOS QUE LA DEPENDENCIA REQUIERA</t>
  </si>
  <si>
    <t>SANTIAGO SOLARTE LIBREROS</t>
  </si>
  <si>
    <t>https://www.contratos.gov.co/consultas/detalleProceso.do?numConstancia=19-12-9941291</t>
  </si>
  <si>
    <t>CPS_956_2019</t>
  </si>
  <si>
    <t>https://www.contratos.gov.co/consultas/detalleProceso.do?numConstancia=19-12-9941373</t>
  </si>
  <si>
    <t>CPS_957_2019</t>
  </si>
  <si>
    <t>PRESTACION DE SERVICIOS DE APOYO A LA GESTION EN LA DIVISION DE PERSONAL PARA COLABORAR EN LA EJECUCION DEL PLAN INSTITUCIONAL DE FORMACION Y CAPACITACION 2019 Y PLAN DE BIENESTAR, SIRVIENDO COMO ENLACE CON LOS DIFERENTES CONVENIOS QUE SE EJECUTEN EN LA ENTIDAD</t>
  </si>
  <si>
    <t>HUBER SANTIAGO BUSTOS HERNANDEZ</t>
  </si>
  <si>
    <t>https://www.contratos.gov.co/consultas/detalleProceso.do?numConstancia=19-12-9941543</t>
  </si>
  <si>
    <t>CPS_958_2019</t>
  </si>
  <si>
    <t>MARISOL GONZALEZ LIBREROS</t>
  </si>
  <si>
    <t>https://www.contratos.gov.co/consultas/detalleProceso.do?numConstancia=19-12-9941614</t>
  </si>
  <si>
    <t>CPS_959_2019</t>
  </si>
  <si>
    <t>PRESTAR SERVICIOS DE APOYO A LA GESTION PARA CUBRIR LA DIVULGACION DE LAS ACTIVIDADES DESARROLLADAS EN LAS SESIONES DE LA COMISION LEGAL DE CUENTAS</t>
  </si>
  <si>
    <t>https://www.contratos.gov.co/consultas/detalleProceso.do?numConstancia=19-12-9941676</t>
  </si>
  <si>
    <t>CPS_960_2019</t>
  </si>
  <si>
    <t>https://www.contratos.gov.co/consultas/detalleProceso.do?numConstancia=19-12-9948844</t>
  </si>
  <si>
    <t>CPS_961_2019</t>
  </si>
  <si>
    <t>PRESTAR LOS SERVICIOS PROFESIONALES COMO ABOGADO EN LOS DIFERENTES ASUNTOS JURIDICOS QUE SE PRESENTEN EN LA OFICINA DE PLANEACION Y SISTEMAS DE LA CAMARA DE REPRESENTANTES</t>
  </si>
  <si>
    <t>https://www.contratos.gov.co/consultas/detalleProceso.do?numConstancia=19-12-9948968</t>
  </si>
  <si>
    <t>CPS_962_2019</t>
  </si>
  <si>
    <t>PRESTACION DE SERVICIOS PROFESIONALES PARA EMITIR LOS AUTOS INTERLOCUTORIOS Y DE SUSTANCIACION DE ACUERDO A LAS ETAPAS PROCESALES, EN LOS DIFERENTES PROCESOS PENALES, DISCIPLINAROS Y FISCALES QUE SE ADELANTEN EN LA COMISION DE INVESTIGACION Y ACUSACION DE LA CAMARA DE REPRESENTANTES</t>
  </si>
  <si>
    <t>DAVID LEONARDO PARDO PARDO</t>
  </si>
  <si>
    <t>https://www.contratos.gov.co/consultas/detalleProceso.do?numConstancia=19-12-9949044</t>
  </si>
  <si>
    <t>CPS_963_2019</t>
  </si>
  <si>
    <t>CARMEN CECILIA JAUREGUI DUMEZ</t>
  </si>
  <si>
    <t>https://www.contratos.gov.co/consultas/detalleProceso.do?numConstancia=19-12-9949126</t>
  </si>
  <si>
    <t>CPS_964_2019</t>
  </si>
  <si>
    <t>PRESTACION DE SERVICIOS DE APOYO A LA GESTION PARA BRINDAR ACOMPAÑAMIENTO A LA OFICINA DE INFORMACION Y PRENSA Y CANAL CONGRESO EN EL DISEÑO Y REALIZACION DE PIEZAS GRAFICAS REQUERIDAS PARA LOS DIFERENTES PRODUCTOS COMUNICATIVOS OFICIALES DE LA CAMARA DE REPRESENTANTES</t>
  </si>
  <si>
    <t>MONICA ALEXANDRA MOTTA COLLAZOS</t>
  </si>
  <si>
    <t>https://www.contratos.gov.co/consultas/detalleProceso.do?numConstancia=19-12-9949440</t>
  </si>
  <si>
    <t>CPS_965_2019</t>
  </si>
  <si>
    <t>PRESTAR SERVICIOS PROFESIONALES PARA APOYAR A LA COMISION LEGAL DE CUENTAS EN LA REVISION CONTABLE, FINANCIERA Y PRESUPUESTAL DE LA ENTIDAD "FIDUCIARIA LA PREVISORA S.A. - FIDUPREVISORA S.A." VIGENCIA 2018</t>
  </si>
  <si>
    <t>https://www.contratos.gov.co/consultas/detalleProceso.do?numConstancia=19-12-9950753</t>
  </si>
  <si>
    <t>CPS_966_2019</t>
  </si>
  <si>
    <t>PRESTACION DE SERVICIOS DE APOYO A LA GESTION EN LA SECCION DE CONTABILIDAD DE LA DIVISION FINANCIERA Y DE PRESUPUESTO DE LA CAMARA DE REPRESENTANTES EN LAS ACTIVIDADES CONCERNIENTES A LA GESTION DEL ARCHIVO DOCUMENTAL CONTABLE</t>
  </si>
  <si>
    <t>KEIVEN FELIPE ACOSTA SALAZAR</t>
  </si>
  <si>
    <t>https://www.contratos.gov.co/consultas/detalleProceso.do?numConstancia=19-12-9950773</t>
  </si>
  <si>
    <t>CPS_967_2019</t>
  </si>
  <si>
    <t>PRESTACION DE SERVICIOS PROFESIONALES PARA BRINDAR ACOPAÑAMIENTO EN EL DESARROLLO DE ACTIVIDADES DE APOYO JURIDICO EN LA DIVISION DE SERVICIOS DE LA CAMARA DE REPRESENTANTES</t>
  </si>
  <si>
    <t>https://www.contratos.gov.co/consultas/detalleProceso.do?numConstancia=19-12-9950817</t>
  </si>
  <si>
    <t>CPS_968_2019</t>
  </si>
  <si>
    <t>PRESTAR LOS SERVICIOS PROFESIONALES EN LA OFICINA DE PLANEACION Y SISTEMAS EN LAS ACTIVIDADES RELACIONADAS CON LA GESTION DOCUMENTAL, EN LAS ESTRATEGIAS DE COMUNICACION E IMAGEN DE LA ENTIDAD</t>
  </si>
  <si>
    <t>https://www.contratos.gov.co/consultas/detalleProceso.do?numConstancia=19-12-9950861</t>
  </si>
  <si>
    <t>CPS_969_2019</t>
  </si>
  <si>
    <t>PRESTACION DE SERVICIOS PROFESIONALES PARA APOYAR Y ACOMPAÑAR A LA DIVISION FINANCIERA Y DE PRESUPUESTO EN TODAS LAS GESTIONES REQUERIDAS FRENTE A LOS PROCESOS RECOLECCIO, REGISTRO Y CLASIFICACION DE INDOLE FINANCIERO QUE SE PUEDE REQUERIR PARA LA FORMULACION DE ACTIVIDADES DENTRO DE LA EJECUCION DEL PRESUPUESTO DE LA CORPORACION, ASI COMO BRINDAR APOYO EN LA GENERACION DE RENDICION DE CUENTAS Y LAS DEMAS QUE DE ACUERDO A LA NATURALEZA DEL CONTRATO LE SEAN ASGINADAS</t>
  </si>
  <si>
    <t>CARMEN CECILIA CARRILLO DIAZ</t>
  </si>
  <si>
    <t>https://www.contratos.gov.co/consultas/detalleProceso.do?numConstancia=19-12-9950894</t>
  </si>
  <si>
    <t>CPS_970_2019</t>
  </si>
  <si>
    <t>PRESTACION DE SERVICIOS DE APOYO A LA GESTION EN LA SECRETARIA GENERAL EN LAS SESIONES QUE SE LLEVEN A CABO EN LA CAMARA DE REPRESENTANTES, ASI COMO ASISTIR EN LAS TRANSCRIPCIONES DE LAS MISMAS</t>
  </si>
  <si>
    <t>https://www.contratos.gov.co/consultas/detalleProceso.do?numConstancia=19-12-9950977</t>
  </si>
  <si>
    <t>CPS_971_2019</t>
  </si>
  <si>
    <t xml:space="preserve">PRESTAR SERVICIOS DE APOYO A LA GESTIÓN EN EL SEGUIMIENTO AL PLAN DE PLAN DE MEJORAMIENTO DE LA ENTIDAD "SUPERINTENDENCIA DE SERVICIOS PÚBLICOS DOMICILIARIOS-SUPERSERVICIOS" VIGENCIA FISCAL 2018 , ENTIDAD QUE ES OBJETO DE REQUERIMIENTO PRESUPUESTAL, CONTABLE, ADMINISTRATIVO Y DE CONTROL INTERNO POR PARTE DE LA COMISIÓN LEGAL DE CUENTAS  </t>
  </si>
  <si>
    <t>https://www.contratos.gov.co/consultas/detalleProceso.do?numConstancia=19-12-9953849</t>
  </si>
  <si>
    <t xml:space="preserve">COMISION LEGAL DE CUENTAS </t>
  </si>
  <si>
    <t>CPS_972_2019</t>
  </si>
  <si>
    <t xml:space="preserve">PRESTAR SERVICIOS DE APOYO A LA GESTIÓN EN EL ESTUDIO, SEGUIMIENTO Y CUMPLIMIENTO AL PLAN DE PLAN DE MEJORAMIENTO DE LA VIGENCIA FISCAL 2018, DE LA ENTIDAD “MINISTERIO DE SALUD Y PROTECCIÓN SOCIAL”, LA CUAL ES OBJETO DE REQUERIMIENTO PRESUPUESTAL, CONTABLE, ADMINISTRATIVO Y DE CONTROL INTERNO POR PARTE DE LA COMISIÓN LEGAL DE CUENTAS. </t>
  </si>
  <si>
    <t xml:space="preserve">EBELYN YOJHANA CASTRO TRIANA </t>
  </si>
  <si>
    <t>https://www.contratos.gov.co/consultas/detalleProceso.do?numConstancia=19-12-9954433</t>
  </si>
  <si>
    <t>CPS_973_2019</t>
  </si>
  <si>
    <t xml:space="preserve">PRESTAR SERVICIOS DE APOYO A LA GESTIÓN A LA COMISIÓN LEGAL DE CUENTAS, EN EL SEGUIMIENTO CONTABLE, FINANCIERA Y PRESUPUESTAL DE LA ENTIDAD "SUPERITENDENCIA FINANCIERA DE COLOMBIA" </t>
  </si>
  <si>
    <t>MARIA PAULA MORENO CLAVIJO</t>
  </si>
  <si>
    <t>https://www.contratos.gov.co/consultas/detalleProceso.do?numConstancia=19-12-9954602</t>
  </si>
  <si>
    <t>CPS_974_2019</t>
  </si>
  <si>
    <t xml:space="preserve">PRESTAR SERVICIOS DE APOYO A LA GESTIÓN EN EL SEGUIMIENTO AL PLAN DE PLAN DE MEJORAMIENTO DE LA ENTIDAD "INSTITUTO NACIONAL PENITENCIARIO Y CARCELARIO - INPEC", VIGENCIA FISCAL 2018, ENTIDAD QUE ES OBJETO DE REQUERIMIENTO PRESUPUESTAL, CONTABLE, ADMINISTRATIVO Y CONTROL INTERNO POR PARTE DE LA COMISIÓN LEGAL DE CUENTAS   </t>
  </si>
  <si>
    <t>JAVIER HERNANDO URIZA ZORNOSA</t>
  </si>
  <si>
    <t>https://www.contratos.gov.co/consultas/detalleProceso.do?numConstancia=19-12-9954706</t>
  </si>
  <si>
    <t>CPS_975_2019</t>
  </si>
  <si>
    <t xml:space="preserve">PRESTACIÓN DE SERVICIOS PROFESIONALES PARA ACOMPAÑAR Y APOYAR A LA SECCIÓN DE CONTABILIDAD DE LA DIVISIÓN FINANCIERA Y DE PRESUPUESTO DE LA CÁMARA DE REPRESENTANTES. EN ACTIVIDADES CONTABLES Y FINANCIERAS PARA DESARROLLO TODO LO REFERENTE A DEPURACIÓN DE CUENTAS CONTABLES CRUCES DE BASE DE DATOS CONTABLES  </t>
  </si>
  <si>
    <t>https://www.contratos.gov.co/consultas/detalleProceso.do?numConstancia=19-12-9954808</t>
  </si>
  <si>
    <t>CPS_976_2019</t>
  </si>
  <si>
    <t>PRESTACION DE SERVICIOS DE APOYO A LA GESTION EN EL SEGUIMIENTO A LA CONTESTACION DE LOS REQUERIMIENTOS PRESUPUESTALES Y CONTABLES VIGENCIA 2018, ENVIADOS A LAS DIFERENTES ENTIDADES QUE ESTAN SUJETAS A FENECIMIENTO DE LA CUENTA GENERAL DEL PRESUPUESTO Y EL TESORO</t>
  </si>
  <si>
    <t>MANUEL ENRIQUE PEREZ PEREZ</t>
  </si>
  <si>
    <t>https://www.contratos.gov.co/consultas/detalleProceso.do?numConstancia=19-12-9969652</t>
  </si>
  <si>
    <t xml:space="preserve">PLANEACION Y SISTEMAS </t>
  </si>
  <si>
    <t>CPS_977_2019</t>
  </si>
  <si>
    <t xml:space="preserve"> PRESTACIÓN DE SERVICIOS PROFESIONALES EN LAS ACTIVIDADES DESARROLLADAS EN LA OFICINA DE PLANEACIÓN Y SISTEMAS, EN LO CONCERNIENTE AL DESARROLLO E IMPLEMENTACIÓN DEL MANUAL DE CALIDAD Y LA ACTUALIZACIÓN DE POLÍTICAS, PROCESOS Y PROCEDIMIENTOS. </t>
  </si>
  <si>
    <t>https://www.contratos.gov.co/consultas/detalleProceso.do?numConstancia=19-12-9954887</t>
  </si>
  <si>
    <t>CPS_978_2019</t>
  </si>
  <si>
    <t xml:space="preserve">PRESTAR SERVICIOS PROFESIONALES PARA ASESORAR A LA COMISIÓN LEGAL DE CUENTAS DESDE EL PUNTO DE VISTA DE SU PROFESIÓN, EN LA REVISIÓN CONTABLE, FINANCIERA Y PRESUPUESTAL DE LAS ENTIDADES "BANCO DE COMERCIO EXTERIOR DE COLOMBIA S.A. - BANCOLDEZ Y FINANCIERA DE DESARROLLO TERRITORIAL S.A. - FINDETER S.A", VIGENCIA 2018  </t>
  </si>
  <si>
    <t>https://www.contratos.gov.co/consultas/detalleProceso.do?numConstancia=19-12-9954952</t>
  </si>
  <si>
    <t>CPS_979_2019</t>
  </si>
  <si>
    <t>PRESTAR SERVICIOS PROFESIONALES PARA APOYAR A LA COMISIÓN LEGAL DE CUENTAS EN LA REVISIÓN CONTABLE, FINANCIERA Y PRESUPUESTAL DE LA ENTIDAD "FINANCIERA DE DESARROLLO NACIONAL S.A. - FDN" VIGENCIA 2018</t>
  </si>
  <si>
    <t>MAURICIO JAVIER CRIOLLO ROMERO</t>
  </si>
  <si>
    <t>https://www.contratos.gov.co/consultas/detalleProceso.do?numConstancia=19-12-9955021</t>
  </si>
  <si>
    <t>CPS_980_2019</t>
  </si>
  <si>
    <t xml:space="preserve">PRESTACIÓN DE SERVICIOS PROFESIONALES EN LAS ACTIVIDADES DESAROLLADAS EN LA OFICINA DE PLANEACIÓN Y SISTEMAS, EN EL DESARROLLO E IMPLEMENTACIÓN DEL MANUAL DE CALIDAD, LA ACTUALIZACIÓN DE POLÍTICAS, PROCESOS Y PROCEDIMIENTOS DEL SISTEMA DE GESTIÓN DE CALIDAD, PLAN ANTICORRUPCIÓN Y ATENCIÓN AL CIUDADANO </t>
  </si>
  <si>
    <t>https://www.contratos.gov.co/consultas/detalleProceso.do?numConstancia=19-12-9955099</t>
  </si>
  <si>
    <t>CPS_981_2019</t>
  </si>
  <si>
    <t xml:space="preserve">PRESTACIÓN DE SERVICIOS DE APOYO A LA GESTIÓN PARA BRINDAR ACOMPAÑAMIENTO EN LA PRODUCCIÓN Y REALIZACIÓN DE CONTENIDOS INFORMATIVOS PARA LOS PROGRAMAS TELEVISIVOS DEL CANAL CONGRESO DE LA CÁMARA DE REPRESENTANTES </t>
  </si>
  <si>
    <t>SANDRA LORENA ALVAREZ</t>
  </si>
  <si>
    <t>https://www.contratos.gov.co/consultas/detalleProceso.do?numConstancia=19-12-9955136</t>
  </si>
  <si>
    <t>CPS_982_2019</t>
  </si>
  <si>
    <t xml:space="preserve">PRESTACIÓN DE SERVICIOS PROFESIONALES PARA BRINDAR ACOMPAÑAMIENTO EN EL DESARROLLO DE ACTIVIDADES DE APOYO ADMINISTRATIVO Y FINANCIERO EN LA DIVISIÓN DE SERVICIOS DE LA CÁMARA DE REPRESENTANTES </t>
  </si>
  <si>
    <t>TIVISAY DEL CARMEN TOVAR</t>
  </si>
  <si>
    <t>https://www.contratos.gov.co/consultas/detalleProceso.do?numConstancia=19-12-9955182</t>
  </si>
  <si>
    <t>CPS_983_2019</t>
  </si>
  <si>
    <t xml:space="preserve">PRESTACIÓN DE SERVICIOS PROFESIONALES PARA APOYAR A LA COMISIÓN LEGAL DE CUENTAS EN LA REVISIÓN, SEGUIMIENTO AL PLAN DE MEJORAMIENTO DE LA ENTIDAD "MINSTERIO DE SALUD Y PROTECCIÓN SOCIAL" VIGENCIA 2018 </t>
  </si>
  <si>
    <t>https://www.contratos.gov.co/consultas/detalleProceso.do?numConstancia=19-12-9955244</t>
  </si>
  <si>
    <t>CPS_984_2019</t>
  </si>
  <si>
    <t xml:space="preserve">PRESTAR SERVICIOS DE APOYO A LA GESTIÓN A LA COMISIÓN LEGAL DE CUENTAS, EN EL SEGUIMIENTO CONTABLE, FINANCIERA Y PRESUPUESTAL DE LA ENTIDAD "MINISTERIO DE MEDIO AMBIENTE Y DESARROLLO SOSTENIBLE" VIGENCIA 2018 </t>
  </si>
  <si>
    <t>PAULA ANDREA SILVA OROZCO</t>
  </si>
  <si>
    <t>https://www.contratos.gov.co/consultas/detalleProceso.do?numConstancia=19-12-9955277</t>
  </si>
  <si>
    <t>CPS_985_2019</t>
  </si>
  <si>
    <t>PRESTACIÓN DE SERVICIOS PROFESIONALES PARA APOYAR A LA COMISIÓN LEGAL DE CUENTAS EN LA REVISIÓN CONTABLE, FINANCIERA Y PRESUPUESTAL DE LA ENTIDAD "MINISTERIO DE AGRICULTURA Y DESARROLLO RURAL" VIGENCIA 2018</t>
  </si>
  <si>
    <t>FABIAN ADOLFO JIMENEZ</t>
  </si>
  <si>
    <t>https://www.contratos.gov.co/consultas/detalleProceso.do?numConstancia=19-12-9955318</t>
  </si>
  <si>
    <t>CPS_986_2019</t>
  </si>
  <si>
    <t>PRESTAR SERVICIOS DE APOYO A LA GESTIÓN A LA COMISIÓN LEGAL DE CUENTAS, EN EL SEGUIMIENTO CONTABLE, FINANCIERA Y PRESUPUESTAL DE LA ENTIDAD "BANCO DE COMERCIO EXTERIOR DE COLOMBIA S.A. - BANCOLDEZ" VIGENCIA 2018</t>
  </si>
  <si>
    <t>GLORIA ACEVEDO DE GOMEZ</t>
  </si>
  <si>
    <t>https://www.contratos.gov.co/consultas/detalleProceso.do?numConstancia=19-12-9955334</t>
  </si>
  <si>
    <t>CPS_987_2019</t>
  </si>
  <si>
    <t xml:space="preserve">PRESTAR LOS SERVICIOS DE APOYO A LA GESTIÓN PARA BRINDAR ACOMPAÑAMIENTO A LA OFICINA COORDINADORA DE CONTROL INTERNO EN LAS ACTIVIDADES RELACIONADAS CON LA EVALUACIÓN, SEGUIMIENTO Y ELABORACIÓN DE LA INFORMACIÓN RELACIONADA CON LA GESTIÓN FINANCIERA Y CONTABLE </t>
  </si>
  <si>
    <t>JULIO FLOREZ VARGAS</t>
  </si>
  <si>
    <t>https://www.contratos.gov.co/consultas/detalleProceso.do?numConstancia=19-12-9955408</t>
  </si>
  <si>
    <t>CPS_988_2019</t>
  </si>
  <si>
    <t xml:space="preserve">PRESTACIÓN DE SERVICIOS DE APOYO A LA GESTIÓN PARA BRINDAR ACOMPAÑAMIENTO A LA OFICINA DE CONTROL INTERNO EN LAS ACTIVIDADES RELACIONADAS CON LA EVALUACIÓN, SEGUIMIENTO Y ELABORACIÓN DE LA INFORMACIÓN CONTABLE DE LA CÁMARA DE REPRESENTANTES </t>
  </si>
  <si>
    <t>https://www.contratos.gov.co/consultas/detalleProceso.do?numConstancia=19-12-9955429</t>
  </si>
  <si>
    <t>CPS_989_2019</t>
  </si>
  <si>
    <t xml:space="preserve">PRESTAR SERVICIOS DE APOYO A LA GESTIÓN A LA COMISIÓN LEGAL DE CUENTAS, EN EL SEGUIMIENTO CONTABLE, FINANCIERA Y PRESUPUESTAL DE LA ENTIDAD "XM COMPAÑIA DE EXPERTOS EN MERCADOS S.A. E.S.P" VIGENCIA 2018 </t>
  </si>
  <si>
    <t>https://www.contratos.gov.co/consultas/detalleProceso.do?numConstancia=19-12-9955446</t>
  </si>
  <si>
    <t>CPS_990_2019</t>
  </si>
  <si>
    <t xml:space="preserve">PRESTACIÓN DE SERVICIOS PROFESIONALES PARA ACOMPAÑAR Y APOYAR A LA SECCIÓN DE CONTABILIDAD DE LA DIVISIÓN FINANCIERA Y DE PRESUPUESTO DE LA CÁMARA DE REPRESENTANTES, EN ACTIVIDADES CONTABLES Y FINANCIERA PARA DESARROLLAR TODO LO REFERENTE A DEPURACIÓN DE CUENTA CONTABLES, CRUCE DE BASES DE DATOS CONTABLES </t>
  </si>
  <si>
    <t>https://www.contratos.gov.co/consultas/detalleProceso.do?numConstancia=19-12-9955453</t>
  </si>
  <si>
    <t>CPS_991_2019</t>
  </si>
  <si>
    <t xml:space="preserve">PRESTACIÓN DE SERVICIOS PROFESIONALES EN LA OFICINA DE PLANEACIÓN Y SISTEMAS PARA BRINDAR SOPORTE A LAS DISTINTAS APLICACIONES DE LA CORPORACIÓN, REDES DE COMUNICACIÓN E INFRAESTRUCTURA TECNOLOGÍA DE LA PLATAFORMA DE LA CÁMARA DE REPRESENTANTES </t>
  </si>
  <si>
    <t>https://www.contratos.gov.co/consultas/detalleProceso.do?numConstancia=19-12-9955459</t>
  </si>
  <si>
    <t>CPS_992_2019</t>
  </si>
  <si>
    <t>PRESTACIÓN DE SERVICIOS PROFESIONALES EN LAS ACTIVIDADES DESARROLLADAS EN LA OFICINA DE PLANEACIÓN Y SISTEMAS, ESPECIALMENTE EN LO CONCERNIENTE A LA ACTUALIZACIÓN DE MAPAS DE PROCESOS, PROCESOS, PROCEDIMIENTOS E INDICADORES Y SISTEMA DE GESTIÓN DE CALIDAD DE LA CORPORACIÓN CÁMARA DE REPRESENTANTES</t>
  </si>
  <si>
    <t>JAIME IVAN QUIROZ VILLOTA</t>
  </si>
  <si>
    <t>https://www.contratos.gov.co/consultas/detalleProceso.do?numConstancia=19-12-9955466</t>
  </si>
  <si>
    <t>CPS_993_2019</t>
  </si>
  <si>
    <t>PRESTACION DE SERVICIOS PROFESIONALES EN LAS ACTIVIDADES DESARROLLADAS EN LA OFICINA DE PLANEACION Y SISTEMAS, ESPECIALMENTE EN LO CONCERNIENTE A LA ACTUALIZACION DE MAPAS DE PROCESOS, PROCESOS, PROCEDIMIENTOS E INDICADORES Y SISTEMA DE GESTION DE CALIDAD DE LA CORPORACION CAMARA DE REPRESENTANTES</t>
  </si>
  <si>
    <t>https://www.contratos.gov.co/consultas/detalleProceso.do?numConstancia=19-12-9956241</t>
  </si>
  <si>
    <t>CPS_994_2019</t>
  </si>
  <si>
    <t>PRESTACION DE SERVICIOS DE UNA PERSONA NATURAL PARA APOYAR LA GESTION JURIDICA QUE SE REQUIERA EN LA OFICINA COORDINADORA DE CONTROL INTERNO, EN ACTIVIDADES ASISTENCIALES Y DE GESTION DOCUMENTAL</t>
  </si>
  <si>
    <t>MARIA CAMILA GARCIA RAMOS</t>
  </si>
  <si>
    <t>https://www.contratos.gov.co/consultas/detalleProceso.do?numConstancia=19-12-9956465</t>
  </si>
  <si>
    <t>CPS_995_2019</t>
  </si>
  <si>
    <t>CLAUDIA PATRICIA ORTIZ SOLANO</t>
  </si>
  <si>
    <t>https://www.contratos.gov.co/consultas/detalleProceso.do?numConstancia=19-12-9956531</t>
  </si>
  <si>
    <t>CPS_996_2019</t>
  </si>
  <si>
    <t>PRESTACION DE SERVICIOS PROFESIONALES PARA COLABORAR JURIDICAMENTE EN LAS ACTIVIDADES ADMINISTRATIVAS DERIVADAS DEL CUMPLIMIENTO DE LAS FUNCIONES DE LA DIVISION DE PERSONAL</t>
  </si>
  <si>
    <t>JOHANN WOLFGANG PATIÑO CARDENAS</t>
  </si>
  <si>
    <t>https://www.contratos.gov.co/consultas/detalleProceso.do?numConstancia=19-12-9956856</t>
  </si>
  <si>
    <t>CPS_997_2019</t>
  </si>
  <si>
    <t>PRESTACION DE SERVICIOS DE APOYO A LA GESTION A LA COMISION LEGAL DE CUENTAS, RESPECTO A LA ORGANIZACION, FOLIACION, Y CLASIFICACION DEL ARCHIVO DOCUMENTAL DE GESTION, VIGENCIA 2018</t>
  </si>
  <si>
    <t>SHIRLEY BUENDIA GONZALEZ</t>
  </si>
  <si>
    <t>https://www.contratos.gov.co/consultas/detalleProceso.do?numConstancia=19-12-9956988</t>
  </si>
  <si>
    <t>CPS_998_2019</t>
  </si>
  <si>
    <t>BLEIDYS GAMEZ OLIVELLA</t>
  </si>
  <si>
    <t>https://www.contratos.gov.co/consultas/detalleProceso.do?numConstancia=19-12-9957099</t>
  </si>
  <si>
    <t>CPS_999_2019</t>
  </si>
  <si>
    <t>PRESTACION DE SERVICIOS DE APOYO A LA GESTION PARA LA ORGANIZACION Y ELABORACION DE LA BASE DE DATOS DE LAS ENTIDADES QUE SON OBJETO DE REQUERIMIENTO PRESUPUESTAL, CONTABLE, ADMINISTRATIVO Y DE CONTROL INTERNO POR PARTE DE LA COMISION LEGAL DE CUENTAS, VIGENCIA 2018</t>
  </si>
  <si>
    <t>WILLIAM ANDRES GONZALEZ DUQUE</t>
  </si>
  <si>
    <t>https://www.contratos.gov.co/consultas/detalleProceso.do?numConstancia=19-12-9957153</t>
  </si>
  <si>
    <t>CPS_1000_2019</t>
  </si>
  <si>
    <t>https://www.contratos.gov.co/consultas/detalleProceso.do?numConstancia=19-12-9957252</t>
  </si>
  <si>
    <t>CPS_1001_2019</t>
  </si>
  <si>
    <t>KATHERYN ANDREA CUBILLOS LEGUIZAMO</t>
  </si>
  <si>
    <t>https://www.contratos.gov.co/consultas/detalleProceso.do?numConstancia=19-12-9957710</t>
  </si>
  <si>
    <t>CPS_1002_2019</t>
  </si>
  <si>
    <t>LAURA CRISTINA RINCON MARTINEZ</t>
  </si>
  <si>
    <t>https://www.contratos.gov.co/consultas/detalleProceso.do?numConstancia=19-12-9957747</t>
  </si>
  <si>
    <t>CPS_1003_2019</t>
  </si>
  <si>
    <t>PRESTACION DE SERVICIOS PROFESIONALES PARA APOYAR A LA COMISION LEGAL DE CUENTAS EN LA REVISION, SEGUIMIENTO Y PLAN DE MEJORAMIENTO DE LAS ENTIDADES "MINISTERIO DE EDUCACION NACIONAL Y SUPERINTENDENCIA DE NOTARIADO Y REGISTRO" VIGENCIA 2018</t>
  </si>
  <si>
    <t>https://www.contratos.gov.co/consultas/detalleProceso.do?numConstancia=19-12-9957813</t>
  </si>
  <si>
    <t>CPS_1004_2019</t>
  </si>
  <si>
    <t>https://www.contratos.gov.co/consultas/detalleProceso.do?numConstancia=19-12-9957858</t>
  </si>
  <si>
    <t>CPS_1005_2019</t>
  </si>
  <si>
    <t>ALVARO EFRAIN RUANO CASANOVA</t>
  </si>
  <si>
    <t>https://www.contratos.gov.co/consultas/detalleProceso.do?numConstancia=19-12-9957956</t>
  </si>
  <si>
    <t>CPS_1006_2019</t>
  </si>
  <si>
    <t xml:space="preserve">PRESTACIÓN DE SERVICIOS DE APOYO A LA GESTIÓN EN LA OFICINA COORDINADORA DE CONTROL INTERNO EN LA AUDITORIA A LA DIVISIÓN DE SERVICIOS EN LO RELACIONADO CON LA ADMINISTRACIÓN DEL PARQUE AUTOMOTOR DE LA ENTIDAD </t>
  </si>
  <si>
    <t xml:space="preserve">DEICY AMADO MORENO </t>
  </si>
  <si>
    <t>https://www.contratos.gov.co/consultas/detalleProceso.do?numConstancia=19-12-9958226</t>
  </si>
  <si>
    <t>CPS_1007_2019</t>
  </si>
  <si>
    <t xml:space="preserve">PRESTACIÓN DE SERVICIOS PROFESIONALES PARA ANALIZAR LOS PROYECTOS DE ORDEN TERRITORIAL QUE CURSAN EN LA CAMARA DESDE EL PUNTO DE VISTA DE SU PROFESIÓN </t>
  </si>
  <si>
    <t xml:space="preserve">AMANDA IRINA JURADO SANJUAN </t>
  </si>
  <si>
    <t>https://www.contratos.gov.co/consultas/detalleProceso.do?numConstancia=19-12-9958310</t>
  </si>
  <si>
    <t>CPS_1008_2019</t>
  </si>
  <si>
    <t xml:space="preserve">PRESTACIÓN DE SERVICIOS PROFESIONALES PARA LA ESTRUCTURACIÓN DE LA AGENDA PÚBLICA Y PRIVADA DE LA PRESIDENCIA DE LA CÁMARA DE REPRESENTANTES </t>
  </si>
  <si>
    <t xml:space="preserve">MAGDA LORENA TORRES BOCANEGRA </t>
  </si>
  <si>
    <t>https://www.contratos.gov.co/consultas/detalleProceso.do?numConstancia=19-12-9958491</t>
  </si>
  <si>
    <t>CPS_1009_2019</t>
  </si>
  <si>
    <t xml:space="preserve">JORGE ALBERTO BLANCO PORRAS </t>
  </si>
  <si>
    <t>https://www.contratos.gov.co/consultas/detalleProceso.do?numConstancia=19-12-9958592</t>
  </si>
  <si>
    <t>CPS_1010_2019</t>
  </si>
  <si>
    <t xml:space="preserve">PRESTACIÓN DE SERVICIOS PROFESIONALES PARA BRINDAR ACOMPAÑAMIENTO EN EL DESARROLLO DE ACTIVIDADES DE APOYO TECNOLÓGICO E INFORMATICO EN LA DIVISIÓN DE SERVICIOS DE LA CÁMARA DE REPRESENTANTES </t>
  </si>
  <si>
    <t xml:space="preserve">RAFAEL ANTONIO VEGA MONTAÑA </t>
  </si>
  <si>
    <t>https://www.contratos.gov.co/consultas/detalleProceso.do?numConstancia=19-12-9958663</t>
  </si>
  <si>
    <t>CPS_1011_2019</t>
  </si>
  <si>
    <t xml:space="preserve">PRESTACIÓN DE SERVICIOS DE APOYO A LA GESTIÓN PARA BRINDAR ACOMPAÑAMIENTO A LA OFICINA DE INFORMACIÓN Y PRENSA EN LA GENERACI´N Y DIVULGACIÓN DE CONTENIDO PERIODISTICO PARA LAS REDES SOCIALES Y OTROS MEDIOS DIGITALES DE LA CAMARA DE REPRESENTANTES </t>
  </si>
  <si>
    <t xml:space="preserve">JESUS ALBERTO REYES OZUNA </t>
  </si>
  <si>
    <t>https://www.contratos.gov.co/consultas/detalleProceso.do?numConstancia=19-12-9958719</t>
  </si>
  <si>
    <t>CPS_1012_2019</t>
  </si>
  <si>
    <t xml:space="preserve">PRESTACIÓN DE SERVICIOS PROFESIONALES PARA APOYAR A LA COMISIÓN LEGAL DE CUENTAS EN LA REVISIÓN, SEGUIMIENTO Y AL PLAN DE MEJORAMIENTO DE LA ENTIDAD "AUTORIDAD NACIONAL DE TELEVISIÓN - ANTV" VIGENCIA 2018; LA CUAL TUVO OPINIÓN NEGATIVA EN EL DICTAMEN PROFERIDO POR PARTE DE LA CONTRALORIA GENERAL DE LA REPUBLICA </t>
  </si>
  <si>
    <t xml:space="preserve">LILIANA ACOSTA PUENTES </t>
  </si>
  <si>
    <t>https://www.contratos.gov.co/consultas/detalleProceso.do?numConstancia=19-12-9958826</t>
  </si>
  <si>
    <t>CPS_1013_2019</t>
  </si>
  <si>
    <t xml:space="preserve">PRESTACIÓN DE SERVICIOS PROFESIONALES EN LA DIVISIÓN DE PERSONAL PARA COLABORAR EN TODO LO RELACIONADO AL PROCESO DE LOS RECOBROS ANTE LAS ARL </t>
  </si>
  <si>
    <t>https://www.contratos.gov.co/consultas/detalleProceso.do?numConstancia=19-12-9956969</t>
  </si>
  <si>
    <t>CPS_1014_2019</t>
  </si>
  <si>
    <t xml:space="preserve">PRESTACIÓN DE SERVICIOS DE APOYO A LA GESTIÓN PARA ACOMPAÑAR A LA DIVISIÓN DE PERSONAL EN LAS ACTIVIDADES DE SISTEMATIZACIÓN, EVACUACIÓN DE FONDOS ACUMULADOS, ARCHIVO DE GESTIÓN Y SITUACIONES ADMINISTRATIVAS DE LOS FUNCIONARIOS DE LA CÁMARA DE REPRESENTANTES </t>
  </si>
  <si>
    <t>JOSE DANIEL SOTO BARRETO</t>
  </si>
  <si>
    <t>https://www.contratos.gov.co/consultas/detalleProceso.do?numConstancia=19-12-9957042</t>
  </si>
  <si>
    <t>CPS_1015_2019</t>
  </si>
  <si>
    <t>PRESTACIÓN DE SERVICIOS DE APOYO A LA GESTIÓN PARA BRINDAR ACOMPAÑAMIENTO EN EL DESARROLLO  DE ACTIVIDADES AUXILIARES DE TIPO JURÍDICO EN LA DIVISIÓN DE SERVICIOS DE LA CÁMARA DE REPRESENTANTES</t>
  </si>
  <si>
    <t>ANGELA MARIA GUARNIZO SAENZ</t>
  </si>
  <si>
    <t>https://www.contratos.gov.co/consultas/detalleProceso.do?numConstancia=19-12-9957106</t>
  </si>
  <si>
    <t>CPS_1016_2019</t>
  </si>
  <si>
    <t>ANDRES FELIPE PINZON SUAREZ</t>
  </si>
  <si>
    <t>https://www.contratos.gov.co/consultas/detalleProceso.do?numConstancia=19-12-9957223</t>
  </si>
  <si>
    <t>CPS_1017_2019</t>
  </si>
  <si>
    <t>https://www.contratos.gov.co/consultas/detalleProceso.do?numConstancia=19-12-9957315</t>
  </si>
  <si>
    <t>CPS_1018_2019</t>
  </si>
  <si>
    <t xml:space="preserve">JAIRO ANDRES RIOS TORRES </t>
  </si>
  <si>
    <t>https://www.contratos.gov.co/consultas/detalleProceso.do?numConstancia=19-12-9957378</t>
  </si>
  <si>
    <t>CPS_1019_2019</t>
  </si>
  <si>
    <t xml:space="preserve">PRESTACION DE SERVICIOS PROFESIONALES PARA BRINDAR ACOMPAÑAMIENTO EN EL DESARROLLO DE ACTIVIDADES DE APOYO ADMINISTRATIVO EN LA DIVISION DE SERVICIOS DE LA CAMARA DE REPRESENTANTES   </t>
  </si>
  <si>
    <t xml:space="preserve">LUIS ORLANDO BUITRAGO FORERO </t>
  </si>
  <si>
    <t>https://www.contratos.gov.co/consultas/detalleProceso.do?numConstancia=19-12-9965096</t>
  </si>
  <si>
    <t>CPS_1020_2019</t>
  </si>
  <si>
    <t xml:space="preserve">PRESTACIÓN DE SERVICIOS PROFESIONALES PARA COLABORAR JURÍDICAMENTE EN LAS ACTIVIDADES ADMINISTRATIVAS DERIVADAS DEL CUMPLIMIENTO DE LAS FUNCIONES DE LA DIVISIÓN DE PERSONAL </t>
  </si>
  <si>
    <t>BENJAMIN BERNAL AREVALO</t>
  </si>
  <si>
    <t>https://www.contratos.gov.co/consultas/detalleProceso.do?numConstancia=19-12-9957434</t>
  </si>
  <si>
    <t>CPS_1021_2019</t>
  </si>
  <si>
    <t>JAIME ALEJANDRO GUEVARA BONILLA</t>
  </si>
  <si>
    <t>https://www.contratos.gov.co/consultas/detalleProceso.do?numConstancia=19-12-9970057</t>
  </si>
  <si>
    <t>CPS_1022_2019</t>
  </si>
  <si>
    <t>PRESTACION DE SERVICIOS PROFESIONALES PARA BRINDAR ACOMPAÑAMIENTO EN EL DESARROLLO DE ACTIVIDADES AUXILIARES DE TIPO JURIDICO EN LA DIVISION DE SERVICIOS DE LA CAMARA DE REPRESENTANTES</t>
  </si>
  <si>
    <t>https://www.contratos.gov.co/consultas/detalleProceso.do?numConstancia=19-12-9973174</t>
  </si>
  <si>
    <t>CPS_1023_2019</t>
  </si>
  <si>
    <t>PRESTAR SERVICIOS DE APOYO A LA GESTION EN LAS SOLICITUDES JURIDICAS RADICADAS EN LA DIVISION FINANCIERA Y DE PRESUPUESTO</t>
  </si>
  <si>
    <t>DIANA MARIA ECHEVERRY RENDON</t>
  </si>
  <si>
    <t>https://www.contratos.gov.co/consultas/detalleProceso.do?numConstancia=19-12-9970948</t>
  </si>
  <si>
    <t>CPS_1024_2019</t>
  </si>
  <si>
    <t xml:space="preserve">PRESTACIÓN DE SERVICIOS DE APOYO A LA GESTIÓN PARA ACOMPAÑAR EN ACTIVIDADES DE DUPLICACIÓN DE PRUEBAS, DENUNCIAS, DERECHO DE PETICIÓN, TUTELAS Y DEMÁS QUE SE REQUIERAN POR PARTE DEL SECRETARIO DE LA COMISIÓN LEGAL DE INVESTIGACIÓN Y ACUSACIÓN </t>
  </si>
  <si>
    <t xml:space="preserve">ALEXANDRA MARQUEZ DIAZ </t>
  </si>
  <si>
    <t>https://www.contratos.gov.co/consultas/detalleProceso.do?numConstancia=19-12-9956897</t>
  </si>
  <si>
    <t>CPS_1025_2019</t>
  </si>
  <si>
    <t xml:space="preserve">PRESTACIÓN DE SERVICIOS PROFESIONALES PARA BRINDAR ACOMPAÑAMIENTO EN EL DESARROLLO DE ACTIVIDADES DE APOYO ADMINISTRATIVO EN LA DIVISIÓN DE SERVICIOS DE LA CÁMARA DE REPRESENTANTES </t>
  </si>
  <si>
    <t xml:space="preserve">ESPERANZA VEGA VEGA </t>
  </si>
  <si>
    <t>https://www.contratos.gov.co/consultas/detalleProceso.do?numConstancia=19-12-9957477</t>
  </si>
  <si>
    <t>CPS_1026_2019</t>
  </si>
  <si>
    <t>PRESTACIÓN DE SERVICIOS DE APOYO A LA GESTIÓN PARA BRINDAR ACOMPAÑAMIENTO EN EL DESARROLLO DE ACTIVIDADES ASISTENCIALES Y OPERATIVAS EN LA DIVISIÓN DE SERVICIOS DE LA CÁMARA DE REPRESENTANTES</t>
  </si>
  <si>
    <t>https://www.contratos.gov.co/consultas/detalleProceso.do?numConstancia=19-12-9957530</t>
  </si>
  <si>
    <t>CPS_1027_2019</t>
  </si>
  <si>
    <t xml:space="preserve">PRESTACIÓN DE SERVICIOS DE APOYO A LA GESTIÓN EN LA BÚSQUEDA Y RECOLECCIÓN DE INFORMACIÓN RESPECTO DE LA ENTIDAD "U.A.E DIRECCIÓN NACIONAL DE DERECHOS DE AUTOR" VIGENCIA 2018 </t>
  </si>
  <si>
    <t>RAFAEL EDUARDO GOMEZ BARBOZA</t>
  </si>
  <si>
    <t>https://www.contratos.gov.co/consultas/detalleProceso.do?numConstancia=19-12-9957541</t>
  </si>
  <si>
    <t>CPS_1028_2019</t>
  </si>
  <si>
    <t xml:space="preserve">PRESTACIÓN DE SERVICIOS PROFESIONALES PARA ASESORAR LA INSTRUCCIÓN DE LOS PROCESOS PENALES DISCIPLINARIOS Y FISCALES, PROYECTANDO LOS RESPECTIVOS AUTOS INTERLOCUTORIOS Y DE SUSTANCIACIÓN DE ACUERDO A LAS ETAPAS PROCESALES QUE SON ADELANTADOS POR LA COMISIÓN DE INVESTIGACIÓN Y ACUSACIÓN DE LA CÁMARA DE REPRESENTANTES </t>
  </si>
  <si>
    <t>https://www.contratos.gov.co/consultas/detalleProceso.do?numConstancia=19-12-9957702</t>
  </si>
  <si>
    <t>CPS_1029_2019</t>
  </si>
  <si>
    <t xml:space="preserve">PRESTACIÓN DE SERVICIOS PROFESIONALES PARA APOYAR Y ACOMPAÑAR EL DESARROLLO DE LAS ACTIVIDADES ADMINISTRATIVAS DE LA PRIMERA VICEPRESIDENCIA DE LA CÁMARA DE REPRESENTANTES </t>
  </si>
  <si>
    <t xml:space="preserve">RAUL RAFAEL TERNERA SANTODOMINGO </t>
  </si>
  <si>
    <t>https://www.contratos.gov.co/consultas/detalleProceso.do?numConstancia=19-12-9957777</t>
  </si>
  <si>
    <t>CPS_1030_2019</t>
  </si>
  <si>
    <t xml:space="preserve">PRESTACIÓN DE SERVICIOS PROFESIONALES EN LA OFICINA DE PLANEACIÓN Y SISTEMAS EN LOS TEMAS RELACIONADOS CON PROCESOS, PROCEDIMIENTOS, SISTEMA DE GESTIÓN DE CALIDAD Y SU IMPLEMENTACIÓN EN LA ENTIDAD </t>
  </si>
  <si>
    <t xml:space="preserve">PABLO EMILIO SIERRA BECERRA </t>
  </si>
  <si>
    <t>https://www.contratos.gov.co/consultas/detalleProceso.do?numConstancia=19-12-9957825</t>
  </si>
  <si>
    <t>CPS_1031_2019</t>
  </si>
  <si>
    <t xml:space="preserve">PRESTAR LOS SERVICIOS PROFESIONALES EN EL ACOMPAÑAMIENTO A LA JEFE DE LA OFICINA Y A LAS DIRECTIVAS EN EL CUMPLIMIENTO DE LAS ACTIVIDADES DE PROTOCOLO QUE DEBA REALIZAR LA CÁMARA DE REPRESENTANTES DESDE EL PUNTO DE VISTA DE SU PROFESIÓN </t>
  </si>
  <si>
    <t xml:space="preserve">VICTOR MAURICIO MENDOZA SANTIS </t>
  </si>
  <si>
    <t>https://www.contratos.gov.co/consultas/detalleProceso.do?numConstancia=19-12-9957866</t>
  </si>
  <si>
    <t>CPS_1032_2019</t>
  </si>
  <si>
    <t xml:space="preserve">PRESTAR LOS SERVICIOS PROFESIONALES A LA PRESIDENCIA DE LA CÁMARA DE REPRESENTANTES EN LOS TEMAS QUE SURJAN DE LA COMISIÓN ACCIDENTAL DE LA AMAZONIA, DESDE EL PUNTO DE VISTA JURÍDICO </t>
  </si>
  <si>
    <t xml:space="preserve">CESAR ANTONIO LUGO MORALES </t>
  </si>
  <si>
    <t>https://www.contratos.gov.co/consultas/detalleProceso.do?numConstancia=19-12-9957917</t>
  </si>
  <si>
    <t>UTL H.R. LUIS FERNANDO GOMEZ BETANCOURT</t>
  </si>
  <si>
    <t>CPS_1033_2019</t>
  </si>
  <si>
    <t>PRESTACION DE SERVICIOS COMO ASESOR GRADO I EN LA UNIDAD DE TRABAJO LEGISLATIVO DEL HONORABLE REPRESENTANTE LUIS FERNANDO GOMEZ BETANCOURT</t>
  </si>
  <si>
    <t>JOHN ALEXANDER PATIÑO ZULUAGA</t>
  </si>
  <si>
    <t>https://www.contratos.gov.co/consultas/detalleProceso.do?numConstancia=19-12-9961801</t>
  </si>
  <si>
    <t>CPS_1034_2019</t>
  </si>
  <si>
    <t>PRESTAR SERVICIOS PROFESIONALES PARA ASESOR A LA COMISION LFAL DE CUENTAS DESDE EL PUNTO DE VISTA DE SU PROFESION EN LA REVISION CONTABLE, FINANCIERA, Y PRESUPUESTAL DE LAS ENTIDADES "COMISION NACIONAL DEL SERVICIO CIVIL Y MINISTERIO DE TRANSPORTE" VIGENCIA 2018</t>
  </si>
  <si>
    <t>GREGORIO RODRIGUEZ ORDOÑEZ</t>
  </si>
  <si>
    <t>https://www.contratos.gov.co/consultas/detalleProceso.do?numConstancia=19-12-9961977</t>
  </si>
  <si>
    <t>CPS_1035_2019</t>
  </si>
  <si>
    <t>https://www.contratos.gov.co/consultas/detalleProceso.do?numConstancia=19-12-9962815</t>
  </si>
  <si>
    <t>CPS_1036_2019</t>
  </si>
  <si>
    <t>PRESTAR SERVICIOS PROFESIONALES, PARA REALIZAR ACOMPAÑAMIENTO 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</si>
  <si>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https://www.contratos.gov.co/consultas/detalleProceso.do?numConstancia=19-12-9962886</t>
  </si>
  <si>
    <t>CPS_1037_2019</t>
  </si>
  <si>
    <t>PRESTACION DE SERVICIOS PROFESIONALES PARA REALIZAR ACOMPAÑAMIENTO EN LOS PROCESOS PENALES, DISCIPLINARIOS Y FISCALES ADELANTADOS POR LA COMISION DE INVESTIGACION Y ACUSACION DE LA CAMARA DE REPRESENTANTES Y ASI MISMO EMITIR CONCEPTOS JURIDICOS EN LOS MISMOS</t>
  </si>
  <si>
    <t>https://www.contratos.gov.co/consultas/detalleProceso.do?numConstancia=19-12-9962941</t>
  </si>
  <si>
    <t>CPS_1038_2019</t>
  </si>
  <si>
    <t>PRESTACION DE SERVICIOS PROFESIONALES PARA ASESORAR LA INSTRUCCION DE LOS PROCESOS PENALES DISCIPLINARIOS Y FISCALES, PROYECTANDO LOS RESPECTIVOS AUTOS INTERLOCUTORIOS Y DE SUSTANCIACION DE ACUERDO A LAS ETAPAS PROCESALES QUE SON ADELANTADOS POR LA COMISION DE INVESTIGACION Y ACUSACION DE LA CAMARA DE REPRESENTANTES</t>
  </si>
  <si>
    <t>JUAN PABLO JIMENEZ FLOR</t>
  </si>
  <si>
    <t>https://www.contratos.gov.co/consultas/detalleProceso.do?numConstancia=19-12-9987873</t>
  </si>
  <si>
    <t>CPS_1039_2019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</si>
  <si>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</si>
  <si>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https://www.contratos.gov.co/consultas/detalleProceso.do?numConstancia=19-12-9963131</t>
  </si>
  <si>
    <t>CPS_1040_2019</t>
  </si>
  <si>
    <t>PRESTACION DE SERVICIOS PROFESIONALES PARA APOYAR A LA COMISION LEGAL DE CUENTAS EN LA REVISION, SEGUIMIENTO Y PLAN DE MEJORAMIENTO DE LA ENTIDAD "PROCURADURIA GENERAL DE LA NACION Y MINISTERIO DE JUSTICIA Y DEL DERECHO" VIGENCIA 2018</t>
  </si>
  <si>
    <t>https://www.contratos.gov.co/consultas/detalleProceso.do?numConstancia=19-12-9964175</t>
  </si>
  <si>
    <t>CPS_1041_2019</t>
  </si>
  <si>
    <t>PRESTAR LOS SERVICIOS DE APOYO A LA GESTION EN LA OFICINA DE PROTOCOLO, EN LAS ACTIVIDADES RELACIONADAS CON LA GESTION DOCUMENTAL QUE LA DEPENDENCIA REQUIERA</t>
  </si>
  <si>
    <t>https://www.contratos.gov.co/consultas/detalleProceso.do?numConstancia=19-12-9964516</t>
  </si>
  <si>
    <t>CPS_1042_2019</t>
  </si>
  <si>
    <t>https://www.contratos.gov.co/consultas/detalleProceso.do?numConstancia=19-12-9964574</t>
  </si>
  <si>
    <t>CPS_1043_2019</t>
  </si>
  <si>
    <t>PRESTAR SERVICIOS PROFESIONALES PARA APOYAR A LA COMISION LEGAL DE CUENTAS EN LA REVISION, SEGUIMIENTO AL PLAN DE MEJORAMIENTO DE LA ENTIDAD "DEPARTAMENTO ADMINISTRATIVO DE LA FUNCION PUBLICA" VIGENCIA 2018</t>
  </si>
  <si>
    <t>NATALIA FAJARDO MALDONADO</t>
  </si>
  <si>
    <t>https://www.contratos.gov.co/consultas/detalleProceso.do?numConstancia=19-12-9964623</t>
  </si>
  <si>
    <t>CPS_1044_2019</t>
  </si>
  <si>
    <t>PRESTACION DE SERVICIOS PROFESIONALES PARA ACOMPAÑAR Y APOYAR EN MATERIA JURIDICA, LOS PROCESOS PENALES, FISCALES Y DISCIPLINARIOS, ADELANTADOS POR LA COMISION DE INVESTIGACION Y ACUSACION DE LA CAMARA DE REPRESENTANTES</t>
  </si>
  <si>
    <t>https://www.contratos.gov.co/consultas/detalleProceso.do?numConstancia=19-12-9971017</t>
  </si>
  <si>
    <t>CPS_1045_2019</t>
  </si>
  <si>
    <t>PRESTACION DE SERVICIOS PROFESIONALES COMO ABOGADO EN LAS ACTUACIONES JURIDICAS DE LA PRIMERA VICEPRESIDENCIA DE LA CAMARA DE REPRESENTANTES</t>
  </si>
  <si>
    <t>JOSE RUSVELT MURCIA JARAMILLO</t>
  </si>
  <si>
    <t>https://www.contratos.gov.co/consultas/detalleProceso.do?numConstancia=19-12-9964690</t>
  </si>
  <si>
    <t>CPS_1046_2019</t>
  </si>
  <si>
    <t>LUZ HERMINIA BALLESTEROS REYES</t>
  </si>
  <si>
    <t>https://www.contratos.gov.co/consultas/detalleProceso.do?numConstancia=19-12-9964758</t>
  </si>
  <si>
    <t>CPS_1047_2019</t>
  </si>
  <si>
    <t>PRESTAR SERVICIOS PROFESIONALES PARA APOYAR A LA COMISION LEGAL PARA LA EQUIDAD DE LA MUJER DEL CONGRESO EN EL SEGUIMIENTO Y MEJORA DE LAS ACTIVIDADES Y TRAMITES LEGISLATIVOS QUE SE DESARROLLAN EN LA COMISION</t>
  </si>
  <si>
    <t>https://www.contratos.gov.co/consultas/detalleProceso.do?numConstancia=19-12-9964828</t>
  </si>
  <si>
    <t>CPS_1048_2019</t>
  </si>
  <si>
    <t>PRESTAR SERVICIOS DE APOYO A LA GESTION  A LA COMISION SEXTA CONSTITUCIONAL PERMANENTE DE LA CAMARA DE REPRESENTANTES, EN EL ARCHIVO Y ACTIVIDADES SECRETARIALES QUE SE DERIVEN DE LOS PROYECTOS DE LEY QUE CURSAN EN LA COMISION</t>
  </si>
  <si>
    <t>CRISTIAN CAMILO ARIZA SANTAMARIA</t>
  </si>
  <si>
    <t>https://www.contratos.gov.co/consultas/detalleProceso.do?numConstancia=19-12-9964869</t>
  </si>
  <si>
    <t>CPS_1049_2019</t>
  </si>
  <si>
    <t>https://www.contratos.gov.co/consultas/detalleProceso.do?numConstancia=19-12-9964918</t>
  </si>
  <si>
    <t>CPS_1050_2019</t>
  </si>
  <si>
    <t>PRESTACION DE SERVICIOS PROFESIONALES PARA EL ACOMPAÑAMIENTO JURIDICO EN LAS ACTIVIDADES RELACIONADAS CON LAS FICHAS DE SEGUIMIENTO DE LOS PROYECTOS DE LEY A DISCUTIR EN LAS PLENARIAS DE LA CAMARA DE REPRESENTANTES</t>
  </si>
  <si>
    <t>OTONIEL RONDON MARQUEZ</t>
  </si>
  <si>
    <t>https://www.contratos.gov.co/consultas/detalleProceso.do?numConstancia=19-12-9996060</t>
  </si>
  <si>
    <t>CPS_1051_2019</t>
  </si>
  <si>
    <t>PRESTACION DE SERVICIOS PROFESIONALES PARA BRINDAR ACOMPAÑAMIENTO A LA OFICINA DE INFORMACION Y PRENSA EN LA REALIZACION DE NOTAS PERIODISTICAS PARA LOS DIFERENTES MEDIOS DE COMUNICACION DIGITAL Y PAGINA WEB DE LA CAMARA DE REPRESENTANTES</t>
  </si>
  <si>
    <t>LEONARDO MANUEL ROJAS GOMEZ</t>
  </si>
  <si>
    <t>https://www.contratos.gov.co/consultas/detalleProceso.do?numConstancia=19-12-9965143</t>
  </si>
  <si>
    <t>CPS_1052_2019</t>
  </si>
  <si>
    <t>PRESTACION DE SERVICIOS DE APOYO A LA GESTION PARA BRINDAR ACOMPAÑAMIENTO EN EL DESARROLLO DE ACTIVIDADES ASISTENCIALES Y OPERATIVAS EN LA DIVISION DE SERVICIOS DE LA CAMARA DE REPRESENTANTES</t>
  </si>
  <si>
    <t>https://www.contratos.gov.co/consultas/detalleProceso.do?numConstancia=19-12-9965178</t>
  </si>
  <si>
    <t>CPS_1053_2019</t>
  </si>
  <si>
    <t>PRESTACION DE SERVICIOS PROFESIONALES PARA BRINDAR APOYO EN LOS PROCESOS DESARROLLADOS POR LA DIVISION FINANCIERA Y PRESUPUESTO EN EL CONTROL Y EJECUCION PRESUPUESTAL DE LOS RECURSOS ASIGNADOS A LA CAMARA DE REPRESENTANTES</t>
  </si>
  <si>
    <t>https://www.contratos.gov.co/consultas/detalleProceso.do?numConstancia=19-12-9965200</t>
  </si>
  <si>
    <t>CPS_1054_2019</t>
  </si>
  <si>
    <t>MEYE GIOVANNA ESPITIA MURCIA</t>
  </si>
  <si>
    <t>https://www.contratos.gov.co/consultas/detalleProceso.do?numConstancia=19-12-9965214</t>
  </si>
  <si>
    <t>CPS_1055_2019</t>
  </si>
  <si>
    <t>PRESTACION DE SERVICIOS PROFESIONALES A LA COMISION SEXTA CONSTITUCIONAL PERMANENTE DE LA CAMARA DE REPRESENTANTES COMO ENCARGADO DE COMUNICACIONES DE LA COMISION SEXTA</t>
  </si>
  <si>
    <t>https://www.contratos.gov.co/consultas/detalleProceso.do?numConstancia=19-12-9965227</t>
  </si>
  <si>
    <t>CPS_1056_2019</t>
  </si>
  <si>
    <t>PRESTACION DE SERVICIOS PROFESIONALES PARA BRINDAR ACOMPAÑAMIENTO A LA OFICINA DE INFORMACION Y PRENSA EN LA PROGRAMACION, PRODUCCION, Y CREACION DE CONTENIDOS DE LOS PROGRAMAS DEL CANAL DEL CONGRESO DE LA CAMARA DE REPRESENTANTES</t>
  </si>
  <si>
    <t>ANGELA IVONNE MORENO RAMIREZ</t>
  </si>
  <si>
    <t>https://www.contratos.gov.co/consultas/detalleProceso.do?numConstancia=19-12-9971495</t>
  </si>
  <si>
    <t>CPS_1057_2019</t>
  </si>
  <si>
    <t>PRESTACION DE SERVICIOS DE APOYO A LA GESTION PARA BRINDAR ACOMPAÑAMIENTO A LA OFICINA DE INFORMACION Y PRENSA EN LA REALIZACION DE NOTAS PERIODISTICAS PARA LA REVISTA INSTITUCIONAL 'PODER LEGISLATIVO' DE LA CAMARA DE REPRESENTANTES</t>
  </si>
  <si>
    <t>CPS_1058_2019</t>
  </si>
  <si>
    <t>PRESTAR SERVICIOS PROFESIONALES PARA APOYAR A LA COMISION LEGAL DE CUENTAS EN LA REVISION, SEGUIMIENTO AL PLAN DE MEJORAMIENTO DE LA ENTIDAD "SUPERITENDENCIA DE NOTARIADO Y REGISTRO" VIGENCIA 2018</t>
  </si>
  <si>
    <t>MARIA CRISTIA TORRADO RAMIREZ</t>
  </si>
  <si>
    <t>https://www.contratos.gov.co/consultas/detalleProceso.do?numConstancia=19-12-9971670</t>
  </si>
  <si>
    <t>CPS_1059_2019</t>
  </si>
  <si>
    <t>PRESTACION DE SERVICIOS PROFESIONALES PARA BRINDAR ACOMPAÑAMIENTO A LA OFICINA DE INFORMACION Y PRENSA EN TODO LO REFERENTE AL MANEJO Y DESARROLLO DE LA IMAGEN INSTITUCIONAL Y PUBLICIDAD DE LA CAMARA DE REPRESENTANTES</t>
  </si>
  <si>
    <t>NAYHUA FAYAD DE LA VALLE</t>
  </si>
  <si>
    <t>https://www.contratos.gov.co/consultas/detalleProceso.do?numConstancia=19-12-9969967</t>
  </si>
  <si>
    <t>CPS_1060_2019</t>
  </si>
  <si>
    <t>PRESTAR SERVICIOS DE APOYO A LA GESTION A LA COMISION LEGAL DE CUENTAS, EN EL SEGUIMIENTO CONTABLE, FINANCIERA Y PRESUPUESTAL DE LA ENTIDAD "UNIDAD DE INFORMACIÓN Y ANALISIS FINANCIERO -UIAF" VIGENCIA 2018</t>
  </si>
  <si>
    <t>JUAN CARLOS ANCHIQUE BOHORQUEZ</t>
  </si>
  <si>
    <t>https://www.contratos.gov.co/consultas/detalleProceso.do?numConstancia=19-12-9971784</t>
  </si>
  <si>
    <t>CPS_1061_2019</t>
  </si>
  <si>
    <t>https://www.contratos.gov.co/consultas/detalleProceso.do?numConstancia=19-12-9971956</t>
  </si>
  <si>
    <t>CPS_1062_2019</t>
  </si>
  <si>
    <t>PRESTAR SERVICIOS DE APOYO A LA GESTION EN LOS PROCESOS DE RECOLECCION, REGISTRO Y CLASIFICACION DE LA EJECUCION DEL PRESUPUESTO DE LA CORPORACION</t>
  </si>
  <si>
    <t>PATRICIA ELENA DE LEON MANOTAS</t>
  </si>
  <si>
    <t>https://www.contratos.gov.co/consultas/detalleProceso.do?numConstancia=19-12-9972068</t>
  </si>
  <si>
    <t>CPS_1063_2019</t>
  </si>
  <si>
    <t>APOYO A LA GESTION DE LA OFICINA DE PLANEACION Y SISTEMAS EN LA ACTUALIZACION DE HERRAMIENTAS DE SISTEMA DE GESTION DE CALIDAD, PLAN ANTICORRUPCION Y ATENCION AL CIUDADANO</t>
  </si>
  <si>
    <t>https://www.contratos.gov.co/consultas/detalleProceso.do?numConstancia=19-12-9972186</t>
  </si>
  <si>
    <t>CPS_1064_2019</t>
  </si>
  <si>
    <t>PRESTACION DE SERVICIOS DE APOYO A LA GESTION EN LA DIVISION DE PERSONAL EN ACTIVIDADES RELACIONADAS CON EL DISEÑO DE PIEZAS GRAFICAS, ELABORACION DE PRESENTACIONES, Y ELABORACION DE CONTENIDO AUDIOVISUAL</t>
  </si>
  <si>
    <t>ANDREA MARIA DEL PILAR ANGEL LOSADA</t>
  </si>
  <si>
    <t>https://www.contratos.gov.co/consultas/detalleProceso.do?numConstancia=19-12-9972300</t>
  </si>
  <si>
    <t>CPS_1065_2019</t>
  </si>
  <si>
    <t>PRESTACION DE SERVICIOS PROFESIONALES PARA BRINDAR ACOMPAÑAMIENTO EN EL DESARROLLO DE ACTIVIDADES DE APOYO EN EL MANTENIMIENTO DE LAS INFRAESTRUCTURAS DEL CONGRESO EN LA DIVISION DE SERVICIOS DE LA CAMARA DE REPRESENTANTES</t>
  </si>
  <si>
    <t>DAVID FELIPE MARQUEZ GARCIA</t>
  </si>
  <si>
    <t>https://www.contratos.gov.co/consultas/detalleProceso.do?numConstancia=19-12-9972371</t>
  </si>
  <si>
    <t>CPS_1066_2019</t>
  </si>
  <si>
    <t>https://www.contratos.gov.co/consultas/detalleProceso.do?numConstancia=19-12-9970865</t>
  </si>
  <si>
    <t>CPS_1067_2019</t>
  </si>
  <si>
    <t>SANDRA PATRICIA CHARRY RAMIREZ</t>
  </si>
  <si>
    <t>https://www.contratos.gov.co/consultas/detalleProceso.do?numConstancia=19-12-9973206</t>
  </si>
  <si>
    <t>CPS_1068_2019</t>
  </si>
  <si>
    <t>PRESTAR SERVICIOS DE APOYO A LA GESTION EN LA BUSQUEDA Y RECOLECCION DE INFORMACION CONTABLE, ADMINISTRATIVA, FINANCIERA Y DE CONTROL INTERNO, RESPECTO DE LA ENTIDAD "U.A.E. AUTORIDAD NACIONAL DE LICENCIAS AMBIENTALES - ANLA" VIGENCIA 2018</t>
  </si>
  <si>
    <t>CARLOS ANDRES VILORIA OTERO</t>
  </si>
  <si>
    <t>https://www.contratos.gov.co/consultas/detalleProceso.do?numConstancia=19-12-9973250</t>
  </si>
  <si>
    <t>CPS_1069_2019</t>
  </si>
  <si>
    <t>PRESTAR SERVICIOS DE APOYO A LA GESTION A LA COMISION LEGAL DE CUENTAS, EN EL SEGUIMIENTO CONTABLE, FINANCIERA Y PRESUPUESTAL DE LA ENTIDAD "INSTITUTO COLOMBIANO PARA LA EVALUACION DE LA EDUCACION SUPERIOR - ICFES" VIGENCIA 2018</t>
  </si>
  <si>
    <t>NATALIA ANDREA GUTIERREZ ANCHIQUE</t>
  </si>
  <si>
    <t>https://www.contratos.gov.co/consultas/detalleProceso.do?numConstancia=19-12-9973280</t>
  </si>
  <si>
    <t>CPS_1070_2019</t>
  </si>
  <si>
    <t>PRESTACION DE SERVICIOS PROFESIONALES PARA BRINDAR ACOMPAÑAMIENTO A LA OFICINA DE INFORMACION Y PRENSA EN EL PROCESO ESTRATEGICO DE COMUNICACION INTERNA Y CREACION DE CONTENIDOS PERIODISTICOS PARA LA PAGINA WEB DE LA CAMARA DE REPRESENTANTES</t>
  </si>
  <si>
    <t>https://www.contratos.gov.co/consultas/detalleProceso.do?numConstancia=19-12-9973293</t>
  </si>
  <si>
    <t>CPS_1071_2019</t>
  </si>
  <si>
    <t xml:space="preserve">PRESTACION DE SERVICIOS PROFESIONALES PARA BRINDAR ACOMPAÑAMIENTO EN EL DESARROLLO DE ACTIVIDADES DE APOYO JURIDICO EN LA DIVISION DE SERVICIOS DE LA CAMARA DE REPRESENTANTES </t>
  </si>
  <si>
    <t>LAURA SOFIA ROJAS VILLARRAGA</t>
  </si>
  <si>
    <t>https://www.contratos.gov.co/consultas/detalleProceso.do?numConstancia=19-12-9973315</t>
  </si>
  <si>
    <t>CPS_1072_2019</t>
  </si>
  <si>
    <t>PRESTAR SERVICIOS DE APOYO A LA GESTION EN LA BUSQUEDA Y RECOLECCION DE INFORMACION CONTABLE, ADMINISTRATIVA, FINANCIERA Y DE CONTROL INTERNO, RESPECTO DE LA ENTIDAD "DEPARTAMENTO ADMINISTRATIVO - DIRECCION NACIONAL DE INTELIGENCIA" VIGENCIA 2018</t>
  </si>
  <si>
    <t>https://www.contratos.gov.co/consultas/detalleProceso.do?numConstancia=19-12-9973340</t>
  </si>
  <si>
    <t>CPS_1073_2019</t>
  </si>
  <si>
    <t xml:space="preserve">PRESTACIÓN DE SERVICIOS DE APOYO A LA GESTIÓN EN LAS ACTIVIDADES DE ACOMPAÑAMIENTO A LOS ASUNTOS JURÍDICOS Y LEGALES; PROCESOS CONTRACTUALES Y PROYECCIÓN DE RESPUESTAS A DERECHOS DE PETICIÓN EN A OFICINA DE PLANEACIÓN Y SISTEMAS </t>
  </si>
  <si>
    <t xml:space="preserve">JUAN GILBERTO RUEDA RODRIGUEZ </t>
  </si>
  <si>
    <t>https://www.contratos.gov.co/consultas/detalleProceso.do?numConstancia=19-12-9973135</t>
  </si>
  <si>
    <t>CPS_1074_2019</t>
  </si>
  <si>
    <t>PRESTACIÓN DE SERVICIOS DE APOYO A LA GESTIÓN EN LA BÚSQUEDA Y RECOLECCIÓN DE INFORMACIÓN RESPECTO DE LA ENTIDAD "COMISIÓN DE REGULACIÓN DE COMUNICACIONES" VIGENCIA 2018</t>
  </si>
  <si>
    <t>https://www.contratos.gov.co/consultas/detalleProceso.do?numConstancia=19-12-9973163</t>
  </si>
  <si>
    <t>CPS_1075_2019</t>
  </si>
  <si>
    <t>PRESTACIÓN DE SERVICIOS DE APOYO A LA GESTIÓN PARA BRINDAR ACOMPAÑAMIENTO EN LA PRODUCCIÓN CREATIVA DE CONTENIDOS INFORMATIVOS PARA LOS PROGRAMAS DEL CANAL CONGRESO DE LA CÁMARA DE REPRESENTANTES</t>
  </si>
  <si>
    <t>JOSE ALEXANDER GAITAN TORRES</t>
  </si>
  <si>
    <t>https://www.contratos.gov.co/consultas/detalleProceso.do?numConstancia=19-12-9973225</t>
  </si>
  <si>
    <t>CPS_1076_2019</t>
  </si>
  <si>
    <t>PRESTACION DE SERVICIOS DE APOYO A LA GESTIÓN A LA COMISIÓN SEXTA CONSTITUCIONAL PERMANENTE DE LA CÁMARA DE REPRESENTANTES, EN LOS DEBATES DE CONTROL POLÍTICO CON OBRAS PUBLICAS Y TRANSPORTE EN LAS ACTIVIDADES ADMINISTRATIVAS</t>
  </si>
  <si>
    <t>MARIA CAROLINA MAESTRE BOTELLO</t>
  </si>
  <si>
    <t>https://www.contratos.gov.co/consultas/detalleProceso.do?numConstancia=19-12-9973259</t>
  </si>
  <si>
    <t>CPS_1077_2019</t>
  </si>
  <si>
    <t>LEONARDO GOMEZ BOTERO</t>
  </si>
  <si>
    <t>https://www.contratos.gov.co/consultas/detalleProceso.do?numConstancia=19-12-9973274</t>
  </si>
  <si>
    <t>CPS_1078_2019</t>
  </si>
  <si>
    <t xml:space="preserve">PRESTACIÓN DE SERVICIOS PROFESIONALES PARA COLABORAR JURÍDICAMENTE EN LAS ACTIVIDADES ADMINISTRATIVAS DERIVADAS DEL CUMPLIMIENTO DE LA FUNCIONES DE LA DIVISIÓN DE PERSONAL </t>
  </si>
  <si>
    <t>MARLEN PARADA PANCHE</t>
  </si>
  <si>
    <t>https://www.contratos.gov.co/consultas/detalleProceso.do?numConstancia=19-12-9973295</t>
  </si>
  <si>
    <t>CPS_1079_2019</t>
  </si>
  <si>
    <t>WENDY DAYANA AMAYA LOPEZ</t>
  </si>
  <si>
    <t>https://www.contratos.gov.co/consultas/detalleProceso.do?numConstancia=19-12-9973317</t>
  </si>
  <si>
    <t>CPS_1080_2019</t>
  </si>
  <si>
    <t xml:space="preserve">PRESTACIÓN DE SERVICIOS PROFESIONALES PARA BRINDAR ACOMPAÑAMIENTO EN EL DESARROLLO DE ACTIVIDADES DE APOYO EN LA EJECUCIÓN DE PROYECTO EN LA DIVISIÓN DE SERVICIOS DE LA CÁMARA DE REPRESENTANTES </t>
  </si>
  <si>
    <t>DIANA PATRICIA TORO OROZCO</t>
  </si>
  <si>
    <t>https://www.contratos.gov.co/consultas/detalleProceso.do?numConstancia=19-12-9973339</t>
  </si>
  <si>
    <t>CPS_1081_2019</t>
  </si>
  <si>
    <t xml:space="preserve">PRESTACIÓN DE SERVICIOS DE APOYO A LA GESTIÓN EN TODO LO RELACIONADO CON LA ORGANIZACIÓN, FOLIACIÓN Y CLASIFICACIÓN DEL ARCHIVO DOCUMENTAL Y OTRAS ACTIVIDADES ADMINISTRATIVAS DE LA OFICINA DE INFORMACIÓN Y PRENSA DE LA CÁMARA DE REPRESENTANTES </t>
  </si>
  <si>
    <t xml:space="preserve">MARIA FERNANDA SANTOS PATARROYO </t>
  </si>
  <si>
    <t>https://www.contratos.gov.co/consultas/detalleProceso.do?numConstancia=19-12-9973347</t>
  </si>
  <si>
    <t>CPS_1082_2019</t>
  </si>
  <si>
    <t>https://www.contratos.gov.co/consultas/detalleProceso.do?numConstancia=19-12-9975108</t>
  </si>
  <si>
    <t>CPS_1083_2019</t>
  </si>
  <si>
    <t>https://www.contratos.gov.co/consultas/detalleProceso.do?numConstancia=19-12-10020891</t>
  </si>
  <si>
    <t>CPS_1084_2019</t>
  </si>
  <si>
    <t>PRESTACION DE SERVICIOS PROFESIONALES PARA APOYAR A LA COMISION LEGAL DE CUENTAS EN LA REVISION, SEGUIMIENTO Y PLAN DE MEJORAMIENTO DE LA ENTIDAD "MINISTERIO DE TECNOLOGIAS DE LA INFORMACION Y LAS COMUNICACIONES - MINTIC" VIGENCIA 2018</t>
  </si>
  <si>
    <t>GABRIELA MARIA ABISAMBRA FLOREZ</t>
  </si>
  <si>
    <t>https://www.contratos.gov.co/consultas/detalleProceso.do?numConstancia=19-12-9975449</t>
  </si>
  <si>
    <t>CPS_1085_2019</t>
  </si>
  <si>
    <t>PRESTAR SERVICIOS DE APOYO A LA GESTION A LA COMISION LEGAL DE CUENTAS, EN EL SEGUIMENTO CONTABLE, FINANCIERA Y PRESUPUESTAL DE LA ENTIDAD "UNIDAD DE INFORMACION Y ANALISIS FINANCIERO" VIGENCIA 2018</t>
  </si>
  <si>
    <t>https://www.contratos.gov.co/consultas/detalleProceso.do?numConstancia=19-12-9975408</t>
  </si>
  <si>
    <t>CPS_1086_2019</t>
  </si>
  <si>
    <t>PRESTACION DE SERVICIOS DE APOYO A LA GESTION PARA BRINDAR ACOMPAÑAMIENTO A LA OFICINA DE INFORMACION Y PRENSA EN LOS REQUERIMIENTOS TECNICOS NECESARIOS PARA PRODUCCION DE LOS PROGRAMAS DEL CANAL CONGRESO DE LA CAMARA DE REPRESENTANTES</t>
  </si>
  <si>
    <t>FREDY ORTIZ RODRIGUEZ</t>
  </si>
  <si>
    <t>https://www.contratos.gov.co/consultas/detalleProceso.do?numConstancia=19-12-9975337</t>
  </si>
  <si>
    <t>CPS_1087_2019</t>
  </si>
  <si>
    <t>PRESTAR LOS SERVICIOS PROFESIONALES EN EL DESPACHO DE LA DIRECCION ADMINISTRATIVA EN LA INTERACCION DE LAS VISITAS PROTOCOLARIAS A LA CAMARA DE REPRESENTANTES Y ORGANISMOS INTERNACIONALES, DESDE EL PUNTO DE VISTA DE SU PROFESION</t>
  </si>
  <si>
    <t>NATALIA ANDREA GALINDO ALONSO</t>
  </si>
  <si>
    <t>https://www.contratos.gov.co/consultas/detalleProceso.do?numConstancia=19-12-9975210</t>
  </si>
  <si>
    <t>CPS_1088_2019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</si>
  <si>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</si>
  <si>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JULIO RAFAEL SANCHEZ ZUÑIGA</t>
  </si>
  <si>
    <t>https://www.contratos.gov.co/consultas/detalleProceso.do?numConstancia=19-12-9974470</t>
  </si>
  <si>
    <t>CPS_1089_2019</t>
  </si>
  <si>
    <t>PRESTACIÓN DE SERVICIOS PROFESIONALES PARA BRINDAR ACOMPAÑAMIENTO EN LA REALIZACIÒN DE CONTENIDOS INFORMATIVOS PARA LOS PROGRAMAS TELEVISIVOS DEL CANAL CONGRESO DE LA CÁMARA DE REPRESENTANTES</t>
  </si>
  <si>
    <t>https://www.contratos.gov.co/consultas/detalleProceso.do?numConstancia=19-12-9974565</t>
  </si>
  <si>
    <t>CPS_1090_2019</t>
  </si>
  <si>
    <t>PRESTACION DE SERVICIOS PROFESIONALES COMO ABOGADO Y ESPECIALISTA PARA ASESORAR A LA COMISION DE INVESTIGACION Y ACUSACION DE LA CAMARA DE REPRESENTANTES EN MATERIA JURIDICA PARA LOS PROCESOS PENALES DISCIPLINARIOS Y FISCALES, ADELANTADOS POR LA ENTIDAD</t>
  </si>
  <si>
    <t>JORGE ANIBAL ALVAREZ CHAVEZ</t>
  </si>
  <si>
    <t>https://www.contratos.gov.co/consultas/detalleProceso.do?numConstancia=19-12-9987381</t>
  </si>
  <si>
    <t>CPS_1091_2019</t>
  </si>
  <si>
    <t>PRESTACION DE SERVICIOS PROFESIONALES ESPECIALIZADOS EN LA CORRECCION DE ESTILO Y REDACCION DE TODOS LOS DOCUMENTOS DIGITALES QUE SE REALICEN DESDE LA DIRECCION ADMINISTRATIVA DE LA CAMARA DE REPRESENTANTES DESDE LA OFICINA DE PLANEACION Y SISTEMAS</t>
  </si>
  <si>
    <t xml:space="preserve">RENSON SAID SEPULVEDA VERGARA </t>
  </si>
  <si>
    <t>https://www.contratos.gov.co/consultas/detalleProceso.do?numConstancia=19-12-9996011</t>
  </si>
  <si>
    <t>COMISION DE SEGUIMIENTO A LA LEY DE VICTIMAS</t>
  </si>
  <si>
    <t>CPS_1092_2019</t>
  </si>
  <si>
    <t>PRESTACION DE SERVICIOS PROFESIONALES EN LA COMISION DE SEGUIMIENTO A LA LEY DE VICTIMAS EN EL MARCO DE LO CONTEMPLADO EN EL ARTICULO 202 DE LA LEY 1448 DE 2011 O LEY DE VICTIMAS Y RESTITUCION DE TIERRAS EN LOS REQUERIMIENTOS CON LAS ENTIDADES Y LAS VICTIMAS</t>
  </si>
  <si>
    <t>https://www.contratos.gov.co/consultas/detalleProceso.do?numConstancia=19-12-9986846</t>
  </si>
  <si>
    <t>CPS_1093_2019</t>
  </si>
  <si>
    <t xml:space="preserve">PRESTACIÓN DE SERVICIOS DE APOYO A LA GESTIÓN PARA BRINDAR ACOMPAÑAMIENTO A LA OFICINA DE INFORMACIÓN Y PRENSA EN LA BÚSQUEDA DE INFORMACIÓN Y REALIZACIÓN DE NOTAS PERIODÍSTICAS PARA LOS PROGRAMAS DEL CANAL CONGRESO DE LA CÁMARA DE REPRESENTANTES   </t>
  </si>
  <si>
    <t>JUDY MARCELA CETINA SARMIENTO</t>
  </si>
  <si>
    <t>https://www.contratos.gov.co/consultas/detalleProceso.do?numConstancia=19-12-9974595</t>
  </si>
  <si>
    <t>CPS_1094_2019</t>
  </si>
  <si>
    <t xml:space="preserve">PRESTACIÓN DE SERVICIOS PROFESIONALES PARA COLABORAR JURÍDICAMENTE EN LAS ACTIVIDADES ADMINISTRATIVAS DERIVADAS DEL CUMPLIMIENTO DE LA FUNCIONES DE LA DIVISIÓN  DE PERSONAL </t>
  </si>
  <si>
    <t>MARTHA CECILIA GARCIA DURAN</t>
  </si>
  <si>
    <t>https://www.contratos.gov.co/consultas/detalleProceso.do?numConstancia=19-12-9974634</t>
  </si>
  <si>
    <t>CPS_1095_2019</t>
  </si>
  <si>
    <t>LEIDY TATIANA RESTREPO IDARRAGA</t>
  </si>
  <si>
    <t>https://www.contratos.gov.co/consultas/detalleProceso.do?numConstancia=19-12-9974852</t>
  </si>
  <si>
    <t>CPS_1096_2019</t>
  </si>
  <si>
    <t>https://www.contratos.gov.co/consultas/detalleProceso.do?numConstancia=19-12-9987126</t>
  </si>
  <si>
    <t>CPS_1097_2019</t>
  </si>
  <si>
    <t xml:space="preserve">PRESTAR LOS SERVICIOS PROFESIONALES ESPECIALIZADOS EN EL DESPACHO DE LA DIRECCIÓN ADMINSITRATIVA PARA CONSOLIDAR EL PLAN DE GESTIÓN, EL INFORME DE RENDICIÓN DE CUENTAS, Y DEMÁS REQUERIMIENTOS, SOLICITADOS POR LA OFICINA DE CONTROL INTERNO Y DEMÁS AUTORIDADES QUE EJERCEN LA VIGILANCIA ADMINISTRATIVA </t>
  </si>
  <si>
    <t xml:space="preserve">ZULMA YISEL CONTRERAS VARGAS </t>
  </si>
  <si>
    <t>https://www.contratos.gov.co/consultas/detalleProceso.do?numConstancia=19-12-9974906</t>
  </si>
  <si>
    <t>CPS_1098_2019</t>
  </si>
  <si>
    <t>PRESTACION DE SERVICIOS PROFESIONALES PARA APOYAR A LA PRESIDENCIA DE LA CAMARA DE REPRESENTANTES, EN EL ANALISIS POLITICO DE LOS PROYECTOS DE ACTO LEGISLATIVO Y DE LEY QUE ESTEN EN TRAMITE, ADEMAS DE SU IMPACTO SOCIAL</t>
  </si>
  <si>
    <t>https://www.contratos.gov.co/consultas/detalleProceso.do?numConstancia=19-12-9975543</t>
  </si>
  <si>
    <t>CPS_1099_2019</t>
  </si>
  <si>
    <t>PRESTACION DE SERVICIOS PROFESIONALES PARA ACOMPAÑAR A LA SECCION DE CONTABILIDAD DE LA DIVISION FINANCIERA Y DE PRESUPUESTO DE LA CAMARA DE REPRESENTANTES, EN ACTIVIDADES CONTABLES Y FINANCIERAS PARA DESARROLLAR TODO LO REFERENTE A LA ACTUALIZACION DE LOS PROCEDIMIENTO DE LA SECCION DECONTABILIDAD Y DEPURACION DE CUENTAS CONTABLES, CRUCES DE BASES DE DATOS CONTABLES</t>
  </si>
  <si>
    <t xml:space="preserve">OMAR AUGUSTO SANABRIA CESPEDES </t>
  </si>
  <si>
    <t>https://www.contratos.gov.co/consultas/detalleProceso.do?numConstancia=19-12-9975499</t>
  </si>
  <si>
    <t>CPS_1100_2019</t>
  </si>
  <si>
    <t xml:space="preserve">PRESTACIÓN DE SERVICIOS DE APOYO A LA GESTIÓN EN LAS ACTIVIDADES ASISTENCIALES REQUERIDAS POR LA OFICINA DE PLANEACIÓN Y SISTEMAS DE LA CAMARA DE REPRESENTANTES </t>
  </si>
  <si>
    <t>ALEJANDRA ARANGO CARDENAS</t>
  </si>
  <si>
    <t>https://www.contratos.gov.co/consultas/detalleProceso.do?numConstancia=19-12-9978210</t>
  </si>
  <si>
    <t>CPS_1101_2019</t>
  </si>
  <si>
    <t xml:space="preserve">PRESTACIÓN DE SERVICIOS PROFESIONALES EN LA DIVISIÓN DE PERSONAL PARA COLABORAR EN TODO LO RELACIONADO CON EL SISTEMA DE SEGURIDAD Y SALUD EN EL TRABAJO </t>
  </si>
  <si>
    <t>WALTER VARGAS FLOREZ</t>
  </si>
  <si>
    <t>https://www.contratos.gov.co/consultas/detalleProceso.do?numConstancia=19-12-9978235</t>
  </si>
  <si>
    <t>CPS_1102_2019</t>
  </si>
  <si>
    <t>PRESTAR SERVICIOS PROFESIONALES PARA APOYAR A LA COMISIÓN LEGAL DE CUENTAS EN LA REVISIÓN CONTABLE, FINANCIERA Y PRESUPUESTAL DE LA ENTIDAD "CÁMARA DE REPRESENTANTES" VIGENCIA 2018</t>
  </si>
  <si>
    <t>ALBERTO ANIBAL RAMIREZ ZULUAGA</t>
  </si>
  <si>
    <t>https://www.contratos.gov.co/consultas/detalleProceso.do?numConstancia=19-12-9978503</t>
  </si>
  <si>
    <t>CPS_1103_2019</t>
  </si>
  <si>
    <t>https://www.contratos.gov.co/consultas/detalleProceso.do?numConstancia=19-12-9978553</t>
  </si>
  <si>
    <t>CPS_1104_2019</t>
  </si>
  <si>
    <t xml:space="preserve">PRESTACIÓN DE SERVICIOS PROFESIONALES PARA ACOMPAÑAR Y APOYAR EN MATERIA JURÍDICA, LOS PROCESOS PENALES, FISCALES Y DISCIPLINARIOS, ADELANTADOS POR LA COMISIÓN DE INVESTIGACIÓN Y ACUSACIÓN DE LA CÁMARA DE REPRESENTANTES  </t>
  </si>
  <si>
    <t>https://www.contratos.gov.co/consultas/detalleProceso.do?numConstancia=19-12-9978667</t>
  </si>
  <si>
    <t>CPS_1105_2019</t>
  </si>
  <si>
    <t>BRENDA XIRLEY FUENTES CORREDOR</t>
  </si>
  <si>
    <t>https://www.contratos.gov.co/consultas/detalleProceso.do?numConstancia=19-12-9978754</t>
  </si>
  <si>
    <t>CPS_1106_2019</t>
  </si>
  <si>
    <t xml:space="preserve">PRESTACIÓN DE SERVICIOS PROFESIONALES PARA ACOMPAÑAR Y APOYAR EN LA LIQUIDACIÓN DE CUENTAS DE COBRO DE CONTRATISTA DE LA CORPORACIÓN RADICADAS EN AL DIVISIÓN FINANCIERA Y DE PRESUPUESTO DE LA CÁMARA DE REPRESENTANTES </t>
  </si>
  <si>
    <t>RONALD ORLANDO BALAGUERA MOTTA</t>
  </si>
  <si>
    <t>https://www.contratos.gov.co/consultas/detalleProceso.do?numConstancia=19-12-9978804</t>
  </si>
  <si>
    <t>CPS_1107_2019</t>
  </si>
  <si>
    <t>PRESTACIÓN DE SERVICIOS DE APOYO A LA COMISIÓN LEGAL DE CUENTAS, QUE PERMITA LA BÚSQUEDA DE INFORMACIÓN DE LAS ENTIDADES A FENECER LA CUENTA GENERAL DEL PRESUPUESTO Y EL TESORO VIGENCIA 2018</t>
  </si>
  <si>
    <t>https://www.contratos.gov.co/consultas/detalleProceso.do?numConstancia=19-12-9978876</t>
  </si>
  <si>
    <t>CPS_1108_2019</t>
  </si>
  <si>
    <t>PRESTACION DE SERVICIOS DE APOYO A LA GESTION EN LA DIVISION DE PERSONAL PARA COLABORAR EN LA MEJORA, ACTUALIZACION E IMPLEMENTACION DEL MANUAL DE FUNCIONES DE LA ENTIDAD</t>
  </si>
  <si>
    <t>OSCAR ALEJANDRO CRREÑO GARZON</t>
  </si>
  <si>
    <t>https://www.contratos.gov.co/consultas/detalleProceso.do?numConstancia=19-12-9981082</t>
  </si>
  <si>
    <t>CPS_1109_2019</t>
  </si>
  <si>
    <t>PRESTACION DE SERVICIOS PROFESIONALES PARA BRINDAR ACOMPAÑAMIENTO A LA OFCINA DE INFORMACION Y PRENSA COMO EDITOR DE NOTAS PETRODISTICAS PARA EL PROGRAMA RADIAL 'FRECUENCIA LEGISLATIVA DE LA CAMARA DE REPRESENTANTES</t>
  </si>
  <si>
    <t>JAVIER ENRIQUE DE LA HOZ LUNA</t>
  </si>
  <si>
    <t>https://www.contratos.gov.co/consultas/detalleProceso.do?numConstancia=19-12-9981390</t>
  </si>
  <si>
    <t>CPS_1110_2019</t>
  </si>
  <si>
    <t>PRESTACION DE SERVICIOS PROFESIONALES PARA COLABORAR EN LA IMPLEMENTACION, MEJORA Y ACTUALIZACION DE LOS PROCESOS DE LA DIVISION DE PERSONAL</t>
  </si>
  <si>
    <t>NATALIA DEL PILAR OLANO RIAÑO</t>
  </si>
  <si>
    <t>https://www.contratos.gov.co/consultas/detalleProceso.do?numConstancia=19-12-9981472</t>
  </si>
  <si>
    <t>CPS_1111_2019</t>
  </si>
  <si>
    <t>PRESTAR SERVICIOS PROFESIONALES A LA COMISION LEGAL DE CUENTAS EN LA REVISION CONTABLE, FINANCIERA Y PRESUPUESTAL DE LA ENTIDAD "ECOPETROL S.A. Y ESENTTIA S.A." VIGENCIA 2018</t>
  </si>
  <si>
    <t>MARIBEL CALDERON OSERO</t>
  </si>
  <si>
    <t>https://www.contratos.gov.co/consultas/detalleProceso.do?numConstancia=19-12-9981886</t>
  </si>
  <si>
    <t>MC_010_2019</t>
  </si>
  <si>
    <t>SUMINISTRO DE REPUESTOS, INSUMOS Y HERRAMIENTAS PARA LOS EQUIPOS TECNOLÓGICOS DE LA HONORABLE CÁMARA DE REPRESENTANTES</t>
  </si>
  <si>
    <t>I-COMM SOLUTIONS SAS</t>
  </si>
  <si>
    <t>https://www.contratos.gov.co/consultas/detalleProceso.do?numConstancia=19-13-9919617</t>
  </si>
  <si>
    <t>CPS_1113_2019</t>
  </si>
  <si>
    <t>https://www.contratos.gov.co/consultas/detalleProceso.do?numConstancia=19-12-9989205</t>
  </si>
  <si>
    <t>COMISION DE ETICA Y ESTATUTO DEL CONGRESISTA</t>
  </si>
  <si>
    <t>CPS_1114_2019</t>
  </si>
  <si>
    <t>PRESTACION DE SERVICIOS PROFESIONALES PARA APOYAR A LOS HONORABLES REPRESENTANTES MIEMBROS DE LA COMISION DE ETICA Y ESTATUTO DEL CONGRESISTA, EN LA REVISION E IMPULSO DE LOS PROCESOS ETICO DISCIPLINARIO QUE ADELANTA LA COMISION, CONFORME AL CODIGO DE ETICA Y DISCIPLINARIO DEL CONGRESISTA</t>
  </si>
  <si>
    <t>https://www.contratos.gov.co/consultas/detalleProceso.do?numConstancia=19-12-9982009</t>
  </si>
  <si>
    <t>CPS_1115_2019</t>
  </si>
  <si>
    <t>https://www.contratos.gov.co/consultas/detalleProceso.do?numConstancia=19-12-9982067</t>
  </si>
  <si>
    <t>CPS_1116_2019</t>
  </si>
  <si>
    <t>PRESTAR LOS SERVICIOS PROFESIONALES PARA BRINDAR ACOMPAÑAMIENTO A LA OFICINA COORDINADORA DE CONTROL INTERNO EN LAS ACTIVIDADES RELACIONADAS CON LA EVALUACION, SEGUIMIENTO, Y ELABORACION DE LA INFORMACION RELACIONADA CON LA GESTION PRESUPUESTAL</t>
  </si>
  <si>
    <t>https://www.contratos.gov.co/consultas/detalleProceso.do?numConstancia=19-12-9982398</t>
  </si>
  <si>
    <t>CPS_1117_2019</t>
  </si>
  <si>
    <t>JUAN CARLOS GOMEZ MOLINA</t>
  </si>
  <si>
    <t>https://www.contratos.gov.co/consultas/detalleProceso.do?numConstancia=19-12-9982566</t>
  </si>
  <si>
    <t>CPS_1118_2019</t>
  </si>
  <si>
    <t>PRESTACION DE SERVICIOS PROFESIONALES PARA BRINDAR ACOMPAÑAMIENTO EN EL DESARROLLO DE ACTIVIDADES DE APOYO EN LA EJECUCION DE PROYECTOS EN LA DIVISION DE SERVICIOS DE LA CAMARA DE REPRESENTANTES</t>
  </si>
  <si>
    <t>LEYDY MARITZA GUTIERREZ CHARRY</t>
  </si>
  <si>
    <t>https://www.contratos.gov.co/consultas/detalleProceso.do?numConstancia=19-12-9982593</t>
  </si>
  <si>
    <t>CPS_1119_2019</t>
  </si>
  <si>
    <t>PRESTACION DE SERVICIOS PROFESIONALES PARA BRINDAR ACOMPAÑAMIENTO CALIFICADO EN EL DESARROLLO DE ACTIVIDADES DE APOYO JURIDICO EN LA DIVISION DE SERVICIOS DE LA CAMARA DE REPRESENTANTES</t>
  </si>
  <si>
    <t>https://www.contratos.gov.co/consultas/detalleProceso.do?numConstancia=19-12-9982619</t>
  </si>
  <si>
    <t>CPS_1120_2019</t>
  </si>
  <si>
    <t>PABLO SEGUNDO BALLESTEROS BERNIER</t>
  </si>
  <si>
    <t>https://www.contratos.gov.co/consultas/detalleProceso.do?numConstancia=19-12-9982667</t>
  </si>
  <si>
    <t>CPS_1121_2019</t>
  </si>
  <si>
    <t>PRESTACION DE SERVICIOS PROFESIONALES PARA BRINDAR ACOMPAÑAMIENTO CALIFICADO EN EL DESARROLLO DE ACTIVIDADES DE APOYO ADMINISTRATIVO Y FINANCIERO EN LA DIVISION DE SERVICIOS DE LA CAMARA DE REPRESENTANTES</t>
  </si>
  <si>
    <t>https://www.contratos.gov.co/consultas/detalleProceso.do?numConstancia=19-12-9983517</t>
  </si>
  <si>
    <t>CPS_1122_2019</t>
  </si>
  <si>
    <t>ADRIANA CORENA SIMANCAS</t>
  </si>
  <si>
    <t>https://www.contratos.gov.co/consultas/detalleProceso.do?numConstancia=19-12-9983615</t>
  </si>
  <si>
    <t>CPS_1123_2019</t>
  </si>
  <si>
    <t>PRESTAR LOS SERVICIOS PROFESIONALES PARA BRINDAR ACOMPAÑAMIENTO A LA OFICINA COORDINADORA DE CONTROL INTERNO EN EL ANALISIS DE LA INFORMACION PRESUPUESTAL QUE SIRVA DE INSUMO PARA LA EVALUACION Y SEGUIMIENTO A LAS AREAS FINANCIERAS DE LA ENTIDAD</t>
  </si>
  <si>
    <t>https://www.contratos.gov.co/consultas/detalleProceso.do?numConstancia=19-12-9984074</t>
  </si>
  <si>
    <t>CPS_1124_2019</t>
  </si>
  <si>
    <t>PRESTAR SERVICIOS PROFESIONALES A LA OFICINA DE PLANEACION Y SISTEMAS EN EL DIAGNOSTICO Y RECOMENDACIONES DE MEJORES PRACTICAS ITIL, DIAGNOSTICO Y RECOMENDACIONES PARA EL CENTRO DE DATOS Y LAS DEMAS LABORES DE TECNOLOGIA DE LA INFORMACION DE LA CAMARA DE REPRESENTANTES</t>
  </si>
  <si>
    <t>https://www.contratos.gov.co/consultas/detalleProceso.do?numConstancia=19-12-9989278</t>
  </si>
  <si>
    <t>CPS_1125_2019</t>
  </si>
  <si>
    <t>PRESTACION DE SERVICIOS PROFESIONALES PARA BRINDAR ACOMPAÑAMIENTO A LA OFICINA DE INFORMACION Y PRENSA COMO PERIODISTA PARA EL CUBRIMIENTO DE LA ACTIVIDAD LEGISLATIVA DE LA COMISION LEGAL PARA LA EQUIDAD DE LA MUJER DE LA CAMARA DE REPRESENTANTES</t>
  </si>
  <si>
    <t>EDWIN ERNESTO SUAREZ NARVAEZ</t>
  </si>
  <si>
    <t>https://www.contratos.gov.co/consultas/detalleProceso.do?numConstancia=19-12-9989631</t>
  </si>
  <si>
    <t>CPS_1126_2019</t>
  </si>
  <si>
    <t xml:space="preserve">PRESTACION DE SERVICIOS DE APOYO A LA GESTION PARA BRINDAR ACOMPAÑAMIENTO EN EL DESARROLLO DE ACTIVIDADES AUXILIARES DE TIPO ADMINISTRATIVO EN LA DIVISION DE SERVICIOS DE LA CAMARA DE REPRESENTANTES </t>
  </si>
  <si>
    <t>https://www.contratos.gov.co/consultas/detalleProceso.do?numConstancia=19-12-9989720</t>
  </si>
  <si>
    <t>CPS_1127_2019</t>
  </si>
  <si>
    <t>LILIANA JARAMILLO MUTIS</t>
  </si>
  <si>
    <t>https://www.contratos.gov.co/consultas/detalleProceso.do?numConstancia=19-12-9989841</t>
  </si>
  <si>
    <t>CPS_1128_2019</t>
  </si>
  <si>
    <t>PRESTACION DE SERVICIOS PROFESIONALES PARA APOYAR EN LAS DIFERENTES FUNCIONES A LA DIVISION JURIDICA</t>
  </si>
  <si>
    <t>https://www.contratos.gov.co/consultas/detalleProceso.do?numConstancia=19-12-9990297</t>
  </si>
  <si>
    <t>CPS_1129_2019</t>
  </si>
  <si>
    <t>https://www.contratos.gov.co/consultas/detalleProceso.do?numConstancia=19-12-9990374</t>
  </si>
  <si>
    <t>CPS_1130_2019</t>
  </si>
  <si>
    <t>PRESTACION DE SERVICIOS DE APOYO A LA GESTION PARA BRINDAR ACOMPAÑAMIENTO A LA OFICINA DE INFORMACION Y PRENSA EN LA OPERACION DEL SISTEMA DE SWITCHER PARA LAS TRANSMISIONES EN DIRECTO O EN DIFERIDO DE LAS COMISIONES, PLENARIAS Y LOS DIFERENTES EVENTOS ORGANIZADOS POR LA CAMARA DE REPRESENTANTES</t>
  </si>
  <si>
    <t>CARLOS JULIO HERNANDEZ</t>
  </si>
  <si>
    <t>https://www.contratos.gov.co/consultas/detalleProceso.do?numConstancia=19-12-9990505</t>
  </si>
  <si>
    <t>CPS_1131_2019</t>
  </si>
  <si>
    <t>SANDRA LILIANA GARCIA NAVIA</t>
  </si>
  <si>
    <t>https://www.contratos.gov.co/consultas/detalleProceso.do?numConstancia=19-12-9990560</t>
  </si>
  <si>
    <t>CPS_1132_2019</t>
  </si>
  <si>
    <t>https://www.contratos.gov.co/consultas/detalleProceso.do?numConstancia=19-12-9990638</t>
  </si>
  <si>
    <t>CPS_1133_2019</t>
  </si>
  <si>
    <t>PRESTACION DE SERVICIOS PROFESIONALES PARA ACOMPAÑAR A LA DIVISION DE PERSONAL EN LA IMPLEMENTACION DEL PROGRAMA DE PRE-PENSIONADOS</t>
  </si>
  <si>
    <t>VERONICA MARIA OSPINO PUCHE</t>
  </si>
  <si>
    <t>https://www.contratos.gov.co/consultas/detalleProceso.do?numConstancia=19-12-9990737</t>
  </si>
  <si>
    <t>CPS_1134_2019</t>
  </si>
  <si>
    <t>LINA MARGARITA MARTINEZ MENDOZA</t>
  </si>
  <si>
    <t>https://www.contratos.gov.co/consultas/detalleProceso.do?numConstancia=19-12-9991096</t>
  </si>
  <si>
    <t>CPS_1135_2019</t>
  </si>
  <si>
    <t>PRESTACION DE SERVICIOS DE APOYO A LA GESTION PARA BRINDAR ACOMPAÑAMIENTO TECNICO EN EL DESARROLLO DE ACTIVIDADES DE AUXILIARES DE TIPO JURIDICO EN LA DIVISION DE SERVICIOS DE LA CAMARA DE REPRESENTANTES</t>
  </si>
  <si>
    <t>JULIANA PEREZ MORALES</t>
  </si>
  <si>
    <t>https://www.contratos.gov.co/consultas/detalleProceso.do?numConstancia=19-12-9996082</t>
  </si>
  <si>
    <t>CPS_1136_2019</t>
  </si>
  <si>
    <t>PRESTACION DE SERVICIOS PROFESIONALES PARA BRINDAR ACOMPANAMIENTO CALIFICADO EN EL DESARROLLO DE ACTIVIDADES DE APOYO ADMINISTRATIVO EN LA DIVISION DE SERVICIOS DE LA CAMARA DE REPRESENTANTES</t>
  </si>
  <si>
    <t xml:space="preserve">ALVARO ANDRES GRANADOS REYES </t>
  </si>
  <si>
    <t>https://www.contratos.gov.co/consultas/detalleProceso.do?numConstancia=19-12-9996040</t>
  </si>
  <si>
    <t>CPS_1137_2019</t>
  </si>
  <si>
    <t>PRESTACION DE SERVICIOS DE APOYO A LA GESTION PARA BRINDAR ACOMPAÑAMIENTO TECNICO EN EL DESARROLLO DE ACTIVIDADES DE APOYO JURIDICO EN LA DIVISION DE SERVICIOS DE LA CAMARA DE REPRESENTANTES</t>
  </si>
  <si>
    <t>https://www.contratos.gov.co/consultas/detalleProceso.do?numConstancia=19-12-9991467</t>
  </si>
  <si>
    <t>CPS_1138_2019</t>
  </si>
  <si>
    <t>PRESTACION DE SERVICIOS Y DE APOYO A LA GESTION PARA APOYAR EL DESARROLLO DE LAS ACTIVIDADES ADMINISTRATIVAS DE LA PRIMERA VICEPRESIDENCIA DE LA CAMARA DE REPRESENTANTES</t>
  </si>
  <si>
    <t>GUILLERMO ALBERTO MORALES PEÑA</t>
  </si>
  <si>
    <t>https://www.contratos.gov.co/consultas/detalleProceso.do?numConstancia=19-12-10057168</t>
  </si>
  <si>
    <t>CPS_1139_2019</t>
  </si>
  <si>
    <t>PRESTACION DE SERVICIOS DE APOYO A LA GESTION PARA BRINDAR ACOMPAÑAMIENTO TECNICO EN EL DESARROLLO DE ACTIVIDADES AUXILIARES DE TIPO JURIDICO EN LA DIVISION DE SERVICIOS DE LA CAMARA DE REPRESENTATES</t>
  </si>
  <si>
    <t>MARIA FERNANDA TRIANA REYES</t>
  </si>
  <si>
    <t>https://www.contratos.gov.co/consultas/detalleProceso.do?numConstancia=19-12-9991566</t>
  </si>
  <si>
    <t>CPS_1140_2019</t>
  </si>
  <si>
    <t>PRESTACION DE SERVICIOS PROFESIONALES PARA BRINDAR ASESORIA A LA DIVISION DE PERSONAL EN LA GERENCIA DEL RECURSO HUMANO</t>
  </si>
  <si>
    <t>https://www.contratos.gov.co/consultas/detalleProceso.do?numConstancia=19-12-9991723</t>
  </si>
  <si>
    <t>CPS_1141_2019</t>
  </si>
  <si>
    <t>PRESTACION DE SERVICIOS PROFESIONALES PARA PRESTAR APOYO EN ASUNTOS DISCIPLINARIOS QUE SEAN COMPETENCIA DE LA DIVISION JURIDICA</t>
  </si>
  <si>
    <t>CESAR MIGUEL TOBO TOBOS</t>
  </si>
  <si>
    <t>https://www.contratos.gov.co/consultas/detalleProceso.do?numConstancia=19-12-9991832</t>
  </si>
  <si>
    <t>1141A</t>
  </si>
  <si>
    <t>CPS_1141A_2019</t>
  </si>
  <si>
    <t>LUCY ESMERALDA CIFUENTES RUIZ</t>
  </si>
  <si>
    <t>https://www.contratos.gov.co/consultas/detalleProceso.do?numConstancia=19-12-9991939</t>
  </si>
  <si>
    <t>CPS_1142_2019</t>
  </si>
  <si>
    <t>PRESTACION DE SERVICIOS PROFESIONALES PARA BRINDAR ACOMPAÑAMIENTO A LA OFICINA DE INFORMACION Y PRENSA EN LA REALIZACION DE NOTAS PERIODISTICAS PARA LA REVISTA INSTITUCIONAL 'PODER LEGISLATIVO' DE LA CAMARA DE REPRESENTANTES EN LA MISMA</t>
  </si>
  <si>
    <t>MARTHA ISABEL MARTINEZ VARGAS</t>
  </si>
  <si>
    <t>https://www.contratos.gov.co/consultas/detalleProceso.do?numConstancia=19-12-9992131</t>
  </si>
  <si>
    <t>CPS_1143_2019</t>
  </si>
  <si>
    <t>PRESTACION DE SERVICIOS DE APOYO A LA GESTION PARA ACOMPAÑAR A LA DIVISION DE PERSONAL EN LAS ACTIVIDADES DE SISTEMATIZACION, EVACUACION DE FONDOS ACUMULADOS,ARCHIVO DE GESTION Y SITUACIONES ADMINISTRATIVAS DE LOS FUNCIONARIOS DE LA CAMARA DE REPRESENTANTES.</t>
  </si>
  <si>
    <t>https://www.contratos.gov.co/consultas/detalleProceso.do?numConstancia=19-12-9996099</t>
  </si>
  <si>
    <t>CPS_1144_2019</t>
  </si>
  <si>
    <t>PRESTACION DE SERVICIOS DE APOYO A LA GESTION PARA BRINDAR ACOMPAÑAMIENTO TENICO EN EL DESARROLLO DE ACTIVIDADES ASISTENCIALES Y OPERATIVAS EN LA DIVISION DE SERVICIOS DE LA CAMARA DE REPRESENTANTES</t>
  </si>
  <si>
    <t>DIANA CAROLINA CRUZ LUGO</t>
  </si>
  <si>
    <t>https://www.contratos.gov.co/consultas/detalleProceso.do?numConstancia=19-12-10002602</t>
  </si>
  <si>
    <t>CPS_1145_2019</t>
  </si>
  <si>
    <t>PRESTAR LOS SERVICIOS DE APOYO A LA GESTION EN LA OFICINA DE PLANEACION Y SISTEMAS EN LAS ACTIVIDADES RELACIONADAS CON LA GESTION DOCUMENTAL, EN LAS ESTRATEGIAS DE COMUNICACION E IMAGEN DE LA ENTIDAD</t>
  </si>
  <si>
    <t xml:space="preserve">CLARA TATIANA DIAZ JIMENEZ </t>
  </si>
  <si>
    <t>https://www.contratos.gov.co/consultas/detalleProceso.do?numConstancia=19-12-9995989</t>
  </si>
  <si>
    <t>SAMC_003_2019</t>
  </si>
  <si>
    <t>SUMINISTRO DE INSUMOS DE IMPRESION,UTILES DE OFICINA Y CONSUMIBLES DE FOTOCOPIADO PARA LAS SEDES DE LA CÁMARA DE REPRESENTANTES</t>
  </si>
  <si>
    <t>TALENTO COMERCIALIZADORA S.A.</t>
  </si>
  <si>
    <t>https://www.contratos.gov.co/consultas/detalleProceso.do?numConstancia=19-9-459357</t>
  </si>
  <si>
    <t>CPS_1147_2019</t>
  </si>
  <si>
    <t>PRESTACIÓN DE SERVICIOS DE APOYO A LA GESTIÓN PARA BRINDAR ACOMPAÑAMIENTO EN EL DESARROLLO DE ACTIVIDADES AUXILIARES DE TIPO ADMINISTRATIVO EN LA DIVISIÓN DE SERVICIOS DE LA CÁMARA DE REPRESENTANTES</t>
  </si>
  <si>
    <t>GRACE HELENA QUESSEP BITAR</t>
  </si>
  <si>
    <t>https://www.contratos.gov.co/consultas/detalleProceso.do?numConstancia=19-12-9996145</t>
  </si>
  <si>
    <t>CPS_1148_2019</t>
  </si>
  <si>
    <t xml:space="preserve">PRESTACIÓN DE SERVICIOS DE APOYO A LA GESTIÓN PARA BRINDAR ACOMPAÑAMIENTO TÉCNICO EN EL DESARROLLO DE ACTIVIDADES AUXILIARES DE TIPO JURÍDICO EN LA DIVISIÓN DE SERVICIOS DE LA CÁMARA DE REPRESENTANTES </t>
  </si>
  <si>
    <t>JOSE HORACIO TORRES MORALES</t>
  </si>
  <si>
    <t>https://www.contratos.gov.co/consultas/detalleProceso.do?numConstancia=19-12-9996244</t>
  </si>
  <si>
    <t>CPS_1149_2019</t>
  </si>
  <si>
    <t xml:space="preserve">PRESTACIÓN DE SERVICIOS PROFESIONALES, PARA REALIZAR ACOMPAÑAMIENTO JURÍDICO EN LOS PROCESOS PENALES DISCIPLINARIOS Y FISCALES ADELANTADOS POR LA COMISIÓN DE INVESTIGACIÓN Y ACUSACIÓN DE LA CÁMARA DE REPRESENTANTES </t>
  </si>
  <si>
    <t xml:space="preserve">JOSE SAMUEL ESPINOSA RODRIGUEZ </t>
  </si>
  <si>
    <t>https://www.contratos.gov.co/consultas/detalleProceso.do?numConstancia=19-12-9996237</t>
  </si>
  <si>
    <t>CPS_1150_2019</t>
  </si>
  <si>
    <t xml:space="preserve">MARIA PAULA BAMBAGUE OVIEDO </t>
  </si>
  <si>
    <t>https://www.contratos.gov.co/consultas/detalleProceso.do?numConstancia=19-12-9996176</t>
  </si>
  <si>
    <t>CPS_1151_2019</t>
  </si>
  <si>
    <t xml:space="preserve">PRESTACIÓN DE SERVICIOS DE APOYO A LA GESTIÓN PARA ACOMPAÑAR EN LAS CUENTAS QUE SON RECIBIDAS DE LA DIRECCIÓN ADMINISTRATIVA DE LA CÁMARA DE REPRESENTANTES; EN CUANTO A SU RECEPCIÓN, REVISIÓN DE IMPUESTOS, ANÁLISIS DE LOS SOPORTES, OBLIGACIONES ENTREGADOS Y DEPURACIÓN DE ACUERDO AL ESTUDIO RESPECTIVO EN CASO DE NO CUMPLIR CON LOS REQUISITOS RESPECTIVOS SE HARÁ DEVOLUCIÓN A LA DIRECCIÓN ADMINISTRATIVA PARA EL TRÁMITE APROPIADO </t>
  </si>
  <si>
    <t xml:space="preserve">NOHORA ALICIA GARCIA MOSQUERA </t>
  </si>
  <si>
    <t>https://www.contratos.gov.co/consultas/detalleProceso.do?numConstancia=19-12-9996193</t>
  </si>
  <si>
    <t>CPS_1152_2019</t>
  </si>
  <si>
    <t xml:space="preserve">MARCOS ANDRES GUEVARA FERRUCHO </t>
  </si>
  <si>
    <t>https://www.contratos.gov.co/consultas/detalleProceso.do?numConstancia=19-12-9996201</t>
  </si>
  <si>
    <t>CPS_1153_2019</t>
  </si>
  <si>
    <t>PRESTAR LOS SERVICIOS PROFESIONALES EN LA OFICINA DE PLANEACIÓN Y SISTEMAS EN LA REVISIÓN, SEGUIMIENTO Y VERIFICACIÓN DE LAS CONDICIONES DE LA ESTRUCTURACIÓN TÉCNICA LEGAL DE PROYECTOS BAJO EL MECANISMO DE ASOCIACIÓN PÚBLICO PRIVADA (APP)</t>
  </si>
  <si>
    <t xml:space="preserve">CARLOS MARIO NOGUERA SALAZAR </t>
  </si>
  <si>
    <t>https://www.contratos.gov.co/consultas/detalleProceso.do?numConstancia=19-12-9996210</t>
  </si>
  <si>
    <t>CPS_1154_2019</t>
  </si>
  <si>
    <t xml:space="preserve">PRESTACIÓN DE SERVICIOS PROFESIONALES EN LA OFICINA DE PLANEACIÓN Y SISTEMAS COMO ENLACE CON LA OFICINA DE INFORMACIÓN Y PRENSA EN LO RELACIONADO CON LAS MODIFICACIONES, REESTRUCTURACIÓN, ACTUALIZACIÓN DE IMAGEN Y DEMÁS ACTIVIDADES DERIVADAS DEL MANEJO DE LA PÁGINA WEB EN LA ENTIDAD </t>
  </si>
  <si>
    <t xml:space="preserve">ANDREA NATALY MATEUS VELEZ </t>
  </si>
  <si>
    <t>https://www.contratos.gov.co/consultas/detalleProceso.do?numConstancia=19-12-9996222</t>
  </si>
  <si>
    <t>CPS_1155_2019</t>
  </si>
  <si>
    <t>PRESTAR LOS SERVICIOS DE APOYO A LA GESTION EN LAS ACTIVIDADES PROPIAS DE CORRESPONDENCIA INTERNA Y EXTERNA, QUE SE MANEJEN EN LA DIRECCION ADMINISTRATIVA DE LA CAMARA DE REPRESENTANTES, ASI COMO LA REVISION DE DOCUMENTOS, ORGANIZACION Y DIGITALIZACION DEL ARCHIVO. COMO OTRAS FUNCIONES ASIGNADAS</t>
  </si>
  <si>
    <t>https://www.contratos.gov.co/consultas/detalleProceso.do?numConstancia=19-12-9998272</t>
  </si>
  <si>
    <t>CPS_1156_2019</t>
  </si>
  <si>
    <t>NHORA ELIANA ALEGRIA MAMBUSCAY</t>
  </si>
  <si>
    <t>https://www.contratos.gov.co/consultas/detalleProceso.do?numConstancia=19-12-9998855</t>
  </si>
  <si>
    <t>CPS_1157_2019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</si>
  <si>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</si>
  <si>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ANLLY LUZ VANEGAS ESTRADA</t>
  </si>
  <si>
    <t>https://www.contratos.gov.co/consultas/detalleProceso.do?numConstancia=19-12-9999328</t>
  </si>
  <si>
    <t>CPS_1158_2019</t>
  </si>
  <si>
    <t>PRESTACION DE SERVICIOS PROFESIONALES PARA BRINDAR ACOMPAÑAMIENTO EN EL DESARROLLO DE ACTIVIDADES DE APOYO JURIDICO EN LA DIVISION DE SERVICIOS DE LA CAMARA DE REPRESENTANTES. OS A CARGO DE LA DEPENDENCIA</t>
  </si>
  <si>
    <t>AARON ROJAS BARRERA</t>
  </si>
  <si>
    <t>https://www.contratos.gov.co/consultas/detalleProceso.do?numConstancia=19-12-10000911</t>
  </si>
  <si>
    <t>CPS_1159_2019</t>
  </si>
  <si>
    <t>PRESTACIÓN DE SERVICIOS PROFESIONALES PARA APOYAR A LA COMISIÓN LEGAL DE CUENTA EN LA REVISIÓN, SEGUIMIENTO AL PLAN DE MEJORAMIENTO DE LAS ENTIDADES "MINISTERIO DE CULTURA Y CORPORACIÓN AUTONOMA REGIONAL DEL VALLE DEL CAUCA -CVC" VIGENCIA 2018</t>
  </si>
  <si>
    <t xml:space="preserve">JENNY FERNANDA BAHAMON GOMEZ </t>
  </si>
  <si>
    <t>https://www.contratos.gov.co/consultas/detalleProceso.do?numConstancia=19-12-9996094</t>
  </si>
  <si>
    <t>CPS_1160_2019</t>
  </si>
  <si>
    <t>PRESTACIÓN DE SERVICIOS PROFESIONALES PARA BRINDAR ACOMPAÑAMIENTO CALIFICADO EN EL DESARROLLO DE ACTIVIDADES DE APOYO JURÍDICO EN LA DIVISIÓN DE SERVICIOIS DE LA CAMARA DE REPRESENTANTES</t>
  </si>
  <si>
    <t>https://www.contratos.gov.co/consultas/detalleProceso.do?numConstancia=19-12-9996029</t>
  </si>
  <si>
    <t>CPS_1161_2019</t>
  </si>
  <si>
    <t>PRESTACION DE SERVICIOS PROFESIONALES PARA APOYAR A LA COMISION LEGAL DE CUENTAS EN LA REVISION Y SEGUIMIENTO AL PLAN DE MEJORAMIENTO DE LA ENTIDAD "SERVICIOS POSTALES NACIONALES S.A. 4-72" VIGENCIA 2018</t>
  </si>
  <si>
    <t>ANGELA BERNARDA PEREZ PERALTA</t>
  </si>
  <si>
    <t>https://www.contratos.gov.co/consultas/detalleProceso.do?numConstancia=19-12-10000961</t>
  </si>
  <si>
    <t>CPS_1162_2019</t>
  </si>
  <si>
    <t>PRESTACION DE SERVICIOS PROFESIONALES PARA APOYAR A LA COMISION LEGAL DE CUENTAS EN LA REVISION, SEGUIMIENTO AL PLAN DE MEJORAMIENTO DE LA ENTIDAD "RADIO TELEVISION NACIONAL DE COLOMBIA - RTVC" VIGENCIA 2018</t>
  </si>
  <si>
    <t>ROSA ANGELICA LOPEZ GUERRERO</t>
  </si>
  <si>
    <t>https://www.contratos.gov.co/consultas/detalleProceso.do?numConstancia=19-12-10001081</t>
  </si>
  <si>
    <t>CPS_1163_2019</t>
  </si>
  <si>
    <t>PRESTAR LOS SERVICIOS DE APOYO A LA GESTION EN LA OFICINA DE PLANEACION Y SISTEMAS EN LAS ACTIVIDADES RELACIONADAS CON LA GESTION DOCUMENTAL EN LAS ESTRATEGIAS DE COMUNICACION E IMAGEN DE LA ENTIDAD</t>
  </si>
  <si>
    <t>https://www.contratos.gov.co/consultas/detalleProceso.do?numConstancia=19-12-10001312</t>
  </si>
  <si>
    <t>CPS_1164_2019</t>
  </si>
  <si>
    <t>PRESTACION DE SERVICIOS DE APOYO A LA GESTION PARA BRINDAR ACOMPAÑAMIENTO TECNICO EN EL DESARROLLO DE ACTIVIDADES AUXILIARES DE TIPO ADMINISTRATIVO EN LA DIVISION DE SERVICIOS DE LA CAMARA DE REPRESENTANTES</t>
  </si>
  <si>
    <t>HARVEY YESID MARTINEZ SOLAQUE</t>
  </si>
  <si>
    <t>https://www.contratos.gov.co/consultas/detalleProceso.do?numConstancia=19-12-10001463</t>
  </si>
  <si>
    <t>CPS_1165_2019</t>
  </si>
  <si>
    <t>https://www.contratos.gov.co/consultas/detalleProceso.do?numConstancia=19-12-10001766</t>
  </si>
  <si>
    <t xml:space="preserve">ANULADO </t>
  </si>
  <si>
    <t>CPS_1166_2019</t>
  </si>
  <si>
    <t>CPS_1167_2019</t>
  </si>
  <si>
    <t xml:space="preserve">PRESTACION DE SERVICIOS PROFESIONALES PARA BRINDAR ACOMPAÑAMIENTO CALIFICADO EN EL DESARROLLO DE ACTIVIDADES DE APOYO ADMINISTRATIVO EN LA DIVISION DE SERVICIOS DE LA CAMARA DE REPRESENTANTES </t>
  </si>
  <si>
    <t>https://www.contratos.gov.co/consultas/detalleProceso.do?numConstancia=19-12-10007252</t>
  </si>
  <si>
    <t>CPS_1168_2019</t>
  </si>
  <si>
    <t>PRESTACION DE SERVICIOS PROFESIONALES PARA BRINDAR ACOMPAÑAMIENTO CALIFICADO EN EL DESARROLLO DE ACTIVIDADES DE APOYO ADMINISTRATIVO EN LA DIVISION DE SERVICIOS DE LA CAMARA DE REPRESENTANTES</t>
  </si>
  <si>
    <t>https://www.contratos.gov.co/consultas/detalleProceso.do?numConstancia=19-12-10010677</t>
  </si>
  <si>
    <t>CPS_1169_2019</t>
  </si>
  <si>
    <t>PRESTACION DE SERVICIOS PROFESIONALES PARA BRINDAR ACOMPAÑAMIENTO A LA OFICINA DE INFORMACION Y PRENSA EN LA INVESTIGACION, BUSQUEDA Y REALIZACION DE NOTAS PERIODISTICAS PARA EL NOTICIERO INSTITUCIONAL NCR DE LA CAMARA DE REPRESENTANTES</t>
  </si>
  <si>
    <t>https://www.contratos.gov.co/consultas/detalleProceso.do?numConstancia=19-12-10010785</t>
  </si>
  <si>
    <t>CPS_1170_2019</t>
  </si>
  <si>
    <t>CHRISTIAN DAVID ZUÑIGA VILLARREAL</t>
  </si>
  <si>
    <t>https://www.contratos.gov.co/consultas/detalleProceso.do?numConstancia=19-12-10011188</t>
  </si>
  <si>
    <t>CPS_1171_2019</t>
  </si>
  <si>
    <t>https://www.contratos.gov.co/consultas/detalleProceso.do?numConstancia=19-12-10057438</t>
  </si>
  <si>
    <t>CPS_1172_2019</t>
  </si>
  <si>
    <t>PRESTACION DE SERVICIOS DE APOYO A LA GESTION PARA LA REVISION DE DOCUMENTOS DE CUMPLIMIENTO CONTRACTUAL Y OTRAS ACTIVIDADES DE INTERES PRESTADOS A LA PRIMERA VICEPRESIDENCIA DE LA CAMARA DE REPRESENTANTES</t>
  </si>
  <si>
    <t>JORGE ARMANDO RIVERA MAYORGA</t>
  </si>
  <si>
    <t>https://www.contratos.gov.co/consultas/detalleProceso.do?numConstancia=19-12-10011231</t>
  </si>
  <si>
    <t>CPS_1173_2019</t>
  </si>
  <si>
    <t>MARJORIE YORLETH BOWIE GARCIA</t>
  </si>
  <si>
    <t>https://www.contratos.gov.co/consultas/detalleProceso.do?numConstancia=19-12-10011367</t>
  </si>
  <si>
    <t>UTL H.R. RICARDO ALFONSO FERRO LOZANO</t>
  </si>
  <si>
    <t>CPS_1174_2019</t>
  </si>
  <si>
    <t>CONTRATO DE PRESTACION DE SERVICIOS COMO ASESOR GRADO I EN LA UNIDAD DE TRABAJO LEGISLATIVO DEL HONORABLE REPRESENTANTE RICARDO ALFONSO FERRO LOZANO</t>
  </si>
  <si>
    <t>NATALIA ANDREA PEREZ DIAZ</t>
  </si>
  <si>
    <t>https://www.contratos.gov.co/consultas/detalleProceso.do?numConstancia=19-12-10011539</t>
  </si>
  <si>
    <t>COMISION LEGAL DE SEGUIMIENTO A LA LEY DE VICTIMAS</t>
  </si>
  <si>
    <t>CPS_1175_2019</t>
  </si>
  <si>
    <t>PRESTAR SERVICIOS DE APOYO EN LA COMISION DE SEGUIMIENTO A LA LEY DE VICTIMAS EN EL MARCO DE LO CONTEMPLADO EN EL ARTICULO 202 DE LA LEY 1448 DE 2011 O LEY DE VICTIMAS Y RESTITUCION DE TIERRAS EN LOS REQUERIMIENTOS CON LAS ENTIDADES Y LAS VICTIMAS</t>
  </si>
  <si>
    <t>CPS_1176_2019</t>
  </si>
  <si>
    <t>https://www.contratos.gov.co/consultas/detalleProceso.do?numConstancia=19-12-10016180</t>
  </si>
  <si>
    <t>CPS_1177_2019</t>
  </si>
  <si>
    <t>PRESTAR LOS SERVICIOS PROFESIONALES PARA BRINDAR ACOMPAÑAMIENTO A LA OFICINA COORDINADORA DE CONTROL INTERNO EN LA ELABORACION DE INFORMES Y LA EJECUCION DE LAS AUDITORIAS FINANCIERAS</t>
  </si>
  <si>
    <t>https://www.contratos.gov.co/consultas/detalleProceso.do?numConstancia=19-12-10016222</t>
  </si>
  <si>
    <t>CPS_1178_2019</t>
  </si>
  <si>
    <t>GISSELA MARIA AGUILAR NUÑEZ</t>
  </si>
  <si>
    <t>https://www.contratos.gov.co/consultas/detalleProceso.do?numConstancia=19-12-10016262</t>
  </si>
  <si>
    <t>CPS_1179_2019</t>
  </si>
  <si>
    <t>ALEXIS EDUARDO SANCHEZ LOREO</t>
  </si>
  <si>
    <t>https://www.contratos.gov.co/consultas/detalleProceso.do?numConstancia=19-12-10016450</t>
  </si>
  <si>
    <t>CPS_1180_2019</t>
  </si>
  <si>
    <t>PRESTACION DE SERVICIOS PROFESIONALES ESPECIALIZADOS PARA EL ANALISIS FINANCIERO Y APOYO A LA ELABORACION DE INFORMES DERIVADOS DE LOS PROYECTOS DE LEY Y ACTOS LEGISLATIVOS QUE TENGAN CONNOTACION FINANCIERA, ECONOMICA Y ADMINISTRATIVA</t>
  </si>
  <si>
    <t>MARIA ALEXANDRA SIERRA ACEVEDO</t>
  </si>
  <si>
    <t>https://www.contratos.gov.co/consultas/detalleProceso.do?numConstancia=19-12-10016563</t>
  </si>
  <si>
    <t>CPS_1181_2019</t>
  </si>
  <si>
    <t>PRESTACION DE SERVICIOS PROFESIONALES PARA APOYAR A LA PRESIDENCIA DE LA CAMARA DE REPRESENTANTES, EN LA REALIZACION Y REVISION DE LOS PROYECTOS DE LEY EN MATERIA ECONOMICA Y EN LA CREACION DE LA UNIDAD TECNICA DE PRESUPUESTO</t>
  </si>
  <si>
    <t>OSCAR JULIAN WILCHES VARGAS</t>
  </si>
  <si>
    <t>https://www.contratos.gov.co/consultas/detalleProceso.do?numConstancia=19-12-10016616</t>
  </si>
  <si>
    <t>CPS_1182_2019</t>
  </si>
  <si>
    <t>MITCHELL FABIAN HURTADO CRUZ</t>
  </si>
  <si>
    <t>https://www.contratos.gov.co/consultas/detalleProceso.do?numConstancia=19-12-10016695</t>
  </si>
  <si>
    <t>CPS_1183_2019</t>
  </si>
  <si>
    <t>OLBAR ANDRADE RINCON</t>
  </si>
  <si>
    <t>https://www.contratos.gov.co/consultas/detalleProceso.do?numConstancia=19-12-10016724</t>
  </si>
  <si>
    <t>CPS_1184_2019</t>
  </si>
  <si>
    <t>https://www.contratos.gov.co/consultas/detalleProceso.do?numConstancia=19-12-10016904</t>
  </si>
  <si>
    <t>CPS_1185_2019</t>
  </si>
  <si>
    <t>https://www.contratos.gov.co/consultas/detalleProceso.do?numConstancia=19-12-10016914</t>
  </si>
  <si>
    <t>CPS_1186_2019</t>
  </si>
  <si>
    <t>JOSE MATEO CARDENAS VASQUEZ</t>
  </si>
  <si>
    <t>https://www.contratos.gov.co/consultas/detalleProceso.do?numConstancia=19-12-10016931</t>
  </si>
  <si>
    <t>CPS_1187_2019</t>
  </si>
  <si>
    <t>PRESTACION DE SERVICIOS PROFESIONALES PARA BRINDAR ACOMPAÑAMIENTO CALIFICADO EN EL DESARROLLO DE ACTIVIDADES DE APOYO EN EL MANTENIMIENTO DE LAS INFRAESTRUCTURAS DEL CONGRESO EN LA DIVISION DE SERVICIOS DE LA CAMARA DE REPRESENTANTES</t>
  </si>
  <si>
    <t>https://www.contratos.gov.co/consultas/detalleProceso.do?numConstancia=19-12-10016948</t>
  </si>
  <si>
    <t>CPS_1188_2019</t>
  </si>
  <si>
    <t>https://www.contratos.gov.co/consultas/detalleProceso.do?numConstancia=19-12-10017027</t>
  </si>
  <si>
    <t>CPS_1189_2019</t>
  </si>
  <si>
    <t xml:space="preserve">PRESTACIÓN DE SERVICIOS DE APOYO A LA GESTIÓN PARA BRINDAR ACOMPAÑAMIENTO TECNICO EN EL DESARROLLO DE ACTIVIDADES AUXILIARES DE TIPO ADMINSITRATIVO EN LA DIVISIÓN DE SERVICIO DE LA CAMARA DE REPRESENTANTES </t>
  </si>
  <si>
    <t xml:space="preserve">ANDRES CAMILO BERRIO RODRIGUEZ </t>
  </si>
  <si>
    <t>https://www.contratos.gov.co/consultas/detalleProceso.do?numConstancia=19-12-10033964</t>
  </si>
  <si>
    <t>CPS_1190_2019</t>
  </si>
  <si>
    <t>LUIS ANGEL JAMIOY CHINDOY</t>
  </si>
  <si>
    <t>https://www.contratos.gov.co/consultas/detalleProceso.do?numConstancia=19-12-10017102</t>
  </si>
  <si>
    <t>CPS_1191_2019</t>
  </si>
  <si>
    <t xml:space="preserve">PRESTACIÓN DE SERVICIOS DE APOYO A LA GESTIÓN PARA ACOMPAÑAR A LA DIVISIÓN DE PERSONAL EN LAS ACTIVIDADES DE SISTEMATIZACIÓN, EVALUACIÓN DE FONDOS ACUMULADOS, ARCHIVOS DE GESTIÓN Y SITUACIONES ADMINISTRATIVAS DE LOS FUNCIONARIOS DE LA CAMARA DE REPRESENTANTES </t>
  </si>
  <si>
    <t xml:space="preserve">JOSE ALEJANDRO CARDENAS CORTES </t>
  </si>
  <si>
    <t>https://www.contratos.gov.co/consultas/detalleProceso.do?numConstancia=19-12-10034006</t>
  </si>
  <si>
    <t>CPS_1192_2019</t>
  </si>
  <si>
    <t xml:space="preserve">PRESTACIÓN DE SERVICIOS PROFESIONALES PARA BRINDAR ACOMPAÑAMIENTO CALIFICADO EN EL DESARROLLO DE ACTIVIDADES DE APOYO ADMINISTRATIVO EN LA DIVISIÓN DE SERVICIOS DE LA CAMARA DE REPRESENTANTES </t>
  </si>
  <si>
    <t xml:space="preserve">ANA KARINA ATUESTA ROBLES </t>
  </si>
  <si>
    <t>https://www.contratos.gov.co/consultas/detalleProceso.do?numConstancia=19-12-10033999</t>
  </si>
  <si>
    <t>CPS_1193_2019</t>
  </si>
  <si>
    <t xml:space="preserve">ISABEL ALEJANDRA YARURO NEIRA </t>
  </si>
  <si>
    <t>https://www.contratos.gov.co/consultas/detalleProceso.do?numConstancia=19-12-10034016</t>
  </si>
  <si>
    <t>CPS_1194_2019</t>
  </si>
  <si>
    <t xml:space="preserve">PRESTACIÓN DE SERVICIOS DE APOYO A LA GESTIÓN PARA ACOMPAÑAR A LA DIVISIÓN DE PERSONAL EN LAS ACTIVIDADES DE SISTEMATIZACIÓN, EVUCACIÓN DE FONDOS ACUMULADOS, ARCHIVO DE GESTIÓN Y SITUACIONES ADMINSITRATIVAS DE LOS FUNCIONARIOS DE LA CAMARA DE REPRESENTANTES </t>
  </si>
  <si>
    <t xml:space="preserve">MARIA ALEJANDRA MANTILLA CARDENAS </t>
  </si>
  <si>
    <t>https://www.contratos.gov.co/consultas/detalleProceso.do?numConstancia=19-12-10033822</t>
  </si>
  <si>
    <t>CPS_1195_2019</t>
  </si>
  <si>
    <t>https://www.contratos.gov.co/consultas/detalleProceso.do?numConstancia=19-12-10037151</t>
  </si>
  <si>
    <t>CPS_1196_2019</t>
  </si>
  <si>
    <t>https://www.contratos.gov.co/consultas/detalleProceso.do?numConstancia=19-12-10041881</t>
  </si>
  <si>
    <t>CONTRATOINTERADMINISTRATIVO_1197_2019</t>
  </si>
  <si>
    <t>https://www.contratos.gov.co/consultas/detalleProceso.do?numConstancia=19-12-10069969</t>
  </si>
  <si>
    <t>CPS_1198_2019</t>
  </si>
  <si>
    <t>PRESTAR SERVICIOS PROFESIONALES PARA APOYAR A LA COMISION LEGAL DE CUENTAS EN LA REVISION CONTABLE, FINANCIERA Y PRESUPUESTAL DE LA ENTIDAD "ELECTRIFICADORA DEL HUILA S.A. E.S.P - ELECTROHUILA" VIGENCIA 2018</t>
  </si>
  <si>
    <t>LUZ DARY HERNANDEZ MORENO</t>
  </si>
  <si>
    <t>https://www.contratos.gov.co/consultas/detalleProceso.do?numConstancia=19-12-10042166</t>
  </si>
  <si>
    <t>CPS_1199_2019</t>
  </si>
  <si>
    <t>PRESTAR SERVICIOS PROFESIONALES PARA APOYAR A LA COMISION LEGAL DE CUENTAS EN LA REVISION CONTABLE, FINANCIERA Y PRESUPUESTAL DE LA ENTIDAD "CAJA DE RETIRO DE LAS FUERZAS MILITARES - CREMIL" VIGENCIA 2018</t>
  </si>
  <si>
    <t>KATHERINE DEL CARMEN DE LA HOZ DE AVILA</t>
  </si>
  <si>
    <t>https://www.contratos.gov.co/consultas/detalleProceso.do?numConstancia=19-12-10042381</t>
  </si>
  <si>
    <t>CPS_1200_2019</t>
  </si>
  <si>
    <t>PRESTACION DE SERVICIOS DE APOYO A LA GESTION PARA BRINDAR ACOMPAÑAMIENTO TECNICO EN EL DESARROLLO DE ACTIVIDADES ASISTENCIALES Y OPERATIVAS EN LA DIVISION DE SERVICIOS DE LA CAMARA DE REPRESENTANTES</t>
  </si>
  <si>
    <t>https://www.contratos.gov.co/consultas/detalleProceso.do?numConstancia=19-12-10042631</t>
  </si>
  <si>
    <t>CPS_1201_2019</t>
  </si>
  <si>
    <t>PRESTACION DE SERVICIOS PROFESIONALES PARA APOYAR A LA DIVISION DE PERSONAL JURIDICAMENTE EN LOS TRAMITES RELACIONADOS A FACTORES SALARIALES, SOLICITUDES Y REQUERIMIENTOS EFECTUADOS POR FONPRECON</t>
  </si>
  <si>
    <t>https://www.contratos.gov.co/consultas/detalleProceso.do?numConstancia=19-12-10042830</t>
  </si>
  <si>
    <t>CPS_1202_2019</t>
  </si>
  <si>
    <t>PRESTAR SERVICIOS DE APOYO A LA GESTION EN EL SEGUIMIENTO AL PLAN DE MEJORAMIENTO DE LA ENTIDAD "DEFENSA CIVIL COLOMBIANA - GUILLERMO LEON VALENCIA", VIGENCIA FISCAL 2018, ENTIDAD QUE ES OBJETO DE REQUERIMIENTO PRESUPUESTAL, CONTABLE, ADMINISTRATIVO Y DE CONTROL INTERNO POR PARTE DE LA COMISION LEGAL DE CUENTAS.</t>
  </si>
  <si>
    <t>RENNY RENEY RODRIGUEZ HERAZO</t>
  </si>
  <si>
    <t>https://www.contratos.gov.co/consultas/detalleProceso.do?numConstancia=19-12-10043004</t>
  </si>
  <si>
    <t>CPS_1203_2019</t>
  </si>
  <si>
    <t>PRESTACION DE SERVICIOS PROFESIONALES PARA ACOMPAÑAR A LA DIVISION DE PERSONAL JURIDICAMENTE EN TODO LO RELACIONADO CON EL TRAMITE DE INCAPACIDADES DE LOS FUNCIONARIOS DE LA ENTIDAD</t>
  </si>
  <si>
    <t>https://www.contratos.gov.co/consultas/detalleProceso.do?numConstancia=19-12-10043268</t>
  </si>
  <si>
    <t>CPS_1204_2019</t>
  </si>
  <si>
    <t>DANIEL ANTONIO GENES BENEDETTI</t>
  </si>
  <si>
    <t>https://www.contratos.gov.co/consultas/detalleProceso.do?numConstancia=19-12-10043452</t>
  </si>
  <si>
    <t>CPS_1205_2019</t>
  </si>
  <si>
    <t>EDGAR ESPINDOLA NIÑO</t>
  </si>
  <si>
    <t>https://www.contratos.gov.co/consultas/detalleProceso.do?numConstancia=19-12-10043529</t>
  </si>
  <si>
    <t>CPS_1206_2019</t>
  </si>
  <si>
    <t>https://www.contratos.gov.co/consultas/detalleProceso.do?numConstancia=19-12-10043876</t>
  </si>
  <si>
    <t>CPS_1207_2019</t>
  </si>
  <si>
    <t>SONIA NAYIBE SANCHEZ BOTELLO</t>
  </si>
  <si>
    <t>https://www.contratos.gov.co/consultas/detalleProceso.do?numConstancia=19-12-10044131</t>
  </si>
  <si>
    <t>CPS_1208_2019</t>
  </si>
  <si>
    <t>PRESTACION DE SERVICIOS DE APOYO A LA GESTION COMO ENLACE ENTRE LA OFICINA DE PLANEACION Y SISTEMAS Y LAS DEMAS DEPENDENCIAS QUE INTEGRAN LA DIRECCION ADMINISTRATIVA DE LA CAMARA DE REPRESENTANTES CON LOS ASUNTOS RELACIONADOS A LA GESTION DOCUMENTAL</t>
  </si>
  <si>
    <t>https://www.contratos.gov.co/consultas/detalleProceso.do?numConstancia=19-12-10044727</t>
  </si>
  <si>
    <t>CPS_1209_2019</t>
  </si>
  <si>
    <t>EDWARD ANDRES POVEDA CHOCONTA</t>
  </si>
  <si>
    <t>https://www.contratos.gov.co/consultas/detalleProceso.do?numConstancia=19-12-10044869</t>
  </si>
  <si>
    <t>CPS_1210_2019</t>
  </si>
  <si>
    <t>https://www.contratos.gov.co/consultas/detalleProceso.do?numConstancia=19-12-10045291</t>
  </si>
  <si>
    <t>CPS_1211_2019</t>
  </si>
  <si>
    <t xml:space="preserve">PRESTACION DE SERVICIOS PROFESIONALES PARA BRINDAR ACOMPAÑAMIENTO A LA OFICINA DE INFORMACION Y PRENSA EN LA REALIZACION DE NOTAS PERIODISTICAS PARA EL PROGRAMA RADIAL 'FRECUENCIA LEGISLATIVA' DE LA CAMARA DE REPRESENTANTES </t>
  </si>
  <si>
    <t>https://www.contratos.gov.co/consultas/detalleProceso.do?numConstancia=19-12-10045431</t>
  </si>
  <si>
    <t>CPS_1212_2019</t>
  </si>
  <si>
    <t>INGRID JOHANNA PAZ KLINGER</t>
  </si>
  <si>
    <t>https://www.contratos.gov.co/consultas/detalleProceso.do?numConstancia=19-12-10045577</t>
  </si>
  <si>
    <t>CPS_1213_2019</t>
  </si>
  <si>
    <t>ALEXANDRA PERDOMO CASALLAS</t>
  </si>
  <si>
    <t>https://www.contratos.gov.co/consultas/detalleProceso.do?numConstancia=19-12-10047946</t>
  </si>
  <si>
    <t>CPS_1214_2019</t>
  </si>
  <si>
    <t>PRESTACION DE SERVICIOS DE APOYO A LA GESTION PARA BRINDAR ACOMPAÑAMIENTO TECNICO EN EL DESARROLLO DE ACTIVIDADES AUXILIARES DE SOPORTE Y ASISTENCIA TECNICA EN LA DIVISION DE SERVICIOS DE LA CAMARA DE REPRESENTANTES</t>
  </si>
  <si>
    <t>ANGIE NATHALYA HERNANDEZ SEGURA</t>
  </si>
  <si>
    <t>https://www.contratos.gov.co/consultas/detalleProceso.do?numConstancia=19-12-10048050</t>
  </si>
  <si>
    <t>CPS_1215_2019</t>
  </si>
  <si>
    <t>PRESTACION DE SERVICIOS PROFESIONALES PARA ACOMPAÑAR A LA DIVISION DE PERSONAL EN TEMAS RELACIONADOS CON LAS ARL</t>
  </si>
  <si>
    <t>DANNY ALONSO SANDOVAL ARIAS</t>
  </si>
  <si>
    <t>https://www.contratos.gov.co/consultas/detalleProceso.do?numConstancia=19-12-10041638</t>
  </si>
  <si>
    <t>CPS_1216_2019</t>
  </si>
  <si>
    <t>LIZETH XIOMARA BOYACA RUEDA</t>
  </si>
  <si>
    <t>https://www.contratos.gov.co/consultas/detalleProceso.do?numConstancia=19-12-10048010</t>
  </si>
  <si>
    <t>CPS_1217_2019</t>
  </si>
  <si>
    <t>https://www.contratos.gov.co/consultas/detalleProceso.do?numConstancia=19-12-10068820</t>
  </si>
  <si>
    <t>CPS_1218_2019</t>
  </si>
  <si>
    <t>PRESTAR SERVICIOS DE APOYO A LA GESTION EN EL ESTUDIOS, SEGUIMIENTO Y CUMPLIMIENTO AL PLAN DE MEJORAMIENTO DE LA ENTIDAD "CAJA DE SUELDOS DE RETIRO DE LA POLICIA NACIONAL - CASUR" VIGENCIA 2018, LA CUAL ES OBJETO DE REQUERIMIENTO PRESUPUESTAL, CONTABLE, ADMINISTRATIVO Y DE CONTROL INTERNO POR PARTE DE LA COMISION LEGAL DE CUENTAS</t>
  </si>
  <si>
    <t>MIGUEL ANGEL APARICIO BECERRA</t>
  </si>
  <si>
    <t>https://www.contratos.gov.co/consultas/detalleProceso.do?numConstancia=19-12-10048109</t>
  </si>
  <si>
    <t>CPS_1219_2019</t>
  </si>
  <si>
    <t>PRESTAR SERVICIOS PROFESIONALES PARA APOYAR A LA COMISION LEGAL DE CUENTAS EN LA REVISION CONTABLE, FINANCIERA Y PRESUPUESTAL DE LA ENTIDAD "PATRIMONIO AUTONOMO DE PENSIONES DE INVALIDEZ - FONPRECON" VIGENCIA 2018</t>
  </si>
  <si>
    <t>JIMMYS ANDRES VIZCAINO RAMIREZ</t>
  </si>
  <si>
    <t>https://www.contratos.gov.co/consultas/detalleProceso.do?numConstancia=19-12-10048203</t>
  </si>
  <si>
    <t>CPS_1220_2019</t>
  </si>
  <si>
    <t>PRESTACIÓN DE SERVICIOS DE APOYO A LA GESTIÓN PARA BRINDAR ACOMPAÑAMIENTO TÉCNICO EN EL DESARROLLO DE ACTIVIDADES AUXILIARES DE TIPO ADMINISTRATIVO EN LA DIVISIÓN DE SERVICIOS DE LA CÁMARA DE REPRESENTANTES</t>
  </si>
  <si>
    <t xml:space="preserve">VICTOR ANDRES HERNANDEZ LIBREROS </t>
  </si>
  <si>
    <t>https://www.contratos.gov.co/consultas/detalleProceso.do?numConstancia=19-12-10053649</t>
  </si>
  <si>
    <t>CPS_1221_2019</t>
  </si>
  <si>
    <t>PRESTAR SERVICIOS DE APOYO A LA GESTIÓN EN LAS ACTIVIDADES ADMINISTRATIVAS, QUE SE MANEJEN EN EL DESPACHO DE LA DIRECCIÓN ADMINISTRATIVA DE LA CÁMARA DE REPRESENTANTES</t>
  </si>
  <si>
    <t xml:space="preserve">JOSE DAVID GALINDO CASTILLO </t>
  </si>
  <si>
    <t>https://www.contratos.gov.co/consultas/detalleProceso.do?numConstancia=19-12-10053764</t>
  </si>
  <si>
    <t>CPS_1222_2019</t>
  </si>
  <si>
    <t>PRESTACIÓN DE SERVICIOS PROFESIONALES PARA APOYAR A LA SECRETARIA PRIVADA DE LA PRESIDENCIA DE LA CÁMARA DE REPRESENTANTES EN LOS TEMAS DE LAS SESIONES DE PLENARIA Y ACTOS LEGISLATIVOS QUE SE DERIVEN.</t>
  </si>
  <si>
    <t xml:space="preserve">JOHN SEBASTIAN ZAPATA CALLEJAS </t>
  </si>
  <si>
    <t>https://www.contratos.gov.co/consultas/detalleProceso.do?numConstancia=19-12-10053843</t>
  </si>
  <si>
    <t>CPS_1223_2019</t>
  </si>
  <si>
    <t>PRESTACIÓN DE SERVICIOS DE APOYO A LA GESTIÓN PARA BRINDAR ACOMPAÑAMIENTO TÉCNICO EN EL DESARROLLO DE ACTIVIDADES AUXILIARES DE TIPO ADMINISTRATIVO EN LA DIVISION DE SERVICIOS DE LA CÁMARA DE REPRESENTANTES</t>
  </si>
  <si>
    <t xml:space="preserve">BLANCA PATRICIA VEGA FERNANDEZ </t>
  </si>
  <si>
    <t>https://www.contratos.gov.co/consultas/detalleProceso.do?numConstancia=19-12-10054089</t>
  </si>
  <si>
    <t>CPS_1224_2019</t>
  </si>
  <si>
    <t>PRESTACIÓN DE SERVICIOS PROFESIONALES PARA APOYAR A LA COMISIÓN LEGAL DE CUENTAS EN LA REVISIÓN, SEGUIMIENTO AL PLAN DE MEJORAMIENTO DE LA ENTIDAD ''UNIDAD DE SERVICIOS PENITENCIARIOS Y CARCELARIOS-USPEC'' VIGENCIA 2018</t>
  </si>
  <si>
    <t xml:space="preserve">ALEXANDRA ROSA TAPIAS MEZA </t>
  </si>
  <si>
    <t>https://www.contratos.gov.co/consultas/detalleProceso.do?numConstancia=19-12-10054324</t>
  </si>
  <si>
    <t>CPS_1225_2019</t>
  </si>
  <si>
    <t xml:space="preserve">ALBERTH HIDSON CALDERON MAYNE </t>
  </si>
  <si>
    <t>https://www.contratos.gov.co/consultas/detalleProceso.do?numConstancia=19-12-10054424</t>
  </si>
  <si>
    <t>CPS_1226_2019</t>
  </si>
  <si>
    <t>PRESTACIÓN DE SERVICIOS DE APOYO A LA GESTIÓN PARA ACOMPAÑAR A LA DIVISIÓN DE PERSONAL EN LAS ACTIVIDADES DE SITEMATIZACIÓN,EVACUACIÓN DE FONDOS ACUMULADOS, ARCHIVO DE GESTIÓN Y SITUACIONES ADMINISTRATIVAS DE LOS FUNCIONARIOS DE LA CAMARA DE REPRESENTANTES</t>
  </si>
  <si>
    <t xml:space="preserve">JHON JAIRO LUCUMI NAVIA </t>
  </si>
  <si>
    <t>https://www.contratos.gov.co/consultas/detalleProceso.do?numConstancia=19-12-10054692</t>
  </si>
  <si>
    <t>CPS_1227_2019</t>
  </si>
  <si>
    <t xml:space="preserve">JUAN PABLO GOEZ COLORADO </t>
  </si>
  <si>
    <t>https://www.contratos.gov.co/consultas/detalleProceso.do?numConstancia=19-12-10054789</t>
  </si>
  <si>
    <t>CPS_1228_2019</t>
  </si>
  <si>
    <t>PRESTACIÓN DE SERVICIOS DE APOYO PARA EL DESARROLLO DE LAS ACTIVIDADES ADMINISTRATIVAS DE LA PRIMERA VICEPRESIDENCIA DE LA CAMARA DE REPRESENTANTES</t>
  </si>
  <si>
    <t xml:space="preserve">ALEX HOMERO PACHECO VEGA </t>
  </si>
  <si>
    <t>https://www.contratos.gov.co/consultas/detalleProceso.do?numConstancia=19-12-10054905</t>
  </si>
  <si>
    <t>CPS_1229_2019</t>
  </si>
  <si>
    <t>PRESTACIÓN DE SERVICIOS PROFESIONALES, PARA REALIZAR ACOMPAÑAMIENTO JURÍDICO EN LOS PROCESOS PENALES, DISCIPLINARIOS Y FISCALES ADELANTADOS POR LA COMISIÓN DE INVESTIGACIÓN Y ACUSACIÓN DE LA CÁMARA DE REPRESENTANTES.</t>
  </si>
  <si>
    <t xml:space="preserve">VICTOR EDUARDO MURILLO CACERES </t>
  </si>
  <si>
    <t>https://www.contratos.gov.co/consultas/detalleProceso.do?numConstancia=19-12-10055011</t>
  </si>
  <si>
    <t>CPS_1230_2019</t>
  </si>
  <si>
    <t>PRESTAR SERVICIOS DE APOYO A LA GESTIÓN A LA COMISIÓN LEGAL DE CUENTAS, EN EL SEGUIMIENTO CONTABLE, FINANCIERO Y PRESUPUESTAL DE LA ENTIDAD ''ASOCIACIÓN COMPUTADORES PARA EDUCAR'' VIGENCIA 2018</t>
  </si>
  <si>
    <t xml:space="preserve">DUBERNEY SANTA ARANDA </t>
  </si>
  <si>
    <t>https://www.contratos.gov.co/consultas/detalleProceso.do?numConstancia=19-12-10055276</t>
  </si>
  <si>
    <t>CPS_1231_2019</t>
  </si>
  <si>
    <t>PRESTACIÓN DE SERVICIOS PROFESIONALES PARA BRINDAR ACOMPAÑAMIENTO CALIFICADO EN EL DESARROLLO DE ACTIVIDADES DE APOYO ADMINISTRATIVO EN LA DIVISION DE SERVICIOS DE LA CÁMARA DE REPRESENTANTES.</t>
  </si>
  <si>
    <t xml:space="preserve">ORLANDO ELIAS CURE ALVAREZ </t>
  </si>
  <si>
    <t>https://www.contratos.gov.co/consultas/detalleProceso.do?numConstancia=19-12-10056180</t>
  </si>
  <si>
    <t>CPS_1232_2019</t>
  </si>
  <si>
    <t xml:space="preserve">PRESTACIÓN DE SERVICIOS PROFESIONALES PARA PROYECTAR RESPUESTAS A LAS PETICIONES Y REQUERIMIENTOS RELACIONADOS CON LOS EXPEDIENTES QUE CURSAN EN LA COMISIÓN DE INVESTIGACIÓN Y ACUSACIÓN DE LA CAMARA DE REPRESENTANTES EN LOS PROCESOS PENALES, DISCIPLINARIOS Y FISCALES ADELANTADOS POR LA MISMA </t>
  </si>
  <si>
    <t xml:space="preserve">FERNEY ALCIDES ESQUIVEL ARIAS </t>
  </si>
  <si>
    <t>https://www.contratos.gov.co/consultas/detalleProceso.do?numConstancia=19-12-10033950</t>
  </si>
  <si>
    <t>CPS_1233_2019</t>
  </si>
  <si>
    <t xml:space="preserve">PRESTACIÓN DE SERVICIOS PROFESIONALES PARA BRINDAR ACOMPAÑAMIENTO CALIFICADO EN EL DESARROLLO DE ACTIVIDADES DE APOYO JURIDICO EN LA DIVISIÓN DE SERVICIOS DE LA CAMARA DE REPRESENTANTES </t>
  </si>
  <si>
    <t xml:space="preserve">LEONYS BARRAZA LLINAS </t>
  </si>
  <si>
    <t>https://www.contratos.gov.co/consultas/detalleProceso.do?numConstancia=19-12-10033934</t>
  </si>
  <si>
    <t>CPS_1234_2019</t>
  </si>
  <si>
    <t xml:space="preserve">PRESTACIÓN DE SERVICIOS DE APOYO A LA GESTIÓN PARA BRINDAR ACOMPAÑAMIENTO TÉCNICO EN EL DESARROLLO DE ACTIVIDADES AUXILIARES DE TIPO ADMINISTRATIVO EN LA DIVISIÓN DE SERVICIOS DE LA CÁMARA DE REPRESENTANTES </t>
  </si>
  <si>
    <t xml:space="preserve">MAURICIO LEAL VERGARA </t>
  </si>
  <si>
    <t>https://www.contratos.gov.co/consultas/detalleProceso.do?numConstancia=19-12-10056340</t>
  </si>
  <si>
    <t>CPS_1235_2019</t>
  </si>
  <si>
    <t>PRESTAR SERVICIOS DE APOYO EN LA COMISIÓN DE SEGUIMIENTO A LA LEY DE VICTIMAS EN EL MARCO DE LO CONTEMPLADO EN EL ARTICULO 202 DE LA LEY 448 DE 2011 O LEY DE VICTIMAS Y RESTITUCION DE TIERRAS EN LOS REQUERIMIENTOS CON LAS ENTIDADES Y LAS VICTIMAS</t>
  </si>
  <si>
    <t xml:space="preserve">JUAN CARLOS MORENO MOSQUERA </t>
  </si>
  <si>
    <t>https://www.contratos.gov.co/consultas/detalleProceso.do?numConstancia=19-12-10056460</t>
  </si>
  <si>
    <t>CPS_1236_2019</t>
  </si>
  <si>
    <t>PRESTACIÓN DE SERVICIOS PROFESIONALES PARA ASESORAR A LA DIVISION FINANCIER Y DE PRESUPUESTO EN LOS ASUNTOS DE CARACTER JURIDICO RADICADOS EN ESTA DIVISIÓN.</t>
  </si>
  <si>
    <t xml:space="preserve">ALVARO JOSE LYONS VILLALBA </t>
  </si>
  <si>
    <t>https://www.contratos.gov.co/consultas/detalleProceso.do?numConstancia=19-12-10056708</t>
  </si>
  <si>
    <t>CPS_1237_2019</t>
  </si>
  <si>
    <t>PRESTACIÓN DE SERVICIOS DE APOYO A LA GESTIÓN PARA BRINDAR ACOMPAÑAMIENTO TÉCNICO EN EL DESARROLLO DE ACTIVIDADES ASISTENCIALES Y OPERATIVAS EN LA DIVISIÓN DE SERVICIOS DE LA CÁMARA DE REPRESENTANTES.</t>
  </si>
  <si>
    <t xml:space="preserve">GLORIA CRISTINA GAÑAN GAÑAN </t>
  </si>
  <si>
    <t>https://www.contratos.gov.co/consultas/detalleProceso.do?numConstancia=19-12-10056799</t>
  </si>
  <si>
    <t>CPS_1238_2019</t>
  </si>
  <si>
    <t>PRESTACION DE SERVICIOS PROFESIONALES PARA BRINDAR ACOMPAÑAMIENTO A LA OFICINA DE INFORMACION Y PRENSA EN LA REALIZACION DE CONTENIDO PERIODISTICO DEL PROGRAMA INSTITUCIONAL DE ATENCION CIUDADA PARA CANAL CONGRESO DEL CONGRESO DE LA REPUBLICA</t>
  </si>
  <si>
    <t xml:space="preserve">KATERINE QUIÑE SANCHEZ </t>
  </si>
  <si>
    <t>https://www.contratos.gov.co/consultas/detalleProceso.do?numConstancia=19-12-10053679</t>
  </si>
  <si>
    <t>CPS_1239_2019</t>
  </si>
  <si>
    <t>https://www.contratos.gov.co/consultas/detalleProceso.do?numConstancia=19-12-10068949</t>
  </si>
  <si>
    <t>CPS_1240_2019</t>
  </si>
  <si>
    <t>FABIAN ACEVEDO RUEDA</t>
  </si>
  <si>
    <t>PRESTACIÓN DE SERVICIOS DE APOYO A LA GESTIÓN PARA ACOMPAÑAR A LA DIVISION DE JURIDICA EN LAS ACTIVIDADES ASISTENCIALES, OPERATIVAS Y SECRETARIALES EN EL ARCHIVO DE LA DIVISIÓN JURÍDICA, ENTRE OTRAS ACTIVIDADES.</t>
  </si>
  <si>
    <t>DANIEL FELIPE CONVERS CUERVO</t>
  </si>
  <si>
    <t>https://www.contratos.gov.co/consultas/detalleProceso.do?numConstancia=19-12-10057009</t>
  </si>
  <si>
    <t>CPS_1241_2019</t>
  </si>
  <si>
    <t>PRESTACIÓN DE SERVICIOS PROFESIONALES PARA APOYAR A LA COMISIÓN LEGAL DE CUENTAS EN LA REVISIÓN, SEGUIMIENTO AL PLAN DE MEJORAMIENTO DE LAS ENTIDADES ''FONDO NACIONAL DE VIVIENDA-FONVIVIENDA Y HOSPITAL MILITAR CENTRAL'' VIGENCIA 2018.</t>
  </si>
  <si>
    <t xml:space="preserve">JULIO ALEXANDER MORA MAYORCA </t>
  </si>
  <si>
    <t>https://www.contratos.gov.co/consultas/detalleProceso.do?numConstancia=19-12-10060026</t>
  </si>
  <si>
    <t>CPS_1242_2019</t>
  </si>
  <si>
    <t>PRESTACIÓN DE LOS SERVICIOS DE APOYO A LA GESTIÓN PARA BRINDAR ACOMPAÑAMIENTO TÉCNICO EN EL DESARROLLO DE ACTIVIDADES AUXILIARES DE TIPO ADMINISTRATIVO EN LA DIVISIÓN DE SERVICIOS DE LA CÁMARA DE REPRESENTANTES</t>
  </si>
  <si>
    <t xml:space="preserve">ALVARO ALEXANDER OSUNA BELTRAN </t>
  </si>
  <si>
    <t>https://www.contratos.gov.co/consultas/detalleProceso.do?numConstancia=19-12-10060107</t>
  </si>
  <si>
    <t>CPS_1243_2019</t>
  </si>
  <si>
    <t>PRESTAR LOS SERVICIOS PROFESIONALES COMO ENLACE DEL DESPACHO DE LA DIRECCIÓN ADMINISTRATIVA Y LA DIVISIÓN DE PERSONAL EN TODOS LOS TEMAS RELACIONADOS CON LA GESTIÓN HUMANA Y EL BIENESTAR INSTITUCIONAL DESDE EL PUNTO DE VISTA DE SU PROFESIÓN</t>
  </si>
  <si>
    <t xml:space="preserve">LINA MARITZA MONSALVE SUAREZ </t>
  </si>
  <si>
    <t>https://www.contratos.gov.co/consultas/detalleProceso.do?numConstancia=19-12-10060204</t>
  </si>
  <si>
    <t>CPS_1244_2019</t>
  </si>
  <si>
    <t>PRESTACIÓN DE SERVICIOS DE APOYO A LA GESTIÓN PARA ACOMPAÑAR Y APOYAR EL GRUPO DE CONTROL INTERNO DISCIPLINARIO DE LA DIVISIÓN JURÍDICA DE LA CÁMARA DE REPRESENTANTES  EN ACTIVIDADES ASISTENCIALES, OPERATIVAS, SECRETARIALES Y DE ARCHIVO ENTRE OTRAS ACTIVIDADES.</t>
  </si>
  <si>
    <t xml:space="preserve">PAULA VIVIANA NIVIA DIAZ </t>
  </si>
  <si>
    <t>https://www.contratos.gov.co/consultas/detalleProceso.do?numConstancia=19-12-10060308</t>
  </si>
  <si>
    <t>CPS_1245_2019</t>
  </si>
  <si>
    <t>PRESTACIÓN DE SERVICIOS PROFESIONALES PARA BRINDAR ACOMPAÑAMIENTO CALIFICADO EN EL DESARROLLO DE ACTIVIDADES AUXILIARES DE TIPO ADMINISTRATIVO EN LA DIVISIÓN DE SERVICIOS DE LA CÁMARA DE REPRESENTANTES</t>
  </si>
  <si>
    <t xml:space="preserve">KATHERINE GARCIA ROJAS </t>
  </si>
  <si>
    <t>https://www.contratos.gov.co/consultas/detalleProceso.do?numConstancia=19-12-10060719</t>
  </si>
  <si>
    <t>COMISION SEGUNDA CONSTITUCIONAL</t>
  </si>
  <si>
    <t>CPS_1246_2019</t>
  </si>
  <si>
    <t>PRESTACIÓN DE SERVICIOS PROFESIONALES PARA BRINDAR APOYO Y ACOMPAÑAMIENTO A LA COMISIÓN SEGUNDA EN EL SEGUIMIENTO Y ACTUALIZACIÓN DE LAS ACTIVIDADES DESARROLLADAS POR EL MINISTERIO DE INDUSTRIA, COMERCIO Y TURISMO, AL IGUAL QUE A SUS ENTIDADES ADSCRITAS Y RELACIONADAS COMO: PROEXPORT, BANCOLDEX, Y FIDUCOLDEX. ENTRE OTRAS, Y QUE SEAN DE RELEVANCIA DE LA COMISIÓN; Y SEGUIMIENTO AL PROYECTO DE LEY 080/18 SENADO 210/19 CÁMARA, HASTA PASAR A SANCIÓN PRESIDENCIAL.</t>
  </si>
  <si>
    <t xml:space="preserve">CAROLINA CORRALES ESCOBAR </t>
  </si>
  <si>
    <t>https://www.contratos.gov.co/consultas/detalleProceso.do?numConstancia=19-12-10061834</t>
  </si>
  <si>
    <t>CPS_1247_2019</t>
  </si>
  <si>
    <t>PRESTACIÓN DE SERVICIOS DE APOYO A LA GESTIÓN EN LA PRIMERA VICEPRESIDENCIA PARA ASUNTOS ADMINISTRATIVOS Y CONTRACTUALES.</t>
  </si>
  <si>
    <t xml:space="preserve">MODESTO PIÑERES HERNANDEZ </t>
  </si>
  <si>
    <t>https://www.contratos.gov.co/consultas/detalleProceso.do?numConstancia=19-12-10061785</t>
  </si>
  <si>
    <t>CPS_1248_2019</t>
  </si>
  <si>
    <t>CONTRATO DE PRESTACIÓN DE SERVICIOS PROFESIONALES PARA BRINDAR ASESORÍA JURÍDICA  A LA DIVISIÓN DE PERSONAL EN TODO LO RELACIONADO A LA GERENCIA DEL RECURSO HUMANO</t>
  </si>
  <si>
    <t xml:space="preserve">EDGAR ALLAN GOEZ VASQUEZ </t>
  </si>
  <si>
    <t>https://www.contratos.gov.co/consultas/detalleProceso.do?numConstancia=19-12-10061738</t>
  </si>
  <si>
    <t>CPS_1249_2019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</si>
  <si>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</si>
  <si>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 xml:space="preserve">DORA INES TORRES </t>
  </si>
  <si>
    <t>https://www.contratos.gov.co/consultas/detalleProceso.do?numConstancia=19-12-10061676</t>
  </si>
  <si>
    <t>CPS_1250_2019</t>
  </si>
  <si>
    <t>PRESTACIÓN DE SERVICIOS DE APOYO A LA GESTIÓN PARA BRINDAR ACOMPAÑAMIENTO TÉCNICO  EN EL DESARROLLO DE ACTIVIDADES AUXILIARES DE TIPO ADMINISTRATIVO EN LA DIVISIÓN DE SERVICIOS DE LA CÁMARA DE REPRESENTANTES</t>
  </si>
  <si>
    <t xml:space="preserve">DARWIN GONZALO LIZARAZO TAMAYO </t>
  </si>
  <si>
    <t>https://www.contratos.gov.co/consultas/detalleProceso.do?numConstancia=19-12-10061481</t>
  </si>
  <si>
    <t>CPS_1251_2019</t>
  </si>
  <si>
    <t>PRESTACIÓN DE SERVICIOS DE APOYO A LA GESTIÓN PARA BRINDAR ACOMPAÑAMIENTO A LA OFICINA DE INFORMACIÓN Y PRENSA EN REVISIÓN Y CORRECCIÓN DE ESTILO DE LOS ARTÍCULOS DE LA REVISTA INSTITUCIONAL 'PODER LEGISLATIVO' DE LA CÁMARA DE REPRESENTANTES.</t>
  </si>
  <si>
    <t xml:space="preserve">VICTOR MANUEL MOLINA TOVAR </t>
  </si>
  <si>
    <t>https://www.contratos.gov.co/consultas/detalleProceso.do?numConstancia=19-12-10061267</t>
  </si>
  <si>
    <t>CPS_1252_2019</t>
  </si>
  <si>
    <t>PRESTACIÓN DE SERVICIOS PROFESIONALES PARA APOYAR Y ACOMPAÑAR EN LA FORMULACIÓN DE POLÍTICAS, PROCESO Y PROCEDIMIENTOS Y ELABORACIÓN DE INFORMES DE GESTIÓN RELACIONADOS CON LA ACTIVIDAD DE LA SECCIÓN DE PAGADURÍA , IGUALMENTE CON EL ANÁLISIS Y REGISTRO DE INFORMACIÓN TRIBUTARIA DE CONFORMIDAD CON LAS DISPOSICIONES VIGENTES DE LAS CUENTAS; QUE SON RECIBIDAS DE LA DIRECCIÓN ADMINISTRATIVA DE LA CÁMARA DE REPRESENTANTES Y VELAR POR LA CONSERVACIÓN DE LOS ARCHIVOS DE LOS DOCUMENTOS SOPORTES,OBLIGACIONES DE PAGO, FACILITADOS POR DICHO DESPACHO.</t>
  </si>
  <si>
    <t xml:space="preserve">FERNANDO JOSE CARVAJAL MORALES </t>
  </si>
  <si>
    <t>https://www.contratos.gov.co/consultas/detalleProceso.do?numConstancia=19-12-10060942</t>
  </si>
  <si>
    <t>CPS_1253_2019</t>
  </si>
  <si>
    <t>PRESTACION DE SERVICIOS PROFESIONALES PARA BRINDAR ACOMPAÑAMIENTO A LA OFICINA DE INFORMACION Y PRENSA EN LA CREACION Y PRODUCCION DEL PROGRAMA INSTITUCIONAL DE ATENCION CIUDADANA PARA CANAL CONGRESO DEL CONGRESO DE LA REPUBLICA</t>
  </si>
  <si>
    <t xml:space="preserve">CAROLINA GIL FERNANDEZ </t>
  </si>
  <si>
    <t>https://www.contratos.gov.co/consultas/detalleProceso.do?numConstancia=19-12-10050649</t>
  </si>
  <si>
    <t>CPS_1254_2019</t>
  </si>
  <si>
    <t xml:space="preserve">JORGE ENRIQUE ALMEYDA PITTA </t>
  </si>
  <si>
    <t>https://www.contratos.gov.co/consultas/detalleProceso.do?numConstancia=19-12-10050779</t>
  </si>
  <si>
    <t>CPS_1255_2019</t>
  </si>
  <si>
    <t xml:space="preserve">MELISSA GOMEZ PACHECO </t>
  </si>
  <si>
    <t>https://www.contratos.gov.co/consultas/detalleProceso.do?numConstancia=19-12-10050946</t>
  </si>
  <si>
    <t>CPS_1256_2019</t>
  </si>
  <si>
    <t>PRESTACION DE SERVICIOS PROFESIONALES PARA REALIZAR EL SEGUIMIENTO A TRAVES DE MEDICIONES DE AVANCE DE LA GESTION Y EVALUAR LOS RESULTADOS DE AQUELLAS INICIATIVAS DE LOS PROYECTOS DE LEY</t>
  </si>
  <si>
    <t>MARCELA DE PILAR ARCE HERNANDEZ</t>
  </si>
  <si>
    <t>https://www.contratos.gov.co/consultas/detalleProceso.do?numConstancia=19-12-10053827</t>
  </si>
  <si>
    <t>CPS_1257_2019</t>
  </si>
  <si>
    <t>PRESTACION DE SERVICIOS DE APOYO A LA GESTION PARA BRINDAR ACOMPAÑAMIENTO TECNICO EN EL DESARROLLO DE ACTIVIDADES AUXILIARES DE TIPO JURIDICO EN LA DIVISION DE SERVICIOS DE LA CAMARA DE REPRESENTANTES</t>
  </si>
  <si>
    <t xml:space="preserve">SANTIAGO BARRETO BARRETO </t>
  </si>
  <si>
    <t>https://www.contratos.gov.co/consultas/detalleProceso.do?numConstancia=19-12-10054036</t>
  </si>
  <si>
    <t>CPS_1258_2019</t>
  </si>
  <si>
    <t>PRESTACION DE SERVICIOS PROFESIONALES PARA BRINDAR APOYO EN LOS PROCESOS FINANCIEROS DESARROLLADOS EN LA DIVISION FINANCIERA Y PRESUPUESTO</t>
  </si>
  <si>
    <t xml:space="preserve">MOISES DAVID GARCIA GUERRERO </t>
  </si>
  <si>
    <t>https://www.contratos.gov.co/consultas/detalleProceso.do?numConstancia=19-12-10054155</t>
  </si>
  <si>
    <t>CPS_1259_2019</t>
  </si>
  <si>
    <t>PRESTACION DE SERVICIOS PROFESIONALES PARA BRINDAR ACOMPAÑAMIENTO A LA OFICINA DE INFORMACION Y PRENSA EN LOS PROCESOS DE COMUNICACION INTERNA Y RELACION CON LOS MEDIO DE COMUNICACION NACIONALES Y REGIONALES CON LA CAMARA DE REPRESENTANTES</t>
  </si>
  <si>
    <t xml:space="preserve">MARIA JOSE SALDAÑA VERGEL </t>
  </si>
  <si>
    <t>https://www.contratos.gov.co/consultas/detalleProceso.do?numConstancia=19-12-10054363</t>
  </si>
  <si>
    <t>CPS_1260_2019</t>
  </si>
  <si>
    <t>PRESTAR LOS SERVICIOS PROFESIONALES EN LA OFICINA DE PLANEACION Y SISTEMAS EN LAS ACTIVIDADES RELACIONADAS CON LAS ESTRATEGIAS DE COMUNICACION E IMAGEN DE LA ENTIDAD, ASI COMO EN LA ACTUALIZACION DE POLITICAS OPERACIONALES, PROCESOS, PROCEDIMIENTOS E INDICADORES</t>
  </si>
  <si>
    <t xml:space="preserve">JOHN JAIRO LAISECA CALDERON </t>
  </si>
  <si>
    <t>https://www.contratos.gov.co/consultas/detalleProceso.do?numConstancia=19-12-10055306</t>
  </si>
  <si>
    <t>CPS_1261_2019</t>
  </si>
  <si>
    <t xml:space="preserve">MARIA BELEN DAZA CARRILLO </t>
  </si>
  <si>
    <t>https://www.contratos.gov.co/consultas/detalleProceso.do?numConstancia=19-12-10055375</t>
  </si>
  <si>
    <t>CPS_1262_2019</t>
  </si>
  <si>
    <t>CPS_1263_2019</t>
  </si>
  <si>
    <t>PRESTACIÓN DE SERVICIOS DE APOYO A LA GESTIÓN PARA BRINDAR ACOMPAÑAMIENTO TÉCNICO EN EL DESARROLLO DE ACTIVIDADES AUXILIARES DE TIPO ADMINISTRATIVO EN LA DIVISIÓN DE SERVICIOS DE LA CÁMARA DE REPRESENTANTES.</t>
  </si>
  <si>
    <t xml:space="preserve">MARIA GABRIELA HURTADO HERNANDEZ </t>
  </si>
  <si>
    <t>https://www.contratos.gov.co/consultas/detalleProceso.do?numConstancia=19-12-10065685</t>
  </si>
  <si>
    <t>CPS_1264_2019</t>
  </si>
  <si>
    <t>CPS_1265_2019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</si>
  <si>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</si>
  <si>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 xml:space="preserve">MARIO ARBOLEDA SALAZAR </t>
  </si>
  <si>
    <t>https://www.contratos.gov.co/consultas/detalleProceso.do?numConstancia=19-12-10065843</t>
  </si>
  <si>
    <t>UTL H.R. JHON ARLEY MURILLO BENITEZ</t>
  </si>
  <si>
    <t>CPS_1266_2019</t>
  </si>
  <si>
    <t>CONTRATO DE PRESTACIÓN DE SERVICIOS COMO ASESOR GRADO IV EN LA UNIDAD DE TRABAJO LEGISLATIVO DEL HONORABLE REPRESENTANTE JHON ARLEY MURILLO BENITEZ.</t>
  </si>
  <si>
    <t xml:space="preserve">GLORIA NALLYBE PRADO PINO </t>
  </si>
  <si>
    <t>https://www.contratos.gov.co/consultas/detalleProceso.do?numConstancia=19-12-10065992</t>
  </si>
  <si>
    <t>CPS_1267_2019</t>
  </si>
  <si>
    <t>PRESTAR LOS SERVICIOS DE APOYO A LA GESTIÓN PARA REALIZAR LA EDICIÓN DE MATERIAL AUDIOVISUAL DE LOS PRODUCTOS AUDIOVISUALES DE LA OFICINA DE INFORMACIÓN Y PRENSA DE LA CÁMARA DE REPRESENTANTES Y DEL CANAL CONGRESO</t>
  </si>
  <si>
    <t xml:space="preserve">JUAN DAVID SUAREZ CORPAS </t>
  </si>
  <si>
    <t>https://www.contratos.gov.co/consultas/detalleProceso.do?numConstancia=19-12-10066161</t>
  </si>
  <si>
    <t>CPS_1268_2019</t>
  </si>
  <si>
    <t>PRESTACIÓN DE SERVICIOS PARA APOYAR LAS ACTIVIDADES ASISTENCIALES Y DE GESTIÓN DOCUMENTAL QUE SE REQUIERA EN LA OFICINA COORDINADORA DE CONTROL INTERNO.</t>
  </si>
  <si>
    <t xml:space="preserve">CAMILA ANDREA CHAUX SANCHEZ </t>
  </si>
  <si>
    <t>https://www.contratos.gov.co/consultas/detalleProceso.do?numConstancia=19-12-10066339</t>
  </si>
  <si>
    <t>CPS_1269_2019</t>
  </si>
  <si>
    <t>PRESTACIÓN DE SERVICIOS DE APOYO A LA GESTIÓN PARA APOYAR EN LAS ACTIVIDADES ASISTENCIALES DE ARCHIVO DE LA CORRESPONDENCIA DE LA DIVISIÓN FINANCIERA Y DE PRESUPUESTO.</t>
  </si>
  <si>
    <t xml:space="preserve">ARLEY URUEÑA CHACÓN </t>
  </si>
  <si>
    <t>https://www.contratos.gov.co/consultas/detalleProceso.do?numConstancia=19-12-10066593</t>
  </si>
  <si>
    <t>CPS_1270_2019</t>
  </si>
  <si>
    <t xml:space="preserve">PRESTACIÓN DE SERVICIOS PROFESIONALES PARA BRINDAR ACOMPAÑAMIENTO CALIFICADO EN EL DESARROLLO DE ACTIVIDADES DE APOYO EN EL MANTENIMIENTO DE LAS INFRAESTRUCTURAS DEL CONGRESO EN LA DIVISIÓN DE SERVICIOS DE LA CÁMARA DE REPRESENTANTES. </t>
  </si>
  <si>
    <t xml:space="preserve">JONATHAN DAVID PIÑEROS MONTAÑA </t>
  </si>
  <si>
    <t>https://www.contratos.gov.co/consultas/detalleProceso.do?numConstancia=19-12-10066737</t>
  </si>
  <si>
    <t>CPS_1271_2019</t>
  </si>
  <si>
    <t>LEYNER MOSQUERA PEREA</t>
  </si>
  <si>
    <t>https://www.contratos.gov.co/consultas/detalleProceso.do?numConstancia=19-12-10077706</t>
  </si>
  <si>
    <t>CPS_1272_2019</t>
  </si>
  <si>
    <t>PRESTACION DE SERVICIOS PROFESIONALES PARA BRINDAR ACOMPAÑAMIENTO CALIFICADO EN EL DESARROLLO DE ACTIVIDADES DE TIPO FINANCIERO DE LA DEPENDENCIA</t>
  </si>
  <si>
    <t>https://www.contratos.gov.co/consultas/detalleProceso.do?numConstancia=19-12-10077778</t>
  </si>
  <si>
    <t>CPS_1273_2019</t>
  </si>
  <si>
    <t>FABIAN LEONARDO ROJAS CASTELLANOS</t>
  </si>
  <si>
    <t>https://www.contratos.gov.co/consultas/detalleProceso.do?numConstancia=19-12-10077855</t>
  </si>
  <si>
    <t>CPS_1274_2019</t>
  </si>
  <si>
    <t>PRESTAR SERVICIOS PROFESIONALES EN LA OFICINA DE PLANEACION Y SISTEMAS COMO INGENIERO ELECTRONICO EN LA REVISION, SOPORTE TECNICO Y DIAGNOSTICO DE LAS DISTINTAS PLATAFORMAS DE INFORMACION QUE SE PRESENTEN A CARGO DEL AREA DE LA CAMARA DE REPRESENTANTES</t>
  </si>
  <si>
    <t>OSCAR ALEJANDRO ROJAS GALLEGO</t>
  </si>
  <si>
    <t>https://www.contratos.gov.co/consultas/detalleProceso.do?numConstancia=19-12-10077959</t>
  </si>
  <si>
    <t>CPS_1275_2019</t>
  </si>
  <si>
    <t>PRESTACION DE SERVICIOS PROFESIONALES PARA APOYAR A LA COMISION LEGAL DE CUENTAS EN LA REVISION Y SEGUIMIENTO AL PLAN DE MEJORAMIENTO DE LA ENTIDAD "POSITIVA COMPAÑIA DE SEGUROS S.A." VIGENCIA 2018</t>
  </si>
  <si>
    <t>TATIANA ANDREA GOMEZ LOPEZ</t>
  </si>
  <si>
    <t>https://www.contratos.gov.co/consultas/detalleProceso.do?numConstancia=19-12-10078205</t>
  </si>
  <si>
    <t>CPS_1276_2019</t>
  </si>
  <si>
    <t xml:space="preserve">PRESTAR LOS SERVICIOS PROFESIONALES COMO INGENIERÍA FINANCIERA EN EL SEGUIMIENTO Y EJECUCIÓN PRESUPUESTAL Y FINANCIERA QUE REALIZA LA OFICINA DE PLANEACIÓN Y SISTEMAS A LOS PROYECTOS DE INVERSIÓN Y AL PLAN ANUAL DE ADQUISICIONES. </t>
  </si>
  <si>
    <t xml:space="preserve">SOL ANYELA MURCIA JIMENEZ </t>
  </si>
  <si>
    <t>https://www.contratos.gov.co/consultas/detalleProceso.do?numConstancia=19-12-10082347</t>
  </si>
  <si>
    <t>CPS_1277_2019</t>
  </si>
  <si>
    <t>PRESTACIÓN DE SERVICIOS DE APOYO A LA GESTIÓN PARA LA OPERACIÓN Y MONITOREO DEL SISTEMA DE GRABACIÓN PARA LA PRODUCCIÓN DE LOS PROGRAMAS TELEVISIVOS DEL CANAL CONGRESO.</t>
  </si>
  <si>
    <t xml:space="preserve">EUGENIO ANDRES WILLIAMS SALAZAR </t>
  </si>
  <si>
    <t>https://www.contratos.gov.co/consultas/detalleProceso.do?numConstancia=19-12-10082430</t>
  </si>
  <si>
    <t>CPS_1278_2019</t>
  </si>
  <si>
    <t>PRESTACIÓN DE SERVICIOS DE APOYO A LA GESTIÓN EN EL SOPORTE DE LOS DIFERENTES PERIFERICOS Y APLICATIVOS TECNOLÓGICOS DE LA OFICINA DE PLANEACIÓN Y SISTEMAS  DE LA CÁMARA DE REPRESENTANTES.</t>
  </si>
  <si>
    <t xml:space="preserve">HANS DANILO GARCÍA HERRERA </t>
  </si>
  <si>
    <t>https://www.contratos.gov.co/consultas/detalleProceso.do?numConstancia=19-12-10082488</t>
  </si>
  <si>
    <t>CPS_1279_2019</t>
  </si>
  <si>
    <t>PRESTACIÓN DE SERVICIOS DE APOYO A LA GESTIÓN COMO CAMARÓGRAFO PARA EL REGISTRO AUDIOVISUAL DE LAS ACTIVIDADES DE LA AGENDA LEGISLATIVA DE LA CÁMARA DE REPRESENTANTES Y LA GRABACIÓN DE PRODUCTOS AUDIOVISUALES DE LA OFICINA DE INFORMACIÓN Y PRENSA.</t>
  </si>
  <si>
    <t xml:space="preserve">JOHAN MAURICIO BELTRAN LEGUISAMON </t>
  </si>
  <si>
    <t>https://www.contratos.gov.co/consultas/detalleProceso.do?numConstancia=19-12-10082647</t>
  </si>
  <si>
    <t>COMISION ACCIDENTAL DE ACREDITACION DOCUMENTAL</t>
  </si>
  <si>
    <t>CPS_1280_2019</t>
  </si>
  <si>
    <t>PRESTAR LOS SERVICIOS PROFESIONALES COMO ABOGADO EN LA COMISIÓN LEGAL DE ACREDITACIÓN DOCUMENTAL EN LOS TEMAS DE SU COMPETENCIA.</t>
  </si>
  <si>
    <t xml:space="preserve">SEIDEL PEREZ GARCIA </t>
  </si>
  <si>
    <t>https://www.contratos.gov.co/consultas/detalleProceso.do?numConstancia=19-12-10082835</t>
  </si>
  <si>
    <t>CPS_1281_2019</t>
  </si>
  <si>
    <t>PRESTACIÓN DE SERVICIOS PROFESIONALES PARA BRINDAR ACOMPAÑAMIENTO EN LA PRODUCCIÓN DE PRODUCTOS TELEVISIVOS, OPERACIÓN Y MONITOREO DEL ÁREA DEL MASTER DE EMISIÓN DEL CANAL CONGRESO DE LA CÁMARA DE REPRESENTANTES</t>
  </si>
  <si>
    <t xml:space="preserve">DAVID EDUARDO GARZON TORRES </t>
  </si>
  <si>
    <t>https://www.contratos.gov.co/consultas/detalleProceso.do?numConstancia=19-12-10082942</t>
  </si>
  <si>
    <t>CPS_1282_2019</t>
  </si>
  <si>
    <t>PRESTACIÓN DE SERVICIO PROFESIONALES PARA REALIZAR INVESTIGACIÓN Y PROPUESTA DE LEY ORDINARIA DESDE LA PRIMERA VICEPRESIDENCIA</t>
  </si>
  <si>
    <t xml:space="preserve">CAMILO ANDRES GOMEZ SALGUERO </t>
  </si>
  <si>
    <t>https://www.contratos.gov.co/consultas/detalleProceso.do?numConstancia=19-12-10083067</t>
  </si>
  <si>
    <t>CPS_1283_2019</t>
  </si>
  <si>
    <t>PRESTACION DE SERVICIOS PROFESIONALES PARA EJERCER LA REPRESENTACION JUDICIAL DE LA ENTIDAD EN LOS PROCESO EN LOS QUE SEA PARTE, ENTRE OTRAS ACTIVIDADES JURIDICAS</t>
  </si>
  <si>
    <t>GIOVANNA CATALINA TORRES ALBARRACIN</t>
  </si>
  <si>
    <t>https://www.contratos.gov.co/consultas/detalleProceso.do?numConstancia=19-12-10082834</t>
  </si>
  <si>
    <t>CPS_1284_2019</t>
  </si>
  <si>
    <t>PRESTACIÓN DE SERVICIOS PROFESIONALES PARA REALIZAR INVESTIGACIÓN Y PROPUESTA DESDE LA PRIMERA VICEPRESIDENCIA AL PROYECTO DE LEY ESTATUTARIA.</t>
  </si>
  <si>
    <t xml:space="preserve">SILVIA JULIANA BOTERO URQUIJO </t>
  </si>
  <si>
    <t>https://www.contratos.gov.co/consultas/detalleProceso.do?numConstancia=19-12-10083371</t>
  </si>
  <si>
    <t>CPS_1285_2019</t>
  </si>
  <si>
    <t>PRESTACIÓN DE SERVICIOS PROFESIONALES PARA BRINDAR ACOMPAÑAMIENTO A LA OFICINA DE INFORMACIÓN Y PRENSA EN LA CREACIÓN Y PRODUCCIÓN DEL PROGRAMA INSTITUCIONAL DE 'CÁMARA Y SUS REGIONES' PARA CANAL CONGRESO DE LA CÁMARA DE REPRESENTANTES</t>
  </si>
  <si>
    <t xml:space="preserve">DIANA ISABEL HAMON MONTAÑEZ </t>
  </si>
  <si>
    <t>https://www.contratos.gov.co/consultas/detalleProceso.do?numConstancia=19-12-10083503</t>
  </si>
  <si>
    <t>CPS_1286_2019</t>
  </si>
  <si>
    <t xml:space="preserve">BRYAN MANUEL URREA SANCHEZ </t>
  </si>
  <si>
    <t>https://www.contratos.gov.co/consultas/detalleProceso.do?numConstancia=19-12-10083610</t>
  </si>
  <si>
    <t>CPS_1287_2019</t>
  </si>
  <si>
    <t xml:space="preserve">PRESTACIÓN DE SERVICIOS PROFESIONALES PARA REALIZAR LA PROYECCIÓN DE CONCEPTOS JURÍDICOS SOBRE LOS TEMAS DE COMPETENCIA DE LA COMISIÓN DE INVESTIGACIÓN Y ACUSACIÓN. </t>
  </si>
  <si>
    <t xml:space="preserve">OSCAR OLIMPO OLIVER VIVERO </t>
  </si>
  <si>
    <t>https://www.contratos.gov.co/consultas/detalleProceso.do?numConstancia=19-12-10083917</t>
  </si>
  <si>
    <t>CPS_1288_2019</t>
  </si>
  <si>
    <t>PRESTAR LOS SERVICIOS PROFESIONALES COMO ABOGADO PARA REALIZAR UN ACOMPAÑAMIENTO A LOS ASUNTOS JURÍDICOS QUE SE PRESENTEN  EN LA OFICINA DE PLANEACIÓN Y SISTEMAS.</t>
  </si>
  <si>
    <t xml:space="preserve">JEFERSON BANGUERA BETANCUR </t>
  </si>
  <si>
    <t>https://www.contratos.gov.co/consultas/detalleProceso.do?numConstancia=19-12-10083998</t>
  </si>
  <si>
    <t>CPS_1289_2019</t>
  </si>
  <si>
    <t>PRESTAR LOS SERVICIOS PROFESIONALES COMO ABOGADO PARA REALIZAR UN ACOMPAÑAMIENTO A LOS ASUNTOS JURÍDICOS QUE SE PRESENTEN EN LA OFICINA DE PLANEACION Y SISTEMAS.</t>
  </si>
  <si>
    <t xml:space="preserve">JAIRO ALCIDES TOLOZA CAÑAS </t>
  </si>
  <si>
    <t>https://www.contratos.gov.co/consultas/detalleProceso.do?numConstancia=19-12-10084091</t>
  </si>
  <si>
    <t>CPS_1290_2019</t>
  </si>
  <si>
    <t>PRESTACION DE SERVICIOS PROFESIONALES PARA APOYAR JURIDICAMENTE EN LA ACTUALIZACION DEL SISTEMA EKOGUI Y EN LOS DIFERENTES ASUNTOS PROPIOS DE LA DIVISION JURIDICA, INCLUIDO EJERCER LA REPRESENTACION JUDICIAL</t>
  </si>
  <si>
    <t>JULIA ROSA MARTINEZ ACOSTA</t>
  </si>
  <si>
    <t>https://www.contratos.gov.co/consultas/detalleProceso.do?numConstancia=19-12-10088801</t>
  </si>
  <si>
    <t>CPS_1291_2019</t>
  </si>
  <si>
    <t>PRESTACIÓN DE SERVICIOS PROFESIONALES PARA APOYAR DESDE LA PRIMERA VICEPRESIDENCIA DE LA CÁMARA DE REPRESENTANTES EN LAS ACTIVIDADES DE DIRECCIONAMIENTO ESTRATÉGICO Y PLANEACIÓN DEL NUEVO MODELO INTEGRADO DE PLANEACIÓN Y GESTIÓN-MIPG</t>
  </si>
  <si>
    <t xml:space="preserve">LINA VANESSA RAMIREZ MOYANO </t>
  </si>
  <si>
    <t>https://www.contratos.gov.co/consultas/detalleProceso.do?numConstancia=19-12-10132728</t>
  </si>
  <si>
    <t>CPS_1292_2019</t>
  </si>
  <si>
    <t>PRESTAR SERVICIOS DE APOYO A LA GESTION EN LAS ACTIVIDADES RELACIONADAS CON LA ORGANIZACION DEL ARCHIVO DE GESTION DE LA DIVISION FINANCIERA Y PRESUPUESTO</t>
  </si>
  <si>
    <t>CHARON GOHANA BURGOS SANCHEZ</t>
  </si>
  <si>
    <t>https://www.contratos.gov.co/consultas/detalleProceso.do?numConstancia=19-12-10089130</t>
  </si>
  <si>
    <t>CPS_1293_2019</t>
  </si>
  <si>
    <t>CPS_1294_2019</t>
  </si>
  <si>
    <t>PRESTAR SERVICIOS DE APOYO PARA IMPLEMENTAR EL PLAN DE DIRECCIÓN Y SUPERVISIÓN DEL PROYECTO DE INVERSIÓN MEJORAMIENTO DEL SISTEMA DE GESTIÓN DOCUMENTAL Y DE LA INFORMACIÓN EN LA CÁMARA DE REPRESENTANTES CON CODIGO BPIN2017011000166</t>
  </si>
  <si>
    <t>https://www.contratos.gov.co/consultas/detalleProceso.do?numConstancia=19-12-10160273</t>
  </si>
  <si>
    <t>SECCION DE PAGADURIA</t>
  </si>
  <si>
    <t>CPS_1295_2019</t>
  </si>
  <si>
    <t>PRESTACIÓN DE SERVICIOS PROFESIONALES PARA BRINDAR ACOMPAÑAMIENTO CALIFICADO EN EL DESARROLLO DE LAS ACTIVIDADES DE APOYO ADMINISTRATIVO DE LA SECCIÓN DE PAGADURÍA DE LA CÁMARA DE REPRESENTANTES</t>
  </si>
  <si>
    <t xml:space="preserve">WENDY LORAYNE COLLANTE PATERNINA </t>
  </si>
  <si>
    <t>https://www.contratos.gov.co/consultas/detalleProceso.do?numConstancia=19-12-10093289</t>
  </si>
  <si>
    <t>CPS_1296_2019</t>
  </si>
  <si>
    <t>PRESTACIÓN DE SERVICIOS PROFESIONALES PARA BRINDAR ACOMPAÑAMIENTO CALIFICADO EN EL DESARROLLO DE ACTIVIDADES DE APOYO JURÍDICO EN LA DIVISIÓN DE SERVICIOS DE LA CÁMARA DE REPRESENTANTES.</t>
  </si>
  <si>
    <t xml:space="preserve">IVONNE ANGELICA ALVARADO SORA </t>
  </si>
  <si>
    <t>https://www.contratos.gov.co/consultas/detalleProceso.do?numConstancia=19-12-10093438</t>
  </si>
  <si>
    <t>CPS_1297_2019</t>
  </si>
  <si>
    <t xml:space="preserve">PRESTAR SERVICIOS COMO APOYO DE COMUNICACIÓN SOCIAL A LA COMISIÓN LEGAL PARA LA EQUIDAD DE LA MUJER DEL CONGRESO PARA PROMOVER LAS ACCIONES TENDIENTES A TRAMITAR LAS SOLUCIONES PARA LA REALIZACIÓN DE LOS DERECHOS DE LA MUJER Y LA PREPARACIÓN Y REVISIÓN EN LOS TEMAS RELACIONADOS CON LAS FUNCIONES DE LA COMISIÓN ALUSIVOS A LOS DERECHOS HUMANOS, CIVILES, POLÍTICOS, ECONÓMICOS, SOCIALES, Y CULTURALES DE LA MUJERES </t>
  </si>
  <si>
    <t>ALEJANDRA LOPEZ CASTILLA</t>
  </si>
  <si>
    <t>https://www.contratos.gov.co/consultas/detalleProceso.do?numConstancia=19-12-10160381</t>
  </si>
  <si>
    <t>CPS_1298_2019</t>
  </si>
  <si>
    <t>PRESTACIÓN DE SERVICIOS DE PROFESIONALES EN ACTIVIDADES RELACIONADAS CON LA APLICACIÓN DE LA BATERÍA PSICOSOCIAL A LOS FUNCIONARIOS DE LA CÁMARA DE REPRESENTANTES.</t>
  </si>
  <si>
    <t xml:space="preserve">SUSANA YANETH LADINO CALDERON </t>
  </si>
  <si>
    <t>https://www.contratos.gov.co/consultas/detalleProceso.do?numConstancia=19-12-10093540</t>
  </si>
  <si>
    <t>CPS_1299_2019</t>
  </si>
  <si>
    <t xml:space="preserve">PRESTACIÓN DE SERVICIOS PROFESIONALES PARA BRINDAR ACOMPAÑAMIENTO EN LA SECRETARIA GENERAL EN EL ESTUDIO Y OPORTUNA RESPUESTA A OFICIOS ASIGNADOS, ASÍ COMO ASISTIR EN EL ANÁLISIS Y ESTUDIOS JURISPRUDENCIALES Y NORMATIVOS </t>
  </si>
  <si>
    <t xml:space="preserve">ZAKIRA ORELLANO MARIMON </t>
  </si>
  <si>
    <t>https://www.contratos.gov.co/consultas/detalleProceso.do?numConstancia=19-12-10093695</t>
  </si>
  <si>
    <t>CPS_1300_2019</t>
  </si>
  <si>
    <t>PRESTACIÓN DE SERVICIOS DE APOYO A LA GESTIÓN PARA BRINDAR ACOMPAÑAMIENTO EN LAS ACTIVIDADES QUE SE DERIVEN DE LA GESTIÓN CONTRACTUAL DE LA DIVISIÓN JURÍDICA.</t>
  </si>
  <si>
    <t xml:space="preserve">ALVARO AUGUSTO JOSÉ GARCÍA MOSCOTE </t>
  </si>
  <si>
    <t>https://www.contratos.gov.co/consultas/detalleProceso.do?numConstancia=19-12-10093911</t>
  </si>
  <si>
    <t>CPS_1301_2019</t>
  </si>
  <si>
    <t>PRESTACIÓN DE SERVICIOS DE PROFESIONALES PARA ACOMPAÑAR A LA DIVISIÓN DE PERSONAL EN LAS ACTIVIDADES DESARROLLADAS EN LAS LABORES DE PROMOCIÓN DE LA SALUD Y ACTIVIDAD FÍSICA RELACIONADAS CON EL GIMNASIO DE LA ENTIDAD.</t>
  </si>
  <si>
    <t xml:space="preserve">JESICA FIDELIGNA MANCIPE GIL </t>
  </si>
  <si>
    <t>https://www.contratos.gov.co/consultas/detalleProceso.do?numConstancia=19-12-10094012</t>
  </si>
  <si>
    <t>CPS_1302_2019</t>
  </si>
  <si>
    <t>PRESTAR LOS SERVICIOS PROFESIONALES COMO ABOGADO PARA APOYAR LAS ACTIVIDADES EN MATERIA CONTRACTUAL A CARGO DE LA DIVISIÓN JURÍDICA DE LA CÁMARA DE REPRESENTANTES.</t>
  </si>
  <si>
    <t xml:space="preserve">KAREN SUSANA DIAZ GUEVARA </t>
  </si>
  <si>
    <t>https://www.contratos.gov.co/consultas/detalleProceso.do?numConstancia=19-12-10094185</t>
  </si>
  <si>
    <t>CPS_1303_2019</t>
  </si>
  <si>
    <t xml:space="preserve">PRESTACIÓN DE SERVICIOS PROFESIONALES PARA BRINDAR ACOMPAÑAMIENTO A LA OFICINA DE INFORMACIÓN Y PRENSA EN LA DIVULGACIÓN DE LAS ESTRATEGIAS DIGITALES Y CONTENIDO PERIODÍSTICO EN LAS REDES SOCIALES Y OTROS MEDIOS DE COMUNICACIÓN DIGITAL DE LA CÁMARA DE REPRESENTANTES. </t>
  </si>
  <si>
    <t xml:space="preserve">RODOLFO SAID LEAL SAUDA </t>
  </si>
  <si>
    <t>https://www.contratos.gov.co/consultas/detalleProceso.do?numConstancia=19-12-10097920</t>
  </si>
  <si>
    <t>CPS_1304_2019</t>
  </si>
  <si>
    <t>PRESTAR SERVICIOS PROFESIONALES PARA APOYAR A LA COMISIÓN LEGAL DE CUENTAS EN LA REVISIÓN Y SEGUIMIENTO AL PLAN DE MEJORAMIENTO DE LA ENTIDAD ''CORPORACIÓN AUTÓNOMA REGIONAL DEL CANAL DEL DIQUE-CARDIQUE'' VIGENCIA 2018.</t>
  </si>
  <si>
    <t xml:space="preserve">FERNANDO ENRIQUE DAZA TRAUT </t>
  </si>
  <si>
    <t>https://www.contratos.gov.co/consultas/detalleProceso.do?numConstancia=19-12-10097989</t>
  </si>
  <si>
    <t>CPS_1305_2019</t>
  </si>
  <si>
    <t>PRESTACIÓN DE SERVICIOS PROFESIONALES PARA BRINDAR ACOMPAÑAMIENTO A LA OFICINA DE INFORMACIÓN Y PRENSA EN LA CREACIÓN Y PRODUCCIÓN DEL PROGRAMA INSTITUCIONAL 'GESTIÓN REGIONAL' PARA CANAL CONGRESO DE LA CÁMARA DE REPRESENTANTES.</t>
  </si>
  <si>
    <t xml:space="preserve">JONATHAN JAMES RIVERA BLANDON </t>
  </si>
  <si>
    <t>https://www.contratos.gov.co/consultas/detalleProceso.do?numConstancia=19-12-10098023</t>
  </si>
  <si>
    <t>CPS_1306_2019</t>
  </si>
  <si>
    <t>PRESTACIÓN DE SERVICIOS PROFESIONALES PARA IMPLEMENTAR EL PLAN DE DIRECCIÓN Y SUPERVISIÓN DEL PROYECTO DE INVERSIÓN MEJORAMIENTO DEL SISTEMA DE GESTIÓN DOCUMENTAL Y DE LA INFORMACIÓN EN LA CÁMARA DE REPRESENTANTES CON CÓDIGO BPIN2017011000166</t>
  </si>
  <si>
    <t>LIZET CASTRO MONTIEL</t>
  </si>
  <si>
    <t>https://www.contratos.gov.co/consultas/detalleProceso.do?numConstancia=19-12-10160316</t>
  </si>
  <si>
    <t>CPS_1307_2019</t>
  </si>
  <si>
    <t>PRESTAR LOS SERVICIOS PROFESIONALES COMO ABOGADO PARA REALIZAR UN ACOMPAÑAMIENTO A LOS ASUNTOS JURÍDICOS QUE SE PRESENTEN EN LA OFICINA DE PLANEACIÓN Y SISTEMAS.</t>
  </si>
  <si>
    <t xml:space="preserve">RAFAEL ENRIQUE CALAO LORA </t>
  </si>
  <si>
    <t>https://www.contratos.gov.co/consultas/detalleProceso.do?numConstancia=19-12-10098064</t>
  </si>
  <si>
    <t>CPS_1308_2019</t>
  </si>
  <si>
    <t>PRESTACIÓN DE SERVICIOS DE APOYO A LA GESTIÓN EN LAS ACTIVIDADES RELACIONADAS CON LA ASISTENCIA EN SISTEMAS Y TECNOLOGÍAS PARA LA INFORMACIÓN TIC, ASÍ COMO LAS BASES DE DATOS DEL DESPACHO DE LA DIRECCIÓN ADMINISTRATIVA</t>
  </si>
  <si>
    <t>JOSE DANIEL CASTRO REYES</t>
  </si>
  <si>
    <t>https://www.contratos.gov.co/consultas/detalleProceso.do?numConstancia=19-12-10098095</t>
  </si>
  <si>
    <t>CPS_1309_2019</t>
  </si>
  <si>
    <t>PRESTACIÓN DE SERVICIOS PROFESIONALES PARA BRINDAR ACMPAÑAMIENTO A LA OFICINA DE INFORMACIÓN Y PRENSA EN LA INVESTIGACIÓN, BÚSQUEDA Y REALIZACIÓN DE NOTAS PERIODÍSTICAS PARA EL NOTICIERO INSTITUCIONAL NRC DE LA CÁMARA DE REPRESENTANTES</t>
  </si>
  <si>
    <t>ADELA RAQUEL OROZCO OROZCO</t>
  </si>
  <si>
    <t>https://www.contratos.gov.co/consultas/detalleProceso.do?numConstancia=19-12-10098177</t>
  </si>
  <si>
    <t>CPS_1310_2019</t>
  </si>
  <si>
    <t xml:space="preserve">PRESTACIÓN DE SERVICIOS PROFESIONALES PARA BRINDAR ACOMPAÑAMIENTO EN MATERIA FINANCIERA Y TRIBUTARIA FINANCIERA Y TRIBUTARIA, ADEMAS ANALIZAR LOS RIESGOS PRESUPUESTALES EN EL SISTEMA SIIF NACIÓN II MODULO DE EGRESOS </t>
  </si>
  <si>
    <t>https://www.contratos.gov.co/consultas/detalleProceso.do?numConstancia=19-12-10098224</t>
  </si>
  <si>
    <t>CPS_1311_2019</t>
  </si>
  <si>
    <t>PRESTACIÓN DE SERVICIOS PROFESIONALES PARA ASISTIR EN LA SECRETARIA GENERAL EN LA REVISIÓN, REQUERIMIENTO, ORGANIZACIÓN, RELACIÓN E INFORMES DE INICIATIVAS LEGISLATIVAS, ASÍ COMO EMISIÓN DE CONCEPTOS QUE LE SEAN ASIGNADOS POR LA DEPENDENCIA</t>
  </si>
  <si>
    <t>CPS_1312_2019</t>
  </si>
  <si>
    <t>PRESTACION DE SERVICIOS PROFESIONALES PARA BRINDAR ACOMPAÑAMIENTO EN LA REALIZACION DE CONTENIDO PERIODISTICO PARA PROGRAMA INSTITUCIONAL 'CAMARA Y SUS REGIONES' DEL CANAL CONGRESO DE LA CAMARA DE REPRESENTANTES</t>
  </si>
  <si>
    <t>LUISA MARIA CARRASCAL MOLINA</t>
  </si>
  <si>
    <t>https://www.contratos.gov.co/consultas/detalleProceso.do?numConstancia=19-12-10097908</t>
  </si>
  <si>
    <t>CPS_1313_2019</t>
  </si>
  <si>
    <t>APOYO A LA GESTIÓN CONTRACTUAL QUE SE REQUIERA A LA OFICINA COORDINADORA DE CONTROL INTERNO EN SUS ACTIVIDADES ASISTENCIALES Y DE GESTIÓN.</t>
  </si>
  <si>
    <t>https://www.contratos.gov.co/consultas/detalleProceso.do?numConstancia=19-12-10133006</t>
  </si>
  <si>
    <t>CPS_1314_2019</t>
  </si>
  <si>
    <t>PRESTACION DE SERVICIOS DE APOYO A LA GESTION PARA BRINDAR ACOMPAÑAMIENTO AL CANAL CONGRESO EN EL FORTALECIMIENTO DE LA EXPRESION, COMUNICACION Y LENGUAJE CORPORAL DE LOS DIFERENTES PRESENTADORES DE LOS PROGRAMAS TELEVISIVOS DE LA CAMARA DE REPRESENTANTES</t>
  </si>
  <si>
    <t>CAROLINA DUARTE RANGEL</t>
  </si>
  <si>
    <t>https://www.contratos.gov.co/consultas/detalleProceso.do?numConstancia=19-12-10097986</t>
  </si>
  <si>
    <t>CPS_1315_2019</t>
  </si>
  <si>
    <t>LEIDY TATIANA SANCHEZ JURADO</t>
  </si>
  <si>
    <t>https://www.contratos.gov.co/consultas/detalleProceso.do?numConstancia=19-12-10098016</t>
  </si>
  <si>
    <t>CPS_1316_2019</t>
  </si>
  <si>
    <t>PRESTACION DE SERVICIOS DE APOYO A LA GESTION PARA BRINDAR ACOMPAÑAMIENTO A LA OFICINA DE INFORMACION Y PRENSA EN LA PRODUCCION, MONTAJE Y ENTREGA DEL PROGRAMA RADIAL 'FRECUENCIA LEGISLATIVA' DE LA CAMARA DE REPRESENTANTES</t>
  </si>
  <si>
    <t>JUAN SEBASTIAN CEDIEL GONZALEZ</t>
  </si>
  <si>
    <t>https://www.contratos.gov.co/consultas/detalleProceso.do?numConstancia=19-12-10098062</t>
  </si>
  <si>
    <t>CPS_1317_2019</t>
  </si>
  <si>
    <t>PRESTACION DE SERVICIOS PROFESIONALES PARA ACOMPAÑAR A LA DIVISION DE PERSONAL EN TEMAS RELACIONADOS CON SISTEMA DE GESTION DE SEGURIDAD Y SALUD EN EL TRABAJO DE LA CAMARA DE REPRESENTANTES</t>
  </si>
  <si>
    <t>KARIN SOLEY PINZON ALVAREZ</t>
  </si>
  <si>
    <t>CPS_1318_2019</t>
  </si>
  <si>
    <t xml:space="preserve">PRESTACION DE SERVICIOS PROFESIONALES PARA BRINDAR ACOMPAÑAMIENTO A LA DIRECCIÓN ADMINISTRATIVA DE LA CÁMARA DE REPRESENTANTES COMO ENLACE ENTRE LA OFICINA DE INFORMACIÓN Y PRENSA Y LA DIRECCIÓN ADMINISTRATIVA, REALIZANDO APOYO EN LAS COMUNICACIONES PROPIAS DE LA CORPORACIÓN. </t>
  </si>
  <si>
    <t>https://www.contratos.gov.co/consultas/detalleProceso.do?numConstancia=19-12-10095489</t>
  </si>
  <si>
    <t>CPS_1319_2019</t>
  </si>
  <si>
    <t>PRESTACIÓN DE SERVICIOS PROFESIONALES, PARA REALIZAR LA PROYECCIÓN DE CONCEPTOS JURÍDICOS SOBRE LOS TEMAS DE COMPETENCIA DE LA COMISIÓN DE INVESTIGACIÓN Y ACUSACIÓN.</t>
  </si>
  <si>
    <t>ENRIQUE ESCOBAR PEREZ</t>
  </si>
  <si>
    <t>https://www.contratos.gov.co/consultas/detalleProceso.do?numConstancia=19-12-10095574</t>
  </si>
  <si>
    <t>CPS_1320_2019</t>
  </si>
  <si>
    <t>PRESTACION DE SERVICIOS DE APOYO A LA GESTIÓN EN LAS ACTIVIDADES RELACIONADAS CON LA ORGANIZACIÓN DEL ARCHIVO DE GESTIÓN DE LA DIVISIÓN FINANCIERA  Y PRESUPUESTO.</t>
  </si>
  <si>
    <t>LEWISKARI RODRIGUEZ QUIROGA</t>
  </si>
  <si>
    <t>https://www.contratos.gov.co/consultas/detalleProceso.do?numConstancia=19-12-10095694</t>
  </si>
  <si>
    <t>CPS_1321_2019</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</si>
  <si>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Y GESTIÓN DEL ARCHIVO DOCUMENTAL CONTABLE</t>
  </si>
  <si>
    <t>LISSETTE CAROLINA SALCEDO NARANJO</t>
  </si>
  <si>
    <t>https://www.contratos.gov.co/consultas/detalleProceso.do?numConstancia=19-12-10095805</t>
  </si>
  <si>
    <t>CPS_1322_2019</t>
  </si>
  <si>
    <t>PRESTACION DE SERVICIOS PROFESIONALES PARA APOYAR EL SEGUIMIENTO AL PLAN ANTICORRUPCION Y ATENCIÓN CIUDADANO.</t>
  </si>
  <si>
    <t>https://www.contratos.gov.co/consultas/detalleProceso.do?numConstancia=19-12-10096626</t>
  </si>
  <si>
    <t>CPS_1323_2019</t>
  </si>
  <si>
    <t>PRESTACIÓN DE SERVICIOS DE APOYO A LA GESTIÓN COMO ENLACE ENTRE LA OFICINA DE PLANEACIÓN Y SISTEMAS Y LAS DEMÁS DEPENDENCIAS QUE INTEGRAN LA DIRECCIÓN ADMINISTRATIVA DE LA CÁMARA DE REPRESENTANTES EN LOS ASUNTOS RELACIONADOS A LA GESTIÓN DOCUMENTAL Y ASISTENCIAL</t>
  </si>
  <si>
    <t>https://www.contratos.gov.co/consultas/detalleProceso.do?numConstancia=19-12-10096431</t>
  </si>
  <si>
    <t>CPS_1324_2019</t>
  </si>
  <si>
    <t>PRESTACIÓN DE SERVICIOS PROFESIONALES PARA BRINDAR APOYO Y ACOMPAÑAMIENTO EN LA DIVISIÓN FINANCIERA EN EL SEGUIMIENTO Y CONTROL FINANCIERO DE LOS PROYECTOS QUE ADELANTA LA CORPORACIÓN</t>
  </si>
  <si>
    <t>RICARDO LEON SAAVEDRA HERMANN</t>
  </si>
  <si>
    <t>https://www.contratos.gov.co/consultas/detalleProceso.do?numConstancia=19-12-10096733</t>
  </si>
  <si>
    <t>CPS_1325_2019</t>
  </si>
  <si>
    <t>PRESTACIÓN DE SERVICIOS DE APOYO A LA GESTIÓN PARA BRINDAR ASISTENCIA Y APOYO LOGÍSTICO PARA LA PRODUCCIÓN DEL PROGRAMA INSTITUCIONAL 'CÁMARA Y SUS REGIONES' DEL CANAL CONGRESO DE LA CÁMARA DE REPRESENTANTES</t>
  </si>
  <si>
    <t>KADRY JOHANNA BARRIOS SEGOVIA</t>
  </si>
  <si>
    <t>https://www.contratos.gov.co/consultas/detalleProceso.do?numConstancia=19-12-10096851</t>
  </si>
  <si>
    <t>CPS_1326_2019</t>
  </si>
  <si>
    <t>PRESTACIÓN DE SERVICIOS DE APOYO A LA GESTIÓN PARA ACOMPAÑAR EN ACTIVIDADES DE DUPLICACIÓN DE PRUEBAS, DENUNCIAS Y DEMÁS QUE SE REQUIERAN POR PARTE DE LA COMISIÓN DE INVESTIGACIÓN Y ACUSACIÓN DE LA CÁMARA DE REPRESENTANTES</t>
  </si>
  <si>
    <t>JAVIER ORLANDO MONTILLA ORTIZ</t>
  </si>
  <si>
    <t>https://www.contratos.gov.co/consultas/detalleProceso.do?numConstancia=19-12-10096968</t>
  </si>
  <si>
    <t>CPS_1327_2019</t>
  </si>
  <si>
    <t>EFREN JOVANNY GUERRERO MONTILLA</t>
  </si>
  <si>
    <t>https://www.contratos.gov.co/consultas/detalleProceso.do?numConstancia=19-12-10097098</t>
  </si>
  <si>
    <t>CPS_1328_2019</t>
  </si>
  <si>
    <t>PRESTACION DE SERVICIOS DE APOYO A LA GESTION PARA BRINDAR ACOMPAÑAMIENTO A LA OFICINA DE PROTOCOLO EN LO REFERENTE A LA RECEPCION Y DISTRIBUCION DE CORRESPONDENCIA DE LA OFICINA, ASI COMO LA REALZIACION DE DILIGENCIAS PROPIAS A LA NATURALEZA DE LA OFICINA DE PROTOCOLO Y LLEVAR CONTROL DEL LIBRO DE ENTREGA Y RECIBO</t>
  </si>
  <si>
    <t>TATIANA ELIZABETH MORALES GONZALEZ</t>
  </si>
  <si>
    <t>https://www.contratos.gov.co/consultas/detalleProceso.do?numConstancia=19-12-10096247</t>
  </si>
  <si>
    <t>CPS_1329_2019</t>
  </si>
  <si>
    <t>PRESTACION DE SERVICIOS PROFESIONALES PARA HACER SEGUIMIENTO DESDE LA PRIMERA VICEPRESIDENCIA A LA LEY DE FINANCIAMIENTO</t>
  </si>
  <si>
    <t>DIANA ALEXANDRA BESTENE BERNAL</t>
  </si>
  <si>
    <t>https://www.contratos.gov.co/consultas/detalleProceso.do?numConstancia=19-12-10096404</t>
  </si>
  <si>
    <t>CPS_1330_2019</t>
  </si>
  <si>
    <t xml:space="preserve">PRESTACION DE SERVICIOS PROFESIONALES PARA EL DESARROLLO, EVALUACION Y SEGUIMIENTO DE PLANES Y ESTRATEGIAS EN EL MARCO DEL POSTCONFLICTO EN LA SECRETARIA GENERAL DE LA CAMARA DE REPRESENTANTES, ASI COMO LA EVALUACION Y DESARROLLO DE UN MODELO DE CONTROL DE LA GESTION DE LAS LABORES DE LA CAMARA DE REPRESENTANTES </t>
  </si>
  <si>
    <t>https://www.contratos.gov.co/consultas/detalleProceso.do?numConstancia=19-12-10096482</t>
  </si>
  <si>
    <t>CPS_1331_2019</t>
  </si>
  <si>
    <t>PRESTACION DE SERVICIOS PROFESIONALES COMO TRABAJADORA SOCIAL EN LA OFICINA DE PLANEACION Y SISTEMAS REALIZANDO LA SENSIBILIZACION EN LAS DIFERENTES OFICINA Y/O DEPENDENCIAS DE LA CAMARA DE REPRESENTANTES EN RELACION A LOS DIFERENTES TEMAS QUE SE TRATAN EN EL AREA</t>
  </si>
  <si>
    <t>VIVIANA ANDREA PULIDO PEREZ</t>
  </si>
  <si>
    <t>https://www.contratos.gov.co/consultas/detalleProceso.do?numConstancia=19-12-10096553</t>
  </si>
  <si>
    <t>CPS_1332_2019</t>
  </si>
  <si>
    <t>https://www.contratos.gov.co/consultas/detalleProceso.do?numConstancia=19-12-10096616</t>
  </si>
  <si>
    <t>CPS_1333_2019</t>
  </si>
  <si>
    <t>PRESTACION DE SERVICIOS DE APOYO A LA GESTION PARA ACOMPAÑAR EN ACTIVIDADES DE DUPLICACION DE PRUEBAS, DENUNCIAS Y DEMAS QUE SE REQUIERAN POR PARTE DE LA COMISION DE INVESTIGACION Y ACUSACION DE LA CAMARA DE REPRESENTANTES</t>
  </si>
  <si>
    <t>NOFFAL HASSID DANIELS PEREZ</t>
  </si>
  <si>
    <t>https://www.contratos.gov.co/consultas/detalleProceso.do?numConstancia=19-12-10096751</t>
  </si>
  <si>
    <t>CPS_1334_2019</t>
  </si>
  <si>
    <t>https://www.contratos.gov.co/consultas/detalleProceso.do?numConstancia=19-12-10096867</t>
  </si>
  <si>
    <t>CPS_1335_2019</t>
  </si>
  <si>
    <t>PRESTACIÓN DE SERVICIOS PROFESIONALES PARA BRINDAR APOYO Y ACOMPAÑAMIENTO EN LA DIVISIÓN FINANCIERA  Y DE PRESUPUESTO EN LOS TEMAS INHERENTES  A LA EJECUCIÓN PRESUPUESTAL</t>
  </si>
  <si>
    <t>ARLEY GONZALEZ VALENCIA</t>
  </si>
  <si>
    <t>https://www.contratos.gov.co/consultas/detalleProceso.do?numConstancia=19-12-10139387</t>
  </si>
  <si>
    <t>CPS_1336_2019</t>
  </si>
  <si>
    <t>PRESTAR LOS SERVICIOS DE APOYO A LA GESTION Y SEGUIMIENTO A LOS PROYECTOS DE INVERSION QUE COORDINA LA OFICINA DE PLANEACION Y SISTEMAS</t>
  </si>
  <si>
    <t>ZULMA INES DURANTE AREVALO</t>
  </si>
  <si>
    <t>https://www.contratos.gov.co/consultas/detalleProceso.do?numConstancia=19-12-10096957</t>
  </si>
  <si>
    <t>CPS_1337_2019</t>
  </si>
  <si>
    <t>PRESTACION DE SERVICIOS DE APOYO A LA GESTION PARA BRINDAR ACOMPAÑAMIENTO EN LA GESTION DE LA ETAPA PRECONTRACTUAL, CONTRACTUAL Y OTRAS ACTIVIDADES DE LA OFICINA DE INFORMACION Y PRENSA DE LA CAMARA DE REPRESENTANTES</t>
  </si>
  <si>
    <t>CAMILA ANDREA AGUILAR BARLIZA</t>
  </si>
  <si>
    <t>https://www.contratos.gov.co/consultas/detalleProceso.do?numConstancia=19-12-10097070</t>
  </si>
  <si>
    <t>CPS_1338_2019</t>
  </si>
  <si>
    <t>ALEX FERNEY MICOLTA RIASCOS</t>
  </si>
  <si>
    <t>https://www.contratos.gov.co/consultas/detalleProceso.do?numConstancia=19-12-10097251</t>
  </si>
  <si>
    <t>CPS_1339_2019</t>
  </si>
  <si>
    <t>ADRIANA CONSTANZA ÑUSTES ALVAREZ</t>
  </si>
  <si>
    <t>https://www.contratos.gov.co/consultas/detalleProceso.do?numConstancia=19-12-10139620</t>
  </si>
  <si>
    <t>CPS_1340_2019</t>
  </si>
  <si>
    <t>CPS_1341_2019</t>
  </si>
  <si>
    <t>PRESTACIÓN DE SERVICIOS PROFESIONALES PARA BRINDAR ACOMPAÑAMIENTO CALIFICADO EN EL DESARROLLO DE ACTIVIDADES DE APOYO JURÍDICO EN LA DIVISIÓN DE SERVICIOS DE LA CÁMARA DE REPRESENTANTES</t>
  </si>
  <si>
    <t>https://www.contratos.gov.co/consultas/detalleProceso.do?numConstancia=19-12-10134519</t>
  </si>
  <si>
    <t>CPS_1342_2019</t>
  </si>
  <si>
    <t>https://www.contratos.gov.co/consultas/detalleProceso.do?numConstancia=19-12-10135028</t>
  </si>
  <si>
    <t>CPS_1343_2019</t>
  </si>
  <si>
    <t xml:space="preserve">PRESTACIÓN DE SERVICIOS PROFESIONALES PARA COLABORAR CON EL PLAN DE ACCIÓN DEL SISTEMA GENERAL DE SEGURIDAD Y SALUD EN EL TRABAJO </t>
  </si>
  <si>
    <t>VIVINAIDU IDROBO GUALANTALA</t>
  </si>
  <si>
    <t>https://www.contratos.gov.co/consultas/detalleProceso.do?numConstancia=19-12-10165765</t>
  </si>
  <si>
    <t>CPS_1344_2019</t>
  </si>
  <si>
    <t>PRESTACIÓN DE SERVICIOS PROFESIONALES PARA IMPLEMENTAR EL PLAN DE DIRECCIÓN Y SUPERVISIÓN DEL PROYECTO DE INVERSIÓN MEJORAMIENTO DEL SISTEMA DE LA GESTIÓN DOCUMENTAL Y DE LA INFORMACIÓN EN LA CÁMARA DE REPRESENTANTES CON CÓDIGO BPIN 2017011000166</t>
  </si>
  <si>
    <t>DEISY MARYORI GIRALDO LOPEZ</t>
  </si>
  <si>
    <t>https://www.contratos.gov.co/consultas/detalleProceso.do?numConstancia=19-12-10135554</t>
  </si>
  <si>
    <t>CPS_1345_2019</t>
  </si>
  <si>
    <t>PRESTACIÓN DE SERVICIOS PROFESIONALES PARA APOYAR Y ACOMPAÑAR A LA DIVISIÓN FINANCIERA Y DE PRESUPUESTO EN TODAS LAS ACTIVIDADES REQUERIDAS FRENTE A LOS PROCESOS DE ÍNDOLE FINANCIERO Y PRESUPUESTAL DE LA CÁMARA DE REPRESENTANTES</t>
  </si>
  <si>
    <t>ANA YANITH RIAÑO PINEDA</t>
  </si>
  <si>
    <t>https://www.contratos.gov.co/consultas/detalleProceso.do?numConstancia=19-12-10135337</t>
  </si>
  <si>
    <t>CPS_1346_2019</t>
  </si>
  <si>
    <t>PRESTACIÓN DE SERVICIOS PROFESIONALES COMO ABOGADO EN LAS ACTIVIDADES CONTRACTUALES Y ACOMPAÑAMIENTO A LOS ASUNTOS JURÍDICOS QUE SE PRESENTEN EN LA OFICINA DE PLANEACIÓN Y SISTEMAS</t>
  </si>
  <si>
    <t>DAVID FERNANDO MURIEL ORTEGA</t>
  </si>
  <si>
    <t>https://www.contratos.gov.co/consultas/detalleProceso.do?numConstancia=19-12-10160242</t>
  </si>
  <si>
    <t>CPS_1347_2019</t>
  </si>
  <si>
    <t>PRESTACIÓN DE SERVICIOS PROFESIONALES PARA BRINDAR ACOMPAÑAMIENTO CALIFICADO EN EL DESARROLLO DE ACTIVIDADES DE APOYO EN EL MANTENIMIENTO DE LAS INFRAESTRUCTURAS DEL CONGRESO EN LA DIVISIÓN DE SERVICIOS DE LA CÁMARA DE REPRESENTANTES.</t>
  </si>
  <si>
    <t>https://www.contratos.gov.co/consultas/detalleProceso.do?numConstancia=19-12-10133742</t>
  </si>
  <si>
    <t>CPS_1348_2019</t>
  </si>
  <si>
    <t>CPS_1349_2019</t>
  </si>
  <si>
    <t>PRESTAR LOS SERVICIOS PROFESIONALES COMO ABOGADO PARA BRINDAR APOYO EN LA OFICINA DE PROTOCOLO, EN LO REFERENTE A LOS ASUNTOS JURÍDICOS DE LA DEPENDENCIA.</t>
  </si>
  <si>
    <t>PAOLA ANDREA IBARRA ROMERO</t>
  </si>
  <si>
    <t>https://www.contratos.gov.co/consultas/detalleProceso.do?numConstancia=19-12-10138412</t>
  </si>
  <si>
    <t>CPS_1350_2019</t>
  </si>
  <si>
    <t>PRESTACION DE SERVICIOS PARA ACTIVIDADES DE APOYO EN LA OFICINA JURIDICA CON EL FIN DE ADELANTAR LOS TEMAS RELACIONADOS CON LA ACTUALIZACION DE LA BASE DE DATOS Y ORGANIZACION DEL ARCHIVO DE LOS PROCESOS JUDICIALES EN LOS QUE ACTUA LA CAMARA DE REPRESENTANTES</t>
  </si>
  <si>
    <t>CARLOS FELIPE FLOREZ PEDRAZA</t>
  </si>
  <si>
    <t>https://www.contratos.gov.co/consultas/detalleProceso.do?numConstancia=19-12-10160715</t>
  </si>
  <si>
    <t>CPS_1351_2019</t>
  </si>
  <si>
    <t>PRESTACION DE SERVICIOS PROFESIONALES PARA APOYAR JURIDICAMENTE A LA PRIMERA VICEPRESIDENCIA EN LA REVISION Y SEGUIMIENTO DE LOS DIFERENTES PROYECTOS DE LEY Y ACTOS LEGISLATIVOS DE LA COMISION PRIMERA CONSTITUCIONAL PERMANENTE EN EL AREA DE DERECHO ADMINISTRATIVO Y RELATIVAS</t>
  </si>
  <si>
    <t>HIPOLITO MENDOZA ZEA</t>
  </si>
  <si>
    <t>https://www.contratos.gov.co/consultas/detalleProceso.do?numConstancia=19-12-10161203</t>
  </si>
  <si>
    <t>CPS_1352_2019</t>
  </si>
  <si>
    <t>PRESTACION DE SERVICIOS DE APOYO A LA GESTION PARA BRINDAR ACOMPAÑAMIENTO AL CANAL CONGRESO EN EL VESTUARIO E IMAGEN DEL PERSONAL VINCULADO A LA GRABACION Y PRODUCCION DE LOS DIFERENTES PRODUCTOS TELEVISIVOS DE LA OFICINA DE INFORMACION Y PRENSA DE LA CAMARA DE REPRESENTANTES</t>
  </si>
  <si>
    <t>ROSA BETTY PACHECO ALVAREZ</t>
  </si>
  <si>
    <t>https://www.contratos.gov.co/consultas/detalleProceso.do?numConstancia=19-12-10161337</t>
  </si>
  <si>
    <t>CPS_1353_2019</t>
  </si>
  <si>
    <t>PRESTAR LOS SERVICIOS PROFESIONALES COMO ABOGADO PARA APOYAR LAS ACTIVIDADES EN MATERIA CONTRACTUAL A CARGO DE LA DIVISIÓN JURÍDICA DE LA CÁMARA DE REPRESENTANTES</t>
  </si>
  <si>
    <t>ROSA ELENA PUELLO FLOREZ</t>
  </si>
  <si>
    <t>https://www.contratos.gov.co/consultas/detalleProceso.do?numConstancia=19-12-10164051</t>
  </si>
  <si>
    <t>CPS_1354_2019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</si>
  <si>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</si>
  <si>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https://www.contratos.gov.co/consultas/detalleProceso.do?numConstancia=19-12-10164133</t>
  </si>
  <si>
    <t>CPS_1355_2019</t>
  </si>
  <si>
    <t>ADRIANA CRISTINA GARZON BARBOZA</t>
  </si>
  <si>
    <t>https://www.contratos.gov.co/consultas/detalleProceso.do?numConstancia=19-12-10134847</t>
  </si>
  <si>
    <t xml:space="preserve">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 </t>
  </si>
  <si>
    <t>JORGE ANDRES CHARRY GOMEZ</t>
  </si>
  <si>
    <t>https://www.contratos.gov.co/consultas/detalleProceso.do?numConstancia=19-12-10134709</t>
  </si>
  <si>
    <t>PRESTACIÓN DE SERVICIOS DE APOYO A LA GESTIÓN COMO ASISTENTE DE CÁMARA PARA EL REGISTRO AUDIOVISUAL DE LAS ACTIVIDADES DE LA AGENDA LEGISLATIVA DE LA CÁMARA DE REPRESENTANTES Y LA GRABACIÓN DE PRODUCTOS AUDIOVISUALES DE LA OFICINA DE INFORMACIÓN Y PRENSA.</t>
  </si>
  <si>
    <t>ANGEL HUMBERTO GUTIERREZ RODRIGUEZ</t>
  </si>
  <si>
    <t>https://www.contratos.gov.co/consultas/detalleProceso.do?numConstancia=19-12-10133809</t>
  </si>
  <si>
    <t>MC_011_2019</t>
  </si>
  <si>
    <t>ADQUISICIÓN DE ELEMENTOS, MEDICAMENTOS Y MATERIALES BÁSICOS REQUERIDOS PARA LA ATENCIÓN DE EMERGENCIAS Y REQUERIMIENTOS MÉDICOS DE LA SECCIÓN DE URGENCIAS DE LA CÁMARA DE REPRESENTANTES</t>
  </si>
  <si>
    <t xml:space="preserve">MYC SALUD SAS </t>
  </si>
  <si>
    <t>https://www.contratos.gov.co/consultas/detalleProceso.do?numConstancia=19-13-10045580</t>
  </si>
  <si>
    <t>PRESTAR SERVICIOS DE APOYO A LA GESTIÓN EN LA BÚSQUEDA Y RECOLECCIÓN DE INFORMACIÓN RESPECTO DE LA ENTIDAD ''FONDO DE GARANTÍAS DE ENTIDADES COOPERATIVAS-FOGACOOP'' VIGENCIA 2018.</t>
  </si>
  <si>
    <t>JHON SEBASTIAN ALVAREZ ORJUELA</t>
  </si>
  <si>
    <t>https://www.contratos.gov.co/consultas/detalleProceso.do?numConstancia=19-12-10133468</t>
  </si>
  <si>
    <t>PRESTACIÓN DE SERVICIOS DE APOYO A LA GESTIÓN PARA BRINDAR ACOMPAÑAMIENTO TÉCNICO EN EL DESARROLLO DE ACTIVIDADES ASISTENCIALES Y OPERATIVAS EN LA MESA TÉCNICA DE SUPERVISIÓN, PARA GARANTIZAR EL CUMPLIMIENTO DE LAS RESPONSABILIDADES PROPIAS DEL PROYECTO ''MEJORAMIENTO A LAS CONDICIONES DE SEGURIDAD Y PROTECCIÓN EN LOS DESPLAZAMIENTOS DE LOS REPRESENTANTES A LA CÁMARA</t>
  </si>
  <si>
    <t>https://www.contratos.gov.co/consultas/detalleProceso.do?numConstancia=19-12-10133045</t>
  </si>
  <si>
    <t>PRESTACIÓN DE SERVICIOS PROFESIONALES PARA BRINDAR ACOMPAÑAMIENTO EN LA REALIZACIÓN DE CONTENIDO PERIODÍSTICO PARA PROGRAMA INSTITUCIONAL 'CÁMARA Y SUS REGIONES' DEL CANAL CONGRESO DE LA CÁMARA DE REPRESENTANTES</t>
  </si>
  <si>
    <t>LAURA ARIAS GALEANO</t>
  </si>
  <si>
    <t>https://www.contratos.gov.co/consultas/detalleProceso.do?numConstancia=19-12-10139202</t>
  </si>
  <si>
    <t>PRESTACIÓN DE SERVICIOS PROFESIONALES PARA BRINDAR ACOMPAÑAMIENTO A LA OFICINA DE INFORMACIÓN Y PRENSA EN LA DIVULGACIÓN DE LAS ESTRATEGIAS DIGITALES Y CONTENIDO PERIODÍSTICO EN LAS REDES SOCIALES Y OTROS MEDIOS DE COMUNICACIÓN DIGITAL DE LA CÁMARA DE REPRESENTANTES</t>
  </si>
  <si>
    <t>https://www.contratos.gov.co/consultas/detalleProceso.do?numConstancia=19-12-10139066</t>
  </si>
  <si>
    <t>PRESTACIÓN DE SERVICIOS PROFESIONALES EN LA DIVISIÓN DE PERSONAL PARA ESTRUCTURAR EL PROYECTO DE LA MODERNIZACIÓN ORGANIZACIONAL DE LA CÁMARA DE REPRESENTANTES</t>
  </si>
  <si>
    <t>JORGE IVAN ZAPATA ESCORCIA</t>
  </si>
  <si>
    <t>https://www.contratos.gov.co/consultas/detalleProceso.do?numConstancia=19-12-10138804</t>
  </si>
  <si>
    <t>PRESTACIÓN DE SERVICIOS DE APOYO A LA GESTIÓN PARA BRINDAR ACOMPAÑAMIENTO AL CANAL CONGRESO EN EL MANEJO DEL ARCHIVO Y OPERACIÓN DEL SISTEMA SWITTCHER DE LAS COMISIONES DE LA CÁMARA DE REPRESENTANTES</t>
  </si>
  <si>
    <t>https://www.contratos.gov.co/consultas/detalleProceso.do?numConstancia=19-12-10138934</t>
  </si>
  <si>
    <t>PRESTACIÓN DE SERVICIOS PROFESIONALES PARA BRINDAR ACOMPAÑAMIENTO CALIFICADO EN EL DESARROLLO DE ACTIVIDADES DE APOYO AMBIENTAL EN LA DIVISIÓN DE SERVICIOS DE LA CÁMARA DE REPRESENTANTES</t>
  </si>
  <si>
    <t>SOLAISI CASTRO SILVA</t>
  </si>
  <si>
    <t>https://www.contratos.gov.co/consultas/detalleProceso.do?numConstancia=19-12-10138695</t>
  </si>
  <si>
    <t>CPS_1366_2019</t>
  </si>
  <si>
    <t>PRESTACIÓN DE SERVICIOS DE APOYO A LA GESTIÓN PARA BRINDAR ACOMPAÑAMIENTO CALIFICADO EN EL DESARROLLO DE LAS ACTIVIDADES DE APOYO ADMINISTRATIVO DE LA SECCIÓN DE PAGADURÍA DE LA CÁMARA DE REPRESENTANTES</t>
  </si>
  <si>
    <t xml:space="preserve">JUAN FERNANDO CAÑOLA ROJAS </t>
  </si>
  <si>
    <t>https://www.contratos.gov.co/consultas/detalleProceso.do?numConstancia=19-12-10138558</t>
  </si>
  <si>
    <t>CPS_1367_2019</t>
  </si>
  <si>
    <t>PRESTACION DE SERVICIOS PROFESIONALES PARA IMPLEMENTAR EL PLAN DE DIRECCION Y SUPERVISION DEL PROYECTO DE INVERSION MEJORAMIENTO DEL SISTEMA DE GESTION DOCUMENTAL Y DE LA INFORMACION EN LA CAMARA DE REPRESENTANTES CON CODIGO BPIN2017011000166</t>
  </si>
  <si>
    <t>CARLOS ANDRES MERIZALDE RUSINQUE</t>
  </si>
  <si>
    <t>https://www.contratos.gov.co/consultas/detalleProceso.do?numConstancia=19-12-10160300</t>
  </si>
  <si>
    <t>CPS_1368_2019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</si>
  <si>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t>
  </si>
  <si>
    <t>JOSE GONZALO GOMEZ RIVEROS</t>
  </si>
  <si>
    <t>https://www.contratos.gov.co/consultas/detalleProceso.do?numConstancia=19-12-10160805</t>
  </si>
  <si>
    <t>CPS_1369_2019</t>
  </si>
  <si>
    <t>PRESTAR LOS SERVICIOS DE APOYO A LA GESTION A LOS PLANES DE ACCION DE LA CAMARA DE REPRESENTANTES RELACIONADO CON EL DIAGNOSTICO Y AVANCES PRESENTADOS DURANTE LOS ULTIMOS CINCO AÑOS, ASI COMO LAS RECOMENDACIONES FRENTE AL MEJORAMIENTO DE LA EFICIENCIA MISIONAL Y ADMINISTRATIVA</t>
  </si>
  <si>
    <t>NIRZA ROMERO MOLINA</t>
  </si>
  <si>
    <t>https://www.contratos.gov.co/consultas/detalleProceso.do?numConstancia=19-12-10160257</t>
  </si>
  <si>
    <t>CPS_1370_2019</t>
  </si>
  <si>
    <t>PRESTACION DE SERVICIOS DE APOYO A LA GESTION PARA ACOMPAÑAR A LA DIVISION JURIDICA DE LA CAMARA DE REPRESENTANTES EN LAS ACTIVIDADES ASISTENCIALES OPERATIVAS Y SECRETARIALES EN EL ARCHIVO DE LA DIVISION JURIDICA ENTRE OTRAS ACTIVIDADES</t>
  </si>
  <si>
    <t>FABIAN ALEJANDRO VELASQUEZ NAVAS</t>
  </si>
  <si>
    <t>https://www.contratos.gov.co/consultas/detalleProceso.do?numConstancia=19-12-10160215</t>
  </si>
  <si>
    <t>CPS_1371_2019</t>
  </si>
  <si>
    <t>ALVARO ANDRES ROMERO ROMERO</t>
  </si>
  <si>
    <t>https://www.contratos.gov.co/consultas/detalleProceso.do?numConstancia=19-12-10160174</t>
  </si>
  <si>
    <t>CPS_1372_2019</t>
  </si>
  <si>
    <t xml:space="preserve">PRESTACIÓN DE SERVICIOS PROFESIONALES PARA APOYAR LA DIVISIÓN DE JURÍDICA EN EL SEGUIMIENTO PROCESOS JUDICIALES EN LOS QUE ACTÚA LA CÁMARA DE REPRESENTANTES </t>
  </si>
  <si>
    <t>JOSUE ISIDRO PEREZ LEMUS</t>
  </si>
  <si>
    <t>https://www.contratos.gov.co/consultas/detalleProceso.do?numConstancia=19-12-10159921</t>
  </si>
  <si>
    <t>CPS_1373_2019</t>
  </si>
  <si>
    <t>PRESTACIÓN DE SERVICIOS PROFESIONALES PARA IMPLEMENTAR EL PLAN DE DIRECCIÓN Y SUPERVISIÓN DEL PROYECTO DE INVERSIÓN MEJORAMIENTO DEL SISTEMA DE GESTIÓN DOCUMENTAL Y DE LA INFORMACIÓN  EN LA CÁMARA DE REPRESENTANTES CON CÓDIGO BPIN2017011000166</t>
  </si>
  <si>
    <t>KRISS ELIANA SIERRA ESCOBAR</t>
  </si>
  <si>
    <t>https://www.contratos.gov.co/consultas/detalleProceso.do?numConstancia=19-12-10159841</t>
  </si>
  <si>
    <t>CPS_1374_2019</t>
  </si>
  <si>
    <t>IMPLEMENTAR EL PLAN DE DIRECCIÓN Y SUPERVISIÓN DEL PROYECTO DE INVERSIÓN, MEJORAMIENTO DEL SISTEMA DE LA GESTIÓN DOCUMENTAL Y DE LA INFORMACIÓN EN LA CÁMARA DE REPRESENTANTES CON CÓDIGO BPIN20170110001666</t>
  </si>
  <si>
    <t>JENIFFER CASTAÑEDA ZAPATA</t>
  </si>
  <si>
    <t>https://www.contratos.gov.co/consultas/detalleProceso.do?numConstancia=19-12-10159767</t>
  </si>
  <si>
    <t>CPS_1375_2019</t>
  </si>
  <si>
    <t xml:space="preserve">PRESTACIÓN DE SERVICIOS PROFESIONALES PARA ACOMPAÑAR A LA DIVISIÓN DE PERSONAL CON ACTIVIDADES RELACIONADAS CON EL SISTEMA GENERAL DE SEGURIDAD Y SALUD EN EL TRABAJO </t>
  </si>
  <si>
    <t>INGARD DAYANA CIPAGAUTA FERNANDEZ</t>
  </si>
  <si>
    <t>https://www.contratos.gov.co/consultas/detalleProceso.do?numConstancia=19-12-10159680</t>
  </si>
  <si>
    <t>CPS_1376_2019</t>
  </si>
  <si>
    <t xml:space="preserve">PRESTACIÓN DE SERVICIOS PROFESIONALES PARA APOYAR A LA PRESIDENCIA DE LA CÁMARA EN LOS TEMAS DE LAS SESIONES DE PLENARIA Y ACTOS LEGISLATIVOS QUE SE DERIVEN DE ELLA </t>
  </si>
  <si>
    <t>ANA FELIZ ROMERO OSPINA</t>
  </si>
  <si>
    <t>https://www.contratos.gov.co/consultas/detalleProceso.do?numConstancia=19-12-10159567</t>
  </si>
  <si>
    <t>CPS_1377_2019</t>
  </si>
  <si>
    <t xml:space="preserve">PRESTACIÓN DE SERVICIOS PROFESIONALES EN LA DIVISIÓN DE PERSONAL PARA REALIZAR ACTIVIDADES DE SENSIBILIZACIÓN A LAS DEPENDENCIAS QUE REQUIERAN MEJORAR EL CLIMA ORGANIZACIONAL </t>
  </si>
  <si>
    <t>YULI VANESA RODRIGUEZ VIAFARA</t>
  </si>
  <si>
    <t>https://www.contratos.gov.co/consultas/detalleProceso.do?numConstancia=19-12-10159458</t>
  </si>
  <si>
    <t>CPS_1378_2019</t>
  </si>
  <si>
    <t>PRESTAR SERVICIOS PROFESIONALES PARA ACOMPAÑAR Y APOYAR EN MATERIA JURÍDICA, LOS PROCESOS PENALES, FISCALES Y DISCIPLINARIOS, ADELANTADOS PRO LA COMISIÓN DE INVESTIGACIÓN Y ACUSACIÓN DE LA CÁMARA DE REPRESENTANTES</t>
  </si>
  <si>
    <t>PEDRO DAVID RODRIGUEZ CORTES</t>
  </si>
  <si>
    <t>https://www.contratos.gov.co/consultas/detalleProceso.do?numConstancia=19-12-10159310</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</si>
  <si>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</si>
  <si>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https://www.contratos.gov.co/consultas/detalleProceso.do?numConstancia=19-12-10135159</t>
  </si>
  <si>
    <t>CPS_1380_2019</t>
  </si>
  <si>
    <t>PRESTACION DE SERVICIOS PROFESIONALES PARA BRINDAR ACOMPAÑAMIENTO A LA OFICINA DE INFORMACION Y PRENSA EN TODO LO REFERENTE AL DESARROLLO, MANEJO DE LA IMAGEN Y PUBLICIDAD DEL CANAL CONGRESO DE LA CAMARA DE REPRESENTANTES</t>
  </si>
  <si>
    <t>JEISSON GIOVANNY ROMERO BAQUERO</t>
  </si>
  <si>
    <t>https://www.contratos.gov.co/consultas/detalleProceso.do?numConstancia=19-12-10167008</t>
  </si>
  <si>
    <t>CPS_1381_2019</t>
  </si>
  <si>
    <t xml:space="preserve">PRESTACION DE SERVICIOS PROFESIONALES PARA BRINDAR ACOMPAÑAMIENTO A LA OFICINA DE INFORMACIÓN Y PRENSA EN TODO LO REFERENTE AL DESARROLLO, MANEJO DE LA IMAGEN Y PUBLICIDAD DEL CANAL CONGRESO DE LA CAMARA DE REPRESENTANTES </t>
  </si>
  <si>
    <t>YURI VIVIANA PIÑEROS DUARTE</t>
  </si>
  <si>
    <t>https://www.contratos.gov.co/consultas/detalleProceso.do?numConstancia=19-12-10159176</t>
  </si>
  <si>
    <t>CPS_1382_2019</t>
  </si>
  <si>
    <t>https://www.contratos.gov.co/consultas/detalleProceso.do?numConstancia=19-12-10159058</t>
  </si>
  <si>
    <t>CPS_1383_2019</t>
  </si>
  <si>
    <t xml:space="preserve">PRESTACIÓN DE SERVICIOS PROFESIONALES PARA BRINDAR ACOMPAÑAMIENTO A LA OFICINA DE INFORMACIÓN Y PRENSA EN LA REALIZACIÓN DE CONTENIDO PERIODÍSTICO PARA LOS DIFERENTES PROGRAMAS DEL CANAL CONGRESO DE LA CÁMARA DE REPRESENTANTES </t>
  </si>
  <si>
    <t>ADRIANA PATRICIA ARANGO ALVAREZ</t>
  </si>
  <si>
    <t>https://www.contratos.gov.co/consultas/detalleProceso.do?numConstancia=19-12-10160186</t>
  </si>
  <si>
    <t>CPS_1384_2019</t>
  </si>
  <si>
    <t>PRESTACIÓN DE SERVICIOS PROFESIONALES PARA BRINDAR APOYO Y ACOMPAÑAMIENTO EN EL SEGUIMIENTO, REVISIÓN Y DOCUMENTACIÓN DE LOS INFORMES DE GESTIÓN DE LA DIVISIÓN FINANCIERA Y DE PRESUPUESTO DE LA CÁMARA DE REPRESENTANTES</t>
  </si>
  <si>
    <t>https://www.contratos.gov.co/consultas/detalleProceso.do?numConstancia=19-12-10160212</t>
  </si>
  <si>
    <t>CPS_1385_2019</t>
  </si>
  <si>
    <t>PRESTACIÓN DE SERVICIOS PROFESIONALES PARA BRINDAR ACOMPAÑAMIENTO CALIFICADO EN EL DESARROLLO DE ACTIVIDADES DE APOYO EN EL MANTENIMIENTO DE LAS INFRAESTRUCTURAS DEL CONGRESO EN LA DIVISIÓN DE SERVICIOS DE LA CÁMARA DE REPRESENTANTES</t>
  </si>
  <si>
    <t>JULIETH NATALIA LÓPEZ CAMACHO</t>
  </si>
  <si>
    <t>https://www.contratos.gov.co/consultas/detalleProceso.do?numConstancia=19-12-10138269</t>
  </si>
  <si>
    <t>CPS_1386_2019</t>
  </si>
  <si>
    <t>PRESTACION DE SERVICIOS PROFESIONALES PARA APOYAR A LA DIVISION JURIDICA EN LAS DIFERENTES ACTIVIDADES CONTRACTUALES EN LAS CUALES LA DIVISION ACTUA COMO DELEGADO</t>
  </si>
  <si>
    <t>ANDREA MARGARITA DAZA OROZCO</t>
  </si>
  <si>
    <t>https://www.contratos.gov.co/consultas/detalleProceso.do?numConstancia=19-12-10164722</t>
  </si>
  <si>
    <t>CPS_1387_2019</t>
  </si>
  <si>
    <t>ROSA JOAHANA PINEDA RODRIGUEZ</t>
  </si>
  <si>
    <t>https://www.contratos.gov.co/consultas/detalleProceso.do?numConstancia=19-12-10164489</t>
  </si>
  <si>
    <t>CPS_1388_2019</t>
  </si>
  <si>
    <t>LUCAS MARCELO GARCES MARQUEZ</t>
  </si>
  <si>
    <t>https://www.contratos.gov.co/consultas/detalleProceso.do?numConstancia=19-12-10164793</t>
  </si>
  <si>
    <t>CPS_1389_2019</t>
  </si>
  <si>
    <t>PRESTACION DE SERVICIOS PROFESIONALES PARA ASISTIR EN LA SECRETARIA GENERAL PARA ACOMPAÑAR EN LAS ACTIVIDADES DE DESARROLLO Y LOGISTICA DE LAS VISITAS GUIADAS, ASI COMO ASISTIR EN LOS REGISTROS Y ACTUALIZACIONES DE LA BASE DE DATOS</t>
  </si>
  <si>
    <t>https://www.contratos.gov.co/consultas/detalleProceso.do?numConstancia=19-12-10165091</t>
  </si>
  <si>
    <t>CPS_1390_2019</t>
  </si>
  <si>
    <t xml:space="preserve">PRESTACIÓN DE SERVICIOS PROFESIONALES PARA ACOMPAÑAR JURÍDICAMENTE A LA DIVISIÓN DE PERSONAL EN TEMAS RELACIONADOS A FACTORES SALARIALES CON LOS DISTINTOS FONDOS DE PENSIONES </t>
  </si>
  <si>
    <t>https://www.contratos.gov.co/consultas/detalleProceso.do?numConstancia=19-12-10165357</t>
  </si>
  <si>
    <t>CPS_1391_2019</t>
  </si>
  <si>
    <t xml:space="preserve">PRESTAR LOS SERVICIOS PROFESIONALES COMO ABOGADO PARA APOYAR LAS ACTIVIDADES EN MATERIA CONTRACTUAL A CARGO DE LA DIVISIÓN JURÍDICA DE LA CÁMARA DE REPRESENTANTES </t>
  </si>
  <si>
    <t>JOHN EDUARD MONTERO MANSO</t>
  </si>
  <si>
    <t>https://www.contratos.gov.co/consultas/detalleProceso.do?numConstancia=19-12-10165559</t>
  </si>
  <si>
    <t>CPS_1392_2019</t>
  </si>
  <si>
    <t xml:space="preserve">PRESTACIÓN DE SERVICIOS PROFESIONALES PARA BRINDAR ACOMPAÑAMIENTO EN MATERIA FINANCIERA Y TRIBUTARIA, ADEMÁS ANALIZAR LOS RIESGO PRESUPUESTALES EN EL SISTEMA SIIF NACIÓN II MODULO DE EGRESOS </t>
  </si>
  <si>
    <t>MARIA HELENA GOMEZ LEMA</t>
  </si>
  <si>
    <t>https://www.contratos.gov.co/consultas/detalleProceso.do?numConstancia=19-12-10165629</t>
  </si>
  <si>
    <t>CPS_1393_2019</t>
  </si>
  <si>
    <t>PRESTACION DE SERVICIOS DE APOYO A LA GESTION COMO CAMAROGRAFO PARA EL REGISTRO AUDIOVISUAL DE LAS ACTIVIDADES DE LA AGENDA LEGISLATIVA DE LA CAMARA DE REPRESENTANTES Y LA GRABACION DE PRODUCTOS AUDIOVISUALES DE LA OFICINA DE INFORMACION Y PRENSA</t>
  </si>
  <si>
    <t>RICARDO ESTEBAN RUIZ CASTRO</t>
  </si>
  <si>
    <t>https://www.contratos.gov.co/consultas/detalleProceso.do?numConstancia=19-12-10166826</t>
  </si>
  <si>
    <t>1393A</t>
  </si>
  <si>
    <t>CPS_1393A_2019</t>
  </si>
  <si>
    <t>CLAUDIA MARCELA HINOJOSA GUTIERREZ</t>
  </si>
  <si>
    <t>https://www.contratos.gov.co/consultas/detalleProceso.do?numConstancia=19-12-10153748</t>
  </si>
  <si>
    <t>CPS_1394_2019</t>
  </si>
  <si>
    <t>PRESTACIÓN DE SERVICIOS PROFESIONALES PARA EJERCER LA REPRESENTACIÓN JUDICIAL DE LA ENTIDAD EN LOS PROCESOS EN LOS QUE SEA PARTE , ENTRE OTRAS ACTIVIDADES JURÌDICAS.</t>
  </si>
  <si>
    <t>KAREN MELISSA RUEDA MEJIA</t>
  </si>
  <si>
    <t>https://www.contratos.gov.co/consultas/detalleProceso.do?numConstancia=19-12-10165674</t>
  </si>
  <si>
    <t>CPS_1395_2019</t>
  </si>
  <si>
    <t>PRESTACIÓN DE SERVICIOS PROFESIONALES PARA EJERCER LA REPRESENTACIÓN JUDICIAL DE LA ENTIDAD EN LOS PROCESOS EN LOS QUE SEA PARTE, ENTRE OTRAS ACTIVIDADES JURÍDICAS.</t>
  </si>
  <si>
    <t>JUAN MANUEL AZA MURCIA</t>
  </si>
  <si>
    <t>https://www.contratos.gov.co/consultas/detalleProceso.do?numConstancia=19-12-10164779</t>
  </si>
  <si>
    <t>CPS_1396_2019</t>
  </si>
  <si>
    <t>PRESTACIÓN DE SERVICIOS PROFESIONALES EN LA OFICINA DE PLANEACIÓN Y SISTEMAS EN LAS ACTIVIDADES RELACIONADAS CON LA GESTIÓN DOCUMENTAL , EN LAS ESTRATEGIAS DE COMUNICACIÓN E IMAGEN DE LA ENTIDAD.</t>
  </si>
  <si>
    <t>JORGE IVAN RENGIFO BAUTISTA</t>
  </si>
  <si>
    <t>https://www.contratos.gov.co/consultas/detalleProceso.do?numConstancia=19-12-10165735</t>
  </si>
  <si>
    <t>CPS_1397_2019</t>
  </si>
  <si>
    <t>PRESTAR LOS SERVICIOS DE APOYO A LA GESTIÓN PARA IMPLEMENTAR EL PLAN DE DIRECCIÓN Y SUPERVISIÓN DEL PROYECTO DE INVERSIÓN, MEJORAMIENTO DEL SISTEMA DE LA GESTIÓN DOCUMENTAL Y DE LA INFORMACIÓN DE LA CÁMARA DE REPRESENTANTES CON CÓDIGO BPIN2017011000166</t>
  </si>
  <si>
    <t>https://www.contratos.gov.co/consultas/detalleProceso.do?numConstancia=19-12-10166300</t>
  </si>
  <si>
    <t>CPS_1398_2019</t>
  </si>
  <si>
    <t>APOYAR A LA OFICINA COORDINADORA DE CONTROL INTERNO EN LA RECOLECCIÓN E INFORMACIÓN RELACIONADA CON EL REQUERIMIENTO CIUDADANO QUE SIRVA DE INSUMO PARA LA ELABORACIÓN DEL PQR</t>
  </si>
  <si>
    <t>CARMEN XIOMARA SEPULVEDA SALAMANCA</t>
  </si>
  <si>
    <t>https://www.contratos.gov.co/consultas/detalleProceso.do?numConstancia=19-12-10166252</t>
  </si>
  <si>
    <t>CPS_1399_2019</t>
  </si>
  <si>
    <t>PRESTACIÓN DE SERVICIOS PROFESIONALES PARA ACOMPAÑAR A LA DIVISIÓN JURÍDICA EN LAS ACTIVIDADES ASISTENCIALES OPERATIVA Y SECRETARIALES EN EL ARCHIVO DE LA DIVISIÓN DE JURÍDICA, ENTRE OTRAS ACTIVIDADES</t>
  </si>
  <si>
    <t>INGRID MARCELA SANABRIA MOLINA</t>
  </si>
  <si>
    <t>https://www.contratos.gov.co/consultas/detalleProceso.do?numConstancia=19-12-10166355</t>
  </si>
  <si>
    <t>CPS_1400_2019</t>
  </si>
  <si>
    <t>PRESTAR LOS SERVICIOS PROFESIONALES EN LA OFICINA DE PLANEACIÓN Y SISTEMAS COMO ENLACE CON LA OFICINA DE INFORMACIÓN Y PRENSA EN LO RELACIONADO CON PLANES, PROGRAMAS, PROYECTOS, SISTEMAS DE INFORMACIÓN Y DIFUSIÓN DE LAS ACTIVIDADES DE LA DIRECCIÓN ADMINISTRATIVA DE LA CÁMARA DE REPRESENTANTES Y LA OFICINA DE PLANEACIÓN Y SISTEMAS</t>
  </si>
  <si>
    <t>ANALITH FUERTES VIVEROS</t>
  </si>
  <si>
    <t>https://www.contratos.gov.co/consultas/detalleProceso.do?numConstancia=19-12-10164322</t>
  </si>
  <si>
    <t>CPS_1401_2019</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</si>
  <si>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</si>
  <si>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ALICE NICOLE TAYLOR HOWARD</t>
  </si>
  <si>
    <t>https://www.contratos.gov.co/consultas/detalleProceso.do?numConstancia=19-12-10164456</t>
  </si>
  <si>
    <t>CPS_1402_2019</t>
  </si>
  <si>
    <t>PRESTACIÓN DE SERVICIOS PROFESIONALES PARA BRINDAR ACOMPAÑAMIENTO CALIFICADO EN EL DESARROLLO DE ACTIVIDADES DE APOYO EN LA EJECUCIÓN DE PROYECTOS EN LA DIVISIÓN DE SERVICIOS DE LA CÁMARA DE REPRESENTANTES</t>
  </si>
  <si>
    <t>ADOLFO JOSE HERNANDEZ ROMERO</t>
  </si>
  <si>
    <t>https://www.contratos.gov.co/consultas/detalleProceso.do?numConstancia=19-12-10164999</t>
  </si>
  <si>
    <t>CPS_1403_2019</t>
  </si>
  <si>
    <t>PRESTAR LOS SERVICIOS PROFESIONALES  COMO ENLACE DEL DESPACHO DE LA DIRECCIÓN ADMINISTRATIVA Y LA DIVISIÓN DE PERSONAL, EN TODOS LOS TEMAS RELACIONADOS CON LA GESTIÓN HUMANA Y EL BIENESTAR INSTITUCIONAL DESDE EL PUNTO DE VISTA DE SU PROFESIÓN</t>
  </si>
  <si>
    <t>GISELLA JOHANNA MENDEZ ARDILA</t>
  </si>
  <si>
    <t>https://www.contratos.gov.co/consultas/detalleProceso.do?numConstancia=19-12-10165231</t>
  </si>
  <si>
    <t>CPS_1404_2019</t>
  </si>
  <si>
    <t>https://www.contratos.gov.co/consultas/detalleProceso.do?numConstancia=19-12-10164619</t>
  </si>
  <si>
    <t>CPS_1405_2019</t>
  </si>
  <si>
    <t>FREDY ANTONIO HERRERA TRONCOSO</t>
  </si>
  <si>
    <t>https://www.contratos.gov.co/consultas/detalleProceso.do?numConstancia=19-12-10165360</t>
  </si>
  <si>
    <t>CPS_1406_2019</t>
  </si>
  <si>
    <t>PRESTACION DE SERVICIOS DE APOYO A LA GESTION PARA IMPLEMENTAR EL PLAN DE DIRECCION Y SUPERVISION DEL PROYECTO DE INVERSION MEJORAMIENTO DEL SISTEMA DE GESTION DOCUMENTAL Y DE LA INFORMACION EN LA CAMARA DE REPRESENTANTES CON CODIGO BPIN2017011000166</t>
  </si>
  <si>
    <t>MICHAEL ALFONSO CORTES SARMIENTO</t>
  </si>
  <si>
    <t>https://www.contratos.gov.co/consultas/detalleProceso.do?numConstancia=19-12-10167989</t>
  </si>
  <si>
    <t>CPS_1407_2019</t>
  </si>
  <si>
    <t>PRESTAR APOYO A LA OFICINA COORDINADORA DE CONTROL INTERNO EN LA PROYECCIÓN DE OFICIOS Y RECOLECCIÓN DE INFORMACIÓN PARA LA ELABORACIÓN DE INFORMES A CARGO DE LA OFICINA DE CONTROL INTERNO</t>
  </si>
  <si>
    <t>https://www.contratos.gov.co/consultas/detalleProceso.do?numConstancia=19-12-10165461</t>
  </si>
  <si>
    <t>CPS_1408_2019</t>
  </si>
  <si>
    <t xml:space="preserve">PRESTACIÓN DE SERVICIOS DE APOYO A LA GESTIÓN PARA COLABORAR EN LA SECCIÓN DE REGISTRO Y CONTROL EN ACTIVIDADES DE APOYO EN LA PROYECCIÓN DE INFORMES, NOVEDADES EN LAS NÓMINAS Y RESPUESTAS A PETICIONES ALLEGADAS A LA SECCIÓN </t>
  </si>
  <si>
    <t>https://www.contratos.gov.co/consultas/detalleProceso.do?numConstancia=19-12-10165713</t>
  </si>
  <si>
    <t>CPS_1409_2019</t>
  </si>
  <si>
    <t>PRESTAR LOS SERVICIOS DE APOYO A LA GESTIÓN EN LAS ACTIVIDADES DE ACOMPAÑAMIENTO A LOS ASUNTOS JURÍDICOS; ARCHIVO, ORDENAR LOS DOCUMENTOS, PROYECTAR RESPUESTAS A DERECHOS DE PETICIÓN Y ELABORAR OFICIOS DE LA OFICINA DE PLANEACIÓN Y SISTEMAS</t>
  </si>
  <si>
    <t>MARIA CRISTINA ALVAREZ</t>
  </si>
  <si>
    <t>https://www.contratos.gov.co/consultas/detalleProceso.do?numConstancia=19-12-10165547</t>
  </si>
  <si>
    <t>CPS_1410_2019</t>
  </si>
  <si>
    <t xml:space="preserve">PRESTACIÓN DE SERVICIOS PROFESIONALES PARA BRINDAR ACOMPAÑAMIENTO  CALIFICADO EN EL DESARROLLO DE ACTIVIDADES DE APOYO ADMINISTRATIVO EN EL SEGUIMIENTO, REVISIÓN Y DOCUMENTACIÓN DE LOS INFORMES DE GESTIÓN EN LA DIVISIÓN FINANCIERA Y DE PRESUPUESTO DE LA CÁMARA DE REPRESENTANTES </t>
  </si>
  <si>
    <t xml:space="preserve"> INGRID YADIRA DIAZ SANCHEZ</t>
  </si>
  <si>
    <t>https://www.contratos.gov.co/consultas/detalleProceso.do?numConstancia=19-12-10165829</t>
  </si>
  <si>
    <t>CPS_1411_2019</t>
  </si>
  <si>
    <t xml:space="preserve">PRESTACIÓN DE SERVICIOS DE APOYO A LA GESTIÓN EN TODO LO RELACIONADO CON LA ACTIVIDAD ADMINISTRATIVA Y ARCHIVO DOCUMENTAL DEL CANAL CONGRESO DE LA CÁMARA DE REPRESENTANTES </t>
  </si>
  <si>
    <t>ANGIE TATIANA DOMINGUEZ JORDAN</t>
  </si>
  <si>
    <t>https://www.contratos.gov.co/consultas/detalleProceso.do?numConstancia=19-12-10165869</t>
  </si>
  <si>
    <t>CPS_1412_2019</t>
  </si>
  <si>
    <t>PRESTACIÓN DE SERVICIOS DE APOYO A LA GESTIÓN PARA ACOMPAÑAR A LA DIVISIÓN JURÍDICA EN LAS ACTIVIDADES ASISTENCIALES OPERATIVAS Y SECRETARIALES EN EL ARCHIVO DE LA DIVISIÓN DE JURÍDICA, ENTRE OTRAS ACTIVIDADES</t>
  </si>
  <si>
    <t>DINANCELA BONILLA CARDONA</t>
  </si>
  <si>
    <t>https://www.contratos.gov.co/consultas/detalleProceso.do?numConstancia=19-12-10165905</t>
  </si>
  <si>
    <t>CPS_1413_2019</t>
  </si>
  <si>
    <t>PRESTACION DE SERVICIOS PROFESIONALES EN LA DIVISION DE PERSONAL PARA APOYAR LA ESTRUCTURACION DEL PROYECTO DE LA MODERNIZACION ORGANIZACIONAL DE LA CAMARA DE REPRESENTANTES</t>
  </si>
  <si>
    <t>DIEGO FERNANDO GARCIA ALFONSO</t>
  </si>
  <si>
    <t>https://www.contratos.gov.co/consultas/detalleProceso.do?numConstancia=19-12-10167127</t>
  </si>
  <si>
    <t>CPS_1414_2019</t>
  </si>
  <si>
    <t xml:space="preserve">NESTOR FABIAN ROMERO BRAGA </t>
  </si>
  <si>
    <t>CPS_1415_2019</t>
  </si>
  <si>
    <t>PRESTACIÓN DE SERVICIOS PROFESIONALES PARA IMPLEMENTAR EL PALN DE DIRECCIÓN Y SUPERVISIÓN DEL PROYECTO DE INVERSIÓN MEJORAMIENTO DEL SISTEMA DE GESTIÓN DOCUMENTAL Y DE LA INFORMACIÓN EN LA CÁMARA DE REPRESENTANTES CON CÓDIGO BPIN201711000166</t>
  </si>
  <si>
    <t xml:space="preserve">SERGIO ANDRES LOAIZA BARAGÁN </t>
  </si>
  <si>
    <t>https://www.contratos.gov.co/consultas/detalleProceso.do?numConstancia=19-12-10170633</t>
  </si>
  <si>
    <t>CPS_1416_2019</t>
  </si>
  <si>
    <t xml:space="preserve">PRESTACIÓN DE SERVICIOS APOYO A LA GESTIÓN EN LA COMISIÓN CUARTA CONSTITUCIONAL PARA ADELANTAR LOS TRAMITES ADMINISTRATIVOS, DE DESPLAZAMIENTO, Y RADICACIÓN DE DOCUMENTOS, COMO CONDUCTOR EN LA SECRETARIA GENERAL DE LA COMISIÓN </t>
  </si>
  <si>
    <t>https://www.contratos.gov.co/consultas/detalleProceso.do?numConstancia=19-12-10170759</t>
  </si>
  <si>
    <t>CPS_1417_2019</t>
  </si>
  <si>
    <t>MARIA FERNANDA JIMENEZ REYES</t>
  </si>
  <si>
    <t>https://www.contratos.gov.co/consultas/detalleProceso.do?numConstancia=19-12-10170957</t>
  </si>
  <si>
    <t>CPS_1418_2019</t>
  </si>
  <si>
    <t xml:space="preserve">LINA MISHELLY GOMEZ SUAREZ </t>
  </si>
  <si>
    <t>https://www.contratos.gov.co/consultas/detalleProceso.do?numConstancia=19-12-10171045</t>
  </si>
  <si>
    <t>CPS_1420_2019</t>
  </si>
  <si>
    <t xml:space="preserve">PRESTAR LOS SERVICIOS PROFESIONALES COMO ABOGADO PARA APOYAR LAS ACTIVIDADES EN MATERIA CONTRACTUAL A CARGO DE LA DIVISIÓN DE JURÍDICA DE LA CÁMARA DE REPRESENTANTES </t>
  </si>
  <si>
    <t>https://www.contratos.gov.co/consultas/detalleProceso.do?numConstancia=19-12-10171145</t>
  </si>
  <si>
    <t>CPS_1421_2019</t>
  </si>
  <si>
    <t xml:space="preserve">PRESTAR APOYO A LA OFICINA DE CONTROL INTERNO EN EL ANALISIS DE INFORMACION PARA LA ELABORACION DE INFORMES DE LEY A CARGO DE LA OFICINA </t>
  </si>
  <si>
    <t>JOSE LUIS RAMOS CAMACHO</t>
  </si>
  <si>
    <t>https://www.contratos.gov.co/consultas/detalleProceso.do?numConstancia=19-12-10170953</t>
  </si>
  <si>
    <t>CPS_1422_2019</t>
  </si>
  <si>
    <t>ALVARO ACOSTA ALVAREZ</t>
  </si>
  <si>
    <t>https://www.contratos.gov.co/consultas/detalleProceso.do?numConstancia=19-12-10171093</t>
  </si>
  <si>
    <t>CPS_1423_2019</t>
  </si>
  <si>
    <t>PRESTACION DE SERVICIOS PROFESIONALES PARA REALIZAR INFORME DERIVADO DE LA IMPLEMENTACION DE LA LEY 1978 Y SUGERENCIA DE MEJORA, DESDE LA PRIMERA VICEPRESIDENCIA</t>
  </si>
  <si>
    <t>YORGUIN AUGUSTO LOPEZ ORTIZ</t>
  </si>
  <si>
    <t>https://www.contratos.gov.co/consultas/detalleProceso.do?numConstancia=19-12-10171156</t>
  </si>
  <si>
    <t>CPS_1424_2019</t>
  </si>
  <si>
    <t>PRESTAR LOS SERVICIOS PROFESIONALES COMO ABOGADA EN LA OFICINA COORDINADORA DE CONTROL INTERNO, APOYANDO EN EL ANALISIS DE LAS RESPONSABILIDADES ESTABLECIDAS EN LOS DECRETOS ANTITRAMITES EXPEDIDOS POR EL GOBIERNO NACIONAL RESPECTO DE LAS RESPONSABILIDADES DE ESTA OFICINA Y LAS QUE DEBAN SER EVALUADAS EN LA ENTIDAD</t>
  </si>
  <si>
    <t>https://www.contratos.gov.co/consultas/detalleProceso.do?numConstancia=19-12-10171288</t>
  </si>
  <si>
    <t>CPS_1426_2019</t>
  </si>
  <si>
    <t>https://www.contratos.gov.co/consultas/detalleProceso.do?numConstancia=19-12-10171502</t>
  </si>
  <si>
    <t>CPS_1427_2019</t>
  </si>
  <si>
    <t>PRESTAR LOS SERVICIOS PROFESIONALES COMO ABOGADO PARA APOYAR LAS ACTIVIDADES EN MATERIA CONTRACTUAL A CARGO DE LA DIVISIÓN DE JURÍDICA DE LA CÁMARA DE REPRESENTANTES</t>
  </si>
  <si>
    <t>DIANA MARCELA RUBIANO BECERRA</t>
  </si>
  <si>
    <t>https://www.contratos.gov.co/consultas/detalleProceso.do?numConstancia=19-12-10166204</t>
  </si>
  <si>
    <t>CPS_1428_2019</t>
  </si>
  <si>
    <t xml:space="preserve">PRESTAR LOS SERVICIOS PROFESIONALES A LA COMISION SEGUNDA EN LA ORGANIZACION DE LA LOGISTICA Y EL PROCESO DE GRABACION DE LAS SESIONES DE LA COMISION </t>
  </si>
  <si>
    <t>ALEX FERNANDO SIERRA FRANCO</t>
  </si>
  <si>
    <t>https://www.contratos.gov.co/consultas/detalleProceso.do?numConstancia=19-12-10171675</t>
  </si>
  <si>
    <t>CPS_1429_2019</t>
  </si>
  <si>
    <t xml:space="preserve">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 </t>
  </si>
  <si>
    <t>LORRAINE ELIZABETTH BERNAL</t>
  </si>
  <si>
    <t>https://www.contratos.gov.co/consultas/detalleProceso.do?numConstancia=19-12-10171164</t>
  </si>
  <si>
    <t>CPS_1430_2019</t>
  </si>
  <si>
    <t xml:space="preserve">PRESTACIÓN DE SERVICIOS PROFESIONALES PARA EJERCER LA REPRESENTACIÓN JUDICIAL DE LA ENTIDAD EN LOS PROCESOS EN LOS QUE SEA PARTE, ENTRE OTRAS ACTIVIDADES JURÍDICAS </t>
  </si>
  <si>
    <t xml:space="preserve">NANIK SAID LAMK ESPINOSA
</t>
  </si>
  <si>
    <t>https://www.contratos.gov.co/consultas/detalleProceso.do?numConstancia=19-12-10171297</t>
  </si>
  <si>
    <t>UTL H.R. MAURICIO TORO ORJUELA</t>
  </si>
  <si>
    <t>CPS_1431_2019</t>
  </si>
  <si>
    <t xml:space="preserve">CONTRATO DE PRESTACIÓN DE SERVICIOS COMO ASESOR GRADO I EN LA UNIDAD DE TRABAJO LEGISLATIVO DEL HONORABLE REPRESENTANTE MAURICIO TORO ORJUELA </t>
  </si>
  <si>
    <t>CAMILA GOMEZ PATIÑO</t>
  </si>
  <si>
    <t>https://www.contratos.gov.co/consultas/detalleProceso.do?numConstancia=19-12-10171378</t>
  </si>
  <si>
    <t>CPS_1432_2019</t>
  </si>
  <si>
    <t xml:space="preserve">PRESTAR LOS SERVICIOS PROFESIONALES ESPECIALIZADOS EN LA OFICINA DE PLANEACIÓN Y SISTEMAS EN LO RELACIONADO A LA RECUPERACIÓN DEL SINIESTRO PRESENTADO EN EL DATACENTER DE LA CÁMARA DE REPRESENTANTES </t>
  </si>
  <si>
    <t xml:space="preserve">CAMILO RAMIREZ CASTIBLANCO </t>
  </si>
  <si>
    <t>https://www.contratos.gov.co/consultas/detalleProceso.do?numConstancia=19-12-10179546</t>
  </si>
  <si>
    <t>CPS_1433_2019</t>
  </si>
  <si>
    <t xml:space="preserve">PRESTACIÓN DE SERVICIOS DE APOYO A LA GESTIÓN PARA APOYAR LOGÍSTICAMENTE EN LA TRANSCRIPCIÓN DE ACTAS DE SESIÓN Y AUDIENCIA PÚBLICAS, TODA VEZ QUE DURANTE ESTE PERIODO LEGISLATIVO SE ENCUENTRAN PARA TRANSCRIBIR 10 ACTAS DE AUDIENCIA PÚBLICA Y 5 ACTAS DE SESIONES, ACTIVIDADES QUE HASTA LA FECHA NO SE HAN PODIDO EVACUAR </t>
  </si>
  <si>
    <t>https://www.contratos.gov.co/consultas/detalleProceso.do?numConstancia=19-12-10171466</t>
  </si>
  <si>
    <t>CPS_1434_2019</t>
  </si>
  <si>
    <t xml:space="preserve">PRESTAR LOS SERVICIOS PROFESIONALES EN EL SEGUIMIENTO Y EJECUCIÓN PRESUPUESTAL Y FINANCIERA QUE REALIZA LA OFICINA DE PLANEACIÓN Y SISTEMAS A LOS PROYECTOS DE INVERSIÓN Y AL PLAN ANUAL DE ADQUISICIONES </t>
  </si>
  <si>
    <t>https://www.contratos.gov.co/consultas/detalleProceso.do?numConstancia=19-12-10171542</t>
  </si>
  <si>
    <t>CPS_1435_2019</t>
  </si>
  <si>
    <t>PRESTAR LOS SERVICIOS PROFESIONALES ESPECIALIZADOS EN LA PUESTA EN MARCHA Y FUNCIONAMIENTO DEL SITIO WEB DE LA CAMARA DE REPRESENTANTES WWW.CAMARA.GOV.CO</t>
  </si>
  <si>
    <t>https://www.contratos.gov.co/consultas/detalleProceso.do?numConstancia=19-12-10171691</t>
  </si>
  <si>
    <t>CPS_1436_2019</t>
  </si>
  <si>
    <t>PRESTACION DE SERVICIOS PROFESIONALES A LA OFICINA DE PLANEACION DE SISTEMAS EN EL RESTABLECIMIENTO DE LOS SERVICIOS DE LA PAGINA WEB EN LA CAMARA DE REPRESENTANTES</t>
  </si>
  <si>
    <t>JORGE EDUARDO HERNANDEZ RODRIGUEZ</t>
  </si>
  <si>
    <t>https://www.contratos.gov.co/consultas/detalleProceso.do?numConstancia=19-12-10171714</t>
  </si>
  <si>
    <t>CPS_1438_2019</t>
  </si>
  <si>
    <t xml:space="preserve">MAYDA CECILIA VELASQUEZ RUEDA </t>
  </si>
  <si>
    <t>https://www.contratos.gov.co/consultas/detalleProceso.do?numConstancia=19-12-10179660</t>
  </si>
  <si>
    <t>CPS_1439_2019</t>
  </si>
  <si>
    <t>PRESTACION DE SERVICIOS PROFESIONALES PARA APOYAR CON EL ANALISIS Y ESTUDIO JURIDICO DE LOS DIFERENTES PROYECTOS DE LEY PARA LA CONSTITUCION DE AREAS METROPOLITANAS, CREACION DISTRITOS Y PREPARACION DE LOS DEBATES DE LA COMISION DE ORDENAMIENTO TERRITORIAL DE LA CAMARA DE REPRESENTANTES</t>
  </si>
  <si>
    <t>https://www.contratos.gov.co/consultas/detalleProceso.do?numConstancia=19-12-10171727</t>
  </si>
  <si>
    <t>CPS_1440_2019</t>
  </si>
  <si>
    <t>PRESTACION DE SERVICIOS PROFESIONALES EN LA DIVISION DE PERSONAL PARA APOYAR AL SEGUIMIENTO DE LAS CONDICIONES DE SALUD DE LOS FUNCIONARIOS DE LA ENTIDAD</t>
  </si>
  <si>
    <t>https://www.contratos.gov.co/consultas/detalleProceso.do?numConstancia=19-12-10171739</t>
  </si>
  <si>
    <t>CPS_1443_2019</t>
  </si>
  <si>
    <t>PRESTACIÓN DE SERVICIOS PROFESIONALES PARA APOYAR A LA COMISIÓN LEGAL DE CUENTAS EN LA REVISIÓN Y SEGUIMIENTO AL PLAN DE MEJORAMIENTO DE LA ENTIDAD "FONDO PASIVO SOCIAL DE FERROCARRILES NACIONALES DE COLOMBIA" VIGENCIA 2018</t>
  </si>
  <si>
    <t xml:space="preserve">MARCOS TERCERO NARVAEZ VERGARA </t>
  </si>
  <si>
    <t>https://www.contratos.gov.co/consultas/detalleProceso.do?numConstancia=19-12-10179203</t>
  </si>
  <si>
    <t>CPS_1444_2019</t>
  </si>
  <si>
    <t xml:space="preserve">PRESTAR LOS SERVICIOS PROFESIONALES COMO ABOGADO PARA REALIZAR UN ACOMPAÑAMIENTO A LOS ASUNTOS JURÍDICOS QUE SE PRESENTEN EN LA OFICINA DE PLANEACIÓN Y SISTEMAS </t>
  </si>
  <si>
    <t xml:space="preserve">ELISA PEÑA RUIZ </t>
  </si>
  <si>
    <t>https://www.contratos.gov.co/consultas/detalleProceso.do?numConstancia=19-12-10178798</t>
  </si>
  <si>
    <t>CPS_1445_2019</t>
  </si>
  <si>
    <t xml:space="preserve">PRESTACIÓN DE SERVICIOS DE APOYO A LA GESTIÓN EN LA DIVISIÓN DE PERSONAL EN ACTIVIDADES RELACIONADAS CON EL DISEÑO PIEZAS GRÁFICAS, ELABORACIÓN DE PRESENTACIONES, Y ELABORACIÓN DE CONTENIDO AUDIOVISUAL </t>
  </si>
  <si>
    <t xml:space="preserve">ANDREA MARIA DEL PILAR ANGEL LOSADA </t>
  </si>
  <si>
    <t>https://www.contratos.gov.co/consultas/detalleProceso.do?numConstancia=19-12-10179076</t>
  </si>
  <si>
    <t>CPS_1447_2019</t>
  </si>
  <si>
    <t>PRESTACION DE LOS SERVICIOS PROFESIONALES PARA LA ORGANIZACION, REVISION, CORRECCION, SENSIBILIZACION, Y DIVULGACION DEL MATERIAL INFORMATIVO CORRESPONDIENTE AL INFORME DE GESTION Y RENDICION DE CUENTAS DE LA DIRECCION ADMINISTRATIVA DE LA CAMARA DE REPRESENTANTES EN EL PERIODO 2019 ASI COMO OTRAS FUNCIONES ASIGNADAS</t>
  </si>
  <si>
    <t>GLORIA PATRICIA GOMEZ CAMPO</t>
  </si>
  <si>
    <t>https://www.contratos.gov.co/consultas/detalleProceso.do?numConstancia=19-12-10192896</t>
  </si>
  <si>
    <t>CPS_1448_2019</t>
  </si>
  <si>
    <t>PRESTACION DE SERVICIOS PROFESIONALES EN LAS ACTIVIDADES DESARROLLADAS EN LA OFICINA DE PLANEACION Y SISTEMAS, EN LO CONCERNIENTE A LA OBTENCION DE LA VERSION FINAL DE LOS PROCEDIMIENTOS DE LA OFICINA DE PLANEACION Y SISTEMAS</t>
  </si>
  <si>
    <t>https://www.contratos.gov.co/consultas/detalleProceso.do?numConstancia=19-12-10193054</t>
  </si>
  <si>
    <t>CPS_1449_2019</t>
  </si>
  <si>
    <t>https://www.contratos.gov.co/consultas/detalleProceso.do?numConstancia=19-12-10193148</t>
  </si>
  <si>
    <t>CONTRATISTA</t>
  </si>
  <si>
    <t>NUMERO DE CONTRATO</t>
  </si>
  <si>
    <t>VALOR MENSUAL</t>
  </si>
  <si>
    <t xml:space="preserve">VALOR TOTAL FINAL </t>
  </si>
  <si>
    <t>PLAZO DE EJECUCION DÍAS</t>
  </si>
  <si>
    <t>FECHA DE TERMINACION</t>
  </si>
  <si>
    <t>CRISTIAN ANDRÉS CARRANZA RAMÍREZ</t>
  </si>
  <si>
    <t>PRESTAR LOS SERVICIOS PROFESIONALES COMO ASESOR JURÍDICO EN LA COORDINACIÓN Y ACOMPAÑAMIENTO DE LAS ACTUACIONES CONTRACTUALES Y LEGALES DE LA CÁMARA DE REPRESENTANTES</t>
  </si>
  <si>
    <t>CPS_002_2020</t>
  </si>
  <si>
    <t>PRESTACIÓN DE SERVICIOS PROFESIONALES PARA BRINDAR APOYO Y ACOMPAÑAMIENTO EN LOS PROCESOS DESARROLLADOS POR LA DIVISIÓN FINANCIERA Y PRESUPUESTO, ESPECIALMENTE EN EL MANEJO TRAMITE Y CONTROL DEL PRESUPUESTO DE LA CORPORACIÓN</t>
  </si>
  <si>
    <t>PRESTACIÓN DE SERVICIOS PROFESIONALES PARA APOYAR DESDE SU PROFESIÓN LAS DIFERENTES ACTIVIDADES QUE SE DERIVEN DE LOS PROCESOS PRECONTRACTUALES Y CONTRACTUALES DE LA CÁMARA DE REPRESENTANTES.</t>
  </si>
  <si>
    <t>PRESTAR LOS SERVICIOS PROFESIONALES ESPECIALIZADOS COMO ABOGADA PARA APOYAR LAS ACTIVIDADES, PROCESOS Y PROCEDIMIENTOS EN MATERIA CONTRACTUAL A CARGO DE LA DIVISIÓN JURÍDICA DE LA CÁMARA DE REPRESENTANTES</t>
  </si>
  <si>
    <t>CPS_006_2020</t>
  </si>
  <si>
    <t>CPS_008_2020</t>
  </si>
  <si>
    <t>PRESTACIÓN DE SERVICIOS PROFESIONALES PARA BRINDAR ACOMPAÑAMIENTO CALIFICADO EN EL DESARROLLO DE ACTIVIDADES DE APOYO EN EL MANTENIMIENTO DE LAS INFRAESTRUCTURAS FÍSICAS DE LA CÁMARA DE REPRESENTANTES</t>
  </si>
  <si>
    <t xml:space="preserve">ANDRÉS FRANCISCO LOZANO CAMPOS </t>
  </si>
  <si>
    <t>CPS_010_2020</t>
  </si>
  <si>
    <t>PRESTAR LOS SERVICIOS PROFESIONALES ESPECIALIZADOS COMO ABOGADO EN LA DIVISIÓN JURÍDICA DE LA CÁMARA DE REPRESENTANTES</t>
  </si>
  <si>
    <t>CPS_011_2020</t>
  </si>
  <si>
    <t>PRESTAR SERVICIOS PROFESIONALES ESPECIALIZADOS A LA OFICINA DE DIRECCIÓN ADMINISTRATIVA COMO INGENIERO DE SISTEMAS EN TEMAS DE TECNOLOGÍAS DE LA INFORMACIÓN PARA LA CÁMARA DE REPRESENTANTES</t>
  </si>
  <si>
    <t>LUZ DANIELA ORREGO FERNÁNDEZ</t>
  </si>
  <si>
    <t>PRESTAR LOS SERVICIOS PROFESIONALES ESPECIALIZADOS EN LA DIVISIÓN JURÍDICA PARA EL ACOMPAÑAMIENTO DE LOS TRÁMITES, PROCESOS Y PROCEDIMIENTOS PROPIOS DE LA DEPENDENCIA QUE LE SEAN ENCOMENDADOS POR LA SUPERVISORA DEL CONTRATO DESDE EL PUNTODE VISTA DE SU PROFESIÓN</t>
  </si>
  <si>
    <t>PRESTACIÓN DE SERVICIOS PROFESIONALES PARA BRINDAR ACOMPAÑAMIENTO CALIFICADO EN EL DESARROLLO DE ACTIVIDADES DE APOYO JURÍDICO EN LOS PROCESOS RELACIONADOS CON EL PARQUE AUTOMOTOR DE COMPETENCIA DE LA DIVISIÓN DE SERVICIOS DE LA CÁMARA DE REPRESENTANTES</t>
  </si>
  <si>
    <t>"PRESTAR LOS SERVICIOS PROFESIONALES ESPECIALIZADOS EN EL DESPACHO DE LA DIRECCION ADMINISTRATIVA PARA PROYECTAR LAS RESPUESTAS A LOS REQUERIMIENTOS, PETICIONES Y CONCEPTOS JURÍDICOS SOLICITADOS POR LA DIRECTORA ADMINISTRATIVA Y LOS DIFERENTES ÓRGANOS EXTERNOS DESDE EL PUNTO DE VISTA DE SU PROFESIÓN</t>
  </si>
  <si>
    <t>INGRID PARRA BARCENAS</t>
  </si>
  <si>
    <t>"PRESTAR LOS SERVICIOS PROFESIONALES PARA APOYAR LOS TEMAS PRE CONTRACTUALES, CONTRACTUALES Y POS CONTRACTUALES, ADEMAS EL MAMANEJO TANTO DEL SIGEP COMO DEL SECOP II EN EL DESPACHO DE LA DIRECCIÓN ADMINISTRATIVA DE LA CÁMARA DE REPRESENTANTES</t>
  </si>
  <si>
    <t xml:space="preserve">	"PRESTAR LOS SERVICIOS PROFESIONALES COMO ASESORA JURÍDICA DE LA DIRECCIÓN ADMINISTRATIVA, EN LA GESTIÓN CONTRACTUAL ASÍ COMO TAMBIÉN APOYAR EN LAS LABORES ADMINISTRATIVAS COMO ENLACE CON LOS HONORABLES REPRESENTANTES"</t>
  </si>
  <si>
    <t>PRESTAR LOS SERVICIOS DE APOYO A LA GESTIÓN DE LA DIRECCIÓN ADMINISTRATIVA , EN LA RECOLECCION DE INFORMACION REQUERIDA EN LA ETAPA PRECONTRACTUAL, CONTRACTUAL Y POSCONTRACTUAL EN LOS PROCESOS DE CONTRATACION DE ACUERDO A LAS NECESIDADES TECNICAS, OPERATIVAS Y FINANCIERAS DE LA CÁMARA DE REPRESENTANTES Y OTRAS FUNCIONES ASISTENCIALES ASIGNADAS</t>
  </si>
  <si>
    <t>9/07/2020 </t>
  </si>
  <si>
    <t>PRESTACIÓN DE SERVICIOS PROFESIONALES PARA ASESORAR, ESTUDIAR Y CONCEPTUAR SOBRE ASUNTOS DISCIPLINARIOS QUE SEAN COMPETENCIA DE LA DIVISIÓN JURÍDICA</t>
  </si>
  <si>
    <t>CPS_022_2020</t>
  </si>
  <si>
    <t>CPS_023_2020</t>
  </si>
  <si>
    <t>PRESTACIÓN DE SERVICIOS DE APOYO A LA GESTIÓN EN LA DIVISIÓN DE PERSONAL EN ACTIVIDADES RELACIONADAS CON PROCESOS CONTRACTUALES, SITUACIONES ADMINISTRATIVAS Y EVALUACIONES DE DESEMPEÑO LABORAL DE LOS FUNCIONARIOS DE PLANTA DE LA CÁMARA DE REPRESENTANTES</t>
  </si>
  <si>
    <t>CPS_024_2020</t>
  </si>
  <si>
    <t>PRESTAR LOS SERVICIOS PROFESIONALES EN COMUNICACIÓN ESTRATEGICA, MARKETING INSTITUCIONAL, COMUNICACIONES INTERNAS Y EXTERNAS A LA DIRECCIÓN ADMINISTRATIVA DE LA CÁMARA DE REPRESENTANTES Y DEMAS FUNCIONES ASIGNADAS</t>
  </si>
  <si>
    <t>DIANA PILAR PULIDO GÓMEZ</t>
  </si>
  <si>
    <t>CPS_027_2020</t>
  </si>
  <si>
    <t>CPS_030_2020</t>
  </si>
  <si>
    <t>PRESTACION DE SERVICIOS PROFESIONALES PARA ASESORAR JURIDICAMENTE LAS ACTIVIDADES ADMINISTRATIVAS DERIVADAS DEL CUMPLIMIENTO DE LAS FUNCIONES DE LA DIVISION DE PERSONAL</t>
  </si>
  <si>
    <t>14/10/2020 </t>
  </si>
  <si>
    <t>GLORIA STELLA LÓPEZ PEÑUELA</t>
  </si>
  <si>
    <t>CPS_032_2020</t>
  </si>
  <si>
    <t>PRESTAR LOS SERVICIOS DE APOYO A LA GESTION EN EL AREA DE CORRESPONDENCIA DE LA CAMARA DE REPRESENTANTES EN LA ORGANIZACIÓN, DUPLICACIÓN, DISTRIBUCIÓN Y ARCHIVO DE LA MISMA</t>
  </si>
  <si>
    <t>JORGE ANDRÉS IREGUI TORO</t>
  </si>
  <si>
    <t>CPS_034_2020</t>
  </si>
  <si>
    <t>PRESTACION DE SERVICIOS DE APOYO A LA GESTION EN EL MANTENIMIENTO PREVENTIVO Y CORRECTIVO DE LOS COMPONENTES QUE CONFORMAN LOS EQUIPOS DE DEBATE DE LA GESTIÓN DE PLENARIAS Y COMISIONES Y LOS EQUIPOS COMPLEMENTARIOS DE LA CAMARA DE REPRESENTANTES</t>
  </si>
  <si>
    <t>MARÍA FERNANDA PIEDRAHITA ÁLVAREZ</t>
  </si>
  <si>
    <t>CPS_035_2020</t>
  </si>
  <si>
    <t>PRESTAR LOS SERVICIOS DE APOYO A LA GESTIÓN EN EL AREA DE CORRESPONDENCIA DE LA CAMARA DE REPRESENTANTES EN LA ORGANIZACIÓN, DUPLICACION,DISTRIBUCION Y ARCHIVO DE LA MISMA</t>
  </si>
  <si>
    <t>ISABELA MARTÍNEZ CHACÓN</t>
  </si>
  <si>
    <t>CPS_036_2020</t>
  </si>
  <si>
    <t>ANA MARCELA TORRES USCÁTEGUI</t>
  </si>
  <si>
    <t>CPS_037_2020</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</si>
  <si>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</si>
  <si>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ÁNGEL MARÍA LAMPREA ORTÍZ</t>
  </si>
  <si>
    <t>CPS_038_2020</t>
  </si>
  <si>
    <t>PRESTACIÓN DE SERVICIOS DE APOYO A LA GESTIÓN EN EL SOPORTE DE LOS DIFERENTES PERIFÉRICOS Y APLICATIVOS TECNOLÓGICOS DE LA OFICINA DE LA OFICINA DE PLANEACION Y SISTEMAS DE LA CÁMARA DE REPRESENTANTES</t>
  </si>
  <si>
    <t>DEICY ANDREA GÓMEZ GONZÁLEZ</t>
  </si>
  <si>
    <t>CPS_039_2020</t>
  </si>
  <si>
    <t>PRESTACIÓN DE SERVICIOS PROFESIONALES PARA BRINDAR APOYO A LA SECCION DE REGISTRO Y CONTROL EN LA PROYECCIÓN DE INFORMES, NOVEDADES EN LAS NÓMINAS Y DAR RESPUESTA A PETICIONES ALLEGADAS A LA SECCIÓN</t>
  </si>
  <si>
    <t>CPS_040_2020</t>
  </si>
  <si>
    <t>PRESTACIÓN DE SERVICIOS PROFESIONALES PARA ESTUDIAR Y CONCEPTUAR SOBRE ASUNTOS DISCIPLINARIOS QUE SEAN COMPETENCIA DE LA DIVISIÓN JURÍDICA Y DEMÁS TRÁMITES ASIGNADOS POR LA SUPERVISORA DEL CONTRATO</t>
  </si>
  <si>
    <t>CPS_043_2020</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</si>
  <si>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E IMPUESTOS</t>
  </si>
  <si>
    <t>MARIO ANDRÉS BERRÍO CIFUENTES</t>
  </si>
  <si>
    <t>CPS_044_2020</t>
  </si>
  <si>
    <t>PRESTACIÓN DE SERVICIOS PROFESIONALES PARA BRINDAR ACOMPAÑAMIENTO A LA DIVISIÓN DE PERSONAL EN LAS ACTIVIDADES LOGÍSTICAS Y DE ORGANIZACIÓN PROTOCOLARIA PARA LA EJECUCIÓN DEL PLAN DE BIENESTAR DE LA ENTIDAD Y PARA LA COORDINACIÓN DEL SISTEMA DE SEGURIDAD Y SALUD EN EL TRABAJO</t>
  </si>
  <si>
    <t>CPS_045-2020</t>
  </si>
  <si>
    <t>PRESTACIÓN DE SERVICIOS PROFESIONALES PARA EL DESARROLLO DE ACTIVIDADES CONTABLES RELACIONADAS PARA EL NORMAL FUNCIONAMIENTO DE LA SECCIÓN DE SUMINISTROS Y ALMACÉN DE LA CÁMARA DE REPRESENTANTES</t>
  </si>
  <si>
    <t>CPS_046_2020</t>
  </si>
  <si>
    <t>VARGAS BRAND ABOGADOS</t>
  </si>
  <si>
    <t>CPS_049_2020</t>
  </si>
  <si>
    <t>HEINSOHN HUMAN GLOBAL SOLUTIONS S.A.S.</t>
  </si>
  <si>
    <t>CPS_052_2020</t>
  </si>
  <si>
    <t>CPS_053_2020</t>
  </si>
  <si>
    <t>PRESTACION DE SERVICIOS PROFESIONALES PARA APOYAR EL ACOMPAÑAMIENTO A LA PRESIDENCIA DE LA CÁMARA DE REPRESENTANTES EN ASUNTOS JURIDICOS Y LEGISLATIVOS</t>
  </si>
  <si>
    <t>JULIO CÉSAR ALVARADO MOSQUERA</t>
  </si>
  <si>
    <t>CPS_054_2020</t>
  </si>
  <si>
    <t>PRESTACIÓN DE SERVICIOS PROFESIONALES PARA APOYAR A LA PRESIDENCIA DE LA CÁMARA DE REPRESENTANTES, EN ASUNTOS JURÍDICOS, PARA EL CUMPLIMIENTO DE LAS ACTIVIDADES MISIONALES DE LA CORPORACIÓN</t>
  </si>
  <si>
    <t>EDNA LORENA PASTRANA PÉREZ</t>
  </si>
  <si>
    <t>CPS_055_2020</t>
  </si>
  <si>
    <t>PRESTACIÓN DE SERVICIOS PROFESIONALES PARA APOYAR A LA PRESIDENCIA DE LA CÁMARA DE REPRESENTANTES, EN ASUNTOS PRESUPUESTALES Y ECONOMICOS PARA EL CUMPLIMIENTO DE LAS ACTIVIDADES MISIONALES DE LA CORPORACIÓN</t>
  </si>
  <si>
    <t>CPS_056_2020</t>
  </si>
  <si>
    <t>PRESTACIÓN DE SERVICIOS PROFESIONALES PARA APOYAR A LA PRESIDENCIA DE LA CÁMARA DE REPRESENTANTES EN LA ESTRATEGIA DE COMUNICACIÓN Y DIVULGACIÓN DE CONTENIDOS DE INTERÉS, PARA EL CUMPLIMIENTO DE LAS ACTIVIDADES MISIONALES DE LA CORPORACIÓN</t>
  </si>
  <si>
    <t>CPS_057_2020</t>
  </si>
  <si>
    <t>PRESTACION DE SERVICIOS PROFESIONALES PARA APOYAR A LA PRESIDENCIA DE LA CAMARA DE REPRESENTANTES EN TRAMITES JURIDICOS Y LEGISLATIVOS QUE LE SEAN ASIGNADOS</t>
  </si>
  <si>
    <t>CPS_058_2020</t>
  </si>
  <si>
    <t>PRESTAR LOS SERVICIOS PROFESIONALES PARA APOYAR JURÍDICAMENTE LOS DIFERENTES ASUNTOS PROPIOS DE LA DIVISIÓN JURÍDICA Y EJERCER LA REPRESENTACIÓN JUDICIAL</t>
  </si>
  <si>
    <t>CPS_059_2020</t>
  </si>
  <si>
    <t xml:space="preserve"> PRESTAR LOS SERVICIOS PROFESIONALES PARA APOYAR JURIDICAMENTE LOS DIFERENTES ASUNTOS PROPIOS DE LA DIVISION JURIDICA Y EJERCER LA REPRESENTACION JUDICIAL</t>
  </si>
  <si>
    <t>MAGDA LORENA TORRES BOCANEGRA</t>
  </si>
  <si>
    <t>CPS_060_2020</t>
  </si>
  <si>
    <t>PRESTACIÓN DE SERVICIOS PROFESIONALES PARA LA ESTRUCTURACIÓN DE LA AGENDA PÚBLICA Y PRIVADA DE LA PRESIDENCIA DE LA CÁMARA DE REPRESENTANTES</t>
  </si>
  <si>
    <t>CPS_061_2020</t>
  </si>
  <si>
    <t>PRESTACIÓN DE SERVICIOS DE APOYO A LA GESTIÓN PARA COLABORAR EN LA EJECUCIÓN DEL PLAN DE BIENESTAR DE LA ENTIDAD</t>
  </si>
  <si>
    <t xml:space="preserve">ERNESTO DE JESÚS ESPINOSA </t>
  </si>
  <si>
    <t>CPS_062_2020</t>
  </si>
  <si>
    <t>PRESTACIÓN DE SERVICIOS PROFESIONALES PARA BRINDAR ASESORÍA A LA DIVISIÓN DE PERSONAL EN LA GERENCIA DEL RECURSO HUMANO</t>
  </si>
  <si>
    <t>CPS_063_2020</t>
  </si>
  <si>
    <t>PRESTACIÓN DE SERVICIOS DE APOYO A LA GESTIÓN PARA APOYAR A LA DIVISIÓN DE SERVICIOS EN LAS LABORES DE PLOMERÍA Y OPERATIVAS PARA LA REPARACIÓN Y MANTENIMIENTOS DE LA PLANTA FÍSICA CARGO DE LA CÁMARA DE REPRESENTANTES</t>
  </si>
  <si>
    <t>CPS_065_2020</t>
  </si>
  <si>
    <t>ANTONY JEFERSON ROMERO SOLORZANO</t>
  </si>
  <si>
    <t>CPS_066_2020</t>
  </si>
  <si>
    <t>KIARA XILENA MONTERO</t>
  </si>
  <si>
    <t>CPS_067_2020</t>
  </si>
  <si>
    <t>PRESTACIÓN DE SERVICIOS PROFESIONALES EN LA DIVISIÓN DE PERSONAL PARA COLABORAR CON LA POLÍTICA DE BIENESTAR DE LA ENTIDAD Y EN TODO LO RELACIONADO CON EL SISTEMA DE SEGURIDAD Y SALUD EN EL TRABAJO</t>
  </si>
  <si>
    <t>DALITZA MORENO MURILLO</t>
  </si>
  <si>
    <t>CPS_069_2020</t>
  </si>
  <si>
    <t>PRESTAR LOS SERVICIOS PROFESIONALES PARA APOYAR LOS TEMAS PRE CONTRACTUALES, CONTRACTUALES Y POST CONTRACTUALES DE LA OFICINA DE PROTOCOLO DE LA CAMARA DE REPRESENTANTES</t>
  </si>
  <si>
    <t>CPS_070_2020</t>
  </si>
  <si>
    <t>CONTRATO DE PRESTACIÓN DE SERVICIOS COMO ASESOR GRADO VIII EN LA UNIDAD DE TRABAJO LEGISLATIVO DEL HONORABLE REPRESENTANTE CARLOS GERMAN NAVAS TALERO</t>
  </si>
  <si>
    <t>CPS_071_2020</t>
  </si>
  <si>
    <t>PRESTACION DE SERVICIOS PROFESIONALES PARA BRINDAR ACOMPAÑAMIENTO EN EL DESARROLLO DE ACTIVIDADES DE APOYO ADMINISTRATIVO EN LA DIVISION DE SERVICIOS DE LA CAMARA DE REPRESENTANTES</t>
  </si>
  <si>
    <t>CPS_072_2020</t>
  </si>
  <si>
    <t>PRESTACION DE SERVICIOS PROFESIONALES DE APOYO JURIDICO EN LOS PROCESOS RELACIONADOS CON EL PARQUE AUTOMOTOR DE COMPETENCIA DE LA DIVISION DE SERVICIOS DE LA CAMARA DE REPRESENTANTE</t>
  </si>
  <si>
    <t>CPS_073_2020</t>
  </si>
  <si>
    <t>CONTRATO DE PRESTACIÓN DE SERVICIOS COMO ASESOR GRADO VIII EN LA UNIDAD DE TRABAJO LEGISLATIVO DEL HONORABLE REPRESENTANTE JUAN CARLOS REINALES AGUDEL</t>
  </si>
  <si>
    <t xml:space="preserve">LUIS ALEXANDER HERNÁNDEZ VARGAS </t>
  </si>
  <si>
    <t>CPS_074_2020</t>
  </si>
  <si>
    <t>PRESTACION DE SERVICIOS DE APOYO A LA GESTION EN ACTIVIDADES DE ORGANIZACION DOCUMENTAL DE LOS ARCHIVOS DE LA DIVISION DE SERVICIOS DE LA CAMARA DE REPRESENTANTES</t>
  </si>
  <si>
    <t>CPS_075_2020</t>
  </si>
  <si>
    <t xml:space="preserve">PRESTACION DE SERVICIOS PROFESIONALES PARA ASISTIR EN LA SECRETARIA GENERAL EN LAS LABORES DE ANALISIS Y SEGUIMIENTO DE INICIATIVAS LEGISLATIVAS CON RELACION A TRATADOS Y CONVENIOS QUE SURTEN TRAMITE, ASI COMO APOYO EN LA ELABORACION DE DOCUMENTOS PRECONTRACTUALES, ACTAS DE INICIO Y REVISION DE CUENTAS DE COBRO. </t>
  </si>
  <si>
    <t>OLGA YANIRA BUENO ARÉVALO</t>
  </si>
  <si>
    <t>CPS_076_2020</t>
  </si>
  <si>
    <t>PRESTACION DE SERVICIOS PROFESIONALES COMO ABOGADA PARA APOYAR AL JEFE DE LA OFICINA DE PLANEACION Y SISTEMAS DE LA CAMARA DE REPRESENTANTES EN LA SUPERVISIÓN DE CONTRATOS Y TEMAS JURIDICOS DE LOS PROCESOS CONTRACTUALES EN SUS DIFERENTES ETAPAS, ASI COMO EN LA LIQUIDACION Y TERMINACION DE ESTOS</t>
  </si>
  <si>
    <t>CPS_077_2020</t>
  </si>
  <si>
    <t>PRESTACIÓN DE SERVICIOS PROFESIONALES COMO ABOGADA DE LA OFICINA DE PLANEACION Y SISTEMAS DE LA CÁMARA DE REPRESENTANTES, PARA APOYAR LOS PROCESOS PRECONTRACTUALES, CONTRACTUALES Y POSCONTRACTUALES, ASÍ COMO EL APOYO JURÍDICO A LA SUPERVISIÓN CONTRACTUAL</t>
  </si>
  <si>
    <t xml:space="preserve">ALVARO ANDRÉS GRANADOS </t>
  </si>
  <si>
    <t>CPS_078_2020</t>
  </si>
  <si>
    <t>PRESTACIÓN DE SERVICIOS PROFESIONALES PARA BRINDAR APOYO A LA OFICINA COORDINADORA DEL CONTROL INTERNO EN EL ANÁLISIS DE INFORMACIÓN QUE SIRVA DE INSUMO PARA LA ELABORACIÓN DE INFORMES DE LEY</t>
  </si>
  <si>
    <t>CPS_080_2020</t>
  </si>
  <si>
    <t>PRESTACIÓN DE SERVICIOS PROFESIONALES ESPECIALIZADOS PARA BRINDAR ASESORÍA Y ACOMPAÑAMIENTO LEGAL Y JURÍDICO PERMANENTE A LA PRESIDENCIA DE LA CÁMARA DE REPRESENTANTES Y A SU MESA DIRECTIVA, EN TODOS LOS ASUNTOS PROPIOS DE SU COMPETENCIA Y CONFORME A LAS OBLIGACIONES FUNCIONALES</t>
  </si>
  <si>
    <t>ANGELA IVONNE MORENO RAMÍREZ</t>
  </si>
  <si>
    <t>CPS_081_2020</t>
  </si>
  <si>
    <t>PRESTACION DE SERVICIOS PROFESIONALES PARA BRINDAR ACOMPAÑAMIENTO A LA OFICINA DE INFORMACIÓN Y PRENSA EN LA PROGRAMACIÓN, PRODUCCIÓN Y CREACION DE CONTENIDOS DE LOS PROGRAMAS DEL CANAL DEL CONGRESO DE LA CÁMARA DE REPRESENTANTES</t>
  </si>
  <si>
    <t>CPS_082_2020</t>
  </si>
  <si>
    <t>PRESTACIÓN DE SERVICIOS PROFESIONALES PARA ASESORAR LA DIRECCIÓN ESTRATÉGICA Y OPERATIVA DEL CANAL CONGRESO DE LA CÁMARA DE REPRESENTANTES</t>
  </si>
  <si>
    <t>CLARA MARCELA ANDRADE RINCÓN</t>
  </si>
  <si>
    <t>CPS_083_2020</t>
  </si>
  <si>
    <t>PRESTACIÓN DE SERVICIOS PROFESIONALES PARA LA REVISIÓN Y CONCEPTUALIZACIÓN JURÍDICA DE LOS PROYECTOS DE LEY QUE SE TRAMITEN EN LA PRESIDENCIA DE LA CÁMARA</t>
  </si>
  <si>
    <t>CLAUDIA JANNETH LAGOS NIÑO</t>
  </si>
  <si>
    <t>CPS_085_2020</t>
  </si>
  <si>
    <t>PRESTAR LOS SERVICIOS PROFESIONALES ESPECIALIZADOS EN EL DESPACHO DE LA COMISIÓN SEPTIMA DE LA CAMARA DE REPRESENTANTES PARA PROYECTAR LAS RESPUESTAS A LOS REQUERIMIENTOS, PETICIONES Y CONCEPTOS JURÍDICOS SOLICITADOS POR LA DIRECCIÓN ADMINISTRATIVA Y LOS DIFERENTES ÓRGANOS EXTERNOS</t>
  </si>
  <si>
    <t>RICARDO JIMMY RODRÍGUEZ</t>
  </si>
  <si>
    <t>CPS_086_2020</t>
  </si>
  <si>
    <t>PRESTACIÓN DE SERVICIOS PROFESIONALES PARA BRINDAR ASESORÍA JURÍDICA EN LAS ACTIVIDADES ADMINISTRATIVAS DERIVADAS DEL CUMPLIMIENTO DE LAS FUNCIONES DE LA DIVISIÓN DE PERSONAL</t>
  </si>
  <si>
    <t>LUZ ADRIANA VIVAS GARCÍA</t>
  </si>
  <si>
    <t xml:space="preserve"> CPS_087_2020</t>
  </si>
  <si>
    <t>$  43. 260. 000.</t>
  </si>
  <si>
    <t>PRESTACIÓN DE SERVICIOS PROFESIONALES PARA BRINDAR APOYO A LA OFICINA COORDINADORA DE CONTROL INTERNO EN EL ANÁLISIS DE INFORMACIÓN QUE SIRVA DE INSUMO PARA PARA LA EJECUCIÓN DE AUDITORIAS</t>
  </si>
  <si>
    <t>LUZ MIRYAM ROMERO GUTIERREZ</t>
  </si>
  <si>
    <t>CPS_088_2020</t>
  </si>
  <si>
    <t>PRESTACION DE SERVICIOS PROFESIONALES ESPECIALIZADOS PARA ACOMPAÑAR Y APOYAR A LA DIRECCIÓN ADMINISTRATIVA EN TODAS LAS GESTIONES REQUERIDAS FRENTE A LOS PROCESOS DISCIPLINARIOS QUE SEAN DE SU COMPETENCIA DESDE EL PUNTO DE VISTA DE SU PROFESION</t>
  </si>
  <si>
    <t>JORGE MARIO HERNANDEZ MERLANO</t>
  </si>
  <si>
    <t>CPS_089_2020</t>
  </si>
  <si>
    <t>PRESTACION DE SERVICIOS PROFESIONALES PARA APOYAR A LA PRESIDENCIA A LA CÁMARA DE REPRESENTANTES EN EL ANALISIS DE PROYECTOS DE LEY QUE CREAN POLITICAS PUBLICAS NACIONALES Y REGIONALES</t>
  </si>
  <si>
    <t>CPS_090_2020</t>
  </si>
  <si>
    <t>PRESTACION DE SERVICIOS PROFESIONALES PARA APOYAR A LA PRESIDENCIA DE LA CÁMARA DE REPRESENTANTES, EN LA REALIZACIÓN Y REVISIÓN DE LOS PROYECTOS DE LEY EN MATERIA ECONÓMICA Y EN LA CREACIÓN DE LA UNIDAD TÉCNICA DE PRESUPUESTO</t>
  </si>
  <si>
    <t>JHON SEBASTIAN ZAPATA CALLEJAS</t>
  </si>
  <si>
    <t>CPS_091_2020</t>
  </si>
  <si>
    <t>PRESTACION DE SERVICIOS PROFESIONALES PARA APOYAR A LA SECRETARIA PRIVADA DE LA PRESIDENCIA DE LA CAMARA EN LOS TEMAS DE LAS SESIONES DE PLENARIA Y ACTOS LEGISLATIVOS QUE SE DERIVEN</t>
  </si>
  <si>
    <t>FAIBER ADOLFO TORRES RIVERA</t>
  </si>
  <si>
    <t>CPS_093_2020</t>
  </si>
  <si>
    <t>PRESTACION DE SERVICIOS PROFESIONALES PARA APOYAR EL ACOMPAÑAMIENTO A LA PRESIDENCIA DE LA CAMARA DE REPRESENTANTES EN ASUNTOS JURIDICOS Y LEGISLATIVOS</t>
  </si>
  <si>
    <t xml:space="preserve">MELIZA POLO JAIMES </t>
  </si>
  <si>
    <t>CPS_094_2020</t>
  </si>
  <si>
    <t>PRESTACIÓN DE SERVICIOS PROFESIONALES PARA REALIZAR TODOS LOS TRAMITES DE VISAS Y PASAPORTES DE LOS HONORABLES REPRESENTANTES A LA CÁMARA DESDE LA OFICINA DE PROTOCOLO ASÍ COMO TAMBIÉN APOYAR A LA OFICINA EN LA LOGISTICA DE LOS EVENTOS Y PROYECCIÓN DE LAS RESOLUCIONES ORDEN DE LA DEMOCRACIA SIMON BOLIVAR Y DEMÁS</t>
  </si>
  <si>
    <t>CPS_095_2020</t>
  </si>
  <si>
    <t>CPS_096_2020</t>
  </si>
  <si>
    <t>PRESTAR LOS SERVICIOS PROFESIONALES EN EL DESPACHO DE LA DIRECCIÓN ADMINISTRATIVA COMO SOPORTE PARA LA EJECUCIÓN DE LAS ESTRATEGIAS DE COMUNICACIÓN Y COOPERACIÓN INTERNACIONAL, DE IGUAL MANERA LAS DEMÁS QUE LE SEAN ASIGNADAS</t>
  </si>
  <si>
    <t>CPS_097_2020</t>
  </si>
  <si>
    <t>PRESTACIÓN DE SERVICIOS PROFESIONALES EN LA SECRETARIA GENERAL QUE PERMITA COADYUVAR EN ACTIVIDADES ENCAMINADAS A LA PARTICIPACIÓN CIUDADANA, CONSOLIDACIÓN DE UNA MATRIZ, ASÍ COMO MECANISMOS QUE PERMITAN EL DESARROLLO DE LOS PLANES DE ACCIÓN, ANTICORRUPCIÓN Y ATENCIÓN CIUDADANA</t>
  </si>
  <si>
    <t>ANDREA NATHALY MATEUS VÉLEZ</t>
  </si>
  <si>
    <t>CPS_098_2020</t>
  </si>
  <si>
    <t>PRESTAR LOS SERVICIOS DE APOYO A LA GESTION EN EL DESPACHO DE LA DIRECCIÓN ADMINISTRATIVA A LA CREACIÓN Y DIFUSIÓN DE ESTRATEGIAS DE COMUNICACIÓN CORPORATIVA Y EL DISEÑO DE MATERIALES AUDIOVISUALES QUE BRINDE SOPORTE AL DESARROLLO DE LAS MISMAS. DE IGUAL MANERA LAS DEMÁS QUE LE SEAN ASIGNADAS</t>
  </si>
  <si>
    <t>CPS_099_2020</t>
  </si>
  <si>
    <t>PRESTACIÓN DE SERVICIOS DE APOYO A LA GESTIÓN EN LO RELACIONADO AL PROGRAMA DE SEGURIDAD Y SALUD EN EL TRABAJO (SGSST) Y APOYO EN LA SALA AMIGA DE LACTANCIA MATERNA</t>
  </si>
  <si>
    <t>JUANITA ANDREA LEONEL CALDERÓN</t>
  </si>
  <si>
    <t>CPS_100_2020</t>
  </si>
  <si>
    <t>PRESTACIÓN DE SERVICIOS DE APOYO A LA GESTIÓN PARA BRINDAR ACOMPAÑAMIENTO EN EL MAQUILLAJE Y PREPARACIÓN DE IMAGEN DEL PERSONAL A CARGO DE REALIZAR LOS PROGRAMAS TELEVISIVOS DE LA CÁMARA DE REPRESENTANTES</t>
  </si>
  <si>
    <t>CPS_101_2020</t>
  </si>
  <si>
    <t>PRESTACION DE SERVICIOS PROFESIONALES PARA APOYAR EL ACOMPAÑAMIENTO A LA PRESIDENCIA DE LA CÁMARA DE REPRESENTANTES EN LA ELABORACION DE REPORTES PERIODISTICOS, COMUNICADOS DE PRENSA QUE RESULTEN RELEVANTES PARA LA CORPORACION</t>
  </si>
  <si>
    <t>CPS_102_2020</t>
  </si>
  <si>
    <t>PRESTACIÓN DE SERVICIOS PROFESIONALES PARA BRINDAR ACOMPAÑAMIENTO A LA OFICINA DE PROTOCOLO EN LO REFERENTE A SERVIR DE ENLACE ENTRE LA OFICINA DE PROTOCOLO Y LAS EMBAJADAS Y CUERPOS DIPLOMATICOS QUE TIENEN PRESENCIA EN COLOMBIA Y LA PRESIDENCIA DE LA CAMARA DE REPRESENTANTES</t>
  </si>
  <si>
    <t>JONIER HERNANDO PORRAS</t>
  </si>
  <si>
    <t>CPS_103_2020</t>
  </si>
  <si>
    <t>PRESTACION DE SERVICIOS PROFESIONALES PARA BRINDAR ACOMPAÑAMIENTO A LA OFICINA DE INFORMACION Y PRENSA EN LAS ACTIVIDADES TECNICAS DIRIGIDAS AL BUEN FUNCIONAMIENTO DE LOS EQUIPOS AUDIOVISUALES Y DE INGENIERIA UTILIZADOS PARA LA REALIZACION DE LOS PRODUCTOS COMUNICATIVOS DE LA CAMARA DE REPRESENTANTE</t>
  </si>
  <si>
    <t>CPS_104_2020</t>
  </si>
  <si>
    <t>PRESTACIÓN DE SERVICIOS PROFESIONALES COMO ABOGADO EN LA CONCEPTUALIZACIÓN Y REVISION DE LOS PROCESOS CONTRACTUALES DE LA OFICINA DE INFORMACIÓN Y PRENSA</t>
  </si>
  <si>
    <t>CPS_106_2020</t>
  </si>
  <si>
    <t>PRESTACIÓN DE SERVICIOS PROFESIONALES ESPECIALIZADOS PARA EL ANALISIS DE LOS CONCEPTO Y PROYECTOS ELABORADOS POR ENTIDADES NACIONALES PRESENTADOS EN LA CAMARA DE REPRESENTANTES</t>
  </si>
  <si>
    <t xml:space="preserve">JUAN GILBERTO RUEDA RODRÍGUEZ </t>
  </si>
  <si>
    <t>CPS_107_2020</t>
  </si>
  <si>
    <t>PRESTAR LOS SERVICIOS PROFESIONALES PARA APOYAR JURÍDICAMENTE LOS DIFERENTES ASUNTOS PROPIOS DE LA DIVISIÓN JURIDICA PARTICULARMENTE LOS DE JURISDICCION COACTIVA</t>
  </si>
  <si>
    <t>CPS_108_2020</t>
  </si>
  <si>
    <t>PRESTACIÓN DE SERVICIOS DE APOYO A LA GESTIÓN PARA ACOMPAÑAR A LA DIVISIÓN JURÍDICA EN ACTIVIDADES ASISTENCIALES SECRETARIALES Y DE ARCHIVO QUE LE SEAN ASIGNADAS</t>
  </si>
  <si>
    <t>CPS_109_2020</t>
  </si>
  <si>
    <t>CONTRATO DE PRESTACIÓN DE SERVICIOS COMO ASESOR GRADO V EN LA UNIDAD DE TRABAJO LEGISLATIVO DEL HONORABLE REPRESENTANTE RICARDO ALFONSO FERRO</t>
  </si>
  <si>
    <t>CPS_111_2020</t>
  </si>
  <si>
    <t>JUAN CARLOS VALENZUELA RODRÍGUEZ</t>
  </si>
  <si>
    <t>CPS_112_2020</t>
  </si>
  <si>
    <t>CONTRATO DE PRESTACIÓN DE SERVICIOS COMO ASESOR GRADO I EN LA UNIDAD DE TRABAJO LEGISLATIVO DEL HONORABLE REPRESENTANTE CESAR AUGUSTO PACHON ACHURY</t>
  </si>
  <si>
    <t>SUNI ALEJANDRA RODRIGUEZ CABRERA</t>
  </si>
  <si>
    <t>CPS_115_2020</t>
  </si>
  <si>
    <t>PRESTAR SERVICIOS PROFESIONALES ESPECIALIZADOS COMO ABOGADA EN LA DIVISIÓN JURÍDICA DE LA CÁMARA DE REPRESENTANTES</t>
  </si>
  <si>
    <t>IVONNE ANGÉLICA ALVARADO SORA</t>
  </si>
  <si>
    <t>CPS_116_2020</t>
  </si>
  <si>
    <t>PRESTACIÓN DE SERVICIOS PROFESIONALES PARA ASESORAR JURÍDICAMENTE AL JEFE DE LA DIVISIÓN DE SERVICIOS EN TEMAS RELACIONADOS CON LOS PLANES INSTITUCIONALES QUE DESARROLLA LA DIVISIÓN</t>
  </si>
  <si>
    <t>JESÚS SALIM LORDUY MARTÍNEZ</t>
  </si>
  <si>
    <t>CPS_117_2020</t>
  </si>
  <si>
    <t>CONTRATO DE PRESTACIÓN DE SERVICIOS COMO ASESOR GRADO I EN LA UNIDAD DE TRABAJO LEGISLATIVO DEL HONORABLE REPRESENTANTE ENRIQUE CABRALES BAQUERO</t>
  </si>
  <si>
    <t>LUIS FELIPE GARCÍA CABALLERO</t>
  </si>
  <si>
    <t>CPS_118_2020</t>
  </si>
  <si>
    <t>CONTRATO DE PRESTACIÓN DE SERVICIOS COMO ASESOR GRADO I EN LA UNIDAD DE TRABAJO LEGISLATIVO DEL HONORABLE REPRESENTANTE ENRIQUE CABRALES GARCIA</t>
  </si>
  <si>
    <t xml:space="preserve">CPS_120_2020 </t>
  </si>
  <si>
    <t>PRESTACIÓN DE SERVICIOS DE APOYO A LA GESTIÓN PARA ACOMPAÑAR A LA DIVISIÓN DE PERSONAL EN LAS ACTIVIDADES DE SISTEMATIZACIÓN, EVACUACIÓN DE FONDOS ACUMULADOS, ARCHIVO DE GESTIÓN Y TODO LO RELACIONADO CON EL TRÁMITE DE LA CORRESPONDENCIA INTERNA Y EXTERNA</t>
  </si>
  <si>
    <t>ROBERT EDUARDO ESQUIVEL DE ARMAS</t>
  </si>
  <si>
    <t>CPS_121_2020</t>
  </si>
  <si>
    <t>PRESTACIÓN DE SERVICIOS DE APOYO A LA GESTIÓN EN ACTIVIDADES ADMINISTRATIVAS DE LA DIVISIÓN DE SERVICIOS DE LA CÁMARA DE REPRESENTANTES</t>
  </si>
  <si>
    <t>CPS_123_2020</t>
  </si>
  <si>
    <t>PRESTACIÓN DE SERVICIOS PROFESIONALES PARA BRINDAR ACOMPAÑAMIENTO A LA OFICINA DE INFORMACIÓN Y PRENSA EN LA INVESTIGACIÓN, BÚSQUEDA Y REALIZACIÓN DE NOTAS PERIODÍSTICAS PARA EL NOTICIERO INSTITUCIONAL NRC DE LA CÁMARA DE REPRESENTANTES</t>
  </si>
  <si>
    <t>NICOLAS BAUDILIO SANDOVAL JAIMES</t>
  </si>
  <si>
    <t>CPS_124_2020</t>
  </si>
  <si>
    <t>PRESTACIÓN DE SERVICIOS DE APOYO A LA GESTIÓN PARA COLABORAR CON EL PROCESO DE EVALUACIONES DE DESEMPEÑO Y APOYAR LOS PROCESOS CONTRACTUALES QUE SE ADELANTAN EN LA DIVISIÓN DE PERSONA</t>
  </si>
  <si>
    <t>NATALIA CORTÉS CARDONA</t>
  </si>
  <si>
    <t>CPS_125_2020</t>
  </si>
  <si>
    <t>PRESTACION DE SERVICIOS DE APOYO A LA GESTIÓN PARA BRINDAR ACOMPAÑAMIENTO A LA OFICINA DE INFORMACIÓN Y PRENSA EN LA REALIZACIÓN DE NOTAS PERIODÍSTICAS PARA EL PROGRAMA RADIAL “FRECUENCIA LEGISLATIVA” DE LA CÁMARA DE REPRESENTANTES</t>
  </si>
  <si>
    <t>KREMER Y ASOCIADOS S.A.S</t>
  </si>
  <si>
    <t>CPS_127_2020</t>
  </si>
  <si>
    <t>PRESTAR LOS SERVICIOS DE ASESORÍA EN LOS TEMAS RELACIONADOS EN COMUNICACIÓN INTERNA DE LA CORPORACIÓN QUE SE EMITEN POR MEDIOS PÚBLICOS Y PRIVADOS</t>
  </si>
  <si>
    <t>LEONARDO GÓMEZ BOTERO</t>
  </si>
  <si>
    <t>CPS_128_2020</t>
  </si>
  <si>
    <t>PRESTACIÓN DE SERVICIOS PROFESIONALES PARA COLABORAR JURÍDICAMENTE EN LAS ACTIVIDADES ADMINISTRATIVAS DERIVADAS DEL CUMPLIMIENTO DE LAS FUNCIONES DE LA DIVISIÓN DE PERSONAL</t>
  </si>
  <si>
    <t>DANIELA MARÍA DURÁN DANGOND</t>
  </si>
  <si>
    <t>CPS_129_2020</t>
  </si>
  <si>
    <t>CONTRATO DE PRESTACION DE SERVICIOS COMO ASESOR GRADO 1 EN LA UNIDAD DE TRABAJO LEGISLATIVO DEL HONORABLE REPRESENTANTE JUAN MANUEL DAZA IGUARAN</t>
  </si>
  <si>
    <t xml:space="preserve">LAURA CRISTINA NOVOA </t>
  </si>
  <si>
    <t>CPS_130_2020</t>
  </si>
  <si>
    <t>PRESTAR LOS SERVICIOS PROFESIONALES PARA APOYAR JURÍDICAMENTE LOS DIFERENTES ASUNTOS PROPIOS DE LA DIVISIÓN JURÍDICA</t>
  </si>
  <si>
    <t>ROSA BETTY PACHECO ÁLVAREZ</t>
  </si>
  <si>
    <t>CPS_131_2020</t>
  </si>
  <si>
    <t>PRESTACIÓN DE SERVICIOS DE APOYO A LA GESTIÓN PARA BRINDAR ACOMPAÑAMIENTO AL CANAL CONGRESO EN EL VESTUARIO E IMAGEN DEL PERSONAL VINCULADO A LA GRABACIÓN Y PRODUCCIÓN DE LOS DIFERENTES PRODUCTOS TELEVISIVOS DE LA OFICINA DE INFORMACIÓN Y PRENSA DE LA CÁMARA DE REPRESENTANTES</t>
  </si>
  <si>
    <t>CPS_132_2020</t>
  </si>
  <si>
    <t>PRESTACIÓN DE SERVICIOS PROFESIONALES COMO INGENIERO DE SISTEMAS PARA APOYAR AL JEFE DE LA OFICINA DE PLANEACIÓN Y SISTEMAS DE LA CÁMARA DE REPRESENTANTES, EN EL SEGUIMIENTO TÉCNICO DE LA SUPERVISIÓN DE LOS CONTRATOS A SU CARGO Y EL DESARROLLO DE LAS POLÍTICAS DE SEGURIDAD DE LA INFORMACIÓN</t>
  </si>
  <si>
    <t>ANDRÉS FELIPE ESCALONA RENDÓN</t>
  </si>
  <si>
    <t>CPS_133_2020</t>
  </si>
  <si>
    <t>CONTRATO DE PRESTACIÓN DE SERVICIOS COMO ASESOR GRADO I EN LA UNIDAD DE TRABAJO LEGISLATIVO DE LA HONORABLE REPRESENTANTE ELIZABETH JAY-PANG DIAZ</t>
  </si>
  <si>
    <t>YULI VANESSA RODRIGUEZ VIAFARA</t>
  </si>
  <si>
    <t>CPS_135_2020</t>
  </si>
  <si>
    <t>PRESTACIÓN DE SERVICIOS PROFESIONALES PARA COLABORAR EN LA EJECUCIÓN DEL PLAN INSTITUCIONAL DE FORMACIÓN Y CAPACITACIÓN PIFC 2020 Y EJECUTAR EL PROGRAMA DE PRE-PRESIONADO</t>
  </si>
  <si>
    <t>JOSÉ LUIS QUIROGA PACHECHO</t>
  </si>
  <si>
    <t>CPS_136_2020</t>
  </si>
  <si>
    <t>PRESTACIÓN DE SERVICIOS COMO ASESOR GRADO I EN LA UNIDAD DE TRANAJO LEGISLATIVO DEL HONORABLE REPRESENTANTE ABEL DAVID JARAMILLO LARGO</t>
  </si>
  <si>
    <t>VICTOR MAURICIO MENDOZA SANTIS</t>
  </si>
  <si>
    <t>CPS_137_2020</t>
  </si>
  <si>
    <t>PRESTACIÓN DE SERVICIOS PROFESIONALES PARA APOYAR EN LA SECRETARÍA GENERAL EN LA REVISIÓN, REQUERIMIENTO, ORGANIZACIÓN, RELACIÓN E INFORMES DE INICIATIVAS LEGISLATIVAS, ASÍ COMO EMISIÓN DE CONCEPTOS QUE LE SEAN ASIGNADOS EN MATERIA SOCIAL, ECONÓMICA Y/O AMBIENTAL</t>
  </si>
  <si>
    <t>CHING SANG JAY PADILLA</t>
  </si>
  <si>
    <t>CPS_138_2020</t>
  </si>
  <si>
    <t>CONTRATO DE PRESTACIÓN DE SERVICIOS PROFESIONALES COMO ASESOR GRADO I EN LA UNIDAD DE TRABAJO LEGISLATIVO DE LA HONORABLE REPRESENTANTE ELIZABETH JAY PANG DIAZ</t>
  </si>
  <si>
    <t>CPS_139_2020</t>
  </si>
  <si>
    <t>PRESTACION DE SERVICIOS DE APOYO A LA GESTION EN ACTIVIDADES RELACIONADAS CON LA VALIDACION DE HOJAS DE VIDA DE SIGEP, COMUNICACIONES, NOTIFICACIONES PERSONALES Y ARCHIVO DOCUMENTAL DE LAS RESOLUCIONES EXPEDIDAS POR LA DIVISION DE PERSONAL</t>
  </si>
  <si>
    <t>CPS_140_2020</t>
  </si>
  <si>
    <t>PRESTACIÓN DE SERVICIOS DE APOYO A LA GESTIÓN EN LA SECRETARIA GENERAL EN LAS SESIONES QUE SE LLEVEN A CABO Y LAS TRANSCRIPCIONES DE LAS MISMAS EN LA CÁMARA DE REPRESENTANTES</t>
  </si>
  <si>
    <t>JOSÉ DAVID GALINDO CASTILLO</t>
  </si>
  <si>
    <t>CPS_141_2020</t>
  </si>
  <si>
    <t>PRESTACIÓN DE SERVICIOS DE APOYO A LA GESTIÓN PARA ACOMPAÑAR A LA DIVISIÓN DE PERSONAL EN LAS ACTIVIDADES DE SISTEMATIZACIÓN, EVACUACIÓN DE FONDOS ACUMULADOS Y ARCHIVO DE GESTIÓN</t>
  </si>
  <si>
    <t>NICOLAS RUIZ RAMOS</t>
  </si>
  <si>
    <t>CPS_142_2020</t>
  </si>
  <si>
    <t>PRESTACIÓN DE SERVICIOS DE APOYO A LA GESTIÓN PARA ASISTIR EN LA FORMACIÓN DEL ARCHIVO DE RESOLUCIONES, DIGITALIZACIÓN, ORGANIZACIÓN Y FOLIADO EN LA SECRETARIA GENERAL DE LA CÁMARA DE REPRESENTANTES</t>
  </si>
  <si>
    <t>CPS_143_2020</t>
  </si>
  <si>
    <t>PRESTACION DE SERVICIOS PROFESIONALES PARA BRINDAR ACOMPAÑAMIENTO DE TIPO FINANCIERO EN LA DIVISION FINANCIERA Y PRESUPUESTO DE LA CAMARA DE REPRESENTANTES</t>
  </si>
  <si>
    <t>CPS_144_2020</t>
  </si>
  <si>
    <t>PRESTACION DE SERVICIOS DE APOYO A LA GESTION PARA BRINDAR ACOMPAÑAMIENTO EN LA PRODUCCCION CREATIVA DE CONTENIDOS INFORMATIVOS PARA LOS PROGRAMAS DEL CANAL CONGRESO DE LA CAMARA DE REPRESENTANTES</t>
  </si>
  <si>
    <t>CPS_146_2020</t>
  </si>
  <si>
    <t>PRESTACIÓN DE SERVICIOS DE APOYO A LA GESTIÓN EN LA DIVISIÓN DE PERSONAL PARA COLABORAR EN TODO LO RELACIONADO CON EL PROCESO DE HORAS EXTRAS</t>
  </si>
  <si>
    <t>DIANA MARCELA LOAIZA RENDÓN</t>
  </si>
  <si>
    <t xml:space="preserve">CPS_149_2020 </t>
  </si>
  <si>
    <t xml:space="preserve">	“PRESTAR SERVICIOS PROFESIONALES EN LA COMISIÓN TERCERA CONSTITUCIONAL PERMANENTE DE LA HONORABLE CÁMARA DE REPRESENTANTES, EN LO CORRESPONDIENTE A LOS TEMAS JURÍDICOS, ESPECIALMENTE EN LA PROYECCIÓN DE CONCEPTOS JURÍDICOS Y CONTESTACIÓN A LOS DERECHOS DE PETICIÓN; DE IGUAL MANERA HACER SEGUIMIENTO A LA SUBCOMISIÓN ACCIDENTAL REFERENTE A LOS PROYECTOS DE LEY Y LEYES DE ESTAMPILLAS”.</t>
  </si>
  <si>
    <t>JUAN CARLOS SAMACA DUSSAN</t>
  </si>
  <si>
    <t>CPS_150_2020</t>
  </si>
  <si>
    <t>PRESTACION DE SERVICIOS PROFESIONALES PARA BRINDAR APOYO Y ACOMPAÑAMIENTO FINANCIERO Y PRESUPUESTAL EN LA DIVISION FINANCIERA Y DE PRESUPUESTO DE LA CORPORACION</t>
  </si>
  <si>
    <t>DAIRO ANTONIO TAPIA  MEJÍA</t>
  </si>
  <si>
    <t>CPS_151_2020</t>
  </si>
  <si>
    <t>PRESTACIÓN DE SERVICIOS PROFESIONALES COMO ABOGADO EN LA DIVISIÓN JURÍDICA DE LA CÁMARA DE REPRESENTANTES PARA LA REPRESENTACIÓN JUDICIAL EN PROCESOS PENALES Y DEMÁS ACTIVIDADES QUE TENGAN RELACIÓN CON LA DEPENDENCIA</t>
  </si>
  <si>
    <t>ALEJANDRO SALAS CRUZ</t>
  </si>
  <si>
    <t>CPS_152_2020</t>
  </si>
  <si>
    <t>PRESTACION DE SERVICIOS DE APOYO A LA GESTIÓN COMO OPERADOR DE SWITCHER DE LAS TRANSMISIONES EN DIRECTO O EN DIFERIDO DE LAS COMISIONES, PLENARIAS Y LOS DIFERENTES EVENTOS ORGANIZADOS POR LA CÁMARA DE REPRESENTANTES</t>
  </si>
  <si>
    <t>JUAN SEBASTIÁN CEDIEL GONZALEZ</t>
  </si>
  <si>
    <t>CPS_153_2020</t>
  </si>
  <si>
    <t>PRESTACIÓN DE SERVICIOS DE APOYO A LA GESTIÓN PARA BRINDAR ACOMPAÑAMIENTO A LA OFICINA DE INFORMACIÓN Y PRENSA EN LA PRODUCCIÓN, MONTAJE Y ENTREGA DEL PROGRAMA RADIAL FRECUENCIA LEGISLATIVA DE LA CÁMARA DE REPRESENTANTES</t>
  </si>
  <si>
    <t>CPS_154_2020</t>
  </si>
  <si>
    <t>PRESTACIÓN DE SERVICIOS DE APOYO A LA GESTIÓN COMO CAMARÓGRAFO PARA EL REGISTRO AUDIOVISUAL DE LA AGENDA LEGISLATIVA DE LA CÁMARA DE REPRESENTANTES Y LA GRABACIÓN DE PRODUCTOS AUDIOVISUALES DE LA OFICINA DE INFORMACIÓN Y PRENSA</t>
  </si>
  <si>
    <t>CPS_155_2020</t>
  </si>
  <si>
    <t>PRESTACIÓN DE SERVICIOS DE APOYO A LA GESTIÓN COMO OPERADOR DE SWITCHER DE LAS TRANSMISIONES EN DIRECTO O EN DIFERIDO DE LAS COMISIONES, PLENARIAS Y LOS DIFERENTES EVENTOS ORGANIZADOS POR LA CÁMARA DE REPRESENTANTES</t>
  </si>
  <si>
    <t>CPS_156_2020</t>
  </si>
  <si>
    <t>PRESTACIÓN DE SERVICIOS PROFESIONALES PARA BRINDAR ACOMPAÑAMIENTO A LA OFICINA DE INFORMACIÓN Y PRENSA EN LA CREACIÓN DE ESTRATEGIAS DIGITALES Y DIVULGACIÓN DE CONTENIDO PERIODÍSTICO PARAS LAS REDES SOCIALES Y OTROS MEDIOS DE LA CÁMARA DE REPRESENTANTES</t>
  </si>
  <si>
    <t>JOSÉ VICENTE FRANCO HERNÁNDEZ</t>
  </si>
  <si>
    <t>CPS_157_2020</t>
  </si>
  <si>
    <t>ASTRID CAROLINA GONZALEZ DEL VASTO</t>
  </si>
  <si>
    <t>CPS_158_2020</t>
  </si>
  <si>
    <t>PRESTACIÓN DE SERVICIOS PROFESIONALES PARA BRINDAR ACOMPAÑAMIENTO A LA OFICINA DE INFORMACIÓN Y PRENSA EN LA INVESTIGACIÓN ALREDEDOR DEL CONTENIDO REQUERIDO PARA LA REALIZACIÓN DEL PROGRAMA PAZ TERRITORIAL DEL CANAL CONGRESO DE LA CÁMARA DE REPRESENTANTES</t>
  </si>
  <si>
    <t>YULIETH TRESPALACIOS GONZÁLEZ</t>
  </si>
  <si>
    <t>CPS_159_2020</t>
  </si>
  <si>
    <t>PRESTACIÓN DE SERVICIOS DE APOYO A LA GESTIÓN EN ACTIVIDADES DE ATENCIÓN AL PÚBLICO, MANEJO DEL SISTEMA DE CORRESPONDENCIA INTERNA, NOVEDADES Y SITUACIONES ADMINISTRATIVAS DE LOS FUNCIONARIOS DE LA CÁMARA DE REPRESENTANTES</t>
  </si>
  <si>
    <t>ALEJANDRO MUÑOZ SANDOVAL</t>
  </si>
  <si>
    <t>CPS_160_2020</t>
  </si>
  <si>
    <t>PRESTACIÓN DE SERVICIOS PROFESIONALES PARA LA PUESTA EN PRODUCCIÓN DE LOS APLICATIVOS: NOMINA, ACTIVOS, PAGINA WEB, INTRANET, E INTERNET Y LA ACTUALIZACIÓN DE LOS MANUALES DE CONTROL DE CAMBIOS DE LOS PROCEDIMIENTOS DEL CENTRO DE DATOS EN LA OFICINA DE PLANEACION Y SISTEMAS DE LA CÁMARA DE REPRESENTANTES</t>
  </si>
  <si>
    <t xml:space="preserve">CARINA ESTEFANIA OSPINA SANCHEZ </t>
  </si>
  <si>
    <t>CPS_161_2020</t>
  </si>
  <si>
    <t xml:space="preserve">	PRESTAR LOS SERVICIOS PROFESIONALES COMO ABOGADA PARA APOYAR LAS ACTIVIDADES, PROCESOS Y PROCEDIMIENTOS EN MATERIA CONTRACTUAL A CARGO DE LA DIVISIÓN JURÍDICA DE LA CÁMARA DE REPRESENTANTES</t>
  </si>
  <si>
    <t>CPS_162_2020</t>
  </si>
  <si>
    <t>PRESTACIÓN DE SERVICIOS DE APOYO A LA GESTIÓN PARA ACOMPAÑAR A DIVISIÓN DE PERSONAL EN LAS ACTIVIDADES DE SISTEMATIZACIÓN EN LA EVACUACION DE FONDOS ACUMULADOS Y ARCHIVO DE GESTIÓN</t>
  </si>
  <si>
    <t>CPS_163_2020</t>
  </si>
  <si>
    <t>“PRESTAR LOS SERVICIOS PROFESIONALES EN LA OFICINA COORDINADORA DE CONTROL INTERNO, APOYANDO LA ELABORACIÓN DE INFORMES JURÍDICOS Y EN EL ANÁLISIS Y SEGUIMIENTO DE LA ACTIVIDAD LITIGIOSA DE LA ENTIDAD</t>
  </si>
  <si>
    <t xml:space="preserve">LAURA ISABEL NOPE </t>
  </si>
  <si>
    <t>CPS_164_2020</t>
  </si>
  <si>
    <t>“PRESTAR LOS SERVICIOS PROFESIONALES ESPECIALIZADOS COMO ABOGADA PARA APOYAR LAS ACTIVIDADES, PROCESOS Y PROCEDIMIENTOS EN MATERIA CONTRACTUAL A CARGO DE LA DIVISIÓN JURÍDICA DE LA CÁMARA DE REPRESENTANTES</t>
  </si>
  <si>
    <t>MARÍA PAULA BAMBAGUE OVIEDO</t>
  </si>
  <si>
    <t>CPS_165_2020</t>
  </si>
  <si>
    <t>CPS_166_2020</t>
  </si>
  <si>
    <t>CPS_167_2020</t>
  </si>
  <si>
    <t xml:space="preserve"> PRESTACION DE SERVICIOS PROFESIONALES PARA BRINDAR ACOMPAÑAMIENTO EN EL DESARROLLO DE ACTIVIDADES DE APOYO ADMINISTRATIVO EN LA DIVISION DE SERVICIOS DE LA CAMARA DE REPRESENTANTES</t>
  </si>
  <si>
    <t>HUMBERTO RAFAEL ROSANIA</t>
  </si>
  <si>
    <t>CPS_168_2020</t>
  </si>
  <si>
    <t>PRESTAR LOS SERVICIOS PROFESIONALES ESPECIALIZADOS EN EL DESPACHO DE LA COMISIÓN SÉPTIMA CONSTITUCIONAL PERMANENTE DE LA CÁMARA DE REPRESENTANTES, ESTUDIANDO Y EMITIENDO CONCEPTOS SOBRE PROYECTOS DE LEY RELATIVOS AL TEMA DE LA SALUD, QUE SEAN SOLICITADOS POR LA MESA DIRECTIVA DE LA COMISIÓN</t>
  </si>
  <si>
    <t>LINA MARÍA ORTÍZ OLAYA</t>
  </si>
  <si>
    <t>CPS_169_2020</t>
  </si>
  <si>
    <t>PRESTACIÓN DE SERVICIOS PROFESIONALES PARA APOYAR EL PROYECTO APP QUE ADELANTA LA CÁMARA DE REPRESENTANTES</t>
  </si>
  <si>
    <t>CPS_170_2020</t>
  </si>
  <si>
    <t>PRESTACIÓN DE SERVICIOS PROFESIONALES PARA COLABORAR JURÍDICAMENTE EN LAS ACTIVIDADES ADMINISTRATIVAS DERIVADAS DEL CUMPLIMIENTO DE LAS FUNCIONES DE LA DIVISIÓN PROFESIONAL</t>
  </si>
  <si>
    <t>NATALIA GALINDO ALONSO</t>
  </si>
  <si>
    <t>CPS_172_2020</t>
  </si>
  <si>
    <t>PRESTAR LOS SERVICIOS PROFESIONALES EN EL DESPACHO DE LA DIRECCIÓN ADMINISTRATIVA COMO SOPORTE PARA LA EJECUCION DE LAS ESTRATEGIAS DE COMUNICACIÓN Y COOPERACION INTERNACIONAL, DESDE EL PUNTO DE VISTA DE SU PROFESIO</t>
  </si>
  <si>
    <t>NATALIA AYALA LENIS</t>
  </si>
  <si>
    <t>CPS_173_2020</t>
  </si>
  <si>
    <t>PRESTACIÓN DE SERVICIOS PROFESIONALES PARA LA REDACCIÓN DE ORDENES DE LA DEMOCRACIA SIMÓN BOLÍVAR Y MOCIONES DE RECONOCIMIENTO, REALIZAR LOS DIFERENTES ACERCAMIENTOS CON LAS EMBAJADAS Y CUERPOS DIPLOMÁTICOS EN COLOMBIA, APORTES LOGÍSTICOS A EVENTOS PROTOCOLARIOS DE LA OFICINA DE PROTOCOLO Y REDACCIÓN DE COMUNICACIONES A LOS HONORABLES REPRESENTANTES</t>
  </si>
  <si>
    <t>CPS_175_2020</t>
  </si>
  <si>
    <t>PRESTACIÓN DE SERVICIOS DE APOYO A LA GESTIÓN COMO COORDINADOR DE LA SALA DE EDICIÓN DEL CANAL DEL CONGRESO, PARA LA PRODUCCIÓN Y ENTREGA DEL MATERIAL AUDIOVISUAL DE LOS DIFERENTES PRODUCTOS DE LA OFICINA DE INFORMACIÓN Y PRENSA DE LA CÁMARA DE REPRESENTANTES</t>
  </si>
  <si>
    <t>EDWIN ERNESTO SUÁREZ NARVÁEZ</t>
  </si>
  <si>
    <t>CPS_176_2020</t>
  </si>
  <si>
    <t>PRESTACIÓN DE SERVICIOS PROFESIONALES PARA BRINDAR ACOMPAÑAMIENTO A LA OFICINA DE INFORMACIÓN Y PRENSA COMO PERIODISTA PARA EL CUBRIMIENTO DE LA ACTIVIDAD LEGISLATIVA DE LA COMISIÓN LEGAL PARA LA EQUIDAD DE LA MUJER DE LA CÁMARA DE REPRESENTANTES</t>
  </si>
  <si>
    <t>CPS_177_2020</t>
  </si>
  <si>
    <t>JOSE FERNANDO PEÑA RABELO</t>
  </si>
  <si>
    <t>CPS_179_2020</t>
  </si>
  <si>
    <t xml:space="preserve">	“PRESTAR LOS SERVICIOS PROFESIONALES PARA APOYAR JURÍDICAMENTE LOS DIFERENTES ASUNTOS PROPIOS DE LA DIVISIÓN JURÍDICA Y EJERCER LA REPRESENTACIÓN JUDICIAL”.</t>
  </si>
  <si>
    <t>EDWIN ANDRÉS GUTIERREZ VIZCAINO</t>
  </si>
  <si>
    <t>CPS_181_2020</t>
  </si>
  <si>
    <t>PRESTACION DE SERVICIOS PROFESIONALES PARA PRESENTAR EL NOTICIERO INSTITUCIONAL ‘NCR’ Y OTROS PRODUCTOS TELEVISIVOS DE LA OFICINA DE INFORMACION Y PRENSA DE LA CAMARA DE REPRESENTANTES</t>
  </si>
  <si>
    <t>ANDRÉS FELIPE DE LEÓN MERCADO</t>
  </si>
  <si>
    <t>CPS_ 183_2020</t>
  </si>
  <si>
    <t>PRESTAR SERVICIOS PROFESIONALES COMO ABOGADO EN LA DIVISIÓN JURÍDICA DE LA CÁMARA DE REPRESENTANTES APOYANDO LA GESTIÓN POSCONTRACTUAL Y LAS DEMÁS QUE SE LE ASIGNEN Y ESTEN RELACIONADAS A LAS DE LA DEPENDENCIA</t>
  </si>
  <si>
    <t>CPS_184_2020</t>
  </si>
  <si>
    <t>PRESTAR LOS SERVICIOS DE APOYO A LA GESTIÓN EN LA OFICINA COORDINADORA DE CONTROL INTERNO, EN LAS ACTIVIDADES RELACIONADAS CON LA GESTIÓN DOCUMENTAL, RECEPCIÓN DE INFORMES Y PROYECCIÓN DE DOCUMENTOS INTERNOS QUE LA DEPENDENCIA REQUIERA</t>
  </si>
  <si>
    <t>LUCERO ARCILA BEDOYA</t>
  </si>
  <si>
    <t>CPS_185_2020</t>
  </si>
  <si>
    <t>PRESTACIÓN DE SERVICIOS DE APOYO A LA GESTIÓN EN ACTIVIDADES AUXILIARES DE TIPO ADMINISTRATIVAS DE LA DIVISIÓN DE SERVICIOS DE LA CÁMARA DE REPRESENTANTES</t>
  </si>
  <si>
    <t>CPS_186_2020</t>
  </si>
  <si>
    <t>PRESTACION DE SERVICIOS PROFESIONALES PARA BRINDAR ACOMPAÑAMIENTO A LA OFICINA DE INFORMACION Y PRENSA EN LA CREACION DE CONTENIDO DIGITAL PARA LA DIVULGACION DE LA ACTIVIDAD LEGISLATIVA EN LAS REDES SOCIALES Y PAGINA WEB DE LA CAMARA DE REPRSENTANTES</t>
  </si>
  <si>
    <t>MÓNICA ALEXANDRA MOTTA COLLAZOS</t>
  </si>
  <si>
    <t>CPS_187_2020</t>
  </si>
  <si>
    <t>PRESTACION DE SERVICIOS DE APOYO A LA GESTION PARA BRINDAR ACOMPAÑAMIENTO AL CANAL CONGRESO EN LAS ACTIVIDADES RELACIONADAS CON EL DISEÑO GRAFICO DE PIEZAS PUBLICITARIAS REQUERIDAS PARA LOS DIFERENTES PRODUCTOS COMUNICATIVOS OFICIALES DE LA CAMARA DE REPRESENTANTES</t>
  </si>
  <si>
    <t>CPS_188_2020</t>
  </si>
  <si>
    <t>PRESTACIÓN DE SERVICIOS PROFESIONALES PARA APOYAR EN LA ELABORACIÓN, CORRECCIÓN E INVENTARIO DE LAS ACTAS DE LAS SESIONES QUE LE SEAN ASIGNADAS</t>
  </si>
  <si>
    <t>19/07/22020</t>
  </si>
  <si>
    <t>CPS_189_2020</t>
  </si>
  <si>
    <t>PRESTACIÓN DE SERVICIOS PROFESIONALES PARA ASISTIR EN LA SECRETARÍA GENERAL PARA ACOMPAÑAR EN LAS ACTIVIDADES DE DESARROLLO Y LOGISTICA DE LAS VISITAS GUÍADAS, ASÍ COMO ASISTIR EN LOS REGISTROS Y ACTUALIZACIONES DE LA BASE DE DATOS</t>
  </si>
  <si>
    <t>CPS_190_2020</t>
  </si>
  <si>
    <t>PRESTACION DE SERVICIOS PROFESIONALES PARA BRINDAR ACOMPAÑAMIENTO A LA OFICINA DE INFORMACIÓN Y PRENSA EN LA REALIZACION DE NOTAS PERIODISTICAS PARA LA REVISTA INSTITUCIONAL "PODER LEGISLATIVO" DE LA CAMARA DE REPRESENTANTES EN LA MISMA</t>
  </si>
  <si>
    <t>ANDRÉS FELIPE CHICA HERREÑO</t>
  </si>
  <si>
    <t>CPS_192_2020</t>
  </si>
  <si>
    <t>PRESTACION DE SERVICIOS DE APOYO A LA GESTION COMO EDITOR PARA REALIZAR LA EDICION DEL MATERIAL AUDIOVISUAL DE LOS PRODUCTOS AUDIOVISUALES DE LA OFICINA DE INFORMACION Y PRENSA DE LA CAMARA DE REPRESENTANTES Y DEL CANAL DEL CONGRESO</t>
  </si>
  <si>
    <t>ANGELA MARÍA PAZ GUEVARA</t>
  </si>
  <si>
    <t>CPS_193_2020</t>
  </si>
  <si>
    <t xml:space="preserve"> PRESTACIÓN DE SERVICIOS PROFESIONALES PARA BRINDAR ACOMPAÑAMIENTO A LA OFICINA DE INFORMACIÓN Y PRENSA EN LA REALIZACIÓN DE CONTENIDO PERIODÍSTICO PARA LOS DIFERENTES MEDIOS DIGITALES DE LA CÁMARA DE REPRESENTANTES</t>
  </si>
  <si>
    <t>CPS_194_2020</t>
  </si>
  <si>
    <t>CARLOS MARIO PINEDA QUIÑONES</t>
  </si>
  <si>
    <t>CPS_195_2020</t>
  </si>
  <si>
    <t>PRESTAR SERVICIOS DE APOYO A LA GESTION EN LAS ACTIVIDADES REALIZADAS POR LA DIVISION FINANCIERA Y DE PRESUPUESTO, RELACIONADAS CON LA REVISION DE CORRESPONDENCIA RECIBIDA Y ARCHIVO DE DOCUMENTACION GENERADA POR DICHA DEPENDENCIA</t>
  </si>
  <si>
    <t>CESAR AUGUSTO BARREIRO FERRO</t>
  </si>
  <si>
    <t>CPS_196_2020</t>
  </si>
  <si>
    <t>PRESTACION DE SERVICIOS DE APOYO A LA GESTION EN LA DIVISION DE PERSONAL PARA REALIZAR ACTIVIDADES ASISTENCIALES EN LO RELACIONADO CON LAS LICENCIAS, VACACIONES, PERMISOS Y ACTOS ADMINISTRATIVOS DE LOS FUNCIONARIOS DE LA ENTIDAD</t>
  </si>
  <si>
    <t>ANDRI ANDERSON GONZÁLEZ GARCÍA</t>
  </si>
  <si>
    <t>CPS_197_2020</t>
  </si>
  <si>
    <t>LUIS FERNANDO CAVIEDES MARTÍNEZ</t>
  </si>
  <si>
    <t>CPS_198_2020</t>
  </si>
  <si>
    <t>PRESTAR LOS SERVICIOS PROFESIONALES ESPECIALIZADOS COMO ENLACE ENTRE LA DIVISION DE SERVICIOS Y EL DESPACHO, EN LOS TEMAS RELACIONADOS CON LA EJECUCION CONTRACTUAL DE LOS PROCESOS QUE LE SEAN ASIGNADOS POR EL SUPERVISOR DEL CONTRATO DESDE EL PUNTO DE VISTA DE SU PROFESION</t>
  </si>
  <si>
    <t>JHON LEANDRO CONTRERAS JIMÉNEZ</t>
  </si>
  <si>
    <t>CPS_199_2020</t>
  </si>
  <si>
    <t>PRESTACION DE SERVICIOS DE APOYO A LA GESTION PARA BRINDAR ACOMPAÑAMIENTO A LA OFICINA DE INFORMACION Y PRENSA EN LA REALIZACION Y CREACION DE CONTENIDO PERIODÍSTICO PARA PROGRAMA RADIAL ‘FRECUENCIA LEGISLATIVA DE LA CAMARA DE REPRESENTANTES</t>
  </si>
  <si>
    <t>CPS_200_2020</t>
  </si>
  <si>
    <t>PRESTACIÓN DE SERVICIOS PROFESIONALES DE APOYO FINANCIERO EN LA DIVISIÓN DE SERVICIOS DE LA CÁMARA DE REPRESENTANTES</t>
  </si>
  <si>
    <t>CPS_201_2020</t>
  </si>
  <si>
    <t>CPS_202_2020</t>
  </si>
  <si>
    <t>PRESTAR LOS SERVICIOS PROFESIONALES ESPECIALIZADOS EN EL DESPACHO DE LA DIRECCION ADMINISTRATIVA PARA CONSOLIDAR EL PLAN DE GESTION, EL INFORME DE RENDICION DE CUENTAS Y DEMAS REQUERIMIENTOS SOLICITADOS POR LA OFICINA DE CONTROL INTERNO Y DEMAS AUTORIDADES QUE EJERCEN LA VIGILANCIA ADMINISTRATIVA</t>
  </si>
  <si>
    <t>brigith guineth beltran castañeda</t>
  </si>
  <si>
    <t>CPS_203_2020</t>
  </si>
  <si>
    <t xml:space="preserve">	“PRESTACIÓN DE SERVICIOS DE APOYO A LA GESTIÓN PARA BRINDAR ACOMPAÑAMIENTO EN LAS ACTIVIDADES RELACIONADAS CON LA GESTIÓN DOCUMENTAL Y LA POLITICA CERO PAPEL EN LA PRESIDENCIA DE LA CAMARA DE REPRESENTANTES”.</t>
  </si>
  <si>
    <t>EMMA FERNANDA CERÓN VELASCO</t>
  </si>
  <si>
    <t>CPS_204_2020</t>
  </si>
  <si>
    <t xml:space="preserve">
PRESTACION DE SERVICIOS DE APOYO A LA GESTIÓN EN LA DISIVIÓN DE PERSONAL PARA APOYAR AL GRUPO INTEGRAL DE TRABAJO ENCARGADO DE LA EXPEDICIÓN DE LAS CERTIFICACIONES LABORALES PARA PENSIÓN
</t>
  </si>
  <si>
    <t>CAMILO RAMÍREZ CASTIBLANCO</t>
  </si>
  <si>
    <t>CPS_205_2020</t>
  </si>
  <si>
    <t>PRESTAR LOS SERVICIOS TECNICOS Y ESPECIALIZADOS PARA ASESORAR A LA OFICINA DE PLANEACIÓN Y SISTEMAS DE LA CÁMARA DE REPRESENTANTES EN EL LORGO DE SUS OBJETIVOS PARA LA RECUPERACIÓN DEL SINISTRO PRESENTADO EN SU DATA CENTER CON PLENA AUTONOMIA TECNICA, ADMINISTRATIVA Y FINANCIERA</t>
  </si>
  <si>
    <t>SOL ANYELA MURCIA JIMÉNEZ</t>
  </si>
  <si>
    <t>CPS_206_2020</t>
  </si>
  <si>
    <t>PRESTACIÓN DE SERVICIOS PROFESIONALES PARA BRINDAR APOYO EN EL SEGUIMIENTO Y REVISIÓN DE LOS INFORMES DE GESTIÓN Y CUENTAS DE COBRO RADICADAS EN LA DIVISIÓN FINANCIERA Y PRESUPUESTO</t>
  </si>
  <si>
    <t>VIRGINIA LUZ GONZÁLEZ ESCORCIA</t>
  </si>
  <si>
    <t>CPS_208_2020</t>
  </si>
  <si>
    <t>PRESTACIÓN DE SERVICIOS PROFESIONALES PARA APOYAR LA DIVISIÓN FINANCIERA Y DE PRESUPUESTO, SIENDO EL ENLACE EN TEMAS FINANCIEROS, CON LAS DEMÁS DEPENDENCIAS Y ENTIDADES ESTATALES</t>
  </si>
  <si>
    <t>CARLOS MARIO HENAO VELEZ</t>
  </si>
  <si>
    <t>CPS_210_2020</t>
  </si>
  <si>
    <t>PRESTACIÓN DE SERVICIOS PROFESIONALES PARA BRINDAR ACOMPAÑAMIENTO EN LA DIVISIÓN FINANCIERA Y PRESUPUESTO, EN ACTIVIDADES CONTABLES, TRIBUTARIAS Y FINANCIERAS</t>
  </si>
  <si>
    <t>CPS_211_2020</t>
  </si>
  <si>
    <t>PRESTAR LOS SERVICIOS PROFESIONALES PARA BRINDAR ACOMPAÑAMIENTO A LA OFICINA COORDINADORA DE CONTROL INTERNO EN LAS ACTIVIDADES RELACIONADAS CON LA EVALUACION , SEGUIMIENTO Y ELABORACION DE LA INFORMACION RELACIONADA CON LA GESTION FINANCIERA Y CONTABLE</t>
  </si>
  <si>
    <t>PATRICIA ELENA DE LEÓN MANOTAS</t>
  </si>
  <si>
    <t>CPS_212_2020</t>
  </si>
  <si>
    <t>PRESTAR SERVICIOS DE APOYO A LA GESTIÓN EN EL ARCHIVO (APOYO-GESTIÓN) DE LA DIVISIÓN FINANCIERA Y PRESUPUESTO</t>
  </si>
  <si>
    <t>PETRONA ALEAN HERNÁNDEZ</t>
  </si>
  <si>
    <t>CPS_214_2020</t>
  </si>
  <si>
    <t>PRESTAR LOS SERVICIOS PROFESIONALES PARA BRINDAR EL ACOMPAÑAMIENTO A LA OFICINA COORDINADORA DE CONTROL INTERNO EN EL ANÁLISIS DE INFORMACIÓN Y ELABORACIÓN DE INFORMES CON CONTENIDO FINANCIERO</t>
  </si>
  <si>
    <t>MARIA ALEJANDRA MAHECHA BOHORQUEZ</t>
  </si>
  <si>
    <t>CPS_215_2020</t>
  </si>
  <si>
    <t>Carmen Yanury Serna Pino</t>
  </si>
  <si>
    <t>CPS_216_2020</t>
  </si>
  <si>
    <t>CPS_217_2020</t>
  </si>
  <si>
    <t xml:space="preserve">KAROL ANDRÉS RUMIE VALOIS </t>
  </si>
  <si>
    <t>CPS_218_2020</t>
  </si>
  <si>
    <t>PRESTAR SERVICIOS PROFESIONALES COMO ABOGADO EN LA DIVISIÓN JURÍDICA EN ASUNTOS DE CARÁCTER CONTRACTUAL Y CUALQUIER OTRO ASIGNADO</t>
  </si>
  <si>
    <t>NINI JHOJANA MARTÍNEZ SÁNCHEZ</t>
  </si>
  <si>
    <t>CPS_219_2020</t>
  </si>
  <si>
    <t>PRESTAR SERVICIOS DE APOYO A LA GESTIÓN EN LAS ACTIVIDADES DE ORGANIZACIÓN DEL ARCHIVO DE LA DEPENDENCIA, REVISIÓN Y ARCHIVO DE LAS CUENTAS DE COBRO</t>
  </si>
  <si>
    <t xml:space="preserve">LAURA DANIELA LUCENA </t>
  </si>
  <si>
    <t>CPS_220_2020</t>
  </si>
  <si>
    <t>PRESTACIÓN DE SERVICIOS PROFESIONALES PARA APOYAR, ESTUDIAR Y CONCEPTUAR SOBRE DIFERENDOS LIMÍTROFES TERRITORIALES Y EN ASUNTOS JURÍDICOS QUE SON COMPETENCIA DE LA COMISIÓN DE ORDENAMIENTO TERRITORIAL</t>
  </si>
  <si>
    <t>CPS_221_2020</t>
  </si>
  <si>
    <t>PRESTACIÓN DE SERVICIOS PROFESIONALES PARA ASESORAR A LA DIVISIÓN FINANCIERA Y DE PRESUPUESTO EN LOS ASUNTOS DE CARÁCTER JURÍDICO RADICADOS EN ESTA DIVISIÓN</t>
  </si>
  <si>
    <t>JORGE LUIS JARABA DÍAZ</t>
  </si>
  <si>
    <t>CPS_222_2020</t>
  </si>
  <si>
    <t>PRESTAR LOS SERVICIOS PROFESIONALES PARA APOYAR JURÍDICAMENTE A LA DIVISIÓN JURÍDICA EN LO QUE RESPECTA A CONTRATACIÓN ESTATAL Y DEMÁS ASUNTOS ASIGNADOS</t>
  </si>
  <si>
    <t>NANCY ESTHER MEDINA OLAYA LE CEDIÓ EL CONTRATO A NELSON MAURICIO REY PEÑA</t>
  </si>
  <si>
    <t>CPS_224_2020</t>
  </si>
  <si>
    <t>PRESTAR SERVICIOS PROFESIONALES EN LA SEGUNDA VICEPRESIDENCIA DE LA CÁMARA DE REPRESENTANTES, PARA APOYAR EN LA INVESTIGACION AMBIENTAL Y ARTICULACION DE ACTORES SOCIALES Y CIUDADANOS, QUE CONTRIBUYAN AL FORTALECIMIENTO DE LOS PROCESOS EN DERECHOS HUMANOS Y DERECHOS COLECTIVOS</t>
  </si>
  <si>
    <t>ANA DEL PILAR OCHOA ROMERO</t>
  </si>
  <si>
    <t>CPS_226_2020</t>
  </si>
  <si>
    <t>PRESTACIÓN DE SERVICIOS PROFESIONALES PARA APOYAR ACTIVIDADES RELACIONADAS CON EL PLAN INSTITUCIONAL DE GESTIÓN AMBIENTAL DE LA CORPORACIÓN</t>
  </si>
  <si>
    <t>ALONSO GUERRERO CAMACHO</t>
  </si>
  <si>
    <t>CPS_227_2020</t>
  </si>
  <si>
    <t>PRESTACIÓN DE SERVICIOS PROFESIONALES PARA BRINDAR ACOMPAÑAMIENTO EN EL DESARROLLO DE ACTIVIDADES DE APOYO EN EL MANTENIMIENTO DE LAS INFRAESTRUCTURAS DEL CONGRESO EN LA DIVISIÓN DE SERVICIOS DE LA CÁMARA DE REPRESENTANTES</t>
  </si>
  <si>
    <t>ALISON BELTRÁN PIÑEROS</t>
  </si>
  <si>
    <t>CPS_229_2020</t>
  </si>
  <si>
    <t xml:space="preserve"> PRESTACIÓN DE SERVICIOS DE APOYO A LA GESTIÓN PARA BRINDAR ACOMPAÑAMIENTO TÉCNICO EN EL DESARROLLO DE ACTIVIDADES AUXILIARES DE TIPO ADMINISTRATIVO EN LA DIVISIÓN DE SERVICIOS DE LA CÁMARA DE REPRESENTANTES</t>
  </si>
  <si>
    <t>CARLOS ALBERTO SUÁREZ CARO</t>
  </si>
  <si>
    <t>CPS_230_2020</t>
  </si>
  <si>
    <t>PRESTACIÓN DE SERVICIOS PARA APOYAR JURÍDICAMENTE EN LA REVISIÓN Y SEGUIMIENTO DE LOS DIFERENTES TRAMITES, PROCESOS Y PROCEDIMIENTOS QUE SE SURTAN ANTE LA PRIMERA VICEPRESIDENCIA DE LA HONORABLE CÁMARA DE REPRESENTANTES</t>
  </si>
  <si>
    <t>SANDRA MILENA ALVARADO PÉREZ</t>
  </si>
  <si>
    <t>CPS_231_2020</t>
  </si>
  <si>
    <t>PRESTACION DE SERVICIOS PROFESIONALES ESPECIALIZADOS PARA APOYAR A LA PRIMERA VICEPRESIDENCIA EN LA REVISION DE PROYECTOS Y ACTOS LEGISLATIVOS QUE HAGAN TRANSITO EN LAS COMISIONES Y QUE VAYAN A DISCUSION A LA PLENARIA IGUALMENTE REALIZAR SEGUIMIENTO Y EJECUCIÓN AL IV PLAN DE ACCIÓN POR UN CONGRESO ABIERTO Y TRANSPARENTE.”</t>
  </si>
  <si>
    <t>CPS_232_2020</t>
  </si>
  <si>
    <t>PRESTACION DE SERVICIOS PROFESIONALES PARA APOYAR LOS PROCESOS Y PROCEDIMIENTOS DE LA DIVISION DE SERVICIOS DE LA CAMARA DE REPRESENTANTES DESDE EL PUNTO DE VISTA DE SU PROFESION</t>
  </si>
  <si>
    <t>PAOLA ANDREA MAYORGA AVELLANEDA</t>
  </si>
  <si>
    <t>CPS_234_2020</t>
  </si>
  <si>
    <t>PRESTACION DE SERVICIOS PROFESIONALES EN LA DIVISION DE PERSONAL PARA REALIZAR LA RECONSTRUCCION DE LAS NOMINAS DE LA CAMARA DE REPRESENTANTES CORRESOPONDIENTES A LOS PERIODOS DE JUNIO DE 2013 A NOVIEMBRE DE 2018</t>
  </si>
  <si>
    <t>CPS_235_2020</t>
  </si>
  <si>
    <t>CONTRATO DE PRESTACIÓN DE SERVICIOS COMO ASESOR GRADO I EN LA UNIDAD DE TRABAJO LEGISLATIVO DEL HONORABLE REPRESENTANTE JUAN FERNANDO ESPINAL RAMIREZ</t>
  </si>
  <si>
    <t>ANDRÉS LEONARDO BRICEÑO MARÍN</t>
  </si>
  <si>
    <t>CPS_236_2020</t>
  </si>
  <si>
    <t xml:space="preserve"> PRESTACION DE SERVICIOS PROFESIONALES PARA BRINDAR ACOMPAÑAMIENTO CALIFICADO EN EL DESARROLLO DE ACTIVIDADES DE APOYO EN EL MANTENIMIENTO DE LAS INFRAESTRUCTURAS FISICAS DE LA CAMARA DE REPRESENTANTES</t>
  </si>
  <si>
    <t>YENY CAROLINA PEÑA LUENGAS</t>
  </si>
  <si>
    <t>CPS_237_2020</t>
  </si>
  <si>
    <t>PRESTACION DE SERVICIOS PROFESIONALES A LA PRESIDENCIA DE LA CAMARA DE REPRESENTANTES EN LOS TEMAS QUE SURJAN DE LA COMISION ACCIDENTAL DE LA AMAZONIA, DESDE EL PUNTO DE VISTA JURIDICO</t>
  </si>
  <si>
    <t>CPS_238_2020</t>
  </si>
  <si>
    <t>CPS_239_2020</t>
  </si>
  <si>
    <t>PRESTACIÓN DE SERVICIOS PROFESIONALES PARA BRINDAR ACOMPAÑAMIENTO EN EL DESARROLLO DE ACTIVIDADES DE TIPO ADMINISTRATIVO Y FINANCIERO EN LA DIVISIÓN DE SERVICIOS DE LA CÁMARA DE REPRESENTANTES</t>
  </si>
  <si>
    <t>SARAY PAOLA CASTILLA HOYOS</t>
  </si>
  <si>
    <t>CPS_240_2020</t>
  </si>
  <si>
    <t>PRESTAR LOS SERVICIOS DE APOYO A LA GESTIÓN EN LA OFICINA DE PROTOCOLO, EN LAS ACTIVIDADES RELACIONADAS CON LA GESTIÓN DOCUMENTAL QUE LA DEPENDENCIA REQUIERA</t>
  </si>
  <si>
    <t>JORGE ANDRÉS CHARRY GÓMEZ</t>
  </si>
  <si>
    <t>CPS_241_2020</t>
  </si>
  <si>
    <t>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t>
  </si>
  <si>
    <t>CLAUDIA CRISTINA GIRALDO GALLO</t>
  </si>
  <si>
    <t>CPS_243_2020</t>
  </si>
  <si>
    <t>PRESTACIÓN DE SERVICIOS PROFESIONALES PATA APOYAR LOS TRAMITES JURÍDICOS DE LA PRESIDENCIA DE LA CÁMARA</t>
  </si>
  <si>
    <t>JUAN ARMANDO MOLINA PARRA</t>
  </si>
  <si>
    <t>CPS_244_2020</t>
  </si>
  <si>
    <t>PRESTACIÓN DE SERVICIOS PROFESIONALES COMO ASESOR A LA PRESIDENCIA DE LA CAMARA DE REPRESENTANTES PARA EL ACOMPAÑAMIENTO Y SEGUIMIENTO DE LAS ACTIVIDADES ADELANTADAS POR LA COMISISÓN DE ACREDITACIÓN DOCUMENTAL</t>
  </si>
  <si>
    <t xml:space="preserve">OMAR AUGUSTO SANABRIA CESPEDES  </t>
  </si>
  <si>
    <t>CPS_245_2020</t>
  </si>
  <si>
    <t>PRESTACIÓN DE SERVICIOS PROFESIONALES PARA ASESORAR Y ACOMPAÑAR A LA SECCIÓN DE CONTABILIDAD DE LA DIVISIÓN FINANCIERA Y DE PRESUPUESTO DE LA CÁMARA DE REPRESENTANTES, EN EL DESARROLLO DE ACTIVIDADES CONTABLES Y FINANCIERAS PARA EL ANÁLISIS DE LA INFORMACIÓN CONTABLE Y LA ELABORACIÓN DE AJUSTES CONTABLES</t>
  </si>
  <si>
    <t>CPS_247_2020</t>
  </si>
  <si>
    <t>PRESTACIÓN DE SERVICIOS PROFESIONALES DE APOYO A LA SUPERVISIÓN TÉCNICA EN LOS CONTRATOS DE MANTENIMIENTO DE OBRAS LOCATIVAS QUE SE ADELANTAN EN LA DIVISIÓN DE SERVICIOS DE LA CÁMARA DE REPRESENTANTES</t>
  </si>
  <si>
    <t>LEIDY MARITZA GUTIERREZ CHARRY</t>
  </si>
  <si>
    <t>CPS_248_2020</t>
  </si>
  <si>
    <t>PRESTACION DE SERVICIOS PROFESIONALES DE APOYO A LA SUPERVISION TECNICA DE LOS CONTRATOS DE MANTENIMIENTO DE MAQUINARIA Y EQUIPOS QUE ADELANTA LA DIVISION DE SERVICIOS DE LA CÁMARA DE REPRESENTANTES.</t>
  </si>
  <si>
    <t>BRIGITH GUINETH BELTRÁN CASTAÑEDA</t>
  </si>
  <si>
    <t>CPS_249_2020</t>
  </si>
  <si>
    <t>PRESTACIÓN DE SERVICIOS DE APOYO A LA GESTIÓN PARA BRINDAR ACOMPAÑAMIENTO EN LAS ACTIVIDADES RELACIONADAS CON LA GESTIÓN DOCUMENTAL Y LA POLITICA CERO PAPEL EN LA PRESIDENCIA DE LA CAMARA DE REPRESENTANTES</t>
  </si>
  <si>
    <t>CPS_250_2020</t>
  </si>
  <si>
    <t>PRESTACION DE SERVICIOS PROFESIONALES COMO ENLACE ENTRE LA OFICINA DE INFORMACIÓN Y PRENSA DE LA CÁMARA DE REPRESENTANTES Y EL DESPACHO DE LA DIRECCIÓN ADMINISTRATIVA DE LA CÁMARA DE REPRESENTANTES EN EL SENTIDO DE VISUALIZAR Y SENSIBILIZAR LOS LOGROS Y ACCIONES MÁS IMPORTANTES QUE SE HAN DESARROLLADO EN EL PERIODO 2019-2020</t>
  </si>
  <si>
    <t>LUIS ALFONSO ALBARRACÍN APLOMINO</t>
  </si>
  <si>
    <t>CPS_251_2020</t>
  </si>
  <si>
    <t>PRESTACIÓN DE SERVICIOS PROFESIONALES A LA PRESIDENCIA DE LA CÁMARA DE REPRESENTANTES DESDE EL ÁMBITO ECONÓMICO PARA ACOMPAÑAR LAS ACTIVIDADES RELACIONADAS CON LOS INFORMES DE RENDICIÓN DE CUENTAS PRESENTADOS POR EL GOBIERNO NACIONAL</t>
  </si>
  <si>
    <t>DIDIER TAMAYO FIERRO</t>
  </si>
  <si>
    <t>CPS_252_2020</t>
  </si>
  <si>
    <t>“PRESTACION DE SERVICIOS PROFESIONALES DESDE EL AMBITO FINANCIERO PARA ACOMPAÑAR EN ACTIVIDADES RELACIONADAS CON LOS PROYECTOS DE INVERSIÓN Y PLANES A CARGO DE LA PRESIDENCIA DE LA CAMARA DE REPRESENTANTES</t>
  </si>
  <si>
    <t>JAIME ANDRES REYES CORDOBA</t>
  </si>
  <si>
    <t>CPS_253_2020</t>
  </si>
  <si>
    <t>$3,555,000</t>
  </si>
  <si>
    <t>$10,665,000</t>
  </si>
  <si>
    <t>PRESTACION DE SERVICIOS PROFESIONALES PARA RBINDAR APOYO EN EL TRAMITE DE LA GESTION CONTRACTUAL A CARGO DE LA OFICINA COORDINADORA DEL CONTROL INTERNO</t>
  </si>
  <si>
    <t>HEIDEGGER HANS PINZÓN MURILLO</t>
  </si>
  <si>
    <t>CPS_255_2020</t>
  </si>
  <si>
    <t>RESTACIÓN DE SERVICIOS DE APOYO A LA GESTIÓN EN LA DIVISIÓN DE PERSONAL PARA COLABORAR EN TODOS LOS PROCESOS RELACIONADOS CON LAS CERTIFICACIONES LABORALES EXPEDIDAS POR LA DIVISIÓN</t>
  </si>
  <si>
    <t>ARMANDO NOVOA GARCIA</t>
  </si>
  <si>
    <t>CPS_256_2020</t>
  </si>
  <si>
    <t>CONTRATO DE PRESTACIÓN DE SERVICIOS COMO ASESOR GRADO I EN LA UNIDAD DE TRABAJO LEGISLATIVO DE LA HONORABLE REPRESENTANTE MARIA JOSE PIZARRO RODRIGUEZ</t>
  </si>
  <si>
    <t>JOHAN ANDRÉS MANCILLA FAYLLACE</t>
  </si>
  <si>
    <t>CPS_257_2020</t>
  </si>
  <si>
    <t>CONTRATO DE PRESTACIÓN DE SERVICIOS COMO ASESOR GRADO I EN LA UNIDAD DE TRABAJO LEGISLATIVO DE LA HONORABLE ELIZABETH JAY-PANG DIAZ</t>
  </si>
  <si>
    <t>BLANCA PATRICIA VEGA HERNÁNDEZ</t>
  </si>
  <si>
    <t>CPS_258_2020</t>
  </si>
  <si>
    <t xml:space="preserve"> PRESTACION DE SERVICIOS PROFESIONALES PARA BRINDAR APOYO EN LA DIVISION FINANCIERA Y DE PRESUPUESTO EN LA REVISIÓN Y ANÁLISIS DE LOS INFORMES Y PLANES INSTITUCIONALES QUE DEBEN PRESENTARSE EN LAS DEPENDENCIAS DE LA CORPORACIÓN</t>
  </si>
  <si>
    <t>CPS_259_2020</t>
  </si>
  <si>
    <t xml:space="preserve"> PRESTACION DE SERVICIOS PROFESIONALES PARA BRINDAR ACOMPAÑAMIENTO A LA OFICINA DE INFORMACION Y PRENSA EN LA CREACIÓN, PRESENTACIÓN Y PRODUCCIÓN DE PROGRAMAS TELEVISIVOS PARA CANAL CONGRESO DE LA CAMARA DE REPRESENTANTES</t>
  </si>
  <si>
    <t>WALTER DE JESÚS LÓPEZ HOYOD</t>
  </si>
  <si>
    <t>CPS_261_2020</t>
  </si>
  <si>
    <t>CONTRATO DE PRESTACIÓN DE SERVICIOS COMO ASESOR GRADO I EN LA UNIDAD DE TRABAJO LEGISLATIVO DEL HONORABLE REPRESENTANTE ERASMO ELIAS ZULETA BECHARA</t>
  </si>
  <si>
    <t>JHON JAIRO DUQUE GARCÍA</t>
  </si>
  <si>
    <t>CPS_262_2020</t>
  </si>
  <si>
    <t>PRESTACIÓN DE SERVICIOS DE APOYO A LA GESTIÓN PARA IMPLEMENTAR EL PLAN DE DIRECCIÓN Y SUPERVISIÓN DEL PROYECTO MEJORAMIENTO DEL SISTEMA DE LA GESTIÓN DOCUMENTAL Y DE LA INFORMACIÓN EN LA CÁMARA DE REPRESENTANTES</t>
  </si>
  <si>
    <t>CPS_264_2020</t>
  </si>
  <si>
    <t>DIANA PAOLA MONTENEGRO CRUZ</t>
  </si>
  <si>
    <t>CPS_266_2020</t>
  </si>
  <si>
    <t>PRESTACIÓN DE SERVICIOS PROFESIONALES COMO INGENIERO DE SISTEMAS PARA IMPLEMENTAR EL PLAN DE DIRECCIÓN Y SUPERVISIÓN DEL PROYECTO MEJORAMIENTO DEL SISTEMA DE LA GESTIÓN DOCUMENTAL Y DE LA INFORMACIÓN EN LA CÁMARA DE REPRESENTANTES</t>
  </si>
  <si>
    <t>DIANA CAROLINA BARÓN VALDERRAMA</t>
  </si>
  <si>
    <t>CPS_267_2020</t>
  </si>
  <si>
    <t>PRESTACIÓN DE SERVICIOS PROFESIONALES EN RELACIONES INTERNACIONES Y ESTUDIO POLÍTICOS PARA IMPLEMENTAR EL PLAN DE DIRECCIÓN Y SUPERVISIÓN DEL PROYECTO MEJORAMIENTO DEL SISTEMA DE LA GESTIÓN DOCUMENTAL Y DE LA INFORMACIÓN EN LA CÁMARA DE REPRESENTANTES</t>
  </si>
  <si>
    <t>15/05/20220</t>
  </si>
  <si>
    <t>YUNET FAIZULY BERNAL DÍAZ</t>
  </si>
  <si>
    <t>CPS_268_2020</t>
  </si>
  <si>
    <t>CPS_269_2020</t>
  </si>
  <si>
    <t>CPS_270_2020</t>
  </si>
  <si>
    <t>PRESTACION DE SERVICIOS PROFESIONALES PARA SENSIBILIZAR Y SOCIALIZAR LOS PROCESOS ADMINISTRATIVOS DE LA DIVISIÓN DE SERVICIOS DE LA CÁMARA DE REPRESENTANTES</t>
  </si>
  <si>
    <t>ROBERTO ENRIQUE VILORIA CONTRERAS</t>
  </si>
  <si>
    <t>CPS_271_2020</t>
  </si>
  <si>
    <t>NARLY GISELA BOHORQUEZ MORA</t>
  </si>
  <si>
    <t>CPS_272_2020</t>
  </si>
  <si>
    <t>PRESTACIÓN DE SERVICIOS PROFESIONALES PARA ASISTIR EN LA CONSTRUCCIÓN Y PROMOCIÓN DE ACTIVIDADES REQUERIDAS RESPECTO A LA RENDICIÓN DE CUENTAS, ALIMENTACIÓN DE CONTENIDOS PARA MEJORAR LA VISIBILIZACIÓN DE LA INFORMACIÓN, ASÍ COMO APOYAR EN LA CONTESTACIÓN Y GESTIÓN DE REQUERIMIENTOS DESDE LA SECRETARIA GENERAL DE LA CÁMARA DE REPRESENTANTES</t>
  </si>
  <si>
    <t>WENDY DAYANA AMAYA LÓPEZ</t>
  </si>
  <si>
    <t>CPS_273_2020</t>
  </si>
  <si>
    <t>PRESTACIÓN DE SERVICIOS DE APOYO DE UN AUXILIAR JURÍDICO PARA IMPLEMENTAR EL PLAN DE DIRECCIÓN Y SUPERVISIÓN DEL PROYECTO MEJORAMIENTO DEL SISTEMA DE LA GESTIÓN DOCUMENTAL Y DE LA INFORMACIÓN EN LA CÁMARA DE REPRESENTANTES</t>
  </si>
  <si>
    <t>RODRIGO HURTADO SABOGAL</t>
  </si>
  <si>
    <t>CPS_274_2020</t>
  </si>
  <si>
    <t>PRESTAR SERVICIOS PROFESIONALES EN LA SEGUNDA VICEPRESIDENCIA DE LA CAMARA DE REPRESENTANTES PARA ACOMPAÑAR EN EL DISEÑO Y EJECUCIÓN DE ESTRATEGIAS DE FORTALECIMIENTO EN MATERIA DE DERECHOS HUMANOS Y DERECHOS COLECTIVOS.</t>
  </si>
  <si>
    <t>CPS_275_2020</t>
  </si>
  <si>
    <t>PRESTACIÓN DE SERVICIOS PROFESIONALES PARA EL ACOMPAÑAMIENTO EN LA REVISIÓN Y SEGUIMIENTO DE LA EJECUCION DE LOS CONTRATOS EN LA COMISIÓN DE INVESTIGACIÓN Y ACUSACIÓN</t>
  </si>
  <si>
    <t>CLAUDIA LORENA AGUDELO OCAMPO</t>
  </si>
  <si>
    <t>CPS_276_2020</t>
  </si>
  <si>
    <t>PRESTAR SERVICIOS EN LA SEGUNDA VICEPRESIDENCIA DE LA CÁMARA DE REPRESENTANTES, PARA APOYAR EN LA DIVULGACION, PUBLICIDAD Y PROMOCION EN MEDIOS DE COMUNICACION DE TODOS LOS PROCESOS DE DERECHOS HUMANOS Y DERECHOS COLECTIVOS</t>
  </si>
  <si>
    <t>GLADYS ADRIANA ARCINIEGAS GALINDO</t>
  </si>
  <si>
    <t xml:space="preserve">CPS_277_2020 </t>
  </si>
  <si>
    <t>PRESTAR SERVICIOS DE APOYO A LA GESTION EN LAS ACTIVIDADES DE ORGANIZACIÓN DEL ARCHIVO DE LAS OBLIGACIONES PROCESADAS EN LA DIVISION</t>
  </si>
  <si>
    <t>NATALY ALEJANDRA SEPULVEDA OQUENDO</t>
  </si>
  <si>
    <t>CPS_279_2020</t>
  </si>
  <si>
    <t>PRESTACION DE SERVICIOS PROFESIONALES COMO ABOGADA EN LA DIVISION JURIDICA DE LA CAMARA DE REPRESENTANTES EN EL SEGUIMIENTO, EMISION DE CONCEPTOS Y RESPUESTA A LAS SOLICITUDES CORRESPONDIENTES A LA DIVISION JURIDICA.</t>
  </si>
  <si>
    <t>ARNULFO RONCANCIO SANABRIA</t>
  </si>
  <si>
    <t>CPS_281_2020</t>
  </si>
  <si>
    <t>CONTRATO DE PRESTACIÓN DE SERVICIOS COMO ASESOR GRADO VI EN LA UNIDAD DE TRABAJO LEGISLATIVO DEL HONORABLE REPRESENTANTE SALIM VILLAMIL QUESSEP</t>
  </si>
  <si>
    <t>KARIN SOLEY PINZÓN ÁLVAREZ LE CEDIO EL CONTRATO A LINA MARITZA MONSALVE</t>
  </si>
  <si>
    <t>CPS_282_2020</t>
  </si>
  <si>
    <t>CONTRATO DE PRESTACIÓN DE SERVICIOS PROFESIONALES PARA ACOMPAÑAR A LA DIVISIÓN DE PERSONAL EN TEMAS RELACIONADOS CON EL SISTEMA DE GESTIÓN DE SEGURIDAD Y SALUD EN EL TRABAJO DE LA CÁMARA DE REPRESENTANTES</t>
  </si>
  <si>
    <t>JEAN CARLOS FARFÁN ARRAUT</t>
  </si>
  <si>
    <t>CPS_283_2020</t>
  </si>
  <si>
    <t>ANA MARÍA ROMERO GAITÁN</t>
  </si>
  <si>
    <t>CPS_285_2020</t>
  </si>
  <si>
    <t>PRESTACIÓN DE SERVICIOS PROFESIONALES PARA BRINDAR APOYO A LA OFICINA COORDINADORA DEL CONTROL INTERNO EN LA EVALUACIÓN Y SEGUIMIENTO DE LA GESTIÓN JURIDICA DE LA ENTIDAD DE ACUERDO AL PLAN DE AUDITORIAS INTERNAS 2020</t>
  </si>
  <si>
    <t>ALEX RUBIANO SANDOVAL</t>
  </si>
  <si>
    <t>CPS_286_2020</t>
  </si>
  <si>
    <t>JUAN PABLO QUITIAN</t>
  </si>
  <si>
    <t>CPS_287_2020</t>
  </si>
  <si>
    <t>EDITH YANETH PIZARAN</t>
  </si>
  <si>
    <t>CPS_288_2020</t>
  </si>
  <si>
    <t>PRESTACIÓN DE SERVICIOS PROFESIONALES COMO ECONOMISTA PARA IMPLEMENTAR EL PLAN DE DIRECCIÓN Y SUPERVISIÓN DEL PROYECTO MEJORAMIENTO DEL SISTEMA DE LA GESTIÓN DOCUMENTAL Y DE LA INFORMACIÓN EN LA CÁMARA DE REPRESENTANTES</t>
  </si>
  <si>
    <t xml:space="preserve">CPS_289_2020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</si>
  <si>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</si>
  <si>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JUAN DIEGO ORDOÑEZ BARRERA</t>
  </si>
  <si>
    <t xml:space="preserve">CPS_290_2020	</t>
  </si>
  <si>
    <t xml:space="preserve">	PRESTACIÓN DE SERVICIOS DE APOYO A LA GESTIÓN EN ACTIVIDADES ADMINISTRATIVAS DE LA DIVISIÓN DE SERVICIOS DE LA CÁMARA DE REPRESENTANTES</t>
  </si>
  <si>
    <t xml:space="preserve">	MARIA AZUCENA ARIAS SUAREZ</t>
  </si>
  <si>
    <t xml:space="preserve">CPS_291_2020 </t>
  </si>
  <si>
    <t>PRESTAR SERVICIOS PROFESIONALES ESPECIALIZADOS COMO ABOGADO PARA ASESORAR A LA COMISION DE INVESTIGACION Y ACUSACION DE LA CAMARA DE REPRESENTES EN MATERIA JURÍDICA PARA LOS PROCESOS PENALES DISCIPLINARIOS Y FISCALES, ADELANTADOS POR LA ENTIDAD</t>
  </si>
  <si>
    <t>JAIRO ALCIDES TOLOZA CAÑAS</t>
  </si>
  <si>
    <t>CPS_293_2020</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</si>
  <si>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</si>
  <si>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CPS_296_2020</t>
  </si>
  <si>
    <t>PRESTACIÓN DE SERVICIOS DE APOYO A LA GESTIÓN PARA ASISTIR EN LA SECRETARIA GENERAL, EN LOS PROCESOS REQUERIDOS PARA UN CORRECTO FUNCIONAMIENTO Y PUESTA EN MARCHA DE LAS SESIONES, FOROS O ACTIVIDADES, ASÍ COMO EXPORTACIÓN DE DATOS SOLICITADOS POR LA ENTIDAD</t>
  </si>
  <si>
    <t xml:space="preserve">CLAUDIA PATRICIA OSMA GUERRERO	</t>
  </si>
  <si>
    <t>CPS_298_2020</t>
  </si>
  <si>
    <t>PRESTACIÓN DE SERVICIOS PROFESIONALES PARA APOYAR A LA OFICINA DE PLANEACIÓN Y SISTEMAS EN LA CONSTRUCCIÓN Y SEGUIMIENTO DE LOS PROCESOS Y PROCEDIMIENTOS DERIVADOS DE LA IMPLEMENTACIÓN DE LA VIRTUALIZACIÓN DE SESIONES PLENARIAS Y DE COMISIONES</t>
  </si>
  <si>
    <t xml:space="preserve"> CPS_300_2020 </t>
  </si>
  <si>
    <t>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</si>
  <si>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CPS_302_2020</t>
  </si>
  <si>
    <t xml:space="preserve">	“PRESTACIÓN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</si>
  <si>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KARINA VANESSA PEÑA ROSALES</t>
  </si>
  <si>
    <t xml:space="preserve">	CPS_303_2020</t>
  </si>
  <si>
    <t xml:space="preserve">	“PRESTACIÓN DE SERVICIOS PROFESIONALES, PARA ASISTIR EN LA SECRETARIA GENERAL, RESPECTO A LA EMISIÓN DE LA VIRTUALIDAD Y TRASMISIÓN DE INFORMACIÓN, RELACIONADOS CON TEMAS DE LENGUAJE CLARO, PLANES Y SU GESTIÓN, Y LAS ACTIVIDADES QUE, DE ESTAS, SE DERIVEN, DESDE EL PUNTO DE VISTA DE SU PROFESIÓN.”</t>
  </si>
  <si>
    <t>CPS_305_2020</t>
  </si>
  <si>
    <t>PRESTACION DE SERVICIOS PROFESIONALES PARA ACOMPAÑAR Y APOYAR EN MATERIA JURÍDICA, LOS PROCESOS PENALES Y DISCIPLINARIOS ADELANTADOS POR LA COMISIÓN DE INVESTIGACIÓN Y ACUSACIÓN DE LA CÁMARA DE REPRESENTANTES</t>
  </si>
  <si>
    <t>OLBAR ANDRADE RINCÒN</t>
  </si>
  <si>
    <t>CPS_306_2020</t>
  </si>
  <si>
    <t>PRESTAR SERVICIOS PROFESIONALES PARA ACOMPAÑAR Y  APOYAR EN MATERIA JURÍDICA, LOS PROCESOS PENALES Y DISCIPLINARIOS ADELANTADOS POR LA COMISIÓN DE INVESTIGACIÓN Y ACUSACIÓN DE LA CÁMARA DE REPRESENTANTES</t>
  </si>
  <si>
    <t>ANA MARÌA MUELLE MOLINARES</t>
  </si>
  <si>
    <t>CPS_307_2020</t>
  </si>
  <si>
    <t>PRESTAR SERVICIOS PROFESIONALES PARA ACOMPAÑAR Y APOYAR EN MATERIA JURÍDICA, LOS PROCESOS PENALES Y DISCIPLINARIOS ADELANTADOS POR LA COMISIÓN DE INVESTIGACIÓN Y ACUSACIÓN DE LA CÁMARA DE REPRESENTANTES</t>
  </si>
  <si>
    <t>CPS_308_2020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</si>
  <si>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</si>
  <si>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YAMID ARMAANDO AMAYA BEDOYA</t>
  </si>
  <si>
    <t>CPS_309_2020</t>
  </si>
  <si>
    <t>YUCELLY RINCÒN TORRADO</t>
  </si>
  <si>
    <t>CPS_311_2020</t>
  </si>
  <si>
    <t>ASTRID VIVIANA CORDOBA NOVOA</t>
  </si>
  <si>
    <t>CPS_312_2020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</si>
  <si>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</si>
  <si>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CARLOS ANDRÉS SALAZAR GALINDO </t>
  </si>
  <si>
    <t>CPS_314_2020</t>
  </si>
  <si>
    <t>PRESTACIÓN DE SERVICIOS PROFESIONALES, PARA REALIZAR LA PROYECCIÓN DE CONCEPTOS JURÍDICOS SOBRE LOS TEMAS DE COMPETENCIA DE LA COMISIÓN DE INVESTIGACIÓN Y ACUSACIÓN</t>
  </si>
  <si>
    <t>CPS_315_2020</t>
  </si>
  <si>
    <t xml:space="preserve">	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</si>
  <si>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Paula Andrea Torres Ortiz</t>
  </si>
  <si>
    <t>CPS_316_2020</t>
  </si>
  <si>
    <t xml:space="preserve">5.400.000,00	</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</si>
  <si>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</si>
  <si>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Juan José Castro Muñoz	</t>
  </si>
  <si>
    <t>CPS_318_2020</t>
  </si>
  <si>
    <t xml:space="preserve">	“PRESTACIÓN DE SERVICIOS PROFESIONALES, PARA REALIZAR LA PROYECCIÓN DE CONCEPTOS JURÍDICOS SOBRE LOS TEMAS DE COMPETENCIA DE LA COMISIÓN DE INVESTIGACIÓN Y ACUSACIÓN.”</t>
  </si>
  <si>
    <t>pedro kadir zamora rengifo</t>
  </si>
  <si>
    <t>CPS_319_2020</t>
  </si>
  <si>
    <t>“PRESTAR SERVICIOS PROFESIONALES ESPECIALIZADOS COMO ABOGADO PARA ASESORAR A LA COMISION DE INVESTIGACION Y ACUSACION DE LA CAMARA DE REPRESENTES EN MATERIA JURÍDICA PARA LOS PROCESOS PENALES Y DISCIPLINARIOS ADELANTADOS POR LA ENTIDAD”.</t>
  </si>
  <si>
    <t>Francisco Gnecco Estrada</t>
  </si>
  <si>
    <t>CPS_320_2020</t>
  </si>
  <si>
    <t xml:space="preserve">	“CONTRATO DE PRESTACIÓN DE SERVICIOS COMO ASESOR GRADO IV EN LA UNIDAD DE TRABAJO LEGISLATIVO DEL HONORABLE REPRESENTANTE GABRIEL SANTOS GARCIA”</t>
  </si>
  <si>
    <t>Adrian Alberto Castañeda Sanchez</t>
  </si>
  <si>
    <t>CPS_321_2020</t>
  </si>
  <si>
    <t>“PRESTAR SERVICIOS PROFESIONALES ESPECIALIZADOS COMO ABOGADO PARA ASESORAR A LA COMISION DE INVESTIGACION Y ACUSACION DE LA CAMARA DE REPRESENTES EN MATERIA JURÍDICA PARA LOS PROCESOS PENALES Y DISCIPLINARIOS ADELANTADOS POR LA ENTIDAD</t>
  </si>
  <si>
    <t>CPS_322_2020</t>
  </si>
  <si>
    <t>PRESTACION DE SERVICIOS PROFESIONALES PARA ASESORAR LA INSTRUCCIÓN DE LOS PROCESOS PENALES Y DISCIPLINARIOS, PROYECTANDO LOS RESPECTIVOS AUTOS INTERLOCUTORIOS Y DE SUSTANCIACIÓN DE ACUERDO A LAS ETAPAS PROCESALES QUE SON ADELANTADOS POR LA COMISIÓN DE INVESTIGACIÓN Y ACUSACIÓN DE LA CÁMARA DE REPRESENTANTES</t>
  </si>
  <si>
    <t>DIANA MARCELA LASPRILLA</t>
  </si>
  <si>
    <t>CPS_323_2020</t>
  </si>
  <si>
    <t>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</si>
  <si>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CPS_324_2020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</si>
  <si>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REPRESENTANTES”</t>
  </si>
  <si>
    <t>DIANA CAROLINA CAÑAS RAMIREZ</t>
  </si>
  <si>
    <t>CPS_325_2020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</si>
  <si>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</si>
  <si>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	ERIKA FERNANDA ROJAS VASQUEZ</t>
  </si>
  <si>
    <t>CPS_326_2020</t>
  </si>
  <si>
    <t xml:space="preserve">7.350.000,00	</t>
  </si>
  <si>
    <t>PRESTAR SERVICIOS PROFESIONALES PARA ACOMPAÑAR Y APOYAR EN MATERIA JURÍDICA, LOS PROCESOS PENALES Y DISCIPLINARIOS ADELANTADOS POR LA COMISIÓN DE INVESTIGACIÓN Y ACUSACIÓN DE LA CÁMARA DE REPRESENTANTES.”</t>
  </si>
  <si>
    <t>Sergio Alejandro Medina Piraján</t>
  </si>
  <si>
    <t>CPS_327_2020</t>
  </si>
  <si>
    <t>PRESTACION DE SERVICIOS PROFESIONALES PARA LA INSTRUCCIÓN DE LOS PROCESOS PENALES Y DISCIPLINARIOS, PROYECTANDO LOS RESPECTIVOS AUTOS INTERLOCUTORIOS Y DE SUSTANCIACIÓN DE ACUERDO A LAS ETAPAS PROCESALES QUE SON ADELANTADOS POR LA COMISIÓN DE INVESTIGACIÓN Y ACUSACIÓN DE LA CÁMARA DE REPRESENTANTES</t>
  </si>
  <si>
    <t xml:space="preserve">CPS_328_2020  </t>
  </si>
  <si>
    <t xml:space="preserve">7.000.000,00	</t>
  </si>
  <si>
    <t>JESUS ALIRIO GUERRA ACOSTA</t>
  </si>
  <si>
    <t>CPS_329_2020</t>
  </si>
  <si>
    <t>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</si>
  <si>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VICTOR MANUEL MEJIA QUESADA</t>
  </si>
  <si>
    <t>CPS_330_2020</t>
  </si>
  <si>
    <t xml:space="preserve">	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</si>
  <si>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ESTEBAN UPARELA RAMOS</t>
  </si>
  <si>
    <t>CPS_331_2020</t>
  </si>
  <si>
    <t>Arline Murillo valoyes</t>
  </si>
  <si>
    <t>CPS_332_2020</t>
  </si>
  <si>
    <t>“PRESTACIÓN DE SERVICIOS PROFESIONALES, PARA PROYECTAR RESPUESTAS A LAS PETICIONES Y REQUERIMIENTOS RELACIONADOS CON LOS EXPEDIENTES QUE CURSAN EN LA COMISIÓN DE INVESTIGACIÓN Y ACUSACIÓN DE LA CÁMARA DE REPRESENTANTES, EN LOS PROCESOS PENALES Y DISCIPLINARIOS ADELANTADOS POR LA MISMA”</t>
  </si>
  <si>
    <t>EMMA THALIA IRENE MARTÍNEZ RODRÍGUEZ</t>
  </si>
  <si>
    <t>CPS_333_2020</t>
  </si>
  <si>
    <t xml:space="preserve">4.600.000,00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</si>
  <si>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</si>
  <si>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ANDRES FELIPE ANCHIQUE BARRERA </t>
  </si>
  <si>
    <t>CPS_334_2020</t>
  </si>
  <si>
    <t>PRESTAR SERVICIOS DE APOYO A LA GESTIÓN PARA EL MANEJO DE LOS EQUIPOS DE AUDIO, VIDEO, GRABACIÓN Y SISTEMAS DE INFORMACIÓN GENERAL EN LA COMISIÓN LEGAL DE CUENTAS.”</t>
  </si>
  <si>
    <t>David Andres Fajardo Gomez</t>
  </si>
  <si>
    <t xml:space="preserve">	CPS_335_2020</t>
  </si>
  <si>
    <t xml:space="preserve">	“PRESTACIÓN DE SERVICIOS PROFESIONALES, PARA REALIZAR LA PROYECCIÓN DE CONCEPTOS JURÍDICOS SOBRE LOS TEMAS DE COMPETENCIA DE LA COMISIÓN DE INVESTIGACIÓN Y ACUSACIÓN.</t>
  </si>
  <si>
    <t>CPS_336_2020</t>
  </si>
  <si>
    <t xml:space="preserve">	PRESTACION DE SERVICIOS PROFESIONALES PARA BRINDAR APOYO Y ACOMPAÑAMIENTO A LA COMISIÓN LEGAL DE CUENTAS DESDE EL PUNTO DE VISTA DE SU PROFESIÓN EN EL ANALISIS DE LOS INFORMES Y DEMAS DOCUMENTACION DE LAS ENTIDADES “AGENCIA NACIONAL DE INFRAESTRUCTURA-ANI Y U.A.E. AERONÁUTICA CIVIL – AEROCIVIL - VIGENCIA 2019</t>
  </si>
  <si>
    <t>Carlos Alberto Fernández Méndez</t>
  </si>
  <si>
    <t>CPS_337_2020</t>
  </si>
  <si>
    <t>PRESTAR LOS SERVICIOS PROFESIONALES A LA DIVISIÓN DE PERSONAL EN LAS ACTIVIDADES DE ATENCIÓN PSICOSOCIAL, PREVENCIÓN DE LA SALUD MENTAL Y APOYAR LA EJECUCIÓN DEL PLAN INSTITUCIONAL DE CAPACITACIÓN Y FORMACIÓN 2020 EN MEDIO DEL ESTADO DE EMERGENCIA SANITARIA QUE DECLARÓ EL MINISTERIO DE SALUD Y PROTECCIÓN SOCIAL</t>
  </si>
  <si>
    <t xml:space="preserve">Marybel Palma Palma </t>
  </si>
  <si>
    <t>CPS_340_2020</t>
  </si>
  <si>
    <t xml:space="preserve">	CONTRATO DE PRESTACIÓN DE SERVICIOS COMO ASESOR GRADO IV EN LA UNIDAD DE TRABAJO LEGISLATIVO DEL HONORABLE REPRESENTANTE JUAN FERNANDO REYES KURI "</t>
  </si>
  <si>
    <t>Pablo Cesar Peña</t>
  </si>
  <si>
    <t>CPS_341_2020</t>
  </si>
  <si>
    <t>CPS_342_2020</t>
  </si>
  <si>
    <t>PRESTAR SERVICIOS PROFESIONALES PARA ASESORAR A LA COMISION LEGAL DE CUENTAS, DESDE EL PUNTO DE VISTA DE SU PROFESIÓN EN LA REVISIÓN CONTABLE FINANCIERA Y PRESUPUESTAL DE LAS ENTIDADES UNIVERSIDAD TECNOLÓGICA DE PEREIRA, CORPORACIÓN AUTÓNOMA REGIONAL DE RISARALDA – CARDER Y SOCIEDAD DE TELEVISIÓN DE CALDAS, RISARALDA Y QUINDÍO LTDA. – TELECAFÉ LTDA VIGENCIA 2019.</t>
  </si>
  <si>
    <t>CPS_343_2020</t>
  </si>
  <si>
    <t xml:space="preserve">	PRESTAR SERVICIOS PROFESIONALES PARA APOYAR JURÍDICAMENTE A LA COMISIÓN LEGAL DE CUENTAS DE LA CÁMARA DE REPRESENTANTES, ESPECIALMENTE EN TODOS LOS TEMAS RELACIONADOS CON LA CONTRATACIÓN</t>
  </si>
  <si>
    <t>Sindy Alexandra Rivera Rojas</t>
  </si>
  <si>
    <t>CPS_344_2020</t>
  </si>
  <si>
    <t>PRESTACIÓN DE SERVICIOS PROFESIONALES PARA APOYAR A LA COMISIÓN LEGAL DE CUENTAS EN LA REVISIÓN Y SEGUIMIENTO PRESUPUESTAL, ADMINISTRATIVO, Y DE CONTROL INTERNO DENTRO DE LOS INFORMES DE GESTIÓN DE LAS ENTIDADES INSTITUTO COLOMBIANO DE BIENESTAR FAMILIAR – ICBF Y CONSEJO SUPERIOR DE LA JUDICATURA VIGENCIA 2019.</t>
  </si>
  <si>
    <t>CPS_345_2020</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</si>
  <si>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</si>
  <si>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Miguel Alfonso Durango Rangel</t>
  </si>
  <si>
    <t>CPS_346_2020</t>
  </si>
  <si>
    <t xml:space="preserve">	“PRESTACIÓN DE SERVICIOS PROFESIONALES PARA APOYAR A LA COMISIÓN LEGAL DE CUENTAS EN LA REVISIÓN PRESUPUESTAL Y SEGUIMIENTO A LOS INFORMES DE GESTION DE LAS ENTIDADES “MINISTERIO DEL TRABAJO Y SUPERINTENDENCIA DE SOCIEDADES’’ VIGENCIA 2019.</t>
  </si>
  <si>
    <t>yuber alain de la hoz comas</t>
  </si>
  <si>
    <t>CPS_347_2020</t>
  </si>
  <si>
    <t>PRESTAR SERVICIOS DE APOYO A LA GESTIÓN EN LA BUSQUEDA Y RECOLECCION DE INFORMACION CONTABLE, FINANCIERA, PRESUPUESTAL Y DE CONTROL INTERNO DE LA ENTIDAD “DEPARTAMENTO ADMINISTRATIVO NACIONAL DE ESTADÍSTICA – DANE” VIGENCIA 2019.</t>
  </si>
  <si>
    <t>MAYERLY JANNETH PEREZ CAMBEROS</t>
  </si>
  <si>
    <t>CPS_348_2020</t>
  </si>
  <si>
    <t>"CONTRATO DE PRESTACIÓN DE SERVICIOS COMO ASESOR GRADO V EN LA UNIDAD DE TRABAJO LEGISLATIVO DE LA HONORABLE REPRESENTANTE SARA ELENA PIEDRAHITA LYONS"</t>
  </si>
  <si>
    <t xml:space="preserve">LUIS ALFONSO DIAZ MORALES </t>
  </si>
  <si>
    <t xml:space="preserve">	CPS_349_2020</t>
  </si>
  <si>
    <t>GERMAN DE JESUS LONDOÑO</t>
  </si>
  <si>
    <t>CPS_350_2020</t>
  </si>
  <si>
    <t>PRESTACIÓN DE SERVICIOS PROFESIONALES PARA ASESORAR A LA COMISIÓN LEGAL DE CUENTAS EN EL ANALISIS Y SEGUIMIENTO PRESUPUESTAL, ADMINISTRATIVO, Y DE CONTROL INTERNO DENTRO DE LOS INFORMES DE GESTION DE LAS ENTIDADES PROCURADURÍA GENERAL DE LA NACIÓN Y MINISTERIO DE JUSTICIA Y DEL DERECHO VIGENCIA 2019</t>
  </si>
  <si>
    <t>CPS_352_2020</t>
  </si>
  <si>
    <t>PRESTACIÓN DE SERVICIOS PROFESIONALES COMO ABOGADA PARA APOYAR AL JEFE DE LA OFICINA DE PLANEACIÓN Y SISTEMAS DE LA CÁMARA DE REPRESENTANTES EN TEMAS JURÍDICOS, LEGALES, CONTRACTUALES, Y DE SUPERVISIÓN DE CONTRATOS Y SEGUIMIENTO JURÍDICO EN PLATAFORMA SIGEP II</t>
  </si>
  <si>
    <t>LAURA PATRICIA ADUEN ESPINOSA</t>
  </si>
  <si>
    <t>CPS_353_2020</t>
  </si>
  <si>
    <t xml:space="preserve">	PRESTAR SERVICIOS DE APOYO A LA GESTIÓN A LA COMISIÓN LEGAL DE CUENTAS EN LA BÚSQUEDA Y RECOLECCIÓN DE INFORMACIÓN CONTABLE, FINANCIERA Y PRESUPUESTAL Y DE CONTROL INTERNO DE LA ENTIDAD "ESCUELA SUPERIOR DE ADMINISTRACIÓN PÚBLICA -ESAP" VIGENCIA 2019</t>
  </si>
  <si>
    <t>CPS_354_2020</t>
  </si>
  <si>
    <t>PRESTACIÓN DE SERVICIOS PROFESIONALES PARA APOYAR A LA COMISIÓN LEGAL DE CUENTAS EN LA REVISIÓN Y SEGUIMIENTO PRESUPUESTAL, ADMINISTRATIVO, Y DE CONTROL INTERNO DENTRO DE LOS INFORMES DE GESTIÓN DE LAS ENTIDADES MINISTERIO DE DEFENSA NACIONAL Y DEFENSORÍA DEL PUEBLO VIGENCIA 2019. DEFENSA NACIONAL Y DEFENSORÍA DEL PUEBLO VIGENCIA 2019.</t>
  </si>
  <si>
    <t>CPS_355_2020</t>
  </si>
  <si>
    <t>PRESTAR SERVICIOS DE APOYO A LA GESTIÓN A LA COMISIÓN LEGAL DE CUENTAS EN LA BÚSQUEDA Y RECOLECCIÓN DE INFORMACIÓN CONTABLE, FINANCIERA, PRESUPUESTAL Y DE CONTROL INTERNO DE LA ENTIDAD "INSTITUTO COLOMBIANO PARA LA EVALUACIÓN DE LA EDUCACIÓN-ICFES" VIGENCIA 2019</t>
  </si>
  <si>
    <t>SANDRA PATRICIA RESTREPO</t>
  </si>
  <si>
    <t>CPS_356_2020</t>
  </si>
  <si>
    <t xml:space="preserve">	PRESTACIÓN DE SERVICIOS DE APOYO A LA GESTIÓN PARA ACOMPAÑAR A LA DIVISIÓN DE PERSONAL EN LAS ACTIVIDADES DE SISTEMATIZACION, EVACUACIÓN DE FONDOS ACUMULADOS Y ARCHIVO DE GESTIÓN PARA LA EJECUCIÓN DE LAS ACTIVIDADES ADMINISTRATIVAS</t>
  </si>
  <si>
    <t xml:space="preserve">	HELLEN GISELLE MARTINEZ CADENA</t>
  </si>
  <si>
    <t>CPS_357_2020</t>
  </si>
  <si>
    <t>“PRESTACION DE SERVICIOS PROFESIONALES PARA APOYAR A LA COMISIÓN LEGAL DE CUENTAS DESDE EL PUNTO DE VISTA DE SU PROFESIÓN EN LA REVISIÓN CONTABLE, FINANCIERA Y PRESUPUESTAL DE LAS ENTIDADES “SERVICIO NACIONAL DE APRENDIZAJE – SENA Y MINISTERIO DE CIENCIA, TECNOLOGÍA E INNOVACIÓN- VIGENCIA 2019”.</t>
  </si>
  <si>
    <t xml:space="preserve">OLMES MAURICIO ORTEGA MORALES
</t>
  </si>
  <si>
    <t>CPS_358_2020</t>
  </si>
  <si>
    <t>PRESTAR SERVICIOS COMO ABOGADO EN LA DIVISIÓN JURÍDICA DE LA CAMARA DE REPRESENTANTES EN LOS DISTINTOS PROCESOS A CARGO DE LA DEPENDENCIA</t>
  </si>
  <si>
    <t>CPS_359_2020</t>
  </si>
  <si>
    <t>PRESTACIÓN DE SERVICIOS PROFESIONAL PARA APOYAR JURÍDICAMENTE A LA COMISIÓN PRIMERA CONSTITUCIONAL PERMANENTE DE LA CÁMARA DE REPRESENTANTES</t>
  </si>
  <si>
    <t xml:space="preserve">	Luis Eduardo Sepulveda Benavides</t>
  </si>
  <si>
    <t>CPS_360_2020</t>
  </si>
  <si>
    <t xml:space="preserve">	PRESTAR SERVICIOS DE APOYO A LA GESTION A LA COMISION LEGAL DE CUENTAS EN LA BUSQUEDA Y RECOLECCION DE INFORMACION CONTABLE, FINANCIERA, PRESUPUESTAL, Y DE CONTROL INTERNO DE LA ENTIDAD "UNIVERSIDAD NACIONAL ABIERTA Y A DISTANCIA -UNAD--" VIGENCIA 2019</t>
  </si>
  <si>
    <t xml:space="preserve">JORGE ALBERTO GOMEZ FLOREZ	</t>
  </si>
  <si>
    <t>CPS_361_2020</t>
  </si>
  <si>
    <t>PRESTACION DE SERVICIOS PROFESIONALES PARA APOYAR A LA COMISIÓN LEGAL DE CUENTAS DESDE EL PUNTO DE VISTA DE SU PROFESIÓN EN LA REVISIÓN CONTABLE, FINANCIERA Y PRESUPUESTAL DE LAS ENTIDADES “CORPORACIÓN AUTÓNOMA REGIONAL DEL TOLIMA – CORTOLIMA Y ELECTRIFICADORA DEL HUILA S. A. E.S.P. - ELECTROHUILA’’ - VIGENCIA 2019</t>
  </si>
  <si>
    <t>Oscar santiago tovar salazar cedió el contrato a Darwin José Giraldo Alzate</t>
  </si>
  <si>
    <t>CPS_362_2020</t>
  </si>
  <si>
    <t xml:space="preserve">	PRESTACION DE SERVICIOS PROFESIONALES PARA APOYAR A LA COMISIÓN LEGAL DE CUENTAS DESDE EL PUNTO DE VISTA DE SU PROFESIÓN EN LA REVISIÓN CONTABLE, FINANCIERA Y PRESUPUESTAL DE LA ENTIDAD “MINISTERIO DE COMERCIO, INDUSTRIA Y TURISMO’’ VIGENCIA 2019.</t>
  </si>
  <si>
    <t>CPS_363_2020</t>
  </si>
  <si>
    <t>PRESTACION DE SERVICIOS PROFESIONALES PARA ACOMPAÑAR EN LOS PROCESOS MISIONALES DE LA DIVISION FINANCIERA Y DE PRESUPUESTO Y DAR APOYO EN LOS TEMAS FINANCIEROS RELACIONADOS CON SECOP II.</t>
  </si>
  <si>
    <t>Leydy Mariana Cortes Ochoa</t>
  </si>
  <si>
    <t>CPS_364_2020</t>
  </si>
  <si>
    <t xml:space="preserve">	PRESTACIÓN DE SERVICIOS PROFESIONALES PARA APOYAR ACTIVIDADES RELACIONADAS CON EL PLAN INSTITUCIONAL DE GESTIÓN AMBIENTAL DE LA CORPORACIÓN”</t>
  </si>
  <si>
    <t>SANDRA LORENA GARCÍA TORO</t>
  </si>
  <si>
    <t>CPS_365_2020</t>
  </si>
  <si>
    <t>PRESTACIÓN DE SERVICIOS PROFESIONALES PARA APOYAR A LA COMISIÓN LEGAL DE CUENTAS EN LA REVISIÓN Y SEGUIMIENTO PRESUPUESTAL, ADMINISTRATIVO, Y DE CONTROL INTERNO DENTRO DE LOS INFORMES DE GESTIÓN DE LAS ENTIDADES REGISTRAD URÍA NACIONAL DEL ESTADO CIVIL Y FISCALÍA GENERAL DE LA NACIÓNVIGENCIA 2019.</t>
  </si>
  <si>
    <t>CPS_366_2020</t>
  </si>
  <si>
    <t xml:space="preserve">	PRESTACIÓN DE SERVICIOS PROFESIONALES COMO ABOGADA DE LA OFICINA DE PLANEACIÓN Y SISTEMAS DE LA CÁMARA DE REPRESENTANTES, PARA BRINDAR APOYO EN LOS PROCESOS PRECONTRACTUALES, CONTRACTUALES Y POSCONTRACTUALES, ASÍ COMO EL ACOMPAÑAMIENTO A LA SUPERVISIÓN CONTRACTUAL</t>
  </si>
  <si>
    <t>Oscar Ivan Ortiz Lopez</t>
  </si>
  <si>
    <t>CPS_367_2020</t>
  </si>
  <si>
    <t>PRESTAR LOS SERVICIOS PROFESIONALES EN LA DIVISIÓN DE PERSONAL PARA APOYAR JURIDICAMENTE AL GRUPO INTEGRAL DE TRABAJO ENCARGADO DE LA EXPEDICIÓN DE LAS CERTIFICACIONES LABORALES PARA PENSIÓN Y FACTORES SALARIALES</t>
  </si>
  <si>
    <t>VIANCY CAROLINA GARCIA</t>
  </si>
  <si>
    <t>CPS_368_2020</t>
  </si>
  <si>
    <t>PRESTAR SERVICIOS DE APOYO A LA GESTION EN LAS LABORES DESARROLADAS EN LA DIVISION FINANCIERA, CON EL FIN DE REALIZAR UNA VERIFICACION, LLEVANDO RELACION DE LAS CUENTAS DE COBRO PROCESADAS EN LA DEPENDENCIA”.</t>
  </si>
  <si>
    <t>CPS_369_2020</t>
  </si>
  <si>
    <t>PRESTACIÓN DE SERVICIOS PROFESIONALES PARA BRINDAR ACOMPAÑAMIENTO A LA OFICINA DE INFORMACIÓN Y PRENSA EN LA CREACIÓN DE ESTRATEGIAS DIGITALES Y DIVULGACIÓN DE CONTENIDO PERIODÍSTICO PARA LAS REDES SOCIALES Y OTROS MEDIOS DE LA CÁMARA DE REPRESENTANTES</t>
  </si>
  <si>
    <t>CPS_370_2020</t>
  </si>
  <si>
    <t>PRESTACIÓN DE SERVICIOS PROFESIONALES PARA APOYAR A LA COMISIÓN LEGAL DE CUENTAS DESDE EL PUNTO DE VISTA DE SU PROFESIÓN EN LA REVISIÓN CONTABLE, FINANCIERA Y PRESUPUESTAL DE LAS ENTIDADES “INSTITUTO GEOGRÁFICO AGUSTÍN CODAZZI – IGAC Y SERVICIO GEOLÓGICO COLOMBIANO’’- VIGENCIA 2019”.</t>
  </si>
  <si>
    <t>LUIS EDUARDO GUTIERREZ MAZA</t>
  </si>
  <si>
    <t>CPS_371_2020</t>
  </si>
  <si>
    <t>PRESTACION DE SERVICIOS PROFESIONALES PARA APOYAR A LA COMISIÓN LEGAL DE CUENTAS DESDE EL PUNTO DE VISTA DE SU PROFESIÓN EN LA REVISIÓN CONTABLE, FINANCIERA Y PRESUPUESTAL DE LAS ENTIDADES “FONDO DE EMERGENCIA ECONÓMICA – FOGAFIN Y CONSEJO NACIONAL PROFESIONAL DE ECONOMÍA’’ - VIGENCIA 2019”</t>
  </si>
  <si>
    <t>JEFERSON ANDREY QUIÑONES MURCIA</t>
  </si>
  <si>
    <t>CPS_372_2020</t>
  </si>
  <si>
    <t xml:space="preserve">	“PRESTACIÓN DE SERVICIOS DE APOYO A LA GESTIÓN EN ACTIVIDADES ADMINISTRATIVAS DE LA DIVISIÓN DE SERVICIOS DE LA CÁMARA DE REPRESENTANTES”</t>
  </si>
  <si>
    <t>CPS_373_2020</t>
  </si>
  <si>
    <t>“PRESTACIÓN DE SERVICIOS PROFESIONALES PARA BRINDAR ACOMPAÑAMIENTO EN EL DESARROLLO DE ACTIVIDADES DE TIPO ADMINISTRATIVO Y FINANCIERO EN LA DIVISIÓN DE SERVICIOS DE LA CÁMARA DE REPRESENTANTES</t>
  </si>
  <si>
    <t>CPS_374_2020</t>
  </si>
  <si>
    <t>PRESTACIÓN DE SERVICIOS DE APOYO A LA GESTIÓN PARA BIRNDAR ACOMPAÑAMIENTO A LA OFICINA DE INFORMACIÓN Y PRENSA, Y LA PRESIDENCIA DE LA CÁMARA DE REPRESENTANTES EN EL DISEÑO, DIAGRAMACIÓN Y DEMÁS ACTIVIDADES NECESARIAS PARA IMPLEMENTAR LA ESTRATEGIA DE COMUNICACIÓN EN EL MARCO DE LA RENDICIÓN DE CUENTAS (RDEC), DEL “PLAN ANTICORRUPCIÓN Y ATENCIÓN AL CIUDADANO 2020” DEL CONGRESO DE LA REPÚBLICA</t>
  </si>
  <si>
    <t xml:space="preserve">laura paola martinez palencia </t>
  </si>
  <si>
    <t>CPS_375_2020</t>
  </si>
  <si>
    <t xml:space="preserve">	PRESTAR SERVICIOS DE APOYO A LA GESTIÓN A LA COMISIÓN LEGAL DE CUENTAS EN LA BUSQUEDA Y RECOLECCION DE INFORMACION CONTABLE, FINANCIERA, PRESUPUESTAL Y DE CONTROL INTERNO DE LA ENTIDAD “UNIDAD PARA LA ATENCIÓN Y REPARACIÓN INTEGRAL A LAS VÍCTIMAS.” VIGENCIA 2019.</t>
  </si>
  <si>
    <t>Rafael Anonio Vega Montaña</t>
  </si>
  <si>
    <t>CPS_376_2020</t>
  </si>
  <si>
    <t xml:space="preserve">	PRESTACIÓN DE SERVICIOS PROFESIONALES PARA REALIZAR MATRIZ DE EVALUACIÓN SOBRE EL IMPACTO EN LA EJECUCIÓN DE LOS CONTRATOS DE BIENES Y SERVICIOS, PROVOCADA POR EL COVID-19 EN EL ÁREA DE LA DIVISIÓN DE SERVICIOS DE LA CORPORACIÓN</t>
  </si>
  <si>
    <t>CPS_377_2020</t>
  </si>
  <si>
    <t>PRESTACIÓN DE SERVICIOS DE APOYO A LA GESTIÓN EN LA OFICINA DE PLANEACIÓN Y SISTEMAS DE LA CÁMARA DE REPRESENTANTES, PARA APOYAR LAS ACTIVIDADES RELACIONADAS CON LA GESTIÓN DOCUMENTAL, DIFUSIÓN Y ESTRATEGIAS DE COMUNICACIÓN E IMAGEN DE LA ENTIDAD</t>
  </si>
  <si>
    <t xml:space="preserve">	JUAN CARLOS ANCHIQUE BOHORQUEZ</t>
  </si>
  <si>
    <t>CPS_378_2020</t>
  </si>
  <si>
    <t xml:space="preserve">	PRESTAR SERVICIOS DE APOYO A LA GESTIÓN A LA COMISIÓN LEGAL DE CUENTAS EN LA BUSQUEDA Y RECOLECCION DE INFORMACION CONTABLE, FINANCIERA, PRESUPUESTAL Y DE CONTROL INTERNO DE LA ENTIDAD “COMISIÓN NACIONAL DEL SERVICIO CIVIL – CNSC.” VIGENCIA 2019.</t>
  </si>
  <si>
    <t>Angie Natalia Martinez Sanchez</t>
  </si>
  <si>
    <t>CPS_379_2020</t>
  </si>
  <si>
    <t xml:space="preserve">	PRESTACIÓN DE SERVICIOS PROFESIONALES PARA APOYAR A LA COMISIÓN LEGAL DE CUENTAS DESDE EL PUNTO DE VISTA DE SU PROFESIÓN EN LA REVISIÓN CONTABLE, FINANCIERA Y PRESUPUESTAL DE LA ENTIDAD “BANCO AGRARIO DE COLOMBIA S.A.- VIGENCIA 2019</t>
  </si>
  <si>
    <t>Nassir Elías Samur Hernández</t>
  </si>
  <si>
    <t>CPS_380_2020</t>
  </si>
  <si>
    <t>PRESTACIÓN DE SERVICIOS PROFESIONALES PARA APOYAR A LA COMISIÓN LEGAL DE CUENTAS EN LA REVISIÓN Y SEGUIMIENTO PRESUPUESTAL, ADMINISTRATIVO, Y DE CONTROL INTERNO DENTRO DE LOS INFORMES DE GESTIÓN DE LA ENTIDAD ‘’UNIVERSIDAD NACIONAL DE COLOMBIA”- VIGENCIA 2019.</t>
  </si>
  <si>
    <t>Jonathan Muskus López</t>
  </si>
  <si>
    <t>CPS_381_2020</t>
  </si>
  <si>
    <t>Estefania de la Ossa Rojas</t>
  </si>
  <si>
    <t>CPS_382_2020</t>
  </si>
  <si>
    <t xml:space="preserve">	“PRESTACIÓN DE SERVICIOS PROFESIONALES PARA BRINDAR ACOMPAÑAMIENTO A LA OFICINA DE INFORMACIÓN Y PRENSA DE LA CÁMARA DE REPRESENTANTES, EN LA EJECUCIÓN, ANÁLISIS, EVALUACIÓN Y ENTREGA DE RESULTADOS DE LOS COMPONENTES QUE HACEN PARTE DE LA RENDICIÓN DE CUENTAS (RDEC) DEL “PLAN ANTICORRUPCIÓN Y ATENCIÓN AL CIUDADANO 2020” DEL CONGRESO DE LA REPÚBLICA”.</t>
  </si>
  <si>
    <t>DIEGO FRAN ARIZA PEREZ</t>
  </si>
  <si>
    <t>CPS_383_2020</t>
  </si>
  <si>
    <t xml:space="preserve">	“PRESTAR LOS SERVICIOS PROFESIONALES PARA BRINDAR ACOMPAÑAMIENTO A LA OFICINA COORDINADORA DE CONTROL INTERNO EN LAS ACTIVIDADES RELACIONADAS CON LA EJECUCIÓN DE ACTIVIDADES DE SEGUIMIENTO Y EVALUACIÓN DE LA GESTIÓN FINANCIERA”</t>
  </si>
  <si>
    <t>CPS_384_2020</t>
  </si>
  <si>
    <t>PRESTACIÓN DE SERVICIOS PROFESIONALES PARA APOYAR A LA COMISIÓN LEGAL DE CUENTAS DESDE EL PUNTO DE VISTA DE SU PROFESIÓN EN LA REVISIÓN CONTABLE, FINANCIERA Y PRESUPUESTAL DE LAS ENTIDADES “REFINERÍA DE CARTAGENA S.A.S. – REFICAR Y SERVICIO AÉREO A TERRITORIOS NACIONALES S.A. – SATENA S.A.’’- VIGENCIA 2019”.</t>
  </si>
  <si>
    <t>CPS_385_2020</t>
  </si>
  <si>
    <t>PRESTACIÓN DE SERVICIOS PROFESIONALES PARA BRINDAR ACOMPAÑAMIENTO A LA OFICINA DE INFORMACIÓN Y PRENSA EN LA INVESTIGACION, BUSQUEDA Y REALIZACIÓN DE NOTAS PERIODISTICAS PARA EL NOTICIERO INSTITUCIONAL NRC DE LA CÁMARA DE REPRESENTANTES</t>
  </si>
  <si>
    <t>Gloria cristina gañan gañan</t>
  </si>
  <si>
    <t>CPS_386_2020</t>
  </si>
  <si>
    <t>PRESTACIÓN DE SERVICIOS DE APOYO A LA GESTIÓN EN ACTIVIDADES AUXILIARES DE TIPO ADMINISTRATIVAS EN LA DIVISIÓN DE SERVICIOS DE LA CÁMARA DE REPRESENTANTES.</t>
  </si>
  <si>
    <t>21/07/202O</t>
  </si>
  <si>
    <t>CPS_387_2020</t>
  </si>
  <si>
    <t>PRESTAR SERVICIOS DE APOYO A LA GESTIÓN PARA CUBRIR LA DIVULGACIÓN DE LAS ACTIVIDADES DESARROLLADAS EN LAS SESIONES VIRTUALES, SEMIPRESENCIALES Y PRESENCIALES, PROGRAMADAS POR LA COMISIÓN LEGAL DEL CUENTAS.</t>
  </si>
  <si>
    <t>EDWIN ANDRES BERRIO ARENAS</t>
  </si>
  <si>
    <t>CPS_389_2020</t>
  </si>
  <si>
    <t xml:space="preserve">	PRESTACIÓN DE SERVICIOS PROFESIONALES PARA APOYAR A LA COMISIÓN LEGAL DE CUENTAS DESDE EL PUNTO DE VISTA DE SU PROFESIÓN, EN LA REVISIÓN Y SEGUIMIENTO PRESUPUESTAL, ADMINISTRATIVO, Y DE CONTROL INTERNO DENTRO DE LOS INFORMES DE GESTIÓN DE LA ENTIDAD “FONDO ADAPTACIÓN’’,- VIGENCIA 2019.</t>
  </si>
  <si>
    <t>Gloria Isabel Delgado Quiroz</t>
  </si>
  <si>
    <t>CPS_390_2020</t>
  </si>
  <si>
    <t>PRESTACIÓN DE SERVICIOS PROFESIONALES PARA APOYAR A LA COMISIÓN LEGAL DE CUENTAS EN LA REVISIÓN Y SEGUIMIENTO PRESUPUESTAL, ADMINISTRATIVO, Y DE CONTROL INTERNO DENTRO DE LOS INFORMES DE GESTIÓN DE LAS ENTIDADES ‘’CORPORACIÓN AUTÓNOMA REGIONAL DEL CAUCA – CRC Y UNIVERSIDAD DE CALDAS’’-VIGENCIA 2019.</t>
  </si>
  <si>
    <t>ANDRES FELIPE SÁNCHEZ VÁSQUEZ</t>
  </si>
  <si>
    <t>CPS_391_2020</t>
  </si>
  <si>
    <t>PRESTAR SERVICIOS DE APOYO A LA GESTIÓN A LA COMISIÓN LEGAL DE CUENTAS EN LA BUSQUEDA Y RECOLECCION DE INFORMACION CONTABLE, FINANCIERA, PRESUPUESTAL Y DE CONTROL INTERNO DE LA ENTIDAD “CORPORACIÓN AUTÓNOMA REGIONAL DEL VALLE DEL CAUCA – CVC”- VIGENCIA 2019.</t>
  </si>
  <si>
    <t>CPS_393_2020</t>
  </si>
  <si>
    <t xml:space="preserve">	PAULA ANDREA SILVA OROZCO</t>
  </si>
  <si>
    <t>CPS_395_2020</t>
  </si>
  <si>
    <t xml:space="preserve">	PRESTAR SERVICIOS DE APOYO A LA GESTIÓN A LA COMISIÓN LEGAL DE CUENTAS EN LA BUSQUEDA Y RECOLECCION DE INFORMACION CONTABLE, FINANCIERA, PRESUPUESTAL Y DE CONTROL INTERNO DE LA ENTIDAD “ELECTRIFICADORA DEL META S. A. E.S.P. – EMSA S.A.” VIGENCIA 2019</t>
  </si>
  <si>
    <t>ALEXANDRA TAPIAS MEZA</t>
  </si>
  <si>
    <t>CPS_396_2020</t>
  </si>
  <si>
    <t xml:space="preserve">6.130.000,00	</t>
  </si>
  <si>
    <t xml:space="preserve">	PRESTACIÓN DE SERVICIOS PROFESIONALES PARA APOYAR A LA COMISIÓN LEGAL DE CUENTAS EN LA REVISIÓN Y SEGUIMIENTO PRESUPUESTAL, ADMINISTRATIVO, Y DE CONTROL INTERNO DENTRO DE LOS INFORMES DE GESTIÓN DE LAS ENTIDADES ‘CORPORACIÓN AUTÓNOMA REGIONAL DEL ATLÁNTICO – CRA Y SUPERINTENDENCIA DE NOTARIADO Y REGISTRO’’,- VIGENCIA 2019</t>
  </si>
  <si>
    <t xml:space="preserve">SANDRA CAROLINA MACIAS
</t>
  </si>
  <si>
    <t>CPS_397_2020</t>
  </si>
  <si>
    <t>PRESTACIÓN DE SERVICIOS PROFESIONALES PARA APOYAR A LA COMISIÓN LEGAL DE CUENTAS DESDE EL PUNTO DE VISTA DE SU PROFESIÓN EN LA REVISIÓN CONTABLE, FINANCIERA Y PRESUPUESTAL DE LAS ENTIDADES "CONSEJO PROFESIONAL DE INGENIERÍA – COPNIA y U.A.E. AUTORIDAD NACIONAL DE LICENCIAS AMBIENTALES - ANLA’’- VIGENCIA 2019</t>
  </si>
  <si>
    <t>CPS_398_2020</t>
  </si>
  <si>
    <t xml:space="preserve">	“PRESTACION DE SERVICIOS PROFESIONALES PARA BRINDAR ACOMPAÑAMIENTO A LA DIVISIÓN FINANCIERA Y PRESUPUESTO EN LA AUDITORÍA FINANCIERA REALIZADA POR LA OFICINA DE CONTROL INTERNO DE LA CORPORACIÓN”,	</t>
  </si>
  <si>
    <t>27&amp;06/2020</t>
  </si>
  <si>
    <t>Daniel Mauricio Ovalle Amaya</t>
  </si>
  <si>
    <t>CPS_399_2020</t>
  </si>
  <si>
    <t xml:space="preserve">	PRESTACION DE SERVICIOS DE APOYO A LA GESTIÓN COMO CAMARÓGRAFO PARA EL REGISTRO AUDIOVISUAL Y EDICIÓN DE LOS DIFERENTES PRODUCTOS AUDIOVISUALES REALIZADOS POR LA OFICINA DE INFORMACIÓN Y PRENSA DE LA CÁMARA DE REPRESENTANTES”</t>
  </si>
  <si>
    <t xml:space="preserve">	KATHERINE DEL CARMEN DE LA HOZ DE AVILA</t>
  </si>
  <si>
    <t>CPS_400_2020</t>
  </si>
  <si>
    <t>PRESTACIÓN DE SERVICIOS PROFESIONALES PARA APOYAR A LA COMISIÓN LEGAL DE CUENTAS DESDE EL PUNTO DE VISTA DE SU PROFESIÓN EN LA REVISIÓN CONTABLE, FINANCIERA Y PRESUPUESTAL DE LAS ENTIDADES "U.A.E. DIRECCIÓN DE IMPUESTOS Y ADUANAS NACIONALES – DIAN FUNCIÓN RECAUDADORA Y AGENCIA NACIONAL DE MINERÍA – ANM’’- VIGENCIA 2019.</t>
  </si>
  <si>
    <t>CPS_401_2020</t>
  </si>
  <si>
    <t>PRESTACIÓN DE SERVICIOS PROFESIONALES PARA APOYAR A LA COMISIÓN LEGAL DE CUENTAS DESDE EL PUNTO DE VISTA DE SU PROFESIÓN EN LA REVISIÓN CONTABLE, FINANCIERA Y PRESUPUESTAL DE LAS ENTIDADES "FONDO NACIONAL DE PRESTACIONES SOCIALES DEL MAGISTERIO FOMAG – FIDUPREVISORA S.A. Y FONDO NACIONAL DEL AHORRO – FNA’’- VIGENCIA 2019</t>
  </si>
  <si>
    <t>Nayhua Fayad De Lavalle</t>
  </si>
  <si>
    <t>CPS_402_2020</t>
  </si>
  <si>
    <t xml:space="preserve">	PRESTACIÓN DE SERVICIOS PROFESIONALES CON PLENA AUTONOMÍA TÉCNICA, ADMINISTRATIVA Y FINANCIERA PARA BRINDAR APOYO A LA OFICINA COORDINADORA DEL CONTROL INTERNO EN LA REALIZACIÓN DE PIEZAS GRAFICAS, PRESENTACIONES RELACIONADAS CON LA CULTURA DE CONTROL Y PUBLICACIÓN DE RESULTADOS DE LA EVALUACIÓN DEL SISTEMA DE CONTROL INTERNO</t>
  </si>
  <si>
    <t xml:space="preserve">Maria Fernanda Triana Reyes </t>
  </si>
  <si>
    <t>CPS_403_2020</t>
  </si>
  <si>
    <t>“PRESTAR SERVICIOS TÉCNICOS EN LA DIVISIÓN JURÍDICA DE LA CÁMARA DE REPRESENTANTES PARA LA GESTIÓN DE ARCHIVO Y ACTIVIDADES SECRETARIALES"</t>
  </si>
  <si>
    <t xml:space="preserve">	Silvio Edgar Paz Mera</t>
  </si>
  <si>
    <t>CPS_404_2020</t>
  </si>
  <si>
    <t>PRESTAR SERVICIOS DE APOYO A LA GESTIÓN A LA COMISIÓN LEGAL DE CUENTAS EN LA REVISIÓN, BUSQUEDA Y RECOLECCION DE INFORMACION CONTABLE, FINANCIERA, PRESUPUESTAL Y DE CONTROL INTERNO DE LA ENTIDAD “INSTITUTO DE HIDROLOGÍA, METEOROLOGÍA Y ESTUDIOS AMBIENTALES – IDEAM” VIGENCIA 2019.</t>
  </si>
  <si>
    <t>Maria Selenny Cossio Rios</t>
  </si>
  <si>
    <t>CPS_405_2020</t>
  </si>
  <si>
    <t xml:space="preserve">	PRESTAR SERVICIOS PROFESIONALES COMO ABOGADO PARA APOYAR A LA DIVISIÓN JURÍDICA EN LO QUE RESPECTA A LOS TEMAS DE PLANES ESTRATÉGICOS Y DE CONTROL, ASÍ COMO EN OTROS ASUNTOS ASIGNADOS.</t>
  </si>
  <si>
    <t>CPS_406_2020</t>
  </si>
  <si>
    <t>“PRESTACIÓN DE SERVICIOS PROFESIONALES PARA ASESORAR A LA COMISIÓN LEGAL DE CUENTAS EN EL ANALISIS Y SEGUIMIENTO PRESUPUESTAL, ADMINISTRATIVO, Y DE CONTROL INTERNO DENTRO DE LOS INFORMES DE GESTION DE LAS ENTIDADES “AGENCIA DE DESARROLLO RURAL – ADR Y AGENCIA DE RENOVACIÓN DE TERRITORIO’’ VIGENCIA 2019</t>
  </si>
  <si>
    <t>Laura de Leal</t>
  </si>
  <si>
    <t>CPS_407_2020</t>
  </si>
  <si>
    <t>PRESTAR SERVICIOS DE APOYO A LA GESTIÓN A LA COMISIÓN LEGAL DE CUENTAS EN LA REVISIÓN, BUSQUEDA Y RECOLECCION DE INFORMACION CONTABLE, FINANCIERA, PRESUPUESTAL Y DE CONTROL INTERNO DE LA ENTIDAD “UNIVERSIDAD DE LOS LLANOS” VIGENCIA 2019.</t>
  </si>
  <si>
    <t>Sebastian Perez Hernandez</t>
  </si>
  <si>
    <t>CPS_408_2020</t>
  </si>
  <si>
    <t xml:space="preserve">“PRESTACIÓN DE SERVICIOS DE APOYO A LA GESTIÓN EN LA COMISIÓN TERCERA CONSTITUCIONAL PERMANENTE, ESPECIALMENTE EN LOS TEMAS RELACIONADOS CON LA PROYECCIÓN DE OFICIOS, DERECHOS DE PETICIÓN Y COMUNICACIONES QUE RESULTEN DEL DIARIO DESARROLLO DE LAS FUNCIONES ENCOMENDADAS A ESTA CÉLULA CONGRESIONAL” </t>
  </si>
  <si>
    <t>Luz Dely Sanchez Rodriguez</t>
  </si>
  <si>
    <t>CPS_409_2020</t>
  </si>
  <si>
    <t xml:space="preserve">	“PRESTACIÓN DE SERVICIOS PROFESIONALES COMO ADMINISTRADORA PÚBLICA PARA IMPLEMENTAR EL PLAN DE DIRECCIÓN Y SUPERVISIÓN DEL PROYECTO MEJORAMIENTO DEL SISTEMA DE LA GESTIÓN DOCUMENTAL Y DE LA INFORMACIÓN EN LA CÁMARA DE REPRESENTANTES”.</t>
  </si>
  <si>
    <t>CPS_410_2020</t>
  </si>
  <si>
    <t xml:space="preserve">	“PRESTACIÓN DE SERVICIOS PROFESIONALES PARA APOYAR JURÍDICAMENTE LOS PROCESOS Y PROCEDIMIENTOS DE LA DIVISIÓN DE SERVICIOS DE LA CÁMARA DE REPRESENTES”.</t>
  </si>
  <si>
    <t>Jorge Jeisson Ramirez Baron</t>
  </si>
  <si>
    <t>CPS_411_2020</t>
  </si>
  <si>
    <t>PRESTAR SERVICIOS DE APOYO A LA GESTIÓN A LA COMISIÓN LEGAL DE CUENTAS EN LA REVISIÓN, BUSQUEDA Y RECOLECCION DE INFORMACION CONTABLE, FINANCIERA, PRESUPUESTAL Y DE CONTROL INTERNO DE LA ENTIDAD “UNIDAD NACIONAL PARA LA GESTIÓN DEL RIESGO DE DESASTRES - UNGRD” VIGENCIA 2019.</t>
  </si>
  <si>
    <t>JORGE EDISSON OLARTE RICARDO</t>
  </si>
  <si>
    <t>CPS_412_2020</t>
  </si>
  <si>
    <t xml:space="preserve">	“PRESTACIÓN DE SERVICIOS PROFESIONALES COMO INGENIERO DE SISTEMAS Y TELECOMUNICACIONES PARA IMPLEMENTAR EL PLAN DE DIRECCIÓN Y SUPERVISIÓN DEL PROYECTO MEJORAMIENTO DEL SISTEMA DE LA GESTIÓN DOCUMENTAL Y DE LA INFORMACIÓN EN LA CÁMARA DE REPRESENTANTES”.</t>
  </si>
  <si>
    <t>Mercy Juliana Quintero Escobar</t>
  </si>
  <si>
    <t>CPS_413_2020</t>
  </si>
  <si>
    <t>PRESTACION DE SERVICIOS DE APOYO A LA GESTION PARA ACOMPAÑAR A LA DIVISION DE PERSONAL EN LAS ACTIVIDADES DE SISTEMATIZACION, EVACUACION DE FONDOS ACUMULADOS Y ARCHIVO DE GESTION PARA LA EJECUCIÓN DE LAS ACTIVIDADES ADMINISTRATIVAS</t>
  </si>
  <si>
    <t>CPS_414_2020</t>
  </si>
  <si>
    <t>“PRESTACION DE SERVICIOS DE APOYO A LA GESTION EN LA DIVISION DE PERSONAL PARA COLABORAR CON LA CONSOLIDACION DE LOS DOCUMENTOS SOPORTE DEL PROGRAMA DE DESVINCULACION ASISTIDA Y APOYAR LA ESTRUCTURACIÓN DEL PLAN ESTRATÉGICO DEL TALENTO HUMANO”.</t>
  </si>
  <si>
    <t>Rafael David Noguera Lozano</t>
  </si>
  <si>
    <t>CPS_415_2020</t>
  </si>
  <si>
    <t xml:space="preserve">	PRESTACIÓN DE SERVICIOS DE APOYO A LA GESTIÓN PARA IMPLEMENTAR EL PLAN DE DIRECCIÓN Y SUPERVISIÓN DEL PROYECTO MEJORAMIENTO DEL SISTEMA DE LA GESTIÓN DOCUMENTAL Y DE LA INFORMACIÓN EN LA CÁMARA DE REPRESENTANTES.</t>
  </si>
  <si>
    <t>Lucas A. Mosquera Sarria</t>
  </si>
  <si>
    <t xml:space="preserve">	CPS_416_2020</t>
  </si>
  <si>
    <t>“PRESTACIÓN DE SERVICIOS PROFESIONALES COMO CONTADOR PÚBLICO PARA IMPLEMENTAR EL PLAN DE DIRECCIÓN Y SUPERVISIÓN DEL PROYECTO MEJORAMIENTO DEL SISTEMA DE LA GESTIÓN DOCUMENTAL Y DE LA INFORMACIÓN EN LA CÁMARA DE REPRESENTANTES</t>
  </si>
  <si>
    <t>CPS_417_2020</t>
  </si>
  <si>
    <t>PRESTACIÓN DE SERVICIOS PROFESIONALES EN LA DIVISIÓN DE PERSONAL PARA COLABORAR EN TODO LO RELACIONADO CON EL SISTEMA DE SEGURIDAD Y SALUD EN EL TRABAJO”</t>
  </si>
  <si>
    <t>CPS_418_2020</t>
  </si>
  <si>
    <t>CPS_419_2020</t>
  </si>
  <si>
    <t>PRESTAR SERVICIOS TÉCNICOS COMO ENLACE DE LA DIVISIÓN JURÍDICA DE LA CÁMARA DE REPRESENTANTES Y LAS DIFERENTES DEPENDENCIAS DE LA CORPORACIÓN PARA EFECTOS DE LA GESTIÓN DE CONTRATACIÓN”.</t>
  </si>
  <si>
    <t>CPS_420_2020</t>
  </si>
  <si>
    <t>“PRESTACIÓN DE SERVICIOS PROFESIONALES PARA APOYAR ACTIVIDADES RELACIONADAS CON EL PLAN INSTITUCIONAL DE GESTIÓN AMBIENTAL DE LA CORPORACIÓN”.</t>
  </si>
  <si>
    <t>Nivaldo Hernán Onatra Campo</t>
  </si>
  <si>
    <t xml:space="preserve">CPS_421_2020	</t>
  </si>
  <si>
    <t>PRESTAR LOS SERVICIOS PROFESIONALES EN EL DESPACHO DE LA DIRECCIÓN ADMINISTRATIVA PARA LA CREACIÓN Y DIFUSIÓN DE ESTRATEGIAS DE COMUNICACIÓN QUE IMPULSEN LA IMAGEN DE LA CÁMARA DE REPRESENTANTES DE IGUAL MANERA LAS DEMÁS QUE LE SEAN ASIGNADAS”.</t>
  </si>
  <si>
    <t xml:space="preserve">Laura Cristina Hinojoza </t>
  </si>
  <si>
    <t>CPS_423_2020</t>
  </si>
  <si>
    <t xml:space="preserve">	“PRESTACION DE SERVICIOS PROFESIONALES PARA BRINDAR ACOMPAÑAMIENTO A LA OFICINA DE INFORMACION Y PRENSA EN LA REALIZACION DE NOTAS PERIODISTICAS PARA LA REVISTA INSTITUCIONAL 'PODER LEGISLATIVO' DE LA CAMARA DE REPRESENTANTES EN LA MISMA”</t>
  </si>
  <si>
    <t>Darlin Elena Pombo Jimenez</t>
  </si>
  <si>
    <t>CPS_424_2020</t>
  </si>
  <si>
    <t>PRESTAR SERVICIOS DE APOYO A LA GESTION A LA DIVISION FINANCIERA PARA EL PROCEDIMIENTO DE LAS CUENTAS POR PAGAR</t>
  </si>
  <si>
    <t>MARTINIANO PERDOMO GARCIA</t>
  </si>
  <si>
    <t>CPS_425_2020</t>
  </si>
  <si>
    <t>PRESTACIÓN DE SERVICIOS DE APOYO A LA GESTION, PARA EL DESARROLLO DE LAS ACTIVIDADES ASISTENCIALES Y DE TRANSCRIPCIÓN DE LA SECCION DE RELATORIA DE LA CÁMARA DE REPRESENTANTES</t>
  </si>
  <si>
    <t>DIANA EDITH CONTRERAS</t>
  </si>
  <si>
    <t>CPS_426_2020</t>
  </si>
  <si>
    <t>PRESTACIÓN DE SERVICIOS PROFESIONALES PARA BRINDAR ACOMPAÑAMIENTO TÉCNICO EN LA EJECUCION DE OBRAS LOCATIVAS E INTERNVENCIONES A LA INFRAESTRUCTURA FISICA DE LAS INSTALACIONES DEL CONGRESO DE LA REPUBLICA OCUPADAS POR CAMARA DE REPRESENTANTES</t>
  </si>
  <si>
    <t>YEIMY YERALDITH QUIÑONEZ SANCHEZ</t>
  </si>
  <si>
    <t>CPS_427_2020</t>
  </si>
  <si>
    <t>PRESTACIÓN DE SERVICIOS PROFESIONALES PARA APOYAR A LA COMISIÓN LEGAL DE CUENTAS DESDE EL PUNTO DE VISTA DE SU PROFESIÓN EN LA REVISIÓN CONTABLE, FINANCIERA Y PRESUPUESTAL DE LA ENTIDAD “ CAJA DE RETIRO DE LAS FUERZAS MILITARES - CREMIL’’ VIGENCIA 2019</t>
  </si>
  <si>
    <t>CPS_428_2020</t>
  </si>
  <si>
    <t>PRESTACION DE SERVICIOS PROFESIONALES PARA BRINDAR ACOMPAÑAMIENTO A LA OFICINA DE INFORMACION Y PRENSA EN LA CREACIÓN, PRESENTACIÓN Y PRODUCCIÓN DE PROGRAMAS TELEVISIVOS PARA CANAL CONGRESO DE LA CAMARA DE REPRESENTANTE</t>
  </si>
  <si>
    <t>CPS_430_2020</t>
  </si>
  <si>
    <t>PRESTAR SERVICIOS COMO ASESOR JURÍDICO EN LA DIVISIÓN JURÍDICA DE LA CÁMARA DE REPRESENTANTES</t>
  </si>
  <si>
    <t>ELSY KACTERINE BERNAL RODRIGUEZ</t>
  </si>
  <si>
    <t>CPS_431_2020</t>
  </si>
  <si>
    <t>Johan Mauricio Beltran Leguizamon</t>
  </si>
  <si>
    <t>CPS_433_2020</t>
  </si>
  <si>
    <t>CONTRATO DE PRESTACIÓN DE SERVICIOS DE APOYO A LA GESTIÓN EN LA DIVISIÓN DE PERSONAL PARA APOYAR AL GRUPO INTEGRAL DE TRABAJO ENCARGADO DE LA EXPEDICIÓN DE LAS CERTIFICACIONES LABORALES PARA PENSIÓN</t>
  </si>
  <si>
    <t>ANDREA CAROLINA VANEGAS MEZA</t>
  </si>
  <si>
    <t>CPS_434_2020</t>
  </si>
  <si>
    <t>PRESTAR SERVICIOS DE APOYO A LA GESTIÓN A LA COMISIÓN LEGAL DE CUENTAS EN LA REVISIÓN, BUSQUEDA Y RECOLECCION DE INFORMACION CONTABLE, FINANCIERA, PRESUPUESTAL Y DE CONTROL INTERNO DE LA ENTIDAD “INSTITUTO NACIONAL DE SALUD – INS” VIGENCIA 2019.</t>
  </si>
  <si>
    <t>JOSE JOAQUIN RINCON PASTRANA</t>
  </si>
  <si>
    <t>CPS_436_2020</t>
  </si>
  <si>
    <t>PRESTACIÓN DE SERVICIOS PROFESIONALES PARA APOYAR A LA COMISIÓN LEGAL DE CUENTAS EN LA REVISIÓN Y SEGUIMIENTO PRESUPUESTAL, ADMINISTRATIVO, Y DE CONTROL INTERNO DENTRO DE LOS INFORMES DE GESTIÓN DE LA ENTIDAD “COLPENSIONES Y SUS CUATRO FONDOS: ADMINISTRADORA, VEJEZ, INVALIDEZ Y SOBREVIVENCIA’’ - VIGENCIA 2019</t>
  </si>
  <si>
    <t>Jorge Hernán Peláez Andrade</t>
  </si>
  <si>
    <t>CPS_437_2020</t>
  </si>
  <si>
    <t>PRESTACIÓN DE SERVICIOS PROFESIONALES PARA BRINDAR APOYO Y ACOMPAÑAMIENTO, EN EL PROCESO DE VERIFICACIÓN Y REVISIÓN DE CUENTAS DE COBRO RADICADAS EN LA DIVISIÓN</t>
  </si>
  <si>
    <t>Alex Fernando Sierra Franco</t>
  </si>
  <si>
    <t>CPS_438_2020</t>
  </si>
  <si>
    <t>Ciro Augusto Mena Celodio</t>
  </si>
  <si>
    <t>CPS_439_2020</t>
  </si>
  <si>
    <t>PRESTACIÓN DE SERVICIOS DE APOYO A LA GESTIÓN PARA BRINDAR ACOMPAÑAMIENTO EN ACTIVIDADES ADMINISTRATIVAS RELACIONADAS CON EL PARQUE AUTOMOTOR DE LA CÁMARA DE REPRESENTANTES.</t>
  </si>
  <si>
    <t>CPS_440_2020</t>
  </si>
  <si>
    <t>AYDA LUCIA ROSERO REYES</t>
  </si>
  <si>
    <t>CPS_442_2020</t>
  </si>
  <si>
    <t>PRESTACIÓN DE SERVICIOS PROFESIONALES EN LA DIVISIÓN DE PERSONAL PARA APOYAR A LA COORDINACIÓN DEL SISTEMA GENERAL DE SEGURIDAD Y SALUD EN EL TRABAJO</t>
  </si>
  <si>
    <t>laura vanessa velez vergara</t>
  </si>
  <si>
    <t>CPS_443_2020</t>
  </si>
  <si>
    <t>PRESTAR SERVICIOS PROFESIONALES COMO ABOGADO EN LA DIVISIÓN JURÍDICA APOYANDO LA GESTIÓN POS CONTRACTUAL Y DEMÁS QUE SE ASIGNEN DENTRO DE LA DEPENDENCIA</t>
  </si>
  <si>
    <t>Daniela Alejandra Hernandez</t>
  </si>
  <si>
    <t>CPS_444_2020</t>
  </si>
  <si>
    <t>PRESTAR LOS SERVICIOS PROFESIONALES BRINDANDO APOYO EN EL ANALISIS DE INFORMACIÓN QUE SIRVA DE INSUMO PARA LOS INFORMES DE LEY Y LAS AUDITORIAS INTERNAS DE ACUERDO AL PLAN ANUAL DE AUDITORIAS DE 2020</t>
  </si>
  <si>
    <t>Jorge Alberto Isaza Garay</t>
  </si>
  <si>
    <t xml:space="preserve">	CPS_445_2020</t>
  </si>
  <si>
    <t>ANA LIBIA SUAREZ CORZO</t>
  </si>
  <si>
    <t>CPS_446_2020</t>
  </si>
  <si>
    <t>PRESTAR SERVICIOS PROFESIONALES ESPECIALIZADOS COMO ABOGADA PARA APOYAR LOS PROCESOS, TRÁMITES Y PROCEDIMIENTOS CONTRACTUALES A CARGO DE LA DIVISIÓN JURÍDICA</t>
  </si>
  <si>
    <t>YEBRAIL PLAZAS</t>
  </si>
  <si>
    <t xml:space="preserve"> CPS_447_2020</t>
  </si>
  <si>
    <t>PRESTAR LOS SERVICIOS PROFESIONALES EN EL DESPACHO DE LA DIRECCIÓN
ADMINISTRATIVA COMO SOPORTE PARA LA EJECUCION DE LAS ESTRATEGIAS DE COMUNICACIÓN Y
PRENSA</t>
  </si>
  <si>
    <t>Jason Orozco Dominguez</t>
  </si>
  <si>
    <t>CPS_448_2020</t>
  </si>
  <si>
    <t>PRESTACION DE SERVICIOS PROFESIONALES PARA ACOMPAÑAR A LA DIVISION FINANCIERA EN LA REVISION DE LAS CUENTAS DE COBRO DE LOS CONTRATISTAS TANTO PERSONAS NATURALES Y JURIDICAS</t>
  </si>
  <si>
    <t>JUAN CARLOS MORENO BENAVIDES</t>
  </si>
  <si>
    <t>CPS_449_2020</t>
  </si>
  <si>
    <t>PRESTACIÓN DE SERVICIOS PROFESIONALES PARA ASESORAR A LA COMISIÓN LEGAL DE CUENTAS EN EL ANALISIS Y SEGUIMIENTO PRESUPUESTAL, ADMINISTRATIVO, Y DE CONTROL INTERNO DENTRO DE LOS INFORMES DE GESTION DE LAS ENTIDADES “CORPORACIÓN AUTÓNOMA REGIONAL DE CUNDINAMARCA – CAR E INSTITUTO DE INVESTIGACIONES AMBIENTALES DEL PACÍFICO – JHON VON NEUMANN’’ VIGENCIA 2019</t>
  </si>
  <si>
    <t>CPS_450_2020</t>
  </si>
  <si>
    <t>PRESTACION DE SERVICIOS PROFESIONALES PARA BRINDAR APOYO Y ACOMPAÑAMIENTO EN LOS TEMAS PRESUPUESTALES QUE SE DESARROLLAN EN LA DIVISIÓN FINANCIERA Y PRESUPUESTO</t>
  </si>
  <si>
    <t>Leidy Natalia Prada Garcia</t>
  </si>
  <si>
    <t>CPS_451_2020</t>
  </si>
  <si>
    <t>PRESTACION DE SERVICIOS DE APOYO A LA GESTION EN LA DIVISION DE PERSONAL PARA COLABORAR CON EL PROCESO DE INDUCCION DEL PERSONAL NUEVO QUE INGRESA A LA ENTIDAD Y APOYAR LO RELACIONADO CON LA EJECUCION DEL PLAN INSTITUCIONAL DE FORMACION Y CAPACITACION PIFC 2020”</t>
  </si>
  <si>
    <t>AIDEE OMAIRA CHACON AGREDO</t>
  </si>
  <si>
    <t>CPS_452_2020</t>
  </si>
  <si>
    <t>CPS_453_2020</t>
  </si>
  <si>
    <t>PRESTAR SERVICIOS PROFESIONALES ESPECIALIZADOS COMO ABOGADA PARA REPRESENTAR JUDICIAL Y ADMINISTRATIVAMENTE LA CÁMARA DE REPRESENTANTES EN LOS PROCESOS ASIGNADOS</t>
  </si>
  <si>
    <t>CYNTHIA BEATRIZ GOMEZ SALTAREN</t>
  </si>
  <si>
    <t xml:space="preserve">	CPS_454_2020</t>
  </si>
  <si>
    <t>“PRESTAR LOS SERVICIOS DE APOYO A LA GESTIÓN EN LA OFICINA DE PROTOCOLO, EN LAS ACTIVIDADES RELACIONADAS CON LA GESTIÓN VIRTUAL Y DOCUMENTAL QUE LA DEPENDENCIA REQUIERA”.</t>
  </si>
  <si>
    <t>CPS_455_2020</t>
  </si>
  <si>
    <t>Sebastian Del Toro Montalvo</t>
  </si>
  <si>
    <t>CPS_456_2020</t>
  </si>
  <si>
    <t>PRESTACIÓN DE SERVICIOS DE APOYO A LA GESTIÓN EN LA OFICINA DE PLANEACIÓN Y SISTEMAS PARA BRINDAR SOPORTE A LAS DISTINTAS APLICACIONES DE LA CORPORACIÓN, REDES DE COMUNICACIÓN E INFRAESTRUCTURA TECNOLÓGICA DE LA PLATAFORMA DE LA CÁMARA DE REPRESENTANTES</t>
  </si>
  <si>
    <t>EDWIN ANDRES GUTIERREZ VIZCAINO</t>
  </si>
  <si>
    <t>CPS_457_2020</t>
  </si>
  <si>
    <t>CPS_458_2020</t>
  </si>
  <si>
    <t>CPS_459_2020</t>
  </si>
  <si>
    <t>PRESTACIÓN DE SERVICIOS DE APOYO A LA GESTIÓN PARA BRINDAR ACOMPAÑAMIENTO EN ACTIVIDADES ADMINISTRATIVAS RELACIONADAS CON EL PARQUE AUTOMOTOR DE LA CÁMARA DE REPRESENTANTES</t>
  </si>
  <si>
    <t>DIANA MILENA JARAMILLO PEREZ</t>
  </si>
  <si>
    <t>CPS_460_2020</t>
  </si>
  <si>
    <t>PRESTACIÓN DE SERVICIOS PROFESIONALES PARA BRINDAR ACOMPAÑAMIENTO AL CANAL CONGRESO DE LA CÁMARA DE REPRESENTANTES EN LAS DIFERENTES ACTIVIDADES PERIODÍSTICAS Y DE PRODUCCIÓN NECESARIAS PARA LA REALIZACIÓN DE LOS PRODUCTOS TELEVISIVOS</t>
  </si>
  <si>
    <t>CPS_461_2020</t>
  </si>
  <si>
    <t>CPS_462_2020</t>
  </si>
  <si>
    <t>PRESTACION DE SERVICIOS DE APOYO A LA GESTION PARA ACOMPAÑAR A LA DIVISION DE PERSONAL EN LAS ACTIVIDADES DE SISTEMATIZACION, EVACUACION DE FONDOS ACUMULADOS Y ARCHIVO DE GESTION PARA LA EJECUCIÓN DE LAS ACTIVIDADES ADMINISTRATIVAS</t>
  </si>
  <si>
    <t>Weyni Dayan Diaz Criollo</t>
  </si>
  <si>
    <t>CPS_463_2020</t>
  </si>
  <si>
    <t>PRESTAR SERVICIOS DE APOYO A LA GESTIÓN PARA LA CONFORMACIÓN DEL ARCHIVO DE CONTRATOS DE PRESTACIÓN DE SERVICIOS Y OTROS ASIGNADOS</t>
  </si>
  <si>
    <t>Edward Enrique García Vizcaíno</t>
  </si>
  <si>
    <t>CPS_464_2020</t>
  </si>
  <si>
    <t>CPS_465_2020</t>
  </si>
  <si>
    <t>PRESTACIÓN DE SERVICIOS PROFESIONALES COMO INGENIERO INDUSTRIAL PARA IMPLEMENTAR EL PLAN DE DIRECCIÓN Y SUPERVISIÓN DEL PROYECTO MEJORAMIENTO DEL SISTEMA DE LA GESTIÓN DOCUMENTAL Y DE LA INFORMACIÓN EN LA CÁMARA DE REPRESENTANTES</t>
  </si>
  <si>
    <t>CPS_466_2020</t>
  </si>
  <si>
    <t>PRESTACIÓN DE SERVICIOS PROFESIONALES PARA BRINDAR ACOMPAÑAMIENTO AL CANAL CONGRESO DE LA CÁMARA DE REPRESENTANTES EN LAS DIFERENTES ACTIVIDADES PERIODÍSTICAS Y DE PRODUCCIÓN NECESARIAS PARA LA REALIZACIÓN DE LOS PRODUCTOS TELEVISIVOS</t>
  </si>
  <si>
    <t>CPS_467_2020</t>
  </si>
  <si>
    <t>PRESTACIÓN DE SERVICIOS DE APOYO A LA GESTIÓN PARA BRINDAR ACOMPAÑAMIENTO EN ACTIVIDADES ADMINISTRATIVAS RELACIONADAS CON EL PARQUE AUTOMOTOR DE LA CAMARA DE REPRESENTANTES</t>
  </si>
  <si>
    <t>CPS_468_2020</t>
  </si>
  <si>
    <t>PRESTACIÓN DE SERVICIOS PROFESIONALES PARA BRINDAR ACOMPAÑAMIENTO A LA OFICINA DE INFORMACIÓN Y PRENSA DE LA CÁMARA DE REPRESENTANTES, EN TODO LO RELACIONADO CON LA ETAPA PRECONTRACTUAL, CONTRACTUAL Y DEMÁS ACTIVIDADES DE ÍNDOLE ADMINISTRATIVA QUE SE DESARROLLEN EN LA MISMA</t>
  </si>
  <si>
    <t>Felix Elizalde Morales</t>
  </si>
  <si>
    <t>CPS_469_2020</t>
  </si>
  <si>
    <t>Luis Miguel Perez</t>
  </si>
  <si>
    <t xml:space="preserve">	CPS_470_2020</t>
  </si>
  <si>
    <t>PRESTACIÓN DE SERVICIOS PROFESIONALES PARA REALIZAR MATRIZ DE EVALUACION SOBRE EL IMPACTO EN LA EJECUCIÒN DE LOS CONTRATOS DE BIENES Y SERVICIOS, PROVOCADA POR EL COVID-19 EN EL AREA DE LA DIVISON DE SERVICIOS DE LA CORPORACION</t>
  </si>
  <si>
    <t>JORGE IVAN CASTELLANOS QUICENO</t>
  </si>
  <si>
    <t xml:space="preserve">	CPS_471_2020</t>
  </si>
  <si>
    <t>PRESTACIÓN DE SERVICIOS PROFESIONALES PARA ASESORAR, A LA JEFATURA DE LA DIVISIÓN EN ASPECTOS FINANCIEROS, TRIBUTARIOS, Y PRESUPUESTALES, Y EN CUANTO A LA LIQUIDACIÓN Y PAGOS DE LAS CUENTAS DE LOS CONTRATISTAS TANTO DE CONTRATOS DE BIENES Y SERVICIOS Y DE PRESTACIÓN DE SERVICIOS PROFESIONALES Y DE APOYO A LA GESTIÓN</t>
  </si>
  <si>
    <t>TATIANA SOLARTE</t>
  </si>
  <si>
    <t>CPS_472_2020</t>
  </si>
  <si>
    <t>PRESTACIÓN DE SERVICIOS PROFESIONALES EN LA DIVISIÓN DE PERSONAL PARA APOYAR A LA COORDINACIÓN DEL SISTEMA GENERAL DE SEGURIDAD Y SALUD EN EL TRABAJO Y APOYAR LA EJECUCIÓN DE LA POLÍTICA DE BIENESTAR DE LA ENTIDAD</t>
  </si>
  <si>
    <t>DARWIN MAURICIO MOYANO RIVEROS</t>
  </si>
  <si>
    <t>CPS_473_2020</t>
  </si>
  <si>
    <t>Natalia Galindo Alonso</t>
  </si>
  <si>
    <t>CPS_474_2020</t>
  </si>
  <si>
    <t>PRESTAR LOS SERVICIOS DE APOYO A LA GESTIÓN EN PROYECCIÓN Y RECOLECCIÓN DE INFORMACIÓN PARA LA ESTRATEGIA DE COMUNICACIÓN Y REDES SOCIALES DE LA DIRECCIÓN ADMINISTRATIVA DE LA CÁMARA DE REPRESENTANTES</t>
  </si>
  <si>
    <t>Neftali Rojas Muñoz</t>
  </si>
  <si>
    <t>CPS_475_2020</t>
  </si>
  <si>
    <t>PRESTACIÓN DE SERVICIOS DE APOYO A LA GESTIÓN PARA BRINDAR ACOMPAÑAMIENTO EN ACTIVIDADES TECNICO ADMINISTRATIVAS EN LA SUPERVISION DEL PROYECTO DE INVERSION: “MEJORAMIENTO DE LAS CONDICIONES DE SEGURIDAD Y PROTECCIÓN EN LOS DESPLAZAMIENTOS DE LOS REPRESENTANTES A LA CÁMARA</t>
  </si>
  <si>
    <t>AURADELIA NEGRETTE SAENZ</t>
  </si>
  <si>
    <t>CPS_476_2020</t>
  </si>
  <si>
    <t>PRESTACIÓN DE SERVICIOS PROFESIONALES PARA BRINDAR APOYO JURÍDICO A LAS ACTIVIDADES ADMINISTRATIVAS DERIVADAS DEL CUMPLIMIENTO DE LAS FUNCIONES DE LA DIVISIÓN DE PERSONAL</t>
  </si>
  <si>
    <t>ANGIE KATHERINE SARMIENTO TOBAR</t>
  </si>
  <si>
    <t>CPS_477_2020</t>
  </si>
  <si>
    <t>NATALIA CAROLINA LONDOÑO SOTO</t>
  </si>
  <si>
    <t>CPS_479_2020</t>
  </si>
  <si>
    <t>CPS_481_2020</t>
  </si>
  <si>
    <t>Jorge Leandro Suarez Gutierrez</t>
  </si>
  <si>
    <t>CPS_482_2020</t>
  </si>
  <si>
    <t xml:space="preserve">	LUISA FERNANDA CARDENAS LEGUIZAMON</t>
  </si>
  <si>
    <t xml:space="preserve">	CPS_483_2020</t>
  </si>
  <si>
    <t>PRESTACION DE SERVICIOS DE APOYO A LA GESTION PARA BRINDAR ACOMPAÑAMIENTO EN LAS DIFERENTES ACTIVIDADES TÉCNICAS DE PRODUCCIÓN NECESARIAS PARA LA OPERACIÓN DEL CANAL CONGRESO DE LA CAMARA DE REPRESENTANTES</t>
  </si>
  <si>
    <t>MARIA FERNANDA GONZALEZ PRIETO</t>
  </si>
  <si>
    <t xml:space="preserve">	CPS_484_2020</t>
  </si>
  <si>
    <t xml:space="preserve">	“PRESTACIÓN DE SERVICIOS PROFESIONALES PARA BRINDAR ACOMPAÑAMIENTO A LA DIVISIÓN EN TEMAS RELACIONADOS CON PRESUPUESTO, MANEJO SIIF NACIÓN II Y APLICACIÓN DE NORMAS FINANCIERAS</t>
  </si>
  <si>
    <t>ROCIO AYALA MORENO</t>
  </si>
  <si>
    <t xml:space="preserve">	CPS_485_2020</t>
  </si>
  <si>
    <t>PRESTACIÓN DE SERVICIOS PROFESIONALES PARA BRINDAR APOYO A LA DEPENDENCIA EN EL ANÁLISIS, REVISIÓN Y ACTUALIZACIÓN DE LOS PROCESOS Y PROCEDIMIENTOS ESTABLECIDOS EN LA DIVISIÓN FINANCIERA Y DE PRESUPUESTO</t>
  </si>
  <si>
    <t xml:space="preserve"> Carlos Alfonso Garrido Hernandez</t>
  </si>
  <si>
    <t xml:space="preserve">	CPS_486_2020</t>
  </si>
  <si>
    <t>PRESTAR SERVICIOS DE APOYO A LA GESTIÓN A LA COMISIÓN LEGAL DE CUENTAS EN LA REVISIÓN, BUSQUEDA Y RECOLECCION DE INFORMACION CONTABLE, FINANCIERA, PRESUPUESTAL Y DE CONTROL INTERNO DE LA ENTIDAD “INSTITUTO NACIONAL DE VÍAS – INVÍAS” VIGENCIA 2019.</t>
  </si>
  <si>
    <t>Indrid Catalina Orozco Castiblanco</t>
  </si>
  <si>
    <t xml:space="preserve">	CPS_487_2020</t>
  </si>
  <si>
    <t>PRESTACIÓN DE SERVICIOS PROFESIONALES EN LA OFICINA DE PLANEACIÓN Y SISTEMAS PARA REALIZAR ACOMPAÑAMIENTO EN LA SUPERVISIÓN TÉCNICA DE LOS CONTRATOS, DOCUMENTAR Y ESTRUCTURAR LOS SISTEMAS DE INFORMACIÓN ALOJADOS EN LAS BASES DE DATOS DE LA CÁMARA DE REPRESENTANTES.</t>
  </si>
  <si>
    <t>ASTRID CAROLINA GONZALEZ DELVASTO</t>
  </si>
  <si>
    <t xml:space="preserve">	CPS_488_2020</t>
  </si>
  <si>
    <t>PRESTACIÓN DE SERVICIOS PROFESIONALES PARA BRINDAR ACOMPAÑAMIENTO AL CANAL CONGRESO EN LA INVESTIGACIÓN Y REALIZACIÓN DE CONTENIDO PARA LOS DIFERENTES PROGRAMAS A EMITIR, EN TEMAS PROPIOS DE GOBIERNO Y RELACIONES INTERNACIONALES</t>
  </si>
  <si>
    <t xml:space="preserve">	Tatiana Milena Deluque Zuleta</t>
  </si>
  <si>
    <t xml:space="preserve">	CPS_489_2020</t>
  </si>
  <si>
    <t xml:space="preserve">	CPS_490_2020</t>
  </si>
  <si>
    <t>PRESTACION DE SERVICIOS PROFESIONALES PARA APOYAR A LA DIVISION FINANCIERA Y DE PRESUPUESTO, SIENDO EL ENLACE EN TEMAS FINANCIEROS, CON LAS DEMAS DEPENDENCIAS Y ENTIDADES ESTATALES</t>
  </si>
  <si>
    <t>Johana Alejandra Ortiz Lozano</t>
  </si>
  <si>
    <t xml:space="preserve">	CPS_491_2020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</si>
  <si>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</si>
  <si>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LUIS ALBERTO DAZA OÑATE</t>
  </si>
  <si>
    <t xml:space="preserve">	CPS_493_2020</t>
  </si>
  <si>
    <t>PRESTACIÓN DE SERVICIOS PROFESIONALES PARA APOYAR A LA SUPERVISION DEL PROYECTO DE INVERSION: “MEJORAMIENTO DE LAS CONDICIONES DE SEGURIDAD Y PROTECCIÓN EN LOS DESPLAZAMIENTOS DE LOS REPRESENTANTES A LA CÁMARA</t>
  </si>
  <si>
    <t xml:space="preserve">GLORIA QUICENO ACEVEDO </t>
  </si>
  <si>
    <t xml:space="preserve">	CPS_494_2020</t>
  </si>
  <si>
    <t xml:space="preserve">	PRESTAR SERVICIOS PROFESIONALES DE APOYO EN LA COMISIÓN DE SEGUIMIENTO A LA LEY DE VICTIMAS EN EL MARCO DE LO CONTEMPLADO EN EL ARTICULO 202 DE LA LEY 1448 DE 2011 O LEY DE VÍCTIMAS Y RESTITUCIÓN DE TIERRAS”.</t>
  </si>
  <si>
    <t>Carlo mario Henano velez</t>
  </si>
  <si>
    <t xml:space="preserve">	CPS_495_2020</t>
  </si>
  <si>
    <t>PRESTACIÓN DE SERVICIOS PROFESIONALES PARA BRINDAR APOYO Y ACOMPAÑAMIENTO EN LA DIVISIÓN FINANCIERA EN ACTIVIDADES CONTABLES, TRIBUTARIAS Y FINANCIERAS.</t>
  </si>
  <si>
    <t xml:space="preserve">	Josue Isidro Perez Lemus</t>
  </si>
  <si>
    <t xml:space="preserve">	CPS_496_2020</t>
  </si>
  <si>
    <t xml:space="preserve">	PRESTACIÓN DE SERVICIOS PROFESIONALES PARA APOYAR A LA SUPERVISION DEL PROYECTO DE INVERSION: “MEJORAMIENTO DE LAS CONDICIONES DE SEGURIDAD Y PROTECCIÓN EN LOS DESPLAZAMIENTOS DE LOS REPRESENTANTES A LA CÁMARA</t>
  </si>
  <si>
    <t xml:space="preserve">	CPS_497_2020</t>
  </si>
  <si>
    <t xml:space="preserve">	PRESTACIÓN DE SERVICIOS PROFESIONALES PARA APOYAR ACTIVIDADES RELACIONADAS CON EL PLAN INSTITUCIONAL DE GESTIÓN AMBIENTAL DE LA CORPORACIÓN</t>
  </si>
  <si>
    <t>KEVIN STUART KING PULIDO</t>
  </si>
  <si>
    <t>CPS_503_2020</t>
  </si>
  <si>
    <t xml:space="preserve">	“PRESTAR SERVICIOS PROFESIONALES COMO ABOGADO PARA EL ADELANTAMIENTO DE LOS PROCESOS DE COBRO COACTIVO Y PERSUASIVO ADELANTADOS POR LA DIVISIÓN JURÍDICA DELA CÁMARA DE REPRESENTANTES”.</t>
  </si>
  <si>
    <t>Pedro Vicente Parra Hende</t>
  </si>
  <si>
    <t>CPS_504_2020</t>
  </si>
  <si>
    <t>“PRESTAR SERVICIOS PROFESIONALES DE ABOGADO PARA APOYAR LA ORGANIZACIÓN Y VERIFICACIÓN DE LOS PROCESOS ADELANTADOS POR EL GRUPO DE REPRESENTACIÓN JUDICIAL Y SU REGISTRO EN EL SISTEMA E-KOGUI”.</t>
  </si>
  <si>
    <t>Wendy Vanessa Daza Oñate</t>
  </si>
  <si>
    <t>CPS_505_2020</t>
  </si>
  <si>
    <t xml:space="preserve">	PRESTAR SERVICIOS PROFESIONALES ESPECIALIZADOS COMO ABOGADA PARA APOYAR CON LAS LABORES DE SECRETARÍA TÉCNICA DE LOS COMITÉS EN QUE TOMA PARTE LA JEFE DE LA DIVISIÓN JURÍDICA Y OTRAS LABORES ASIGNADAS</t>
  </si>
  <si>
    <t>edna lorena pastrana perez</t>
  </si>
  <si>
    <t>CPS_506_2020</t>
  </si>
  <si>
    <t>PRESTACIÓN DE SERVICIOS PROFESIONALES PARA ASESORAR A LA COMISIÓN LEGAL DE CUENTAS DESDE EL PUNTO DE VISTA DE SU PROFESIÓN, EN LA REVISIÓN CONTABLE, FINANCIERA Y PRESUPUESTAL DE LAS ENTIDADES “MINISTERIO DE TRANSPORTE, U.A.E. AGENCIA NACIONAL DE HIDROCARBUROS – ANH Y SUPERINTENDENCIA DE LA ECONOMÍA SOLIDARIA – SUPERSOLIDARIA’’- VIGENCIA 2019.</t>
  </si>
  <si>
    <t>CPS_507_2020</t>
  </si>
  <si>
    <t xml:space="preserve">	PRESTACIÓN DE SERVICIOS PROFESIONALES COMO ASESOR PARA BRINDAR ACOMPAÑAMIENTO AL CANAL CONGRESO DE LA CÁMARA DE REPRESENTANTES EN LA INVESTIGACIÓN Y CREACIÓN DE CONTENIDO DEL PROGRAMA INSTITUCIONAL ‘LA AMAZONIA TIENE LA PALABRA</t>
  </si>
  <si>
    <t>Jose Ricardo Solarte Ojeda</t>
  </si>
  <si>
    <t>CPS_508_2020</t>
  </si>
  <si>
    <t>PRESTACIÓN DE SERVICIOS PROFESIONALES COMO ASESOR PARA BRINDAR ACOMPAÑAMIENTO AL CANAL CONGRESO DE LA CÁMARA DE REPRESENTANTES EN LA INVESTIGACIÓN Y CREACIÓN DE CONTENIDO DEL PROGRAMA INSTITUCIONAL ‘LA AMAZONIA TIENE LA PALABRA</t>
  </si>
  <si>
    <t>CPS_509_2020</t>
  </si>
  <si>
    <t>“PRESTACION DE SERVICIOS PROFESIONALES PARA BRINDAR APOYO Y ACOMPAÑAMIENTO A LA DIVISION FINANCIERA EN EL ANALISIS DE TEMAS JURIDICOS RADICADOS EN LA DEPENDENCIA”</t>
  </si>
  <si>
    <t>Jaime Andres Reyes Cordoba</t>
  </si>
  <si>
    <t>CPS_510_2020</t>
  </si>
  <si>
    <t xml:space="preserve">	“PRESTACIÓN DE SERVICIOS PROFESIONALES PARA BRINDAR APOYO EN EL TRÁMITE DE LA GESTIÓN CONTRACTUAL A CARGO DE LA OFICINA COORDINADORA DEL CONTROL INTERNO”</t>
  </si>
  <si>
    <t>DAHYANA INSUASTI GRAJALES</t>
  </si>
  <si>
    <t>CPS_511_2020</t>
  </si>
  <si>
    <t xml:space="preserve">	PRESTACIÓN DE SERVICIOS DE APOYO A LA GESTIÓN PARA APOYAR LOGÍSTICAMENTE EN LA TRANSCRIPCIÓN DE ACTAS DE SESIÓN Y AUDIENCIAS PÚBLICAS, TODA VEZ QUE DURANTE ESTE PERIODO LEGISLATIVO SE REALIZARON 55 SESIONES Y 36 AUDIENCIAS PÚBLICAS, ACTIVIDADES QUE NO SE HAN PODIDO EVACUAR EN SU TOTALIDAD.</t>
  </si>
  <si>
    <t>Alejandro Carvajal Aponte</t>
  </si>
  <si>
    <t>CPS_512_2020</t>
  </si>
  <si>
    <t>PRESTACIÓN DE SERVICIOS DE APOYO A LA GESTIÓN PARA ACOMPAÑAR EN ACTIVIDADES ADMINISTRATIVAS A LA COMISIÓN DE INVESTIGACIÓN Y ACUSACIÓN DE LA CÁMARA DE REPRESENTANTES.</t>
  </si>
  <si>
    <t>HERCILIA MONTOYA AVILES</t>
  </si>
  <si>
    <t>CPS_514_2020</t>
  </si>
  <si>
    <t xml:space="preserve">	PRESTACIÓN DE SERVICIOS DE APOYO A LA GESTIÓN PARA APOYAR LA SUPERVISIÓN DEL CONTRATO DE ASEO Y CAFETERÍA SUSCRITO POR LA CÁMARA DE REPRESENTANTES CON LA EMPRESA SERVILIMPIEZA S.AS.</t>
  </si>
  <si>
    <t>IVAN DAVID GONZALEZ CABEZAS</t>
  </si>
  <si>
    <t>CPS_515_2020</t>
  </si>
  <si>
    <t>PRESTACIÓN DE SERVICIOS DE APOYO A LA GESTIÓN PARA APOYAR LA SUPERVISIÓN DEL CONTRATO DE ASEO Y CAFETERIA SUSCRITO POR LA CÁMARA DE REPRESENTANTES CON LA EMPRESA SERVILIMPIEZA S.AS”.</t>
  </si>
  <si>
    <t>Harold Perez Palomino</t>
  </si>
  <si>
    <t>CPS_516_2020</t>
  </si>
  <si>
    <t>PRESTACIÓN DE SERVICIOS DE APOYO A LA GESTION COMO AUXILIAR JURIDICO PARA BRINDAR APOYO A LAS ACTIVIDADES ADMINISTRATIVAS DERIVADAS DEL CUMPLIMIENTO DE LAS FUNCIONES DE LA DIVISIÓN DE PERSONAL</t>
  </si>
  <si>
    <t>Jonier Hernando Porras Duque</t>
  </si>
  <si>
    <t>CPS_518_2020</t>
  </si>
  <si>
    <t>PRESTACIÓN DE SERVICIOS PROFESIONALES COMO INGENIERO PARA EL DIAGNÓSTICO, REVISIÓN Y SOPORTE DE LOS EQUIPOS AUDIOVISUALES DEL CANAL CONGRESO Y DEL “PROYECTO DE MODERNIZACIÓN TECNOLÓGICA DE LA CÁMARA DE REPRESENTANTES”</t>
  </si>
  <si>
    <t>Jose Manuel Bencomo Ruiz</t>
  </si>
  <si>
    <t>CPS_519_2020</t>
  </si>
  <si>
    <t xml:space="preserve">	“PRESTACION DE SERVICIOS DE APOYO A LA GESTION PARA ACOMPAÑAR A LA DIVISION DE PERSONAL EN LAS ACTIVIDADES DE SISTEMATIZACION, EVACUACION DE FONDOS ACUMULADOS Y ARCHIVO DE GESTION PARA LA EJECUCIÓN DE LAS ACTIVIDADES ADMINISTRATIVAS”.</t>
  </si>
  <si>
    <t>Nancy camelo navarro</t>
  </si>
  <si>
    <t>CPS_520_2020</t>
  </si>
  <si>
    <t xml:space="preserve">	“PRESTACIÓN DE SERVICIOS DE APOYO A LA GESTIÓN PARA APOYAR LA SUPERVISION DEL CONTRATO DE ASEO Y CAFETERIA SUSCRITO POR LA CAMARA DE REPRESENTANTES CON LA EMPRESA SERVILIMPIEZA S.AS”.</t>
  </si>
  <si>
    <t>MONICA PATRICIA MARTÍNEZ CASTRO</t>
  </si>
  <si>
    <t>CPS_521_2020</t>
  </si>
  <si>
    <t xml:space="preserve">	“PRESTACIÓN DE SERVICIOS DE APOYO A LA GESTIÓN PARA ACOMPAÑAR A LA DIVISIÓN DE PERSONAL EN LAS ACTUALIZACIONES, MEJORAS Y SEGUIMIENTOS DEL PLAN ESTRATÉGICO, PLAN DE MEJORAMIENTO, PLAN ANTICORRUPCIÓN, PLAN DE ACCIÓN, MAPA DE RIESGOS Y APOYAR TODO LO RELACIONADO CON EL MODELO INTEGRADO DE PLANEACIÓN Y GESTIÓN MIPG”.</t>
  </si>
  <si>
    <t>DORA YULANNY VARGAS GARCÍA</t>
  </si>
  <si>
    <t>CPS_522_2020</t>
  </si>
  <si>
    <t xml:space="preserve">	“PRESTACIÓN DE SERVICIOS DE APOYO A LA GESTIÓN PARA APOYAR LA SUPERVISIÓN DEL CONTRATO DE ASEO Y CAFETERÍA SUSCRITO POR LA CÁMARA DE REPRESENTANTES CON LA EMPRESA SERVILIMPIEZA S.AS”.</t>
  </si>
  <si>
    <t>RAQUEL ADELA OROZCO OROZCO</t>
  </si>
  <si>
    <t>CPS_525_2020</t>
  </si>
  <si>
    <t xml:space="preserve">	“PRESTACIÓN DE SERVICIOS PROFESIONALES PARA BRINDAR ACOMPAÑAMIENTO AL CANAL CONGRESO DE LA CÁMARA DE REPRESENTANTES EN LAS DIFERENTES ACTIVIDADES PERIODÍSTICAS Y DE PRODUCCIÓN NECESARIAS PARA LA REALIZACIÓN DE LOS PRODUCTOS TELEVISIVOS”</t>
  </si>
  <si>
    <t>Alonso Guerrero Camacho</t>
  </si>
  <si>
    <t>CPS_526_2020</t>
  </si>
  <si>
    <t>“PRESTACIÓN DE SERVICIOS PROFESIONALES PARA BRINDAR ACOMPAÑAMIENTO EN EL DESARROLLO DE ACTIVIDADES DE APOYO EN EL MANTENIMIENTO DE LAS INFRAESTRUCTURAS DEL CONGRESO EN LA DIVISIÓN DE SERVICIOS DE LA CÁMARA DE REPRESENTANTES”</t>
  </si>
  <si>
    <t>Lina Maria Ordoñez</t>
  </si>
  <si>
    <t>CPS_527_2020</t>
  </si>
  <si>
    <t>“PRESTACIÓN DE SERVICIOS DE APOYO A LA GESTIÓN PARA BRINDAR ACOMPAÑAMIENTO EN ACTIVIDADES TÉCNICO - ADMINISTRATIVAS EN LA SUPERVISIÓN DEL PROYECTO DE INVERSIÓN: “MEJORAMIENTO DE LAS CONDICIONES DE SEGURIDAD Y PROTECCIÓN EN LOS DESPLAZAMIENTOS DE LOS REPRESENTANTES A LA CÁMARA”</t>
  </si>
  <si>
    <t>YULIAN DAVID SUAREZ GUTIERREZ</t>
  </si>
  <si>
    <t>CPS_528_2020</t>
  </si>
  <si>
    <t xml:space="preserve">	“PRESTACIÓN DE SERVICIOS DE APOYO A LA GESTIÓN PARA ACOMPAÑAR EN ACTIVIDADES ADMINISTRATIVAS A LA COMISIÓN DE INVESTIGACIÓN Y ACUSACIÓN DE LA CÁMARA DE REPRESENTANTES”.</t>
  </si>
  <si>
    <t>Alejandra Aguilar Albañil</t>
  </si>
  <si>
    <t>CPS_529_2020</t>
  </si>
  <si>
    <t xml:space="preserve">	“PRESTACIÓN DE SERVICIOS DE APOYO A LA GESTIÓN PARA APOYAR CON LA DIGITACIÓN, ACTUALIZACIÓN, ORGANIZACIÓN DEL ARCHIVO DE RESOLUCIONES EN LA SECRETARIA GENERAL DE LA CÁMARA DE REPRESENTANTES.”.</t>
  </si>
  <si>
    <t>CPS_530_2020</t>
  </si>
  <si>
    <t>PRESTACIÓN DE SERVICIOS PROFESIONALES PARA REALIZAR MATRIZ DE EVALUACION Y SEGUIMIENTO A LOS PLANES DE MEJORAMIENTO DE LOS PROCESO QUE CORRESPONDEN A LA DIVISION DE SERVICIOS.</t>
  </si>
  <si>
    <t>Victor Mauricio Mendoza Santis</t>
  </si>
  <si>
    <t>CPS_531_2020</t>
  </si>
  <si>
    <t xml:space="preserve">	“PRESTACIÓN DE SERVICIOS PROFESIONALES PARA ASISTIR EN ACTIVIDADES ATINENTES A PROYECTOS DE LEY Y SU REVISIÓN, REQUERIMIENTOS, ORGANIZACIÓN, RELACIÓN E INFORMES, ASÍ COMO EMISIÓN DE CONCEPTOS E INFORMACIÓN QUE LE SEA SOLICITADO EN MATERIA SOCIAL, ECONÓMICA Y/O AMBIENTAL EN LA SECRETARIA GENERAL”.</t>
  </si>
  <si>
    <t xml:space="preserve">	JAVIER DE LA HOZ LUNA</t>
  </si>
  <si>
    <t>CPS_532_2020</t>
  </si>
  <si>
    <t xml:space="preserve">	“PRESTACIÓN DE SERVICIOS DE APOYO A LA GESTIÓN PARA BRINDAR ACOMPAÑAMIENTO A LA OFICINA DE INFORMACION Y PRENSA EN LA INESTIGACIÓN Y REALIZACIÓN DE NOTAS PERIODÍSTICAS PARA EL PROGRAMA RADIAL ‘FRECUENCIA LEGISLATIVA’ DE LA CÁMARA DE REPRESENTANTES”</t>
  </si>
  <si>
    <t>GUSTAVO ALBERTO RENTERIA</t>
  </si>
  <si>
    <t>CPS_533_2020</t>
  </si>
  <si>
    <t xml:space="preserve">	PRESTAR LOS SERVICIOS PROFESIONALES DE APOYO JURÍDICO EN LA COMISIÓN DE SEGUIMIENTO A LA LEY DE VICTIMAS EN EL MARCO DE LO CONTEMPLADO EN EL ARTICULO 202 DE LA LEY 1448 DE 2011 O LEY DE VÍCTIMAS Y RESTITUCIÓN DE TIERRAS”.</t>
  </si>
  <si>
    <t>LUCIA BEATRIZ MONTES URUETA</t>
  </si>
  <si>
    <t>CPS_534_2020</t>
  </si>
  <si>
    <t>“PRESTACIÓN DE SERVICIOS PROFESIONALES ACOMPAÑAR A LA OFICINA DE PROTOCOLO BRINDANDO APOYO A LOS EVENTOS PROTOCOLARIOS, SERVIR DE ENLACE CON LAS EMBAJADAS Y CUERPOS DIPLOMÁTICOS QUE TIENEN PRESENCIA EN COLOMBIA Y REALIZAR LA TRADUCCIÓN DE DOCUMENTOS AL IDIOMA ESPAÑOL QUE SEAN RADICADOS Y/O DEBAN PROYECTARSE EN LA OFICINA DE PROTOCOLO”.</t>
  </si>
  <si>
    <t>Luz stella arenas</t>
  </si>
  <si>
    <t>CPS_535_2020</t>
  </si>
  <si>
    <t>LUZ MILA NIÑO RODRIGUEZ</t>
  </si>
  <si>
    <t>CPS_536_2020</t>
  </si>
  <si>
    <t xml:space="preserve">	"PRESTACIÓN DE SERVICIOS DE APOYO A LA GESTIÓN PARA BRINDAR ACOMPAÑAMIENTO EN EL DESARROLLO DE ACTIVIDADES AUXILIARES DE TIPO ADMINISTRATIVO EN LA DIVISIÓN DE SERVICIOS DE LA CÁMARA DE REPRESENTANTES”</t>
  </si>
  <si>
    <t>Argemiro Pineros Moreno</t>
  </si>
  <si>
    <t>CPS_537_2020</t>
  </si>
  <si>
    <t>PRESTAR LOS SERVICIOS PROFESIONALES PARA BRINDAR ACOMPAÑAMIENTO A LA OFICINA DE INFORMACIÓN Y PRENSA EN LA REALIZACIÓN DE NOTAS PERIODÍSTICAS PARA LA REVISTA INSTITUCIONAL “PODER LEGISLATIVO DE LA CÁMARA DE REPRESENTANTES EN LA MISMA”</t>
  </si>
  <si>
    <t>CPS_538_2020</t>
  </si>
  <si>
    <t>“PRESTACIÓN DE SERVICIOS PROFESIONALES COMO CONTADORA PÚBLICA EN LA OFICINA DE PLANEACIÓN Y SISTEMAS, PARA EL SEGUIMIENTO, REALIZACIÓN DE ACTIVIDADES, GENERACIÓN DE RECOMENDACIONES EN LOS PLANES DE MEJORAMIENTO, DE ACCIÓN Y SEGUIMIENTO A LA GESTIÓN DE PLANEACIÓN PRESUPUESTAL DE CONFORMIDAD CON LOS REQUERIMIENTOS DE LA OFICINA DE CONTROL INTERNO Y ENTES DE CONTROL”</t>
  </si>
  <si>
    <t>Paula Andrea Gómez Buitrago</t>
  </si>
  <si>
    <t>CPS_539_2020</t>
  </si>
  <si>
    <t>“PRESTACIÓN DE SERVICIOS PROFESIONALES PARA BRINDAR ACOMPAÑAMIENTO AL CANAL CONGRESO DE LA CÁMARA DE REPRESENTANTES EN LA PRESENTACIÓN DEL PROGRAMA INSTITUCIONAL ‘LA AMAZONIA TIENE LA PALABRA’”</t>
  </si>
  <si>
    <t xml:space="preserve">ALISON BELTRAN PIÑEROS </t>
  </si>
  <si>
    <t>CPS_540_2020</t>
  </si>
  <si>
    <t xml:space="preserve">	“PRESTACIÓN DE SERVICIOS DE APOYO A LA GESTIÓN PARA BRINDAR ACOMPAÑAMIENTO TÉCNICO EN EL DESARROLLO DE ACTIVIDADES AUXILIARES DE TIPO ADMINISTRATIVO EN LA DIVISIÓN DE SERVICIOS DE LA CÁMARA DE REPRESENTANTES”</t>
  </si>
  <si>
    <t>CLARA LUCELI QUINCHANEGUA</t>
  </si>
  <si>
    <t>CPS_541_2020</t>
  </si>
  <si>
    <t xml:space="preserve">	PRESTACIÓN DE SERVICIOS DE APOYO A LA GESTIÓN EN LA OFICINA DE PLANEACIÓN Y SISTEMAS DE LA CÁMARA DE REPRESENTANTES, PARA APOYAR EN LA ACTUALIZACIÓN, DESARROLLO E IMPLEMENTACIÓN DE LOS INSTRUMENTOS, HERRAMIENTAS, POLÍTICAS, PROCESOS, PROCEDIMIENTOS Y/O FORMATOS DE GESTIÓN DE CALIDAD Y EL SEGUIMIENTO Y CONTROL DE LOS MISMOS.</t>
  </si>
  <si>
    <t>WILLIAM ANDRES GONZALEZ DUQUE LE CEDIÓ EL CONTRATO A RUTH ASTRID MORALES OLMOS</t>
  </si>
  <si>
    <t>CPS_542_2020</t>
  </si>
  <si>
    <t xml:space="preserve">	PRESTACIÓN DE SERVICIOS DE APOYO A LA GESTIÓN EN LAS ACTIVIDADES ASISTENCIALES REQUERIDAS POR LA OFICINA DE PLANEACIÓN Y SISTEMAS DE LA CÁMARA DE REPRESENTANTES”</t>
  </si>
  <si>
    <t>CPS_543_2020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</si>
  <si>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</si>
  <si>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CPS_544_2020</t>
  </si>
  <si>
    <t>“PRESTACIÓN DE SERVICIOS PROFESIONALES EN LA DIVISIÓN DE PERSONAL PARA APOYAR A LA COORDINACIÓN DEL SISTEMA GENERAL DE SEGURIDAD Y SALUD EN EL TRABAJO”.</t>
  </si>
  <si>
    <t>DIOGENES ESCALANTE AGUIRRE</t>
  </si>
  <si>
    <t>CPS_545_2020</t>
  </si>
  <si>
    <t xml:space="preserve">	“PRESTACION DE SERVICIOS DE APOYO A LA GESTION EN LA DEPENDENCIA, PARA REALIZAR CONTROL Y SEGUIMIENTO DE LA CORRESPONDENCIA RADICADA EN LA DIVISIÓN FINANCIERA Y PRESUPUESTO”.</t>
  </si>
  <si>
    <t>Carolina Calderón Alzate</t>
  </si>
  <si>
    <t>CPS_546_2020</t>
  </si>
  <si>
    <t>PRESTACIÓN DE SERVICIOS DE APOYO A LA GESTIÓN EN LA DIVISIÓN DE PERSONAL PARA COLABORAR EN TODOS LOS PROCESOS RELACIONADOS CON LAS CERTIFICACIONES LABORALES EXPEDIDAS POR LA DIVISIÓN</t>
  </si>
  <si>
    <t>JAZMIN DIAZ TELLEZ</t>
  </si>
  <si>
    <t>CPS_549_2020</t>
  </si>
  <si>
    <t xml:space="preserve">	PRESTACIÓN DE SERVICIOS DE APOYO A LA GESTIÓN COMO ENLACE ENTRE LA OFICINA DE PLANEACIÓN Y SISTEMAS Y LAS DEMÁS DEPENDENCIAS QUE INTEGRAN LA DIRECCION ADMINISTRATIVA DE LA CÁMARA DE REPRESENTANTES EN LOS ASUNTOS RELACIONADOS A LA GESTIÓN DOCUMENTAL Y ASISTENCIAL.</t>
  </si>
  <si>
    <t xml:space="preserve">	CPS_550_2020</t>
  </si>
  <si>
    <t xml:space="preserve">	PRESTAR LOS SERVICIOS PROFESIONALES PARA BRINDAR ACOMPAÑAMIENTO A LA OFICINA COORDINADORA DE CONTROL INTERNO EN EL ANÁLISIS DE INFORMACIÓN Y SEGUIMIENTO A LA ADOPCIÓN DE POLITICAS DE GESTIÓN Y DESEMPEÑO INSTITUCIONAL DE LA ENTIDAV</t>
  </si>
  <si>
    <t>Patricia Lopez Cabrera</t>
  </si>
  <si>
    <t>CPS_551_2020</t>
  </si>
  <si>
    <t xml:space="preserve">	“PRESTAR LOS SERVICIOS PROFESIONALES DE ORGANIZACIÓN, ADMINISTRACIÓN Y LOGÍSTICA DE LAS ACTIVIDADES QUE REALIZA LA COMISIÓN DE SEGUIMIENTO A LA LEY DE VICTIMAS EN EL MARCO DE LO CONTEMPLADO EN EL ARTICULO 202 DE LA LEY 1448 DE 2011 O LEY DE VÍCTIMAS Y RESTITUCIÓN DE TIERRAS.”</t>
  </si>
  <si>
    <t>olga berenice mendieta yepes</t>
  </si>
  <si>
    <t>CPS_552_2020</t>
  </si>
  <si>
    <t xml:space="preserve">	PRESTACIÓN DE SERVICIOS DE APOYO A LA GESTIÓN PARA APOYAR LA SUPERVISIÓN DEL CONTRATO DE ASEO Y CAFETERÍA SUSCRITO POR LA CÁMARA DE REPRESENTANTES CON LA EMPRESA SERVILIMPIEZA S.AS”.</t>
  </si>
  <si>
    <t>martha muñoz pineda</t>
  </si>
  <si>
    <t>CPS_553_2020</t>
  </si>
  <si>
    <t xml:space="preserve">Karen Milena Granados Casas </t>
  </si>
  <si>
    <t>CPS_554_2020</t>
  </si>
  <si>
    <t>PRESTACIÓN DE SERVICIOS PROFESIONALES PARA REALIZAR MATRIZ DE EVALUACIÓN Y SEGUIMIENTO A LOS PLANES DE MEJORAMIENTO DE LOS PROCESO QUE CORRESPONDEN A LA DIVISIÓN DE SERVICIOS.</t>
  </si>
  <si>
    <t>CPS_556_2020</t>
  </si>
  <si>
    <t xml:space="preserve">	“PRESTAR LOS SERVICIOS DE APOYO A LA GESTIÓN DE LA DIRECCIÓN ADMINISTRATIVA , EN LA RECOLECCION DE INFORMACION REQUERIDA EN LA ETAPA PRECONTRACTUAL, CONTRACTUAL Y POSCONTRACTUAL EN LOS PROCESOS DE CONTRATACION DE ACUERDO A LAS NECESIDADES TECNICAS, OPERATIVAS Y FINANCIERAS DE LA CAMARA DE REPRESENTANTES Y OTRAS FUNCIONES ASISTENCIALES ASIGNADAS”</t>
  </si>
  <si>
    <t>magda lorena torres bocanegra</t>
  </si>
  <si>
    <t>CPS_558_2020</t>
  </si>
  <si>
    <t xml:space="preserve">	“PRESTACIÓN DE SERVICIOS DE PROFESIONALES PARA LA ESTRUCTURACIÓN DE LA AGENDA PUBLICA Y PRIVADA DE LA PRESIDENCIA DE LA CAMARA DE REPRESENTANTES”</t>
  </si>
  <si>
    <t>CPS_559_2020</t>
  </si>
  <si>
    <t xml:space="preserve">	“PRESTAR LOS SERVICIOS PROFESIONALES COMO ENLACE DE LA DIRECCIÓN ADMINISTRATIVA DE LA CÁMARA DE REPRESENTANTES, CON LA SECRETARIA GENERAL DE LA CÁMARA DE REPRESENTANTES, CON LA FINALIDAD DE COADYUVAR EN LAS ACTIVIDADES ENCAMINADAS A LA PARTICIPACIÓN CIUDADANA, EN LA CONSOLIDACIÓN DE UNA MATRIZ, ASÍ COMO DE LOS MECANISMOS QUE PERMITAN EL DESARROLLO DE LOS PLANES DE ACCIÓN, ANTICORRUPCIÓN Y ATENCIÓN CIUDADANA”</t>
  </si>
  <si>
    <t>CARLOS DAVID RODRIGUEZ MEDINA</t>
  </si>
  <si>
    <t>CPS_560_2020</t>
  </si>
  <si>
    <t>LEIDY ANDREA GARCIA SUAREZ</t>
  </si>
  <si>
    <t>CPS_561_2020</t>
  </si>
  <si>
    <t>“PRESTACIÓN DE SERVICIOS DE APOYO A LA GESTIÓN PARA ACOMPAÑAR EN ACTIVIDADES ADMINISTRATIVAS A LA COMISIÓN DE INVESTIGACIÓN Y ACUSACIÓN DE LA CÁMARA DE REPRESENTANTES”.</t>
  </si>
  <si>
    <t>ROGER DAVID MONTERROZA MOGOLLON</t>
  </si>
  <si>
    <t>CPS_562_2020</t>
  </si>
  <si>
    <t>PRESTACION DE SERVICIOS PROFESIONALES PARA APOYAR A LA COMISIÓN LEGAL DE CUENTAS DESDE EL PUNTO DE VISTA DE SU PROFESIÓN EN LA REVISIÓN CONTABLE, FINANCIERA Y PRESUPUESTAL DE LA ENTIDAD “ADMINISTRADORA DE LOS RECURSOS DEL SISTEMA DE SEGURIDAD SOCIAL EN SALUD ADRES – UNIDAD DE RECURSOS ADMINISTRADOS URA’’ VIGENCIA 2019</t>
  </si>
  <si>
    <t>OMAR AUGUSTO SANABRIA CESPEDES</t>
  </si>
  <si>
    <t>CPS_563_2020</t>
  </si>
  <si>
    <t>“PRESTAR LOS SERVICIOS PROFESIONALES PARA BRINDAR ACOMPAÑAMIENTO A LA OFICINA COORDINADORA DE CONTROL INTERNO EN EL SEGUIMIENTO Y EVALUACIÓN DE LA GESTIÓN CONTABLE”</t>
  </si>
  <si>
    <t>Daniela Guzmán Rojas</t>
  </si>
  <si>
    <t>CPS_564_2020</t>
  </si>
  <si>
    <t>“PRESTACIÓN DE SERVICIOS PROFESIONALES PARA APOYAR JURÍDICAMENTE LAS ACTIVIDADES DE TRÁMITE, SUSTANCIACIÓN Y DEMÁS ACTUACIONES EN LOS PROCESOS PENALES Y DISCIPLINARIOS QUE SE ADELANTEN EN LA COMISIÓN DE INVESTIGACIÓN Y ACUSACIÓN DE LA CÁMARA DE REPRESENTANTES”.</t>
  </si>
  <si>
    <t>Harold Barrios Mozo</t>
  </si>
  <si>
    <t>CPS_565_2020</t>
  </si>
  <si>
    <t>“PRESTACIÓN DE SERVICIOS DE APOYO A LA GESTION EN LA DIVISION FINANCIERA Y DE PRESUPUESTO EN TEMAS RELACIONADOS CON LA ORGANIZACIÓN Y SISTEMATIZACION DEL ARCHIVO GENERAL DE LA DEPENDENCIA</t>
  </si>
  <si>
    <t>WILMA YANETH QUIROS QUIROS</t>
  </si>
  <si>
    <t>CPS_568_2020</t>
  </si>
  <si>
    <t xml:space="preserve">	“PRESTAR SERVICIOS PROFESIONALES COMO ABOGADO EN LA DIVISIÓN JURÍDICA PARA LA INSTRUCCIÓN Y SUSTANCIACIÓN DE PROCESOS DISCIPLINARIOS”.</t>
  </si>
  <si>
    <t>CAMILO ANDRES CHAMORRO CAICEDO</t>
  </si>
  <si>
    <t>CPS_570_2020</t>
  </si>
  <si>
    <t>“PRESTAR SERVICIOS PROFESIONALES COMO ABOGADO EN LA DIVISIÓN JURÍDICA PARA LA REPRESENTACIÓN JUDICIAL Y TRÁMITE DE TUTELAS FORMULADAS CONTRA LA CORPORACIÓN</t>
  </si>
  <si>
    <t xml:space="preserve">	GABRIELA PATRICIA LIZARAZO PADILLA</t>
  </si>
  <si>
    <t>CPS_571_2020</t>
  </si>
  <si>
    <t xml:space="preserve">	“PRESTACIÓN DE SERVICIOS PROFESIONALES PARA APOYAR A LA PRESIDENCIA DE LA CÁMARA DE REPRESENTANTES EN TRAMITES JURÍDICOS Y LEGISLATIVOS QUE LE SEAN ASIGNADOS”.</t>
  </si>
  <si>
    <t>kiara xilena montero gutierrez</t>
  </si>
  <si>
    <t>CPS_572_2020</t>
  </si>
  <si>
    <t xml:space="preserve">	“PRESTACIÓN DE SERVICIOS PROFESIONALES EN LA DIVISIÓN DE PERSONAL PARA COLABORAR CON LA POLÍTICA DE BIENESTAR DE LA ENTIDAD Y EN TODO LO RELACIONADO CON EL SISTEMA DE SEGURIDAD Y SALUD EN EL TRABAJO</t>
  </si>
  <si>
    <t>CLAUDIA MARIA VENTURA TORRES</t>
  </si>
  <si>
    <t>CPS_573_2020</t>
  </si>
  <si>
    <t>“PRESTACIÓN DE SERVICIOS DE APOYO A LA GESTIÓN PARA ACOMPAÑAR A LA DIVISION DE PERSONAL EN LAS ACTIVIDADES RELACIONADAS CON LA PROYECCION DE ACTOS ADMINISTRATIVOS, REVISIÓN Y VERIFICACIÓN DE LOS SOPORTES QUE HACEN PARTE DE LAS RESPECTIVAS HOJAS DE VIDA DE LOS NUEVOS FUNCIONARIOS DE LA ENTIDAD”.</t>
  </si>
  <si>
    <t>CPS_574_2020</t>
  </si>
  <si>
    <t>Johana Cecilia Henriquez Paternina</t>
  </si>
  <si>
    <t>CPS_575_2020</t>
  </si>
  <si>
    <t>PRESTAR SERVICIOS DE APOYO PARA LA GESTIÓN DOCUMENTAL Y TRÁMITES DE CARÁCTER SECRETARIAL ASOCIADOS A LOS PROCESOS ADELANTADOS POR EL GRUPO DE REPRESENTACIÓN JUDICIAL</t>
  </si>
  <si>
    <t>JULIÁN ALBERTO ROJAS DUQUE</t>
  </si>
  <si>
    <t>CPS_577_2020</t>
  </si>
  <si>
    <t>PRESTACION DE SERVICIOS PROFESIONALES PARA ACOMPAÑAR EN LOS PROCESOS MISIONALES DE LA DIVISION FINANCIERA Y DE PRESUPUESTO Y DAR APOYO EN LOS TEMAS FINANCIEROS RELACIONADOS CON SECOP II</t>
  </si>
  <si>
    <t>CPS_579_2020</t>
  </si>
  <si>
    <t>PRESTACIÓN DE SERVICIOS PROFESIONALES, PARA BRINDAR ACOMPAÑAMIENTO CALIFICADO, EN EL DESARROLLO DE ACTIVIDADES DE ALCANCE JURÍDICO, EN LA DIVISIÓN DE SERVICIOS DE LA CÁMARA DE REPRESENTANTES</t>
  </si>
  <si>
    <t>CPS_580_2020</t>
  </si>
  <si>
    <t>PRESTACIÓN DE SERVICIOS PROFESIONALES, PARA BRINDAR ACOMPAÑAMIENTO CALIFICADO, EN EL DESARROLLO DE ACTIVIDADES DE ALCANCE CONTABLE Y FINANCIERO, EN LA DIVISIÓN DE SERVICIOS DE LA PRESTACIÓN DE SERVICIOS PROFESIONALES, PARA BRINDAR ACOMPAÑAMIENTO CALIFICADO, EN EL DESARROLLO DE ACTIVIDADES DE ALCANCE CONTABLE Y FINANCIERO, EN LA DIVISIÓN DE SERVICIOS DE LA CÁMARA DE REPRESENTANTES.”</t>
  </si>
  <si>
    <t>JORGE ANDRES  IREGUI TORO</t>
  </si>
  <si>
    <t>CPS_581_2020</t>
  </si>
  <si>
    <t>PRESTACIÓN DE SERVICIOS DE APOYO A LA GESTIÓN EN EL MANTENIMIENTO PREVENTIVO Y CORRECTIVO DE LOS COMPONENTES QUE CONFORMAN LOS EQUIPOS DE DEBATE DE LA GESTIÓN DE PLENARIAS Y COMISIONES Y LOS EQUIPOS COMPLEMENTARIOS DE LA CÁMARA DE REPRESENTANTES”</t>
  </si>
  <si>
    <t>MIGUEL ÁNGEL CÉSPEDES SÁNCHEZ</t>
  </si>
  <si>
    <t>CPS_582_2020</t>
  </si>
  <si>
    <t>PRESTAR LOS SERVICIOS DE APOYO A LA GESTIÓN EN LA OFICINA COORDINADORA DE CONTROL INTERNO, EN LAS ACTIVIDADES RELACIONADAS CON EL ANÁLISIS DE INFORMACIÓN Y PROYECCIÓN DE DOCUMENTOS CON CONTENIDO JURÍDICO</t>
  </si>
  <si>
    <t>ANDRÉS FELIPE RUIZ RIVERA</t>
  </si>
  <si>
    <t>CPS_583_2020</t>
  </si>
  <si>
    <t>PRESTAR LOS SERVICIOS PROFESIONALES EN LA PROYECCIÓN Y REVISIÓN DE LA INFORMACIÓN RELACIONADA CON LA PARTE JURÍDICA DE LA DIRECCIÓN ADMINISTRATIVA DE LA CÁMARA DE REPRESENTANTES</t>
  </si>
  <si>
    <t>No. CONTRATO</t>
  </si>
  <si>
    <t>PUBLICACION INFORME TRIMESTRAL</t>
  </si>
  <si>
    <t>BOGOTÁ</t>
  </si>
  <si>
    <t>25/04/2019 - 29/07/2019 - 01/08/2019</t>
  </si>
  <si>
    <t>LICITACIÓN PÚBLICA</t>
  </si>
  <si>
    <t>2/05/2019 - 06/06/2019</t>
  </si>
  <si>
    <t>29/04/2019 - 29/07/2019</t>
  </si>
  <si>
    <t>28/05/2019 - 18/06/2019 - 22/07/2019 - 22/08/2019</t>
  </si>
  <si>
    <t>28/05/2019 - 18/06/2019 - 22/07/2019</t>
  </si>
  <si>
    <t>18/06/2019 - 22/07/2019</t>
  </si>
  <si>
    <t>31/05/2019 - 28/06/2019 - 29/07/2019</t>
  </si>
  <si>
    <t>30/04/2019 - 18/06/2019 - 22/07/2019</t>
  </si>
  <si>
    <t>13/06/2019 - 29/07/2019</t>
  </si>
  <si>
    <t>10/07/2019 - 09/09/2019</t>
  </si>
  <si>
    <t>13/06/2019 - 22/08/2019</t>
  </si>
  <si>
    <t>9/07/2019 - 02/09/2019</t>
  </si>
  <si>
    <t>MÍNIMA CUANTÍA</t>
  </si>
  <si>
    <t>18/06/2019 -22/07/2019</t>
  </si>
  <si>
    <t>22/07/2019 - 22/08/2019</t>
  </si>
  <si>
    <t>25/06/2019 - 13/08/2019</t>
  </si>
  <si>
    <t>13/08/2019 - 14/08/2019</t>
  </si>
  <si>
    <t>CESION CONTRATO A JOAQUIN FRANCO ACOSTA C.C. 1020800090</t>
  </si>
  <si>
    <t>CESION CONTRATO A MIGUEL ANTONY ZARATE NIEVES C.C. 1024539173</t>
  </si>
  <si>
    <t>TERMINADO ANORMALMENTE DESPUES DE CONVOCADO</t>
  </si>
  <si>
    <t>TERMINADO ANORMALEMNTE</t>
  </si>
  <si>
    <t>TERMINADO ANORMALMENTE</t>
  </si>
  <si>
    <t>MC-1419-2019</t>
  </si>
  <si>
    <t>SUMINISTRO DE CONDECORACIONES PARA LA CELEBRACION DE LOS 128 AÑOS DE LA POLICIA NACIONAL DE LOS COLOMBIANOS</t>
  </si>
  <si>
    <t>8.940.000</t>
  </si>
  <si>
    <t>LP_003_2019</t>
  </si>
  <si>
    <t xml:space="preserve">SUMINISTRO DE PASAJES AEREOS  A DESTINOS NACIONALES E INTERNACIONALES PARA LOS HONORABLES REPRESENTANTES, ASÌ MISMO LOS DESPLAZAMIENTOS NACIONALES A FUNCIONARIOS DE LA CORPORACIÒN QUE SE REQUIERAN PARA </t>
  </si>
  <si>
    <t>SUBATOUR SAS</t>
  </si>
  <si>
    <t>CPS 1437-2019</t>
  </si>
  <si>
    <t>PRESTAR LOS SERVICIO0S PARA INSTALACION ADAPTACION Y PUESTA EN FUNCIONAMIENTO DEL SISTEMA DE INFORMACIO0N Y GESTION DEL EMPLEO PUBLICO(SIGEP) LICENCIADO POR EL ESTADO COLOMBIANO , PARA LA IMPLEMENTACION DE LA NOMINA FIJOS E INVENTARIOS DE LA CAMARA DE REPRESENTANTES.</t>
  </si>
  <si>
    <t>50.000.000</t>
  </si>
  <si>
    <t>HEINSOHN HUMAN GLOBALSOLUTIONS S.A.S</t>
  </si>
  <si>
    <t>CPS_1441_2019</t>
  </si>
  <si>
    <t xml:space="preserve">	PRESTAR SERVICIOS PROFESIONALES COMO ABOGADO Y ESPECIALISTA PARA ASESORAR A LA COMISIÓN DE INVESTIGACIÓN Y ACUSACIÓN DE LA CÁMARA DE REPRESENTANTES EN MATERIA JURÍDICA PARA LOS PROCESOS PENALES DISCIPLINARIOS Y FISCALES, ADELANTADOS POR LA ENTIDAD</t>
  </si>
  <si>
    <t>https://www.contratos.gov.co/consultas/detalleProceso.do?numConstancia=19-12-10210419</t>
  </si>
  <si>
    <t>CPS_1442_2019</t>
  </si>
  <si>
    <t xml:space="preserve">PRESTAR SERVICIOS PROFESIONALES COMO ABOGADO Y ESPECIALISTA PARA ASESORAR A LA COMISIÓN DE INVESTIGACIÓN Y ACUSACIÓN DE LA CÁMARA DE REPRESENTANTES EN MATERIA JURÍDICA PARA LOS PROCESOS PENALES DISCIPLINARIOS Y FISCALES, ADELANTADOS POR LA ENTIDAD.  </t>
  </si>
  <si>
    <t>STIVENS ANDRES RODRIGUEZ MONTENEGRO</t>
  </si>
  <si>
    <t>https://www.contratos.gov.co/consultas/detalleProceso.do?numConstancia=19-12-10210458</t>
  </si>
  <si>
    <t>LP-04-1446-2019</t>
  </si>
  <si>
    <t>PRESTAR LOS SERVICIOS ESPECIALIZADOS PARA LA PRESERVACION DEL FONDO ACUMULADO AUDIOVISUAL CAMBIO DE MEDIO DE SOPORTE , DIGITALIZACION, CATAL9OGACION, ACCESO Y DIVULGACION EN EL MARCO DEL MEJORAMIENTO DEL SISTEMA DE LA GESTION DOCUMENTAL Y DE LA INFORMACIONEN LA CAMARA DE REPRESENTANTES.</t>
  </si>
  <si>
    <t>2981.956.900</t>
  </si>
  <si>
    <t>2.981.956.900</t>
  </si>
  <si>
    <t>LUIS FRANCISCO BERNAL SARMIENTO</t>
  </si>
  <si>
    <t>CPS 1450 2019</t>
  </si>
  <si>
    <t xml:space="preserve">PRESTACION DE SERVICIO DE APOYO  A LA GESTION PARA BRINDAR ACOMPANAMIENTO TECNICO EN EL DESARROLLO DE ACTIVIDADES ASISTENCIALES Y OPERARIVAS EN LA DIVISION DE SERVICIOS DE LA CAMARA DE REPRESENTANTES </t>
  </si>
  <si>
    <t>1.200.000</t>
  </si>
  <si>
    <t>CPS_1451_2019</t>
  </si>
  <si>
    <t>PRESTACIÓN DE SERVICIOS PROFESIONALES EN LAS ACTIVIDADES DESARROLLADAS EN LA OFICINA DE PLANEACIÓN Y SISTEMAS, EN EL DESARROLLO E IMPLEMENTACIÓN DEL MANUAL DE CALIDAD, LA ACTUALIZACIÓN DE POLÍTICAS, PROCESOS Y PROCEDIMIENTOS DEL SISTEMA DE GESTIÓN DE CALIDAD, PLAN ANTICORRUPCIÓN Y ATENCIÓN AL CIUDADANO</t>
  </si>
  <si>
    <t>https://www.contratos.gov.co/consultas/detalleProceso.do?numConstancia=19-12-10210521</t>
  </si>
  <si>
    <t>CPS-1452-2019</t>
  </si>
  <si>
    <t>PRESTACION DE SERVICIO DE APOYO A OLA GESTION PARA BRINDAR ACOMPAÑAMIENTO TECNICO EN EL DESARROLLO DE ACTIVIDADES AUXILIARES DE TIPOM ADMINISTRATIVO EN LA DIVISION DE SERVICIOS DE LA CAMARA DE REPRESENTANTE</t>
  </si>
  <si>
    <t>1.133.333</t>
  </si>
  <si>
    <t>CPS_1453_2019</t>
  </si>
  <si>
    <t>PRESTACION DE SERVICIOS PROFESIONALES COMO INGENIERO DE SISTEMAS EN EL DIAGNOSTICO, REVISION Y SOPORTE A LA INFRAESTRUCTURA TECNOLOGICA, DE REDES Y COMPLEMENTARIA DE TECNOLOGIAS DE INFORMACION EN LA CAMARA DE REPRESENTANTES</t>
  </si>
  <si>
    <t xml:space="preserve">	DANY PASCUAL GOMEZ SANCHEZ</t>
  </si>
  <si>
    <t>https://www.contratos.gov.co/consultas/detalleProceso.do?numConstancia=19-12-10210512</t>
  </si>
  <si>
    <t>DIVISIÓN D SERVICIOS</t>
  </si>
  <si>
    <t>CPS_1454_2019</t>
  </si>
  <si>
    <t>PRESTACIÓN DE SERVICIOS DE APOYO A LA GESTIÓN PARA BRINDAR ACOMÁÑAMIENTO TÉCNICO EN EL DESARROLLO DE ACTIVIDADES ASISTENCIALES Y OPERATIVAS EN LA DIVISIÓN DE SERVICIOS DE LA CÁMARA DE REPRESENTANTES</t>
  </si>
  <si>
    <t>ANTONY JEFFERSON ROMERO SOLORZANO</t>
  </si>
  <si>
    <t>CPS_1455_2019</t>
  </si>
  <si>
    <t>CONTRATAR CON UNA O VARIAS COMPAÑÍAS DE SEGUROS LEGALMENTE AUTORIZADAS (S) PARA FUNCIONAR EN EL PAÍS, EL PROGRAMA DE SEGUROS REQUERIDO PARA LA ADECUADA PROTECCIÓN DE LOS BIENES E INTERESES PATRIMONIALES DE LA CÁMARA DE REPRESENTANTES, TRANSFIRIENDO LOS RIESGOS ASEGURABLES A LOS QUE SE ENCUENTRA EXPUESTA, MEDIANTE LA CONSTRUCCIÓN DE LAS PÓLIZAS DE SEGUROS QUE SON OBJETO DEL PROCESO DE CONTRATACIÓN QUE DESARROLLARÁ Y CUYAS CONDICIONES TÉCNICAS Y ECÓNOMICAS DE LOS SEGUROS SE ENCUENTRAN ESTABLECIDAS EN EL PLIEGO DE CONDICIONES</t>
  </si>
  <si>
    <t>CONTRATO DE SEGUROS</t>
  </si>
  <si>
    <t>JURÍDICA</t>
  </si>
  <si>
    <t>UNIÓN TEMPORAL LA PREVISORA S.A. COMPAÑÍA DE SEGUROS-POSITIVA COMPAÑÍA DE SEGUROS</t>
  </si>
  <si>
    <t>CPS_1456_2019</t>
  </si>
  <si>
    <t>AXACOLPATRIA SEGUROS SA</t>
  </si>
  <si>
    <t>CPS_1457_2019</t>
  </si>
  <si>
    <t>PRESTAR MLOS SERVICIOS PROFESIONALES COMO ASESOR JURIDICO A LA DIRECCION ADMIJNISTRATIVA DE LA CAMARA DE REPRESENTANTES EN LA ELABORACION, REVISION Y ACTUALIZACION DE LOS PROCESOS Y PROCEDIMIENTOS DE LA ENTIDAD VIGENTE  Y EL SISTEMA ELECTRONICO DE CONTRATACION PUBLICA-SECOP II</t>
  </si>
  <si>
    <t>31/122019</t>
  </si>
  <si>
    <t>CPP_1458_2019</t>
  </si>
  <si>
    <t>AUNAR ESFUERZOS TÉCNICOS, ECONOMICOS, HUMANOS, LOGISTICOS Y ADMINISTRATIVOS PARA BRINDAR E IMPLEMENTAR EL ESQUEMA DE SEGURIDAD REQUERIDO POR LOS HONORABLES REPRESENTANTES A LA CÁMARA QUE SE ENCUENTREN EN SITUACIÓN DE RIESGO EXTRAORDINARIO EN RAZÓN AL EJERCICIO DE SU CARGO</t>
  </si>
  <si>
    <t>UNIDAD NACIONAL DE PROTECCIÓN</t>
  </si>
  <si>
    <t>CPS_1459_2020</t>
  </si>
  <si>
    <t>PRESTACION DE SERVICIOS DE PROFESIONALES EN LAS ACTIVIDADES DESARROLLADAS EN LA OFICINA DE PLANEACION Y SISTEMAS, ESPECIALMENTE EN LO CONCERNIENTE A LA ACTUALIZACION DE MAPAS DE PROCESOS, PROCEDIMIENTO E INDICADORES Y SISTEMA DE GESTION DE CALIDAD DE LA COPORACION CAMARA DE REPRESENTANTES</t>
  </si>
  <si>
    <t xml:space="preserve">	3.361.253</t>
  </si>
  <si>
    <t>https://www.contratos.gov.co/consultas/detalleProceso.do?numConstancia=19-12-10210556</t>
  </si>
  <si>
    <t>CPS_1460_2019</t>
  </si>
  <si>
    <t>CONTRATO DE ARRENDAMIENTO DE UN BIEN INMUEBLE PARA LA SEDE ADMINISTRATIVA  DE LA CÁMARA DE REPRESENTANTES</t>
  </si>
  <si>
    <t>ARMADILLO SAS</t>
  </si>
  <si>
    <t>CPS-1461-2019</t>
  </si>
  <si>
    <t>218.400.000</t>
  </si>
  <si>
    <t>BRAYAN STIVEN SORZA CONTRERAS</t>
  </si>
  <si>
    <t>MC_014_2019</t>
  </si>
  <si>
    <t xml:space="preserve">	DIAGNÓSTICO PARA LA IDENTIFICACIÓN DEL ESTADO ACTUAL DEL PLAN INTEGRADO DE GESTIÓN AMBIENTAL “PIGA 2019” DE LA CORPORACIÓN</t>
  </si>
  <si>
    <t>INGENIERIA Y GESTIÓN DE LA CALIDAD Y DEL MEDIO AMBIENTE</t>
  </si>
  <si>
    <t>https://www.contratos.gov.co/consultas/detalleProceso.do?numConstancia=19-13-10190412</t>
  </si>
  <si>
    <t>MC_016_2019</t>
  </si>
  <si>
    <t>ADQUISICION DE PAPELERIA E INSUMOS  PARA IMPRESIONES Y FOTOCOPIADO  NECESARIA PARA LA LABOR LEGISLATIVA Y ADMINISTRATIVA DE LA CAMARA DE REPRESENTANTES</t>
  </si>
  <si>
    <t>ON MOTION SAS</t>
  </si>
  <si>
    <t>https://www.contratos.gov.co/consultas/detalleProceso.do?numConstancia=19-13-10194102</t>
  </si>
  <si>
    <t>MC_013_2019</t>
  </si>
  <si>
    <t>REALIZAR LA ADECUACIÓN DE LAS OFICINAS DEL CONGRESO DE LA REPÚBLICA, OCUPADAS POR LA CÁMARA DE REPRESENTANTES.</t>
  </si>
  <si>
    <t>LIBARDO HERRERA QUINTERO</t>
  </si>
  <si>
    <t>https://www.contratos.gov.co/consultas/detalleProceso.do?numConstancia=19-13-10189487</t>
  </si>
  <si>
    <t>DIVISIÓN DE SERVIOS</t>
  </si>
  <si>
    <t>MC_015_2019</t>
  </si>
  <si>
    <t xml:space="preserve">	REALIZAR EL MANTENIMIENTO, REPARACIÓN Y ADQUISICIÓN DE MOBILIARIO PARA LAS DIFERENTES OFICINAS DEL CONGRESO OCUPADAS POR LA ENTIDAD</t>
  </si>
  <si>
    <t>LFJ INGENIERIA SAS</t>
  </si>
  <si>
    <t>https://www.contratos.gov.co/consultas/detalleProceso.do?numConstancia=19-13-10190496</t>
  </si>
  <si>
    <t>CPS_1466_2019</t>
  </si>
  <si>
    <t>PRESTACION DE SERVICIOS PROFESIONALES PARA CONSOLIDAR EL PLAN ANUAL DE ADQUISICIONES Y LAS ORDENES DE PAGO GENERADA POR LA DIVISION FINANCIERA Y PRESUPUESTO</t>
  </si>
  <si>
    <t>4.000.000</t>
  </si>
  <si>
    <t>LAURA CONTENTO SANZ</t>
  </si>
  <si>
    <t>https://community.secop.gov.co/Public/Tendering/ContractNoticeManagement/Index?currentLanguage=es-CO&amp;Page=login&amp;Country=CO&amp;SkinName=CCE</t>
  </si>
  <si>
    <t>LUIS ORLANDO BUITRAGO FORERO</t>
  </si>
  <si>
    <t>SERGIO ISNARDO MUÑOZ VILLAREAL</t>
  </si>
  <si>
    <t>JUAN CARLOS CARVAJAL RODRIGUEZ</t>
  </si>
  <si>
    <t>SOCIEDAD CAMERAL DE CERTIFICACIÓN DIGITAL</t>
  </si>
  <si>
    <t>CANCELADO POR ERROR DE ESTRUCTURACIÓN</t>
  </si>
  <si>
    <t>JORGE ELIESER VILLARREAL BURBANO</t>
  </si>
  <si>
    <t>OMAR ELIUD NOVA HENAO</t>
  </si>
  <si>
    <t>GLORIA ELENA LOPERA PEREZ</t>
  </si>
  <si>
    <t xml:space="preserve">JORGE ALBEIRO VALENCIA CARDONA </t>
  </si>
  <si>
    <t>MIRLEY ORTIZ VARGAS</t>
  </si>
  <si>
    <t>EDUARDO MOJICA ARANGO</t>
  </si>
  <si>
    <t>CARLOS ENRIQUE GARCIA PINZÓN</t>
  </si>
  <si>
    <t>Diana Carolina Barón Valderrama</t>
  </si>
  <si>
    <t>JUAN FERNANDO JARAMILLO GALVIS</t>
  </si>
  <si>
    <t>JOSE MAURICIO PALACIO MORALES</t>
  </si>
  <si>
    <t>CARLOS EDUARDO PERCIPIANO VANEGAS</t>
  </si>
  <si>
    <t>LUIS ALBERTO MARIN BOTERO</t>
  </si>
  <si>
    <t>valentina herrera oquendo</t>
  </si>
  <si>
    <t>HUMBERTO CORREA MARTINEZ</t>
  </si>
  <si>
    <t>CAROL DAYANA RICO GOMEZ</t>
  </si>
  <si>
    <t xml:space="preserve">HERNY RAMIRO MARIN PINZON </t>
  </si>
  <si>
    <t>LILIANA MARIA CESPEDES PIÑERES</t>
  </si>
  <si>
    <t>Braulio De Jesus Serna Cordoba</t>
  </si>
  <si>
    <t>MARIA CRISTINA OROZCO QUINTERO</t>
  </si>
  <si>
    <t>JUAN CAMILO NOVOA CELIS</t>
  </si>
  <si>
    <t>ANA AMELIA AVILA PALACIOS</t>
  </si>
  <si>
    <t>DIANA MARIA HINCAPIE OSORNO</t>
  </si>
  <si>
    <t>Mario Moreno Salazar</t>
  </si>
  <si>
    <t>ANDREA CUENCA</t>
  </si>
  <si>
    <t>VALERIA DIAZ LEYTON</t>
  </si>
  <si>
    <t>LINA MARIA MONTOYA ARISMENDY</t>
  </si>
  <si>
    <t>MARIA ELENA CAMACHO HAUAD</t>
  </si>
  <si>
    <t>Jose Francisco Palacios</t>
  </si>
  <si>
    <t>VICTOR FERNANDO RAFAEL OJEDA GOMEZ</t>
  </si>
  <si>
    <t>NINI JHOJANA MARTINEZ SANCHEZ</t>
  </si>
  <si>
    <t>SANDRA MARCELA FIALLO BECERRA</t>
  </si>
  <si>
    <t>INGRI MARIBEL MASMELA MARIN</t>
  </si>
  <si>
    <t>LUZ MYRIAM ROMERO G.</t>
  </si>
  <si>
    <t>DIANA KATHERINE GARCES BUENO</t>
  </si>
  <si>
    <t>ROSA MABEL ROMAN ROMERO</t>
  </si>
  <si>
    <t>GERSON EDUARDO SANTAMARIA CARRILLO</t>
  </si>
  <si>
    <t>Laura Marcela Rodriguez Garcia</t>
  </si>
  <si>
    <t>MAIRA VIVIANA MOGOLLON CANCHICA</t>
  </si>
  <si>
    <t>SADY MILDREY PATIÑO</t>
  </si>
  <si>
    <t>CARLOS MAURICIO GARCES ACEVEDO</t>
  </si>
  <si>
    <t>FRANCISCA IRIS ARRIAGA PALACIOS</t>
  </si>
  <si>
    <t>Maria Zulema Londoño David</t>
  </si>
  <si>
    <t>CLAUDIA PATRICIA GALLÓN PÉREZ</t>
  </si>
  <si>
    <t>Julieth Valentina Garces Bravo</t>
  </si>
  <si>
    <t>Laura Maria Hernandez Prieto</t>
  </si>
  <si>
    <t>JEFFERSON DAVID SARMIENTO ORTIZ</t>
  </si>
  <si>
    <t>JOSE CLEIDER PALACIOS PALACIOS</t>
  </si>
  <si>
    <t>JOAO SEBASTIAN VILLACORTA PEREZ</t>
  </si>
  <si>
    <t>Tatiana Liliana Camargo Ruidiaz</t>
  </si>
  <si>
    <t>RAUL NORBERTO ORTIZ VALLEJO</t>
  </si>
  <si>
    <t>JOSE GILBERTO OCAMPO ZAPATA</t>
  </si>
  <si>
    <t>VALENTINA CABALLERO OLMOS</t>
  </si>
  <si>
    <t>HILDA LUZ JARA VÉLEZ</t>
  </si>
  <si>
    <t>HUBEIMAR IVAN BUSTAMANTE TORRES</t>
  </si>
  <si>
    <t>Daniela Alejandra Andrade Muñoz</t>
  </si>
  <si>
    <t>DIANA MARIA FRANCO VASCO</t>
  </si>
  <si>
    <t>DEISY CATHERINE ACEVEDO SUAREZ</t>
  </si>
  <si>
    <t>FABIAN JOSE BUSTAMANTE SIERRA</t>
  </si>
  <si>
    <t>Juan Miguel Navarro Navarro</t>
  </si>
  <si>
    <t>Maria Fernanda Triana Reyes</t>
  </si>
  <si>
    <t>Lucero Arcila Bedoya</t>
  </si>
  <si>
    <t>KAROL JULIANA TABORDA MARTINEZ</t>
  </si>
  <si>
    <t>Juan Diego Ordoñez Barrera</t>
  </si>
  <si>
    <t>MIGUEL ANGEL ARIAS</t>
  </si>
  <si>
    <t>HOLLMAN FELIPE MORRIS RINCON</t>
  </si>
  <si>
    <t>Alejandro Ernesto Jesurun Delgado</t>
  </si>
  <si>
    <t>Marilaria Díaz granados González</t>
  </si>
  <si>
    <t>Emma Fernanda Ceron Velasco</t>
  </si>
  <si>
    <t>Andres Guillermo Preciado Pedroza</t>
  </si>
  <si>
    <t>WALLIS DAYANA GIRALDO JIMENEZ</t>
  </si>
  <si>
    <t>JULIO ROBERTO CASTAÑO ARISTIZABAL</t>
  </si>
  <si>
    <t>Luisa fernanda Borja Machado</t>
  </si>
  <si>
    <t>LAURA SOFIA GARCIA DIAZ</t>
  </si>
  <si>
    <t>Juan Camilo Diaz Castañeda</t>
  </si>
  <si>
    <t>Shirley Milena Mendoza Jaimes</t>
  </si>
  <si>
    <t>Lina María Bonilla Machado</t>
  </si>
  <si>
    <t>ALISON BELTRAN PIÑEROS</t>
  </si>
  <si>
    <t>Jorge Luis Arturo Guzmán Rojas</t>
  </si>
  <si>
    <t>LINDELIA AMAYA VIDAL</t>
  </si>
  <si>
    <t>Ivonne Maritza Pineda López</t>
  </si>
  <si>
    <t>Dalma Nerea Benjumea Ruíz</t>
  </si>
  <si>
    <t>Maria Isabel Alvarado Esquivel</t>
  </si>
  <si>
    <t>Luz Estela Giraldo Ossa</t>
  </si>
  <si>
    <t>RECHAZADO</t>
  </si>
  <si>
    <t>John Leandro Contreras Ji,énez</t>
  </si>
  <si>
    <t>Alejandro Salas Cruz</t>
  </si>
  <si>
    <t>Jorge Andres Charry Gomez</t>
  </si>
  <si>
    <t>diego camilo ayala sierra</t>
  </si>
  <si>
    <t>Abel Danilo Oliveira Lugo</t>
  </si>
  <si>
    <t>CESAR LINDARTE ESCALANTE</t>
  </si>
  <si>
    <t>Laura Cristina Hinojoza Ariza</t>
  </si>
  <si>
    <t>María Alejandra Mahecha Bohórquez</t>
  </si>
  <si>
    <t>Sandra Milena Tafur Diaz</t>
  </si>
  <si>
    <t>MARIA CONCEPCION SANTACRUZ RESTREPO</t>
  </si>
  <si>
    <t>NATALY ALEJANDRASEPULVEDA OQUENDO</t>
  </si>
  <si>
    <t>mauricio javier criollo romero</t>
  </si>
  <si>
    <t>Zoraya Serna Serna</t>
  </si>
  <si>
    <t>LEONARDO AGUIRRE ARIAS</t>
  </si>
  <si>
    <t>KELLY YURANI MANTILLA PINEDA</t>
  </si>
  <si>
    <t>MARTHA SENITH MOSQUERA VALENCIA</t>
  </si>
  <si>
    <t>Angela Espereanza Gaitan Sandoval</t>
  </si>
  <si>
    <t>ANA CRISTINA BARRERA MENDOZA</t>
  </si>
  <si>
    <t>Andres Felipe Duran Duran</t>
  </si>
  <si>
    <t>MANUEL PRADERE CALA</t>
  </si>
  <si>
    <t>Mauro Andres Gonzalez cantor</t>
  </si>
  <si>
    <t>XIOMARA SEPULVEDA SALAMANCA</t>
  </si>
  <si>
    <t>ANA MILENA GOMEZ JAIMES</t>
  </si>
  <si>
    <t>ALCIDES VERGARA BUSTOS</t>
  </si>
  <si>
    <t>Sandra Mileye Molina Cifuentes</t>
  </si>
  <si>
    <t>ALDEMAR ALFARO RIVERO</t>
  </si>
  <si>
    <t>Carmen Ligia Martinez Betancur</t>
  </si>
  <si>
    <t>ELIZABETH CECILIA RAMIREZ RUBIO</t>
  </si>
  <si>
    <t>JAIRO IVAN AVENDAÑO MONSALVE</t>
  </si>
  <si>
    <t>John Helthon Ordóñez Benavides</t>
  </si>
  <si>
    <t>Andrés Francisco Lozano Campos</t>
  </si>
  <si>
    <t>JUAN CARLOS CARRASCAL URZOLA</t>
  </si>
  <si>
    <t>LUIS HUMBERTO CALDERON MUÑOZ</t>
  </si>
  <si>
    <t>ANDRES FELIPE BARRAGAN GARZON</t>
  </si>
  <si>
    <t>ELKIN CABALLERO RAMÍREZ</t>
  </si>
  <si>
    <t>EDISSON RODRIGO JARAMILLO RAMIREZ</t>
  </si>
  <si>
    <t>EDGAR ALLAN ANCHIQUE RAMIREZ</t>
  </si>
  <si>
    <t>Andres Felipe Ospina Acosta</t>
  </si>
  <si>
    <t>NELSON AUGUSTO VELASQUEZ MURILLO</t>
  </si>
  <si>
    <t>diana patricia arguello lopez</t>
  </si>
  <si>
    <t>Sonia del Carmen Martin Sánchez</t>
  </si>
  <si>
    <t>Jorge Alexander Rodriguez Acevedo</t>
  </si>
  <si>
    <t>LUIS ALBERTO HERNANDEZ BOADA</t>
  </si>
  <si>
    <t>YUDY LILIANA ACEVEDO VEGA</t>
  </si>
  <si>
    <t>NIDIA CECILIA LAGUADO PARADA</t>
  </si>
  <si>
    <t>Liseth Dayana Forero Torrenegra</t>
  </si>
  <si>
    <t>marialejandra ortiz bayona</t>
  </si>
  <si>
    <t>PALACIOS PEREA FLORENTINO EMIR</t>
  </si>
  <si>
    <t>Yenny Marcela Mondragon Torres</t>
  </si>
  <si>
    <t>MARIA LIGIA SUAREZ URIBE</t>
  </si>
  <si>
    <t>JUAN CARLOS GARZÓN BARRETO</t>
  </si>
  <si>
    <t>Karol Andres Rumie Valois</t>
  </si>
  <si>
    <t>MARIA AZUCENA ARIAS SUAREZ</t>
  </si>
  <si>
    <t>heidegger hans pinon murillo</t>
  </si>
  <si>
    <t>MANUELA ANDREA ACERO RONCANCIO</t>
  </si>
  <si>
    <t>DANIEL SEBASTIAN CONTRERAS ORTIZ</t>
  </si>
  <si>
    <t>CARLOS DANIEL ÁLVAREZ JOYA</t>
  </si>
  <si>
    <t>EDDY ANDREA DUQUE MARIN</t>
  </si>
  <si>
    <t>LUIS QUINTO MURRAY</t>
  </si>
  <si>
    <t>VERNI PALACIOS HERRON</t>
  </si>
  <si>
    <t>MARIANA SOFIA NUÑEZ VERGARA</t>
  </si>
  <si>
    <t>LINA MSIHELLY GOMEZ SUAREZ</t>
  </si>
  <si>
    <t>Maria Alejandra Poveda Villalba</t>
  </si>
  <si>
    <t>Laura Alarcon Acevedo</t>
  </si>
  <si>
    <t>NESTOR ADRIAN OSORIO MUÑOZ</t>
  </si>
  <si>
    <t>Camilo Andres Montañez Ibañez</t>
  </si>
  <si>
    <t>PATRICIA ELENA GIL MORENO</t>
  </si>
  <si>
    <t>Eder Alexis Florez Ortega</t>
  </si>
  <si>
    <t xml:space="preserve">FRANCISCO PALACIO </t>
  </si>
  <si>
    <t>JAMER ANDRES CHICA CASTRO</t>
  </si>
  <si>
    <t>juan camilo carrillo guerrero</t>
  </si>
  <si>
    <t>clara marcela andrade rincon</t>
  </si>
  <si>
    <t>ERIKA ROCIO SARMIENTO OSPINA</t>
  </si>
  <si>
    <t>ADRIANA CONSTANZA ÁLVAREZ EMBÚS</t>
  </si>
  <si>
    <t>angelica maria padilla lozano</t>
  </si>
  <si>
    <t>MARIA MERCEDES ACERO BORBON</t>
  </si>
  <si>
    <t>ANDRES FELIPE ROMAN OCHOA</t>
  </si>
  <si>
    <t>jeankfarfan</t>
  </si>
  <si>
    <t>Roque Julio Garces Acevedo</t>
  </si>
  <si>
    <t>CESAR ANDRES DUNAND BEDOYA</t>
  </si>
  <si>
    <t>NATALIA LUCIA SIERRA BORJA</t>
  </si>
  <si>
    <t>CARLOS FERNANDO QUIROGA GÓMEZ</t>
  </si>
  <si>
    <t>ESPERANZA SOLIS TORRES</t>
  </si>
  <si>
    <t>Mario Fernando Lince Oquendo</t>
  </si>
  <si>
    <t>María Carolina Maestre Botello</t>
  </si>
  <si>
    <t>Sandro Araujo Liñan</t>
  </si>
  <si>
    <t>HECTOR GEOVANNY GOMEZ MONTOYA</t>
  </si>
  <si>
    <t>CARMEN ZARATE SILVA</t>
  </si>
  <si>
    <t>GLORIA MERCEDES BUITRAGO SALAZAR</t>
  </si>
  <si>
    <t>DIANA ROCIO CABALLERO VALENZUELA</t>
  </si>
  <si>
    <t>Luis Martin leguizamón Cepeda</t>
  </si>
  <si>
    <t>MARIO AVELLANEDA ARDILA</t>
  </si>
  <si>
    <t>KAILA INDIRA MORENO ORTEGA</t>
  </si>
  <si>
    <t>MONICA ANDREA LOPEZ GONZALEZ</t>
  </si>
  <si>
    <t>ESTEBAN TRUJILLO GARCÍA</t>
  </si>
  <si>
    <t>ANA MARIA FONSECA GARCIA</t>
  </si>
  <si>
    <t>HÉCTOR MAURICIO TORRES ÁLVAREZ</t>
  </si>
  <si>
    <t>Humberto Rafael Rosania Vitola</t>
  </si>
  <si>
    <t>JENNY FABIOLA CARVAJAL SUAREZ</t>
  </si>
  <si>
    <t>Andrea Nathaly Mateus Vélez</t>
  </si>
  <si>
    <t>CAMILO ANDRES ARAUJO RODRIGUEZ</t>
  </si>
  <si>
    <t>Oscar Fabián Echeverry Castaño</t>
  </si>
  <si>
    <t>Arturo Arias Villa</t>
  </si>
  <si>
    <t>Johanna Acevedo Murillo</t>
  </si>
  <si>
    <t>CAROLINA SALAZAR ARIAS</t>
  </si>
  <si>
    <t>INGRID LORENA CUELLAR MOTTA</t>
  </si>
  <si>
    <t>Juan José Castro Muñoz</t>
  </si>
  <si>
    <t>GERMAN ANDRES HERNANDEZ VILLALBA</t>
  </si>
  <si>
    <t>DANIEL ALEJANDRO CEBALLOS DEL FRESNO</t>
  </si>
  <si>
    <t>Argemiro Piñeros Moreno</t>
  </si>
  <si>
    <t>GINA MARCELA SANDOVAL REYES</t>
  </si>
  <si>
    <t>LEIDY JOHANAN BOBADILLA VIVAS</t>
  </si>
  <si>
    <t>John Mario González Restrepo</t>
  </si>
  <si>
    <t>DAVID CAMILO CALDERON HERNANDEZ</t>
  </si>
  <si>
    <t>Juan Diego Melenje Aponte</t>
  </si>
  <si>
    <t>sandra lorena garcia toro</t>
  </si>
  <si>
    <t>MARCO EMIRO MENDEZ LARROTA</t>
  </si>
  <si>
    <t>Duberney Salazar Correa</t>
  </si>
  <si>
    <t>Jenny Carolina Porras Díaz</t>
  </si>
  <si>
    <t>IDALIDES DE JESUS CASTRO</t>
  </si>
  <si>
    <t>CAMILO PALMAR FAJARDO</t>
  </si>
  <si>
    <t>Juan Pablo Diazgranados Pinedo</t>
  </si>
  <si>
    <t>Marcia Paola Fonseca Ramirez</t>
  </si>
  <si>
    <t>Luis Eduardo Sepulveda Benavides</t>
  </si>
  <si>
    <t>MAURICIO ALBERTO FRANCO HERNANDEZ</t>
  </si>
  <si>
    <t>CLAUDIA MARCELA MONTES CASTRO</t>
  </si>
  <si>
    <t>JHON JAIRO REY GONZALEZ</t>
  </si>
  <si>
    <t>OLGA LUCIA FERNANDEZ CARDENAS</t>
  </si>
  <si>
    <t>MARIA REBECA URZOLA</t>
  </si>
  <si>
    <t>octavio serrano</t>
  </si>
  <si>
    <t>ROSA REMEDIOS VALDEBLANQUEZ CORDERO</t>
  </si>
  <si>
    <t>GUSTAVO ANDRES RAMIREZ MORALES</t>
  </si>
  <si>
    <t>LAURA ROCIO SABA LÓPEZ</t>
  </si>
  <si>
    <t>IVAN FELIPE VALENCIA GIRALDO</t>
  </si>
  <si>
    <t>CARMEN YAMILE SABA LOPEZ</t>
  </si>
  <si>
    <t>BEATRIZ VILLAMIZAR</t>
  </si>
  <si>
    <t>DOLLY FERNANDA VENTE AMU</t>
  </si>
  <si>
    <t>Daniel Genes Benedetti</t>
  </si>
  <si>
    <t>ALEXANDER DEVIA ESCOBAR</t>
  </si>
  <si>
    <t>LILIAN SALGUERO</t>
  </si>
  <si>
    <t>VIOLETA MARCELA MARTINEZ VANEGAS</t>
  </si>
  <si>
    <t>Tania Lizeth Buitrago Neisa</t>
  </si>
  <si>
    <t>Sergio Isnardo Muñoz Villarreal</t>
  </si>
  <si>
    <t>carlos fernando braga perilla</t>
  </si>
  <si>
    <t>CARLOS ANDRÉS RODRÍGUEZ LONDOÑO</t>
  </si>
  <si>
    <t>FRANCISCO ALBERTO GIRALDO LUNA</t>
  </si>
  <si>
    <t>ERIKA MARGARITA MULETT MERCADO</t>
  </si>
  <si>
    <t>ALVARO ENRIQUE LEDEZMA RENTERIA</t>
  </si>
  <si>
    <t>Valentina Pérez Oyuela</t>
  </si>
  <si>
    <t>VICTOR MANUEL FAYAD MORALES</t>
  </si>
  <si>
    <t>HECTOR OSWALDO JEREZ DUARTE</t>
  </si>
  <si>
    <t>cristian alexander chaverra mosquera</t>
  </si>
  <si>
    <t>CARLOS OBEDIES IBARRA</t>
  </si>
  <si>
    <t>OVIDIO ANTONIO BUITRAGO SIERRA</t>
  </si>
  <si>
    <t>Carlo mario</t>
  </si>
  <si>
    <t>LUZ MARINA GAMBOA LISALDA</t>
  </si>
  <si>
    <t>Arline Yulieth Murillo Valoyes</t>
  </si>
  <si>
    <t>Zarina Escobar Navarro</t>
  </si>
  <si>
    <t>FRANCISCO RUIZ CORTES</t>
  </si>
  <si>
    <t>ROSENDO ORTEGA SILVA</t>
  </si>
  <si>
    <t>Luis Felipe Castillo Nate</t>
  </si>
  <si>
    <t>Carlos Arturo Vasquez Destousse</t>
  </si>
  <si>
    <t>Jesús Orwin Córdoba Mosquera</t>
  </si>
  <si>
    <t>Jose Fermin Lagarejo Roa</t>
  </si>
  <si>
    <t>INDY YHOSIANA ZAPATA FLOREZ</t>
  </si>
  <si>
    <t>LILIANA PATRICIA DE LA OSSA SALCEDO</t>
  </si>
  <si>
    <t>PILAR EUGENIA HOYOS BARRETO</t>
  </si>
  <si>
    <t>JORGE LEONARDO BRICEÑO PALACIOS</t>
  </si>
  <si>
    <t>ALVARO AVILA</t>
  </si>
  <si>
    <t>LAURY BLADIMAR SANCHEZ GOMEZ</t>
  </si>
  <si>
    <t>BRIYITH MARGARETH MONCADA SANCHEZ</t>
  </si>
  <si>
    <t>FRANCY MILENA HOYOS VEGA</t>
  </si>
  <si>
    <t>Mary Angelica Carvajal Avellaneda</t>
  </si>
  <si>
    <t>JORGE AUGUSTO CADAVID MONTOYA</t>
  </si>
  <si>
    <t>luisa fernanda ramirez feriz</t>
  </si>
  <si>
    <t>VIVIAN PADILLA DIAZ</t>
  </si>
  <si>
    <t>evelyn karina baron avellaneda</t>
  </si>
  <si>
    <t>Harold Andres Teheran Acuña</t>
  </si>
  <si>
    <t>MILENA TORO OVIEDO</t>
  </si>
  <si>
    <t>ILIS YANETH PÉREZ OCHOA</t>
  </si>
  <si>
    <t>MIGUEL ANGEL NAVIA ACOSTA</t>
  </si>
  <si>
    <t>Danny Rafael Mafla Argoti</t>
  </si>
  <si>
    <t>FABIAN LEONARDO MENDOZA RANGEL</t>
  </si>
  <si>
    <t>Eduar Esnedier Urquijo Sanchez</t>
  </si>
  <si>
    <t>Leonardo Benavides Figueroa</t>
  </si>
  <si>
    <t>EDIER AUGUSTO TELLO APONTE</t>
  </si>
  <si>
    <t>PAOLA PATRICIA VARGAS LIÑAN</t>
  </si>
  <si>
    <t>MARTHA CECILIA PIZA LOSADA</t>
  </si>
  <si>
    <t>Angela Maria Paz Guevara</t>
  </si>
  <si>
    <t>Adriana Patricia Arango Alvarez</t>
  </si>
  <si>
    <t>VICTOR EDUARDO MURILLO CACERES VICTOR EDUARDO</t>
  </si>
  <si>
    <t>JUAN RICARDO GIRALDO ACOSTA</t>
  </si>
  <si>
    <t>ANGELICA MARIA LEYTON CARRILLO</t>
  </si>
  <si>
    <t>david ricardo peñaloza lombo</t>
  </si>
  <si>
    <t>TOCAYO CARRIZOSA FALLA</t>
  </si>
  <si>
    <t>EMILCE LEÓN LEÓN</t>
  </si>
  <si>
    <t>Juan Fernando Zabala Castro</t>
  </si>
  <si>
    <t>Laura Cecilia Salcedo Giraldo</t>
  </si>
  <si>
    <t>Emad Mohrez</t>
  </si>
  <si>
    <t>Juan Carlos Moreno Mosquera</t>
  </si>
  <si>
    <t>DIEGO ALEJANDRO LOZANO FLOREZ</t>
  </si>
  <si>
    <t>GUILLERMO RESTREPO ARIAS</t>
  </si>
  <si>
    <t>NELSON STEVEN ANDRADE VILLOTA</t>
  </si>
  <si>
    <t>NATALY CASTELLANOS LOMBANA</t>
  </si>
  <si>
    <t>GLORIA LORENA SALGADO SANCHEZ</t>
  </si>
  <si>
    <t>Sebastian Urrego Botero</t>
  </si>
  <si>
    <t>LUIS FERNANDO MARTINEZ CASTILLO</t>
  </si>
  <si>
    <t>OLGA AMAYA LOPEZ</t>
  </si>
  <si>
    <t>Isabel Cristina Bedoya Carabali</t>
  </si>
  <si>
    <t>CARLOS MANUEL ALFARO FONSECA</t>
  </si>
  <si>
    <t>DIEGO FERNANDO MOLANO AREVALO</t>
  </si>
  <si>
    <t>EVERALDO MANUEL JIMENEZ TAPIA</t>
  </si>
  <si>
    <t>ANGIE YULIETH BONILLA VALENCIA</t>
  </si>
  <si>
    <t>CARLOS ANDRÉS AMAYA RÍOS</t>
  </si>
  <si>
    <t>Andres Felipe Beltran Osorio</t>
  </si>
  <si>
    <t>IVANNA MARCELA ARROYO MAY</t>
  </si>
  <si>
    <t>ANGÉLICA ALMANZA SOLANO</t>
  </si>
  <si>
    <t>CLAUDIA LILIANA OLIVARES HERNANDEZ</t>
  </si>
  <si>
    <t>Jesus david cabrera bardales</t>
  </si>
  <si>
    <t>Diana Rocío Otálora Moreno</t>
  </si>
  <si>
    <t>DAVID MAURICIO ZAMBRANO SIERRA</t>
  </si>
  <si>
    <t>Yudy Marcela Cetina Sarmiento</t>
  </si>
  <si>
    <t>Edson Jahir Torres González</t>
  </si>
  <si>
    <t>RUYERI ANGEL JIMENEZ</t>
  </si>
  <si>
    <t>Carlos Humberto Arias Garcia</t>
  </si>
  <si>
    <t>EFRAIN BELLO CAMARGO</t>
  </si>
  <si>
    <t>MARIA DE LOS ÁNGELES LOZANO TORRES</t>
  </si>
  <si>
    <t>Juan Carlos Burbano Narvaez</t>
  </si>
  <si>
    <t>FABIO ORTEGA GONZALEZ</t>
  </si>
  <si>
    <t>JESUS EDUARDO LUCAS TORRES</t>
  </si>
  <si>
    <t>NUBIA STELLA VASQUEZ ANGEL</t>
  </si>
  <si>
    <t>Yuliet Andrea Toro Garcia</t>
  </si>
  <si>
    <t>luis carlos grajales rios</t>
  </si>
  <si>
    <t>JUAN GABRIEL MOLANO MALDONADO</t>
  </si>
  <si>
    <t>vladimir alexis cerinza sandoval</t>
  </si>
  <si>
    <t>HUGO LÓPEZ ORTEGA</t>
  </si>
  <si>
    <t>Juliana Buitrago</t>
  </si>
  <si>
    <t>Maria Jose Bitar Name</t>
  </si>
  <si>
    <t>GERMÁN ENRIQUE SILVA TORRES</t>
  </si>
  <si>
    <t>SERGIO DANIEL GALVAN CARRASCAL</t>
  </si>
  <si>
    <t>DANIELA ARANGO</t>
  </si>
  <si>
    <t>YEFER MIRANDA PLAZAS</t>
  </si>
  <si>
    <t>VIVIAN LORENA TORRES CALLEJAS</t>
  </si>
  <si>
    <t>ALBA SORALLA MESA ZULETA</t>
  </si>
  <si>
    <t>Laura Valentina Velez Tabares</t>
  </si>
  <si>
    <t>LAURA CASTILLO HENRIQUEZ</t>
  </si>
  <si>
    <t>WILLIAM FERNAN OLIVEROS SERRANO</t>
  </si>
  <si>
    <t>Miguel Santiago Pachón Vargas</t>
  </si>
  <si>
    <t>Yuliet Nathalia Pulido Céspedes</t>
  </si>
  <si>
    <t>MARISOLPALACIOSPEREA</t>
  </si>
  <si>
    <t>Níver Blandón Ortiz</t>
  </si>
  <si>
    <t>SANDRA CAROLINA MACIAS</t>
  </si>
  <si>
    <t>Danilo Fernando Suarez Gambi</t>
  </si>
  <si>
    <t>Walberto Enrique Ramos Guette</t>
  </si>
  <si>
    <t>Laura Alexandra Vargas Oviedo</t>
  </si>
  <si>
    <t>Ana Paola PLaza Fajardo</t>
  </si>
  <si>
    <t>Katherine Liceth Cárdenas Bravo</t>
  </si>
  <si>
    <t>NARIÑO EDISON PORTILLA MISNAZA</t>
  </si>
  <si>
    <t>ZAIDA LISETH CARRILLO BECERRA</t>
  </si>
  <si>
    <t>Camilo Andres Parra Bustos</t>
  </si>
  <si>
    <t>Daniel Alejandro Romero Rojas</t>
  </si>
  <si>
    <t>Luisa Fernanda Gòmez Jimènez</t>
  </si>
  <si>
    <t>KATERINE GRANADOS TRUJILLO</t>
  </si>
  <si>
    <t>TATIANA MINOTTA</t>
  </si>
  <si>
    <t>GUTIERREZ MENDOZA HEURDEK</t>
  </si>
  <si>
    <t>NATAN DAVID GARCIA GARCIA</t>
  </si>
  <si>
    <t>Sandra Milena Puentes Blanco</t>
  </si>
  <si>
    <t>GABRIELA MARIA ARIAS AVILA</t>
  </si>
  <si>
    <t>NATALIA PAOLA TORRES SILVA</t>
  </si>
  <si>
    <t>emilio serrano carillo</t>
  </si>
  <si>
    <t>ANGELA VIVIANA MORALES MARQUEZ</t>
  </si>
  <si>
    <t>KATIAMARIA HERNANDEZ DORIA</t>
  </si>
  <si>
    <t>JAVIER DE LA HOZ LUNA</t>
  </si>
  <si>
    <t>DAIRO BERMUDEZ FUENTES</t>
  </si>
  <si>
    <t>YOLYMAR GARAVITO REMOLINA</t>
  </si>
  <si>
    <t>JHONNY ROLANDO VERGEL TORRADO</t>
  </si>
  <si>
    <t>Jorge Luis Gutiérrez Rubiano</t>
  </si>
  <si>
    <t>Rafael Antonio Vega Montaña</t>
  </si>
  <si>
    <t>daniela hernandez</t>
  </si>
  <si>
    <t>SOL BEATRIZ OQUENDO MOLINA</t>
  </si>
  <si>
    <t>KATALINA HENAO</t>
  </si>
  <si>
    <t>RICARDO ADOLFO CIFUENTES CABALLERO</t>
  </si>
  <si>
    <t>viviana andrea melendez ruiz</t>
  </si>
  <si>
    <t>ADOLFO LEON VARELA SANCHEZ</t>
  </si>
  <si>
    <t>EDGAR ADRIAN HITSCHERICH POLANCO</t>
  </si>
  <si>
    <t>Lizeth Katherine Galvis</t>
  </si>
  <si>
    <t>FERNANDO URREGO LOZANO</t>
  </si>
  <si>
    <t>David Andres Navia Benavides</t>
  </si>
  <si>
    <t>JUAN CARLOS CORREA ECHEVERRY</t>
  </si>
  <si>
    <t>lina vanessa</t>
  </si>
  <si>
    <t>JAIR MAURICIO BARRIENTOS NARVAEZ</t>
  </si>
  <si>
    <t>HECTOR RANGEL PALACIOS RODRIGUEZ</t>
  </si>
  <si>
    <t>Camilo Andrés Rosas Lobo</t>
  </si>
  <si>
    <t>Sofía Mesías Torres</t>
  </si>
  <si>
    <t>DAYAN AYALA MALDONADO</t>
  </si>
  <si>
    <t>lyda clemencia sosa colorado</t>
  </si>
  <si>
    <t>Jorge Alberto Gomez</t>
  </si>
  <si>
    <t>KELLY YOHANA RUIZ VELASQUEZ</t>
  </si>
  <si>
    <t>JAIRO ALONSO RIVERA PAEZ</t>
  </si>
  <si>
    <t>John Alexander Arcos Lopez</t>
  </si>
  <si>
    <t>JORGE CESAR AYALA RODRIGUEZ</t>
  </si>
  <si>
    <t>Erika Dianne Wolffhugel Gutiérrez</t>
  </si>
  <si>
    <t>Dayana Victoria Baquero Carvajal</t>
  </si>
  <si>
    <t>Carlos Mario Vélez Ocampo</t>
  </si>
  <si>
    <t>laura paola martinez palencia</t>
  </si>
  <si>
    <t>Jeferson Rojas Sepúlveda</t>
  </si>
  <si>
    <t>Miguel Pérez</t>
  </si>
  <si>
    <t>CANCELADO POR ERROR DEL PROVEEDOR</t>
  </si>
  <si>
    <t>Jose Manuel Buenaventura Conde</t>
  </si>
  <si>
    <t>Ciro Pastor Martinez Torres</t>
  </si>
  <si>
    <t>Daniel Esteban Clavijo Molano</t>
  </si>
  <si>
    <t>ANDREA MELISA MACEA LOPEZ</t>
  </si>
  <si>
    <t>ALVARO JOSE LYONS</t>
  </si>
  <si>
    <t>Jesús David Silva Sarquez</t>
  </si>
  <si>
    <t>NATALIA STEPHANY DURAN CAMARGO</t>
  </si>
  <si>
    <t>YADI MILENA CORREA NAVA</t>
  </si>
  <si>
    <t>JOSE NEPOMUCENO BALLESTEROS OLAYA</t>
  </si>
  <si>
    <t>DANIELA SERRANO PALMA</t>
  </si>
  <si>
    <t>ANA MARIA JIMENEZ ARIAS</t>
  </si>
  <si>
    <t>TATIANA ERAZO RUBIO</t>
  </si>
  <si>
    <t>NHORA CECILIA LOZANO ANGARITA</t>
  </si>
  <si>
    <t>OLGA LUCIA PARRADO CARRILLO</t>
  </si>
  <si>
    <t xml:space="preserve">fernanda andrea toncel medina </t>
  </si>
  <si>
    <t>JULIANA ANDREA VALDERRAMA PEÑA</t>
  </si>
  <si>
    <t>Lorena Gonzalez Calderon</t>
  </si>
  <si>
    <t>JULIÁN MARTÍNEZ</t>
  </si>
  <si>
    <t>Andrés Camilo Grimaldos Montes</t>
  </si>
  <si>
    <t>Claudia Lineth Abonia Garcìa</t>
  </si>
  <si>
    <t>viviana andrea alcazar velez</t>
  </si>
  <si>
    <t>SHAID DE JESUS GOMEZ DAU</t>
  </si>
  <si>
    <t>DIEGO ARMANDO DELGADO USECHE</t>
  </si>
  <si>
    <t>Laura Vanessa Rossell Quintero</t>
  </si>
  <si>
    <t>WILLIAM VILLAMIZAR</t>
  </si>
  <si>
    <t>MARIA JOSE MEJIA ROYS</t>
  </si>
  <si>
    <t>Jorge Elias Oke Lemus</t>
  </si>
  <si>
    <t>maria fernanda jiménez reyes</t>
  </si>
  <si>
    <t>Gustavo Albeiro Mosquera Mosquera</t>
  </si>
  <si>
    <t>ANDRÉS FELIPE FIGUEROA PÉREZ</t>
  </si>
  <si>
    <t>EICER JHONSON HOYOS OCAMPO</t>
  </si>
  <si>
    <t>AUGUSTO SARMIENTO CIFUENTES</t>
  </si>
  <si>
    <t>jose ignacio muriel acevedo</t>
  </si>
  <si>
    <t>AURA ROSAMVELASQUEZ MESA</t>
  </si>
  <si>
    <t>milton ruiz suarez</t>
  </si>
  <si>
    <t>Maria Ximena Rivera Gallon</t>
  </si>
  <si>
    <t>MARIS OLIMPA MONTES ESPELETA</t>
  </si>
  <si>
    <t>katherine ossa rendon</t>
  </si>
  <si>
    <t>VICTOR HUGO MUNOZ TRINIDAD</t>
  </si>
  <si>
    <t>KATY MARCELA PEREZ PALENCIA</t>
  </si>
  <si>
    <t>Carlos Julio Patiño Suarez</t>
  </si>
  <si>
    <t>Cesar David Buitrago Velandia</t>
  </si>
  <si>
    <t>CARLOS ARTURO MORA GARCIA</t>
  </si>
  <si>
    <t>MATEO BOHORQUEZ RIVERA</t>
  </si>
  <si>
    <t>Norman DAVID BARRETO HERNANDEZ</t>
  </si>
  <si>
    <t>Clara Quinchanegua</t>
  </si>
  <si>
    <t>yeferson pulido junco</t>
  </si>
  <si>
    <t>JUAN SIMON VASQUEZ PEREZ</t>
  </si>
  <si>
    <t>JOSE FERNANDO CORDOBA MENA</t>
  </si>
  <si>
    <t>ANA MARIA CASTILLO ARTUNDUAGA</t>
  </si>
  <si>
    <t>Mayra Fernanda Olmos</t>
  </si>
  <si>
    <t>Felipe Valencia Serrano</t>
  </si>
  <si>
    <t>JULIANA ALEJANDRA GONZALEZ PINZON</t>
  </si>
  <si>
    <t>Duberney Santa Aranda</t>
  </si>
  <si>
    <t>FRANCY ELENA SERNA LONDOÑO</t>
  </si>
  <si>
    <t>ERIC VLADIMIR JARAMILLO LOTERO</t>
  </si>
  <si>
    <t>CLAUDIA PATRICIA PARRA MARTINEZ</t>
  </si>
  <si>
    <t>DANIEL DURAN VALENCIA</t>
  </si>
  <si>
    <t>Katherine Marin</t>
  </si>
  <si>
    <t>NASLY AMPARO GONZALEZ PEÑA</t>
  </si>
  <si>
    <t>JOHN JAIRO TRUJILLO QUINTERO</t>
  </si>
  <si>
    <t>CLARA ROSA GRUESO BONILLA</t>
  </si>
  <si>
    <t>PAULA ANDREA ZUÑIGA MUÑOZ</t>
  </si>
  <si>
    <t>JUAN CARLOS BAIBOR ROJAS</t>
  </si>
  <si>
    <t>OLIVIA ELENA VILLERA GUERRA</t>
  </si>
  <si>
    <t>ELISA PEÑA RUIZ</t>
  </si>
  <si>
    <t>Yesika Rengifo Oquendo</t>
  </si>
  <si>
    <t>Mireya Rangel Sarabia</t>
  </si>
  <si>
    <t>Gabriela Herrera Gómez</t>
  </si>
  <si>
    <t>Sorany Yiseth Tejada Flórez</t>
  </si>
  <si>
    <t>LILIA MARIE PATIÑO DIAZ</t>
  </si>
  <si>
    <t>ALVARO DE JESUS ROJANO OSORIO</t>
  </si>
  <si>
    <t>Jorge David Cifuentes Villavicencio</t>
  </si>
  <si>
    <t>Enrique Escobar Perez</t>
  </si>
  <si>
    <t>Sergio Andrés Tamayo Cano</t>
  </si>
  <si>
    <t>SARA DANIELA MIRANDA GOMEZ</t>
  </si>
  <si>
    <t>DEMETRIO ROUSNACK</t>
  </si>
  <si>
    <t>Maria Eugenia Fonseca</t>
  </si>
  <si>
    <t>Felipe Roa</t>
  </si>
  <si>
    <t>Tatiana Janneth Rodriguez</t>
  </si>
  <si>
    <t>SILVIA YANETH TAMAYO CORREA</t>
  </si>
  <si>
    <t>carlos manuel gomez damian</t>
  </si>
  <si>
    <t>Manuel Andrés Arias Calvo</t>
  </si>
  <si>
    <t>Yunet Faizuly Bernal Díaz</t>
  </si>
  <si>
    <t>NINIBETH ANDREA LASTRE GUERRERO</t>
  </si>
  <si>
    <t>GERMAN MEDINA TRIVIÑO</t>
  </si>
  <si>
    <t>SANDRA LORENA ÁLVAREZ PAVA</t>
  </si>
  <si>
    <t>Juan Felipe Franco Rios</t>
  </si>
  <si>
    <t>MARÍA HELENA GÓMEZ LEMA</t>
  </si>
  <si>
    <t>Gustavo Manuel Duran Mejía</t>
  </si>
  <si>
    <t>LORENA REY HENAO</t>
  </si>
  <si>
    <t>YOEL DAVID ELGUEDO JIMENEZ</t>
  </si>
  <si>
    <t>LUIS FERNANDO OBREGON PERDOMO</t>
  </si>
  <si>
    <t>LILIA ANDREA OSPINA CALDERON</t>
  </si>
  <si>
    <t>Clara Tatiana Díaz Jiménez</t>
  </si>
  <si>
    <t>NAZLY ALEJANDRA MOYANO ABRIL</t>
  </si>
  <si>
    <t>NUBIA MARINA RODRIGUEZ CARDENAS</t>
  </si>
  <si>
    <t>Geny Marcela Vargas Suárez</t>
  </si>
  <si>
    <t>JUAN PABLO CABRERA GALLEGO</t>
  </si>
  <si>
    <t>KEREN NAYELA REGINO RODRIGUEZ</t>
  </si>
  <si>
    <t>MICHEL ANN MACHUCA PUENTES</t>
  </si>
  <si>
    <t>FERNANDO PEREIRA VILLAMIZAR</t>
  </si>
  <si>
    <t>DIANA MARCELA CHACON GRANADOS</t>
  </si>
  <si>
    <t>VIVIANA ANDREA NICHOLLS SANDOVAL</t>
  </si>
  <si>
    <t>DIANA PILAR MEDINA MENDEZ</t>
  </si>
  <si>
    <t>THALIA VALERIA NIVIA DIAZ</t>
  </si>
  <si>
    <t>JENNY ROCIO MEJIA PALENCIA</t>
  </si>
  <si>
    <t>EVER ALFONSO MONTAÑO TORRES</t>
  </si>
  <si>
    <t>NILSON MANUEL GOMEZ PIEDRAHITA</t>
  </si>
  <si>
    <t>Diego Armando Tobon Herrera</t>
  </si>
  <si>
    <t>andres herazo</t>
  </si>
  <si>
    <t>Felix Gonzalo Ojeda Mendoza</t>
  </si>
  <si>
    <t>Carlos Mario García Pérez</t>
  </si>
  <si>
    <t>MERCEDES BARDALES PARRA</t>
  </si>
  <si>
    <t>NORALBINA ARDILA MAHECHA</t>
  </si>
  <si>
    <t>CPS_584_2020</t>
  </si>
  <si>
    <t>CPS_585_2020</t>
  </si>
  <si>
    <t>CPS_586_2020</t>
  </si>
  <si>
    <t>CPS_587_2020</t>
  </si>
  <si>
    <t>CPS_588_2020</t>
  </si>
  <si>
    <t>CPS_589_2020</t>
  </si>
  <si>
    <t>CPS_590_2020</t>
  </si>
  <si>
    <t>CPS_591_2020</t>
  </si>
  <si>
    <t>CPS_592_2020</t>
  </si>
  <si>
    <t>CPS_593_2020</t>
  </si>
  <si>
    <t>CPS_594_2020</t>
  </si>
  <si>
    <t>CPS_595_2020</t>
  </si>
  <si>
    <t>CPS_596_2020</t>
  </si>
  <si>
    <t>CPS_597_2020</t>
  </si>
  <si>
    <t>CPS_598_2020</t>
  </si>
  <si>
    <t>CPS_599_2020</t>
  </si>
  <si>
    <t>CPS_600_2020</t>
  </si>
  <si>
    <t>CPS_601_2020</t>
  </si>
  <si>
    <t>CPS_602_2020</t>
  </si>
  <si>
    <t>CPS_603_2020</t>
  </si>
  <si>
    <t>CPS_604_2020</t>
  </si>
  <si>
    <t>CPS_605_2020</t>
  </si>
  <si>
    <t>CPS_606_2020</t>
  </si>
  <si>
    <t>CPS_607_2020</t>
  </si>
  <si>
    <t>CPS_608_2020</t>
  </si>
  <si>
    <t>CPS_609_2020</t>
  </si>
  <si>
    <t>CPS_610_2020</t>
  </si>
  <si>
    <t>CPS_611_2020</t>
  </si>
  <si>
    <t>CPS_612_2020</t>
  </si>
  <si>
    <t>CPS_613_2020</t>
  </si>
  <si>
    <t>CPS_614_2020</t>
  </si>
  <si>
    <t>CPS_615_2020</t>
  </si>
  <si>
    <t>CPS_616_2020</t>
  </si>
  <si>
    <t>CPS_617_2020</t>
  </si>
  <si>
    <t>CPS_618_2020</t>
  </si>
  <si>
    <t>CPS_619_2020</t>
  </si>
  <si>
    <t>CPS_620_2020</t>
  </si>
  <si>
    <t>CPS_621_2020</t>
  </si>
  <si>
    <t>CPS_622_2020</t>
  </si>
  <si>
    <t>CPS_623_2020</t>
  </si>
  <si>
    <t>CPS_624_2020</t>
  </si>
  <si>
    <t>CPS_625_2020</t>
  </si>
  <si>
    <t>CPS_626_2020</t>
  </si>
  <si>
    <t>CPS_627_2020</t>
  </si>
  <si>
    <t>CPS_628_2020</t>
  </si>
  <si>
    <t>CPS_629_2020</t>
  </si>
  <si>
    <t>CPS_630_2020</t>
  </si>
  <si>
    <t>CPS_631_2020</t>
  </si>
  <si>
    <t>CPS_632_2020</t>
  </si>
  <si>
    <t>CPS_633_2020</t>
  </si>
  <si>
    <t>CPS_634_2020</t>
  </si>
  <si>
    <t>CPS_635_2020</t>
  </si>
  <si>
    <t>CPS_636_2020</t>
  </si>
  <si>
    <t>CPS_637_2020</t>
  </si>
  <si>
    <t>CPS_638_2020</t>
  </si>
  <si>
    <t>CPS_639_2020</t>
  </si>
  <si>
    <t>CPS_640_2020</t>
  </si>
  <si>
    <t>CPS_641_2020</t>
  </si>
  <si>
    <t>CPS_642_2020</t>
  </si>
  <si>
    <t>CPS_643_2020</t>
  </si>
  <si>
    <t>CPS_644_2020</t>
  </si>
  <si>
    <t>CPS_645_2020</t>
  </si>
  <si>
    <t>CPS_646_2020</t>
  </si>
  <si>
    <t>CPS_647_2020</t>
  </si>
  <si>
    <t>CPS_648_2020</t>
  </si>
  <si>
    <t>CPS_649_2020</t>
  </si>
  <si>
    <t>CPS_650_2020</t>
  </si>
  <si>
    <t>CPS_651_2020</t>
  </si>
  <si>
    <t>CPS_652_2020</t>
  </si>
  <si>
    <t>CPS_653_2020</t>
  </si>
  <si>
    <t>CPS_654_2020</t>
  </si>
  <si>
    <t>CPS_655_2020</t>
  </si>
  <si>
    <t>CPS_656_2020</t>
  </si>
  <si>
    <t>CPS_657_2020</t>
  </si>
  <si>
    <t>CPS_658_2020</t>
  </si>
  <si>
    <t>CPS_659_2020</t>
  </si>
  <si>
    <t>CPS_660_2020</t>
  </si>
  <si>
    <t>CPS_661_2020</t>
  </si>
  <si>
    <t>CPS_662_2020</t>
  </si>
  <si>
    <t>CPS_663_2020</t>
  </si>
  <si>
    <t>CPS_664_2020</t>
  </si>
  <si>
    <t>CPS_665_2020</t>
  </si>
  <si>
    <t>CPS_666_2020</t>
  </si>
  <si>
    <t>CPS_667_2020</t>
  </si>
  <si>
    <t>CPS_668_2020</t>
  </si>
  <si>
    <t>CPS_669_2020</t>
  </si>
  <si>
    <t>CPS_670_2020</t>
  </si>
  <si>
    <t>CPS_671_2020</t>
  </si>
  <si>
    <t>CPS_672_2020</t>
  </si>
  <si>
    <t>CPS_673_2020</t>
  </si>
  <si>
    <t>CPS_674_2020</t>
  </si>
  <si>
    <t>CPS_675_2020</t>
  </si>
  <si>
    <t>CPS_676_2020</t>
  </si>
  <si>
    <t>CPS_677_2020</t>
  </si>
  <si>
    <t>CPS_678_2020</t>
  </si>
  <si>
    <t>CPS_679_2020</t>
  </si>
  <si>
    <t>CPS_680_2020</t>
  </si>
  <si>
    <t>CPS_681_2020</t>
  </si>
  <si>
    <t>CPS_682_2020</t>
  </si>
  <si>
    <t>CPS_683_2020</t>
  </si>
  <si>
    <t>CPS_684_2020</t>
  </si>
  <si>
    <t>CPS_685_2020</t>
  </si>
  <si>
    <t>CPS_686_2020</t>
  </si>
  <si>
    <t>CPS_687_2020</t>
  </si>
  <si>
    <t>CPS_688_2020</t>
  </si>
  <si>
    <t>CPS_689_2020</t>
  </si>
  <si>
    <t>CPS_690_2020</t>
  </si>
  <si>
    <t>CPS_691_2020</t>
  </si>
  <si>
    <t>CPS_693_2020</t>
  </si>
  <si>
    <t>CPS_694_2020</t>
  </si>
  <si>
    <t>CPS_695_2020</t>
  </si>
  <si>
    <t>CPS_696_2020</t>
  </si>
  <si>
    <t>CPS_697_2020</t>
  </si>
  <si>
    <t>CPS_698_2020</t>
  </si>
  <si>
    <t>CPS_699_2020</t>
  </si>
  <si>
    <t>CPS_700_2020</t>
  </si>
  <si>
    <t>CPS_701_2021</t>
  </si>
  <si>
    <t>CPS_702_2020</t>
  </si>
  <si>
    <t>CPS_703_2020</t>
  </si>
  <si>
    <t>CPS_704_2020</t>
  </si>
  <si>
    <t>CPS_705_2020</t>
  </si>
  <si>
    <t>CPS_706_2020</t>
  </si>
  <si>
    <t>CPS_707_2020</t>
  </si>
  <si>
    <t>CPS_708_2020</t>
  </si>
  <si>
    <t>CPS_709_2020</t>
  </si>
  <si>
    <t>CPS_710_2020</t>
  </si>
  <si>
    <t>CPS_711_2020</t>
  </si>
  <si>
    <t>CPS_712_2020</t>
  </si>
  <si>
    <t>CPS_713_2020</t>
  </si>
  <si>
    <t>CPS_714_2020</t>
  </si>
  <si>
    <t>CPS_715_2020</t>
  </si>
  <si>
    <t>CPS_716_2020</t>
  </si>
  <si>
    <t>CPS_717_2020</t>
  </si>
  <si>
    <t>CPS_718_2020</t>
  </si>
  <si>
    <t>CPS_719_2020</t>
  </si>
  <si>
    <t>CPS_720_2020</t>
  </si>
  <si>
    <t>CPS_721_2020</t>
  </si>
  <si>
    <t>CPS_722_2020</t>
  </si>
  <si>
    <t>CPS_723_2020</t>
  </si>
  <si>
    <t>CPS_724_2020</t>
  </si>
  <si>
    <t>CPS_725_2020</t>
  </si>
  <si>
    <t>CPS_726_2020</t>
  </si>
  <si>
    <t>CPS_727_2020</t>
  </si>
  <si>
    <t>CPS_728_2020</t>
  </si>
  <si>
    <t>CPS_729_2020</t>
  </si>
  <si>
    <t>CPS_730_2020</t>
  </si>
  <si>
    <t>CPS_731_2020</t>
  </si>
  <si>
    <t>CPS_732_2020</t>
  </si>
  <si>
    <t>CPS_733_2020</t>
  </si>
  <si>
    <t>CPS_734_2020</t>
  </si>
  <si>
    <t>CPS_735_2020</t>
  </si>
  <si>
    <t>CPS_736_2020</t>
  </si>
  <si>
    <t>CPS_737_2020</t>
  </si>
  <si>
    <t>CPS_738_2020</t>
  </si>
  <si>
    <t>CPS_739_2020</t>
  </si>
  <si>
    <t>CPS_740_2020</t>
  </si>
  <si>
    <t>CPS_741_2020</t>
  </si>
  <si>
    <t>CPS_742_2020</t>
  </si>
  <si>
    <t>CPS_743_2020</t>
  </si>
  <si>
    <t>CPS_744_2020</t>
  </si>
  <si>
    <t>CPS_745_2020</t>
  </si>
  <si>
    <t>CPS_746_2020</t>
  </si>
  <si>
    <t>CPS_747_2020</t>
  </si>
  <si>
    <t>CPS_748_2020</t>
  </si>
  <si>
    <t>CPS_749_2020</t>
  </si>
  <si>
    <t>CPS_750_2020</t>
  </si>
  <si>
    <t>CPS_751_2020</t>
  </si>
  <si>
    <t>CPS_752_2020</t>
  </si>
  <si>
    <t>CPS_753_2020</t>
  </si>
  <si>
    <t>CPS_754_2020</t>
  </si>
  <si>
    <t>CPS_755_2020</t>
  </si>
  <si>
    <t>CPS_756_2020</t>
  </si>
  <si>
    <t>CPS_757_2020</t>
  </si>
  <si>
    <t>CPS_758_2020</t>
  </si>
  <si>
    <t>CPS_759_2020</t>
  </si>
  <si>
    <t>CPS_760_2021</t>
  </si>
  <si>
    <t>CPS_761_2020</t>
  </si>
  <si>
    <t>CPS_762_2020</t>
  </si>
  <si>
    <t>CPS_763_2020</t>
  </si>
  <si>
    <t>CPS_764_2020</t>
  </si>
  <si>
    <t>CPS_765_2020</t>
  </si>
  <si>
    <t>CPS_766_2020</t>
  </si>
  <si>
    <t>CPS_767_2020</t>
  </si>
  <si>
    <t>CPS_768_2020</t>
  </si>
  <si>
    <t>CPS_769_2020</t>
  </si>
  <si>
    <t>CPS_770_2020</t>
  </si>
  <si>
    <t>CPS_771_2020</t>
  </si>
  <si>
    <t>CPS_772_2020</t>
  </si>
  <si>
    <t>CPS_773_2020</t>
  </si>
  <si>
    <t>CPS_774_2020</t>
  </si>
  <si>
    <t>CPS_775_2020</t>
  </si>
  <si>
    <t>CPS_776_2020</t>
  </si>
  <si>
    <t>CPS_777_2020</t>
  </si>
  <si>
    <t>CPS_778_2020</t>
  </si>
  <si>
    <t>CPS_779_2020</t>
  </si>
  <si>
    <t>CPS_780_2020</t>
  </si>
  <si>
    <t>CPS_781_2020</t>
  </si>
  <si>
    <t>CPS_782_2020</t>
  </si>
  <si>
    <t>CPS_783_2020</t>
  </si>
  <si>
    <t>CPS_784_2020</t>
  </si>
  <si>
    <t>CPS_785_2020</t>
  </si>
  <si>
    <t>CPS_786_2020</t>
  </si>
  <si>
    <t>CPS_787_2020</t>
  </si>
  <si>
    <t>CPS_788_2020</t>
  </si>
  <si>
    <t>CPS_789_2020</t>
  </si>
  <si>
    <t>CPS_790_2020</t>
  </si>
  <si>
    <t>CPS_791_2020</t>
  </si>
  <si>
    <t>CPS_792_2020</t>
  </si>
  <si>
    <t>CPS_793_2020</t>
  </si>
  <si>
    <t>CPS_794_2020</t>
  </si>
  <si>
    <t>CPS_795_2020</t>
  </si>
  <si>
    <t>CPS_796_2020</t>
  </si>
  <si>
    <t>CPS_797_2020</t>
  </si>
  <si>
    <t>CPS_798_2020</t>
  </si>
  <si>
    <t>CPS_799_2020</t>
  </si>
  <si>
    <t>CPS_800_2020</t>
  </si>
  <si>
    <t>CPS_801_2020</t>
  </si>
  <si>
    <t>CPS_802_2020</t>
  </si>
  <si>
    <t>CPS_803_2020</t>
  </si>
  <si>
    <t>CPS_804_2020</t>
  </si>
  <si>
    <t>CPS_805_2020</t>
  </si>
  <si>
    <t>CPS_806_2020</t>
  </si>
  <si>
    <t>CPS_807_2020</t>
  </si>
  <si>
    <t>CPS_808_2020</t>
  </si>
  <si>
    <t>CPS_809_2020</t>
  </si>
  <si>
    <t>CPS_810_2020</t>
  </si>
  <si>
    <t>CPS_811_2020</t>
  </si>
  <si>
    <t>CPS_812_2020</t>
  </si>
  <si>
    <t>CPS_813_2020</t>
  </si>
  <si>
    <t>CPS_814_2020</t>
  </si>
  <si>
    <t>CPS_815_2020</t>
  </si>
  <si>
    <t>CPS_816_2020</t>
  </si>
  <si>
    <t>CPS_817_2020</t>
  </si>
  <si>
    <t>CPS_818_2020</t>
  </si>
  <si>
    <t>CPS_819_2020</t>
  </si>
  <si>
    <t>CPS_820_2020</t>
  </si>
  <si>
    <t>CPS_821_2020</t>
  </si>
  <si>
    <t>CPS_822_2020</t>
  </si>
  <si>
    <t>CPS_823_2020</t>
  </si>
  <si>
    <t>CPS_824_2020</t>
  </si>
  <si>
    <t>CPS_825_2020</t>
  </si>
  <si>
    <t>CPS_826_2020</t>
  </si>
  <si>
    <t>CPS_827_2020</t>
  </si>
  <si>
    <t>CPS_828_2020</t>
  </si>
  <si>
    <t>CPS_829_2020</t>
  </si>
  <si>
    <t>CPS_830_2020</t>
  </si>
  <si>
    <t>CPS_831_2020</t>
  </si>
  <si>
    <t>CPS_832_2020</t>
  </si>
  <si>
    <t>CPS_833_2020</t>
  </si>
  <si>
    <t>CPS_834_2020</t>
  </si>
  <si>
    <t>CPS_835_2020</t>
  </si>
  <si>
    <t>CPS_836_2020</t>
  </si>
  <si>
    <t>CPS_837_2020</t>
  </si>
  <si>
    <t>CPS_838_2020</t>
  </si>
  <si>
    <t>CPS_839_2020</t>
  </si>
  <si>
    <t>CPS_840_2020</t>
  </si>
  <si>
    <t>CPS_841_2020</t>
  </si>
  <si>
    <t>CPS_842_2020</t>
  </si>
  <si>
    <t>CPS_843_2020</t>
  </si>
  <si>
    <t>CPS_844_2020</t>
  </si>
  <si>
    <t>CPS_845_2020</t>
  </si>
  <si>
    <t>CPS_846_2020</t>
  </si>
  <si>
    <t>CPS_847_2020</t>
  </si>
  <si>
    <t>CPS_848_2020</t>
  </si>
  <si>
    <t>CPS_849_2020</t>
  </si>
  <si>
    <t>CPS_850_2020</t>
  </si>
  <si>
    <t>CPS_851_2020</t>
  </si>
  <si>
    <t>CPS_852_2020</t>
  </si>
  <si>
    <t>CPS_853_2020</t>
  </si>
  <si>
    <t>CPS_854_2020</t>
  </si>
  <si>
    <t>CPS_855_2020</t>
  </si>
  <si>
    <t>CPS_856_2020</t>
  </si>
  <si>
    <t>CPS_857_2020</t>
  </si>
  <si>
    <t>CPS_858_2020</t>
  </si>
  <si>
    <t>CPS_859_2020</t>
  </si>
  <si>
    <t>CPS_860_2020</t>
  </si>
  <si>
    <t>CPS_861_2020</t>
  </si>
  <si>
    <t>CPS_862_2020</t>
  </si>
  <si>
    <t>CPS_863_2020</t>
  </si>
  <si>
    <t>CPS_864_2020</t>
  </si>
  <si>
    <t>CPS_865_2020</t>
  </si>
  <si>
    <t>CPS_866_2020</t>
  </si>
  <si>
    <t>CPS_867_2020</t>
  </si>
  <si>
    <t>CPS_868_2020</t>
  </si>
  <si>
    <t>CPS_869_2020</t>
  </si>
  <si>
    <t>CPS_870_2020</t>
  </si>
  <si>
    <t>CPS_871_2020</t>
  </si>
  <si>
    <t>CPS_872_2020</t>
  </si>
  <si>
    <t>CPS_873_2020</t>
  </si>
  <si>
    <t>CPS_874_2020</t>
  </si>
  <si>
    <t>CPS_875_2020</t>
  </si>
  <si>
    <t>CPS_876_2020</t>
  </si>
  <si>
    <t>CPS_877_2020</t>
  </si>
  <si>
    <t>CPS_878_2020</t>
  </si>
  <si>
    <t>CPS_879_2020</t>
  </si>
  <si>
    <t>CPS_880_2020</t>
  </si>
  <si>
    <t>CPS_881_2020</t>
  </si>
  <si>
    <t>CPS_882_2020</t>
  </si>
  <si>
    <t>CPS_883_2020</t>
  </si>
  <si>
    <t>CPS_884_2020</t>
  </si>
  <si>
    <t>CPS_885_2020</t>
  </si>
  <si>
    <t>CPS_886_2020</t>
  </si>
  <si>
    <t>CPS_887_2020</t>
  </si>
  <si>
    <t>CPS_888_2020</t>
  </si>
  <si>
    <t>CPS_889_2020</t>
  </si>
  <si>
    <t>CPS_890_2020</t>
  </si>
  <si>
    <t>CPS_891_2020</t>
  </si>
  <si>
    <t>CI_891_2020</t>
  </si>
  <si>
    <t>CPS_892_2020</t>
  </si>
  <si>
    <t>CPS_893_2020</t>
  </si>
  <si>
    <t>CPS_894_2020</t>
  </si>
  <si>
    <t>CPS_895_2020</t>
  </si>
  <si>
    <t>CPS_896_2020</t>
  </si>
  <si>
    <t>CPS_897_2020</t>
  </si>
  <si>
    <t>CPS_898_2020</t>
  </si>
  <si>
    <t>CPS_899_2020</t>
  </si>
  <si>
    <t>CPS_900_2020</t>
  </si>
  <si>
    <t>CPS_901_2020</t>
  </si>
  <si>
    <t>CPS_902_2020</t>
  </si>
  <si>
    <t>CPS_903_2020</t>
  </si>
  <si>
    <t>CPS_904_2020</t>
  </si>
  <si>
    <t>CPS_905_2020</t>
  </si>
  <si>
    <t>CPS_906_2020</t>
  </si>
  <si>
    <t>CPS_907_2020</t>
  </si>
  <si>
    <t>CPS_908_2020</t>
  </si>
  <si>
    <t>CPS_909_2020</t>
  </si>
  <si>
    <t>CPS_910_2020</t>
  </si>
  <si>
    <t>CPS_911_2020</t>
  </si>
  <si>
    <t>CPS_912_2020</t>
  </si>
  <si>
    <t>CPS_913_2020</t>
  </si>
  <si>
    <t>CPS_914_2020</t>
  </si>
  <si>
    <t>CPS_915_2020</t>
  </si>
  <si>
    <t>CPS_916_2020</t>
  </si>
  <si>
    <t>CPS_917_2020</t>
  </si>
  <si>
    <t>CPS_918_2020</t>
  </si>
  <si>
    <t>CPS_919_2020</t>
  </si>
  <si>
    <t>CPS_920_2020</t>
  </si>
  <si>
    <t>CPS_921_2020</t>
  </si>
  <si>
    <t>CPS_922_2020</t>
  </si>
  <si>
    <t>CPS_923_2020</t>
  </si>
  <si>
    <t>CPS_924_2020</t>
  </si>
  <si>
    <t>CPS_925_2020</t>
  </si>
  <si>
    <t>CPS_926_2020</t>
  </si>
  <si>
    <t>CPS_927_2020</t>
  </si>
  <si>
    <t>CPS_928_2020</t>
  </si>
  <si>
    <t>CPS_929_2020</t>
  </si>
  <si>
    <t>CPS_930_2020</t>
  </si>
  <si>
    <t>CPS_931_2020</t>
  </si>
  <si>
    <t>CPS_932_2020</t>
  </si>
  <si>
    <t>CPS_933_2020</t>
  </si>
  <si>
    <t>CPS_934_2020</t>
  </si>
  <si>
    <t>CPS_935_2020</t>
  </si>
  <si>
    <t>CPS_936_2020</t>
  </si>
  <si>
    <t>CPS_937_2020</t>
  </si>
  <si>
    <t>CPS_938_2020</t>
  </si>
  <si>
    <t>CPS_939_2020</t>
  </si>
  <si>
    <t>CPS_940_2020</t>
  </si>
  <si>
    <t>CPS_941_2020</t>
  </si>
  <si>
    <t>CPS_942_2020</t>
  </si>
  <si>
    <t>CPS_943_2020</t>
  </si>
  <si>
    <t>CPS_944_2020</t>
  </si>
  <si>
    <t>CPS_945_2020</t>
  </si>
  <si>
    <t>CPS_946_2020</t>
  </si>
  <si>
    <t>CPS_947_2020</t>
  </si>
  <si>
    <t>CPS_948_2020</t>
  </si>
  <si>
    <t>CPS_949_2020</t>
  </si>
  <si>
    <t>CPS_950_2020</t>
  </si>
  <si>
    <t>CPS_951_2020</t>
  </si>
  <si>
    <t>CPS_952_2020</t>
  </si>
  <si>
    <t>CPS_953_2020</t>
  </si>
  <si>
    <t>CPS_954_2020</t>
  </si>
  <si>
    <t>CPS_955_2020</t>
  </si>
  <si>
    <t>CPS_956_2020</t>
  </si>
  <si>
    <t>CPS_957_2020</t>
  </si>
  <si>
    <t>CPS_958_2020</t>
  </si>
  <si>
    <t>CPS_959_2020</t>
  </si>
  <si>
    <t>CPS_960_2020</t>
  </si>
  <si>
    <t>CPS_961_2020</t>
  </si>
  <si>
    <t>CPS_962_2020</t>
  </si>
  <si>
    <t>CPS_963_2020</t>
  </si>
  <si>
    <t>CPS_964_2020</t>
  </si>
  <si>
    <t>CPS_965_2020</t>
  </si>
  <si>
    <t>CPS_966_2020</t>
  </si>
  <si>
    <t>CPS_967_2020</t>
  </si>
  <si>
    <t>CPS_968_2020</t>
  </si>
  <si>
    <t>CPS_969_2020</t>
  </si>
  <si>
    <t>CPS_970_2020</t>
  </si>
  <si>
    <t>CPS_971_2020</t>
  </si>
  <si>
    <t>CPS_972_2020</t>
  </si>
  <si>
    <t>CPS_973_2020</t>
  </si>
  <si>
    <t>CPS_974_2020</t>
  </si>
  <si>
    <t>CPS_975_2020</t>
  </si>
  <si>
    <t>CPS_976_2020</t>
  </si>
  <si>
    <t>CPS_977_2020</t>
  </si>
  <si>
    <t>CPS_978_2020</t>
  </si>
  <si>
    <t>CPS_979_2020</t>
  </si>
  <si>
    <t>CPS_980_2020</t>
  </si>
  <si>
    <t>CPS_981_2020</t>
  </si>
  <si>
    <t>CPS_982_2020</t>
  </si>
  <si>
    <t>CPS_983_2020</t>
  </si>
  <si>
    <t>CPS_984_2020</t>
  </si>
  <si>
    <t>CPS_985_2020</t>
  </si>
  <si>
    <t>CPS_986_2020</t>
  </si>
  <si>
    <t>CPS_987_2020</t>
  </si>
  <si>
    <t>CPS_988_2020</t>
  </si>
  <si>
    <t>CPS_989_2020</t>
  </si>
  <si>
    <t>CPS_990_2020</t>
  </si>
  <si>
    <t>CPS_991_2020</t>
  </si>
  <si>
    <t>CPS_992_2020</t>
  </si>
  <si>
    <t>CPS_993_2020</t>
  </si>
  <si>
    <t>CPS_994_2020</t>
  </si>
  <si>
    <t>CPS_995_2020</t>
  </si>
  <si>
    <t>CPS_996_2020</t>
  </si>
  <si>
    <t>CPS_997_2020</t>
  </si>
  <si>
    <t>CPS_998_2020</t>
  </si>
  <si>
    <t>CPS_999_2020</t>
  </si>
  <si>
    <t>CPS_1000_2020</t>
  </si>
  <si>
    <t>CPS_1001_2020</t>
  </si>
  <si>
    <t>CPS_1002_2020</t>
  </si>
  <si>
    <t>CPS_1003_2020</t>
  </si>
  <si>
    <t>CPS_1004_2020</t>
  </si>
  <si>
    <t>CPS_1005_2020</t>
  </si>
  <si>
    <t>CPS_1006_2020</t>
  </si>
  <si>
    <t>CPS_1007_2020</t>
  </si>
  <si>
    <t>CPS_1008_2020</t>
  </si>
  <si>
    <t>CPS_1009_2020</t>
  </si>
  <si>
    <t>CPS_1010_2020</t>
  </si>
  <si>
    <t>CPS_1011_2020</t>
  </si>
  <si>
    <t>CPS_1012_2020</t>
  </si>
  <si>
    <t>CPS_1013_2020</t>
  </si>
  <si>
    <t>CPS_1014_2020</t>
  </si>
  <si>
    <t>CPS_1015_2020</t>
  </si>
  <si>
    <t>CPS_1016_2020</t>
  </si>
  <si>
    <t>CPS_1017_2020</t>
  </si>
  <si>
    <t>CPS_1018_2020</t>
  </si>
  <si>
    <t>CPS_1019_2020</t>
  </si>
  <si>
    <t>CPS_1020_2020</t>
  </si>
  <si>
    <t>CPS_1021_2020</t>
  </si>
  <si>
    <t>CPS_1022_2020</t>
  </si>
  <si>
    <t>CPS_1023_2020</t>
  </si>
  <si>
    <t>CPS_1024_2020</t>
  </si>
  <si>
    <t>CPS_1025_2020</t>
  </si>
  <si>
    <t>CPS_1026_2020</t>
  </si>
  <si>
    <t>CPS_1027_2020</t>
  </si>
  <si>
    <t>CPS_1028_2020</t>
  </si>
  <si>
    <t>CPS_1029_2020</t>
  </si>
  <si>
    <t>CPS_1030_2020</t>
  </si>
  <si>
    <t>CPS_1031_2020</t>
  </si>
  <si>
    <t>CPS_1032_2020</t>
  </si>
  <si>
    <t>CPS_1033_2020</t>
  </si>
  <si>
    <t>CPS_1034_2020</t>
  </si>
  <si>
    <t>CPS_1035_2020</t>
  </si>
  <si>
    <t>CPS_1036_2020</t>
  </si>
  <si>
    <t>CPS_1037_2020</t>
  </si>
  <si>
    <t>CPS_1038_2020</t>
  </si>
  <si>
    <t>CPS_1039_2020</t>
  </si>
  <si>
    <t>CPS_1040_2020</t>
  </si>
  <si>
    <t>CPS_1041_2020</t>
  </si>
  <si>
    <t>CPS_1042_2020</t>
  </si>
  <si>
    <t>CPS_1043_2020</t>
  </si>
  <si>
    <t>CPS_1044_2020</t>
  </si>
  <si>
    <t>CPS_1045_2020</t>
  </si>
  <si>
    <t>CPS_1046_2020</t>
  </si>
  <si>
    <t>CPS_1047_2020</t>
  </si>
  <si>
    <t>CPS_1048_2020</t>
  </si>
  <si>
    <t>CPS_1049_2020</t>
  </si>
  <si>
    <t>CPS_1050_2020</t>
  </si>
  <si>
    <t>CPS_1051_2020</t>
  </si>
  <si>
    <t>CPS_1052_2020</t>
  </si>
  <si>
    <t>CPS_1053_2020</t>
  </si>
  <si>
    <t>CPS_1054_2020</t>
  </si>
  <si>
    <t>CPS_1055_2020</t>
  </si>
  <si>
    <t>CPS_1056_2020</t>
  </si>
  <si>
    <t>CPS_1057_2020</t>
  </si>
  <si>
    <t>CPS_1058_2020</t>
  </si>
  <si>
    <t>CPS_1059_2020</t>
  </si>
  <si>
    <t>CPS_1060_2020</t>
  </si>
  <si>
    <t>CPS_1061_2020</t>
  </si>
  <si>
    <t>CPS_1062_2020</t>
  </si>
  <si>
    <t>CPS_1063_2020</t>
  </si>
  <si>
    <t>CPS_1064_2020</t>
  </si>
  <si>
    <t>CPS_1065_2020</t>
  </si>
  <si>
    <t>CPS_1066_2020</t>
  </si>
  <si>
    <t>CPS_1067_2020</t>
  </si>
  <si>
    <t>CPS_1068_2020</t>
  </si>
  <si>
    <t>CPS_1069_2020</t>
  </si>
  <si>
    <t>CPS_1070_2020</t>
  </si>
  <si>
    <t>CPS_1071_2020</t>
  </si>
  <si>
    <t>CPS_1072_2020</t>
  </si>
  <si>
    <t>CPS_1073_2020</t>
  </si>
  <si>
    <t>CPS_1074_2020</t>
  </si>
  <si>
    <t>CPS_1075_2020</t>
  </si>
  <si>
    <t>CPS_1076_2020</t>
  </si>
  <si>
    <t>CPS_1077_2020</t>
  </si>
  <si>
    <t>CPS_1078_2020</t>
  </si>
  <si>
    <t>CPS_1079_2020</t>
  </si>
  <si>
    <t>CPS_1080_2020</t>
  </si>
  <si>
    <t>CPS_1081_2020</t>
  </si>
  <si>
    <t>CPS_1082_2020</t>
  </si>
  <si>
    <t>CPS_1083_2020</t>
  </si>
  <si>
    <t>CPS_1084_2020</t>
  </si>
  <si>
    <t>CPS_1085_2020</t>
  </si>
  <si>
    <t>CPS_1086_2020</t>
  </si>
  <si>
    <t>CPS_1087_2020</t>
  </si>
  <si>
    <t>CPS_1088_2020</t>
  </si>
  <si>
    <t>CPS_1089_2020</t>
  </si>
  <si>
    <t>CPS_1090_2020</t>
  </si>
  <si>
    <t>CPS_1091_2020</t>
  </si>
  <si>
    <t>CPS_1092_2020</t>
  </si>
  <si>
    <t>CPS_1093_2020</t>
  </si>
  <si>
    <t>CPS_1094_2020</t>
  </si>
  <si>
    <t>CPS_1095_2020</t>
  </si>
  <si>
    <t>CPS_1096_2020</t>
  </si>
  <si>
    <t>CPS_1097_2020</t>
  </si>
  <si>
    <t>CPS_1098_2020</t>
  </si>
  <si>
    <t>CPS_1099_2020</t>
  </si>
  <si>
    <t>CPS_1100_2020</t>
  </si>
  <si>
    <t>CPS_1101_2020</t>
  </si>
  <si>
    <t>CPS_1102_2020</t>
  </si>
  <si>
    <t>CPS_1103_2020</t>
  </si>
  <si>
    <t>CPS_1104_2020</t>
  </si>
  <si>
    <t>CPS_1105_2020</t>
  </si>
  <si>
    <t>CPS_1106_2020</t>
  </si>
  <si>
    <t>CPS_1107_2020</t>
  </si>
  <si>
    <t>CPS_1108_2020</t>
  </si>
  <si>
    <t>CPS_1109_2020</t>
  </si>
  <si>
    <t>CPS_1110_2020</t>
  </si>
  <si>
    <t>CPS_1111_2020</t>
  </si>
  <si>
    <t>CPS_1112_2020</t>
  </si>
  <si>
    <t>CPS_1113_2020</t>
  </si>
  <si>
    <t>CPS_1114_2020</t>
  </si>
  <si>
    <t>CPS_1115_2020</t>
  </si>
  <si>
    <t>CPS_1116_2020</t>
  </si>
  <si>
    <t>CPS_1117_2020</t>
  </si>
  <si>
    <t>CPS_1118_2020</t>
  </si>
  <si>
    <t>CPS_1119_2020</t>
  </si>
  <si>
    <t>CPS_1120_2020</t>
  </si>
  <si>
    <t>CPS_1121_2020</t>
  </si>
  <si>
    <t>CPS_1122_2020</t>
  </si>
  <si>
    <t>CPS_1123_2020</t>
  </si>
  <si>
    <t>CPS_1124_2020</t>
  </si>
  <si>
    <t>CPS_1125_2020</t>
  </si>
  <si>
    <t>CPS_1126_2020</t>
  </si>
  <si>
    <t>CPS_1127_2020</t>
  </si>
  <si>
    <t>CPS_1128_2020</t>
  </si>
  <si>
    <t>CPS_1129_2020</t>
  </si>
  <si>
    <t>CPS_1130_2020</t>
  </si>
  <si>
    <t>CPS_1131_2020</t>
  </si>
  <si>
    <t>CPS_1132_2020</t>
  </si>
  <si>
    <t>CPS_1133_2020</t>
  </si>
  <si>
    <t>CPS_1134_2020</t>
  </si>
  <si>
    <t>CPS_1135_2020</t>
  </si>
  <si>
    <t>CPS_1136_2024</t>
  </si>
  <si>
    <t>CPS_1137_2020</t>
  </si>
  <si>
    <t>CPS_1138_2020</t>
  </si>
  <si>
    <t>CPS_1139_2020</t>
  </si>
  <si>
    <t>CPS_1140_2020</t>
  </si>
  <si>
    <t>CPS_1141_2020</t>
  </si>
  <si>
    <t>CPS_1142_2020</t>
  </si>
  <si>
    <t>CPS_1143_2020</t>
  </si>
  <si>
    <t>CPS_1144_2020</t>
  </si>
  <si>
    <t>CPS_1145_2020</t>
  </si>
  <si>
    <t>CPS_1146_2020</t>
  </si>
  <si>
    <t>CPS_1147_2020</t>
  </si>
  <si>
    <t>CPS_1148_2020</t>
  </si>
  <si>
    <t>CPS_1149_2020</t>
  </si>
  <si>
    <t>CPS_1150_2020</t>
  </si>
  <si>
    <t>CPS_1151_2020</t>
  </si>
  <si>
    <t>CPS_1152_2020</t>
  </si>
  <si>
    <t>CPS_1153_2020</t>
  </si>
  <si>
    <t>CPS_1154_2020</t>
  </si>
  <si>
    <t>CPS_1155_2020</t>
  </si>
  <si>
    <t>CPS_1156_2020</t>
  </si>
  <si>
    <t>CPS_1157_2020</t>
  </si>
  <si>
    <t>CPS_1158_2020</t>
  </si>
  <si>
    <t>CPS_1159_2020</t>
  </si>
  <si>
    <t>CPS_1160_2020</t>
  </si>
  <si>
    <t>CPS_1161_2020</t>
  </si>
  <si>
    <t>CPS_1162_2020</t>
  </si>
  <si>
    <t>CPS_1163_2020</t>
  </si>
  <si>
    <t>CPS_1164_2020</t>
  </si>
  <si>
    <t>CPS_1165_2020</t>
  </si>
  <si>
    <t>CPS_1166_2020</t>
  </si>
  <si>
    <t>CPS_1167_2020</t>
  </si>
  <si>
    <t>CPS_1168_2020</t>
  </si>
  <si>
    <t>CPS_1169_2020</t>
  </si>
  <si>
    <t>CPS_1170_2020</t>
  </si>
  <si>
    <t>CPS_1171_2020</t>
  </si>
  <si>
    <t>CPS_1172_2020</t>
  </si>
  <si>
    <t>CPS_1173_2020</t>
  </si>
  <si>
    <t>CPS_1174_2020</t>
  </si>
  <si>
    <t>CPS_1175_2020</t>
  </si>
  <si>
    <t>CPS_1176_2020</t>
  </si>
  <si>
    <t>CPS_1177_2020</t>
  </si>
  <si>
    <t>CPS_1178_2020</t>
  </si>
  <si>
    <t>CPS_1179_2020</t>
  </si>
  <si>
    <t>CPS_1180_2020</t>
  </si>
  <si>
    <t>CPS_1181_2020</t>
  </si>
  <si>
    <t>CPS_1182_2020</t>
  </si>
  <si>
    <t>CPS_1183_2020</t>
  </si>
  <si>
    <t>CPS_1184_2020</t>
  </si>
  <si>
    <t>CPS_1185_2020</t>
  </si>
  <si>
    <t>CPS_1186_2020</t>
  </si>
  <si>
    <t>CPS_1187_2020</t>
  </si>
  <si>
    <t>CPS_1188_2020</t>
  </si>
  <si>
    <t>CPS_1189_2020</t>
  </si>
  <si>
    <t>CPS_1190_2020</t>
  </si>
  <si>
    <t>CPS_1191_2020</t>
  </si>
  <si>
    <t>CPS_1193_2020</t>
  </si>
  <si>
    <t>CPS_1194_2020</t>
  </si>
  <si>
    <t>CPS_1195_2020</t>
  </si>
  <si>
    <t>CPS_1196_2020</t>
  </si>
  <si>
    <t>CPS_1197_2020</t>
  </si>
  <si>
    <t>CPS_1198_2020</t>
  </si>
  <si>
    <t>CPS_1199_2020</t>
  </si>
  <si>
    <t>CPS_1200_2020</t>
  </si>
  <si>
    <t>CPS_1201_2020</t>
  </si>
  <si>
    <t>CPS_1202_2020</t>
  </si>
  <si>
    <t>CPS_1203_2020</t>
  </si>
  <si>
    <t>CPS_1204_2020</t>
  </si>
  <si>
    <t>CPS_1205_2020</t>
  </si>
  <si>
    <t>CPS_1206_2020</t>
  </si>
  <si>
    <t>CPS_1207_2020</t>
  </si>
  <si>
    <t>CPS_1208_2020</t>
  </si>
  <si>
    <t>CPS_1209_2020</t>
  </si>
  <si>
    <t>CPS_1210_2020</t>
  </si>
  <si>
    <t>CPS_1211_2020</t>
  </si>
  <si>
    <t>CPS_1212_2020</t>
  </si>
  <si>
    <t>CPS_1213_2020</t>
  </si>
  <si>
    <t>CPS_1214_2020</t>
  </si>
  <si>
    <t>CPS_1215_2020</t>
  </si>
  <si>
    <t>CPS_1216_2020</t>
  </si>
  <si>
    <t>CPS_1217_2020</t>
  </si>
  <si>
    <t>CPS_1218_2020</t>
  </si>
  <si>
    <t>CPS_1219_2020</t>
  </si>
  <si>
    <t>CPS_1220_2020</t>
  </si>
  <si>
    <t>CPS_1221_2020</t>
  </si>
  <si>
    <t>CPS_1222_2020</t>
  </si>
  <si>
    <t>CPS_1223_2020</t>
  </si>
  <si>
    <t>CPS_1224_2020</t>
  </si>
  <si>
    <t>CPS_1225_2020</t>
  </si>
  <si>
    <t>CPS_1226_2020</t>
  </si>
  <si>
    <t>CPS_1227_2020</t>
  </si>
  <si>
    <t>CPS_1228_2020</t>
  </si>
  <si>
    <t>CPS_1229_2020</t>
  </si>
  <si>
    <t>CPS_1230_2020</t>
  </si>
  <si>
    <t>CPS_1231_2020</t>
  </si>
  <si>
    <t>CPS_1232_2020</t>
  </si>
  <si>
    <t>CPS_1233_2020</t>
  </si>
  <si>
    <t>CPS_1234_2020</t>
  </si>
  <si>
    <t>CPS_1235_2020</t>
  </si>
  <si>
    <t>CPS_1236_2020</t>
  </si>
  <si>
    <t>CPS_1237_2020</t>
  </si>
  <si>
    <t>CPS_1238_2020</t>
  </si>
  <si>
    <t>CPS_1239_2020</t>
  </si>
  <si>
    <t>CPS_1240_2020</t>
  </si>
  <si>
    <t>CPS_1241_2020</t>
  </si>
  <si>
    <t>CPS_1242_2020</t>
  </si>
  <si>
    <t>CPS_1243_2020</t>
  </si>
  <si>
    <t>CPS_1244_2020</t>
  </si>
  <si>
    <t>CPS_1245_2020</t>
  </si>
  <si>
    <t>CPS_1246_2020</t>
  </si>
  <si>
    <t>CPS_1247_2020</t>
  </si>
  <si>
    <t>CPS_1248_2020</t>
  </si>
  <si>
    <t>CPS_1249_2020</t>
  </si>
  <si>
    <t>CPS_1250_2020</t>
  </si>
  <si>
    <t>CPS_1251_2020</t>
  </si>
  <si>
    <t>CPS_1252_2020</t>
  </si>
  <si>
    <t>CI_1253_2020</t>
  </si>
  <si>
    <t>CPS_1254_2020</t>
  </si>
  <si>
    <t>CPS_1255_2020</t>
  </si>
  <si>
    <t>CPS_1256_2020</t>
  </si>
  <si>
    <t>CPS_1257_2020</t>
  </si>
  <si>
    <t>CPS_1258_2020</t>
  </si>
  <si>
    <t>CPS_1259_2020</t>
  </si>
  <si>
    <t>CPS_1260_2020</t>
  </si>
  <si>
    <t>CPS_1261_2020</t>
  </si>
  <si>
    <t>CPS_1262_2020</t>
  </si>
  <si>
    <t>CPS_1263_2020</t>
  </si>
  <si>
    <t>CPS_1264_2020</t>
  </si>
  <si>
    <t>CPS_1265_2020</t>
  </si>
  <si>
    <t>CPS_1266_2020</t>
  </si>
  <si>
    <t>CPS_1267_2020</t>
  </si>
  <si>
    <t>CPS_1268_2020</t>
  </si>
  <si>
    <t>CPS_1269_2020</t>
  </si>
  <si>
    <t>CPS_1270_2020</t>
  </si>
  <si>
    <t>CPS_1271_2020</t>
  </si>
  <si>
    <t>CPS_1272_2020</t>
  </si>
  <si>
    <t>CPS_1273_2020</t>
  </si>
  <si>
    <t>CPS_1274_2020</t>
  </si>
  <si>
    <t>CPS_1275_2020</t>
  </si>
  <si>
    <t>CPS_1276_2020</t>
  </si>
  <si>
    <t>CPS_1277_2020</t>
  </si>
  <si>
    <t>CPS_1278_2020</t>
  </si>
  <si>
    <t>CPS_1279_2020</t>
  </si>
  <si>
    <t>CPS_1280_2020</t>
  </si>
  <si>
    <t>CPS_1281_2020</t>
  </si>
  <si>
    <t>CPS_1282_2020</t>
  </si>
  <si>
    <t>CPS_1283_2020</t>
  </si>
  <si>
    <t>CPS_1284_2020</t>
  </si>
  <si>
    <t>CPS_1285_2020</t>
  </si>
  <si>
    <t>CPS_1286_2020</t>
  </si>
  <si>
    <t>CPS_1287_2020</t>
  </si>
  <si>
    <t>CPS_1288_2020</t>
  </si>
  <si>
    <t>CPS_1289_2020</t>
  </si>
  <si>
    <t>CPS_1290_2020</t>
  </si>
  <si>
    <t>CPS_1291_2020</t>
  </si>
  <si>
    <t>CPS_1292_2020</t>
  </si>
  <si>
    <t>CPS_1293_2020</t>
  </si>
  <si>
    <t>CPS_1294_2020</t>
  </si>
  <si>
    <t>CPS_1295_2020</t>
  </si>
  <si>
    <t>CPS_1296_2020</t>
  </si>
  <si>
    <t>CPS_1297_2020</t>
  </si>
  <si>
    <t>CPS_1298_2020</t>
  </si>
  <si>
    <t>CPS_1299_2020</t>
  </si>
  <si>
    <t>CPS_1300_2020</t>
  </si>
  <si>
    <t>CPS_1301_2020</t>
  </si>
  <si>
    <t>CPS_1302_2020</t>
  </si>
  <si>
    <t>CPS_1303_2020</t>
  </si>
  <si>
    <t>CPS_1304_2020</t>
  </si>
  <si>
    <t>CPS_1305_2020</t>
  </si>
  <si>
    <t>CPS_1306_2020</t>
  </si>
  <si>
    <t>CPS_1307_2020</t>
  </si>
  <si>
    <t>CPS_1308_2020</t>
  </si>
  <si>
    <t>CPS_1309_2020</t>
  </si>
  <si>
    <t>CPS_1310_2020</t>
  </si>
  <si>
    <t>CPS_1311_2020</t>
  </si>
  <si>
    <t>CPS_1312_2020</t>
  </si>
  <si>
    <t>CPS_1313_2020</t>
  </si>
  <si>
    <t>CPS_1314_2020</t>
  </si>
  <si>
    <t>CPS_1315_2020</t>
  </si>
  <si>
    <t>CPS_1316_2020</t>
  </si>
  <si>
    <t>CPS_1317_2020</t>
  </si>
  <si>
    <t>CPS_1318_2020</t>
  </si>
  <si>
    <t>CPS_1319_2020</t>
  </si>
  <si>
    <t>CPS_1320_2020</t>
  </si>
  <si>
    <t>CPS_1321_2020</t>
  </si>
  <si>
    <t>CPS_1322_2020</t>
  </si>
  <si>
    <t>CPS_1323_2020</t>
  </si>
  <si>
    <t>CPS_1324_2020</t>
  </si>
  <si>
    <t>CPS_1325_2020</t>
  </si>
  <si>
    <t>CPS_1326_2020</t>
  </si>
  <si>
    <t>CPS_1327_2020</t>
  </si>
  <si>
    <t>CPS_1328_2020</t>
  </si>
  <si>
    <t>CPS_1329_2020</t>
  </si>
  <si>
    <t>CPS_1330_2020</t>
  </si>
  <si>
    <t>CPS_1331_2020</t>
  </si>
  <si>
    <t>CPS_1332_2020</t>
  </si>
  <si>
    <t>CPS_1333_2020</t>
  </si>
  <si>
    <t>CPS_1334_2020</t>
  </si>
  <si>
    <t>CPS_1335_2020</t>
  </si>
  <si>
    <t>CPS_1336_2020</t>
  </si>
  <si>
    <t>CPS_1337_2020</t>
  </si>
  <si>
    <t>CPS_1338_2020</t>
  </si>
  <si>
    <t>CPS_1339_2020</t>
  </si>
  <si>
    <t>CPS_1340_2020</t>
  </si>
  <si>
    <t>CPS_001_2020_7</t>
  </si>
  <si>
    <t>CPS_003_2020_7</t>
  </si>
  <si>
    <t>CPS_004_2020_6</t>
  </si>
  <si>
    <t>CPS_012_2020_6</t>
  </si>
  <si>
    <t>CPS_013_2020_5</t>
  </si>
  <si>
    <t xml:space="preserve">CPS_014_2020_5 </t>
  </si>
  <si>
    <t xml:space="preserve">CPS_016_2020_5 </t>
  </si>
  <si>
    <t>CPS_015_2020_5</t>
  </si>
  <si>
    <t>CPS_017_2020_5</t>
  </si>
  <si>
    <t>CPS_018_2020_5</t>
  </si>
  <si>
    <t>CPS_019_2020_5</t>
  </si>
  <si>
    <t>CPS_020_2020_5</t>
  </si>
  <si>
    <t>CPS_021_2020_5</t>
  </si>
  <si>
    <t>jjjjj</t>
  </si>
  <si>
    <t>Proceso adjudicado y celebrado</t>
  </si>
  <si>
    <t>Proceso en evaluación y observaciones</t>
  </si>
  <si>
    <t>no existe</t>
  </si>
  <si>
    <t>Proceso cancelado</t>
  </si>
  <si>
    <t>NO EXISTE</t>
  </si>
  <si>
    <t>Proceso en evaluación y observacione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</si>
</sst>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quot;$&quot;\ #,##0;[Red]\-&quot;$&quot;\ #,##0"/>
    <numFmt numFmtId="165" formatCode="_-&quot;$&quot;\ * #,##0_-;\-&quot;$&quot;\ * #,##0_-;_-&quot;$&quot;\ * &quot;-&quot;_-;_-@_-"/>
    <numFmt numFmtId="166" formatCode="_-&quot;$&quot;\ * #,##0.00_-;\-&quot;$&quot;\ * #,##0.00_-;_-&quot;$&quot;\ * &quot;-&quot;??_-;_-@_-"/>
    <numFmt numFmtId="167" formatCode="dd/mm/yyyy;@"/>
    <numFmt numFmtId="168" formatCode="&quot;$&quot;\ #,##0"/>
    <numFmt numFmtId="169" formatCode="0.0"/>
    <numFmt numFmtId="170" formatCode="_(* #,##0_);_(* \(#,##0\);_(* &quot;-&quot;??_);_(@_)"/>
    <numFmt numFmtId="171" formatCode="&quot;$&quot;#,##0.00"/>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2"/>
      <color theme="8"/>
      <name val="Calibri"/>
      <family val="2"/>
      <scheme val="minor"/>
    </font>
    <font>
      <b/>
      <sz val="8"/>
      <name val="Arial"/>
      <family val="2"/>
    </font>
    <font>
      <b/>
      <sz val="8"/>
      <name val="Calibri"/>
      <family val="2"/>
      <scheme val="minor"/>
    </font>
    <font>
      <b/>
      <sz val="10"/>
      <name val="Arial"/>
      <family val="2"/>
    </font>
    <font>
      <b/>
      <sz val="12"/>
      <color theme="1"/>
      <name val="Calibri"/>
      <family val="2"/>
      <scheme val="minor"/>
    </font>
    <font>
      <b/>
      <sz val="9"/>
      <color theme="1"/>
      <name val="Tahoma"/>
      <family val="2"/>
    </font>
    <font>
      <b/>
      <sz val="8"/>
      <color theme="0"/>
      <name val="Arial"/>
      <family val="2"/>
    </font>
    <font>
      <b/>
      <sz val="8"/>
      <color theme="0"/>
      <name val="Calibri"/>
      <family val="2"/>
      <scheme val="minor"/>
    </font>
    <font>
      <b/>
      <sz val="10"/>
      <color theme="0"/>
      <name val="Arial"/>
      <family val="2"/>
    </font>
    <font>
      <sz val="8"/>
      <color theme="1"/>
      <name val="Calibri"/>
      <family val="2"/>
      <scheme val="minor"/>
    </font>
    <font>
      <sz val="8"/>
      <name val="Calibri"/>
      <family val="2"/>
      <scheme val="minor"/>
    </font>
    <font>
      <b/>
      <sz val="8"/>
      <color theme="1"/>
      <name val="Calibri"/>
      <family val="2"/>
      <scheme val="minor"/>
    </font>
    <font>
      <sz val="11"/>
      <name val="Calibri"/>
      <family val="2"/>
      <scheme val="minor"/>
    </font>
    <font>
      <b/>
      <sz val="10"/>
      <color theme="1"/>
      <name val="Calibri"/>
      <family val="2"/>
      <scheme val="minor"/>
    </font>
    <font>
      <u/>
      <sz val="11"/>
      <color theme="10"/>
      <name val="Calibri"/>
      <family val="2"/>
      <scheme val="minor"/>
    </font>
    <font>
      <b/>
      <sz val="7"/>
      <color theme="0"/>
      <name val="Arial"/>
      <family val="2"/>
    </font>
    <font>
      <sz val="8"/>
      <color rgb="FF7030A0"/>
      <name val="Calibri"/>
      <family val="2"/>
      <scheme val="minor"/>
    </font>
    <font>
      <u/>
      <sz val="11"/>
      <color rgb="FFFF0000"/>
      <name val="Calibri"/>
      <family val="2"/>
      <scheme val="minor"/>
    </font>
    <font>
      <u/>
      <sz val="10"/>
      <color theme="10"/>
      <name val="Calibri"/>
      <family val="2"/>
      <scheme val="minor"/>
    </font>
    <font>
      <b/>
      <sz val="10"/>
      <name val="Calibri"/>
      <family val="2"/>
      <scheme val="minor"/>
    </font>
    <font>
      <sz val="10"/>
      <color theme="1"/>
      <name val="Calibri"/>
      <family val="2"/>
      <scheme val="minor"/>
    </font>
    <font>
      <b/>
      <sz val="10"/>
      <color theme="1"/>
      <name val="Tahoma"/>
      <family val="2"/>
    </font>
    <font>
      <b/>
      <sz val="10"/>
      <color theme="0"/>
      <name val="Calibri"/>
      <family val="2"/>
      <scheme val="minor"/>
    </font>
    <font>
      <sz val="10"/>
      <color rgb="FFFF0000"/>
      <name val="Calibri"/>
      <family val="2"/>
      <scheme val="minor"/>
    </font>
    <font>
      <sz val="10"/>
      <name val="Calibri"/>
      <family val="2"/>
      <scheme val="minor"/>
    </font>
    <font>
      <b/>
      <sz val="12"/>
      <name val="Calibri"/>
      <family val="2"/>
      <scheme val="minor"/>
    </font>
    <font>
      <u/>
      <sz val="10"/>
      <name val="Calibri"/>
      <family val="2"/>
      <scheme val="minor"/>
    </font>
    <font>
      <b/>
      <sz val="10"/>
      <name val="Tahoma"/>
      <family val="2"/>
    </font>
    <font>
      <u/>
      <sz val="11"/>
      <name val="Calibri"/>
      <family val="2"/>
      <scheme val="minor"/>
    </font>
    <font>
      <sz val="8"/>
      <name val="Arial"/>
      <family val="2"/>
    </font>
    <font>
      <u/>
      <sz val="12"/>
      <name val="Calibri"/>
      <family val="2"/>
      <scheme val="minor"/>
    </font>
    <font>
      <sz val="12"/>
      <name val="Calibri"/>
      <family val="2"/>
      <scheme val="minor"/>
    </font>
    <font>
      <b/>
      <sz val="12"/>
      <color theme="1"/>
      <name val="Tahoma"/>
      <family val="2"/>
    </font>
    <font>
      <b/>
      <sz val="12"/>
      <name val="Tahoma"/>
      <family val="2"/>
    </font>
    <font>
      <sz val="12"/>
      <color theme="1"/>
      <name val="Tahoma"/>
      <family val="2"/>
    </font>
    <font>
      <sz val="12"/>
      <color rgb="FF000000"/>
      <name val="Tahoma"/>
      <family val="2"/>
    </font>
    <font>
      <sz val="12"/>
      <name val="Tahoma"/>
      <family val="2"/>
    </font>
    <font>
      <b/>
      <sz val="12"/>
      <color theme="8" tint="-0.249977111117893"/>
      <name val="Tahoma"/>
      <family val="2"/>
    </font>
    <font>
      <u/>
      <sz val="12"/>
      <color theme="8" tint="-0.249977111117893"/>
      <name val="Tahoma"/>
      <family val="2"/>
    </font>
    <font>
      <sz val="12"/>
      <color theme="8" tint="-0.249977111117893"/>
      <name val="Tahoma"/>
      <family val="2"/>
    </font>
  </fonts>
  <fills count="21">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indexed="9"/>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FFFFFF"/>
        <bgColor indexed="64"/>
      </patternFill>
    </fill>
    <fill>
      <patternFill patternType="solid">
        <fgColor theme="0" tint="-0.249977111117893"/>
        <bgColor indexed="64"/>
      </patternFill>
    </fill>
    <fill>
      <patternFill patternType="solid">
        <fgColor rgb="FF808080"/>
        <bgColor rgb="FF000000"/>
      </patternFill>
    </fill>
    <fill>
      <patternFill patternType="solid">
        <fgColor rgb="FFCCCCCC"/>
        <bgColor indexed="64"/>
      </patternFill>
    </fill>
  </fills>
  <borders count="2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7" fillId="0" borderId="0" applyNumberFormat="0" applyFill="0" applyBorder="0" applyAlignment="0" applyProtection="0"/>
    <xf numFmtId="166" fontId="1" fillId="0" borderId="0" applyFont="0" applyFill="0" applyBorder="0" applyAlignment="0" applyProtection="0"/>
  </cellStyleXfs>
  <cellXfs count="685">
    <xf numFmtId="0" fontId="0" fillId="0" borderId="0" xfId="0"/>
    <xf numFmtId="0" fontId="3" fillId="2" borderId="0" xfId="0" applyFont="1" applyFill="1" applyBorder="1" applyAlignment="1" applyProtection="1">
      <alignment horizontal="center" wrapText="1"/>
    </xf>
    <xf numFmtId="0" fontId="3" fillId="2" borderId="0" xfId="0" applyFont="1" applyFill="1" applyBorder="1" applyAlignment="1" applyProtection="1">
      <alignment horizontal="center" vertical="center" wrapText="1"/>
    </xf>
    <xf numFmtId="167" fontId="4" fillId="2" borderId="0" xfId="0" applyNumberFormat="1"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2" borderId="0"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168" fontId="4" fillId="2" borderId="0" xfId="0" applyNumberFormat="1" applyFont="1" applyFill="1" applyBorder="1" applyAlignment="1" applyProtection="1">
      <alignment vertical="center" wrapText="1"/>
    </xf>
    <xf numFmtId="14" fontId="4" fillId="2" borderId="0" xfId="3"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4" fontId="4" fillId="2" borderId="0" xfId="0" applyNumberFormat="1" applyFont="1" applyFill="1" applyBorder="1" applyAlignment="1" applyProtection="1">
      <alignment horizontal="center" vertical="center" wrapText="1"/>
    </xf>
    <xf numFmtId="14" fontId="7" fillId="3" borderId="1" xfId="0" applyNumberFormat="1" applyFont="1" applyFill="1" applyBorder="1" applyAlignment="1">
      <alignment horizontal="center" vertical="center"/>
    </xf>
    <xf numFmtId="41" fontId="8" fillId="4" borderId="2" xfId="2" applyFont="1" applyFill="1" applyBorder="1" applyAlignment="1">
      <alignment vertical="center"/>
    </xf>
    <xf numFmtId="0" fontId="8" fillId="4" borderId="3" xfId="0" applyFont="1" applyFill="1" applyBorder="1" applyAlignment="1">
      <alignment vertical="center"/>
    </xf>
    <xf numFmtId="0" fontId="8" fillId="4" borderId="4" xfId="0" applyFont="1" applyFill="1" applyBorder="1" applyAlignment="1">
      <alignment vertical="center"/>
    </xf>
    <xf numFmtId="0" fontId="4" fillId="2" borderId="5" xfId="0" applyFont="1" applyFill="1" applyBorder="1" applyAlignment="1" applyProtection="1">
      <alignment vertical="center" wrapText="1"/>
    </xf>
    <xf numFmtId="168" fontId="9" fillId="11" borderId="6" xfId="0" applyNumberFormat="1" applyFont="1" applyFill="1" applyBorder="1" applyAlignment="1" applyProtection="1">
      <alignment horizontal="center" wrapText="1"/>
    </xf>
    <xf numFmtId="168" fontId="9" fillId="11" borderId="7" xfId="0" applyNumberFormat="1" applyFont="1" applyFill="1" applyBorder="1" applyAlignment="1" applyProtection="1">
      <alignment horizontal="center" vertical="center" wrapText="1"/>
    </xf>
    <xf numFmtId="168" fontId="9" fillId="11" borderId="7" xfId="0" applyNumberFormat="1" applyFont="1" applyFill="1" applyBorder="1" applyAlignment="1" applyProtection="1">
      <alignment horizontal="center" wrapText="1"/>
    </xf>
    <xf numFmtId="167" fontId="9" fillId="11" borderId="8" xfId="0" applyNumberFormat="1" applyFont="1" applyFill="1" applyBorder="1" applyAlignment="1" applyProtection="1">
      <alignment horizontal="left" vertical="center" wrapText="1"/>
    </xf>
    <xf numFmtId="0" fontId="9" fillId="11" borderId="8" xfId="0" applyFont="1" applyFill="1" applyBorder="1" applyAlignment="1" applyProtection="1">
      <alignment horizontal="center" vertical="center" wrapText="1"/>
    </xf>
    <xf numFmtId="0" fontId="9" fillId="11" borderId="8" xfId="0" applyFont="1" applyFill="1" applyBorder="1" applyAlignment="1" applyProtection="1">
      <alignment horizontal="center" vertical="center"/>
    </xf>
    <xf numFmtId="168" fontId="9" fillId="11" borderId="8" xfId="0" applyNumberFormat="1" applyFont="1" applyFill="1" applyBorder="1" applyAlignment="1" applyProtection="1">
      <alignment horizontal="center" vertical="center" wrapText="1"/>
    </xf>
    <xf numFmtId="14" fontId="9" fillId="11" borderId="8" xfId="3" applyNumberFormat="1" applyFont="1" applyFill="1" applyBorder="1" applyAlignment="1" applyProtection="1">
      <alignment horizontal="center" vertical="center" wrapText="1"/>
    </xf>
    <xf numFmtId="1" fontId="9" fillId="11" borderId="8" xfId="0" applyNumberFormat="1" applyFont="1" applyFill="1" applyBorder="1" applyAlignment="1" applyProtection="1">
      <alignment horizontal="center" vertical="center" wrapText="1"/>
    </xf>
    <xf numFmtId="169" fontId="9" fillId="11" borderId="8" xfId="0" applyNumberFormat="1" applyFont="1" applyFill="1" applyBorder="1" applyAlignment="1" applyProtection="1">
      <alignment horizontal="center" vertical="center" wrapText="1"/>
    </xf>
    <xf numFmtId="0" fontId="10" fillId="11" borderId="8" xfId="0" applyFont="1" applyFill="1" applyBorder="1" applyAlignment="1" applyProtection="1">
      <alignment horizontal="center" vertical="center" wrapText="1"/>
    </xf>
    <xf numFmtId="41" fontId="10" fillId="11" borderId="8" xfId="2" applyFont="1" applyFill="1" applyBorder="1" applyAlignment="1" applyProtection="1">
      <alignment horizontal="center" vertical="center" wrapText="1"/>
    </xf>
    <xf numFmtId="14" fontId="10" fillId="11" borderId="8" xfId="0" applyNumberFormat="1" applyFont="1" applyFill="1" applyBorder="1" applyAlignment="1" applyProtection="1">
      <alignment horizontal="center" vertical="center" wrapText="1"/>
    </xf>
    <xf numFmtId="165" fontId="10" fillId="11" borderId="8" xfId="4" applyFont="1" applyFill="1" applyBorder="1" applyAlignment="1" applyProtection="1">
      <alignment horizontal="center" vertical="center" wrapText="1"/>
    </xf>
    <xf numFmtId="168" fontId="10" fillId="11" borderId="8" xfId="0" applyNumberFormat="1" applyFont="1" applyFill="1" applyBorder="1" applyAlignment="1" applyProtection="1">
      <alignment horizontal="center" vertical="center" wrapText="1"/>
    </xf>
    <xf numFmtId="0" fontId="9" fillId="11" borderId="8" xfId="0" applyFont="1" applyFill="1" applyBorder="1" applyAlignment="1" applyProtection="1">
      <alignment vertical="center" wrapText="1"/>
    </xf>
    <xf numFmtId="0" fontId="9" fillId="11" borderId="9" xfId="0" applyFont="1" applyFill="1" applyBorder="1" applyAlignment="1" applyProtection="1">
      <alignment vertical="center" wrapText="1"/>
    </xf>
    <xf numFmtId="0" fontId="9" fillId="11" borderId="0" xfId="0" applyFont="1" applyFill="1" applyAlignment="1">
      <alignment horizontal="center"/>
    </xf>
    <xf numFmtId="0" fontId="2" fillId="12" borderId="10" xfId="0" applyFont="1" applyFill="1" applyBorder="1" applyAlignment="1" applyProtection="1">
      <protection locked="0"/>
    </xf>
    <xf numFmtId="0" fontId="2" fillId="12" borderId="11" xfId="0" applyFont="1" applyFill="1" applyBorder="1" applyAlignment="1" applyProtection="1">
      <alignment horizontal="center"/>
      <protection locked="0"/>
    </xf>
    <xf numFmtId="0" fontId="2" fillId="12" borderId="11" xfId="0" applyFont="1" applyFill="1" applyBorder="1" applyAlignment="1" applyProtection="1">
      <protection locked="0"/>
    </xf>
    <xf numFmtId="0" fontId="12" fillId="2" borderId="12" xfId="0" applyFont="1" applyFill="1" applyBorder="1" applyAlignment="1">
      <alignment horizontal="center" vertical="center"/>
    </xf>
    <xf numFmtId="0" fontId="12" fillId="2" borderId="12" xfId="0" applyFont="1" applyFill="1" applyBorder="1" applyAlignment="1">
      <alignment horizontal="left" vertical="center"/>
    </xf>
    <xf numFmtId="14" fontId="12" fillId="2" borderId="12" xfId="0" applyNumberFormat="1" applyFont="1" applyFill="1" applyBorder="1" applyAlignment="1">
      <alignment horizontal="center" vertical="center"/>
    </xf>
    <xf numFmtId="0" fontId="13" fillId="2" borderId="12" xfId="0" applyFont="1" applyFill="1" applyBorder="1" applyAlignment="1">
      <alignment horizontal="left" vertical="center"/>
    </xf>
    <xf numFmtId="0" fontId="12" fillId="2" borderId="12" xfId="0" applyFont="1" applyFill="1" applyBorder="1" applyAlignment="1">
      <alignment vertical="center"/>
    </xf>
    <xf numFmtId="168" fontId="12" fillId="2" borderId="12" xfId="0" applyNumberFormat="1" applyFont="1" applyFill="1" applyBorder="1" applyAlignment="1">
      <alignment horizontal="center" vertical="center"/>
    </xf>
    <xf numFmtId="168" fontId="12" fillId="2" borderId="12" xfId="0" applyNumberFormat="1" applyFont="1" applyFill="1" applyBorder="1" applyAlignment="1">
      <alignment horizontal="right" vertical="center"/>
    </xf>
    <xf numFmtId="14" fontId="12" fillId="2" borderId="12" xfId="3" applyNumberFormat="1" applyFont="1" applyFill="1" applyBorder="1" applyAlignment="1">
      <alignment horizontal="center" vertical="center"/>
    </xf>
    <xf numFmtId="1" fontId="12" fillId="2" borderId="12" xfId="0" applyNumberFormat="1" applyFont="1" applyFill="1" applyBorder="1" applyAlignment="1">
      <alignment horizontal="center" vertical="center"/>
    </xf>
    <xf numFmtId="0" fontId="14" fillId="2" borderId="12" xfId="0" applyFont="1" applyFill="1" applyBorder="1" applyAlignment="1">
      <alignment horizontal="center" vertical="center"/>
    </xf>
    <xf numFmtId="170" fontId="12" fillId="2" borderId="12" xfId="1" applyNumberFormat="1" applyFont="1" applyFill="1" applyBorder="1" applyAlignment="1">
      <alignment vertical="center"/>
    </xf>
    <xf numFmtId="14" fontId="12" fillId="2" borderId="12" xfId="1" applyNumberFormat="1" applyFont="1" applyFill="1" applyBorder="1" applyAlignment="1">
      <alignment vertical="center"/>
    </xf>
    <xf numFmtId="4" fontId="12" fillId="2" borderId="12" xfId="1" applyNumberFormat="1" applyFont="1" applyFill="1" applyBorder="1" applyAlignment="1">
      <alignment vertical="center"/>
    </xf>
    <xf numFmtId="0" fontId="5" fillId="2" borderId="12" xfId="0" applyFont="1" applyFill="1" applyBorder="1" applyAlignment="1" applyProtection="1">
      <alignment vertical="center"/>
    </xf>
    <xf numFmtId="170" fontId="12" fillId="0" borderId="12" xfId="1" applyNumberFormat="1" applyFont="1" applyBorder="1" applyAlignment="1">
      <alignment horizontal="center" vertical="center"/>
    </xf>
    <xf numFmtId="0" fontId="5" fillId="2" borderId="13" xfId="0" applyFont="1" applyFill="1" applyBorder="1" applyAlignment="1" applyProtection="1">
      <alignment vertical="center"/>
    </xf>
    <xf numFmtId="0" fontId="12" fillId="0" borderId="0" xfId="0" applyFont="1" applyAlignment="1"/>
    <xf numFmtId="168" fontId="12" fillId="2" borderId="12" xfId="0" applyNumberFormat="1" applyFont="1" applyFill="1" applyBorder="1" applyAlignment="1">
      <alignment vertical="center"/>
    </xf>
    <xf numFmtId="14" fontId="5" fillId="2" borderId="12" xfId="0" applyNumberFormat="1" applyFont="1" applyFill="1" applyBorder="1" applyAlignment="1" applyProtection="1">
      <alignment vertical="center"/>
    </xf>
    <xf numFmtId="0" fontId="13" fillId="2" borderId="12" xfId="0" applyFont="1" applyFill="1" applyBorder="1" applyAlignment="1" applyProtection="1">
      <alignment vertical="center" wrapText="1"/>
    </xf>
    <xf numFmtId="0" fontId="12" fillId="2" borderId="0" xfId="0" applyFont="1" applyFill="1" applyAlignment="1"/>
    <xf numFmtId="14" fontId="12" fillId="2" borderId="12" xfId="1" applyNumberFormat="1" applyFont="1" applyFill="1" applyBorder="1" applyAlignment="1">
      <alignment horizontal="center" vertical="center"/>
    </xf>
    <xf numFmtId="0" fontId="12" fillId="2" borderId="13" xfId="0" applyFont="1" applyFill="1" applyBorder="1" applyAlignment="1">
      <alignment vertical="center"/>
    </xf>
    <xf numFmtId="170" fontId="12" fillId="2" borderId="12" xfId="1" applyNumberFormat="1" applyFont="1" applyFill="1" applyBorder="1" applyAlignment="1">
      <alignment horizontal="center" vertical="center"/>
    </xf>
    <xf numFmtId="41" fontId="12" fillId="2" borderId="12" xfId="2" applyFont="1" applyFill="1" applyBorder="1" applyAlignment="1">
      <alignment horizontal="center" vertical="center"/>
    </xf>
    <xf numFmtId="165" fontId="12" fillId="2" borderId="12" xfId="4" applyFont="1" applyFill="1" applyBorder="1" applyAlignment="1">
      <alignment horizontal="center" vertical="center"/>
    </xf>
    <xf numFmtId="169" fontId="12" fillId="2" borderId="12" xfId="0" applyNumberFormat="1" applyFont="1" applyFill="1" applyBorder="1" applyAlignment="1">
      <alignment horizontal="center" vertical="center"/>
    </xf>
    <xf numFmtId="2" fontId="12" fillId="2" borderId="12" xfId="0" applyNumberFormat="1" applyFont="1" applyFill="1" applyBorder="1" applyAlignment="1">
      <alignment horizontal="center" vertical="center"/>
    </xf>
    <xf numFmtId="0" fontId="2" fillId="13" borderId="11" xfId="0" applyFont="1" applyFill="1" applyBorder="1" applyAlignment="1" applyProtection="1">
      <alignment horizontal="center"/>
      <protection locked="0"/>
    </xf>
    <xf numFmtId="0" fontId="2" fillId="12" borderId="11" xfId="0" applyFont="1" applyFill="1" applyBorder="1" applyAlignment="1" applyProtection="1">
      <alignment horizontal="center" vertical="center"/>
      <protection locked="0"/>
    </xf>
    <xf numFmtId="14" fontId="12" fillId="13" borderId="12" xfId="3" applyNumberFormat="1" applyFont="1" applyFill="1" applyBorder="1" applyAlignment="1">
      <alignment horizontal="center" vertical="center"/>
    </xf>
    <xf numFmtId="0" fontId="2" fillId="13" borderId="11" xfId="0" applyFont="1" applyFill="1" applyBorder="1" applyAlignment="1" applyProtection="1">
      <alignment horizontal="center" vertical="center"/>
      <protection locked="0"/>
    </xf>
    <xf numFmtId="0" fontId="2" fillId="12" borderId="14" xfId="0" applyFont="1" applyFill="1" applyBorder="1" applyAlignment="1" applyProtection="1">
      <protection locked="0"/>
    </xf>
    <xf numFmtId="0" fontId="2" fillId="12" borderId="15" xfId="0" applyFont="1" applyFill="1" applyBorder="1" applyAlignment="1" applyProtection="1">
      <alignment horizontal="center" vertical="center"/>
      <protection locked="0"/>
    </xf>
    <xf numFmtId="0" fontId="2" fillId="12" borderId="15" xfId="0" applyFont="1" applyFill="1" applyBorder="1" applyAlignment="1" applyProtection="1">
      <protection locked="0"/>
    </xf>
    <xf numFmtId="0" fontId="12" fillId="2" borderId="16" xfId="0" applyFont="1" applyFill="1" applyBorder="1" applyAlignment="1">
      <alignment horizontal="center" vertical="center"/>
    </xf>
    <xf numFmtId="0" fontId="12" fillId="2" borderId="16" xfId="0" applyFont="1" applyFill="1" applyBorder="1" applyAlignment="1">
      <alignment horizontal="left" vertical="center"/>
    </xf>
    <xf numFmtId="14" fontId="12" fillId="2" borderId="16" xfId="0" applyNumberFormat="1" applyFont="1" applyFill="1" applyBorder="1" applyAlignment="1">
      <alignment horizontal="center" vertical="center"/>
    </xf>
    <xf numFmtId="0" fontId="13" fillId="2" borderId="16" xfId="0" applyFont="1" applyFill="1" applyBorder="1" applyAlignment="1">
      <alignment horizontal="left" vertical="center"/>
    </xf>
    <xf numFmtId="0" fontId="12" fillId="2" borderId="16" xfId="0" applyFont="1" applyFill="1" applyBorder="1" applyAlignment="1">
      <alignment vertical="center"/>
    </xf>
    <xf numFmtId="168" fontId="12" fillId="2" borderId="16" xfId="0" applyNumberFormat="1" applyFont="1" applyFill="1" applyBorder="1" applyAlignment="1">
      <alignment horizontal="center" vertical="center"/>
    </xf>
    <xf numFmtId="168" fontId="12" fillId="2" borderId="16" xfId="0" applyNumberFormat="1" applyFont="1" applyFill="1" applyBorder="1" applyAlignment="1">
      <alignment vertical="center"/>
    </xf>
    <xf numFmtId="1" fontId="12" fillId="2" borderId="16" xfId="0" applyNumberFormat="1" applyFont="1" applyFill="1" applyBorder="1" applyAlignment="1">
      <alignment horizontal="center" vertical="center"/>
    </xf>
    <xf numFmtId="14" fontId="12" fillId="2" borderId="16" xfId="3" applyNumberFormat="1" applyFont="1" applyFill="1" applyBorder="1" applyAlignment="1">
      <alignment horizontal="center" vertical="center"/>
    </xf>
    <xf numFmtId="0" fontId="14" fillId="2" borderId="16" xfId="0" applyFont="1" applyFill="1" applyBorder="1" applyAlignment="1">
      <alignment horizontal="center" vertical="center"/>
    </xf>
    <xf numFmtId="170" fontId="12" fillId="2" borderId="16" xfId="1" applyNumberFormat="1" applyFont="1" applyFill="1" applyBorder="1" applyAlignment="1">
      <alignment vertical="center"/>
    </xf>
    <xf numFmtId="14" fontId="12" fillId="2" borderId="16" xfId="1" applyNumberFormat="1" applyFont="1" applyFill="1" applyBorder="1" applyAlignment="1">
      <alignment vertical="center"/>
    </xf>
    <xf numFmtId="4" fontId="12" fillId="2" borderId="16" xfId="1" applyNumberFormat="1" applyFont="1" applyFill="1" applyBorder="1" applyAlignment="1">
      <alignment vertical="center"/>
    </xf>
    <xf numFmtId="170" fontId="12" fillId="0" borderId="16" xfId="1" applyNumberFormat="1" applyFont="1" applyBorder="1" applyAlignment="1">
      <alignment horizontal="center" vertical="center"/>
    </xf>
    <xf numFmtId="0" fontId="12" fillId="2" borderId="17" xfId="0" applyFont="1" applyFill="1" applyBorder="1" applyAlignment="1">
      <alignment vertical="center"/>
    </xf>
    <xf numFmtId="0" fontId="3" fillId="2" borderId="0" xfId="0" applyFont="1" applyFill="1" applyAlignment="1">
      <alignment horizontal="center"/>
    </xf>
    <xf numFmtId="0" fontId="3" fillId="2"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15" fillId="0" borderId="0" xfId="0" applyFont="1" applyAlignment="1">
      <alignment horizontal="left"/>
    </xf>
    <xf numFmtId="168" fontId="0" fillId="0" borderId="0" xfId="0" applyNumberFormat="1"/>
    <xf numFmtId="0" fontId="0" fillId="0" borderId="0" xfId="0" applyAlignment="1">
      <alignment horizontal="center"/>
    </xf>
    <xf numFmtId="0" fontId="0" fillId="0" borderId="0" xfId="0" applyAlignment="1">
      <alignment wrapText="1"/>
    </xf>
    <xf numFmtId="0" fontId="16" fillId="0" borderId="0" xfId="0" applyFont="1" applyAlignment="1">
      <alignment horizontal="center" vertical="center"/>
    </xf>
    <xf numFmtId="14" fontId="0" fillId="0" borderId="0" xfId="3" applyNumberFormat="1" applyFont="1" applyAlignment="1">
      <alignment horizontal="center"/>
    </xf>
    <xf numFmtId="1" fontId="0" fillId="0" borderId="0" xfId="0" applyNumberFormat="1" applyAlignment="1">
      <alignment horizontal="center" vertical="center"/>
    </xf>
    <xf numFmtId="0" fontId="2" fillId="0" borderId="0" xfId="0" applyFont="1" applyAlignment="1">
      <alignment horizontal="center" vertical="center"/>
    </xf>
    <xf numFmtId="41" fontId="0" fillId="0" borderId="0" xfId="2" applyFont="1"/>
    <xf numFmtId="14" fontId="0" fillId="0" borderId="0" xfId="0" applyNumberFormat="1"/>
    <xf numFmtId="165" fontId="0" fillId="0" borderId="0" xfId="4" applyFont="1"/>
    <xf numFmtId="0" fontId="3" fillId="2" borderId="18" xfId="0" applyFont="1" applyFill="1" applyBorder="1" applyAlignment="1" applyProtection="1">
      <alignment horizontal="center" vertical="center" wrapText="1"/>
    </xf>
    <xf numFmtId="0" fontId="4" fillId="2" borderId="0" xfId="0" applyFont="1" applyFill="1" applyBorder="1" applyAlignment="1" applyProtection="1">
      <alignment vertical="center"/>
    </xf>
    <xf numFmtId="168" fontId="4" fillId="2" borderId="0" xfId="0" applyNumberFormat="1" applyFont="1" applyFill="1" applyBorder="1" applyAlignment="1" applyProtection="1">
      <alignment horizontal="center" vertical="center" wrapText="1"/>
    </xf>
    <xf numFmtId="0" fontId="17" fillId="2" borderId="12" xfId="5" applyFill="1" applyBorder="1" applyAlignment="1">
      <alignment vertical="center"/>
    </xf>
    <xf numFmtId="0" fontId="4" fillId="2" borderId="12" xfId="0" applyFont="1" applyFill="1" applyBorder="1" applyAlignment="1" applyProtection="1">
      <alignment vertical="center" wrapText="1"/>
    </xf>
    <xf numFmtId="0" fontId="0" fillId="0" borderId="12" xfId="0" applyBorder="1"/>
    <xf numFmtId="168" fontId="9" fillId="11" borderId="18" xfId="0" applyNumberFormat="1" applyFont="1" applyFill="1" applyBorder="1" applyAlignment="1" applyProtection="1">
      <alignment horizontal="center" vertical="center" wrapText="1"/>
    </xf>
    <xf numFmtId="0" fontId="9" fillId="11" borderId="18" xfId="0" applyFont="1" applyFill="1" applyBorder="1" applyAlignment="1" applyProtection="1">
      <alignment horizontal="center" vertical="center"/>
    </xf>
    <xf numFmtId="0" fontId="9" fillId="11" borderId="18" xfId="0" applyFont="1" applyFill="1" applyBorder="1" applyAlignment="1" applyProtection="1">
      <alignment horizontal="center" vertical="center" wrapText="1"/>
    </xf>
    <xf numFmtId="0" fontId="9" fillId="11" borderId="22" xfId="0" applyFont="1" applyFill="1" applyBorder="1" applyAlignment="1" applyProtection="1">
      <alignment horizontal="center" vertical="center" wrapText="1"/>
    </xf>
    <xf numFmtId="0" fontId="9" fillId="11" borderId="23" xfId="0" applyFont="1" applyFill="1" applyBorder="1" applyAlignment="1" applyProtection="1">
      <alignment horizontal="center" vertical="center" wrapText="1"/>
    </xf>
    <xf numFmtId="1" fontId="9" fillId="11" borderId="18" xfId="0" applyNumberFormat="1" applyFont="1" applyFill="1" applyBorder="1" applyAlignment="1" applyProtection="1">
      <alignment horizontal="center" vertical="center" wrapText="1"/>
    </xf>
    <xf numFmtId="14" fontId="9" fillId="11" borderId="18" xfId="3" applyNumberFormat="1" applyFont="1" applyFill="1" applyBorder="1" applyAlignment="1" applyProtection="1">
      <alignment horizontal="center" vertical="center" wrapText="1"/>
    </xf>
    <xf numFmtId="14" fontId="18" fillId="11" borderId="18" xfId="3" applyNumberFormat="1" applyFont="1" applyFill="1" applyBorder="1" applyAlignment="1" applyProtection="1">
      <alignment horizontal="center" vertical="center" wrapText="1"/>
    </xf>
    <xf numFmtId="170" fontId="10" fillId="11" borderId="11" xfId="1" applyNumberFormat="1" applyFont="1" applyFill="1" applyBorder="1" applyAlignment="1" applyProtection="1">
      <alignment horizontal="center" vertical="center" wrapText="1"/>
    </xf>
    <xf numFmtId="14" fontId="10" fillId="11" borderId="12" xfId="0" applyNumberFormat="1" applyFont="1" applyFill="1" applyBorder="1" applyAlignment="1" applyProtection="1">
      <alignment horizontal="center" vertical="center" wrapText="1"/>
    </xf>
    <xf numFmtId="0" fontId="10" fillId="11" borderId="12" xfId="0" applyFont="1" applyFill="1" applyBorder="1" applyAlignment="1" applyProtection="1">
      <alignment horizontal="center" vertical="center" wrapText="1"/>
    </xf>
    <xf numFmtId="4" fontId="10" fillId="11" borderId="12" xfId="0" applyNumberFormat="1" applyFont="1" applyFill="1" applyBorder="1" applyAlignment="1" applyProtection="1">
      <alignment horizontal="center" vertical="center" wrapText="1"/>
    </xf>
    <xf numFmtId="168" fontId="10" fillId="11" borderId="12" xfId="0" applyNumberFormat="1" applyFont="1" applyFill="1" applyBorder="1" applyAlignment="1" applyProtection="1">
      <alignment horizontal="center" vertical="center" wrapText="1"/>
    </xf>
    <xf numFmtId="0" fontId="9" fillId="11" borderId="12" xfId="0" applyFont="1" applyFill="1" applyBorder="1" applyAlignment="1" applyProtection="1">
      <alignment vertical="center" wrapText="1"/>
    </xf>
    <xf numFmtId="0" fontId="9" fillId="11" borderId="20" xfId="0" applyFont="1" applyFill="1" applyBorder="1" applyAlignment="1" applyProtection="1">
      <alignment horizontal="center" vertical="center" wrapText="1"/>
    </xf>
    <xf numFmtId="0" fontId="9" fillId="11" borderId="12" xfId="0" applyFont="1" applyFill="1" applyBorder="1" applyAlignment="1" applyProtection="1">
      <alignment horizontal="center" vertical="center" wrapText="1"/>
    </xf>
    <xf numFmtId="0" fontId="9" fillId="11" borderId="12" xfId="0" applyFont="1" applyFill="1" applyBorder="1" applyAlignment="1">
      <alignment horizontal="center" vertical="center"/>
    </xf>
    <xf numFmtId="0" fontId="17" fillId="0" borderId="0" xfId="5" applyBorder="1" applyAlignment="1">
      <alignment horizontal="center"/>
    </xf>
    <xf numFmtId="0" fontId="12" fillId="2" borderId="19" xfId="0" applyFont="1" applyFill="1" applyBorder="1" applyAlignment="1">
      <alignment vertical="center"/>
    </xf>
    <xf numFmtId="14" fontId="12" fillId="2" borderId="19" xfId="0" applyNumberFormat="1" applyFont="1" applyFill="1" applyBorder="1" applyAlignment="1">
      <alignment horizontal="center" vertical="center"/>
    </xf>
    <xf numFmtId="0" fontId="13" fillId="2" borderId="19" xfId="0" applyFont="1" applyFill="1" applyBorder="1" applyAlignment="1">
      <alignment horizontal="left" vertical="center"/>
    </xf>
    <xf numFmtId="0" fontId="12" fillId="2" borderId="24" xfId="0" applyFont="1" applyFill="1" applyBorder="1" applyAlignment="1">
      <alignment vertical="center"/>
    </xf>
    <xf numFmtId="0" fontId="12" fillId="2" borderId="25" xfId="0" applyFont="1" applyFill="1" applyBorder="1" applyAlignment="1">
      <alignment vertical="center"/>
    </xf>
    <xf numFmtId="168" fontId="12" fillId="2" borderId="19" xfId="0" applyNumberFormat="1" applyFont="1" applyFill="1" applyBorder="1" applyAlignment="1">
      <alignment horizontal="center" vertical="center"/>
    </xf>
    <xf numFmtId="0" fontId="12" fillId="2" borderId="19" xfId="0" applyNumberFormat="1" applyFont="1" applyFill="1" applyBorder="1" applyAlignment="1">
      <alignment horizontal="center" vertical="center"/>
    </xf>
    <xf numFmtId="0" fontId="12" fillId="2" borderId="24" xfId="0" applyFont="1" applyFill="1" applyBorder="1" applyAlignment="1">
      <alignment horizontal="center" vertical="center"/>
    </xf>
    <xf numFmtId="0" fontId="12" fillId="2" borderId="19" xfId="0" applyFont="1" applyFill="1" applyBorder="1" applyAlignment="1">
      <alignment horizontal="center" vertical="center"/>
    </xf>
    <xf numFmtId="14" fontId="12" fillId="2" borderId="19" xfId="3" applyNumberFormat="1" applyFont="1" applyFill="1" applyBorder="1" applyAlignment="1">
      <alignment horizontal="center" vertical="center"/>
    </xf>
    <xf numFmtId="1" fontId="12" fillId="2" borderId="19" xfId="0" applyNumberFormat="1" applyFont="1" applyFill="1" applyBorder="1" applyAlignment="1">
      <alignment horizontal="center" vertical="center"/>
    </xf>
    <xf numFmtId="170" fontId="14" fillId="2" borderId="12" xfId="1" applyNumberFormat="1" applyFont="1" applyFill="1" applyBorder="1" applyAlignment="1">
      <alignment horizontal="center" vertical="center"/>
    </xf>
    <xf numFmtId="14" fontId="14" fillId="2" borderId="12" xfId="1" applyNumberFormat="1" applyFont="1" applyFill="1" applyBorder="1" applyAlignment="1">
      <alignment vertical="center"/>
    </xf>
    <xf numFmtId="170" fontId="14" fillId="2" borderId="12" xfId="1" applyNumberFormat="1" applyFont="1" applyFill="1" applyBorder="1" applyAlignment="1">
      <alignment vertical="center"/>
    </xf>
    <xf numFmtId="4" fontId="14" fillId="2" borderId="12" xfId="1" applyNumberFormat="1" applyFont="1" applyFill="1" applyBorder="1" applyAlignment="1">
      <alignment vertical="center"/>
    </xf>
    <xf numFmtId="0" fontId="5" fillId="2" borderId="1" xfId="0" applyFont="1" applyFill="1" applyBorder="1" applyAlignment="1" applyProtection="1">
      <alignment vertical="center"/>
    </xf>
    <xf numFmtId="14" fontId="5" fillId="2" borderId="1" xfId="0" applyNumberFormat="1" applyFont="1" applyFill="1" applyBorder="1" applyAlignment="1" applyProtection="1">
      <alignment horizontal="center" vertical="center"/>
    </xf>
    <xf numFmtId="170" fontId="12" fillId="0" borderId="2" xfId="1" applyNumberFormat="1" applyFont="1" applyBorder="1" applyAlignment="1">
      <alignment horizontal="center" vertical="center"/>
    </xf>
    <xf numFmtId="0" fontId="5" fillId="2" borderId="2" xfId="0" applyFont="1" applyFill="1" applyBorder="1" applyAlignment="1" applyProtection="1">
      <alignment vertical="center"/>
    </xf>
    <xf numFmtId="0" fontId="5" fillId="2" borderId="2" xfId="0" applyFont="1" applyFill="1" applyBorder="1" applyAlignment="1" applyProtection="1">
      <alignment horizontal="center" vertical="center"/>
    </xf>
    <xf numFmtId="0" fontId="12" fillId="0" borderId="12" xfId="0" applyFont="1" applyBorder="1" applyAlignment="1"/>
    <xf numFmtId="0" fontId="17" fillId="0" borderId="18" xfId="5" applyBorder="1" applyAlignment="1">
      <alignment horizontal="center"/>
    </xf>
    <xf numFmtId="14" fontId="5" fillId="2" borderId="2" xfId="0" applyNumberFormat="1" applyFont="1" applyFill="1" applyBorder="1" applyAlignment="1" applyProtection="1">
      <alignment horizontal="center" vertical="center"/>
    </xf>
    <xf numFmtId="0" fontId="14" fillId="0" borderId="12" xfId="0" applyFont="1" applyBorder="1" applyAlignment="1">
      <alignment horizontal="center"/>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1" fontId="14" fillId="2" borderId="12" xfId="1" applyNumberFormat="1" applyFont="1" applyFill="1" applyBorder="1" applyAlignment="1">
      <alignment horizontal="center" vertical="center"/>
    </xf>
    <xf numFmtId="14" fontId="14" fillId="2" borderId="12" xfId="1" applyNumberFormat="1" applyFont="1" applyFill="1" applyBorder="1" applyAlignment="1">
      <alignment horizontal="center" vertical="center"/>
    </xf>
    <xf numFmtId="0" fontId="5" fillId="2" borderId="1" xfId="0" applyFont="1" applyFill="1" applyBorder="1" applyAlignment="1" applyProtection="1">
      <alignment horizontal="center" vertical="center"/>
    </xf>
    <xf numFmtId="170" fontId="12" fillId="2" borderId="2" xfId="1" applyNumberFormat="1" applyFont="1" applyFill="1" applyBorder="1" applyAlignment="1">
      <alignment horizontal="center" vertical="center"/>
    </xf>
    <xf numFmtId="0" fontId="12" fillId="2" borderId="12" xfId="0" applyFont="1" applyFill="1" applyBorder="1" applyAlignment="1"/>
    <xf numFmtId="170" fontId="12" fillId="0" borderId="20" xfId="1" applyNumberFormat="1" applyFont="1" applyBorder="1" applyAlignment="1">
      <alignment horizontal="center" vertical="center"/>
    </xf>
    <xf numFmtId="0" fontId="12" fillId="2" borderId="20" xfId="0" applyFont="1" applyFill="1" applyBorder="1" applyAlignment="1">
      <alignment vertical="center"/>
    </xf>
    <xf numFmtId="0" fontId="12" fillId="2" borderId="20" xfId="0" applyFont="1" applyFill="1" applyBorder="1" applyAlignment="1">
      <alignment horizontal="center" vertical="center"/>
    </xf>
    <xf numFmtId="0" fontId="14" fillId="2" borderId="12" xfId="0" applyFont="1" applyFill="1" applyBorder="1" applyAlignment="1">
      <alignment vertical="center"/>
    </xf>
    <xf numFmtId="14" fontId="14" fillId="2" borderId="12" xfId="0" applyNumberFormat="1" applyFont="1" applyFill="1" applyBorder="1" applyAlignment="1">
      <alignment vertical="center"/>
    </xf>
    <xf numFmtId="0" fontId="14" fillId="2" borderId="20" xfId="0" applyFont="1" applyFill="1" applyBorder="1" applyAlignment="1">
      <alignment vertical="center"/>
    </xf>
    <xf numFmtId="0" fontId="14" fillId="2" borderId="20" xfId="0" applyFont="1" applyFill="1" applyBorder="1" applyAlignment="1">
      <alignment horizontal="center" vertical="center"/>
    </xf>
    <xf numFmtId="14" fontId="12" fillId="2" borderId="20"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5" fillId="2" borderId="1" xfId="0" applyNumberFormat="1" applyFont="1" applyFill="1" applyBorder="1" applyAlignment="1" applyProtection="1">
      <alignment vertical="center"/>
    </xf>
    <xf numFmtId="0" fontId="0" fillId="0" borderId="0" xfId="0" applyBorder="1"/>
    <xf numFmtId="170" fontId="12" fillId="2" borderId="20" xfId="1" applyNumberFormat="1" applyFont="1" applyFill="1" applyBorder="1" applyAlignment="1">
      <alignment horizontal="center" vertical="center"/>
    </xf>
    <xf numFmtId="0" fontId="0" fillId="2" borderId="0" xfId="0" applyFill="1" applyBorder="1"/>
    <xf numFmtId="14" fontId="12" fillId="2" borderId="12" xfId="1" applyNumberFormat="1" applyFont="1" applyFill="1" applyBorder="1" applyAlignment="1">
      <alignment horizontal="left" vertical="center"/>
    </xf>
    <xf numFmtId="170" fontId="12" fillId="2" borderId="12" xfId="1" applyNumberFormat="1" applyFont="1" applyFill="1" applyBorder="1" applyAlignment="1">
      <alignment horizontal="left" vertical="center"/>
    </xf>
    <xf numFmtId="4" fontId="14" fillId="2" borderId="12" xfId="1" applyNumberFormat="1" applyFont="1" applyFill="1" applyBorder="1" applyAlignment="1">
      <alignment horizontal="center" vertical="center"/>
    </xf>
    <xf numFmtId="169" fontId="12" fillId="2" borderId="19" xfId="0" applyNumberFormat="1" applyFont="1" applyFill="1" applyBorder="1" applyAlignment="1">
      <alignment horizontal="center" vertical="center"/>
    </xf>
    <xf numFmtId="0" fontId="17" fillId="0" borderId="0" xfId="5" applyAlignment="1">
      <alignment horizontal="center"/>
    </xf>
    <xf numFmtId="0" fontId="0" fillId="0" borderId="18" xfId="0" applyBorder="1" applyAlignment="1">
      <alignment horizontal="center"/>
    </xf>
    <xf numFmtId="168" fontId="13" fillId="2" borderId="19" xfId="0" applyNumberFormat="1" applyFont="1" applyFill="1" applyBorder="1" applyAlignment="1">
      <alignment horizontal="center" vertical="center"/>
    </xf>
    <xf numFmtId="0" fontId="5" fillId="2" borderId="20" xfId="0" applyFont="1" applyFill="1" applyBorder="1" applyAlignment="1" applyProtection="1">
      <alignment horizontal="center" vertical="center"/>
    </xf>
    <xf numFmtId="0" fontId="12" fillId="0" borderId="0" xfId="0" applyFont="1" applyBorder="1" applyAlignment="1"/>
    <xf numFmtId="2" fontId="12" fillId="2" borderId="19" xfId="0" applyNumberFormat="1" applyFont="1" applyFill="1" applyBorder="1" applyAlignment="1">
      <alignment horizontal="center" vertical="center"/>
    </xf>
    <xf numFmtId="0" fontId="14" fillId="2" borderId="13" xfId="0" applyFont="1" applyFill="1" applyBorder="1" applyAlignment="1">
      <alignment vertical="center"/>
    </xf>
    <xf numFmtId="0" fontId="12" fillId="2" borderId="0" xfId="0" applyFont="1" applyFill="1" applyBorder="1" applyAlignment="1">
      <alignment horizontal="center" vertical="center"/>
    </xf>
    <xf numFmtId="0" fontId="12" fillId="2" borderId="0" xfId="0" applyFont="1" applyFill="1" applyBorder="1" applyAlignment="1">
      <alignment vertical="center"/>
    </xf>
    <xf numFmtId="0" fontId="0" fillId="0" borderId="12" xfId="0" applyBorder="1" applyAlignment="1"/>
    <xf numFmtId="0" fontId="0" fillId="0" borderId="0" xfId="0" applyBorder="1" applyAlignment="1"/>
    <xf numFmtId="0" fontId="17" fillId="2" borderId="18" xfId="5" applyFill="1" applyBorder="1" applyAlignment="1">
      <alignment horizontal="center" vertical="center"/>
    </xf>
    <xf numFmtId="0" fontId="0" fillId="0" borderId="12" xfId="0" applyBorder="1" applyAlignment="1">
      <alignment horizontal="center"/>
    </xf>
    <xf numFmtId="0" fontId="12" fillId="2" borderId="1" xfId="0" applyFont="1" applyFill="1" applyBorder="1" applyAlignment="1">
      <alignment vertical="center"/>
    </xf>
    <xf numFmtId="14" fontId="12" fillId="2" borderId="1" xfId="0" applyNumberFormat="1" applyFont="1" applyFill="1" applyBorder="1" applyAlignment="1">
      <alignment horizontal="center" vertical="center"/>
    </xf>
    <xf numFmtId="0" fontId="13" fillId="2" borderId="1" xfId="0" applyFont="1" applyFill="1" applyBorder="1" applyAlignment="1">
      <alignment horizontal="left" vertical="center"/>
    </xf>
    <xf numFmtId="0" fontId="12" fillId="2" borderId="26" xfId="0" applyFont="1" applyFill="1" applyBorder="1" applyAlignment="1">
      <alignment vertical="center"/>
    </xf>
    <xf numFmtId="0" fontId="12" fillId="2" borderId="27" xfId="0" applyFont="1" applyFill="1" applyBorder="1" applyAlignment="1">
      <alignment vertical="center"/>
    </xf>
    <xf numFmtId="168" fontId="12" fillId="2" borderId="1" xfId="0" applyNumberFormat="1" applyFont="1" applyFill="1" applyBorder="1" applyAlignment="1">
      <alignment horizontal="center" vertical="center"/>
    </xf>
    <xf numFmtId="168" fontId="12" fillId="2" borderId="27" xfId="0" applyNumberFormat="1" applyFont="1" applyFill="1" applyBorder="1" applyAlignment="1">
      <alignment horizontal="center" vertical="center"/>
    </xf>
    <xf numFmtId="0" fontId="12" fillId="2" borderId="26" xfId="0" applyFont="1" applyFill="1" applyBorder="1" applyAlignment="1">
      <alignment horizontal="center" vertical="center"/>
    </xf>
    <xf numFmtId="14" fontId="12" fillId="2" borderId="27" xfId="0" applyNumberFormat="1" applyFont="1" applyFill="1" applyBorder="1" applyAlignment="1">
      <alignment horizontal="center" vertical="center"/>
    </xf>
    <xf numFmtId="0" fontId="12" fillId="2" borderId="27" xfId="0" applyFont="1" applyFill="1" applyBorder="1" applyAlignment="1">
      <alignment horizontal="center" vertical="center"/>
    </xf>
    <xf numFmtId="1" fontId="12" fillId="2" borderId="27" xfId="0" applyNumberFormat="1" applyFont="1" applyFill="1" applyBorder="1" applyAlignment="1">
      <alignment horizontal="center" vertical="center"/>
    </xf>
    <xf numFmtId="14" fontId="12" fillId="2" borderId="1" xfId="1" applyNumberFormat="1" applyFont="1" applyFill="1" applyBorder="1" applyAlignment="1">
      <alignment horizontal="center" vertical="center"/>
    </xf>
    <xf numFmtId="170" fontId="12" fillId="2" borderId="1" xfId="1" applyNumberFormat="1" applyFont="1" applyFill="1" applyBorder="1" applyAlignment="1">
      <alignment vertical="center"/>
    </xf>
    <xf numFmtId="14" fontId="12" fillId="2" borderId="1" xfId="1" applyNumberFormat="1" applyFont="1" applyFill="1" applyBorder="1" applyAlignment="1">
      <alignment vertical="center"/>
    </xf>
    <xf numFmtId="4" fontId="12" fillId="2" borderId="1" xfId="1" applyNumberFormat="1" applyFont="1" applyFill="1" applyBorder="1" applyAlignment="1">
      <alignment vertical="center"/>
    </xf>
    <xf numFmtId="170" fontId="12" fillId="0" borderId="1" xfId="1" applyNumberFormat="1" applyFont="1" applyBorder="1" applyAlignment="1">
      <alignment horizontal="center" vertical="center"/>
    </xf>
    <xf numFmtId="0" fontId="12" fillId="2" borderId="28" xfId="0" applyFont="1" applyFill="1" applyBorder="1" applyAlignment="1">
      <alignment vertical="center"/>
    </xf>
    <xf numFmtId="0" fontId="13" fillId="2" borderId="12" xfId="0" applyFont="1" applyFill="1" applyBorder="1" applyAlignment="1">
      <alignment horizontal="left" vertical="center" wrapText="1"/>
    </xf>
    <xf numFmtId="14" fontId="13" fillId="2" borderId="19" xfId="0" applyNumberFormat="1" applyFont="1" applyFill="1" applyBorder="1" applyAlignment="1">
      <alignment horizontal="center" vertical="center"/>
    </xf>
    <xf numFmtId="0" fontId="12" fillId="2" borderId="12" xfId="0" applyFont="1" applyFill="1" applyBorder="1" applyAlignment="1">
      <alignment vertical="center" wrapText="1"/>
    </xf>
    <xf numFmtId="14" fontId="12" fillId="0" borderId="12" xfId="0" applyNumberFormat="1" applyFont="1" applyBorder="1" applyAlignment="1">
      <alignment horizontal="center"/>
    </xf>
    <xf numFmtId="14" fontId="12" fillId="2" borderId="0" xfId="0" applyNumberFormat="1" applyFont="1" applyFill="1" applyBorder="1" applyAlignment="1">
      <alignment horizontal="center" vertical="center"/>
    </xf>
    <xf numFmtId="0" fontId="12" fillId="0" borderId="12" xfId="0" applyFont="1" applyBorder="1"/>
    <xf numFmtId="0" fontId="19" fillId="2" borderId="12" xfId="0" applyFont="1" applyFill="1" applyBorder="1" applyAlignment="1">
      <alignment vertical="center"/>
    </xf>
    <xf numFmtId="0" fontId="17" fillId="2" borderId="0" xfId="5" applyFill="1" applyBorder="1" applyAlignment="1">
      <alignment horizontal="center" vertical="center"/>
    </xf>
    <xf numFmtId="0" fontId="12" fillId="2" borderId="24" xfId="0" applyFont="1" applyFill="1" applyBorder="1" applyAlignment="1">
      <alignment vertical="center" wrapText="1"/>
    </xf>
    <xf numFmtId="170" fontId="14" fillId="0" borderId="12" xfId="1" applyNumberFormat="1" applyFont="1" applyBorder="1" applyAlignment="1">
      <alignment horizontal="center" vertical="center"/>
    </xf>
    <xf numFmtId="0" fontId="14" fillId="0" borderId="0" xfId="0" applyFont="1" applyBorder="1"/>
    <xf numFmtId="14" fontId="12" fillId="2" borderId="19" xfId="1" applyNumberFormat="1" applyFont="1" applyFill="1" applyBorder="1" applyAlignment="1">
      <alignment horizontal="center" vertical="center"/>
    </xf>
    <xf numFmtId="170" fontId="12" fillId="2" borderId="19" xfId="1" applyNumberFormat="1" applyFont="1" applyFill="1" applyBorder="1" applyAlignment="1">
      <alignment vertical="center"/>
    </xf>
    <xf numFmtId="0" fontId="12" fillId="2" borderId="12" xfId="1" applyNumberFormat="1" applyFont="1" applyFill="1" applyBorder="1" applyAlignment="1">
      <alignment horizontal="center" vertical="center"/>
    </xf>
    <xf numFmtId="170" fontId="12" fillId="2" borderId="0" xfId="1" applyNumberFormat="1" applyFont="1" applyFill="1" applyBorder="1" applyAlignment="1">
      <alignment vertical="center"/>
    </xf>
    <xf numFmtId="0" fontId="12" fillId="2" borderId="13" xfId="0" applyFont="1" applyFill="1" applyBorder="1" applyAlignment="1">
      <alignment vertical="center" wrapText="1"/>
    </xf>
    <xf numFmtId="0" fontId="0" fillId="2" borderId="12" xfId="0" applyFill="1" applyBorder="1"/>
    <xf numFmtId="0" fontId="0" fillId="13" borderId="0" xfId="0" applyFill="1" applyBorder="1"/>
    <xf numFmtId="14" fontId="12" fillId="0" borderId="19" xfId="0" applyNumberFormat="1" applyFont="1" applyBorder="1" applyAlignment="1">
      <alignment horizontal="center"/>
    </xf>
    <xf numFmtId="170" fontId="14" fillId="0" borderId="20" xfId="1" applyNumberFormat="1" applyFont="1" applyBorder="1" applyAlignment="1">
      <alignment horizontal="center" vertical="center"/>
    </xf>
    <xf numFmtId="0" fontId="14" fillId="0" borderId="12" xfId="0" applyFont="1" applyBorder="1"/>
    <xf numFmtId="0" fontId="12" fillId="2" borderId="12" xfId="0" applyFont="1" applyFill="1" applyBorder="1" applyAlignment="1">
      <alignment vertical="top" wrapText="1"/>
    </xf>
    <xf numFmtId="0" fontId="20" fillId="2" borderId="18" xfId="5" applyFont="1" applyFill="1" applyBorder="1" applyAlignment="1">
      <alignment horizontal="center" vertical="center"/>
    </xf>
    <xf numFmtId="164" fontId="12" fillId="0" borderId="12" xfId="0" applyNumberFormat="1" applyFont="1" applyBorder="1" applyAlignment="1">
      <alignment horizontal="center"/>
    </xf>
    <xf numFmtId="3" fontId="0" fillId="0" borderId="12" xfId="0" applyNumberFormat="1" applyBorder="1"/>
    <xf numFmtId="0" fontId="12" fillId="13" borderId="20" xfId="0" applyFont="1" applyFill="1" applyBorder="1" applyAlignment="1">
      <alignment horizontal="center" vertical="center"/>
    </xf>
    <xf numFmtId="0" fontId="12" fillId="13" borderId="12" xfId="0" applyFont="1" applyFill="1" applyBorder="1" applyAlignment="1">
      <alignment vertical="center"/>
    </xf>
    <xf numFmtId="0" fontId="0" fillId="13" borderId="12" xfId="0" applyFill="1" applyBorder="1"/>
    <xf numFmtId="0" fontId="0" fillId="0" borderId="12" xfId="0" applyBorder="1" applyAlignment="1">
      <alignment horizontal="center" vertical="center"/>
    </xf>
    <xf numFmtId="0" fontId="15" fillId="2" borderId="12" xfId="0" applyFont="1" applyFill="1" applyBorder="1" applyAlignment="1">
      <alignment horizontal="left"/>
    </xf>
    <xf numFmtId="168" fontId="0" fillId="0" borderId="12" xfId="0" applyNumberFormat="1" applyBorder="1" applyAlignment="1">
      <alignment horizontal="center"/>
    </xf>
    <xf numFmtId="0" fontId="0" fillId="0" borderId="0" xfId="0" applyBorder="1" applyAlignment="1">
      <alignment horizontal="center" vertical="center"/>
    </xf>
    <xf numFmtId="14" fontId="0" fillId="0" borderId="12" xfId="0" applyNumberFormat="1" applyBorder="1" applyAlignment="1">
      <alignment horizontal="center" vertical="center"/>
    </xf>
    <xf numFmtId="0" fontId="2" fillId="0" borderId="12" xfId="0" applyFont="1" applyBorder="1" applyAlignment="1">
      <alignment horizontal="center" vertical="center"/>
    </xf>
    <xf numFmtId="14" fontId="0" fillId="0" borderId="12" xfId="0" applyNumberFormat="1" applyBorder="1" applyAlignment="1">
      <alignment horizontal="center"/>
    </xf>
    <xf numFmtId="14" fontId="0" fillId="0" borderId="12" xfId="0" applyNumberFormat="1" applyBorder="1"/>
    <xf numFmtId="4" fontId="0" fillId="0" borderId="12" xfId="0" applyNumberFormat="1" applyBorder="1"/>
    <xf numFmtId="168" fontId="0" fillId="0" borderId="12" xfId="0" applyNumberFormat="1" applyBorder="1"/>
    <xf numFmtId="0" fontId="3" fillId="2" borderId="18" xfId="0" applyFont="1" applyFill="1" applyBorder="1" applyAlignment="1">
      <alignment horizontal="center" vertical="center"/>
    </xf>
    <xf numFmtId="0" fontId="15" fillId="2" borderId="0" xfId="0" applyFont="1" applyFill="1" applyBorder="1" applyAlignment="1">
      <alignment horizontal="left"/>
    </xf>
    <xf numFmtId="168" fontId="0" fillId="0" borderId="0" xfId="0" applyNumberForma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vertical="center"/>
    </xf>
    <xf numFmtId="0" fontId="2" fillId="0" borderId="0" xfId="0" applyFont="1" applyBorder="1" applyAlignment="1">
      <alignment horizontal="center" vertical="center"/>
    </xf>
    <xf numFmtId="14" fontId="0" fillId="0" borderId="0" xfId="0" applyNumberFormat="1" applyBorder="1" applyAlignment="1">
      <alignment horizontal="center"/>
    </xf>
    <xf numFmtId="14" fontId="0" fillId="0" borderId="0" xfId="0" applyNumberFormat="1" applyBorder="1"/>
    <xf numFmtId="4" fontId="0" fillId="0" borderId="0" xfId="0" applyNumberFormat="1" applyBorder="1"/>
    <xf numFmtId="168" fontId="0" fillId="0" borderId="0" xfId="0" applyNumberFormat="1" applyBorder="1"/>
    <xf numFmtId="0" fontId="0" fillId="0" borderId="0" xfId="0" applyAlignment="1"/>
    <xf numFmtId="0" fontId="15" fillId="2" borderId="0" xfId="0" applyFont="1" applyFill="1" applyAlignment="1">
      <alignment horizontal="left"/>
    </xf>
    <xf numFmtId="168" fontId="0" fillId="0" borderId="0" xfId="0" applyNumberForma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4" fontId="0" fillId="0" borderId="0" xfId="0" applyNumberFormat="1"/>
    <xf numFmtId="0" fontId="3" fillId="2" borderId="18" xfId="0" applyFont="1" applyFill="1" applyBorder="1" applyAlignment="1">
      <alignment horizontal="center"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xf>
    <xf numFmtId="168"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21" fillId="2" borderId="12" xfId="5" applyFont="1" applyFill="1" applyBorder="1" applyAlignment="1">
      <alignment vertical="center"/>
    </xf>
    <xf numFmtId="1" fontId="6" fillId="2" borderId="0" xfId="0" applyNumberFormat="1" applyFont="1" applyFill="1" applyAlignment="1">
      <alignment horizontal="center" vertical="center" wrapText="1"/>
    </xf>
    <xf numFmtId="14" fontId="6" fillId="2" borderId="0" xfId="3" applyNumberFormat="1" applyFont="1" applyFill="1" applyAlignment="1">
      <alignment horizontal="center" vertical="center" wrapText="1"/>
    </xf>
    <xf numFmtId="14" fontId="6" fillId="2" borderId="0" xfId="0" applyNumberFormat="1" applyFont="1" applyFill="1" applyAlignment="1">
      <alignment horizontal="center" vertical="center" wrapText="1"/>
    </xf>
    <xf numFmtId="0" fontId="6" fillId="2" borderId="12" xfId="0" applyFont="1" applyFill="1" applyBorder="1" applyAlignment="1">
      <alignment vertical="center" wrapText="1"/>
    </xf>
    <xf numFmtId="0" fontId="23" fillId="0" borderId="12" xfId="0" applyFont="1" applyBorder="1"/>
    <xf numFmtId="0" fontId="23" fillId="0" borderId="0" xfId="0" applyFont="1"/>
    <xf numFmtId="168" fontId="9" fillId="11" borderId="18" xfId="0" applyNumberFormat="1" applyFont="1" applyFill="1" applyBorder="1" applyAlignment="1">
      <alignment horizontal="center" vertical="center" wrapText="1"/>
    </xf>
    <xf numFmtId="0" fontId="11" fillId="11" borderId="18" xfId="0" applyFont="1" applyFill="1" applyBorder="1" applyAlignment="1">
      <alignment horizontal="center" vertical="center"/>
    </xf>
    <xf numFmtId="0" fontId="11" fillId="11" borderId="18" xfId="0" applyFont="1" applyFill="1" applyBorder="1" applyAlignment="1">
      <alignment horizontal="center" vertical="center" wrapText="1"/>
    </xf>
    <xf numFmtId="0" fontId="11" fillId="11" borderId="22" xfId="0" applyFont="1" applyFill="1" applyBorder="1" applyAlignment="1">
      <alignment horizontal="center" vertical="center" wrapText="1"/>
    </xf>
    <xf numFmtId="168" fontId="11" fillId="11" borderId="18" xfId="0" applyNumberFormat="1" applyFont="1" applyFill="1" applyBorder="1" applyAlignment="1">
      <alignment horizontal="center" vertical="center" wrapText="1"/>
    </xf>
    <xf numFmtId="0" fontId="11" fillId="11" borderId="23" xfId="0" applyFont="1" applyFill="1" applyBorder="1" applyAlignment="1">
      <alignment horizontal="center" vertical="center" wrapText="1"/>
    </xf>
    <xf numFmtId="1" fontId="11" fillId="11" borderId="18" xfId="0" applyNumberFormat="1" applyFont="1" applyFill="1" applyBorder="1" applyAlignment="1">
      <alignment horizontal="center" vertical="center" wrapText="1"/>
    </xf>
    <xf numFmtId="14" fontId="11" fillId="11" borderId="18" xfId="3" applyNumberFormat="1" applyFont="1" applyFill="1" applyBorder="1" applyAlignment="1">
      <alignment horizontal="center" vertical="center" wrapText="1"/>
    </xf>
    <xf numFmtId="14" fontId="11" fillId="11" borderId="18" xfId="0" applyNumberFormat="1" applyFont="1" applyFill="1" applyBorder="1" applyAlignment="1">
      <alignment horizontal="center" vertical="center" wrapText="1"/>
    </xf>
    <xf numFmtId="1" fontId="25" fillId="11" borderId="11" xfId="1" applyNumberFormat="1" applyFont="1" applyFill="1" applyBorder="1" applyAlignment="1">
      <alignment horizontal="center" vertical="center" wrapText="1"/>
    </xf>
    <xf numFmtId="14" fontId="25" fillId="11" borderId="12" xfId="0" applyNumberFormat="1" applyFont="1" applyFill="1" applyBorder="1" applyAlignment="1">
      <alignment horizontal="center" vertical="center" wrapText="1"/>
    </xf>
    <xf numFmtId="1" fontId="25" fillId="11" borderId="12" xfId="0" applyNumberFormat="1" applyFont="1" applyFill="1" applyBorder="1" applyAlignment="1">
      <alignment horizontal="center" vertical="center" wrapText="1"/>
    </xf>
    <xf numFmtId="3" fontId="25" fillId="11" borderId="12" xfId="0" applyNumberFormat="1" applyFont="1" applyFill="1" applyBorder="1" applyAlignment="1">
      <alignment horizontal="center" vertical="center" wrapText="1"/>
    </xf>
    <xf numFmtId="168" fontId="25" fillId="11" borderId="12" xfId="0" applyNumberFormat="1"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11" fillId="11" borderId="12" xfId="0" applyFont="1" applyFill="1" applyBorder="1" applyAlignment="1">
      <alignment vertical="center" wrapText="1"/>
    </xf>
    <xf numFmtId="0" fontId="11" fillId="11" borderId="20"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2" xfId="0" applyFont="1" applyFill="1" applyBorder="1" applyAlignment="1">
      <alignment horizontal="center" vertical="center"/>
    </xf>
    <xf numFmtId="0" fontId="11" fillId="11" borderId="0" xfId="0" applyFont="1" applyFill="1" applyAlignment="1">
      <alignment horizontal="center"/>
    </xf>
    <xf numFmtId="0" fontId="23" fillId="2" borderId="12" xfId="0" applyFont="1" applyFill="1" applyBorder="1" applyAlignment="1">
      <alignment vertical="center"/>
    </xf>
    <xf numFmtId="14"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left" vertical="center"/>
    </xf>
    <xf numFmtId="0" fontId="23" fillId="2" borderId="24" xfId="0" applyFont="1" applyFill="1" applyBorder="1" applyAlignment="1">
      <alignment vertical="center"/>
    </xf>
    <xf numFmtId="0" fontId="23" fillId="2" borderId="19" xfId="0" applyFont="1" applyFill="1" applyBorder="1" applyAlignment="1">
      <alignment vertical="center"/>
    </xf>
    <xf numFmtId="0" fontId="23" fillId="2" borderId="25" xfId="0" applyFont="1" applyFill="1" applyBorder="1" applyAlignment="1">
      <alignment vertical="center"/>
    </xf>
    <xf numFmtId="168" fontId="23" fillId="2" borderId="12" xfId="0" applyNumberFormat="1" applyFont="1" applyFill="1" applyBorder="1" applyAlignment="1">
      <alignment horizontal="center" vertical="center"/>
    </xf>
    <xf numFmtId="168" fontId="23" fillId="2" borderId="19" xfId="0" applyNumberFormat="1" applyFont="1" applyFill="1" applyBorder="1" applyAlignment="1">
      <alignment horizontal="center" vertical="center"/>
    </xf>
    <xf numFmtId="0" fontId="23" fillId="2" borderId="24" xfId="0" applyFont="1" applyFill="1" applyBorder="1" applyAlignment="1">
      <alignment horizontal="center" vertical="center"/>
    </xf>
    <xf numFmtId="0" fontId="23" fillId="2" borderId="19" xfId="0" applyFont="1" applyFill="1" applyBorder="1" applyAlignment="1">
      <alignment horizontal="center" vertical="center"/>
    </xf>
    <xf numFmtId="14" fontId="23" fillId="2" borderId="19" xfId="3" applyNumberFormat="1" applyFont="1" applyFill="1" applyBorder="1" applyAlignment="1">
      <alignment horizontal="center" vertical="center"/>
    </xf>
    <xf numFmtId="1"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center" vertical="center"/>
    </xf>
    <xf numFmtId="14" fontId="17" fillId="2" borderId="11" xfId="5" applyNumberFormat="1" applyFill="1" applyBorder="1" applyAlignment="1">
      <alignment horizontal="center" vertical="center" wrapText="1"/>
    </xf>
    <xf numFmtId="1" fontId="16" fillId="2" borderId="12" xfId="1" applyNumberFormat="1" applyFont="1" applyFill="1" applyBorder="1" applyAlignment="1">
      <alignment horizontal="center" vertical="center"/>
    </xf>
    <xf numFmtId="14" fontId="16" fillId="2" borderId="12" xfId="1" applyNumberFormat="1" applyFont="1" applyFill="1" applyBorder="1" applyAlignment="1">
      <alignment vertical="center"/>
    </xf>
    <xf numFmtId="14" fontId="23" fillId="2" borderId="19" xfId="6" applyNumberFormat="1" applyFont="1" applyFill="1" applyBorder="1" applyAlignment="1">
      <alignment horizontal="center" vertical="center" wrapText="1"/>
    </xf>
    <xf numFmtId="1" fontId="16" fillId="2" borderId="12" xfId="1" applyNumberFormat="1" applyFont="1" applyFill="1" applyBorder="1" applyAlignment="1">
      <alignment vertical="center"/>
    </xf>
    <xf numFmtId="3" fontId="16" fillId="2" borderId="12" xfId="1" applyNumberFormat="1" applyFont="1" applyFill="1" applyBorder="1" applyAlignment="1">
      <alignment vertical="center"/>
    </xf>
    <xf numFmtId="14" fontId="23" fillId="2" borderId="12" xfId="1" applyNumberFormat="1" applyFont="1" applyFill="1" applyBorder="1" applyAlignment="1">
      <alignment vertical="center"/>
    </xf>
    <xf numFmtId="3" fontId="23" fillId="2" borderId="12" xfId="1" applyNumberFormat="1" applyFont="1" applyFill="1" applyBorder="1" applyAlignment="1">
      <alignment vertical="center"/>
    </xf>
    <xf numFmtId="170" fontId="23" fillId="2" borderId="12" xfId="1" applyNumberFormat="1" applyFont="1" applyFill="1" applyBorder="1" applyAlignment="1">
      <alignment vertical="center"/>
    </xf>
    <xf numFmtId="0" fontId="22" fillId="2" borderId="1" xfId="0" applyFont="1" applyFill="1" applyBorder="1" applyAlignment="1">
      <alignment vertical="center"/>
    </xf>
    <xf numFmtId="14" fontId="22" fillId="2" borderId="1" xfId="0" applyNumberFormat="1" applyFont="1" applyFill="1" applyBorder="1" applyAlignment="1">
      <alignment horizontal="center" vertical="center"/>
    </xf>
    <xf numFmtId="170" fontId="23" fillId="0" borderId="12" xfId="1" applyNumberFormat="1" applyFont="1" applyBorder="1" applyAlignment="1">
      <alignment horizontal="center" vertical="center"/>
    </xf>
    <xf numFmtId="170" fontId="23" fillId="0" borderId="2" xfId="1" applyNumberFormat="1" applyFont="1" applyBorder="1" applyAlignment="1">
      <alignment horizontal="center" vertical="center"/>
    </xf>
    <xf numFmtId="0" fontId="22" fillId="2" borderId="2" xfId="0" applyFont="1" applyFill="1" applyBorder="1" applyAlignment="1">
      <alignment vertical="center"/>
    </xf>
    <xf numFmtId="0" fontId="22" fillId="2" borderId="2" xfId="0" applyFont="1" applyFill="1" applyBorder="1" applyAlignment="1">
      <alignment horizontal="center" vertical="center"/>
    </xf>
    <xf numFmtId="0" fontId="22" fillId="2" borderId="12" xfId="0" applyFont="1" applyFill="1" applyBorder="1" applyAlignment="1">
      <alignment vertical="center"/>
    </xf>
    <xf numFmtId="14" fontId="23" fillId="0" borderId="12" xfId="0" applyNumberFormat="1" applyFont="1" applyBorder="1" applyAlignment="1">
      <alignment horizontal="center" vertical="center"/>
    </xf>
    <xf numFmtId="168" fontId="23" fillId="0" borderId="19" xfId="0" applyNumberFormat="1" applyFont="1" applyBorder="1" applyAlignment="1">
      <alignment horizontal="center" vertical="center"/>
    </xf>
    <xf numFmtId="0" fontId="23" fillId="0" borderId="24" xfId="0" applyFont="1" applyBorder="1" applyAlignment="1">
      <alignment horizontal="center" vertical="center"/>
    </xf>
    <xf numFmtId="0" fontId="23" fillId="0" borderId="12" xfId="0" applyFont="1" applyBorder="1" applyAlignment="1">
      <alignment vertical="center"/>
    </xf>
    <xf numFmtId="0" fontId="23" fillId="0" borderId="25" xfId="0" applyFont="1" applyBorder="1" applyAlignment="1">
      <alignment vertical="center"/>
    </xf>
    <xf numFmtId="14" fontId="23" fillId="0" borderId="12" xfId="3" applyNumberFormat="1" applyFont="1" applyBorder="1" applyAlignment="1">
      <alignment horizontal="center" vertical="center"/>
    </xf>
    <xf numFmtId="0" fontId="23" fillId="0" borderId="19" xfId="0" applyFont="1" applyBorder="1" applyAlignment="1">
      <alignment horizontal="center" vertical="center"/>
    </xf>
    <xf numFmtId="1" fontId="23" fillId="0" borderId="19" xfId="0" applyNumberFormat="1" applyFont="1" applyBorder="1" applyAlignment="1">
      <alignment horizontal="center" vertical="center"/>
    </xf>
    <xf numFmtId="14" fontId="23" fillId="0" borderId="19" xfId="0" applyNumberFormat="1" applyFont="1" applyBorder="1" applyAlignment="1">
      <alignment horizontal="center" vertical="center"/>
    </xf>
    <xf numFmtId="14" fontId="17" fillId="0" borderId="11" xfId="5" applyNumberFormat="1" applyBorder="1" applyAlignment="1">
      <alignment horizontal="center" vertical="center" wrapText="1"/>
    </xf>
    <xf numFmtId="1" fontId="23" fillId="0" borderId="12" xfId="1" applyNumberFormat="1" applyFont="1" applyBorder="1" applyAlignment="1">
      <alignment horizontal="center" vertical="center"/>
    </xf>
    <xf numFmtId="14" fontId="23" fillId="0" borderId="12" xfId="1" applyNumberFormat="1" applyFont="1" applyBorder="1" applyAlignment="1">
      <alignment vertical="center"/>
    </xf>
    <xf numFmtId="1" fontId="23" fillId="0" borderId="12" xfId="1" applyNumberFormat="1" applyFont="1" applyBorder="1" applyAlignment="1">
      <alignment vertical="center"/>
    </xf>
    <xf numFmtId="3" fontId="23" fillId="0" borderId="12" xfId="1" applyNumberFormat="1" applyFont="1" applyBorder="1" applyAlignment="1">
      <alignment vertical="center"/>
    </xf>
    <xf numFmtId="170" fontId="23" fillId="0" borderId="12" xfId="1" applyNumberFormat="1" applyFont="1" applyBorder="1" applyAlignment="1">
      <alignment vertical="center"/>
    </xf>
    <xf numFmtId="170" fontId="23" fillId="0" borderId="20" xfId="1" applyNumberFormat="1" applyFont="1" applyBorder="1" applyAlignment="1">
      <alignment horizontal="center" vertical="center"/>
    </xf>
    <xf numFmtId="0" fontId="23" fillId="0" borderId="20" xfId="0" applyFont="1" applyBorder="1" applyAlignment="1">
      <alignment vertical="center"/>
    </xf>
    <xf numFmtId="0" fontId="23" fillId="0" borderId="20" xfId="0" applyFont="1" applyBorder="1" applyAlignment="1">
      <alignment horizontal="center" vertical="center"/>
    </xf>
    <xf numFmtId="14" fontId="23" fillId="2" borderId="12" xfId="3" applyNumberFormat="1" applyFont="1" applyFill="1" applyBorder="1" applyAlignment="1">
      <alignment horizontal="center" vertical="center"/>
    </xf>
    <xf numFmtId="1" fontId="23" fillId="2" borderId="12" xfId="1" applyNumberFormat="1" applyFont="1" applyFill="1" applyBorder="1" applyAlignment="1">
      <alignment horizontal="center" vertical="center"/>
    </xf>
    <xf numFmtId="1" fontId="23" fillId="2" borderId="12" xfId="1" applyNumberFormat="1" applyFont="1" applyFill="1" applyBorder="1" applyAlignment="1">
      <alignment vertical="center"/>
    </xf>
    <xf numFmtId="0" fontId="23" fillId="2" borderId="20" xfId="0" applyFont="1" applyFill="1" applyBorder="1" applyAlignment="1">
      <alignment vertical="center"/>
    </xf>
    <xf numFmtId="0" fontId="23" fillId="2" borderId="20" xfId="0" applyFont="1" applyFill="1" applyBorder="1" applyAlignment="1">
      <alignment horizontal="center" vertical="center"/>
    </xf>
    <xf numFmtId="14" fontId="23" fillId="2" borderId="20" xfId="6" applyNumberFormat="1" applyFont="1" applyFill="1" applyBorder="1" applyAlignment="1">
      <alignment vertical="center" wrapText="1"/>
    </xf>
    <xf numFmtId="14" fontId="23" fillId="2" borderId="21" xfId="6" applyNumberFormat="1" applyFont="1" applyFill="1" applyBorder="1" applyAlignment="1">
      <alignment vertical="center" wrapText="1"/>
    </xf>
    <xf numFmtId="14" fontId="23" fillId="2" borderId="11" xfId="6" applyNumberFormat="1" applyFont="1" applyFill="1" applyBorder="1" applyAlignment="1">
      <alignment vertical="center" wrapText="1"/>
    </xf>
    <xf numFmtId="14" fontId="23" fillId="0" borderId="19" xfId="3" applyNumberFormat="1" applyFont="1" applyBorder="1" applyAlignment="1">
      <alignment horizontal="center" vertical="center"/>
    </xf>
    <xf numFmtId="1" fontId="16" fillId="0" borderId="12" xfId="1" applyNumberFormat="1" applyFont="1" applyBorder="1" applyAlignment="1">
      <alignment horizontal="center" vertical="center"/>
    </xf>
    <xf numFmtId="14" fontId="16" fillId="0" borderId="12" xfId="1" applyNumberFormat="1" applyFont="1" applyBorder="1" applyAlignment="1">
      <alignment vertical="center"/>
    </xf>
    <xf numFmtId="1" fontId="16" fillId="0" borderId="12" xfId="1" applyNumberFormat="1" applyFont="1" applyBorder="1" applyAlignment="1">
      <alignment vertical="center"/>
    </xf>
    <xf numFmtId="3" fontId="16" fillId="0" borderId="12" xfId="1" applyNumberFormat="1" applyFont="1" applyBorder="1" applyAlignment="1">
      <alignment vertical="center"/>
    </xf>
    <xf numFmtId="0" fontId="22" fillId="0" borderId="1" xfId="0" applyFont="1" applyBorder="1" applyAlignment="1">
      <alignment vertical="center"/>
    </xf>
    <xf numFmtId="14" fontId="22" fillId="0" borderId="1" xfId="0" applyNumberFormat="1" applyFont="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0" borderId="12" xfId="0" applyFont="1" applyBorder="1" applyAlignment="1">
      <alignment vertical="center"/>
    </xf>
    <xf numFmtId="1" fontId="23" fillId="0" borderId="0" xfId="0" applyNumberFormat="1" applyFont="1"/>
    <xf numFmtId="14" fontId="23" fillId="0" borderId="0" xfId="0" applyNumberFormat="1" applyFont="1"/>
    <xf numFmtId="14" fontId="23" fillId="2" borderId="12" xfId="0" quotePrefix="1" applyNumberFormat="1" applyFont="1" applyFill="1" applyBorder="1" applyAlignment="1">
      <alignment horizontal="left" vertical="center"/>
    </xf>
    <xf numFmtId="0" fontId="23" fillId="2" borderId="13" xfId="0" applyFont="1" applyFill="1" applyBorder="1" applyAlignment="1">
      <alignment vertical="center"/>
    </xf>
    <xf numFmtId="0" fontId="27" fillId="2" borderId="0" xfId="0" applyFont="1" applyFill="1" applyAlignment="1">
      <alignment horizontal="left"/>
    </xf>
    <xf numFmtId="0" fontId="23" fillId="0" borderId="0" xfId="0" applyFont="1" applyAlignment="1">
      <alignment horizontal="center" vertical="center"/>
    </xf>
    <xf numFmtId="168" fontId="23" fillId="0" borderId="0" xfId="0" applyNumberFormat="1" applyFont="1" applyAlignment="1">
      <alignment horizontal="center"/>
    </xf>
    <xf numFmtId="0" fontId="23" fillId="0" borderId="0" xfId="0" applyFont="1" applyAlignment="1">
      <alignment horizontal="center"/>
    </xf>
    <xf numFmtId="14" fontId="23" fillId="0" borderId="0" xfId="0" applyNumberFormat="1" applyFont="1" applyAlignment="1">
      <alignment horizontal="center" vertical="center"/>
    </xf>
    <xf numFmtId="0" fontId="16" fillId="0" borderId="0" xfId="0" applyFont="1" applyAlignment="1">
      <alignment horizontal="center" vertical="center" wrapText="1"/>
    </xf>
    <xf numFmtId="1" fontId="23" fillId="0" borderId="0" xfId="0" applyNumberFormat="1" applyFont="1" applyAlignment="1">
      <alignment horizontal="center"/>
    </xf>
    <xf numFmtId="3" fontId="23" fillId="0" borderId="0" xfId="0" applyNumberFormat="1" applyFont="1"/>
    <xf numFmtId="168" fontId="23" fillId="0" borderId="0" xfId="0" applyNumberFormat="1" applyFont="1"/>
    <xf numFmtId="14" fontId="22" fillId="2" borderId="2" xfId="0" applyNumberFormat="1" applyFont="1" applyFill="1" applyBorder="1" applyAlignment="1">
      <alignment horizontal="center" vertical="center"/>
    </xf>
    <xf numFmtId="0" fontId="27" fillId="0" borderId="0" xfId="0" applyFont="1"/>
    <xf numFmtId="0" fontId="28" fillId="2" borderId="18" xfId="0" applyFont="1" applyFill="1" applyBorder="1" applyAlignment="1">
      <alignment horizontal="center" vertical="center" wrapText="1"/>
    </xf>
    <xf numFmtId="0" fontId="29" fillId="2" borderId="12" xfId="5" applyFont="1" applyFill="1" applyBorder="1" applyAlignment="1">
      <alignment vertical="center"/>
    </xf>
    <xf numFmtId="14" fontId="22" fillId="3" borderId="1" xfId="0" applyNumberFormat="1" applyFont="1" applyFill="1" applyBorder="1" applyAlignment="1">
      <alignment horizontal="center" vertical="center"/>
    </xf>
    <xf numFmtId="0" fontId="22" fillId="2" borderId="19" xfId="0" applyFont="1" applyFill="1" applyBorder="1" applyAlignment="1">
      <alignment horizontal="center" vertical="center"/>
    </xf>
    <xf numFmtId="0" fontId="27" fillId="0" borderId="12" xfId="0" applyFont="1" applyBorder="1"/>
    <xf numFmtId="0" fontId="6" fillId="11" borderId="0" xfId="0" applyFont="1" applyFill="1" applyAlignment="1">
      <alignment horizontal="center"/>
    </xf>
    <xf numFmtId="167" fontId="6" fillId="11" borderId="22" xfId="0" applyNumberFormat="1" applyFont="1" applyFill="1" applyBorder="1" applyAlignment="1">
      <alignment horizontal="center" vertical="center" wrapText="1"/>
    </xf>
    <xf numFmtId="0" fontId="6" fillId="11" borderId="18" xfId="0" applyFont="1" applyFill="1" applyBorder="1" applyAlignment="1">
      <alignment horizontal="center" vertical="center"/>
    </xf>
    <xf numFmtId="0" fontId="6" fillId="11" borderId="18" xfId="0" applyFont="1" applyFill="1" applyBorder="1" applyAlignment="1">
      <alignment horizontal="center" vertical="center" wrapText="1"/>
    </xf>
    <xf numFmtId="0" fontId="6" fillId="11" borderId="22" xfId="0" applyFont="1" applyFill="1" applyBorder="1" applyAlignment="1">
      <alignment horizontal="center" vertical="center" wrapText="1"/>
    </xf>
    <xf numFmtId="168" fontId="6" fillId="11" borderId="18" xfId="0" applyNumberFormat="1" applyFont="1" applyFill="1" applyBorder="1" applyAlignment="1">
      <alignment horizontal="center" vertical="center" wrapText="1"/>
    </xf>
    <xf numFmtId="0" fontId="6" fillId="11" borderId="23" xfId="0" applyFont="1" applyFill="1" applyBorder="1" applyAlignment="1">
      <alignment horizontal="center" vertical="center" wrapText="1"/>
    </xf>
    <xf numFmtId="1" fontId="6" fillId="11" borderId="18" xfId="0" applyNumberFormat="1" applyFont="1" applyFill="1" applyBorder="1" applyAlignment="1">
      <alignment horizontal="center" vertical="center" wrapText="1"/>
    </xf>
    <xf numFmtId="14" fontId="6" fillId="11" borderId="18" xfId="3" applyNumberFormat="1" applyFont="1" applyFill="1" applyBorder="1" applyAlignment="1">
      <alignment horizontal="center" vertical="center" wrapText="1"/>
    </xf>
    <xf numFmtId="14" fontId="6" fillId="11" borderId="18" xfId="0" applyNumberFormat="1" applyFont="1" applyFill="1" applyBorder="1" applyAlignment="1">
      <alignment horizontal="center" vertical="center" wrapText="1"/>
    </xf>
    <xf numFmtId="1" fontId="22" fillId="11" borderId="11" xfId="1" applyNumberFormat="1" applyFont="1" applyFill="1" applyBorder="1" applyAlignment="1">
      <alignment horizontal="center" vertical="center" wrapText="1"/>
    </xf>
    <xf numFmtId="14" fontId="22" fillId="11" borderId="12" xfId="0" applyNumberFormat="1" applyFont="1" applyFill="1" applyBorder="1" applyAlignment="1">
      <alignment horizontal="center" vertical="center" wrapText="1"/>
    </xf>
    <xf numFmtId="1" fontId="22" fillId="11" borderId="12" xfId="0" applyNumberFormat="1" applyFont="1" applyFill="1" applyBorder="1" applyAlignment="1">
      <alignment horizontal="center" vertical="center" wrapText="1"/>
    </xf>
    <xf numFmtId="3" fontId="22" fillId="11" borderId="12" xfId="0" applyNumberFormat="1" applyFont="1" applyFill="1" applyBorder="1" applyAlignment="1">
      <alignment horizontal="center" vertical="center" wrapText="1"/>
    </xf>
    <xf numFmtId="168" fontId="22" fillId="11" borderId="12" xfId="0" applyNumberFormat="1" applyFont="1" applyFill="1" applyBorder="1" applyAlignment="1">
      <alignment horizontal="center" vertical="center" wrapText="1"/>
    </xf>
    <xf numFmtId="0" fontId="22" fillId="11" borderId="12" xfId="0" applyFont="1" applyFill="1" applyBorder="1" applyAlignment="1">
      <alignment horizontal="center" vertical="center" wrapText="1"/>
    </xf>
    <xf numFmtId="0" fontId="6" fillId="11" borderId="12" xfId="0" applyFont="1" applyFill="1" applyBorder="1" applyAlignment="1">
      <alignment vertical="center" wrapText="1"/>
    </xf>
    <xf numFmtId="0" fontId="6" fillId="11" borderId="20" xfId="0" applyFont="1" applyFill="1" applyBorder="1" applyAlignment="1">
      <alignment horizontal="center" vertical="center" wrapText="1"/>
    </xf>
    <xf numFmtId="0" fontId="6" fillId="11" borderId="12" xfId="0" applyFont="1" applyFill="1" applyBorder="1" applyAlignment="1">
      <alignment horizontal="center" vertical="center" wrapText="1"/>
    </xf>
    <xf numFmtId="0" fontId="6" fillId="11" borderId="12" xfId="0" applyFont="1" applyFill="1" applyBorder="1" applyAlignment="1">
      <alignment horizontal="center" vertical="center"/>
    </xf>
    <xf numFmtId="0" fontId="31" fillId="0" borderId="18" xfId="5" applyFont="1" applyBorder="1" applyAlignment="1">
      <alignment horizontal="center"/>
    </xf>
    <xf numFmtId="0" fontId="27" fillId="2" borderId="12" xfId="0" applyFont="1" applyFill="1" applyBorder="1" applyAlignment="1">
      <alignment vertical="center"/>
    </xf>
    <xf numFmtId="14" fontId="27" fillId="2" borderId="19" xfId="0" applyNumberFormat="1" applyFont="1" applyFill="1" applyBorder="1" applyAlignment="1">
      <alignment horizontal="center" vertical="center"/>
    </xf>
    <xf numFmtId="14" fontId="27" fillId="2" borderId="12" xfId="0" applyNumberFormat="1" applyFont="1" applyFill="1" applyBorder="1" applyAlignment="1">
      <alignment horizontal="left" vertical="center"/>
    </xf>
    <xf numFmtId="0" fontId="27" fillId="2" borderId="24" xfId="0" applyFont="1" applyFill="1" applyBorder="1" applyAlignment="1">
      <alignment vertical="center"/>
    </xf>
    <xf numFmtId="0" fontId="27" fillId="2" borderId="19" xfId="0" applyFont="1" applyFill="1" applyBorder="1" applyAlignment="1">
      <alignment vertical="center"/>
    </xf>
    <xf numFmtId="0" fontId="27" fillId="2" borderId="25" xfId="0" applyFont="1" applyFill="1" applyBorder="1" applyAlignment="1">
      <alignment vertical="center"/>
    </xf>
    <xf numFmtId="168" fontId="27" fillId="2" borderId="12" xfId="0" applyNumberFormat="1" applyFont="1" applyFill="1" applyBorder="1" applyAlignment="1">
      <alignment horizontal="center" vertical="center"/>
    </xf>
    <xf numFmtId="168" fontId="27" fillId="2" borderId="19" xfId="0" applyNumberFormat="1" applyFont="1" applyFill="1" applyBorder="1" applyAlignment="1">
      <alignment horizontal="center" vertical="center"/>
    </xf>
    <xf numFmtId="0" fontId="27" fillId="2" borderId="24" xfId="0" applyFont="1" applyFill="1" applyBorder="1" applyAlignment="1">
      <alignment horizontal="center" vertical="center"/>
    </xf>
    <xf numFmtId="0" fontId="27" fillId="2" borderId="19" xfId="0" applyFont="1" applyFill="1" applyBorder="1" applyAlignment="1">
      <alignment horizontal="center" vertical="center"/>
    </xf>
    <xf numFmtId="14" fontId="27" fillId="2" borderId="19" xfId="3" applyNumberFormat="1" applyFont="1" applyFill="1" applyBorder="1" applyAlignment="1">
      <alignment horizontal="center" vertical="center"/>
    </xf>
    <xf numFmtId="1" fontId="27" fillId="2" borderId="19" xfId="0" applyNumberFormat="1" applyFont="1" applyFill="1" applyBorder="1" applyAlignment="1">
      <alignment horizontal="center" vertical="center"/>
    </xf>
    <xf numFmtId="14" fontId="31" fillId="2" borderId="11" xfId="5" applyNumberFormat="1" applyFont="1" applyFill="1" applyBorder="1" applyAlignment="1">
      <alignment horizontal="center" vertical="center" wrapText="1"/>
    </xf>
    <xf numFmtId="1" fontId="22" fillId="2" borderId="12" xfId="1" applyNumberFormat="1" applyFont="1" applyFill="1" applyBorder="1" applyAlignment="1">
      <alignment horizontal="center" vertical="center"/>
    </xf>
    <xf numFmtId="14" fontId="22" fillId="2" borderId="12" xfId="1" applyNumberFormat="1" applyFont="1" applyFill="1" applyBorder="1" applyAlignment="1">
      <alignment vertical="center"/>
    </xf>
    <xf numFmtId="14" fontId="27" fillId="2" borderId="19" xfId="6" applyNumberFormat="1" applyFont="1" applyFill="1" applyBorder="1" applyAlignment="1">
      <alignment horizontal="center" vertical="center" wrapText="1"/>
    </xf>
    <xf numFmtId="1" fontId="22" fillId="2" borderId="12" xfId="1" applyNumberFormat="1" applyFont="1" applyFill="1" applyBorder="1" applyAlignment="1">
      <alignment vertical="center"/>
    </xf>
    <xf numFmtId="3" fontId="22" fillId="2" borderId="12" xfId="1" applyNumberFormat="1" applyFont="1" applyFill="1" applyBorder="1" applyAlignment="1">
      <alignment vertical="center"/>
    </xf>
    <xf numFmtId="14" fontId="27" fillId="2" borderId="12" xfId="1" applyNumberFormat="1" applyFont="1" applyFill="1" applyBorder="1" applyAlignment="1">
      <alignment vertical="center"/>
    </xf>
    <xf numFmtId="3" fontId="27" fillId="2" borderId="12" xfId="1" applyNumberFormat="1" applyFont="1" applyFill="1" applyBorder="1" applyAlignment="1">
      <alignment vertical="center"/>
    </xf>
    <xf numFmtId="170" fontId="27" fillId="2" borderId="12" xfId="1" applyNumberFormat="1" applyFont="1" applyFill="1" applyBorder="1" applyAlignment="1">
      <alignment vertical="center"/>
    </xf>
    <xf numFmtId="170" fontId="27" fillId="0" borderId="12" xfId="1" applyNumberFormat="1" applyFont="1" applyBorder="1" applyAlignment="1">
      <alignment horizontal="center" vertical="center"/>
    </xf>
    <xf numFmtId="170" fontId="27" fillId="0" borderId="2" xfId="1" applyNumberFormat="1" applyFont="1" applyBorder="1" applyAlignment="1">
      <alignment horizontal="center" vertical="center"/>
    </xf>
    <xf numFmtId="14" fontId="22" fillId="2" borderId="19" xfId="0" applyNumberFormat="1" applyFont="1" applyFill="1" applyBorder="1" applyAlignment="1">
      <alignment horizontal="center" vertical="center"/>
    </xf>
    <xf numFmtId="14" fontId="27" fillId="2" borderId="12" xfId="0" applyNumberFormat="1" applyFont="1" applyFill="1" applyBorder="1" applyAlignment="1">
      <alignment horizontal="center" vertical="center"/>
    </xf>
    <xf numFmtId="0" fontId="27" fillId="2" borderId="12" xfId="1" applyNumberFormat="1" applyFont="1" applyFill="1" applyBorder="1" applyAlignment="1">
      <alignment vertical="center"/>
    </xf>
    <xf numFmtId="0" fontId="31" fillId="0" borderId="18" xfId="5" applyFont="1" applyFill="1" applyBorder="1" applyAlignment="1">
      <alignment horizontal="center"/>
    </xf>
    <xf numFmtId="1" fontId="22" fillId="2" borderId="20" xfId="1" applyNumberFormat="1" applyFont="1" applyFill="1" applyBorder="1" applyAlignment="1">
      <alignment horizontal="center" vertical="center"/>
    </xf>
    <xf numFmtId="1" fontId="22" fillId="2" borderId="21" xfId="1" applyNumberFormat="1" applyFont="1" applyFill="1" applyBorder="1" applyAlignment="1">
      <alignment horizontal="center" vertical="center"/>
    </xf>
    <xf numFmtId="1" fontId="22" fillId="2" borderId="11" xfId="1" applyNumberFormat="1" applyFont="1" applyFill="1" applyBorder="1" applyAlignment="1">
      <alignment horizontal="center" vertical="center"/>
    </xf>
    <xf numFmtId="18" fontId="22" fillId="2" borderId="19" xfId="0" applyNumberFormat="1" applyFont="1" applyFill="1" applyBorder="1" applyAlignment="1">
      <alignment horizontal="center" vertical="center"/>
    </xf>
    <xf numFmtId="0" fontId="15" fillId="0" borderId="0" xfId="0" applyFont="1"/>
    <xf numFmtId="14" fontId="27" fillId="0" borderId="0" xfId="0" applyNumberFormat="1" applyFont="1"/>
    <xf numFmtId="3" fontId="27" fillId="0" borderId="0" xfId="0" applyNumberFormat="1" applyFont="1"/>
    <xf numFmtId="0" fontId="27" fillId="0" borderId="12" xfId="0" applyFont="1" applyBorder="1" applyAlignment="1">
      <alignment horizontal="center" vertical="center"/>
    </xf>
    <xf numFmtId="0" fontId="31" fillId="0" borderId="0" xfId="5" applyFont="1"/>
    <xf numFmtId="0" fontId="22" fillId="2" borderId="12" xfId="0" applyFont="1" applyFill="1" applyBorder="1" applyAlignment="1">
      <alignment horizontal="center" vertical="center"/>
    </xf>
    <xf numFmtId="0" fontId="31" fillId="3" borderId="18" xfId="5" applyFont="1" applyFill="1" applyBorder="1" applyAlignment="1">
      <alignment horizontal="center"/>
    </xf>
    <xf numFmtId="0" fontId="27" fillId="3" borderId="12" xfId="0" applyFont="1" applyFill="1" applyBorder="1" applyAlignment="1">
      <alignment vertical="center"/>
    </xf>
    <xf numFmtId="14" fontId="27" fillId="3" borderId="19" xfId="0" applyNumberFormat="1" applyFont="1" applyFill="1" applyBorder="1" applyAlignment="1">
      <alignment horizontal="center" vertical="center"/>
    </xf>
    <xf numFmtId="14" fontId="27" fillId="3" borderId="12" xfId="0" applyNumberFormat="1" applyFont="1" applyFill="1" applyBorder="1" applyAlignment="1">
      <alignment horizontal="left" vertical="center"/>
    </xf>
    <xf numFmtId="0" fontId="27" fillId="3" borderId="24" xfId="0" applyFont="1" applyFill="1" applyBorder="1" applyAlignment="1">
      <alignment vertical="center"/>
    </xf>
    <xf numFmtId="0" fontId="27" fillId="3" borderId="19" xfId="0" applyFont="1" applyFill="1" applyBorder="1" applyAlignment="1">
      <alignment vertical="center"/>
    </xf>
    <xf numFmtId="0" fontId="27" fillId="3" borderId="25" xfId="0" applyFont="1" applyFill="1" applyBorder="1" applyAlignment="1">
      <alignment vertical="center"/>
    </xf>
    <xf numFmtId="168" fontId="27" fillId="3" borderId="12" xfId="0" applyNumberFormat="1" applyFont="1" applyFill="1" applyBorder="1" applyAlignment="1">
      <alignment horizontal="center" vertical="center"/>
    </xf>
    <xf numFmtId="168" fontId="27" fillId="3" borderId="19" xfId="0" applyNumberFormat="1" applyFont="1" applyFill="1" applyBorder="1" applyAlignment="1">
      <alignment horizontal="center" vertical="center"/>
    </xf>
    <xf numFmtId="0" fontId="27" fillId="3" borderId="24" xfId="0" applyFont="1" applyFill="1" applyBorder="1" applyAlignment="1">
      <alignment horizontal="center" vertical="center"/>
    </xf>
    <xf numFmtId="14" fontId="27" fillId="3" borderId="19" xfId="3" applyNumberFormat="1" applyFont="1" applyFill="1" applyBorder="1" applyAlignment="1">
      <alignment horizontal="center" vertical="center"/>
    </xf>
    <xf numFmtId="0" fontId="27" fillId="3" borderId="19" xfId="0" applyFont="1" applyFill="1" applyBorder="1" applyAlignment="1">
      <alignment horizontal="center" vertical="center"/>
    </xf>
    <xf numFmtId="1" fontId="27" fillId="3" borderId="19" xfId="0" applyNumberFormat="1" applyFont="1" applyFill="1" applyBorder="1" applyAlignment="1">
      <alignment horizontal="center" vertical="center"/>
    </xf>
    <xf numFmtId="0" fontId="22" fillId="3" borderId="19" xfId="0" applyFont="1" applyFill="1" applyBorder="1" applyAlignment="1">
      <alignment horizontal="center" vertical="center"/>
    </xf>
    <xf numFmtId="14" fontId="31" fillId="3" borderId="11" xfId="5" applyNumberFormat="1" applyFont="1" applyFill="1" applyBorder="1" applyAlignment="1">
      <alignment horizontal="center" vertical="center" wrapText="1"/>
    </xf>
    <xf numFmtId="1" fontId="22" fillId="3" borderId="12" xfId="1" applyNumberFormat="1" applyFont="1" applyFill="1" applyBorder="1" applyAlignment="1">
      <alignment horizontal="center" vertical="center"/>
    </xf>
    <xf numFmtId="14" fontId="22" fillId="3" borderId="12" xfId="1" applyNumberFormat="1" applyFont="1" applyFill="1" applyBorder="1" applyAlignment="1">
      <alignment vertical="center"/>
    </xf>
    <xf numFmtId="14" fontId="27" fillId="3" borderId="19" xfId="6" applyNumberFormat="1" applyFont="1" applyFill="1" applyBorder="1" applyAlignment="1">
      <alignment horizontal="center" vertical="center" wrapText="1"/>
    </xf>
    <xf numFmtId="1" fontId="22" fillId="3" borderId="12" xfId="1" applyNumberFormat="1" applyFont="1" applyFill="1" applyBorder="1" applyAlignment="1">
      <alignment vertical="center"/>
    </xf>
    <xf numFmtId="3" fontId="22" fillId="3" borderId="12" xfId="1" applyNumberFormat="1" applyFont="1" applyFill="1" applyBorder="1" applyAlignment="1">
      <alignment vertical="center"/>
    </xf>
    <xf numFmtId="14" fontId="27" fillId="3" borderId="12" xfId="1" applyNumberFormat="1" applyFont="1" applyFill="1" applyBorder="1" applyAlignment="1">
      <alignment vertical="center"/>
    </xf>
    <xf numFmtId="3" fontId="27" fillId="3" borderId="12" xfId="1" applyNumberFormat="1" applyFont="1" applyFill="1" applyBorder="1" applyAlignment="1">
      <alignment vertical="center"/>
    </xf>
    <xf numFmtId="170" fontId="27" fillId="3" borderId="12" xfId="1" applyNumberFormat="1" applyFont="1" applyFill="1" applyBorder="1" applyAlignment="1">
      <alignment vertical="center"/>
    </xf>
    <xf numFmtId="0" fontId="22" fillId="3" borderId="1" xfId="0" applyFont="1" applyFill="1" applyBorder="1" applyAlignment="1">
      <alignment vertical="center"/>
    </xf>
    <xf numFmtId="170" fontId="27" fillId="3" borderId="12" xfId="1" applyNumberFormat="1" applyFont="1" applyFill="1" applyBorder="1" applyAlignment="1">
      <alignment horizontal="center" vertical="center"/>
    </xf>
    <xf numFmtId="170" fontId="27" fillId="3" borderId="2" xfId="1" applyNumberFormat="1" applyFont="1" applyFill="1" applyBorder="1" applyAlignment="1">
      <alignment horizontal="center" vertical="center"/>
    </xf>
    <xf numFmtId="0" fontId="22" fillId="3" borderId="2" xfId="0" applyFont="1" applyFill="1" applyBorder="1" applyAlignment="1">
      <alignment vertical="center"/>
    </xf>
    <xf numFmtId="0" fontId="22" fillId="3" borderId="2" xfId="0" applyFont="1" applyFill="1" applyBorder="1" applyAlignment="1">
      <alignment horizontal="center" vertical="center"/>
    </xf>
    <xf numFmtId="0" fontId="22" fillId="3" borderId="12" xfId="0" applyFont="1" applyFill="1" applyBorder="1" applyAlignment="1">
      <alignment vertical="center"/>
    </xf>
    <xf numFmtId="0" fontId="27" fillId="3" borderId="12" xfId="0" applyFont="1" applyFill="1" applyBorder="1"/>
    <xf numFmtId="0" fontId="27" fillId="3" borderId="0" xfId="0" applyFont="1" applyFill="1"/>
    <xf numFmtId="0" fontId="27" fillId="15" borderId="0" xfId="0" applyFont="1" applyFill="1"/>
    <xf numFmtId="0" fontId="31" fillId="15" borderId="18" xfId="5" applyFont="1" applyFill="1" applyBorder="1" applyAlignment="1">
      <alignment horizontal="center"/>
    </xf>
    <xf numFmtId="0" fontId="27" fillId="15" borderId="12" xfId="0" applyFont="1" applyFill="1" applyBorder="1" applyAlignment="1">
      <alignment vertical="center"/>
    </xf>
    <xf numFmtId="14" fontId="27" fillId="15" borderId="19" xfId="0" applyNumberFormat="1" applyFont="1" applyFill="1" applyBorder="1" applyAlignment="1">
      <alignment horizontal="center" vertical="center"/>
    </xf>
    <xf numFmtId="14" fontId="27" fillId="15" borderId="12" xfId="0" applyNumberFormat="1" applyFont="1" applyFill="1" applyBorder="1" applyAlignment="1">
      <alignment horizontal="left" vertical="center"/>
    </xf>
    <xf numFmtId="0" fontId="27" fillId="15" borderId="24" xfId="0" applyFont="1" applyFill="1" applyBorder="1" applyAlignment="1">
      <alignment vertical="center"/>
    </xf>
    <xf numFmtId="0" fontId="27" fillId="15" borderId="19" xfId="0" applyFont="1" applyFill="1" applyBorder="1" applyAlignment="1">
      <alignment vertical="center"/>
    </xf>
    <xf numFmtId="0" fontId="27" fillId="15" borderId="25" xfId="0" applyFont="1" applyFill="1" applyBorder="1" applyAlignment="1">
      <alignment vertical="center"/>
    </xf>
    <xf numFmtId="168" fontId="27" fillId="15" borderId="12" xfId="0" applyNumberFormat="1" applyFont="1" applyFill="1" applyBorder="1" applyAlignment="1">
      <alignment horizontal="center" vertical="center"/>
    </xf>
    <xf numFmtId="168" fontId="27" fillId="15" borderId="19" xfId="0" applyNumberFormat="1" applyFont="1" applyFill="1" applyBorder="1" applyAlignment="1">
      <alignment horizontal="center" vertical="center"/>
    </xf>
    <xf numFmtId="0" fontId="27" fillId="15" borderId="24" xfId="0" applyFont="1" applyFill="1" applyBorder="1" applyAlignment="1">
      <alignment horizontal="center" vertical="center"/>
    </xf>
    <xf numFmtId="14" fontId="27" fillId="15" borderId="19" xfId="3" applyNumberFormat="1" applyFont="1" applyFill="1" applyBorder="1" applyAlignment="1">
      <alignment horizontal="center" vertical="center"/>
    </xf>
    <xf numFmtId="0" fontId="27" fillId="15" borderId="19" xfId="0" applyFont="1" applyFill="1" applyBorder="1" applyAlignment="1">
      <alignment horizontal="center" vertical="center"/>
    </xf>
    <xf numFmtId="1" fontId="27" fillId="15" borderId="19" xfId="0" applyNumberFormat="1" applyFont="1" applyFill="1" applyBorder="1" applyAlignment="1">
      <alignment horizontal="center" vertical="center"/>
    </xf>
    <xf numFmtId="0" fontId="22" fillId="15" borderId="19" xfId="0" applyFont="1" applyFill="1" applyBorder="1" applyAlignment="1">
      <alignment horizontal="center" vertical="center"/>
    </xf>
    <xf numFmtId="14" fontId="31" fillId="15" borderId="11" xfId="5" applyNumberFormat="1" applyFont="1" applyFill="1" applyBorder="1" applyAlignment="1">
      <alignment horizontal="center" vertical="center" wrapText="1"/>
    </xf>
    <xf numFmtId="1" fontId="22" fillId="15" borderId="12" xfId="1" applyNumberFormat="1" applyFont="1" applyFill="1" applyBorder="1" applyAlignment="1">
      <alignment horizontal="center" vertical="center"/>
    </xf>
    <xf numFmtId="14" fontId="22" fillId="15" borderId="12" xfId="1" applyNumberFormat="1" applyFont="1" applyFill="1" applyBorder="1" applyAlignment="1">
      <alignment vertical="center"/>
    </xf>
    <xf numFmtId="14" fontId="27" fillId="15" borderId="19" xfId="6" applyNumberFormat="1" applyFont="1" applyFill="1" applyBorder="1" applyAlignment="1">
      <alignment horizontal="center" vertical="center" wrapText="1"/>
    </xf>
    <xf numFmtId="1" fontId="22" fillId="15" borderId="12" xfId="1" applyNumberFormat="1" applyFont="1" applyFill="1" applyBorder="1" applyAlignment="1">
      <alignment vertical="center"/>
    </xf>
    <xf numFmtId="3" fontId="22" fillId="15" borderId="12" xfId="1" applyNumberFormat="1" applyFont="1" applyFill="1" applyBorder="1" applyAlignment="1">
      <alignment vertical="center"/>
    </xf>
    <xf numFmtId="14" fontId="27" fillId="15" borderId="12" xfId="1" applyNumberFormat="1" applyFont="1" applyFill="1" applyBorder="1" applyAlignment="1">
      <alignment vertical="center"/>
    </xf>
    <xf numFmtId="3" fontId="27" fillId="15" borderId="12" xfId="1" applyNumberFormat="1" applyFont="1" applyFill="1" applyBorder="1" applyAlignment="1">
      <alignment vertical="center"/>
    </xf>
    <xf numFmtId="170" fontId="27" fillId="15" borderId="12" xfId="1" applyNumberFormat="1" applyFont="1" applyFill="1" applyBorder="1" applyAlignment="1">
      <alignment vertical="center"/>
    </xf>
    <xf numFmtId="0" fontId="22" fillId="15" borderId="1" xfId="0" applyFont="1" applyFill="1" applyBorder="1" applyAlignment="1">
      <alignment vertical="center"/>
    </xf>
    <xf numFmtId="14" fontId="22" fillId="15" borderId="1" xfId="0" applyNumberFormat="1" applyFont="1" applyFill="1" applyBorder="1" applyAlignment="1">
      <alignment horizontal="center" vertical="center"/>
    </xf>
    <xf numFmtId="170" fontId="27" fillId="15" borderId="12" xfId="1" applyNumberFormat="1" applyFont="1" applyFill="1" applyBorder="1" applyAlignment="1">
      <alignment horizontal="center" vertical="center"/>
    </xf>
    <xf numFmtId="170" fontId="27" fillId="15" borderId="2" xfId="1" applyNumberFormat="1" applyFont="1" applyFill="1" applyBorder="1" applyAlignment="1">
      <alignment horizontal="center" vertical="center"/>
    </xf>
    <xf numFmtId="0" fontId="22" fillId="15" borderId="2" xfId="0" applyFont="1" applyFill="1" applyBorder="1" applyAlignment="1">
      <alignment vertical="center"/>
    </xf>
    <xf numFmtId="0" fontId="22" fillId="15" borderId="2" xfId="0" applyFont="1" applyFill="1" applyBorder="1" applyAlignment="1">
      <alignment horizontal="center" vertical="center"/>
    </xf>
    <xf numFmtId="0" fontId="22" fillId="15" borderId="12" xfId="0" applyFont="1" applyFill="1" applyBorder="1" applyAlignment="1">
      <alignment vertical="center"/>
    </xf>
    <xf numFmtId="0" fontId="27" fillId="15" borderId="12" xfId="0" applyFont="1" applyFill="1" applyBorder="1"/>
    <xf numFmtId="0" fontId="27" fillId="2" borderId="0" xfId="0" applyFont="1" applyFill="1"/>
    <xf numFmtId="0" fontId="31" fillId="2" borderId="18" xfId="5" applyFont="1" applyFill="1" applyBorder="1" applyAlignment="1">
      <alignment horizontal="center"/>
    </xf>
    <xf numFmtId="170" fontId="27" fillId="2" borderId="12" xfId="1" applyNumberFormat="1" applyFont="1" applyFill="1" applyBorder="1" applyAlignment="1">
      <alignment horizontal="center" vertical="center"/>
    </xf>
    <xf numFmtId="170" fontId="27" fillId="2" borderId="2" xfId="1" applyNumberFormat="1" applyFont="1" applyFill="1" applyBorder="1" applyAlignment="1">
      <alignment horizontal="center" vertical="center"/>
    </xf>
    <xf numFmtId="0" fontId="27" fillId="2" borderId="12" xfId="0" applyFont="1" applyFill="1" applyBorder="1"/>
    <xf numFmtId="0" fontId="27" fillId="16" borderId="0" xfId="0" applyFont="1" applyFill="1"/>
    <xf numFmtId="0" fontId="31" fillId="16" borderId="18" xfId="5" applyFont="1" applyFill="1" applyBorder="1" applyAlignment="1">
      <alignment horizontal="center"/>
    </xf>
    <xf numFmtId="0" fontId="27" fillId="16" borderId="12" xfId="0" applyFont="1" applyFill="1" applyBorder="1" applyAlignment="1">
      <alignment vertical="center"/>
    </xf>
    <xf numFmtId="14" fontId="27" fillId="16" borderId="19" xfId="0" applyNumberFormat="1" applyFont="1" applyFill="1" applyBorder="1" applyAlignment="1">
      <alignment horizontal="center" vertical="center"/>
    </xf>
    <xf numFmtId="14" fontId="27" fillId="16" borderId="12" xfId="0" applyNumberFormat="1" applyFont="1" applyFill="1" applyBorder="1" applyAlignment="1">
      <alignment horizontal="left" vertical="center"/>
    </xf>
    <xf numFmtId="0" fontId="27" fillId="16" borderId="24" xfId="0" applyFont="1" applyFill="1" applyBorder="1" applyAlignment="1">
      <alignment vertical="center"/>
    </xf>
    <xf numFmtId="0" fontId="27" fillId="16" borderId="19" xfId="0" applyFont="1" applyFill="1" applyBorder="1" applyAlignment="1">
      <alignment vertical="center"/>
    </xf>
    <xf numFmtId="0" fontId="27" fillId="16" borderId="25" xfId="0" applyFont="1" applyFill="1" applyBorder="1" applyAlignment="1">
      <alignment vertical="center"/>
    </xf>
    <xf numFmtId="168" fontId="27" fillId="16" borderId="12" xfId="0" applyNumberFormat="1" applyFont="1" applyFill="1" applyBorder="1" applyAlignment="1">
      <alignment horizontal="center" vertical="center"/>
    </xf>
    <xf numFmtId="168" fontId="27" fillId="16" borderId="19" xfId="0" applyNumberFormat="1" applyFont="1" applyFill="1" applyBorder="1" applyAlignment="1">
      <alignment horizontal="center" vertical="center"/>
    </xf>
    <xf numFmtId="0" fontId="27" fillId="16" borderId="24" xfId="0" applyFont="1" applyFill="1" applyBorder="1" applyAlignment="1">
      <alignment horizontal="center" vertical="center"/>
    </xf>
    <xf numFmtId="14" fontId="27" fillId="16" borderId="19" xfId="3" applyNumberFormat="1" applyFont="1" applyFill="1" applyBorder="1" applyAlignment="1">
      <alignment horizontal="center" vertical="center"/>
    </xf>
    <xf numFmtId="0" fontId="27" fillId="16" borderId="19" xfId="0" applyFont="1" applyFill="1" applyBorder="1" applyAlignment="1">
      <alignment horizontal="center" vertical="center"/>
    </xf>
    <xf numFmtId="1" fontId="27" fillId="16" borderId="19" xfId="0" applyNumberFormat="1" applyFont="1" applyFill="1" applyBorder="1" applyAlignment="1">
      <alignment horizontal="center" vertical="center"/>
    </xf>
    <xf numFmtId="0" fontId="22" fillId="16" borderId="19" xfId="0" applyFont="1" applyFill="1" applyBorder="1" applyAlignment="1">
      <alignment horizontal="center" vertical="center"/>
    </xf>
    <xf numFmtId="14" fontId="31" fillId="16" borderId="11" xfId="5" applyNumberFormat="1" applyFont="1" applyFill="1" applyBorder="1" applyAlignment="1">
      <alignment horizontal="center" vertical="center" wrapText="1"/>
    </xf>
    <xf numFmtId="1" fontId="22" fillId="16" borderId="12" xfId="1" applyNumberFormat="1" applyFont="1" applyFill="1" applyBorder="1" applyAlignment="1">
      <alignment horizontal="center" vertical="center"/>
    </xf>
    <xf numFmtId="14" fontId="22" fillId="16" borderId="12" xfId="1" applyNumberFormat="1" applyFont="1" applyFill="1" applyBorder="1" applyAlignment="1">
      <alignment vertical="center"/>
    </xf>
    <xf numFmtId="14" fontId="27" fillId="16" borderId="19" xfId="6" applyNumberFormat="1" applyFont="1" applyFill="1" applyBorder="1" applyAlignment="1">
      <alignment horizontal="center" vertical="center" wrapText="1"/>
    </xf>
    <xf numFmtId="1" fontId="22" fillId="16" borderId="12" xfId="1" applyNumberFormat="1" applyFont="1" applyFill="1" applyBorder="1" applyAlignment="1">
      <alignment vertical="center"/>
    </xf>
    <xf numFmtId="3" fontId="22" fillId="16" borderId="12" xfId="1" applyNumberFormat="1" applyFont="1" applyFill="1" applyBorder="1" applyAlignment="1">
      <alignment vertical="center"/>
    </xf>
    <xf numFmtId="14" fontId="27" fillId="16" borderId="12" xfId="1" applyNumberFormat="1" applyFont="1" applyFill="1" applyBorder="1" applyAlignment="1">
      <alignment vertical="center"/>
    </xf>
    <xf numFmtId="3" fontId="27" fillId="16" borderId="12" xfId="1" applyNumberFormat="1" applyFont="1" applyFill="1" applyBorder="1" applyAlignment="1">
      <alignment vertical="center"/>
    </xf>
    <xf numFmtId="170" fontId="27" fillId="16" borderId="12" xfId="1" applyNumberFormat="1" applyFont="1" applyFill="1" applyBorder="1" applyAlignment="1">
      <alignment vertical="center"/>
    </xf>
    <xf numFmtId="0" fontId="22" fillId="16" borderId="1" xfId="0" applyFont="1" applyFill="1" applyBorder="1" applyAlignment="1">
      <alignment vertical="center"/>
    </xf>
    <xf numFmtId="14" fontId="22" fillId="16" borderId="1" xfId="0" applyNumberFormat="1" applyFont="1" applyFill="1" applyBorder="1" applyAlignment="1">
      <alignment horizontal="center" vertical="center"/>
    </xf>
    <xf numFmtId="170" fontId="27" fillId="16" borderId="12" xfId="1" applyNumberFormat="1" applyFont="1" applyFill="1" applyBorder="1" applyAlignment="1">
      <alignment horizontal="center" vertical="center"/>
    </xf>
    <xf numFmtId="170" fontId="27" fillId="16" borderId="2" xfId="1" applyNumberFormat="1" applyFont="1" applyFill="1" applyBorder="1" applyAlignment="1">
      <alignment horizontal="center" vertical="center"/>
    </xf>
    <xf numFmtId="0" fontId="22" fillId="16" borderId="2" xfId="0" applyFont="1" applyFill="1" applyBorder="1" applyAlignment="1">
      <alignment vertical="center"/>
    </xf>
    <xf numFmtId="0" fontId="22" fillId="16" borderId="2" xfId="0" applyFont="1" applyFill="1" applyBorder="1" applyAlignment="1">
      <alignment horizontal="center" vertical="center"/>
    </xf>
    <xf numFmtId="0" fontId="22" fillId="16" borderId="12" xfId="0" applyFont="1" applyFill="1" applyBorder="1" applyAlignment="1">
      <alignment vertical="center"/>
    </xf>
    <xf numFmtId="0" fontId="27" fillId="16" borderId="12" xfId="0" applyFont="1" applyFill="1" applyBorder="1"/>
    <xf numFmtId="14" fontId="27" fillId="2" borderId="12" xfId="0" applyNumberFormat="1" applyFont="1" applyFill="1" applyBorder="1" applyAlignment="1">
      <alignment horizontal="left" vertical="center" wrapText="1"/>
    </xf>
    <xf numFmtId="0" fontId="32" fillId="0" borderId="0" xfId="0" applyFont="1"/>
    <xf numFmtId="0" fontId="32" fillId="17" borderId="20" xfId="0" applyFont="1" applyFill="1" applyBorder="1" applyAlignment="1">
      <alignment vertical="center" wrapText="1"/>
    </xf>
    <xf numFmtId="0" fontId="33" fillId="2" borderId="23" xfId="0" applyFont="1" applyFill="1" applyBorder="1" applyAlignment="1">
      <alignment horizontal="center" vertical="center"/>
    </xf>
    <xf numFmtId="14" fontId="27" fillId="0" borderId="12" xfId="0" applyNumberFormat="1" applyFont="1" applyBorder="1" applyAlignment="1">
      <alignment horizontal="center" vertical="center"/>
    </xf>
    <xf numFmtId="0" fontId="27" fillId="0" borderId="12" xfId="0" applyFont="1" applyBorder="1" applyAlignment="1">
      <alignment horizontal="left" vertical="center"/>
    </xf>
    <xf numFmtId="0" fontId="27" fillId="2" borderId="12" xfId="0" applyFont="1" applyFill="1" applyBorder="1" applyAlignment="1">
      <alignment horizontal="left"/>
    </xf>
    <xf numFmtId="168" fontId="27" fillId="0" borderId="12" xfId="0" applyNumberFormat="1" applyFont="1" applyBorder="1" applyAlignment="1">
      <alignment horizontal="center" vertical="center"/>
    </xf>
    <xf numFmtId="168" fontId="27" fillId="0" borderId="12" xfId="0" applyNumberFormat="1" applyFont="1" applyBorder="1" applyAlignment="1">
      <alignment horizontal="center"/>
    </xf>
    <xf numFmtId="0" fontId="27" fillId="0" borderId="12" xfId="0" applyFont="1" applyBorder="1" applyAlignment="1">
      <alignment horizontal="center"/>
    </xf>
    <xf numFmtId="0" fontId="22" fillId="0" borderId="12" xfId="0" applyFont="1" applyBorder="1" applyAlignment="1">
      <alignment horizontal="center" vertical="center"/>
    </xf>
    <xf numFmtId="14" fontId="27" fillId="0" borderId="12" xfId="0" applyNumberFormat="1" applyFont="1" applyBorder="1"/>
    <xf numFmtId="0" fontId="22" fillId="0" borderId="12" xfId="0" applyFont="1" applyBorder="1" applyAlignment="1">
      <alignment horizontal="center" vertical="center" wrapText="1"/>
    </xf>
    <xf numFmtId="170" fontId="27" fillId="0" borderId="12" xfId="1" applyNumberFormat="1" applyFont="1" applyBorder="1" applyAlignment="1">
      <alignment horizontal="center"/>
    </xf>
    <xf numFmtId="1" fontId="27" fillId="0" borderId="12" xfId="0" applyNumberFormat="1" applyFont="1" applyBorder="1" applyAlignment="1">
      <alignment horizontal="center"/>
    </xf>
    <xf numFmtId="1" fontId="27" fillId="0" borderId="12" xfId="0" applyNumberFormat="1" applyFont="1" applyBorder="1"/>
    <xf numFmtId="3" fontId="27" fillId="0" borderId="12" xfId="0" applyNumberFormat="1" applyFont="1" applyBorder="1"/>
    <xf numFmtId="168" fontId="27" fillId="0" borderId="12" xfId="0" applyNumberFormat="1" applyFont="1" applyBorder="1"/>
    <xf numFmtId="165" fontId="27" fillId="0" borderId="12" xfId="4" applyFont="1" applyBorder="1" applyAlignment="1">
      <alignment horizontal="center" vertical="center"/>
    </xf>
    <xf numFmtId="166" fontId="27" fillId="0" borderId="12" xfId="3" applyFont="1" applyBorder="1" applyAlignment="1">
      <alignment horizontal="center" vertical="center"/>
    </xf>
    <xf numFmtId="3" fontId="27" fillId="0" borderId="12" xfId="0" applyNumberFormat="1" applyFont="1" applyBorder="1" applyAlignment="1">
      <alignment horizontal="center" vertical="center"/>
    </xf>
    <xf numFmtId="0" fontId="31" fillId="0" borderId="12" xfId="5" applyFont="1" applyBorder="1"/>
    <xf numFmtId="0" fontId="34" fillId="2" borderId="23" xfId="0" applyFont="1" applyFill="1" applyBorder="1" applyAlignment="1">
      <alignment horizontal="center" vertical="center"/>
    </xf>
    <xf numFmtId="1" fontId="27" fillId="0" borderId="0" xfId="0" applyNumberFormat="1" applyFont="1" applyAlignment="1">
      <alignment horizontal="center"/>
    </xf>
    <xf numFmtId="1" fontId="27" fillId="0" borderId="0" xfId="0" applyNumberFormat="1" applyFont="1"/>
    <xf numFmtId="168" fontId="27" fillId="0" borderId="0" xfId="0" applyNumberFormat="1" applyFont="1"/>
    <xf numFmtId="0" fontId="27" fillId="0" borderId="0" xfId="0" applyFont="1" applyAlignment="1">
      <alignment horizontal="center" vertical="center"/>
    </xf>
    <xf numFmtId="0" fontId="27" fillId="0" borderId="0" xfId="0" applyFont="1" applyAlignment="1">
      <alignment horizontal="center"/>
    </xf>
    <xf numFmtId="0" fontId="28" fillId="2" borderId="18" xfId="0" applyFont="1" applyFill="1" applyBorder="1" applyAlignment="1">
      <alignment horizontal="center" vertical="center"/>
    </xf>
    <xf numFmtId="0" fontId="27" fillId="0" borderId="0" xfId="0" applyFont="1" applyAlignment="1">
      <alignment horizontal="left" vertical="center"/>
    </xf>
    <xf numFmtId="168" fontId="27" fillId="0" borderId="0" xfId="0" applyNumberFormat="1" applyFont="1" applyAlignment="1">
      <alignment horizontal="center" vertical="center"/>
    </xf>
    <xf numFmtId="168" fontId="27" fillId="0" borderId="0" xfId="0" applyNumberFormat="1" applyFont="1" applyAlignment="1">
      <alignment horizontal="center"/>
    </xf>
    <xf numFmtId="0" fontId="22" fillId="0" borderId="0" xfId="0" applyFont="1" applyAlignment="1">
      <alignment horizontal="center" vertical="center"/>
    </xf>
    <xf numFmtId="14" fontId="27" fillId="0" borderId="0" xfId="0" applyNumberFormat="1" applyFont="1" applyAlignment="1">
      <alignment horizontal="center" vertical="center"/>
    </xf>
    <xf numFmtId="0" fontId="22" fillId="0" borderId="0" xfId="0" applyFont="1" applyAlignment="1">
      <alignment horizontal="center" vertical="center" wrapText="1"/>
    </xf>
    <xf numFmtId="170" fontId="27" fillId="0" borderId="0" xfId="1" applyNumberFormat="1" applyFont="1" applyAlignment="1">
      <alignment horizontal="center"/>
    </xf>
    <xf numFmtId="0" fontId="33" fillId="2" borderId="18" xfId="0" applyFont="1" applyFill="1" applyBorder="1" applyAlignment="1">
      <alignment horizontal="center" vertical="center"/>
    </xf>
    <xf numFmtId="0" fontId="35" fillId="18" borderId="12" xfId="0" applyFont="1" applyFill="1" applyBorder="1" applyAlignment="1">
      <alignment horizontal="center" vertical="center" wrapText="1"/>
    </xf>
    <xf numFmtId="165" fontId="35" fillId="18" borderId="12" xfId="4" applyFont="1" applyFill="1" applyBorder="1" applyAlignment="1">
      <alignment horizontal="center" vertical="center" wrapText="1"/>
    </xf>
    <xf numFmtId="0" fontId="37" fillId="2" borderId="12" xfId="0" applyFont="1" applyFill="1" applyBorder="1" applyAlignment="1">
      <alignment horizontal="left" vertical="center" wrapText="1"/>
    </xf>
    <xf numFmtId="0" fontId="38" fillId="2" borderId="12" xfId="0" applyFont="1" applyFill="1" applyBorder="1" applyAlignment="1">
      <alignment horizontal="left" vertical="center" wrapText="1"/>
    </xf>
    <xf numFmtId="14" fontId="38" fillId="2" borderId="12" xfId="0" applyNumberFormat="1" applyFont="1" applyFill="1" applyBorder="1" applyAlignment="1">
      <alignment horizontal="left" vertical="center" wrapText="1"/>
    </xf>
    <xf numFmtId="14" fontId="37" fillId="2" borderId="12" xfId="0" applyNumberFormat="1" applyFont="1" applyFill="1" applyBorder="1" applyAlignment="1">
      <alignment horizontal="left" vertical="center" wrapText="1"/>
    </xf>
    <xf numFmtId="14" fontId="39" fillId="2" borderId="12" xfId="0" applyNumberFormat="1" applyFont="1" applyFill="1" applyBorder="1" applyAlignment="1">
      <alignment horizontal="left" vertical="center" wrapText="1"/>
    </xf>
    <xf numFmtId="0" fontId="37" fillId="0" borderId="0" xfId="0" applyFont="1" applyAlignment="1">
      <alignment wrapText="1"/>
    </xf>
    <xf numFmtId="0" fontId="38" fillId="0" borderId="12" xfId="0" applyFont="1" applyBorder="1" applyAlignment="1">
      <alignment wrapText="1"/>
    </xf>
    <xf numFmtId="0" fontId="38" fillId="0" borderId="0" xfId="0" applyFont="1" applyBorder="1" applyAlignment="1">
      <alignment wrapText="1"/>
    </xf>
    <xf numFmtId="166" fontId="35" fillId="18" borderId="12" xfId="3" applyFont="1" applyFill="1" applyBorder="1" applyAlignment="1">
      <alignment horizontal="center" vertical="center" wrapText="1"/>
    </xf>
    <xf numFmtId="0" fontId="37" fillId="0" borderId="12" xfId="0" applyFont="1" applyBorder="1"/>
    <xf numFmtId="0" fontId="37" fillId="0" borderId="12" xfId="0" applyFont="1" applyBorder="1" applyAlignment="1">
      <alignment wrapText="1"/>
    </xf>
    <xf numFmtId="0" fontId="38" fillId="20" borderId="12" xfId="0" applyFont="1" applyFill="1" applyBorder="1" applyAlignment="1">
      <alignment vertical="top" wrapText="1" indent="1"/>
    </xf>
    <xf numFmtId="14" fontId="37" fillId="2" borderId="20" xfId="0" applyNumberFormat="1" applyFont="1" applyFill="1" applyBorder="1" applyAlignment="1">
      <alignment horizontal="left" vertical="center" wrapText="1"/>
    </xf>
    <xf numFmtId="14" fontId="38" fillId="2" borderId="20" xfId="0" applyNumberFormat="1" applyFont="1" applyFill="1" applyBorder="1" applyAlignment="1">
      <alignment horizontal="left" vertical="center" wrapText="1"/>
    </xf>
    <xf numFmtId="0" fontId="37" fillId="0" borderId="1" xfId="0" applyFont="1" applyBorder="1"/>
    <xf numFmtId="0" fontId="37" fillId="0" borderId="19" xfId="0" applyFont="1" applyBorder="1"/>
    <xf numFmtId="0" fontId="40" fillId="19" borderId="12" xfId="0" applyFont="1" applyFill="1" applyBorder="1" applyAlignment="1">
      <alignment horizontal="center" vertical="center" wrapText="1"/>
    </xf>
    <xf numFmtId="0" fontId="41" fillId="0" borderId="12" xfId="5" applyFont="1" applyFill="1" applyBorder="1" applyAlignment="1">
      <alignment horizontal="center" vertical="center" wrapText="1"/>
    </xf>
    <xf numFmtId="0" fontId="42" fillId="0" borderId="0" xfId="0" applyFont="1" applyAlignment="1">
      <alignment wrapText="1"/>
    </xf>
    <xf numFmtId="0" fontId="39" fillId="0" borderId="12" xfId="0" applyFont="1" applyFill="1" applyBorder="1" applyAlignment="1">
      <alignment horizontal="center" vertical="center" wrapText="1"/>
    </xf>
    <xf numFmtId="165" fontId="39" fillId="0" borderId="12" xfId="4" applyFont="1" applyFill="1" applyBorder="1" applyAlignment="1">
      <alignment horizontal="left" vertical="center" wrapText="1"/>
    </xf>
    <xf numFmtId="166" fontId="39" fillId="0" borderId="12" xfId="3" applyFont="1" applyFill="1" applyBorder="1" applyAlignment="1">
      <alignment horizontal="left" vertical="center" wrapText="1"/>
    </xf>
    <xf numFmtId="0" fontId="39" fillId="0" borderId="12" xfId="0" applyFont="1" applyFill="1" applyBorder="1" applyAlignment="1">
      <alignment horizontal="left" vertical="center" wrapText="1"/>
    </xf>
    <xf numFmtId="0" fontId="39" fillId="0" borderId="12" xfId="0" applyFont="1" applyFill="1" applyBorder="1" applyAlignment="1">
      <alignment horizontal="center" wrapText="1"/>
    </xf>
    <xf numFmtId="171" fontId="39" fillId="0" borderId="12" xfId="0" applyNumberFormat="1" applyFont="1" applyFill="1" applyBorder="1" applyAlignment="1">
      <alignment horizontal="center" vertical="center" wrapText="1"/>
    </xf>
    <xf numFmtId="0" fontId="36" fillId="0" borderId="12" xfId="0" applyFont="1" applyFill="1" applyBorder="1" applyAlignment="1">
      <alignment horizontal="center" vertical="center" wrapText="1"/>
    </xf>
    <xf numFmtId="171" fontId="39" fillId="0" borderId="12" xfId="0" applyNumberFormat="1" applyFont="1" applyFill="1" applyBorder="1" applyAlignment="1">
      <alignment horizontal="left" vertical="center" wrapText="1"/>
    </xf>
    <xf numFmtId="171" fontId="39" fillId="0" borderId="12" xfId="0" applyNumberFormat="1" applyFont="1" applyFill="1" applyBorder="1" applyAlignment="1">
      <alignment horizontal="right" vertical="center" wrapText="1"/>
    </xf>
    <xf numFmtId="3" fontId="39" fillId="0" borderId="12" xfId="0" applyNumberFormat="1" applyFont="1" applyFill="1" applyBorder="1" applyAlignment="1">
      <alignment horizontal="center" vertical="center" wrapText="1"/>
    </xf>
    <xf numFmtId="165" fontId="39" fillId="0" borderId="12" xfId="0" applyNumberFormat="1" applyFont="1" applyFill="1" applyBorder="1" applyAlignment="1">
      <alignment horizontal="left" vertical="center" wrapText="1"/>
    </xf>
    <xf numFmtId="0" fontId="39" fillId="0" borderId="12" xfId="0" applyFont="1" applyFill="1" applyBorder="1" applyAlignment="1">
      <alignment wrapText="1"/>
    </xf>
    <xf numFmtId="0" fontId="8" fillId="10" borderId="2" xfId="0" applyFont="1" applyFill="1" applyBorder="1" applyAlignment="1">
      <alignment horizontal="center" vertical="center"/>
    </xf>
    <xf numFmtId="0" fontId="8" fillId="10" borderId="4"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8" fillId="7" borderId="2" xfId="0" applyFont="1" applyFill="1" applyBorder="1" applyAlignment="1">
      <alignment horizontal="center" vertical="center"/>
    </xf>
    <xf numFmtId="165" fontId="8" fillId="7" borderId="4" xfId="4" applyFont="1" applyFill="1" applyBorder="1" applyAlignment="1">
      <alignment horizontal="center" vertical="center"/>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4"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11" xfId="0" applyFont="1" applyFill="1" applyBorder="1" applyAlignment="1">
      <alignment horizontal="center" vertical="center"/>
    </xf>
    <xf numFmtId="0" fontId="8" fillId="10" borderId="20" xfId="0" applyFont="1" applyFill="1" applyBorder="1" applyAlignment="1">
      <alignment horizontal="center" vertical="center"/>
    </xf>
    <xf numFmtId="0" fontId="8" fillId="10" borderId="1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11" xfId="0" applyFont="1" applyFill="1" applyBorder="1" applyAlignment="1">
      <alignment horizontal="center" vertical="center"/>
    </xf>
    <xf numFmtId="0" fontId="8" fillId="5" borderId="20"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11"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21" xfId="0" applyFont="1" applyFill="1" applyBorder="1" applyAlignment="1">
      <alignment horizontal="center" vertical="center"/>
    </xf>
    <xf numFmtId="0" fontId="8" fillId="6" borderId="11" xfId="0" applyFont="1" applyFill="1" applyBorder="1" applyAlignment="1">
      <alignment horizontal="center" vertical="center"/>
    </xf>
    <xf numFmtId="0" fontId="8" fillId="7" borderId="20" xfId="0" applyFont="1" applyFill="1" applyBorder="1" applyAlignment="1">
      <alignment horizontal="center" vertical="center"/>
    </xf>
    <xf numFmtId="0" fontId="8" fillId="7" borderId="11"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11" xfId="0" applyFont="1" applyFill="1" applyBorder="1" applyAlignment="1">
      <alignment horizontal="center" vertical="center"/>
    </xf>
    <xf numFmtId="1" fontId="26" fillId="2" borderId="20" xfId="1" applyNumberFormat="1" applyFont="1" applyFill="1" applyBorder="1" applyAlignment="1">
      <alignment horizontal="center" vertical="center"/>
    </xf>
    <xf numFmtId="1" fontId="26" fillId="2" borderId="21" xfId="1" applyNumberFormat="1" applyFont="1" applyFill="1" applyBorder="1" applyAlignment="1">
      <alignment horizontal="center" vertical="center"/>
    </xf>
    <xf numFmtId="1" fontId="26" fillId="2" borderId="11" xfId="1" applyNumberFormat="1" applyFont="1" applyFill="1" applyBorder="1" applyAlignment="1">
      <alignment horizontal="center" vertical="center"/>
    </xf>
    <xf numFmtId="1" fontId="23" fillId="2" borderId="20" xfId="1" applyNumberFormat="1" applyFont="1" applyFill="1" applyBorder="1" applyAlignment="1">
      <alignment horizontal="center" vertical="center"/>
    </xf>
    <xf numFmtId="1" fontId="23" fillId="2" borderId="21" xfId="1" applyNumberFormat="1" applyFont="1" applyFill="1" applyBorder="1" applyAlignment="1">
      <alignment horizontal="center" vertical="center"/>
    </xf>
    <xf numFmtId="1" fontId="23" fillId="2" borderId="11" xfId="1" applyNumberFormat="1" applyFont="1" applyFill="1" applyBorder="1" applyAlignment="1">
      <alignment horizontal="center" vertical="center"/>
    </xf>
    <xf numFmtId="0" fontId="24" fillId="9" borderId="20" xfId="0" applyFont="1" applyFill="1" applyBorder="1" applyAlignment="1">
      <alignment horizontal="center" vertical="center"/>
    </xf>
    <xf numFmtId="0" fontId="24" fillId="9" borderId="11" xfId="0" applyFont="1" applyFill="1" applyBorder="1" applyAlignment="1">
      <alignment horizontal="center" vertical="center"/>
    </xf>
    <xf numFmtId="0" fontId="24" fillId="10" borderId="20" xfId="0" applyFont="1" applyFill="1" applyBorder="1" applyAlignment="1">
      <alignment horizontal="center" vertical="center"/>
    </xf>
    <xf numFmtId="0" fontId="24" fillId="10" borderId="11" xfId="0" applyFont="1" applyFill="1" applyBorder="1" applyAlignment="1">
      <alignment horizontal="center" vertical="center"/>
    </xf>
    <xf numFmtId="1" fontId="16" fillId="2" borderId="20" xfId="1" applyNumberFormat="1" applyFont="1" applyFill="1" applyBorder="1" applyAlignment="1">
      <alignment horizontal="center" vertical="center"/>
    </xf>
    <xf numFmtId="1" fontId="16" fillId="2" borderId="21" xfId="1" applyNumberFormat="1" applyFont="1" applyFill="1" applyBorder="1" applyAlignment="1">
      <alignment horizontal="center" vertical="center"/>
    </xf>
    <xf numFmtId="1" fontId="16" fillId="2" borderId="11" xfId="1" applyNumberFormat="1" applyFont="1" applyFill="1" applyBorder="1" applyAlignment="1">
      <alignment horizontal="center" vertical="center"/>
    </xf>
    <xf numFmtId="0" fontId="24" fillId="4" borderId="20" xfId="0" applyFont="1" applyFill="1" applyBorder="1" applyAlignment="1">
      <alignment horizontal="center" vertical="center"/>
    </xf>
    <xf numFmtId="0" fontId="24" fillId="4" borderId="21" xfId="0" applyFont="1" applyFill="1" applyBorder="1" applyAlignment="1">
      <alignment horizontal="center" vertical="center"/>
    </xf>
    <xf numFmtId="0" fontId="24" fillId="4" borderId="11" xfId="0" applyFont="1" applyFill="1" applyBorder="1" applyAlignment="1">
      <alignment horizontal="center" vertical="center"/>
    </xf>
    <xf numFmtId="0" fontId="24" fillId="5" borderId="20"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1" xfId="0" applyFont="1" applyFill="1" applyBorder="1" applyAlignment="1">
      <alignment horizontal="center" vertical="center"/>
    </xf>
    <xf numFmtId="0" fontId="24" fillId="6" borderId="20" xfId="0" applyFont="1" applyFill="1" applyBorder="1" applyAlignment="1">
      <alignment horizontal="center" vertical="center"/>
    </xf>
    <xf numFmtId="0" fontId="24" fillId="6" borderId="21" xfId="0" applyFont="1" applyFill="1" applyBorder="1" applyAlignment="1">
      <alignment horizontal="center" vertical="center"/>
    </xf>
    <xf numFmtId="0" fontId="24" fillId="6" borderId="11" xfId="0" applyFont="1" applyFill="1" applyBorder="1" applyAlignment="1">
      <alignment horizontal="center" vertical="center"/>
    </xf>
    <xf numFmtId="0" fontId="24" fillId="14" borderId="20" xfId="0" applyFont="1" applyFill="1" applyBorder="1" applyAlignment="1">
      <alignment horizontal="center" vertical="center"/>
    </xf>
    <xf numFmtId="0" fontId="24" fillId="14" borderId="21" xfId="0" applyFont="1" applyFill="1" applyBorder="1" applyAlignment="1">
      <alignment horizontal="center" vertical="center"/>
    </xf>
    <xf numFmtId="0" fontId="24" fillId="14" borderId="11" xfId="0" applyFont="1" applyFill="1" applyBorder="1" applyAlignment="1">
      <alignment horizontal="center" vertical="center"/>
    </xf>
    <xf numFmtId="0" fontId="24" fillId="7" borderId="20" xfId="0" applyFont="1" applyFill="1" applyBorder="1" applyAlignment="1">
      <alignment horizontal="center" vertical="center"/>
    </xf>
    <xf numFmtId="0" fontId="24" fillId="7" borderId="11" xfId="0" applyFont="1" applyFill="1" applyBorder="1" applyAlignment="1">
      <alignment horizontal="center" vertical="center"/>
    </xf>
    <xf numFmtId="0" fontId="24" fillId="8" borderId="20" xfId="0" applyFont="1" applyFill="1" applyBorder="1" applyAlignment="1">
      <alignment horizontal="center" vertical="center"/>
    </xf>
    <xf numFmtId="0" fontId="24" fillId="8" borderId="11" xfId="0" applyFont="1" applyFill="1" applyBorder="1" applyAlignment="1">
      <alignment horizontal="center" vertical="center"/>
    </xf>
    <xf numFmtId="0" fontId="30" fillId="9" borderId="20" xfId="0" applyFont="1" applyFill="1" applyBorder="1" applyAlignment="1">
      <alignment horizontal="center" vertical="center"/>
    </xf>
    <xf numFmtId="0" fontId="30" fillId="9" borderId="11" xfId="0" applyFont="1" applyFill="1" applyBorder="1" applyAlignment="1">
      <alignment horizontal="center" vertical="center"/>
    </xf>
    <xf numFmtId="0" fontId="30" fillId="10" borderId="20" xfId="0" applyFont="1" applyFill="1" applyBorder="1" applyAlignment="1">
      <alignment horizontal="center" vertical="center"/>
    </xf>
    <xf numFmtId="0" fontId="30" fillId="10" borderId="11" xfId="0" applyFont="1" applyFill="1" applyBorder="1" applyAlignment="1">
      <alignment horizontal="center" vertical="center"/>
    </xf>
    <xf numFmtId="0" fontId="30" fillId="4" borderId="20" xfId="0" applyFont="1" applyFill="1" applyBorder="1" applyAlignment="1">
      <alignment horizontal="center" vertical="center"/>
    </xf>
    <xf numFmtId="0" fontId="30" fillId="4" borderId="21" xfId="0" applyFont="1" applyFill="1" applyBorder="1" applyAlignment="1">
      <alignment horizontal="center" vertical="center"/>
    </xf>
    <xf numFmtId="0" fontId="30" fillId="4" borderId="11" xfId="0" applyFont="1" applyFill="1" applyBorder="1" applyAlignment="1">
      <alignment horizontal="center" vertical="center"/>
    </xf>
    <xf numFmtId="0" fontId="30" fillId="5" borderId="20" xfId="0" applyFont="1" applyFill="1" applyBorder="1" applyAlignment="1">
      <alignment horizontal="center" vertical="center"/>
    </xf>
    <xf numFmtId="0" fontId="30" fillId="5" borderId="21" xfId="0" applyFont="1" applyFill="1" applyBorder="1" applyAlignment="1">
      <alignment horizontal="center" vertical="center"/>
    </xf>
    <xf numFmtId="0" fontId="30" fillId="5" borderId="11" xfId="0" applyFont="1" applyFill="1" applyBorder="1" applyAlignment="1">
      <alignment horizontal="center" vertical="center"/>
    </xf>
    <xf numFmtId="0" fontId="30" fillId="6" borderId="20" xfId="0" applyFont="1" applyFill="1" applyBorder="1" applyAlignment="1">
      <alignment horizontal="center" vertical="center"/>
    </xf>
    <xf numFmtId="0" fontId="30" fillId="6" borderId="21" xfId="0" applyFont="1" applyFill="1" applyBorder="1" applyAlignment="1">
      <alignment horizontal="center" vertical="center"/>
    </xf>
    <xf numFmtId="0" fontId="30" fillId="6" borderId="11" xfId="0" applyFont="1" applyFill="1" applyBorder="1" applyAlignment="1">
      <alignment horizontal="center" vertical="center"/>
    </xf>
    <xf numFmtId="0" fontId="30" fillId="14" borderId="20" xfId="0" applyFont="1" applyFill="1" applyBorder="1" applyAlignment="1">
      <alignment horizontal="center" vertical="center"/>
    </xf>
    <xf numFmtId="0" fontId="30" fillId="14" borderId="21" xfId="0" applyFont="1" applyFill="1" applyBorder="1" applyAlignment="1">
      <alignment horizontal="center" vertical="center"/>
    </xf>
    <xf numFmtId="0" fontId="30" fillId="14" borderId="11" xfId="0" applyFont="1" applyFill="1" applyBorder="1" applyAlignment="1">
      <alignment horizontal="center" vertical="center"/>
    </xf>
    <xf numFmtId="0" fontId="30" fillId="7" borderId="20" xfId="0" applyFont="1" applyFill="1" applyBorder="1" applyAlignment="1">
      <alignment horizontal="center" vertical="center"/>
    </xf>
    <xf numFmtId="0" fontId="30" fillId="7" borderId="11" xfId="0" applyFont="1" applyFill="1" applyBorder="1" applyAlignment="1">
      <alignment horizontal="center" vertical="center"/>
    </xf>
    <xf numFmtId="0" fontId="30" fillId="8" borderId="20" xfId="0" applyFont="1" applyFill="1" applyBorder="1" applyAlignment="1">
      <alignment horizontal="center" vertical="center"/>
    </xf>
    <xf numFmtId="0" fontId="30" fillId="8" borderId="11" xfId="0" applyFont="1" applyFill="1" applyBorder="1" applyAlignment="1">
      <alignment horizontal="center" vertical="center"/>
    </xf>
  </cellXfs>
  <cellStyles count="7">
    <cellStyle name="Hipervínculo" xfId="5" builtinId="8"/>
    <cellStyle name="Millares" xfId="1" builtinId="3"/>
    <cellStyle name="Millares [0]" xfId="2" builtinId="6"/>
    <cellStyle name="Moneda" xfId="3" builtinId="4"/>
    <cellStyle name="Moneda [0]" xfId="4" builtinId="7"/>
    <cellStyle name="Moneda 2" xfId="6" xr:uid="{00000000-0005-0000-0000-000005000000}"/>
    <cellStyle name="Normal" xfId="0" builtinId="0"/>
  </cellStyles>
  <dxfs count="140">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patternFill>
          <bgColor rgb="FF92D050"/>
        </patternFill>
      </fill>
    </dxf>
    <dxf>
      <fill>
        <patternFill>
          <bgColor theme="5" tint="0.39994506668294322"/>
        </pattern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17" Type="http://schemas.openxmlformats.org/officeDocument/2006/relationships/hyperlink" Target="file:///F:/CONTRATOS/2017/FEBRERO/117.pdf" TargetMode="External"/><Relationship Id="rId671" Type="http://schemas.openxmlformats.org/officeDocument/2006/relationships/hyperlink" Target="file:///F:/CONTRATOS/2017/OCTUBRE/679.pdf" TargetMode="External"/><Relationship Id="rId769" Type="http://schemas.openxmlformats.org/officeDocument/2006/relationships/hyperlink" Target="file:///F:/CONTRATOS/2017/OCTUBRE/777.pdf" TargetMode="External"/><Relationship Id="rId21" Type="http://schemas.openxmlformats.org/officeDocument/2006/relationships/hyperlink" Target="file:///F:/CONTRATOS/2017/ENERO/021.pdf" TargetMode="External"/><Relationship Id="rId324" Type="http://schemas.openxmlformats.org/officeDocument/2006/relationships/hyperlink" Target="file:///F:/CONTRATOS/2017/ABRIL/315.pdf" TargetMode="External"/><Relationship Id="rId531" Type="http://schemas.openxmlformats.org/officeDocument/2006/relationships/hyperlink" Target="file:///F:/CONTRATOS/2017/SEPTIEMBRE/538.pdf" TargetMode="External"/><Relationship Id="rId629" Type="http://schemas.openxmlformats.org/officeDocument/2006/relationships/hyperlink" Target="file:///F:/CONTRATOS/2017/OCTUBRE/637.pdf" TargetMode="External"/><Relationship Id="rId170" Type="http://schemas.openxmlformats.org/officeDocument/2006/relationships/hyperlink" Target="file:///F:/CONTRATOS/2017/MARZO/158.pdf" TargetMode="External"/><Relationship Id="rId268" Type="http://schemas.openxmlformats.org/officeDocument/2006/relationships/hyperlink" Target="file:///F:/CONTRATOS/2017/MARZO/257.pdf" TargetMode="External"/><Relationship Id="rId475" Type="http://schemas.openxmlformats.org/officeDocument/2006/relationships/hyperlink" Target="file:///F:/CONTRATOS/2017/SEPTIEMBRE/482.pdf" TargetMode="External"/><Relationship Id="rId682" Type="http://schemas.openxmlformats.org/officeDocument/2006/relationships/hyperlink" Target="file:///F:/CONTRATOS/2017/OCTUBRE/690.pdf" TargetMode="External"/><Relationship Id="rId32" Type="http://schemas.openxmlformats.org/officeDocument/2006/relationships/hyperlink" Target="file:///F:/CONTRATOS/2017/ENERO/032.pdf" TargetMode="External"/><Relationship Id="rId128" Type="http://schemas.openxmlformats.org/officeDocument/2006/relationships/hyperlink" Target="file:///F:/CONTRATOS/2017/FEBRERO/128.pdf" TargetMode="External"/><Relationship Id="rId335" Type="http://schemas.openxmlformats.org/officeDocument/2006/relationships/hyperlink" Target="file:///F:/CONTRATOS/2017/MAYO/325.pdf" TargetMode="External"/><Relationship Id="rId542" Type="http://schemas.openxmlformats.org/officeDocument/2006/relationships/hyperlink" Target="file:///F:/CONTRATOS/2017/SEPTIEMBRE/549.pdf" TargetMode="External"/><Relationship Id="rId181" Type="http://schemas.openxmlformats.org/officeDocument/2006/relationships/hyperlink" Target="file:///F:/CONTRATOS/2017/MARZO/169.pdf" TargetMode="External"/><Relationship Id="rId402" Type="http://schemas.openxmlformats.org/officeDocument/2006/relationships/hyperlink" Target="file:///F:/CONTRATOS/2017/AGOSTO/409.pdf" TargetMode="External"/><Relationship Id="rId279" Type="http://schemas.openxmlformats.org/officeDocument/2006/relationships/hyperlink" Target="file:///F:/CONTRATOS/2017/MARZO/269.pdf" TargetMode="External"/><Relationship Id="rId486" Type="http://schemas.openxmlformats.org/officeDocument/2006/relationships/hyperlink" Target="file:///F:/CONTRATOS/2017/SEPTIEMBRE/493.pdf" TargetMode="External"/><Relationship Id="rId693" Type="http://schemas.openxmlformats.org/officeDocument/2006/relationships/hyperlink" Target="file:///F:/CONTRATOS/2017/OCTUBRE/701.pdf" TargetMode="External"/><Relationship Id="rId707" Type="http://schemas.openxmlformats.org/officeDocument/2006/relationships/hyperlink" Target="file:///F:/CONTRATOS/2017/OCTUBRE/715.pdf" TargetMode="External"/><Relationship Id="rId43" Type="http://schemas.openxmlformats.org/officeDocument/2006/relationships/hyperlink" Target="file:///F:/CONTRATOS/2017/FEBRERO/043.pdf" TargetMode="External"/><Relationship Id="rId139" Type="http://schemas.openxmlformats.org/officeDocument/2006/relationships/hyperlink" Target="file:///F:/CONTRATOS/2017/JUNIO/366.pdf" TargetMode="External"/><Relationship Id="rId346" Type="http://schemas.openxmlformats.org/officeDocument/2006/relationships/hyperlink" Target="file:///F:/CONTRATOS/2017/MAYO/336.pdf" TargetMode="External"/><Relationship Id="rId553" Type="http://schemas.openxmlformats.org/officeDocument/2006/relationships/hyperlink" Target="file:///F:/CONTRATOS/2017/SEPTIEMBRE/560.pdf" TargetMode="External"/><Relationship Id="rId760" Type="http://schemas.openxmlformats.org/officeDocument/2006/relationships/hyperlink" Target="file:///F:/CONTRATOS/2017/OCTUBRE/768.pdf" TargetMode="External"/><Relationship Id="rId192" Type="http://schemas.openxmlformats.org/officeDocument/2006/relationships/hyperlink" Target="file:///F:/CONTRATOS/2017/MARZO/180.pdf" TargetMode="External"/><Relationship Id="rId206" Type="http://schemas.openxmlformats.org/officeDocument/2006/relationships/hyperlink" Target="file:///F:/CONTRATOS/2017/MARZO/194.pdf" TargetMode="External"/><Relationship Id="rId413" Type="http://schemas.openxmlformats.org/officeDocument/2006/relationships/hyperlink" Target="file:///F:/CONTRATOS/2017/AGOSTO/420.pdf" TargetMode="External"/><Relationship Id="rId497" Type="http://schemas.openxmlformats.org/officeDocument/2006/relationships/hyperlink" Target="file:///F:/CONTRATOS/2017/SEPTIEMBRE/504.pdf" TargetMode="External"/><Relationship Id="rId620" Type="http://schemas.openxmlformats.org/officeDocument/2006/relationships/hyperlink" Target="file:///F:/CONTRATOS/2017/OCTUBRE/628.pdf" TargetMode="External"/><Relationship Id="rId718" Type="http://schemas.openxmlformats.org/officeDocument/2006/relationships/hyperlink" Target="file:///F:/CONTRATOS/2017/OCTUBRE/726.pdf" TargetMode="External"/><Relationship Id="rId357" Type="http://schemas.openxmlformats.org/officeDocument/2006/relationships/hyperlink" Target="file:///F:/CONTRATOS/2017/MAYO/348.pdf" TargetMode="External"/><Relationship Id="rId54" Type="http://schemas.openxmlformats.org/officeDocument/2006/relationships/hyperlink" Target="file:///F:/CONTRATOS/2017/FEBRERO/054.pdf" TargetMode="External"/><Relationship Id="rId217" Type="http://schemas.openxmlformats.org/officeDocument/2006/relationships/hyperlink" Target="file:///F:/CONTRATOS/2017/MARZO/205.pdf" TargetMode="External"/><Relationship Id="rId564" Type="http://schemas.openxmlformats.org/officeDocument/2006/relationships/hyperlink" Target="file:///F:/CONTRATOS/2017/SEPTIEMBRE/572.pdf" TargetMode="External"/><Relationship Id="rId771" Type="http://schemas.openxmlformats.org/officeDocument/2006/relationships/hyperlink" Target="file:///F:/CONTRATOS/2017/OCTUBRE/779.pdf" TargetMode="External"/><Relationship Id="rId424" Type="http://schemas.openxmlformats.org/officeDocument/2006/relationships/hyperlink" Target="file:///F:/CONTRATOS/2017/AGOSTO/431.pdf" TargetMode="External"/><Relationship Id="rId631" Type="http://schemas.openxmlformats.org/officeDocument/2006/relationships/hyperlink" Target="file:///F:/CONTRATOS/2017/OCTUBRE/639.pdf" TargetMode="External"/><Relationship Id="rId729" Type="http://schemas.openxmlformats.org/officeDocument/2006/relationships/hyperlink" Target="file:///F:/CONTRATOS/2017/OCTUBRE/737.pdf" TargetMode="External"/><Relationship Id="rId270" Type="http://schemas.openxmlformats.org/officeDocument/2006/relationships/hyperlink" Target="file:///F:/CONTRATOS/2017/MARZO/260.pdf" TargetMode="External"/><Relationship Id="rId65" Type="http://schemas.openxmlformats.org/officeDocument/2006/relationships/hyperlink" Target="file:///F:/CONTRATOS/2017/FEBRERO/065.pdf" TargetMode="External"/><Relationship Id="rId130" Type="http://schemas.openxmlformats.org/officeDocument/2006/relationships/hyperlink" Target="file:///F:/CONTRATOS/2017/FEBRERO/130.pdf" TargetMode="External"/><Relationship Id="rId368" Type="http://schemas.openxmlformats.org/officeDocument/2006/relationships/hyperlink" Target="file:///F:/CONTRATOS/2017/JUNIO/381.pdf" TargetMode="External"/><Relationship Id="rId575" Type="http://schemas.openxmlformats.org/officeDocument/2006/relationships/hyperlink" Target="file:///F:/CONTRATOS/2017/SEPTIEMBRE/583.pdf" TargetMode="External"/><Relationship Id="rId782" Type="http://schemas.openxmlformats.org/officeDocument/2006/relationships/hyperlink" Target="file:///F:/CONTRATOS/2017/NOVIEMBRE/790.pdf" TargetMode="External"/><Relationship Id="rId228" Type="http://schemas.openxmlformats.org/officeDocument/2006/relationships/hyperlink" Target="file:///F:/CONTRATOS/2017/MARZO/216.pdf" TargetMode="External"/><Relationship Id="rId435" Type="http://schemas.openxmlformats.org/officeDocument/2006/relationships/hyperlink" Target="file:///F:/CONTRATOS/2017/SEPTIEMBRE/442.pdf" TargetMode="External"/><Relationship Id="rId642" Type="http://schemas.openxmlformats.org/officeDocument/2006/relationships/hyperlink" Target="file:///F:/CONTRATOS/2017/OCTUBRE/650.pdf" TargetMode="External"/><Relationship Id="rId281" Type="http://schemas.openxmlformats.org/officeDocument/2006/relationships/hyperlink" Target="file:///F:/CONTRATOS/2017/MARZO/272.pdf" TargetMode="External"/><Relationship Id="rId502" Type="http://schemas.openxmlformats.org/officeDocument/2006/relationships/hyperlink" Target="file:///F:/CONTRATOS/2017/SEPTIEMBRE/509.pdf" TargetMode="External"/><Relationship Id="rId76" Type="http://schemas.openxmlformats.org/officeDocument/2006/relationships/hyperlink" Target="file:///F:/CONTRATOS/2017/FEBRERO/076.pdf" TargetMode="External"/><Relationship Id="rId141" Type="http://schemas.openxmlformats.org/officeDocument/2006/relationships/hyperlink" Target="file:///F:/CONTRATOS/2017/JUNIO/377.pdf" TargetMode="External"/><Relationship Id="rId379" Type="http://schemas.openxmlformats.org/officeDocument/2006/relationships/hyperlink" Target="file:///F:/PROCESOS/LP%20002/389.pdf" TargetMode="External"/><Relationship Id="rId586" Type="http://schemas.openxmlformats.org/officeDocument/2006/relationships/hyperlink" Target="file:///F:/CONTRATOS/2017/SEPTIEMBRE/594.pdf" TargetMode="External"/><Relationship Id="rId7" Type="http://schemas.openxmlformats.org/officeDocument/2006/relationships/hyperlink" Target="file:///F:/CONTRATOS/2017/ENERO/007.pdf" TargetMode="External"/><Relationship Id="rId239" Type="http://schemas.openxmlformats.org/officeDocument/2006/relationships/hyperlink" Target="file:///F:/CONTRATOS/2017/MARZO/227.pdf" TargetMode="External"/><Relationship Id="rId446" Type="http://schemas.openxmlformats.org/officeDocument/2006/relationships/hyperlink" Target="file:///F:/CONTRATOS/2017/SEPTIEMBRE/453.pdf" TargetMode="External"/><Relationship Id="rId653" Type="http://schemas.openxmlformats.org/officeDocument/2006/relationships/hyperlink" Target="file:///F:/CONTRATOS/2017/OCTUBRE/661.pdf" TargetMode="External"/><Relationship Id="rId292" Type="http://schemas.openxmlformats.org/officeDocument/2006/relationships/hyperlink" Target="file:///F:/CONTRATOS/2017/MARZO/283.pdf" TargetMode="External"/><Relationship Id="rId306" Type="http://schemas.openxmlformats.org/officeDocument/2006/relationships/hyperlink" Target="file:///F:/CONTRATOS/2017/ABRIL/297.pdf" TargetMode="External"/><Relationship Id="rId87" Type="http://schemas.openxmlformats.org/officeDocument/2006/relationships/hyperlink" Target="file:///F:/CONTRATOS/2017/FEBRERO/087.pdf" TargetMode="External"/><Relationship Id="rId513" Type="http://schemas.openxmlformats.org/officeDocument/2006/relationships/hyperlink" Target="file:///F:/CONTRATOS/2017/SEPTIEMBRE/520.pdf" TargetMode="External"/><Relationship Id="rId597" Type="http://schemas.openxmlformats.org/officeDocument/2006/relationships/hyperlink" Target="file:///F:/CONTRATOS/2017/SEPTIEMBRE/605.pdf" TargetMode="External"/><Relationship Id="rId720" Type="http://schemas.openxmlformats.org/officeDocument/2006/relationships/hyperlink" Target="file:///F:/CONTRATOS/2017/OCTUBRE/728.pdf" TargetMode="External"/><Relationship Id="rId152" Type="http://schemas.openxmlformats.org/officeDocument/2006/relationships/hyperlink" Target="file:///F:/CONTRATOS/2017/JUNIO/378.pdf" TargetMode="External"/><Relationship Id="rId457" Type="http://schemas.openxmlformats.org/officeDocument/2006/relationships/hyperlink" Target="file:///F:/CONTRATOS/2017/SEPTIEMBRE/464.pdf" TargetMode="External"/><Relationship Id="rId664" Type="http://schemas.openxmlformats.org/officeDocument/2006/relationships/hyperlink" Target="file:///F:/CONTRATOS/2017/OCTUBRE/672.pdf" TargetMode="External"/><Relationship Id="rId14" Type="http://schemas.openxmlformats.org/officeDocument/2006/relationships/hyperlink" Target="file:///F:/CONTRATOS/2017/ENERO/014.pdf" TargetMode="External"/><Relationship Id="rId317" Type="http://schemas.openxmlformats.org/officeDocument/2006/relationships/hyperlink" Target="file:///F:/CONTRATOS/2017/ABRIL/308.pdf" TargetMode="External"/><Relationship Id="rId524" Type="http://schemas.openxmlformats.org/officeDocument/2006/relationships/hyperlink" Target="file:///F:/CONTRATOS/2017/SEPTIEMBRE/531.pdf" TargetMode="External"/><Relationship Id="rId731" Type="http://schemas.openxmlformats.org/officeDocument/2006/relationships/hyperlink" Target="file:///F:/CONTRATOS/2017/OCTUBRE/739.pdf" TargetMode="External"/><Relationship Id="rId98" Type="http://schemas.openxmlformats.org/officeDocument/2006/relationships/hyperlink" Target="file:///F:/CONTRATOS/2017/FEBRERO/098.pdf" TargetMode="External"/><Relationship Id="rId163" Type="http://schemas.openxmlformats.org/officeDocument/2006/relationships/hyperlink" Target="file:///F:/CONTRATOS/2017/FEBRERO/149.pdf" TargetMode="External"/><Relationship Id="rId370" Type="http://schemas.openxmlformats.org/officeDocument/2006/relationships/hyperlink" Target="file:///F:/CONTRATOS/2017/JUNIO/383.pdf" TargetMode="External"/><Relationship Id="rId230" Type="http://schemas.openxmlformats.org/officeDocument/2006/relationships/hyperlink" Target="file:///F:/CONTRATOS/2017/MARZO/218.pdf" TargetMode="External"/><Relationship Id="rId468" Type="http://schemas.openxmlformats.org/officeDocument/2006/relationships/hyperlink" Target="file:///F:/CONTRATOS/2017/SEPTIEMBRE/475.pdf" TargetMode="External"/><Relationship Id="rId675" Type="http://schemas.openxmlformats.org/officeDocument/2006/relationships/hyperlink" Target="file:///F:/CONTRATOS/2017/OCTUBRE/683.pdf" TargetMode="External"/><Relationship Id="rId25" Type="http://schemas.openxmlformats.org/officeDocument/2006/relationships/hyperlink" Target="file:///F:/CONTRATOS/2017/ENERO/025.pdf" TargetMode="External"/><Relationship Id="rId328" Type="http://schemas.openxmlformats.org/officeDocument/2006/relationships/hyperlink" Target="file:///F:/CONTRATOS/2017/ABRIL/319.pdf" TargetMode="External"/><Relationship Id="rId535" Type="http://schemas.openxmlformats.org/officeDocument/2006/relationships/hyperlink" Target="file:///F:/CONTRATOS/2017/SEPTIEMBRE/542.pdf" TargetMode="External"/><Relationship Id="rId742" Type="http://schemas.openxmlformats.org/officeDocument/2006/relationships/hyperlink" Target="file:///F:/CONTRATOS/2017/OCTUBRE/750.pdf" TargetMode="External"/><Relationship Id="rId174" Type="http://schemas.openxmlformats.org/officeDocument/2006/relationships/hyperlink" Target="file:///F:/CONTRATOS/2017/MARZO/162.pdf" TargetMode="External"/><Relationship Id="rId381" Type="http://schemas.openxmlformats.org/officeDocument/2006/relationships/hyperlink" Target="file:///F:/CONTRATOS/2017/JUNIO/PARA%20PUBLICAR/387.pdf" TargetMode="External"/><Relationship Id="rId602" Type="http://schemas.openxmlformats.org/officeDocument/2006/relationships/hyperlink" Target="file:///F:/CONTRATOS/2017/SEPTIEMBRE/610.pdf" TargetMode="External"/><Relationship Id="rId241" Type="http://schemas.openxmlformats.org/officeDocument/2006/relationships/hyperlink" Target="file:///F:/CONTRATOS/2017/MARZO/229.pdf" TargetMode="External"/><Relationship Id="rId479" Type="http://schemas.openxmlformats.org/officeDocument/2006/relationships/hyperlink" Target="file:///F:/CONTRATOS/2017/SEPTIEMBRE/486.pdf" TargetMode="External"/><Relationship Id="rId686" Type="http://schemas.openxmlformats.org/officeDocument/2006/relationships/hyperlink" Target="file:///F:/CONTRATOS/2017/OCTUBRE/694.pdf" TargetMode="External"/><Relationship Id="rId36" Type="http://schemas.openxmlformats.org/officeDocument/2006/relationships/hyperlink" Target="file:///F:/CONTRATOS/2017/ENERO/036.pdf" TargetMode="External"/><Relationship Id="rId339" Type="http://schemas.openxmlformats.org/officeDocument/2006/relationships/hyperlink" Target="file:///F:/CONTRATOS/2017/MAYO/329.pdf" TargetMode="External"/><Relationship Id="rId546" Type="http://schemas.openxmlformats.org/officeDocument/2006/relationships/hyperlink" Target="file:///F:/CONTRATOS/2017/SEPTIEMBRE/553.pdf" TargetMode="External"/><Relationship Id="rId753" Type="http://schemas.openxmlformats.org/officeDocument/2006/relationships/hyperlink" Target="file:///F:/CONTRATOS/2017/OCTUBRE/761.pdf" TargetMode="External"/><Relationship Id="rId101" Type="http://schemas.openxmlformats.org/officeDocument/2006/relationships/hyperlink" Target="file:///F:/CONTRATOS/2017/FEBRERO/101.pdf" TargetMode="External"/><Relationship Id="rId185" Type="http://schemas.openxmlformats.org/officeDocument/2006/relationships/hyperlink" Target="file:///F:/CONTRATOS/2017/MARZO/173.pdf" TargetMode="External"/><Relationship Id="rId406" Type="http://schemas.openxmlformats.org/officeDocument/2006/relationships/hyperlink" Target="file:///F:/CONTRATOS/2017/AGOSTO/413.pdf" TargetMode="External"/><Relationship Id="rId392" Type="http://schemas.openxmlformats.org/officeDocument/2006/relationships/hyperlink" Target="file:///F:/CONTRATOS/2017/JULIO/399.pdf" TargetMode="External"/><Relationship Id="rId613" Type="http://schemas.openxmlformats.org/officeDocument/2006/relationships/hyperlink" Target="file:///F:/CONTRATOS/2017/SEPTIEMBRE/621.pdf" TargetMode="External"/><Relationship Id="rId697" Type="http://schemas.openxmlformats.org/officeDocument/2006/relationships/hyperlink" Target="file:///F:/CONTRATOS/2017/OCTUBRE/705.pdf" TargetMode="External"/><Relationship Id="rId252" Type="http://schemas.openxmlformats.org/officeDocument/2006/relationships/hyperlink" Target="file:///F:/CONTRATOS/2017/MARZO/239.pdf" TargetMode="External"/><Relationship Id="rId47" Type="http://schemas.openxmlformats.org/officeDocument/2006/relationships/hyperlink" Target="file:///F:/CONTRATOS/2017/FEBRERO/047.pdf" TargetMode="External"/><Relationship Id="rId112" Type="http://schemas.openxmlformats.org/officeDocument/2006/relationships/hyperlink" Target="file:///F:/CONTRATOS/2017/FEBRERO/112.pdf" TargetMode="External"/><Relationship Id="rId557" Type="http://schemas.openxmlformats.org/officeDocument/2006/relationships/hyperlink" Target="file:///F:/CONTRATOS/2017/SEPTIEMBRE/564.pdf" TargetMode="External"/><Relationship Id="rId764" Type="http://schemas.openxmlformats.org/officeDocument/2006/relationships/hyperlink" Target="file:///F:/CONTRATOS/2017/OCTUBRE/772.pdf" TargetMode="External"/><Relationship Id="rId196" Type="http://schemas.openxmlformats.org/officeDocument/2006/relationships/hyperlink" Target="file:///F:/CONTRATOS/2017/MARZO/184.pdf" TargetMode="External"/><Relationship Id="rId417" Type="http://schemas.openxmlformats.org/officeDocument/2006/relationships/hyperlink" Target="file:///F:/CONTRATOS/2017/AGOSTO/424.pdf" TargetMode="External"/><Relationship Id="rId624" Type="http://schemas.openxmlformats.org/officeDocument/2006/relationships/hyperlink" Target="file:///F:/CONTRATOS/2017/OCTUBRE/632.pdf" TargetMode="External"/><Relationship Id="rId263" Type="http://schemas.openxmlformats.org/officeDocument/2006/relationships/hyperlink" Target="file:///F:/CONTRATOS/2017/MARZO/252.pdf" TargetMode="External"/><Relationship Id="rId470" Type="http://schemas.openxmlformats.org/officeDocument/2006/relationships/hyperlink" Target="file:///F:/CONTRATOS/2017/SEPTIEMBRE/477.pdf" TargetMode="External"/><Relationship Id="rId58" Type="http://schemas.openxmlformats.org/officeDocument/2006/relationships/hyperlink" Target="file:///F:/CONTRATOS/2017/FEBRERO/058.pdf" TargetMode="External"/><Relationship Id="rId123" Type="http://schemas.openxmlformats.org/officeDocument/2006/relationships/hyperlink" Target="file:///F:/CONTRATOS/2017/FEBRERO/123.pdf" TargetMode="External"/><Relationship Id="rId330" Type="http://schemas.openxmlformats.org/officeDocument/2006/relationships/hyperlink" Target="file:///F:/CONTRATOS/2017/ABRIL/321.pdf" TargetMode="External"/><Relationship Id="rId568" Type="http://schemas.openxmlformats.org/officeDocument/2006/relationships/hyperlink" Target="file:///F:/CONTRATOS/2017/SEPTIEMBRE/576.pdf" TargetMode="External"/><Relationship Id="rId775" Type="http://schemas.openxmlformats.org/officeDocument/2006/relationships/hyperlink" Target="file:///F:/CONTRATOS/2017/OCTUBRE/783.pdf" TargetMode="External"/><Relationship Id="rId428" Type="http://schemas.openxmlformats.org/officeDocument/2006/relationships/hyperlink" Target="file:///F:/CONTRATOS/2017/SEPTIEMBRE/435.pdf" TargetMode="External"/><Relationship Id="rId635" Type="http://schemas.openxmlformats.org/officeDocument/2006/relationships/hyperlink" Target="file:///F:/CONTRATOS/2017/OCTUBRE/643.pdf" TargetMode="External"/><Relationship Id="rId274" Type="http://schemas.openxmlformats.org/officeDocument/2006/relationships/hyperlink" Target="file:///F:/CONTRATOS/2017/MARZO/264.pdf" TargetMode="External"/><Relationship Id="rId481" Type="http://schemas.openxmlformats.org/officeDocument/2006/relationships/hyperlink" Target="file:///F:/CONTRATOS/2017/SEPTIEMBRE/488.pdf" TargetMode="External"/><Relationship Id="rId702" Type="http://schemas.openxmlformats.org/officeDocument/2006/relationships/hyperlink" Target="file:///F:/CONTRATOS/2017/OCTUBRE/710.pdf" TargetMode="External"/><Relationship Id="rId69" Type="http://schemas.openxmlformats.org/officeDocument/2006/relationships/hyperlink" Target="file:///F:/CONTRATOS/2017/FEBRERO/069.pdf" TargetMode="External"/><Relationship Id="rId134" Type="http://schemas.openxmlformats.org/officeDocument/2006/relationships/hyperlink" Target="file:///F:/CONTRATOS/2017/FEBRERO/135.pdf" TargetMode="External"/><Relationship Id="rId579" Type="http://schemas.openxmlformats.org/officeDocument/2006/relationships/hyperlink" Target="file:///F:/CONTRATOS/2017/SEPTIEMBRE/587.pdf" TargetMode="External"/><Relationship Id="rId341" Type="http://schemas.openxmlformats.org/officeDocument/2006/relationships/hyperlink" Target="file:///F:/CONTRATOS/2017/MAYO/331.pdf" TargetMode="External"/><Relationship Id="rId439" Type="http://schemas.openxmlformats.org/officeDocument/2006/relationships/hyperlink" Target="file:///F:/CONTRATOS/2017/SEPTIEMBRE/446.pdf" TargetMode="External"/><Relationship Id="rId646" Type="http://schemas.openxmlformats.org/officeDocument/2006/relationships/hyperlink" Target="file:///F:/CONTRATOS/2017/OCTUBRE/654.pdf" TargetMode="External"/><Relationship Id="rId201" Type="http://schemas.openxmlformats.org/officeDocument/2006/relationships/hyperlink" Target="file:///F:/CONTRATOS/2017/MARZO/189.pdf" TargetMode="External"/><Relationship Id="rId285" Type="http://schemas.openxmlformats.org/officeDocument/2006/relationships/hyperlink" Target="file:///F:/CONTRATOS/2017/MARZO/276.pdf" TargetMode="External"/><Relationship Id="rId506" Type="http://schemas.openxmlformats.org/officeDocument/2006/relationships/hyperlink" Target="file:///F:/CONTRATOS/2017/SEPTIEMBRE/513.pdf" TargetMode="External"/><Relationship Id="rId492" Type="http://schemas.openxmlformats.org/officeDocument/2006/relationships/hyperlink" Target="file:///F:/CONTRATOS/2017/SEPTIEMBRE/499.pdf" TargetMode="External"/><Relationship Id="rId713" Type="http://schemas.openxmlformats.org/officeDocument/2006/relationships/hyperlink" Target="file:///F:/CONTRATOS/2017/OCTUBRE/721.pdf" TargetMode="External"/><Relationship Id="rId145" Type="http://schemas.openxmlformats.org/officeDocument/2006/relationships/hyperlink" Target="file:///F:/CONTRATOS/2017/JUNIO/373.pdf" TargetMode="External"/><Relationship Id="rId352" Type="http://schemas.openxmlformats.org/officeDocument/2006/relationships/hyperlink" Target="file:///F:/CONTRATOS/2017/MAYO/342.pdf" TargetMode="External"/><Relationship Id="rId212" Type="http://schemas.openxmlformats.org/officeDocument/2006/relationships/hyperlink" Target="file:///F:/CONTRATOS/2017/MARZO/200.pdf" TargetMode="External"/><Relationship Id="rId657" Type="http://schemas.openxmlformats.org/officeDocument/2006/relationships/hyperlink" Target="file:///F:/CONTRATOS/2017/OCTUBRE/665.pdf" TargetMode="External"/><Relationship Id="rId296" Type="http://schemas.openxmlformats.org/officeDocument/2006/relationships/hyperlink" Target="file:///F:/CONTRATOS/2017/ABRIL/287.pdf" TargetMode="External"/><Relationship Id="rId517" Type="http://schemas.openxmlformats.org/officeDocument/2006/relationships/hyperlink" Target="file:///F:/CONTRATOS/2017/SEPTIEMBRE/524.pdf" TargetMode="External"/><Relationship Id="rId724" Type="http://schemas.openxmlformats.org/officeDocument/2006/relationships/hyperlink" Target="file:///F:/CONTRATOS/2017/OCTUBRE/732.pdf" TargetMode="External"/><Relationship Id="rId60" Type="http://schemas.openxmlformats.org/officeDocument/2006/relationships/hyperlink" Target="file:///F:/CONTRATOS/2017/FEBRERO/060.pdf" TargetMode="External"/><Relationship Id="rId156" Type="http://schemas.openxmlformats.org/officeDocument/2006/relationships/hyperlink" Target="file:///F:/CONTRATOS/2017/FEBRERO/141.pdf" TargetMode="External"/><Relationship Id="rId363" Type="http://schemas.openxmlformats.org/officeDocument/2006/relationships/hyperlink" Target="file:///F:/CONTRATOS/2017/MAYO/354A.pdf" TargetMode="External"/><Relationship Id="rId570" Type="http://schemas.openxmlformats.org/officeDocument/2006/relationships/hyperlink" Target="file:///F:/CONTRATOS/2017/SEPTIEMBRE/578.pdf" TargetMode="External"/><Relationship Id="rId223" Type="http://schemas.openxmlformats.org/officeDocument/2006/relationships/hyperlink" Target="file:///F:/CONTRATOS/2017/MARZO/211.pdf" TargetMode="External"/><Relationship Id="rId430" Type="http://schemas.openxmlformats.org/officeDocument/2006/relationships/hyperlink" Target="file:///F:/CONTRATOS/2017/SEPTIEMBRE/437.pdf" TargetMode="External"/><Relationship Id="rId668" Type="http://schemas.openxmlformats.org/officeDocument/2006/relationships/hyperlink" Target="file:///F:/CONTRATOS/2017/OCTUBRE/676.pdf" TargetMode="External"/><Relationship Id="rId18" Type="http://schemas.openxmlformats.org/officeDocument/2006/relationships/hyperlink" Target="file:///F:/CONTRATOS/2017/ENERO/018.pdf" TargetMode="External"/><Relationship Id="rId528" Type="http://schemas.openxmlformats.org/officeDocument/2006/relationships/hyperlink" Target="file:///F:/CONTRATOS/2017/SEPTIEMBRE/535.pdf" TargetMode="External"/><Relationship Id="rId735" Type="http://schemas.openxmlformats.org/officeDocument/2006/relationships/hyperlink" Target="file:///F:/CONTRATOS/2017/OCTUBRE/743.pdf" TargetMode="External"/><Relationship Id="rId167" Type="http://schemas.openxmlformats.org/officeDocument/2006/relationships/hyperlink" Target="file:///F:/CONTRATOS/2017/FEBRERO/154.pdf" TargetMode="External"/><Relationship Id="rId374" Type="http://schemas.openxmlformats.org/officeDocument/2006/relationships/hyperlink" Target="file:///F:/CONTRATOS/2017/MAYO/359.pdf" TargetMode="External"/><Relationship Id="rId581" Type="http://schemas.openxmlformats.org/officeDocument/2006/relationships/hyperlink" Target="file:///F:/CONTRATOS/2017/SEPTIEMBRE/589.pdf" TargetMode="External"/><Relationship Id="rId71" Type="http://schemas.openxmlformats.org/officeDocument/2006/relationships/hyperlink" Target="file:///F:/CONTRATOS/2017/FEBRERO/071.pdf" TargetMode="External"/><Relationship Id="rId234" Type="http://schemas.openxmlformats.org/officeDocument/2006/relationships/hyperlink" Target="file:///F:/CONTRATOS/2017/MARZO/222.pdf" TargetMode="External"/><Relationship Id="rId679" Type="http://schemas.openxmlformats.org/officeDocument/2006/relationships/hyperlink" Target="file:///F:/CONTRATOS/2017/OCTUBRE/687.pdf" TargetMode="External"/><Relationship Id="rId2" Type="http://schemas.openxmlformats.org/officeDocument/2006/relationships/hyperlink" Target="file:///F:/CONTRATOS/2017/ENERO/002.pdf" TargetMode="External"/><Relationship Id="rId29" Type="http://schemas.openxmlformats.org/officeDocument/2006/relationships/hyperlink" Target="file:///F:/CONTRATOS/2017/ENERO/029.pdf" TargetMode="External"/><Relationship Id="rId441" Type="http://schemas.openxmlformats.org/officeDocument/2006/relationships/hyperlink" Target="file:///F:/CONTRATOS/2017/SEPTIEMBRE/448.pdf" TargetMode="External"/><Relationship Id="rId539" Type="http://schemas.openxmlformats.org/officeDocument/2006/relationships/hyperlink" Target="file:///F:/CONTRATOS/2017/SEPTIEMBRE/546.pdf" TargetMode="External"/><Relationship Id="rId746" Type="http://schemas.openxmlformats.org/officeDocument/2006/relationships/hyperlink" Target="file:///F:/CONTRATOS/2017/OCTUBRE/754.pdf" TargetMode="External"/><Relationship Id="rId178" Type="http://schemas.openxmlformats.org/officeDocument/2006/relationships/hyperlink" Target="file:///F:/CONTRATOS/2017/MARZO/166.pdf" TargetMode="External"/><Relationship Id="rId301" Type="http://schemas.openxmlformats.org/officeDocument/2006/relationships/hyperlink" Target="file:///F:/CONTRATOS/2017/ABRIL/292.pdf" TargetMode="External"/><Relationship Id="rId82" Type="http://schemas.openxmlformats.org/officeDocument/2006/relationships/hyperlink" Target="file:///F:/CONTRATOS/2017/FEBRERO/082.pdf" TargetMode="External"/><Relationship Id="rId385" Type="http://schemas.openxmlformats.org/officeDocument/2006/relationships/hyperlink" Target="file:///F:/PROCESOS/LP%20003/PUBLICAR/392.pdf" TargetMode="External"/><Relationship Id="rId592" Type="http://schemas.openxmlformats.org/officeDocument/2006/relationships/hyperlink" Target="file:///F:/CONTRATOS/2017/SEPTIEMBRE/600.pdf" TargetMode="External"/><Relationship Id="rId606" Type="http://schemas.openxmlformats.org/officeDocument/2006/relationships/hyperlink" Target="file:///F:/CONTRATOS/2017/SEPTIEMBRE/614.pdf" TargetMode="External"/><Relationship Id="rId245" Type="http://schemas.openxmlformats.org/officeDocument/2006/relationships/hyperlink" Target="file:///F:/CONTRATOS/2017/MARZO/233.pdf" TargetMode="External"/><Relationship Id="rId452" Type="http://schemas.openxmlformats.org/officeDocument/2006/relationships/hyperlink" Target="file:///F:/CONTRATOS/2017/SEPTIEMBRE/459.pdf" TargetMode="External"/><Relationship Id="rId105" Type="http://schemas.openxmlformats.org/officeDocument/2006/relationships/hyperlink" Target="file:///F:/CONTRATOS/2017/FEBRERO/105.pdf" TargetMode="External"/><Relationship Id="rId312" Type="http://schemas.openxmlformats.org/officeDocument/2006/relationships/hyperlink" Target="file:///F:/CONTRATOS/2017/ABRIL/303.pdf" TargetMode="External"/><Relationship Id="rId757" Type="http://schemas.openxmlformats.org/officeDocument/2006/relationships/hyperlink" Target="file:///F:/CONTRATOS/2017/OCTUBRE/765.pdf" TargetMode="External"/><Relationship Id="rId93" Type="http://schemas.openxmlformats.org/officeDocument/2006/relationships/hyperlink" Target="file:///F:/CONTRATOS/2017/FEBRERO/093.pdf" TargetMode="External"/><Relationship Id="rId189" Type="http://schemas.openxmlformats.org/officeDocument/2006/relationships/hyperlink" Target="file:///F:/CONTRATOS/2017/MARZO/177.pdf" TargetMode="External"/><Relationship Id="rId396" Type="http://schemas.openxmlformats.org/officeDocument/2006/relationships/hyperlink" Target="file:///F:/CONTRATOS/2017/AGOSTO/403.pdf" TargetMode="External"/><Relationship Id="rId617" Type="http://schemas.openxmlformats.org/officeDocument/2006/relationships/hyperlink" Target="file:///F:/CONTRATOS/2017/SEPTIEMBRE/625.pdf" TargetMode="External"/><Relationship Id="rId256" Type="http://schemas.openxmlformats.org/officeDocument/2006/relationships/hyperlink" Target="file:///F:/CONTRATOS/2017/MARZO/244.pdf" TargetMode="External"/><Relationship Id="rId463" Type="http://schemas.openxmlformats.org/officeDocument/2006/relationships/hyperlink" Target="file:///F:/CONTRATOS/2017/SEPTIEMBRE/470.pdf" TargetMode="External"/><Relationship Id="rId670" Type="http://schemas.openxmlformats.org/officeDocument/2006/relationships/hyperlink" Target="file:///F:/CONTRATOS/2017/OCTUBRE/678.pdf" TargetMode="External"/><Relationship Id="rId116" Type="http://schemas.openxmlformats.org/officeDocument/2006/relationships/hyperlink" Target="file:///F:/CONTRATOS/2017/FEBRERO/116.pdf" TargetMode="External"/><Relationship Id="rId323" Type="http://schemas.openxmlformats.org/officeDocument/2006/relationships/hyperlink" Target="file:///F:/CONTRATOS/2017/ABRIL/314.pdf" TargetMode="External"/><Relationship Id="rId530" Type="http://schemas.openxmlformats.org/officeDocument/2006/relationships/hyperlink" Target="file:///F:/CONTRATOS/2017/SEPTIEMBRE/537.pdf" TargetMode="External"/><Relationship Id="rId768" Type="http://schemas.openxmlformats.org/officeDocument/2006/relationships/hyperlink" Target="file:///F:/CONTRATOS/2017/OCTUBRE/776.pdf" TargetMode="External"/><Relationship Id="rId20" Type="http://schemas.openxmlformats.org/officeDocument/2006/relationships/hyperlink" Target="file:///F:/CONTRATOS/2017/ENERO/020.pdf" TargetMode="External"/><Relationship Id="rId628" Type="http://schemas.openxmlformats.org/officeDocument/2006/relationships/hyperlink" Target="file:///F:/CONTRATOS/2017/OCTUBRE/636.pdf" TargetMode="External"/><Relationship Id="rId267" Type="http://schemas.openxmlformats.org/officeDocument/2006/relationships/hyperlink" Target="file:///F:/CONTRATOS/2017/MARZO/256.pdf" TargetMode="External"/><Relationship Id="rId474" Type="http://schemas.openxmlformats.org/officeDocument/2006/relationships/hyperlink" Target="file:///F:/CONTRATOS/2017/SEPTIEMBRE/481.pdf" TargetMode="External"/><Relationship Id="rId127" Type="http://schemas.openxmlformats.org/officeDocument/2006/relationships/hyperlink" Target="file:///F:/CONTRATOS/2017/FEBRERO/127.pdf" TargetMode="External"/><Relationship Id="rId681" Type="http://schemas.openxmlformats.org/officeDocument/2006/relationships/hyperlink" Target="file:///F:/CONTRATOS/2017/OCTUBRE/689.pdf" TargetMode="External"/><Relationship Id="rId779" Type="http://schemas.openxmlformats.org/officeDocument/2006/relationships/hyperlink" Target="file:///F:/CONTRATOS/2017/OCTUBRE/787.pdf" TargetMode="External"/><Relationship Id="rId31" Type="http://schemas.openxmlformats.org/officeDocument/2006/relationships/hyperlink" Target="file:///F:/CONTRATOS/2017/ENERO/031.pdf" TargetMode="External"/><Relationship Id="rId334" Type="http://schemas.openxmlformats.org/officeDocument/2006/relationships/hyperlink" Target="file:///F:/CONTRATOS/2017/MAYO/346%20ACEPTACION%20DE%20OFERTA.pdf" TargetMode="External"/><Relationship Id="rId541" Type="http://schemas.openxmlformats.org/officeDocument/2006/relationships/hyperlink" Target="file:///F:/CONTRATOS/2017/SEPTIEMBRE/548.pdf" TargetMode="External"/><Relationship Id="rId639" Type="http://schemas.openxmlformats.org/officeDocument/2006/relationships/hyperlink" Target="file:///F:/CONTRATOS/2017/OCTUBRE/647.pdf" TargetMode="External"/><Relationship Id="rId180" Type="http://schemas.openxmlformats.org/officeDocument/2006/relationships/hyperlink" Target="file:///F:/CONTRATOS/2017/MARZO/168.pdf" TargetMode="External"/><Relationship Id="rId278" Type="http://schemas.openxmlformats.org/officeDocument/2006/relationships/hyperlink" Target="file:///F:/CONTRATOS/2017/MARZO/268.pdf" TargetMode="External"/><Relationship Id="rId401" Type="http://schemas.openxmlformats.org/officeDocument/2006/relationships/hyperlink" Target="file:///F:/PROCESOS/MC%20004-2017/PUBLICAR/ACEPTACION%20DE%20OFERTA.pdf" TargetMode="External"/><Relationship Id="rId485" Type="http://schemas.openxmlformats.org/officeDocument/2006/relationships/hyperlink" Target="file:///F:/CONTRATOS/2017/SEPTIEMBRE/492.pdf" TargetMode="External"/><Relationship Id="rId692" Type="http://schemas.openxmlformats.org/officeDocument/2006/relationships/hyperlink" Target="file:///F:/CONTRATOS/2017/OCTUBRE/700.pdf" TargetMode="External"/><Relationship Id="rId706" Type="http://schemas.openxmlformats.org/officeDocument/2006/relationships/hyperlink" Target="file:///F:/CONTRATOS/2017/OCTUBRE/714.pdf" TargetMode="External"/><Relationship Id="rId42" Type="http://schemas.openxmlformats.org/officeDocument/2006/relationships/hyperlink" Target="file:///F:/CONTRATOS/2017/ENERO/042.pdf" TargetMode="External"/><Relationship Id="rId138" Type="http://schemas.openxmlformats.org/officeDocument/2006/relationships/hyperlink" Target="file:///F:/CONTRATOS/2017/MAYO/360.pdf" TargetMode="External"/><Relationship Id="rId345" Type="http://schemas.openxmlformats.org/officeDocument/2006/relationships/hyperlink" Target="file:///F:/CONTRATOS/2017/MAYO/335.pdf" TargetMode="External"/><Relationship Id="rId552" Type="http://schemas.openxmlformats.org/officeDocument/2006/relationships/hyperlink" Target="file:///F:/CONTRATOS/2017/SEPTIEMBRE/559.pdf" TargetMode="External"/><Relationship Id="rId191" Type="http://schemas.openxmlformats.org/officeDocument/2006/relationships/hyperlink" Target="file:///F:/CONTRATOS/2017/MARZO/179.pdf" TargetMode="External"/><Relationship Id="rId205" Type="http://schemas.openxmlformats.org/officeDocument/2006/relationships/hyperlink" Target="file:///F:/CONTRATOS/2017/MARZO/193.pdf" TargetMode="External"/><Relationship Id="rId412" Type="http://schemas.openxmlformats.org/officeDocument/2006/relationships/hyperlink" Target="file:///F:/CONTRATOS/2017/AGOSTO/419.pdf" TargetMode="External"/><Relationship Id="rId289" Type="http://schemas.openxmlformats.org/officeDocument/2006/relationships/hyperlink" Target="file:///F:/CONTRATOS/2017/MARZO/280.pdf" TargetMode="External"/><Relationship Id="rId496" Type="http://schemas.openxmlformats.org/officeDocument/2006/relationships/hyperlink" Target="file:///F:/CONTRATOS/2017/SEPTIEMBRE/503.pdf" TargetMode="External"/><Relationship Id="rId717" Type="http://schemas.openxmlformats.org/officeDocument/2006/relationships/hyperlink" Target="file:///F:/CONTRATOS/2017/OCTUBRE/725.pdf" TargetMode="External"/><Relationship Id="rId53" Type="http://schemas.openxmlformats.org/officeDocument/2006/relationships/hyperlink" Target="file:///F:/CONTRATOS/2017/FEBRERO/053.pdf" TargetMode="External"/><Relationship Id="rId149" Type="http://schemas.openxmlformats.org/officeDocument/2006/relationships/hyperlink" Target="file:///F:/CONTRATOS/2017/JUNIO/369.pdf" TargetMode="External"/><Relationship Id="rId356" Type="http://schemas.openxmlformats.org/officeDocument/2006/relationships/hyperlink" Target="file:///F:/CONTRATOS/2017/MAYO/347.pdf" TargetMode="External"/><Relationship Id="rId563" Type="http://schemas.openxmlformats.org/officeDocument/2006/relationships/hyperlink" Target="file:///F:/CONTRATOS/2017/SEPTIEMBRE/571.pdf" TargetMode="External"/><Relationship Id="rId770" Type="http://schemas.openxmlformats.org/officeDocument/2006/relationships/hyperlink" Target="file:///F:/CONTRATOS/2017/OCTUBRE/778.pdf" TargetMode="External"/><Relationship Id="rId95" Type="http://schemas.openxmlformats.org/officeDocument/2006/relationships/hyperlink" Target="file:///F:/CONTRATOS/2017/FEBRERO/095.pdf" TargetMode="External"/><Relationship Id="rId160" Type="http://schemas.openxmlformats.org/officeDocument/2006/relationships/hyperlink" Target="file:///F:/CONTRATOS/2017/FEBRERO/145.pdf" TargetMode="External"/><Relationship Id="rId216" Type="http://schemas.openxmlformats.org/officeDocument/2006/relationships/hyperlink" Target="file:///F:/CONTRATOS/2017/MARZO/204.pdf" TargetMode="External"/><Relationship Id="rId423" Type="http://schemas.openxmlformats.org/officeDocument/2006/relationships/hyperlink" Target="file:///F:/CONTRATOS/2017/AGOSTO/430.pdf" TargetMode="External"/><Relationship Id="rId258" Type="http://schemas.openxmlformats.org/officeDocument/2006/relationships/hyperlink" Target="file:///F:/CONTRATOS/2017/MARZO/246.pdf" TargetMode="External"/><Relationship Id="rId465" Type="http://schemas.openxmlformats.org/officeDocument/2006/relationships/hyperlink" Target="file:///F:/CONTRATOS/2017/SEPTIEMBRE/472.pdf" TargetMode="External"/><Relationship Id="rId630" Type="http://schemas.openxmlformats.org/officeDocument/2006/relationships/hyperlink" Target="file:///F:/CONTRATOS/2017/OCTUBRE/638.pdf" TargetMode="External"/><Relationship Id="rId672" Type="http://schemas.openxmlformats.org/officeDocument/2006/relationships/hyperlink" Target="file:///F:/CONTRATOS/2017/OCTUBRE/680.pdf" TargetMode="External"/><Relationship Id="rId728" Type="http://schemas.openxmlformats.org/officeDocument/2006/relationships/hyperlink" Target="file:///F:/CONTRATOS/2017/OCTUBRE/736.pdf" TargetMode="External"/><Relationship Id="rId22" Type="http://schemas.openxmlformats.org/officeDocument/2006/relationships/hyperlink" Target="file:///F:/CONTRATOS/2017/ENERO/022.pdf" TargetMode="External"/><Relationship Id="rId64" Type="http://schemas.openxmlformats.org/officeDocument/2006/relationships/hyperlink" Target="file:///F:/CONTRATOS/2017/FEBRERO/064.pdf" TargetMode="External"/><Relationship Id="rId118" Type="http://schemas.openxmlformats.org/officeDocument/2006/relationships/hyperlink" Target="file:///F:/CONTRATOS/2017/FEBRERO/118.pdf" TargetMode="External"/><Relationship Id="rId325" Type="http://schemas.openxmlformats.org/officeDocument/2006/relationships/hyperlink" Target="file:///F:/CONTRATOS/2017/ABRIL/316.pdf" TargetMode="External"/><Relationship Id="rId367" Type="http://schemas.openxmlformats.org/officeDocument/2006/relationships/hyperlink" Target="file:///F:/CONTRATOS/2017/MAYO/358.pdf" TargetMode="External"/><Relationship Id="rId532" Type="http://schemas.openxmlformats.org/officeDocument/2006/relationships/hyperlink" Target="file:///F:/CONTRATOS/2017/SEPTIEMBRE/539.pdf" TargetMode="External"/><Relationship Id="rId574" Type="http://schemas.openxmlformats.org/officeDocument/2006/relationships/hyperlink" Target="file:///F:/CONTRATOS/2017/SEPTIEMBRE/582.pdf" TargetMode="External"/><Relationship Id="rId171" Type="http://schemas.openxmlformats.org/officeDocument/2006/relationships/hyperlink" Target="file:///F:/CONTRATOS/2017/MARZO/159.pdf" TargetMode="External"/><Relationship Id="rId227" Type="http://schemas.openxmlformats.org/officeDocument/2006/relationships/hyperlink" Target="file:///F:/CONTRATOS/2017/MARZO/215.pdf" TargetMode="External"/><Relationship Id="rId781" Type="http://schemas.openxmlformats.org/officeDocument/2006/relationships/hyperlink" Target="file:///F:/CONTRATOS/2017/NOVIEMBRE/789.pdf" TargetMode="External"/><Relationship Id="rId269" Type="http://schemas.openxmlformats.org/officeDocument/2006/relationships/hyperlink" Target="file:///F:/CONTRATOS/2017/MARZO/258.pdf" TargetMode="External"/><Relationship Id="rId434" Type="http://schemas.openxmlformats.org/officeDocument/2006/relationships/hyperlink" Target="file:///F:/CONTRATOS/2017/SEPTIEMBRE/441.pdf" TargetMode="External"/><Relationship Id="rId476" Type="http://schemas.openxmlformats.org/officeDocument/2006/relationships/hyperlink" Target="file:///F:/CONTRATOS/2017/SEPTIEMBRE/483.pdf" TargetMode="External"/><Relationship Id="rId641" Type="http://schemas.openxmlformats.org/officeDocument/2006/relationships/hyperlink" Target="file:///F:/CONTRATOS/2017/OCTUBRE/649.pdf" TargetMode="External"/><Relationship Id="rId683" Type="http://schemas.openxmlformats.org/officeDocument/2006/relationships/hyperlink" Target="file:///F:/PROCESOS/MC%20006-2017/PUBLICAR/ACEPTACI&#211;N%20DE%20OFERTA%20691-2017.pdf" TargetMode="External"/><Relationship Id="rId739" Type="http://schemas.openxmlformats.org/officeDocument/2006/relationships/hyperlink" Target="file:///F:/CONTRATOS/2017/OCTUBRE/747.pdf" TargetMode="External"/><Relationship Id="rId33" Type="http://schemas.openxmlformats.org/officeDocument/2006/relationships/hyperlink" Target="file:///F:/CONTRATOS/2017/ENERO/033.pdf" TargetMode="External"/><Relationship Id="rId129" Type="http://schemas.openxmlformats.org/officeDocument/2006/relationships/hyperlink" Target="file:///F:/CONTRATOS/2017/FEBRERO/129.pdf" TargetMode="External"/><Relationship Id="rId280" Type="http://schemas.openxmlformats.org/officeDocument/2006/relationships/hyperlink" Target="file:///F:/CONTRATOS/2017/MARZO/271.pdf" TargetMode="External"/><Relationship Id="rId336" Type="http://schemas.openxmlformats.org/officeDocument/2006/relationships/hyperlink" Target="file:///F:/CONTRATOS/2017/MAYO/326.pdf" TargetMode="External"/><Relationship Id="rId501" Type="http://schemas.openxmlformats.org/officeDocument/2006/relationships/hyperlink" Target="file:///F:/CONTRATOS/2017/SEPTIEMBRE/508.pdf" TargetMode="External"/><Relationship Id="rId543" Type="http://schemas.openxmlformats.org/officeDocument/2006/relationships/hyperlink" Target="file:///F:/CONTRATOS/2017/SEPTIEMBRE/550.pdf" TargetMode="External"/><Relationship Id="rId75" Type="http://schemas.openxmlformats.org/officeDocument/2006/relationships/hyperlink" Target="file:///F:/CONTRATOS/2017/FEBRERO/075.pdf" TargetMode="External"/><Relationship Id="rId140" Type="http://schemas.openxmlformats.org/officeDocument/2006/relationships/hyperlink" Target="file:///F:/CONTRATOS/2017/JUNIO/365.pdf" TargetMode="External"/><Relationship Id="rId182" Type="http://schemas.openxmlformats.org/officeDocument/2006/relationships/hyperlink" Target="file:///F:/CONTRATOS/2017/MARZO/170.pdf" TargetMode="External"/><Relationship Id="rId378" Type="http://schemas.openxmlformats.org/officeDocument/2006/relationships/hyperlink" Target="file:///F:/CONTRATOS/2017/MAYO/364.pdf" TargetMode="External"/><Relationship Id="rId403" Type="http://schemas.openxmlformats.org/officeDocument/2006/relationships/hyperlink" Target="file:///F:/PROCESOS/LP%20006/PUBLICAR/410.pdf" TargetMode="External"/><Relationship Id="rId585" Type="http://schemas.openxmlformats.org/officeDocument/2006/relationships/hyperlink" Target="file:///F:/CONTRATOS/2017/SEPTIEMBRE/593.pdf" TargetMode="External"/><Relationship Id="rId750" Type="http://schemas.openxmlformats.org/officeDocument/2006/relationships/hyperlink" Target="file:///F:/CONTRATOS/2017/OCTUBRE/758.pdf" TargetMode="External"/><Relationship Id="rId6" Type="http://schemas.openxmlformats.org/officeDocument/2006/relationships/hyperlink" Target="file:///F:/CONTRATOS/2017/ENERO/006.pdf" TargetMode="External"/><Relationship Id="rId238" Type="http://schemas.openxmlformats.org/officeDocument/2006/relationships/hyperlink" Target="file:///F:/CONTRATOS/2017/MARZO/226.pdf" TargetMode="External"/><Relationship Id="rId445" Type="http://schemas.openxmlformats.org/officeDocument/2006/relationships/hyperlink" Target="file:///F:/CONTRATOS/2017/SEPTIEMBRE/452.pdf" TargetMode="External"/><Relationship Id="rId487" Type="http://schemas.openxmlformats.org/officeDocument/2006/relationships/hyperlink" Target="file:///F:/CONTRATOS/2017/SEPTIEMBRE/494.pdf" TargetMode="External"/><Relationship Id="rId610" Type="http://schemas.openxmlformats.org/officeDocument/2006/relationships/hyperlink" Target="file:///F:/CONTRATOS/2017/SEPTIEMBRE/618.pdf" TargetMode="External"/><Relationship Id="rId652" Type="http://schemas.openxmlformats.org/officeDocument/2006/relationships/hyperlink" Target="file:///F:/CONTRATOS/2017/OCTUBRE/660.pdf" TargetMode="External"/><Relationship Id="rId694" Type="http://schemas.openxmlformats.org/officeDocument/2006/relationships/hyperlink" Target="file:///F:/CONTRATOS/2017/OCTUBRE/702.pdf" TargetMode="External"/><Relationship Id="rId708" Type="http://schemas.openxmlformats.org/officeDocument/2006/relationships/hyperlink" Target="file:///F:/CONTRATOS/2017/OCTUBRE/716.pdf" TargetMode="External"/><Relationship Id="rId291" Type="http://schemas.openxmlformats.org/officeDocument/2006/relationships/hyperlink" Target="file:///F:/CONTRATOS/2017/MARZO/282.pdf" TargetMode="External"/><Relationship Id="rId305" Type="http://schemas.openxmlformats.org/officeDocument/2006/relationships/hyperlink" Target="file:///F:/CONTRATOS/2017/ABRIL/296.pdf" TargetMode="External"/><Relationship Id="rId347" Type="http://schemas.openxmlformats.org/officeDocument/2006/relationships/hyperlink" Target="file:///F:/CONTRATOS/2017/MAYO/337.pdf" TargetMode="External"/><Relationship Id="rId512" Type="http://schemas.openxmlformats.org/officeDocument/2006/relationships/hyperlink" Target="file:///F:/CONTRATOS/2017/SEPTIEMBRE/519.pdf" TargetMode="External"/><Relationship Id="rId44" Type="http://schemas.openxmlformats.org/officeDocument/2006/relationships/hyperlink" Target="file:///F:/CONTRATOS/2017/FEBRERO/044.pdf" TargetMode="External"/><Relationship Id="rId86" Type="http://schemas.openxmlformats.org/officeDocument/2006/relationships/hyperlink" Target="file:///F:/CONTRATOS/2017/FEBRERO/086.pdf" TargetMode="External"/><Relationship Id="rId151" Type="http://schemas.openxmlformats.org/officeDocument/2006/relationships/hyperlink" Target="file:///F:/CONTRATOS/2017/JUNIO/367.pdf" TargetMode="External"/><Relationship Id="rId389" Type="http://schemas.openxmlformats.org/officeDocument/2006/relationships/hyperlink" Target="file:///F:/CONTRATOS/2017/JULIO/397.pdf" TargetMode="External"/><Relationship Id="rId554" Type="http://schemas.openxmlformats.org/officeDocument/2006/relationships/hyperlink" Target="file:///F:/CONTRATOS/2017/SEPTIEMBRE/561.pdf" TargetMode="External"/><Relationship Id="rId596" Type="http://schemas.openxmlformats.org/officeDocument/2006/relationships/hyperlink" Target="file:///F:/CONTRATOS/2017/SEPTIEMBRE/604.pdf" TargetMode="External"/><Relationship Id="rId761" Type="http://schemas.openxmlformats.org/officeDocument/2006/relationships/hyperlink" Target="file:///F:/CONTRATOS/2017/OCTUBRE/769.pdf" TargetMode="External"/><Relationship Id="rId193" Type="http://schemas.openxmlformats.org/officeDocument/2006/relationships/hyperlink" Target="file:///F:/CONTRATOS/2017/MARZO/181.pdf" TargetMode="External"/><Relationship Id="rId207" Type="http://schemas.openxmlformats.org/officeDocument/2006/relationships/hyperlink" Target="file:///F:/CONTRATOS/2017/MARZO/195.pdf" TargetMode="External"/><Relationship Id="rId249" Type="http://schemas.openxmlformats.org/officeDocument/2006/relationships/hyperlink" Target="file:///F:/CONTRATOS/2017/MARZO/236A.pdf" TargetMode="External"/><Relationship Id="rId414" Type="http://schemas.openxmlformats.org/officeDocument/2006/relationships/hyperlink" Target="file:///F:/CONTRATOS/2017/AGOSTO/421.pdf" TargetMode="External"/><Relationship Id="rId456" Type="http://schemas.openxmlformats.org/officeDocument/2006/relationships/hyperlink" Target="file:///F:/CONTRATOS/2017/SEPTIEMBRE/463.pdf" TargetMode="External"/><Relationship Id="rId498" Type="http://schemas.openxmlformats.org/officeDocument/2006/relationships/hyperlink" Target="file:///F:/CONTRATOS/2017/SEPTIEMBRE/505.pdf" TargetMode="External"/><Relationship Id="rId621" Type="http://schemas.openxmlformats.org/officeDocument/2006/relationships/hyperlink" Target="file:///F:/CONTRATOS/2017/OCTUBRE/629.pdf" TargetMode="External"/><Relationship Id="rId663" Type="http://schemas.openxmlformats.org/officeDocument/2006/relationships/hyperlink" Target="file:///F:/CONTRATOS/2017/OCTUBRE/671.pdf" TargetMode="External"/><Relationship Id="rId13" Type="http://schemas.openxmlformats.org/officeDocument/2006/relationships/hyperlink" Target="file:///F:/CONTRATOS/2017/ENERO/013.pdf" TargetMode="External"/><Relationship Id="rId109" Type="http://schemas.openxmlformats.org/officeDocument/2006/relationships/hyperlink" Target="file:///F:/CONTRATOS/2017/FEBRERO/109.pdf" TargetMode="External"/><Relationship Id="rId260" Type="http://schemas.openxmlformats.org/officeDocument/2006/relationships/hyperlink" Target="file:///F:/CONTRATOS/2017/MARZO/249.pdf" TargetMode="External"/><Relationship Id="rId316" Type="http://schemas.openxmlformats.org/officeDocument/2006/relationships/hyperlink" Target="file:///F:/CONTRATOS/2017/ABRIL/307.pdf" TargetMode="External"/><Relationship Id="rId523" Type="http://schemas.openxmlformats.org/officeDocument/2006/relationships/hyperlink" Target="file:///F:/CONTRATOS/2017/SEPTIEMBRE/530.pdf" TargetMode="External"/><Relationship Id="rId719" Type="http://schemas.openxmlformats.org/officeDocument/2006/relationships/hyperlink" Target="file:///F:/CONTRATOS/2017/OCTUBRE/727.pdf" TargetMode="External"/><Relationship Id="rId55" Type="http://schemas.openxmlformats.org/officeDocument/2006/relationships/hyperlink" Target="file:///F:/CONTRATOS/2017/FEBRERO/055.pdf" TargetMode="External"/><Relationship Id="rId97" Type="http://schemas.openxmlformats.org/officeDocument/2006/relationships/hyperlink" Target="file:///F:/CONTRATOS/2017/FEBRERO/097.pdf" TargetMode="External"/><Relationship Id="rId120" Type="http://schemas.openxmlformats.org/officeDocument/2006/relationships/hyperlink" Target="file:///F:/CONTRATOS/2017/FEBRERO/120.pdf" TargetMode="External"/><Relationship Id="rId358" Type="http://schemas.openxmlformats.org/officeDocument/2006/relationships/hyperlink" Target="file:///F:/CONTRATOS/2017/MAYO/349.pdf" TargetMode="External"/><Relationship Id="rId565" Type="http://schemas.openxmlformats.org/officeDocument/2006/relationships/hyperlink" Target="file:///F:/CONTRATOS/2017/SEPTIEMBRE/573.pdf" TargetMode="External"/><Relationship Id="rId730" Type="http://schemas.openxmlformats.org/officeDocument/2006/relationships/hyperlink" Target="file:///F:/CONTRATOS/2017/OCTUBRE/738.pdf" TargetMode="External"/><Relationship Id="rId772" Type="http://schemas.openxmlformats.org/officeDocument/2006/relationships/hyperlink" Target="file:///F:/CONTRATOS/2017/OCTUBRE/780.pdf" TargetMode="External"/><Relationship Id="rId162" Type="http://schemas.openxmlformats.org/officeDocument/2006/relationships/hyperlink" Target="file:///F:/CONTRATOS/2017/FEBRERO/148.pdf" TargetMode="External"/><Relationship Id="rId218" Type="http://schemas.openxmlformats.org/officeDocument/2006/relationships/hyperlink" Target="file:///F:/CONTRATOS/2017/MARZO/206.pdf" TargetMode="External"/><Relationship Id="rId425" Type="http://schemas.openxmlformats.org/officeDocument/2006/relationships/hyperlink" Target="file:///F:/CONTRATOS/2017/SEPTIEMBRE/432.pdf" TargetMode="External"/><Relationship Id="rId467" Type="http://schemas.openxmlformats.org/officeDocument/2006/relationships/hyperlink" Target="file:///F:/CONTRATOS/2017/SEPTIEMBRE/474.pdf" TargetMode="External"/><Relationship Id="rId632" Type="http://schemas.openxmlformats.org/officeDocument/2006/relationships/hyperlink" Target="file:///F:/CONTRATOS/2017/OCTUBRE/640.pdf" TargetMode="External"/><Relationship Id="rId271" Type="http://schemas.openxmlformats.org/officeDocument/2006/relationships/hyperlink" Target="file:///F:/CONTRATOS/2017/MARZO/261.pdf" TargetMode="External"/><Relationship Id="rId674" Type="http://schemas.openxmlformats.org/officeDocument/2006/relationships/hyperlink" Target="file:///F:/CONTRATOS/2017/OCTUBRE/682.pdf" TargetMode="External"/><Relationship Id="rId24" Type="http://schemas.openxmlformats.org/officeDocument/2006/relationships/hyperlink" Target="file:///F:/CONTRATOS/2017/ENERO/024.pdf" TargetMode="External"/><Relationship Id="rId66" Type="http://schemas.openxmlformats.org/officeDocument/2006/relationships/hyperlink" Target="file:///F:/CONTRATOS/2017/FEBRERO/066.pdf" TargetMode="External"/><Relationship Id="rId131" Type="http://schemas.openxmlformats.org/officeDocument/2006/relationships/hyperlink" Target="file:///F:/CONTRATOS/2017/FEBRERO/131.pdf" TargetMode="External"/><Relationship Id="rId327" Type="http://schemas.openxmlformats.org/officeDocument/2006/relationships/hyperlink" Target="file:///F:/CONTRATOS/2017/ABRIL/318.pdf" TargetMode="External"/><Relationship Id="rId369" Type="http://schemas.openxmlformats.org/officeDocument/2006/relationships/hyperlink" Target="file:///F:/CONTRATOS/2017/JUNIO/382.pdf" TargetMode="External"/><Relationship Id="rId534" Type="http://schemas.openxmlformats.org/officeDocument/2006/relationships/hyperlink" Target="file:///F:/CONTRATOS/2017/SEPTIEMBRE/541.pdf" TargetMode="External"/><Relationship Id="rId576" Type="http://schemas.openxmlformats.org/officeDocument/2006/relationships/hyperlink" Target="file:///F:/CONTRATOS/2017/SEPTIEMBRE/584.pdf" TargetMode="External"/><Relationship Id="rId741" Type="http://schemas.openxmlformats.org/officeDocument/2006/relationships/hyperlink" Target="file:///F:/CONTRATOS/2017/OCTUBRE/749.pdf" TargetMode="External"/><Relationship Id="rId783" Type="http://schemas.openxmlformats.org/officeDocument/2006/relationships/hyperlink" Target="../../../../CONTRATOS/2017/NOVIEMBRE/807.pdf" TargetMode="External"/><Relationship Id="rId173" Type="http://schemas.openxmlformats.org/officeDocument/2006/relationships/hyperlink" Target="file:///F:/CONTRATOS/2017/MARZO/161.pdf" TargetMode="External"/><Relationship Id="rId229" Type="http://schemas.openxmlformats.org/officeDocument/2006/relationships/hyperlink" Target="file:///F:/CONTRATOS/2017/MARZO/217.pdf" TargetMode="External"/><Relationship Id="rId380" Type="http://schemas.openxmlformats.org/officeDocument/2006/relationships/hyperlink" Target="file:///F:/PROCESOS/LP%20002/388.pdf" TargetMode="External"/><Relationship Id="rId436" Type="http://schemas.openxmlformats.org/officeDocument/2006/relationships/hyperlink" Target="file:///F:/CONTRATOS/2017/SEPTIEMBRE/443.pdf" TargetMode="External"/><Relationship Id="rId601" Type="http://schemas.openxmlformats.org/officeDocument/2006/relationships/hyperlink" Target="file:///F:/CONTRATOS/2017/SEPTIEMBRE/609.pdf" TargetMode="External"/><Relationship Id="rId643" Type="http://schemas.openxmlformats.org/officeDocument/2006/relationships/hyperlink" Target="file:///F:/CONTRATOS/2017/OCTUBRE/651.pdf" TargetMode="External"/><Relationship Id="rId240" Type="http://schemas.openxmlformats.org/officeDocument/2006/relationships/hyperlink" Target="file:///F:/CONTRATOS/2017/MARZO/228.pdf" TargetMode="External"/><Relationship Id="rId478" Type="http://schemas.openxmlformats.org/officeDocument/2006/relationships/hyperlink" Target="file:///F:/CONTRATOS/2017/SEPTIEMBRE/485.pdf" TargetMode="External"/><Relationship Id="rId685" Type="http://schemas.openxmlformats.org/officeDocument/2006/relationships/hyperlink" Target="file:///F:/CONTRATOS/2017/OCTUBRE/693.pdf" TargetMode="External"/><Relationship Id="rId35" Type="http://schemas.openxmlformats.org/officeDocument/2006/relationships/hyperlink" Target="file:///F:/CONTRATOS/2017/ENERO/035.pdf" TargetMode="External"/><Relationship Id="rId77" Type="http://schemas.openxmlformats.org/officeDocument/2006/relationships/hyperlink" Target="file:///F:/CONTRATOS/2017/FEBRERO/077.pdf" TargetMode="External"/><Relationship Id="rId100" Type="http://schemas.openxmlformats.org/officeDocument/2006/relationships/hyperlink" Target="file:///F:/CONTRATOS/2017/FEBRERO/100.pdf" TargetMode="External"/><Relationship Id="rId282" Type="http://schemas.openxmlformats.org/officeDocument/2006/relationships/hyperlink" Target="file:///F:/CONTRATOS/2017/MARZO/273.pdf" TargetMode="External"/><Relationship Id="rId338" Type="http://schemas.openxmlformats.org/officeDocument/2006/relationships/hyperlink" Target="file:///F:/CONTRATOS/2017/MAYO/328.pdf" TargetMode="External"/><Relationship Id="rId503" Type="http://schemas.openxmlformats.org/officeDocument/2006/relationships/hyperlink" Target="file:///F:/CONTRATOS/2017/SEPTIEMBRE/510.pdf" TargetMode="External"/><Relationship Id="rId545" Type="http://schemas.openxmlformats.org/officeDocument/2006/relationships/hyperlink" Target="file:///F:/CONTRATOS/2017/SEPTIEMBRE/552.pdf" TargetMode="External"/><Relationship Id="rId587" Type="http://schemas.openxmlformats.org/officeDocument/2006/relationships/hyperlink" Target="file:///F:/CONTRATOS/2017/SEPTIEMBRE/595.pdf" TargetMode="External"/><Relationship Id="rId710" Type="http://schemas.openxmlformats.org/officeDocument/2006/relationships/hyperlink" Target="file:///F:/CONTRATOS/2017/OCTUBRE/718.pdf" TargetMode="External"/><Relationship Id="rId752" Type="http://schemas.openxmlformats.org/officeDocument/2006/relationships/hyperlink" Target="file:///F:/CONTRATOS/2017/OCTUBRE/760.pdf" TargetMode="External"/><Relationship Id="rId8" Type="http://schemas.openxmlformats.org/officeDocument/2006/relationships/hyperlink" Target="file:///F:/CONTRATOS/2017/ENERO/008.pdf" TargetMode="External"/><Relationship Id="rId142" Type="http://schemas.openxmlformats.org/officeDocument/2006/relationships/hyperlink" Target="file:///F:/CONTRATOS/2017/JUNIO/376.pdf" TargetMode="External"/><Relationship Id="rId184" Type="http://schemas.openxmlformats.org/officeDocument/2006/relationships/hyperlink" Target="file:///F:/CONTRATOS/2017/MARZO/172.pdf" TargetMode="External"/><Relationship Id="rId391" Type="http://schemas.openxmlformats.org/officeDocument/2006/relationships/hyperlink" Target="file:///F:/CONTRATOS/2017/JULIO/398.pdf" TargetMode="External"/><Relationship Id="rId405" Type="http://schemas.openxmlformats.org/officeDocument/2006/relationships/hyperlink" Target="file:///F:/CONTRATOS/2017/AGOSTO/412.pdf" TargetMode="External"/><Relationship Id="rId447" Type="http://schemas.openxmlformats.org/officeDocument/2006/relationships/hyperlink" Target="file:///F:/CONTRATOS/2017/SEPTIEMBRE/454.pdf" TargetMode="External"/><Relationship Id="rId612" Type="http://schemas.openxmlformats.org/officeDocument/2006/relationships/hyperlink" Target="file:///F:/CONTRATOS/2017/SEPTIEMBRE/620.pdf" TargetMode="External"/><Relationship Id="rId251" Type="http://schemas.openxmlformats.org/officeDocument/2006/relationships/hyperlink" Target="file:///F:/CONTRATOS/2017/MARZO/238.pdf" TargetMode="External"/><Relationship Id="rId489" Type="http://schemas.openxmlformats.org/officeDocument/2006/relationships/hyperlink" Target="file:///F:/CONTRATOS/2017/SEPTIEMBRE/496.pdf" TargetMode="External"/><Relationship Id="rId654" Type="http://schemas.openxmlformats.org/officeDocument/2006/relationships/hyperlink" Target="file:///F:/CONTRATOS/2017/OCTUBRE/662.pdf" TargetMode="External"/><Relationship Id="rId696" Type="http://schemas.openxmlformats.org/officeDocument/2006/relationships/hyperlink" Target="file:///F:/CONTRATOS/2017/OCTUBRE/704.pdf" TargetMode="External"/><Relationship Id="rId46" Type="http://schemas.openxmlformats.org/officeDocument/2006/relationships/hyperlink" Target="file:///F:/CONTRATOS/2017/FEBRERO/046.pdf" TargetMode="External"/><Relationship Id="rId293" Type="http://schemas.openxmlformats.org/officeDocument/2006/relationships/hyperlink" Target="file:///F:/CONTRATOS/2017/MARZO/284.pdf" TargetMode="External"/><Relationship Id="rId307" Type="http://schemas.openxmlformats.org/officeDocument/2006/relationships/hyperlink" Target="file:///F:/CONTRATOS/2017/ABRIL/298.pdf" TargetMode="External"/><Relationship Id="rId349" Type="http://schemas.openxmlformats.org/officeDocument/2006/relationships/hyperlink" Target="file:///F:/CONTRATOS/2017/MAYO/339.pdf" TargetMode="External"/><Relationship Id="rId514" Type="http://schemas.openxmlformats.org/officeDocument/2006/relationships/hyperlink" Target="file:///F:/CONTRATOS/2017/SEPTIEMBRE/521.pdf" TargetMode="External"/><Relationship Id="rId556" Type="http://schemas.openxmlformats.org/officeDocument/2006/relationships/hyperlink" Target="file:///F:/CONTRATOS/2017/SEPTIEMBRE/563.pdf" TargetMode="External"/><Relationship Id="rId721" Type="http://schemas.openxmlformats.org/officeDocument/2006/relationships/hyperlink" Target="file:///F:/CONTRATOS/2017/OCTUBRE/729.pdf" TargetMode="External"/><Relationship Id="rId763" Type="http://schemas.openxmlformats.org/officeDocument/2006/relationships/hyperlink" Target="file:///F:/CONTRATOS/2017/OCTUBRE/771.pdf" TargetMode="External"/><Relationship Id="rId88" Type="http://schemas.openxmlformats.org/officeDocument/2006/relationships/hyperlink" Target="file:///F:/CONTRATOS/2017/FEBRERO/088.pdf" TargetMode="External"/><Relationship Id="rId111" Type="http://schemas.openxmlformats.org/officeDocument/2006/relationships/hyperlink" Target="file:///F:/CONTRATOS/2017/FEBRERO/111.pdf" TargetMode="External"/><Relationship Id="rId153" Type="http://schemas.openxmlformats.org/officeDocument/2006/relationships/hyperlink" Target="file:///F:/CONTRATOS/2017/JUNIO/379.pdf" TargetMode="External"/><Relationship Id="rId195" Type="http://schemas.openxmlformats.org/officeDocument/2006/relationships/hyperlink" Target="file:///F:/CONTRATOS/2017/MARZO/183.pdf" TargetMode="External"/><Relationship Id="rId209" Type="http://schemas.openxmlformats.org/officeDocument/2006/relationships/hyperlink" Target="file:///F:/CONTRATOS/2017/MARZO/197.pdf" TargetMode="External"/><Relationship Id="rId360" Type="http://schemas.openxmlformats.org/officeDocument/2006/relationships/hyperlink" Target="file:///F:/CONTRATOS/2017/MAYO/351.pdf" TargetMode="External"/><Relationship Id="rId416" Type="http://schemas.openxmlformats.org/officeDocument/2006/relationships/hyperlink" Target="file:///F:/CONTRATOS/2017/AGOSTO/423.pdf" TargetMode="External"/><Relationship Id="rId598" Type="http://schemas.openxmlformats.org/officeDocument/2006/relationships/hyperlink" Target="file:///F:/CONTRATOS/2017/SEPTIEMBRE/606.pdf" TargetMode="External"/><Relationship Id="rId220" Type="http://schemas.openxmlformats.org/officeDocument/2006/relationships/hyperlink" Target="file:///F:/CONTRATOS/2017/MARZO/208.pdf" TargetMode="External"/><Relationship Id="rId458" Type="http://schemas.openxmlformats.org/officeDocument/2006/relationships/hyperlink" Target="file:///F:/CONTRATOS/2017/SEPTIEMBRE/465.pdf" TargetMode="External"/><Relationship Id="rId623" Type="http://schemas.openxmlformats.org/officeDocument/2006/relationships/hyperlink" Target="file:///F:/CONTRATOS/2017/OCTUBRE/631.pdf" TargetMode="External"/><Relationship Id="rId665" Type="http://schemas.openxmlformats.org/officeDocument/2006/relationships/hyperlink" Target="file:///F:/CONTRATOS/2017/OCTUBRE/673.pdf" TargetMode="External"/><Relationship Id="rId15" Type="http://schemas.openxmlformats.org/officeDocument/2006/relationships/hyperlink" Target="file:///F:/CONTRATOS/2017/ENERO/015.pdf" TargetMode="External"/><Relationship Id="rId57" Type="http://schemas.openxmlformats.org/officeDocument/2006/relationships/hyperlink" Target="file:///F:/CONTRATOS/2017/FEBRERO/057.pdf" TargetMode="External"/><Relationship Id="rId262" Type="http://schemas.openxmlformats.org/officeDocument/2006/relationships/hyperlink" Target="file:///F:/CONTRATOS/2017/MARZO/251.pdf" TargetMode="External"/><Relationship Id="rId318" Type="http://schemas.openxmlformats.org/officeDocument/2006/relationships/hyperlink" Target="file:///F:/CONTRATOS/2017/ABRIL/309.pdf" TargetMode="External"/><Relationship Id="rId525" Type="http://schemas.openxmlformats.org/officeDocument/2006/relationships/hyperlink" Target="file:///F:/CONTRATOS/2017/SEPTIEMBRE/532.pdf" TargetMode="External"/><Relationship Id="rId567" Type="http://schemas.openxmlformats.org/officeDocument/2006/relationships/hyperlink" Target="file:///F:/CONTRATOS/2017/SEPTIEMBRE/575.pdf" TargetMode="External"/><Relationship Id="rId732" Type="http://schemas.openxmlformats.org/officeDocument/2006/relationships/hyperlink" Target="file:///F:/CONTRATOS/2017/OCTUBRE/740.pdf" TargetMode="External"/><Relationship Id="rId99" Type="http://schemas.openxmlformats.org/officeDocument/2006/relationships/hyperlink" Target="file:///F:/CONTRATOS/2017/FEBRERO/099.pdf" TargetMode="External"/><Relationship Id="rId122" Type="http://schemas.openxmlformats.org/officeDocument/2006/relationships/hyperlink" Target="file:///F:/CONTRATOS/2017/FEBRERO/122.pdf" TargetMode="External"/><Relationship Id="rId164" Type="http://schemas.openxmlformats.org/officeDocument/2006/relationships/hyperlink" Target="file:///F:/CONTRATOS/2017/FEBRERO/150.pdf" TargetMode="External"/><Relationship Id="rId371" Type="http://schemas.openxmlformats.org/officeDocument/2006/relationships/hyperlink" Target="file:///F:/CONTRATOS/2017/JUNIO/384.pdf" TargetMode="External"/><Relationship Id="rId774" Type="http://schemas.openxmlformats.org/officeDocument/2006/relationships/hyperlink" Target="file:///F:/CONTRATOS/2017/OCTUBRE/782.pdf" TargetMode="External"/><Relationship Id="rId427" Type="http://schemas.openxmlformats.org/officeDocument/2006/relationships/hyperlink" Target="file:///F:/CONTRATOS/2017/SEPTIEMBRE/434.pdf" TargetMode="External"/><Relationship Id="rId469" Type="http://schemas.openxmlformats.org/officeDocument/2006/relationships/hyperlink" Target="file:///F:/CONTRATOS/2017/SEPTIEMBRE/476.pdf" TargetMode="External"/><Relationship Id="rId634" Type="http://schemas.openxmlformats.org/officeDocument/2006/relationships/hyperlink" Target="file:///F:/CONTRATOS/2017/OCTUBRE/642.pdf" TargetMode="External"/><Relationship Id="rId676" Type="http://schemas.openxmlformats.org/officeDocument/2006/relationships/hyperlink" Target="file:///F:/CONTRATOS/2017/OCTUBRE/684.pdf" TargetMode="External"/><Relationship Id="rId26" Type="http://schemas.openxmlformats.org/officeDocument/2006/relationships/hyperlink" Target="file:///F:/CONTRATOS/2017/ENERO/026.pdf" TargetMode="External"/><Relationship Id="rId231" Type="http://schemas.openxmlformats.org/officeDocument/2006/relationships/hyperlink" Target="file:///F:/CONTRATOS/2017/MARZO/219.pdf" TargetMode="External"/><Relationship Id="rId273" Type="http://schemas.openxmlformats.org/officeDocument/2006/relationships/hyperlink" Target="file:///F:/CONTRATOS/2017/MARZO/263.pdf" TargetMode="External"/><Relationship Id="rId329" Type="http://schemas.openxmlformats.org/officeDocument/2006/relationships/hyperlink" Target="file:///F:/CONTRATOS/2017/ABRIL/320.pdf" TargetMode="External"/><Relationship Id="rId480" Type="http://schemas.openxmlformats.org/officeDocument/2006/relationships/hyperlink" Target="file:///F:/CONTRATOS/2017/SEPTIEMBRE/487.pdf" TargetMode="External"/><Relationship Id="rId536" Type="http://schemas.openxmlformats.org/officeDocument/2006/relationships/hyperlink" Target="file:///F:/CONTRATOS/2017/SEPTIEMBRE/543.pdf" TargetMode="External"/><Relationship Id="rId701" Type="http://schemas.openxmlformats.org/officeDocument/2006/relationships/hyperlink" Target="file:///F:/CONTRATOS/2017/OCTUBRE/709.pdf" TargetMode="External"/><Relationship Id="rId68" Type="http://schemas.openxmlformats.org/officeDocument/2006/relationships/hyperlink" Target="file:///F:/CONTRATOS/2017/FEBRERO/068.pdf" TargetMode="External"/><Relationship Id="rId133" Type="http://schemas.openxmlformats.org/officeDocument/2006/relationships/hyperlink" Target="file:///F:/CONTRATOS/2017/FEBRERO/133.pdf" TargetMode="External"/><Relationship Id="rId175" Type="http://schemas.openxmlformats.org/officeDocument/2006/relationships/hyperlink" Target="file:///F:/CONTRATOS/2017/MARZO/163.pdf" TargetMode="External"/><Relationship Id="rId340" Type="http://schemas.openxmlformats.org/officeDocument/2006/relationships/hyperlink" Target="file:///F:/CONTRATOS/2017/MAYO/330.pdf" TargetMode="External"/><Relationship Id="rId578" Type="http://schemas.openxmlformats.org/officeDocument/2006/relationships/hyperlink" Target="file:///F:/CONTRATOS/2017/SEPTIEMBRE/586.pdf" TargetMode="External"/><Relationship Id="rId743" Type="http://schemas.openxmlformats.org/officeDocument/2006/relationships/hyperlink" Target="file:///F:/CONTRATOS/2017/OCTUBRE/751.pdf" TargetMode="External"/><Relationship Id="rId785" Type="http://schemas.openxmlformats.org/officeDocument/2006/relationships/hyperlink" Target="file:///F:/CONTRATOS/2017/MAYO/354A.pdf" TargetMode="External"/><Relationship Id="rId200" Type="http://schemas.openxmlformats.org/officeDocument/2006/relationships/hyperlink" Target="file:///F:/CONTRATOS/2017/MARZO/188.pdf" TargetMode="External"/><Relationship Id="rId382" Type="http://schemas.openxmlformats.org/officeDocument/2006/relationships/hyperlink" Target="file:///F:/CONTRATOS/2017/JUNIO/380.pdf" TargetMode="External"/><Relationship Id="rId438" Type="http://schemas.openxmlformats.org/officeDocument/2006/relationships/hyperlink" Target="file:///F:/CONTRATOS/2017/SEPTIEMBRE/445.pdf" TargetMode="External"/><Relationship Id="rId603" Type="http://schemas.openxmlformats.org/officeDocument/2006/relationships/hyperlink" Target="file:///F:/CONTRATOS/2017/SEPTIEMBRE/611.pdf" TargetMode="External"/><Relationship Id="rId645" Type="http://schemas.openxmlformats.org/officeDocument/2006/relationships/hyperlink" Target="file:///F:/CONTRATOS/2017/OCTUBRE/653.pdf" TargetMode="External"/><Relationship Id="rId687" Type="http://schemas.openxmlformats.org/officeDocument/2006/relationships/hyperlink" Target="file:///F:/CONTRATOS/2017/OCTUBRE/695.pdf" TargetMode="External"/><Relationship Id="rId242" Type="http://schemas.openxmlformats.org/officeDocument/2006/relationships/hyperlink" Target="file:///F:/CONTRATOS/2017/MARZO/230.pdf" TargetMode="External"/><Relationship Id="rId284" Type="http://schemas.openxmlformats.org/officeDocument/2006/relationships/hyperlink" Target="file:///F:/CONTRATOS/2017/MARZO/275.pdf" TargetMode="External"/><Relationship Id="rId491" Type="http://schemas.openxmlformats.org/officeDocument/2006/relationships/hyperlink" Target="file:///F:/CONTRATOS/2017/SEPTIEMBRE/498.pdf" TargetMode="External"/><Relationship Id="rId505" Type="http://schemas.openxmlformats.org/officeDocument/2006/relationships/hyperlink" Target="file:///F:/CONTRATOS/2017/SEPTIEMBRE/512.pdf" TargetMode="External"/><Relationship Id="rId712" Type="http://schemas.openxmlformats.org/officeDocument/2006/relationships/hyperlink" Target="file:///F:/CONTRATOS/2017/OCTUBRE/720.pdf" TargetMode="External"/><Relationship Id="rId37" Type="http://schemas.openxmlformats.org/officeDocument/2006/relationships/hyperlink" Target="file:///F:/CONTRATOS/2017/ENERO/037.pdf" TargetMode="External"/><Relationship Id="rId79" Type="http://schemas.openxmlformats.org/officeDocument/2006/relationships/hyperlink" Target="file:///F:/CONTRATOS/2017/FEBRERO/079.pdf" TargetMode="External"/><Relationship Id="rId102" Type="http://schemas.openxmlformats.org/officeDocument/2006/relationships/hyperlink" Target="file:///F:/CONTRATOS/2017/FEBRERO/102.pdf" TargetMode="External"/><Relationship Id="rId144" Type="http://schemas.openxmlformats.org/officeDocument/2006/relationships/hyperlink" Target="file:///F:/CONTRATOS/2017/JUNIO/374.pdf" TargetMode="External"/><Relationship Id="rId547" Type="http://schemas.openxmlformats.org/officeDocument/2006/relationships/hyperlink" Target="file:///F:/CONTRATOS/2017/SEPTIEMBRE/554.pdf" TargetMode="External"/><Relationship Id="rId589" Type="http://schemas.openxmlformats.org/officeDocument/2006/relationships/hyperlink" Target="file:///F:/CONTRATOS/2017/SEPTIEMBRE/597.pdf" TargetMode="External"/><Relationship Id="rId754" Type="http://schemas.openxmlformats.org/officeDocument/2006/relationships/hyperlink" Target="file:///F:/CONTRATOS/2017/OCTUBRE/762.pdf" TargetMode="External"/><Relationship Id="rId90" Type="http://schemas.openxmlformats.org/officeDocument/2006/relationships/hyperlink" Target="file:///F:/CONTRATOS/2017/FEBRERO/090.pdf" TargetMode="External"/><Relationship Id="rId186" Type="http://schemas.openxmlformats.org/officeDocument/2006/relationships/hyperlink" Target="file:///F:/CONTRATOS/2017/MARZO/174.pdf" TargetMode="External"/><Relationship Id="rId351" Type="http://schemas.openxmlformats.org/officeDocument/2006/relationships/hyperlink" Target="file:///F:/CONTRATOS/2017/MAYO/341.pdf" TargetMode="External"/><Relationship Id="rId393" Type="http://schemas.openxmlformats.org/officeDocument/2006/relationships/hyperlink" Target="file:///F:/PROCESOS/LP%20004/PUBLICAR/Cto%20No.%20400.pdf" TargetMode="External"/><Relationship Id="rId407" Type="http://schemas.openxmlformats.org/officeDocument/2006/relationships/hyperlink" Target="file:///F:/CONTRATOS/2017/AGOSTO/414.pdf" TargetMode="External"/><Relationship Id="rId449" Type="http://schemas.openxmlformats.org/officeDocument/2006/relationships/hyperlink" Target="file:///F:/CONTRATOS/2017/SEPTIEMBRE/456.pdf" TargetMode="External"/><Relationship Id="rId614" Type="http://schemas.openxmlformats.org/officeDocument/2006/relationships/hyperlink" Target="file:///F:/CONTRATOS/2017/SEPTIEMBRE/622.pdf" TargetMode="External"/><Relationship Id="rId656" Type="http://schemas.openxmlformats.org/officeDocument/2006/relationships/hyperlink" Target="file:///F:/CONTRATOS/2017/OCTUBRE/664.pdf" TargetMode="External"/><Relationship Id="rId211" Type="http://schemas.openxmlformats.org/officeDocument/2006/relationships/hyperlink" Target="file:///F:/CONTRATOS/2017/MARZO/199.pdf" TargetMode="External"/><Relationship Id="rId253" Type="http://schemas.openxmlformats.org/officeDocument/2006/relationships/hyperlink" Target="file:///F:/CONTRATOS/2017/MARZO/241.pdf" TargetMode="External"/><Relationship Id="rId295" Type="http://schemas.openxmlformats.org/officeDocument/2006/relationships/hyperlink" Target="file:///F:/CONTRATOS/2017/ABRIL/286.pdf" TargetMode="External"/><Relationship Id="rId309" Type="http://schemas.openxmlformats.org/officeDocument/2006/relationships/hyperlink" Target="file:///F:/CONTRATOS/2017/ABRIL/300.pdf" TargetMode="External"/><Relationship Id="rId460" Type="http://schemas.openxmlformats.org/officeDocument/2006/relationships/hyperlink" Target="file:///F:/CONTRATOS/2017/SEPTIEMBRE/467.pdf" TargetMode="External"/><Relationship Id="rId516" Type="http://schemas.openxmlformats.org/officeDocument/2006/relationships/hyperlink" Target="file:///F:/CONTRATOS/2017/SEPTIEMBRE/523.pdf" TargetMode="External"/><Relationship Id="rId698" Type="http://schemas.openxmlformats.org/officeDocument/2006/relationships/hyperlink" Target="file:///F:/CONTRATOS/2017/OCTUBRE/706.pdf" TargetMode="External"/><Relationship Id="rId48" Type="http://schemas.openxmlformats.org/officeDocument/2006/relationships/hyperlink" Target="file:///F:/CONTRATOS/2017/FEBRERO/048.pdf" TargetMode="External"/><Relationship Id="rId113" Type="http://schemas.openxmlformats.org/officeDocument/2006/relationships/hyperlink" Target="file:///F:/CONTRATOS/2017/FEBRERO/113.pdf" TargetMode="External"/><Relationship Id="rId320" Type="http://schemas.openxmlformats.org/officeDocument/2006/relationships/hyperlink" Target="file:///F:/CONTRATOS/2017/ABRIL/311.pdf" TargetMode="External"/><Relationship Id="rId558" Type="http://schemas.openxmlformats.org/officeDocument/2006/relationships/hyperlink" Target="file:///F:/CONTRATOS/2017/SEPTIEMBRE/566.pdf" TargetMode="External"/><Relationship Id="rId723" Type="http://schemas.openxmlformats.org/officeDocument/2006/relationships/hyperlink" Target="file:///F:/CONTRATOS/2017/OCTUBRE/731.pdf" TargetMode="External"/><Relationship Id="rId765" Type="http://schemas.openxmlformats.org/officeDocument/2006/relationships/hyperlink" Target="file:///F:/CONTRATOS/2017/OCTUBRE/773.pdf" TargetMode="External"/><Relationship Id="rId155" Type="http://schemas.openxmlformats.org/officeDocument/2006/relationships/hyperlink" Target="file:///F:/CONTRATOS/2017/FEBRERO/140.pdf" TargetMode="External"/><Relationship Id="rId197" Type="http://schemas.openxmlformats.org/officeDocument/2006/relationships/hyperlink" Target="file:///F:/CONTRATOS/2017/MARZO/185.pdf" TargetMode="External"/><Relationship Id="rId362" Type="http://schemas.openxmlformats.org/officeDocument/2006/relationships/hyperlink" Target="file:///F:/CONTRATOS/2017/MAYO/353%20ACEPTACION%20DE%20OFERTA.pdf" TargetMode="External"/><Relationship Id="rId418" Type="http://schemas.openxmlformats.org/officeDocument/2006/relationships/hyperlink" Target="file:///F:/CONTRATOS/2017/AGOSTO/425.pdf" TargetMode="External"/><Relationship Id="rId625" Type="http://schemas.openxmlformats.org/officeDocument/2006/relationships/hyperlink" Target="file:///F:/CONTRATOS/2017/OCTUBRE/633.pdf" TargetMode="External"/><Relationship Id="rId222" Type="http://schemas.openxmlformats.org/officeDocument/2006/relationships/hyperlink" Target="file:///F:/CONTRATOS/2017/MARZO/210.pdf" TargetMode="External"/><Relationship Id="rId264" Type="http://schemas.openxmlformats.org/officeDocument/2006/relationships/hyperlink" Target="file:///F:/CONTRATOS/2017/MARZO/253.pdf" TargetMode="External"/><Relationship Id="rId471" Type="http://schemas.openxmlformats.org/officeDocument/2006/relationships/hyperlink" Target="file:///F:/CONTRATOS/2017/SEPTIEMBRE/478.pdf" TargetMode="External"/><Relationship Id="rId667" Type="http://schemas.openxmlformats.org/officeDocument/2006/relationships/hyperlink" Target="file:///F:/CONTRATOS/2017/OCTUBRE/675.pdf" TargetMode="External"/><Relationship Id="rId17" Type="http://schemas.openxmlformats.org/officeDocument/2006/relationships/hyperlink" Target="file:///F:/CONTRATOS/2017/ENERO/017.pdf" TargetMode="External"/><Relationship Id="rId59" Type="http://schemas.openxmlformats.org/officeDocument/2006/relationships/hyperlink" Target="file:///F:/CONTRATOS/2017/FEBRERO/059.pdf" TargetMode="External"/><Relationship Id="rId124" Type="http://schemas.openxmlformats.org/officeDocument/2006/relationships/hyperlink" Target="file:///F:/CONTRATOS/2017/FEBRERO/124.pdf" TargetMode="External"/><Relationship Id="rId527" Type="http://schemas.openxmlformats.org/officeDocument/2006/relationships/hyperlink" Target="file:///F:/CONTRATOS/2017/SEPTIEMBRE/534.pdf" TargetMode="External"/><Relationship Id="rId569" Type="http://schemas.openxmlformats.org/officeDocument/2006/relationships/hyperlink" Target="file:///F:/CONTRATOS/2017/SEPTIEMBRE/577.pdf" TargetMode="External"/><Relationship Id="rId734" Type="http://schemas.openxmlformats.org/officeDocument/2006/relationships/hyperlink" Target="file:///F:/CONTRATOS/2017/OCTUBRE/742.pdf" TargetMode="External"/><Relationship Id="rId776" Type="http://schemas.openxmlformats.org/officeDocument/2006/relationships/hyperlink" Target="file:///F:/CONTRATOS/2017/OCTUBRE/784.pdf" TargetMode="External"/><Relationship Id="rId70" Type="http://schemas.openxmlformats.org/officeDocument/2006/relationships/hyperlink" Target="file:///F:/CONTRATOS/2017/FEBRERO/070.pdf" TargetMode="External"/><Relationship Id="rId166" Type="http://schemas.openxmlformats.org/officeDocument/2006/relationships/hyperlink" Target="file:///F:/CONTRATOS/2017/FEBRERO/153.pdf" TargetMode="External"/><Relationship Id="rId331" Type="http://schemas.openxmlformats.org/officeDocument/2006/relationships/hyperlink" Target="file:///F:/CONTRATOS/2017/ABRIL/322.pdf" TargetMode="External"/><Relationship Id="rId373" Type="http://schemas.openxmlformats.org/officeDocument/2006/relationships/hyperlink" Target="file:///F:/CONTRATOS/2017/JUNIO/386.pdf" TargetMode="External"/><Relationship Id="rId429" Type="http://schemas.openxmlformats.org/officeDocument/2006/relationships/hyperlink" Target="file:///F:/CONTRATOS/2017/SEPTIEMBRE/436.pdf" TargetMode="External"/><Relationship Id="rId580" Type="http://schemas.openxmlformats.org/officeDocument/2006/relationships/hyperlink" Target="file:///F:/CONTRATOS/2017/SEPTIEMBRE/588.pdf" TargetMode="External"/><Relationship Id="rId636" Type="http://schemas.openxmlformats.org/officeDocument/2006/relationships/hyperlink" Target="file:///F:/CONTRATOS/2017/OCTUBRE/644.pdf" TargetMode="External"/><Relationship Id="rId1" Type="http://schemas.openxmlformats.org/officeDocument/2006/relationships/hyperlink" Target="file:///F:/CONTRATOS/2017/ENERO/001.pdf" TargetMode="External"/><Relationship Id="rId233" Type="http://schemas.openxmlformats.org/officeDocument/2006/relationships/hyperlink" Target="file:///F:/CONTRATOS/2017/MARZO/221.pdf" TargetMode="External"/><Relationship Id="rId440" Type="http://schemas.openxmlformats.org/officeDocument/2006/relationships/hyperlink" Target="file:///F:/CONTRATOS/2017/SEPTIEMBRE/447.pdf" TargetMode="External"/><Relationship Id="rId678" Type="http://schemas.openxmlformats.org/officeDocument/2006/relationships/hyperlink" Target="file:///F:/CONTRATOS/2017/OCTUBRE/686.pdf" TargetMode="External"/><Relationship Id="rId28" Type="http://schemas.openxmlformats.org/officeDocument/2006/relationships/hyperlink" Target="file:///F:/CONTRATOS/2017/ENERO/028.pdf" TargetMode="External"/><Relationship Id="rId275" Type="http://schemas.openxmlformats.org/officeDocument/2006/relationships/hyperlink" Target="file:///F:/CONTRATOS/2017/MARZO/265.pdf" TargetMode="External"/><Relationship Id="rId300" Type="http://schemas.openxmlformats.org/officeDocument/2006/relationships/hyperlink" Target="file:///F:/CONTRATOS/2017/ABRIL/291.pdf" TargetMode="External"/><Relationship Id="rId482" Type="http://schemas.openxmlformats.org/officeDocument/2006/relationships/hyperlink" Target="file:///F:/CONTRATOS/2017/SEPTIEMBRE/489.pdf" TargetMode="External"/><Relationship Id="rId538" Type="http://schemas.openxmlformats.org/officeDocument/2006/relationships/hyperlink" Target="file:///F:/CONTRATOS/2017/SEPTIEMBRE/545.pdf" TargetMode="External"/><Relationship Id="rId703" Type="http://schemas.openxmlformats.org/officeDocument/2006/relationships/hyperlink" Target="file:///F:/CONTRATOS/2017/OCTUBRE/711.pdf" TargetMode="External"/><Relationship Id="rId745" Type="http://schemas.openxmlformats.org/officeDocument/2006/relationships/hyperlink" Target="file:///F:/CONTRATOS/2017/OCTUBRE/753.pdf" TargetMode="External"/><Relationship Id="rId81" Type="http://schemas.openxmlformats.org/officeDocument/2006/relationships/hyperlink" Target="file:///F:/CONTRATOS/2017/FEBRERO/081.pdf" TargetMode="External"/><Relationship Id="rId135" Type="http://schemas.openxmlformats.org/officeDocument/2006/relationships/hyperlink" Target="file:///F:/CONTRATOS/2017/FEBRERO/136.pdf" TargetMode="External"/><Relationship Id="rId177" Type="http://schemas.openxmlformats.org/officeDocument/2006/relationships/hyperlink" Target="file:///F:/CONTRATOS/2017/MARZO/165.pdf" TargetMode="External"/><Relationship Id="rId342" Type="http://schemas.openxmlformats.org/officeDocument/2006/relationships/hyperlink" Target="file:///F:/CONTRATOS/2017/MAYO/332.pdf" TargetMode="External"/><Relationship Id="rId384" Type="http://schemas.openxmlformats.org/officeDocument/2006/relationships/hyperlink" Target="file:///F:/PROCESOS/CM%20001-2017/391.pdf" TargetMode="External"/><Relationship Id="rId591" Type="http://schemas.openxmlformats.org/officeDocument/2006/relationships/hyperlink" Target="file:///F:/CONTRATOS/2017/SEPTIEMBRE/599.pdf" TargetMode="External"/><Relationship Id="rId605" Type="http://schemas.openxmlformats.org/officeDocument/2006/relationships/hyperlink" Target="file:///F:/CONTRATOS/2017/SEPTIEMBRE/613.pdf" TargetMode="External"/><Relationship Id="rId202" Type="http://schemas.openxmlformats.org/officeDocument/2006/relationships/hyperlink" Target="file:///F:/CONTRATOS/2017/MARZO/190.pdf" TargetMode="External"/><Relationship Id="rId244" Type="http://schemas.openxmlformats.org/officeDocument/2006/relationships/hyperlink" Target="file:///F:/CONTRATOS/2017/MARZO/232.pdf" TargetMode="External"/><Relationship Id="rId647" Type="http://schemas.openxmlformats.org/officeDocument/2006/relationships/hyperlink" Target="file:///F:/CONTRATOS/2017/OCTUBRE/655.pdf" TargetMode="External"/><Relationship Id="rId689" Type="http://schemas.openxmlformats.org/officeDocument/2006/relationships/hyperlink" Target="file:///F:/CONTRATOS/2017/OCTUBRE/697.pdf" TargetMode="External"/><Relationship Id="rId39" Type="http://schemas.openxmlformats.org/officeDocument/2006/relationships/hyperlink" Target="file:///F:/CONTRATOS/2017/ENERO/039.pdf" TargetMode="External"/><Relationship Id="rId286" Type="http://schemas.openxmlformats.org/officeDocument/2006/relationships/hyperlink" Target="file:///F:/CONTRATOS/2017/MARZO/277.pdf" TargetMode="External"/><Relationship Id="rId451" Type="http://schemas.openxmlformats.org/officeDocument/2006/relationships/hyperlink" Target="file:///F:/CONTRATOS/2017/SEPTIEMBRE/458.pdf" TargetMode="External"/><Relationship Id="rId493" Type="http://schemas.openxmlformats.org/officeDocument/2006/relationships/hyperlink" Target="file:///F:/CONTRATOS/2017/SEPTIEMBRE/500.pdf" TargetMode="External"/><Relationship Id="rId507" Type="http://schemas.openxmlformats.org/officeDocument/2006/relationships/hyperlink" Target="file:///F:/CONTRATOS/2017/SEPTIEMBRE/514.pdf" TargetMode="External"/><Relationship Id="rId549" Type="http://schemas.openxmlformats.org/officeDocument/2006/relationships/hyperlink" Target="file:///F:/CONTRATOS/2017/SEPTIEMBRE/556.pdf" TargetMode="External"/><Relationship Id="rId714" Type="http://schemas.openxmlformats.org/officeDocument/2006/relationships/hyperlink" Target="file:///F:/CONTRATOS/2017/OCTUBRE/722.pdf" TargetMode="External"/><Relationship Id="rId756" Type="http://schemas.openxmlformats.org/officeDocument/2006/relationships/hyperlink" Target="file:///F:/CONTRATOS/2017/OCTUBRE/764.pdf" TargetMode="External"/><Relationship Id="rId50" Type="http://schemas.openxmlformats.org/officeDocument/2006/relationships/hyperlink" Target="file:///F:/CONTRATOS/2017/FEBRERO/050.pdf" TargetMode="External"/><Relationship Id="rId104" Type="http://schemas.openxmlformats.org/officeDocument/2006/relationships/hyperlink" Target="file:///F:/CONTRATOS/2017/FEBRERO/104.pdf" TargetMode="External"/><Relationship Id="rId146" Type="http://schemas.openxmlformats.org/officeDocument/2006/relationships/hyperlink" Target="file:///F:/CONTRATOS/2017/JUNIO/372.pdf" TargetMode="External"/><Relationship Id="rId188" Type="http://schemas.openxmlformats.org/officeDocument/2006/relationships/hyperlink" Target="file:///F:/CONTRATOS/2017/MARZO/176.pdf" TargetMode="External"/><Relationship Id="rId311" Type="http://schemas.openxmlformats.org/officeDocument/2006/relationships/hyperlink" Target="file:///F:/CONTRATOS/2017/ABRIL/302.pdf" TargetMode="External"/><Relationship Id="rId353" Type="http://schemas.openxmlformats.org/officeDocument/2006/relationships/hyperlink" Target="file:///F:/CONTRATOS/2017/MAYO/343.pdf" TargetMode="External"/><Relationship Id="rId395" Type="http://schemas.openxmlformats.org/officeDocument/2006/relationships/hyperlink" Target="file:///F:/PROCESOS/LP%20005/402.pdf" TargetMode="External"/><Relationship Id="rId409" Type="http://schemas.openxmlformats.org/officeDocument/2006/relationships/hyperlink" Target="file:///F:/CONTRATOS/2017/AGOSTO/416.pdf" TargetMode="External"/><Relationship Id="rId560" Type="http://schemas.openxmlformats.org/officeDocument/2006/relationships/hyperlink" Target="file:///F:/CONTRATOS/2017/SEPTIEMBRE/568.pdf" TargetMode="External"/><Relationship Id="rId92" Type="http://schemas.openxmlformats.org/officeDocument/2006/relationships/hyperlink" Target="file:///F:/CONTRATOS/2017/FEBRERO/092.pdf" TargetMode="External"/><Relationship Id="rId213" Type="http://schemas.openxmlformats.org/officeDocument/2006/relationships/hyperlink" Target="file:///F:/CONTRATOS/2017/MARZO/201.pdf" TargetMode="External"/><Relationship Id="rId420" Type="http://schemas.openxmlformats.org/officeDocument/2006/relationships/hyperlink" Target="file:///F:/CONTRATOS/2017/AGOSTO/427.pdf" TargetMode="External"/><Relationship Id="rId616" Type="http://schemas.openxmlformats.org/officeDocument/2006/relationships/hyperlink" Target="file:///F:/CONTRATOS/2017/SEPTIEMBRE/624.pdf" TargetMode="External"/><Relationship Id="rId658" Type="http://schemas.openxmlformats.org/officeDocument/2006/relationships/hyperlink" Target="file:///F:/CONTRATOS/2017/OCTUBRE/666.pdf" TargetMode="External"/><Relationship Id="rId255" Type="http://schemas.openxmlformats.org/officeDocument/2006/relationships/hyperlink" Target="file:///F:/CONTRATOS/2017/MARZO/243.pdf" TargetMode="External"/><Relationship Id="rId297" Type="http://schemas.openxmlformats.org/officeDocument/2006/relationships/hyperlink" Target="file:///F:/CONTRATOS/2017/ABRIL/288.pdf" TargetMode="External"/><Relationship Id="rId462" Type="http://schemas.openxmlformats.org/officeDocument/2006/relationships/hyperlink" Target="file:///F:/CONTRATOS/2017/SEPTIEMBRE/469.pdf" TargetMode="External"/><Relationship Id="rId518" Type="http://schemas.openxmlformats.org/officeDocument/2006/relationships/hyperlink" Target="file:///F:/CONTRATOS/2017/SEPTIEMBRE/525.pdf" TargetMode="External"/><Relationship Id="rId725" Type="http://schemas.openxmlformats.org/officeDocument/2006/relationships/hyperlink" Target="file:///F:/CONTRATOS/2017/OCTUBRE/733.pdf" TargetMode="External"/><Relationship Id="rId115" Type="http://schemas.openxmlformats.org/officeDocument/2006/relationships/hyperlink" Target="file:///F:/CONTRATOS/2017/FEBRERO/115.pdf" TargetMode="External"/><Relationship Id="rId157" Type="http://schemas.openxmlformats.org/officeDocument/2006/relationships/hyperlink" Target="file:///F:/CONTRATOS/2017/FEBRERO/142.pdf" TargetMode="External"/><Relationship Id="rId322" Type="http://schemas.openxmlformats.org/officeDocument/2006/relationships/hyperlink" Target="file:///F:/CONTRATOS/2017/ABRIL/313.pdf" TargetMode="External"/><Relationship Id="rId364" Type="http://schemas.openxmlformats.org/officeDocument/2006/relationships/hyperlink" Target="file:///F:/CONTRATOS/2017/MAYO/355.pdf" TargetMode="External"/><Relationship Id="rId767" Type="http://schemas.openxmlformats.org/officeDocument/2006/relationships/hyperlink" Target="file:///F:/CONTRATOS/2017/OCTUBRE/775.pdf" TargetMode="External"/><Relationship Id="rId61" Type="http://schemas.openxmlformats.org/officeDocument/2006/relationships/hyperlink" Target="file:///F:/CONTRATOS/2017/FEBRERO/061.pdf" TargetMode="External"/><Relationship Id="rId199" Type="http://schemas.openxmlformats.org/officeDocument/2006/relationships/hyperlink" Target="file:///F:/CONTRATOS/2017/MARZO/187.pdf" TargetMode="External"/><Relationship Id="rId571" Type="http://schemas.openxmlformats.org/officeDocument/2006/relationships/hyperlink" Target="file:///F:/CONTRATOS/2017/SEPTIEMBRE/579.pdf" TargetMode="External"/><Relationship Id="rId627" Type="http://schemas.openxmlformats.org/officeDocument/2006/relationships/hyperlink" Target="file:///F:/CONTRATOS/2017/OCTUBRE/635.pdf" TargetMode="External"/><Relationship Id="rId669" Type="http://schemas.openxmlformats.org/officeDocument/2006/relationships/hyperlink" Target="file:///F:/CONTRATOS/2017/OCTUBRE/677.pdf" TargetMode="External"/><Relationship Id="rId19" Type="http://schemas.openxmlformats.org/officeDocument/2006/relationships/hyperlink" Target="file:///F:/CONTRATOS/2017/ENERO/019.pdf" TargetMode="External"/><Relationship Id="rId224" Type="http://schemas.openxmlformats.org/officeDocument/2006/relationships/hyperlink" Target="file:///F:/CONTRATOS/2017/MARZO/212.pdf" TargetMode="External"/><Relationship Id="rId266" Type="http://schemas.openxmlformats.org/officeDocument/2006/relationships/hyperlink" Target="file:///F:/CONTRATOS/2017/MARZO/255.pdf" TargetMode="External"/><Relationship Id="rId431" Type="http://schemas.openxmlformats.org/officeDocument/2006/relationships/hyperlink" Target="file:///F:/CONTRATOS/2017/SEPTIEMBRE/438.pdf" TargetMode="External"/><Relationship Id="rId473" Type="http://schemas.openxmlformats.org/officeDocument/2006/relationships/hyperlink" Target="file:///F:/CONTRATOS/2017/SEPTIEMBRE/480.pdf" TargetMode="External"/><Relationship Id="rId529" Type="http://schemas.openxmlformats.org/officeDocument/2006/relationships/hyperlink" Target="file:///F:/CONTRATOS/2017/SEPTIEMBRE/536.pdf" TargetMode="External"/><Relationship Id="rId680" Type="http://schemas.openxmlformats.org/officeDocument/2006/relationships/hyperlink" Target="file:///F:/CONTRATOS/2017/OCTUBRE/688.pdf" TargetMode="External"/><Relationship Id="rId736" Type="http://schemas.openxmlformats.org/officeDocument/2006/relationships/hyperlink" Target="file:///F:/CONTRATOS/2017/OCTUBRE/744.pdf" TargetMode="External"/><Relationship Id="rId30" Type="http://schemas.openxmlformats.org/officeDocument/2006/relationships/hyperlink" Target="file:///F:/CONTRATOS/2017/ENERO/030.pdf" TargetMode="External"/><Relationship Id="rId126" Type="http://schemas.openxmlformats.org/officeDocument/2006/relationships/hyperlink" Target="file:///F:/CONTRATOS/2017/FEBRERO/126.pdf" TargetMode="External"/><Relationship Id="rId168" Type="http://schemas.openxmlformats.org/officeDocument/2006/relationships/hyperlink" Target="file:///F:/CONTRATOS/2017/MARZO/156.pdf" TargetMode="External"/><Relationship Id="rId333" Type="http://schemas.openxmlformats.org/officeDocument/2006/relationships/hyperlink" Target="file:///F:/CONTRATOS/2017/MAYO/324.pdf" TargetMode="External"/><Relationship Id="rId540" Type="http://schemas.openxmlformats.org/officeDocument/2006/relationships/hyperlink" Target="file:///F:/CONTRATOS/2017/SEPTIEMBRE/547.pdf" TargetMode="External"/><Relationship Id="rId778" Type="http://schemas.openxmlformats.org/officeDocument/2006/relationships/hyperlink" Target="file:///F:/CONTRATOS/2017/OCTUBRE/786.pdf" TargetMode="External"/><Relationship Id="rId72" Type="http://schemas.openxmlformats.org/officeDocument/2006/relationships/hyperlink" Target="file:///F:/CONTRATOS/2017/FEBRERO/072.pdf" TargetMode="External"/><Relationship Id="rId375" Type="http://schemas.openxmlformats.org/officeDocument/2006/relationships/hyperlink" Target="file:///F:/CONTRATOS/2017/MAYO/361.pdf" TargetMode="External"/><Relationship Id="rId582" Type="http://schemas.openxmlformats.org/officeDocument/2006/relationships/hyperlink" Target="file:///F:/CONTRATOS/2017/SEPTIEMBRE/590.pdf" TargetMode="External"/><Relationship Id="rId638" Type="http://schemas.openxmlformats.org/officeDocument/2006/relationships/hyperlink" Target="file:///F:/PROCESOS/LP%20007/PUBLICAR/646-AXA%20C.pdf" TargetMode="External"/><Relationship Id="rId3" Type="http://schemas.openxmlformats.org/officeDocument/2006/relationships/hyperlink" Target="file:///F:/CONTRATOS/2017/ENERO/003.pdf" TargetMode="External"/><Relationship Id="rId235" Type="http://schemas.openxmlformats.org/officeDocument/2006/relationships/hyperlink" Target="file:///F:/CONTRATOS/2017/MARZO/223.pdf" TargetMode="External"/><Relationship Id="rId277" Type="http://schemas.openxmlformats.org/officeDocument/2006/relationships/hyperlink" Target="file:///F:/CONTRATOS/2017/MARZO/267.pdf" TargetMode="External"/><Relationship Id="rId400" Type="http://schemas.openxmlformats.org/officeDocument/2006/relationships/hyperlink" Target="file:///F:/CONTRATOS/2017/AGOSTO/407.pdf" TargetMode="External"/><Relationship Id="rId442" Type="http://schemas.openxmlformats.org/officeDocument/2006/relationships/hyperlink" Target="file:///F:/CONTRATOS/2017/SEPTIEMBRE/449.pdf" TargetMode="External"/><Relationship Id="rId484" Type="http://schemas.openxmlformats.org/officeDocument/2006/relationships/hyperlink" Target="file:///F:/CONTRATOS/2017/SEPTIEMBRE/491.pdf" TargetMode="External"/><Relationship Id="rId705" Type="http://schemas.openxmlformats.org/officeDocument/2006/relationships/hyperlink" Target="file:///F:/CONTRATOS/2017/OCTUBRE/713.pdf" TargetMode="External"/><Relationship Id="rId137" Type="http://schemas.openxmlformats.org/officeDocument/2006/relationships/hyperlink" Target="file:///F:/CONTRATOS/2017/FEBRERO/138.pdf" TargetMode="External"/><Relationship Id="rId302" Type="http://schemas.openxmlformats.org/officeDocument/2006/relationships/hyperlink" Target="file:///F:/CONTRATOS/2017/ABRIL/293.pdf" TargetMode="External"/><Relationship Id="rId344" Type="http://schemas.openxmlformats.org/officeDocument/2006/relationships/hyperlink" Target="file:///F:/CONTRATOS/2017/MAYO/334.pdf" TargetMode="External"/><Relationship Id="rId691" Type="http://schemas.openxmlformats.org/officeDocument/2006/relationships/hyperlink" Target="file:///F:/CONTRATOS/2017/OCTUBRE/699.pdf" TargetMode="External"/><Relationship Id="rId747" Type="http://schemas.openxmlformats.org/officeDocument/2006/relationships/hyperlink" Target="file:///F:/CONTRATOS/2017/OCTUBRE/755.pdf" TargetMode="External"/><Relationship Id="rId41" Type="http://schemas.openxmlformats.org/officeDocument/2006/relationships/hyperlink" Target="file:///F:/CONTRATOS/2017/ENERO/041.pdf" TargetMode="External"/><Relationship Id="rId83" Type="http://schemas.openxmlformats.org/officeDocument/2006/relationships/hyperlink" Target="file:///F:/CONTRATOS/2017/FEBRERO/083.pdf" TargetMode="External"/><Relationship Id="rId179" Type="http://schemas.openxmlformats.org/officeDocument/2006/relationships/hyperlink" Target="file:///F:/CONTRATOS/2017/MARZO/167.pdf" TargetMode="External"/><Relationship Id="rId386" Type="http://schemas.openxmlformats.org/officeDocument/2006/relationships/hyperlink" Target="file:///F:/CONTRATOS/2017/JULIO/393.pdf" TargetMode="External"/><Relationship Id="rId551" Type="http://schemas.openxmlformats.org/officeDocument/2006/relationships/hyperlink" Target="file:///F:/CONTRATOS/2017/SEPTIEMBRE/558.pdf" TargetMode="External"/><Relationship Id="rId593" Type="http://schemas.openxmlformats.org/officeDocument/2006/relationships/hyperlink" Target="file:///F:/CONTRATOS/2017/SEPTIEMBRE/601.pdf" TargetMode="External"/><Relationship Id="rId607" Type="http://schemas.openxmlformats.org/officeDocument/2006/relationships/hyperlink" Target="file:///F:/CONTRATOS/2017/SEPTIEMBRE/615.pdf" TargetMode="External"/><Relationship Id="rId649" Type="http://schemas.openxmlformats.org/officeDocument/2006/relationships/hyperlink" Target="file:///F:/CONTRATOS/2017/OCTUBRE/657.pdf" TargetMode="External"/><Relationship Id="rId190" Type="http://schemas.openxmlformats.org/officeDocument/2006/relationships/hyperlink" Target="file:///F:/CONTRATOS/2017/MARZO/178.pdf" TargetMode="External"/><Relationship Id="rId204" Type="http://schemas.openxmlformats.org/officeDocument/2006/relationships/hyperlink" Target="file:///F:/CONTRATOS/2017/MARZO/192.pdf" TargetMode="External"/><Relationship Id="rId246" Type="http://schemas.openxmlformats.org/officeDocument/2006/relationships/hyperlink" Target="file:///F:/CONTRATOS/2017/MARZO/234.pdf" TargetMode="External"/><Relationship Id="rId288" Type="http://schemas.openxmlformats.org/officeDocument/2006/relationships/hyperlink" Target="file:///F:/CONTRATOS/2017/MARZO/279.pdf" TargetMode="External"/><Relationship Id="rId411" Type="http://schemas.openxmlformats.org/officeDocument/2006/relationships/hyperlink" Target="file:///F:/CONTRATOS/2017/AGOSTO/418.pdf" TargetMode="External"/><Relationship Id="rId453" Type="http://schemas.openxmlformats.org/officeDocument/2006/relationships/hyperlink" Target="file:///F:/CONTRATOS/2017/SEPTIEMBRE/460.pdf" TargetMode="External"/><Relationship Id="rId509" Type="http://schemas.openxmlformats.org/officeDocument/2006/relationships/hyperlink" Target="file:///F:/CONTRATOS/2017/SEPTIEMBRE/516.pdf" TargetMode="External"/><Relationship Id="rId660" Type="http://schemas.openxmlformats.org/officeDocument/2006/relationships/hyperlink" Target="file:///F:/CONTRATOS/2017/SEPTIEMBRE/668.pdf" TargetMode="External"/><Relationship Id="rId106" Type="http://schemas.openxmlformats.org/officeDocument/2006/relationships/hyperlink" Target="file:///F:/CONTRATOS/2017/FEBRERO/106.pdf" TargetMode="External"/><Relationship Id="rId313" Type="http://schemas.openxmlformats.org/officeDocument/2006/relationships/hyperlink" Target="file:///F:/CONTRATOS/2017/ABRIL/304.pdf" TargetMode="External"/><Relationship Id="rId495" Type="http://schemas.openxmlformats.org/officeDocument/2006/relationships/hyperlink" Target="file:///F:/CONTRATOS/2017/SEPTIEMBRE/502.pdf" TargetMode="External"/><Relationship Id="rId716" Type="http://schemas.openxmlformats.org/officeDocument/2006/relationships/hyperlink" Target="file:///F:/CONTRATOS/2017/OCTUBRE/724.pdf" TargetMode="External"/><Relationship Id="rId758" Type="http://schemas.openxmlformats.org/officeDocument/2006/relationships/hyperlink" Target="file:///F:/PROCESOS/MC%20007-2017/PUBLICAR/COMUNICACI&#211;N%20DE%20ACEPTACI&#211;N%20DE%20OFERTA.pdf" TargetMode="External"/><Relationship Id="rId10" Type="http://schemas.openxmlformats.org/officeDocument/2006/relationships/hyperlink" Target="file:///F:/CONTRATOS/2017/ENERO/010.pdf" TargetMode="External"/><Relationship Id="rId52" Type="http://schemas.openxmlformats.org/officeDocument/2006/relationships/hyperlink" Target="file:///F:/CONTRATOS/2017/FEBRERO/052.pdf" TargetMode="External"/><Relationship Id="rId94" Type="http://schemas.openxmlformats.org/officeDocument/2006/relationships/hyperlink" Target="file:///F:/CONTRATOS/2017/FEBRERO/094.pdf" TargetMode="External"/><Relationship Id="rId148" Type="http://schemas.openxmlformats.org/officeDocument/2006/relationships/hyperlink" Target="file:///F:/CONTRATOS/2017/JUNIO/370.pdf" TargetMode="External"/><Relationship Id="rId355" Type="http://schemas.openxmlformats.org/officeDocument/2006/relationships/hyperlink" Target="file:///F:/CONTRATOS/2017/MAYO/345.pdf" TargetMode="External"/><Relationship Id="rId397" Type="http://schemas.openxmlformats.org/officeDocument/2006/relationships/hyperlink" Target="file:///F:/CONTRATOS/2017/AGOSTO/404.pdf" TargetMode="External"/><Relationship Id="rId520" Type="http://schemas.openxmlformats.org/officeDocument/2006/relationships/hyperlink" Target="file:///F:/CONTRATOS/2017/SEPTIEMBRE/527.pdf" TargetMode="External"/><Relationship Id="rId562" Type="http://schemas.openxmlformats.org/officeDocument/2006/relationships/hyperlink" Target="file:///F:/CONTRATOS/2017/SEPTIEMBRE/570.pdf" TargetMode="External"/><Relationship Id="rId618" Type="http://schemas.openxmlformats.org/officeDocument/2006/relationships/hyperlink" Target="file:///F:/CONTRATOS/2017/OCTUBRE/626.pdf" TargetMode="External"/><Relationship Id="rId215" Type="http://schemas.openxmlformats.org/officeDocument/2006/relationships/hyperlink" Target="file:///F:/CONTRATOS/2017/MARZO/203.pdf" TargetMode="External"/><Relationship Id="rId257" Type="http://schemas.openxmlformats.org/officeDocument/2006/relationships/hyperlink" Target="file:///F:/CONTRATOS/2017/MARZO/245.pdf" TargetMode="External"/><Relationship Id="rId422" Type="http://schemas.openxmlformats.org/officeDocument/2006/relationships/hyperlink" Target="file:///F:/CONTRATOS/2017/AGOSTO/429.pdf" TargetMode="External"/><Relationship Id="rId464" Type="http://schemas.openxmlformats.org/officeDocument/2006/relationships/hyperlink" Target="file:///F:/CONTRATOS/2017/SEPTIEMBRE/471.pdf" TargetMode="External"/><Relationship Id="rId299" Type="http://schemas.openxmlformats.org/officeDocument/2006/relationships/hyperlink" Target="file:///F:/CONTRATOS/2017/ABRIL/290.pdf" TargetMode="External"/><Relationship Id="rId727" Type="http://schemas.openxmlformats.org/officeDocument/2006/relationships/hyperlink" Target="file:///F:/CONTRATOS/2017/OCTUBRE/735.pdf" TargetMode="External"/><Relationship Id="rId63" Type="http://schemas.openxmlformats.org/officeDocument/2006/relationships/hyperlink" Target="file:///F:/CONTRATOS/2017/FEBRERO/063.pdf" TargetMode="External"/><Relationship Id="rId159" Type="http://schemas.openxmlformats.org/officeDocument/2006/relationships/hyperlink" Target="file:///F:/CONTRATOS/2017/FEBRERO/144.pdf" TargetMode="External"/><Relationship Id="rId366" Type="http://schemas.openxmlformats.org/officeDocument/2006/relationships/hyperlink" Target="file:///F:/CONTRATOS/2017/MAYO/357.pdf" TargetMode="External"/><Relationship Id="rId573" Type="http://schemas.openxmlformats.org/officeDocument/2006/relationships/hyperlink" Target="file:///F:/CONTRATOS/2017/SEPTIEMBRE/581.pdf" TargetMode="External"/><Relationship Id="rId780" Type="http://schemas.openxmlformats.org/officeDocument/2006/relationships/hyperlink" Target="file:///F:/CONTRATOS/2017/NOVIEMBRE/788.pdf" TargetMode="External"/><Relationship Id="rId226" Type="http://schemas.openxmlformats.org/officeDocument/2006/relationships/hyperlink" Target="file:///F:/CONTRATOS/2017/MARZO/214.pdf" TargetMode="External"/><Relationship Id="rId433" Type="http://schemas.openxmlformats.org/officeDocument/2006/relationships/hyperlink" Target="file:///F:/CONTRATOS/2017/SEPTIEMBRE/440.pdf" TargetMode="External"/><Relationship Id="rId640" Type="http://schemas.openxmlformats.org/officeDocument/2006/relationships/hyperlink" Target="file:///F:/CONTRATOS/2017/OCTUBRE/648.pdf" TargetMode="External"/><Relationship Id="rId738" Type="http://schemas.openxmlformats.org/officeDocument/2006/relationships/hyperlink" Target="file:///F:/CONTRATOS/2017/OCTUBRE/746.pdf" TargetMode="External"/><Relationship Id="rId74" Type="http://schemas.openxmlformats.org/officeDocument/2006/relationships/hyperlink" Target="file:///F:/CONTRATOS/2017/FEBRERO/074.pdf" TargetMode="External"/><Relationship Id="rId377" Type="http://schemas.openxmlformats.org/officeDocument/2006/relationships/hyperlink" Target="file:///F:/CONTRATOS/2017/MAYO/363.pdf" TargetMode="External"/><Relationship Id="rId500" Type="http://schemas.openxmlformats.org/officeDocument/2006/relationships/hyperlink" Target="file:///F:/CONTRATOS/2017/SEPTIEMBRE/507.pdf" TargetMode="External"/><Relationship Id="rId584" Type="http://schemas.openxmlformats.org/officeDocument/2006/relationships/hyperlink" Target="file:///F:/CONTRATOS/2017/SEPTIEMBRE/592.pdf" TargetMode="External"/><Relationship Id="rId5" Type="http://schemas.openxmlformats.org/officeDocument/2006/relationships/hyperlink" Target="file:///F:/CONTRATOS/2017/ENERO/005.pdf" TargetMode="External"/><Relationship Id="rId237" Type="http://schemas.openxmlformats.org/officeDocument/2006/relationships/hyperlink" Target="file:///F:/CONTRATOS/2017/MARZO/225.pdf" TargetMode="External"/><Relationship Id="rId444" Type="http://schemas.openxmlformats.org/officeDocument/2006/relationships/hyperlink" Target="file:///F:/CONTRATOS/2017/SEPTIEMBRE/451.pdf" TargetMode="External"/><Relationship Id="rId651" Type="http://schemas.openxmlformats.org/officeDocument/2006/relationships/hyperlink" Target="file:///F:/CONTRATOS/2017/OCTUBRE/659.pdf" TargetMode="External"/><Relationship Id="rId749" Type="http://schemas.openxmlformats.org/officeDocument/2006/relationships/hyperlink" Target="file:///F:/CONTRATOS/2017/OCTUBRE/757.pdf" TargetMode="External"/><Relationship Id="rId290" Type="http://schemas.openxmlformats.org/officeDocument/2006/relationships/hyperlink" Target="file:///F:/CONTRATOS/2017/MARZO/281.pdf" TargetMode="External"/><Relationship Id="rId304" Type="http://schemas.openxmlformats.org/officeDocument/2006/relationships/hyperlink" Target="file:///F:/CONTRATOS/2017/ABRIL/295.pdf" TargetMode="External"/><Relationship Id="rId388" Type="http://schemas.openxmlformats.org/officeDocument/2006/relationships/hyperlink" Target="file:///F:/CONTRATOS/2017/JULIO/395.pdf" TargetMode="External"/><Relationship Id="rId511" Type="http://schemas.openxmlformats.org/officeDocument/2006/relationships/hyperlink" Target="file:///F:/CONTRATOS/2017/SEPTIEMBRE/518.pdf" TargetMode="External"/><Relationship Id="rId609" Type="http://schemas.openxmlformats.org/officeDocument/2006/relationships/hyperlink" Target="file:///F:/CONTRATOS/2017/SEPTIEMBRE/617.pdf" TargetMode="External"/><Relationship Id="rId85" Type="http://schemas.openxmlformats.org/officeDocument/2006/relationships/hyperlink" Target="file:///F:/CONTRATOS/2017/FEBRERO/085.pdf" TargetMode="External"/><Relationship Id="rId150" Type="http://schemas.openxmlformats.org/officeDocument/2006/relationships/hyperlink" Target="file:///F:/CONTRATOS/2017/JUNIO/368.pdf" TargetMode="External"/><Relationship Id="rId595" Type="http://schemas.openxmlformats.org/officeDocument/2006/relationships/hyperlink" Target="file:///F:/CONTRATOS/2017/SEPTIEMBRE/603.pdf" TargetMode="External"/><Relationship Id="rId248" Type="http://schemas.openxmlformats.org/officeDocument/2006/relationships/hyperlink" Target="file:///F:/CONTRATOS/2017/MARZO/236.pdf" TargetMode="External"/><Relationship Id="rId455" Type="http://schemas.openxmlformats.org/officeDocument/2006/relationships/hyperlink" Target="file:///F:/CONTRATOS/2017/SEPTIEMBRE/462.pdf" TargetMode="External"/><Relationship Id="rId662" Type="http://schemas.openxmlformats.org/officeDocument/2006/relationships/hyperlink" Target="file:///F:/CONTRATOS/2017/OCTUBRE/670.pdf" TargetMode="External"/><Relationship Id="rId12" Type="http://schemas.openxmlformats.org/officeDocument/2006/relationships/hyperlink" Target="file:///F:/CONTRATOS/2017/ENERO/012.pdf" TargetMode="External"/><Relationship Id="rId108" Type="http://schemas.openxmlformats.org/officeDocument/2006/relationships/hyperlink" Target="file:///F:/CONTRATOS/2017/FEBRERO/108.pdf" TargetMode="External"/><Relationship Id="rId315" Type="http://schemas.openxmlformats.org/officeDocument/2006/relationships/hyperlink" Target="file:///F:/CONTRATOS/2017/ABRIL/306.pdf" TargetMode="External"/><Relationship Id="rId522" Type="http://schemas.openxmlformats.org/officeDocument/2006/relationships/hyperlink" Target="file:///F:/CONTRATOS/2017/SEPTIEMBRE/529.pdf" TargetMode="External"/><Relationship Id="rId96" Type="http://schemas.openxmlformats.org/officeDocument/2006/relationships/hyperlink" Target="file:///F:/CONTRATOS/2017/FEBRERO/096.pdf" TargetMode="External"/><Relationship Id="rId161" Type="http://schemas.openxmlformats.org/officeDocument/2006/relationships/hyperlink" Target="file:///F:/CONTRATOS/2017/FEBRERO/146.pdf" TargetMode="External"/><Relationship Id="rId399" Type="http://schemas.openxmlformats.org/officeDocument/2006/relationships/hyperlink" Target="file:///F:/CONTRATOS/2017/AGOSTO/406.pdf" TargetMode="External"/><Relationship Id="rId259" Type="http://schemas.openxmlformats.org/officeDocument/2006/relationships/hyperlink" Target="file:///F:/CONTRATOS/2017/MARZO/248.pdf" TargetMode="External"/><Relationship Id="rId466" Type="http://schemas.openxmlformats.org/officeDocument/2006/relationships/hyperlink" Target="file:///F:/CONTRATOS/2017/SEPTIEMBRE/473.pdf" TargetMode="External"/><Relationship Id="rId673" Type="http://schemas.openxmlformats.org/officeDocument/2006/relationships/hyperlink" Target="file:///F:/CONTRATOS/2017/OCTUBRE/681.pdf" TargetMode="External"/><Relationship Id="rId23" Type="http://schemas.openxmlformats.org/officeDocument/2006/relationships/hyperlink" Target="file:///F:/CONTRATOS/2017/ENERO/023.pdf" TargetMode="External"/><Relationship Id="rId119" Type="http://schemas.openxmlformats.org/officeDocument/2006/relationships/hyperlink" Target="file:///F:/CONTRATOS/2017/FEBRERO/119.pdf" TargetMode="External"/><Relationship Id="rId326" Type="http://schemas.openxmlformats.org/officeDocument/2006/relationships/hyperlink" Target="file:///F:/CONTRATOS/2017/ABRIL/317.pdf" TargetMode="External"/><Relationship Id="rId533" Type="http://schemas.openxmlformats.org/officeDocument/2006/relationships/hyperlink" Target="file:///F:/CONTRATOS/2017/SEPTIEMBRE/540.pdf" TargetMode="External"/><Relationship Id="rId740" Type="http://schemas.openxmlformats.org/officeDocument/2006/relationships/hyperlink" Target="file:///F:/CONTRATOS/2017/OCTUBRE/748.pdf" TargetMode="External"/><Relationship Id="rId172" Type="http://schemas.openxmlformats.org/officeDocument/2006/relationships/hyperlink" Target="file:///F:/CONTRATOS/2017/MARZO/160.pdf" TargetMode="External"/><Relationship Id="rId477" Type="http://schemas.openxmlformats.org/officeDocument/2006/relationships/hyperlink" Target="file:///F:/CONTRATOS/2017/SEPTIEMBRE/484.pdf" TargetMode="External"/><Relationship Id="rId600" Type="http://schemas.openxmlformats.org/officeDocument/2006/relationships/hyperlink" Target="file:///F:/CONTRATOS/2017/SEPTIEMBRE/608.pdf" TargetMode="External"/><Relationship Id="rId684" Type="http://schemas.openxmlformats.org/officeDocument/2006/relationships/hyperlink" Target="file:///F:/CONTRATOS/2017/OCTUBRE/692.pdf" TargetMode="External"/><Relationship Id="rId337" Type="http://schemas.openxmlformats.org/officeDocument/2006/relationships/hyperlink" Target="file:///F:/CONTRATOS/2017/MAYO/327.pdf" TargetMode="External"/><Relationship Id="rId34" Type="http://schemas.openxmlformats.org/officeDocument/2006/relationships/hyperlink" Target="file:///F:/CONTRATOS/2017/ENERO/034.pdf" TargetMode="External"/><Relationship Id="rId544" Type="http://schemas.openxmlformats.org/officeDocument/2006/relationships/hyperlink" Target="file:///F:/CONTRATOS/2017/SEPTIEMBRE/551.pdf" TargetMode="External"/><Relationship Id="rId751" Type="http://schemas.openxmlformats.org/officeDocument/2006/relationships/hyperlink" Target="file:///F:/CONTRATOS/2017/OCTUBRE/759.pdf" TargetMode="External"/><Relationship Id="rId183" Type="http://schemas.openxmlformats.org/officeDocument/2006/relationships/hyperlink" Target="file:///F:/CONTRATOS/2017/MARZO/172.pdf" TargetMode="External"/><Relationship Id="rId390" Type="http://schemas.openxmlformats.org/officeDocument/2006/relationships/hyperlink" Target="file:///F:/CONTRATOS/2017/JULIO/397.pdf" TargetMode="External"/><Relationship Id="rId404" Type="http://schemas.openxmlformats.org/officeDocument/2006/relationships/hyperlink" Target="file:///F:/CONTRATOS/2017/AGOSTO/411.pdf" TargetMode="External"/><Relationship Id="rId611" Type="http://schemas.openxmlformats.org/officeDocument/2006/relationships/hyperlink" Target="file:///F:/CONTRATOS/2017/SEPTIEMBRE/619.pdf" TargetMode="External"/><Relationship Id="rId250" Type="http://schemas.openxmlformats.org/officeDocument/2006/relationships/hyperlink" Target="file:///F:/CONTRATOS/2017/MARZO/237.pdf" TargetMode="External"/><Relationship Id="rId488" Type="http://schemas.openxmlformats.org/officeDocument/2006/relationships/hyperlink" Target="file:///F:/CONTRATOS/2017/SEPTIEMBRE/495.pdf" TargetMode="External"/><Relationship Id="rId695" Type="http://schemas.openxmlformats.org/officeDocument/2006/relationships/hyperlink" Target="file:///F:/CONTRATOS/2017/OCTUBRE/703.pdf" TargetMode="External"/><Relationship Id="rId709" Type="http://schemas.openxmlformats.org/officeDocument/2006/relationships/hyperlink" Target="file:///F:/CONTRATOS/2017/OCTUBRE/717.pdf" TargetMode="External"/><Relationship Id="rId45" Type="http://schemas.openxmlformats.org/officeDocument/2006/relationships/hyperlink" Target="file:///F:/CONTRATOS/2017/FEBRERO/045.pdf" TargetMode="External"/><Relationship Id="rId110" Type="http://schemas.openxmlformats.org/officeDocument/2006/relationships/hyperlink" Target="file:///F:/CONTRATOS/2017/FEBRERO/110.pdf" TargetMode="External"/><Relationship Id="rId348" Type="http://schemas.openxmlformats.org/officeDocument/2006/relationships/hyperlink" Target="file:///F:/CONTRATOS/2017/MAYO/338.pdf" TargetMode="External"/><Relationship Id="rId555" Type="http://schemas.openxmlformats.org/officeDocument/2006/relationships/hyperlink" Target="file:///F:/CONTRATOS/2017/SEPTIEMBRE/562.pdf" TargetMode="External"/><Relationship Id="rId762" Type="http://schemas.openxmlformats.org/officeDocument/2006/relationships/hyperlink" Target="file:///F:/CONTRATOS/2017/OCTUBRE/EP%20770.pdf" TargetMode="External"/><Relationship Id="rId194" Type="http://schemas.openxmlformats.org/officeDocument/2006/relationships/hyperlink" Target="file:///F:/CONTRATOS/2017/MARZO/182.pdf" TargetMode="External"/><Relationship Id="rId208" Type="http://schemas.openxmlformats.org/officeDocument/2006/relationships/hyperlink" Target="file:///F:/CONTRATOS/2017/MARZO/196.pdf" TargetMode="External"/><Relationship Id="rId415" Type="http://schemas.openxmlformats.org/officeDocument/2006/relationships/hyperlink" Target="file:///F:/CONTRATOS/2017/AGOSTO/422.pdf" TargetMode="External"/><Relationship Id="rId622" Type="http://schemas.openxmlformats.org/officeDocument/2006/relationships/hyperlink" Target="file:///F:/CONTRATOS/2017/OCTUBRE/630.pdf" TargetMode="External"/><Relationship Id="rId261" Type="http://schemas.openxmlformats.org/officeDocument/2006/relationships/hyperlink" Target="file:///F:/CONTRATOS/2017/MARZO/250.pdf" TargetMode="External"/><Relationship Id="rId499" Type="http://schemas.openxmlformats.org/officeDocument/2006/relationships/hyperlink" Target="file:///F:/CONTRATOS/2017/SEPTIEMBRE/506.pdf" TargetMode="External"/><Relationship Id="rId56" Type="http://schemas.openxmlformats.org/officeDocument/2006/relationships/hyperlink" Target="file:///F:/CONTRATOS/2017/FEBRERO/056.pdf" TargetMode="External"/><Relationship Id="rId359" Type="http://schemas.openxmlformats.org/officeDocument/2006/relationships/hyperlink" Target="file:///F:/CONTRATOS/2017/MAYO/350%20ACEPTACION%20DE%20OFERTA.pdf" TargetMode="External"/><Relationship Id="rId566" Type="http://schemas.openxmlformats.org/officeDocument/2006/relationships/hyperlink" Target="file:///F:/CONTRATOS/2017/SEPTIEMBRE/574.pdf" TargetMode="External"/><Relationship Id="rId773" Type="http://schemas.openxmlformats.org/officeDocument/2006/relationships/hyperlink" Target="file:///F:/CONTRATOS/2017/OCTUBRE/781.pdf" TargetMode="External"/><Relationship Id="rId121" Type="http://schemas.openxmlformats.org/officeDocument/2006/relationships/hyperlink" Target="file:///F:/CONTRATOS/2017/FEBRERO/121.pdf" TargetMode="External"/><Relationship Id="rId219" Type="http://schemas.openxmlformats.org/officeDocument/2006/relationships/hyperlink" Target="file:///F:/CONTRATOS/2017/MARZO/207.pdf" TargetMode="External"/><Relationship Id="rId426" Type="http://schemas.openxmlformats.org/officeDocument/2006/relationships/hyperlink" Target="file:///F:/CONTRATOS/2017/SEPTIEMBRE/433.pdf" TargetMode="External"/><Relationship Id="rId633" Type="http://schemas.openxmlformats.org/officeDocument/2006/relationships/hyperlink" Target="file:///F:/CONTRATOS/2017/OCTUBRE/641.pdf" TargetMode="External"/><Relationship Id="rId67" Type="http://schemas.openxmlformats.org/officeDocument/2006/relationships/hyperlink" Target="file:///F:/CONTRATOS/2017/FEBRERO/067.pdf" TargetMode="External"/><Relationship Id="rId272" Type="http://schemas.openxmlformats.org/officeDocument/2006/relationships/hyperlink" Target="file:///F:/CONTRATOS/2017/MARZO/262.pdf" TargetMode="External"/><Relationship Id="rId577" Type="http://schemas.openxmlformats.org/officeDocument/2006/relationships/hyperlink" Target="file:///F:/CONTRATOS/2017/SEPTIEMBRE/585.pdf" TargetMode="External"/><Relationship Id="rId700" Type="http://schemas.openxmlformats.org/officeDocument/2006/relationships/hyperlink" Target="file:///F:/CONTRATOS/2017/OCTUBRE/708.pdf" TargetMode="External"/><Relationship Id="rId132" Type="http://schemas.openxmlformats.org/officeDocument/2006/relationships/hyperlink" Target="file:///F:/CONTRATOS/2017/FEBRERO/132.pdf" TargetMode="External"/><Relationship Id="rId784" Type="http://schemas.openxmlformats.org/officeDocument/2006/relationships/hyperlink" Target="file:///F:/CONTRATOS/2017/MARZO/236A.pdf" TargetMode="External"/><Relationship Id="rId437" Type="http://schemas.openxmlformats.org/officeDocument/2006/relationships/hyperlink" Target="file:///F:/CONTRATOS/2017/SEPTIEMBRE/444.pdf" TargetMode="External"/><Relationship Id="rId644" Type="http://schemas.openxmlformats.org/officeDocument/2006/relationships/hyperlink" Target="file:///F:/CONTRATOS/2017/OCTUBRE/652.pdf" TargetMode="External"/><Relationship Id="rId283" Type="http://schemas.openxmlformats.org/officeDocument/2006/relationships/hyperlink" Target="file:///F:/CONTRATOS/2017/MARZO/274.pdf" TargetMode="External"/><Relationship Id="rId490" Type="http://schemas.openxmlformats.org/officeDocument/2006/relationships/hyperlink" Target="file:///F:/CONTRATOS/2017/SEPTIEMBRE/497.pdf" TargetMode="External"/><Relationship Id="rId504" Type="http://schemas.openxmlformats.org/officeDocument/2006/relationships/hyperlink" Target="file:///F:/CONTRATOS/2017/SEPTIEMBRE/511.pdf" TargetMode="External"/><Relationship Id="rId711" Type="http://schemas.openxmlformats.org/officeDocument/2006/relationships/hyperlink" Target="file:///F:/CONTRATOS/2017/OCTUBRE/719.pdf" TargetMode="External"/><Relationship Id="rId78" Type="http://schemas.openxmlformats.org/officeDocument/2006/relationships/hyperlink" Target="file:///F:/CONTRATOS/2017/FEBRERO/078.pdf" TargetMode="External"/><Relationship Id="rId143" Type="http://schemas.openxmlformats.org/officeDocument/2006/relationships/hyperlink" Target="file:///F:/CONTRATOS/2017/JUNIO/375.pdf" TargetMode="External"/><Relationship Id="rId350" Type="http://schemas.openxmlformats.org/officeDocument/2006/relationships/hyperlink" Target="file:///F:/CONTRATOS/2017/MAYO/340.pdf" TargetMode="External"/><Relationship Id="rId588" Type="http://schemas.openxmlformats.org/officeDocument/2006/relationships/hyperlink" Target="file:///F:/CONTRATOS/2017/SEPTIEMBRE/596.pdf" TargetMode="External"/><Relationship Id="rId9" Type="http://schemas.openxmlformats.org/officeDocument/2006/relationships/hyperlink" Target="file:///F:/CONTRATOS/2017/ENERO/009.pdf" TargetMode="External"/><Relationship Id="rId210" Type="http://schemas.openxmlformats.org/officeDocument/2006/relationships/hyperlink" Target="file:///F:/CONTRATOS/2017/MARZO/198.pdf" TargetMode="External"/><Relationship Id="rId448" Type="http://schemas.openxmlformats.org/officeDocument/2006/relationships/hyperlink" Target="file:///F:/CONTRATOS/2017/SEPTIEMBRE/455.pdf" TargetMode="External"/><Relationship Id="rId655" Type="http://schemas.openxmlformats.org/officeDocument/2006/relationships/hyperlink" Target="file:///F:/CONTRATOS/2017/OCTUBRE/663.pdf" TargetMode="External"/><Relationship Id="rId294" Type="http://schemas.openxmlformats.org/officeDocument/2006/relationships/hyperlink" Target="file:///F:/CONTRATOS/2017/MARZO/285.pdf" TargetMode="External"/><Relationship Id="rId308" Type="http://schemas.openxmlformats.org/officeDocument/2006/relationships/hyperlink" Target="file:///F:/CONTRATOS/2017/ABRIL/299.pdf" TargetMode="External"/><Relationship Id="rId515" Type="http://schemas.openxmlformats.org/officeDocument/2006/relationships/hyperlink" Target="file:///F:/CONTRATOS/2017/SEPTIEMBRE/522.pdf" TargetMode="External"/><Relationship Id="rId722" Type="http://schemas.openxmlformats.org/officeDocument/2006/relationships/hyperlink" Target="file:///F:/CONTRATOS/2017/OCTUBRE/730.pdf" TargetMode="External"/><Relationship Id="rId89" Type="http://schemas.openxmlformats.org/officeDocument/2006/relationships/hyperlink" Target="file:///F:/CONTRATOS/2017/FEBRERO/089.pdf" TargetMode="External"/><Relationship Id="rId154" Type="http://schemas.openxmlformats.org/officeDocument/2006/relationships/hyperlink" Target="file:///F:/CONTRATOS/2017/FEBRERO/139.pdf" TargetMode="External"/><Relationship Id="rId361" Type="http://schemas.openxmlformats.org/officeDocument/2006/relationships/hyperlink" Target="file:///F:/CONTRATOS/2017/MAYO/352.pdf" TargetMode="External"/><Relationship Id="rId599" Type="http://schemas.openxmlformats.org/officeDocument/2006/relationships/hyperlink" Target="file:///F:/CONTRATOS/2017/SEPTIEMBRE/607.pdf" TargetMode="External"/><Relationship Id="rId459" Type="http://schemas.openxmlformats.org/officeDocument/2006/relationships/hyperlink" Target="file:///F:/CONTRATOS/2017/SEPTIEMBRE/466.pdf" TargetMode="External"/><Relationship Id="rId666" Type="http://schemas.openxmlformats.org/officeDocument/2006/relationships/hyperlink" Target="file:///F:/CONTRATOS/2017/OCTUBRE/674.pdf" TargetMode="External"/><Relationship Id="rId16" Type="http://schemas.openxmlformats.org/officeDocument/2006/relationships/hyperlink" Target="file:///F:/CONTRATOS/2017/ENERO/016.pdf" TargetMode="External"/><Relationship Id="rId221" Type="http://schemas.openxmlformats.org/officeDocument/2006/relationships/hyperlink" Target="file:///F:/CONTRATOS/2017/MARZO/209.pdf" TargetMode="External"/><Relationship Id="rId319" Type="http://schemas.openxmlformats.org/officeDocument/2006/relationships/hyperlink" Target="file:///F:/CONTRATOS/2017/ABRIL/310.pdf" TargetMode="External"/><Relationship Id="rId526" Type="http://schemas.openxmlformats.org/officeDocument/2006/relationships/hyperlink" Target="file:///F:/CONTRATOS/2017/SEPTIEMBRE/533.pdf" TargetMode="External"/><Relationship Id="rId733" Type="http://schemas.openxmlformats.org/officeDocument/2006/relationships/hyperlink" Target="file:///F:/CONTRATOS/2017/OCTUBRE/741.pdf" TargetMode="External"/><Relationship Id="rId165" Type="http://schemas.openxmlformats.org/officeDocument/2006/relationships/hyperlink" Target="file:///F:/CONTRATOS/2017/FEBRERO/151.pdf" TargetMode="External"/><Relationship Id="rId372" Type="http://schemas.openxmlformats.org/officeDocument/2006/relationships/hyperlink" Target="file:///F:/CONTRATOS/2017/JUNIO/385.pdf" TargetMode="External"/><Relationship Id="rId677" Type="http://schemas.openxmlformats.org/officeDocument/2006/relationships/hyperlink" Target="file:///F:/CONTRATOS/2017/OCTUBRE/685.pdf" TargetMode="External"/><Relationship Id="rId232" Type="http://schemas.openxmlformats.org/officeDocument/2006/relationships/hyperlink" Target="file:///F:/CONTRATOS/2017/MARZO/220.pdf" TargetMode="External"/><Relationship Id="rId27" Type="http://schemas.openxmlformats.org/officeDocument/2006/relationships/hyperlink" Target="file:///F:/CONTRATOS/2017/ENERO/027.pdf" TargetMode="External"/><Relationship Id="rId537" Type="http://schemas.openxmlformats.org/officeDocument/2006/relationships/hyperlink" Target="file:///F:/CONTRATOS/2017/SEPTIEMBRE/544.pdf" TargetMode="External"/><Relationship Id="rId744" Type="http://schemas.openxmlformats.org/officeDocument/2006/relationships/hyperlink" Target="file:///F:/CONTRATOS/2017/OCTUBRE/752.pdf" TargetMode="External"/><Relationship Id="rId80" Type="http://schemas.openxmlformats.org/officeDocument/2006/relationships/hyperlink" Target="file:///F:/CONTRATOS/2017/FEBRERO/080.pdf" TargetMode="External"/><Relationship Id="rId176" Type="http://schemas.openxmlformats.org/officeDocument/2006/relationships/hyperlink" Target="file:///F:/CONTRATOS/2017/MARZO/164.pdf" TargetMode="External"/><Relationship Id="rId383" Type="http://schemas.openxmlformats.org/officeDocument/2006/relationships/hyperlink" Target="file:///F:/CONTRATOS/2017/JULIO/390.pdf" TargetMode="External"/><Relationship Id="rId590" Type="http://schemas.openxmlformats.org/officeDocument/2006/relationships/hyperlink" Target="file:///F:/CONTRATOS/2017/SEPTIEMBRE/598.pdf" TargetMode="External"/><Relationship Id="rId604" Type="http://schemas.openxmlformats.org/officeDocument/2006/relationships/hyperlink" Target="file:///F:/CONTRATOS/2017/SEPTIEMBRE/612.pdf" TargetMode="External"/><Relationship Id="rId243" Type="http://schemas.openxmlformats.org/officeDocument/2006/relationships/hyperlink" Target="file:///F:/CONTRATOS/2017/MARZO/231.pdf" TargetMode="External"/><Relationship Id="rId450" Type="http://schemas.openxmlformats.org/officeDocument/2006/relationships/hyperlink" Target="file:///F:/CONTRATOS/2017/SEPTIEMBRE/457.pdf" TargetMode="External"/><Relationship Id="rId688" Type="http://schemas.openxmlformats.org/officeDocument/2006/relationships/hyperlink" Target="file:///F:/CONTRATOS/2017/OCTUBRE/696.pdf" TargetMode="External"/><Relationship Id="rId38" Type="http://schemas.openxmlformats.org/officeDocument/2006/relationships/hyperlink" Target="file:///F:/CONTRATOS/2017/ENERO/038.pdf" TargetMode="External"/><Relationship Id="rId103" Type="http://schemas.openxmlformats.org/officeDocument/2006/relationships/hyperlink" Target="file:///F:/CONTRATOS/2017/FEBRERO/103.pdf" TargetMode="External"/><Relationship Id="rId310" Type="http://schemas.openxmlformats.org/officeDocument/2006/relationships/hyperlink" Target="file:///F:/CONTRATOS/2017/ABRIL/301.pdf" TargetMode="External"/><Relationship Id="rId548" Type="http://schemas.openxmlformats.org/officeDocument/2006/relationships/hyperlink" Target="file:///F:/CONTRATOS/2017/SEPTIEMBRE/555.pdf" TargetMode="External"/><Relationship Id="rId755" Type="http://schemas.openxmlformats.org/officeDocument/2006/relationships/hyperlink" Target="file:///F:/CONTRATOS/2017/OCTUBRE/763.pdf" TargetMode="External"/><Relationship Id="rId91" Type="http://schemas.openxmlformats.org/officeDocument/2006/relationships/hyperlink" Target="file:///F:/CONTRATOS/2017/FEBRERO/091.pdf" TargetMode="External"/><Relationship Id="rId187" Type="http://schemas.openxmlformats.org/officeDocument/2006/relationships/hyperlink" Target="file:///F:/CONTRATOS/2017/MARZO/175.pdf" TargetMode="External"/><Relationship Id="rId394" Type="http://schemas.openxmlformats.org/officeDocument/2006/relationships/hyperlink" Target="file:///F:/CONTRATOS/2017/JULIO/401.pdf" TargetMode="External"/><Relationship Id="rId408" Type="http://schemas.openxmlformats.org/officeDocument/2006/relationships/hyperlink" Target="file:///F:/CONTRATOS/2017/AGOSTO/415.pdf" TargetMode="External"/><Relationship Id="rId615" Type="http://schemas.openxmlformats.org/officeDocument/2006/relationships/hyperlink" Target="file:///F:/CONTRATOS/2017/SEPTIEMBRE/623.pdf" TargetMode="External"/><Relationship Id="rId254" Type="http://schemas.openxmlformats.org/officeDocument/2006/relationships/hyperlink" Target="file:///F:/CONTRATOS/2017/MARZO/242.pdf" TargetMode="External"/><Relationship Id="rId699" Type="http://schemas.openxmlformats.org/officeDocument/2006/relationships/hyperlink" Target="file:///F:/CONTRATOS/2017/OCTUBRE/707.pdf" TargetMode="External"/><Relationship Id="rId49" Type="http://schemas.openxmlformats.org/officeDocument/2006/relationships/hyperlink" Target="file:///F:/CONTRATOS/2017/FEBRERO/049.pdf" TargetMode="External"/><Relationship Id="rId114" Type="http://schemas.openxmlformats.org/officeDocument/2006/relationships/hyperlink" Target="file:///F:/CONTRATOS/2017/FEBRERO/114.pdf" TargetMode="External"/><Relationship Id="rId461" Type="http://schemas.openxmlformats.org/officeDocument/2006/relationships/hyperlink" Target="file:///F:/CONTRATOS/2017/SEPTIEMBRE/468.pdf" TargetMode="External"/><Relationship Id="rId559" Type="http://schemas.openxmlformats.org/officeDocument/2006/relationships/hyperlink" Target="file:///F:/CONTRATOS/2017/SEPTIEMBRE/567.pdf" TargetMode="External"/><Relationship Id="rId766" Type="http://schemas.openxmlformats.org/officeDocument/2006/relationships/hyperlink" Target="file:///F:/CONTRATOS/2017/OCTUBRE/774.pdf" TargetMode="External"/><Relationship Id="rId198" Type="http://schemas.openxmlformats.org/officeDocument/2006/relationships/hyperlink" Target="file:///F:/CONTRATOS/2017/MARZO/186.pdf" TargetMode="External"/><Relationship Id="rId321" Type="http://schemas.openxmlformats.org/officeDocument/2006/relationships/hyperlink" Target="file:///F:/CONTRATOS/2017/ABRIL/312.pdf" TargetMode="External"/><Relationship Id="rId419" Type="http://schemas.openxmlformats.org/officeDocument/2006/relationships/hyperlink" Target="file:///F:/CONTRATOS/2017/AGOSTO/426.pdf" TargetMode="External"/><Relationship Id="rId626" Type="http://schemas.openxmlformats.org/officeDocument/2006/relationships/hyperlink" Target="file:///F:/CONTRATOS/2017/OCTUBRE/634.pdf" TargetMode="External"/><Relationship Id="rId265" Type="http://schemas.openxmlformats.org/officeDocument/2006/relationships/hyperlink" Target="file:///F:/CONTRATOS/2017/MARZO/254.pdf" TargetMode="External"/><Relationship Id="rId472" Type="http://schemas.openxmlformats.org/officeDocument/2006/relationships/hyperlink" Target="file:///F:/CONTRATOS/2017/SEPTIEMBRE/479.pdf" TargetMode="External"/><Relationship Id="rId125" Type="http://schemas.openxmlformats.org/officeDocument/2006/relationships/hyperlink" Target="file:///F:/CONTRATOS/2017/FEBRERO/125.pdf" TargetMode="External"/><Relationship Id="rId332" Type="http://schemas.openxmlformats.org/officeDocument/2006/relationships/hyperlink" Target="file:///F:/CONTRATOS/2017/ABRIL/323.pdf" TargetMode="External"/><Relationship Id="rId777" Type="http://schemas.openxmlformats.org/officeDocument/2006/relationships/hyperlink" Target="file:///F:/CONTRATOS/2017/OCTUBRE/785.pdf" TargetMode="External"/><Relationship Id="rId637" Type="http://schemas.openxmlformats.org/officeDocument/2006/relationships/hyperlink" Target="file:///F:/PROCESOS/LP%20007/PUBLICAR/645-POSITIVA.pdf" TargetMode="External"/><Relationship Id="rId276" Type="http://schemas.openxmlformats.org/officeDocument/2006/relationships/hyperlink" Target="file:///F:/CONTRATOS/2017/MARZO/266.pdf" TargetMode="External"/><Relationship Id="rId483" Type="http://schemas.openxmlformats.org/officeDocument/2006/relationships/hyperlink" Target="file:///F:/CONTRATOS/2017/SEPTIEMBRE/490.pdf" TargetMode="External"/><Relationship Id="rId690" Type="http://schemas.openxmlformats.org/officeDocument/2006/relationships/hyperlink" Target="file:///F:/CONTRATOS/2017/OCTUBRE/698.pdf" TargetMode="External"/><Relationship Id="rId704" Type="http://schemas.openxmlformats.org/officeDocument/2006/relationships/hyperlink" Target="file:///F:/CONTRATOS/2017/OCTUBRE/712.pdf" TargetMode="External"/><Relationship Id="rId40" Type="http://schemas.openxmlformats.org/officeDocument/2006/relationships/hyperlink" Target="file:///F:/CONTRATOS/2017/ENERO/040.pdf" TargetMode="External"/><Relationship Id="rId136" Type="http://schemas.openxmlformats.org/officeDocument/2006/relationships/hyperlink" Target="file:///F:/CONTRATOS/2017/FEBRERO/137.pdf" TargetMode="External"/><Relationship Id="rId343" Type="http://schemas.openxmlformats.org/officeDocument/2006/relationships/hyperlink" Target="file:///F:/CONTRATOS/2017/MAYO/333.pdf" TargetMode="External"/><Relationship Id="rId550" Type="http://schemas.openxmlformats.org/officeDocument/2006/relationships/hyperlink" Target="file:///F:/CONTRATOS/2017/SEPTIEMBRE/557.pdf" TargetMode="External"/><Relationship Id="rId203" Type="http://schemas.openxmlformats.org/officeDocument/2006/relationships/hyperlink" Target="file:///F:/CONTRATOS/2017/MARZO/191.pdf" TargetMode="External"/><Relationship Id="rId648" Type="http://schemas.openxmlformats.org/officeDocument/2006/relationships/hyperlink" Target="file:///F:/CONTRATOS/2017/OCTUBRE/656.pdf" TargetMode="External"/><Relationship Id="rId287" Type="http://schemas.openxmlformats.org/officeDocument/2006/relationships/hyperlink" Target="file:///F:/CONTRATOS/2017/MARZO/278.pdf" TargetMode="External"/><Relationship Id="rId410" Type="http://schemas.openxmlformats.org/officeDocument/2006/relationships/hyperlink" Target="file:///F:/CONTRATOS/2017/AGOSTO/417.pdf" TargetMode="External"/><Relationship Id="rId494" Type="http://schemas.openxmlformats.org/officeDocument/2006/relationships/hyperlink" Target="file:///F:/CONTRATOS/2017/SEPTIEMBRE/501.pdf" TargetMode="External"/><Relationship Id="rId508" Type="http://schemas.openxmlformats.org/officeDocument/2006/relationships/hyperlink" Target="file:///F:/CONTRATOS/2017/SEPTIEMBRE/515.pdf" TargetMode="External"/><Relationship Id="rId715" Type="http://schemas.openxmlformats.org/officeDocument/2006/relationships/hyperlink" Target="file:///F:/CONTRATOS/2017/OCTUBRE/723.pdf" TargetMode="External"/><Relationship Id="rId147" Type="http://schemas.openxmlformats.org/officeDocument/2006/relationships/hyperlink" Target="file:///F:/CONTRATOS/2017/JUNIO/371.pdf" TargetMode="External"/><Relationship Id="rId354" Type="http://schemas.openxmlformats.org/officeDocument/2006/relationships/hyperlink" Target="file:///F:/CONTRATOS/2017/MAYO/344.pdf" TargetMode="External"/><Relationship Id="rId51" Type="http://schemas.openxmlformats.org/officeDocument/2006/relationships/hyperlink" Target="file:///F:/CONTRATOS/2017/FEBRERO/051.pdf" TargetMode="External"/><Relationship Id="rId561" Type="http://schemas.openxmlformats.org/officeDocument/2006/relationships/hyperlink" Target="file:///F:/CONTRATOS/2017/SEPTIEMBRE/569.pdf" TargetMode="External"/><Relationship Id="rId659" Type="http://schemas.openxmlformats.org/officeDocument/2006/relationships/hyperlink" Target="file:///F:/CONTRATOS/2017/OCTUBRE/667.pdf" TargetMode="External"/><Relationship Id="rId214" Type="http://schemas.openxmlformats.org/officeDocument/2006/relationships/hyperlink" Target="file:///F:/CONTRATOS/2017/MARZO/202.pdf" TargetMode="External"/><Relationship Id="rId298" Type="http://schemas.openxmlformats.org/officeDocument/2006/relationships/hyperlink" Target="file:///F:/CONTRATOS/2017/ABRIL/289.pdf" TargetMode="External"/><Relationship Id="rId421" Type="http://schemas.openxmlformats.org/officeDocument/2006/relationships/hyperlink" Target="file:///F:/CONTRATOS/2017/AGOSTO/428.pdf" TargetMode="External"/><Relationship Id="rId519" Type="http://schemas.openxmlformats.org/officeDocument/2006/relationships/hyperlink" Target="file:///F:/CONTRATOS/2017/SEPTIEMBRE/526.pdf" TargetMode="External"/><Relationship Id="rId158" Type="http://schemas.openxmlformats.org/officeDocument/2006/relationships/hyperlink" Target="file:///F:/CONTRATOS/2017/FEBRERO/143.pdf" TargetMode="External"/><Relationship Id="rId726" Type="http://schemas.openxmlformats.org/officeDocument/2006/relationships/hyperlink" Target="file:///F:/CONTRATOS/2017/OCTUBRE/734.pdf" TargetMode="External"/><Relationship Id="rId62" Type="http://schemas.openxmlformats.org/officeDocument/2006/relationships/hyperlink" Target="file:///F:/CONTRATOS/2017/FEBRERO/062.pdf" TargetMode="External"/><Relationship Id="rId365" Type="http://schemas.openxmlformats.org/officeDocument/2006/relationships/hyperlink" Target="file:///F:/CONTRATOS/2017/MAYO/356%20COOPERACION.pdf" TargetMode="External"/><Relationship Id="rId572" Type="http://schemas.openxmlformats.org/officeDocument/2006/relationships/hyperlink" Target="file:///F:/CONTRATOS/2017/SEPTIEMBRE/580.pdf" TargetMode="External"/><Relationship Id="rId225" Type="http://schemas.openxmlformats.org/officeDocument/2006/relationships/hyperlink" Target="file:///F:/CONTRATOS/2017/MARZO/213.pdf" TargetMode="External"/><Relationship Id="rId432" Type="http://schemas.openxmlformats.org/officeDocument/2006/relationships/hyperlink" Target="file:///F:/CONTRATOS/2017/SEPTIEMBRE/439.pdf" TargetMode="External"/><Relationship Id="rId737" Type="http://schemas.openxmlformats.org/officeDocument/2006/relationships/hyperlink" Target="file:///F:/CONTRATOS/2017/OCTUBRE/745.pdf" TargetMode="External"/><Relationship Id="rId73" Type="http://schemas.openxmlformats.org/officeDocument/2006/relationships/hyperlink" Target="file:///F:/CONTRATOS/2017/FEBRERO/073.pdf" TargetMode="External"/><Relationship Id="rId169" Type="http://schemas.openxmlformats.org/officeDocument/2006/relationships/hyperlink" Target="file:///F:/CONTRATOS/2017/MARZO/157.pdf" TargetMode="External"/><Relationship Id="rId376" Type="http://schemas.openxmlformats.org/officeDocument/2006/relationships/hyperlink" Target="file:///F:/CONTRATOS/2017/MAYO/362.pdf" TargetMode="External"/><Relationship Id="rId583" Type="http://schemas.openxmlformats.org/officeDocument/2006/relationships/hyperlink" Target="file:///F:/CONTRATOS/2017/SEPTIEMBRE/591.pdf" TargetMode="External"/><Relationship Id="rId4" Type="http://schemas.openxmlformats.org/officeDocument/2006/relationships/hyperlink" Target="file:///F:/CONTRATOS/2017/ENERO/004.pdf" TargetMode="External"/><Relationship Id="rId236" Type="http://schemas.openxmlformats.org/officeDocument/2006/relationships/hyperlink" Target="file:///F:/CONTRATOS/2017/MARZO/224.pdf" TargetMode="External"/><Relationship Id="rId443" Type="http://schemas.openxmlformats.org/officeDocument/2006/relationships/hyperlink" Target="file:///F:/CONTRATOS/2017/SEPTIEMBRE/450.pdf" TargetMode="External"/><Relationship Id="rId650" Type="http://schemas.openxmlformats.org/officeDocument/2006/relationships/hyperlink" Target="file:///F:/CONTRATOS/2017/OCTUBRE/658.pdf" TargetMode="External"/><Relationship Id="rId303" Type="http://schemas.openxmlformats.org/officeDocument/2006/relationships/hyperlink" Target="file:///F:/CONTRATOS/2017/ABRIL/294.pdf" TargetMode="External"/><Relationship Id="rId748" Type="http://schemas.openxmlformats.org/officeDocument/2006/relationships/hyperlink" Target="file:///F:/CONTRATOS/2017/OCTUBRE/756.pdf" TargetMode="External"/><Relationship Id="rId84" Type="http://schemas.openxmlformats.org/officeDocument/2006/relationships/hyperlink" Target="file:///F:/CONTRATOS/2017/FEBRERO/084.pdf" TargetMode="External"/><Relationship Id="rId387" Type="http://schemas.openxmlformats.org/officeDocument/2006/relationships/hyperlink" Target="file:///F:/CONTRATOS/2017/JULIO/394.pdf" TargetMode="External"/><Relationship Id="rId510" Type="http://schemas.openxmlformats.org/officeDocument/2006/relationships/hyperlink" Target="file:///F:/CONTRATOS/2017/SEPTIEMBRE/517.pdf" TargetMode="External"/><Relationship Id="rId594" Type="http://schemas.openxmlformats.org/officeDocument/2006/relationships/hyperlink" Target="file:///F:/CONTRATOS/2017/SEPTIEMBRE/602.pdf" TargetMode="External"/><Relationship Id="rId608" Type="http://schemas.openxmlformats.org/officeDocument/2006/relationships/hyperlink" Target="file:///F:/CONTRATOS/2017/SEPTIEMBRE/616.pdf" TargetMode="External"/><Relationship Id="rId247" Type="http://schemas.openxmlformats.org/officeDocument/2006/relationships/hyperlink" Target="file:///F:/CONTRATOS/2017/MARZO/235.pdf" TargetMode="External"/><Relationship Id="rId107" Type="http://schemas.openxmlformats.org/officeDocument/2006/relationships/hyperlink" Target="file:///F:/CONTRATOS/2017/FEBRERO/107.pdf" TargetMode="External"/><Relationship Id="rId454" Type="http://schemas.openxmlformats.org/officeDocument/2006/relationships/hyperlink" Target="file:///F:/CONTRATOS/2017/SEPTIEMBRE/461.pdf" TargetMode="External"/><Relationship Id="rId661" Type="http://schemas.openxmlformats.org/officeDocument/2006/relationships/hyperlink" Target="file:///F:/CONTRATOS/2017/OCTUBRE/669.pdf" TargetMode="External"/><Relationship Id="rId759" Type="http://schemas.openxmlformats.org/officeDocument/2006/relationships/hyperlink" Target="file:///F:/CONTRATOS/2017/OCTUBRE/767.pdf" TargetMode="External"/><Relationship Id="rId11" Type="http://schemas.openxmlformats.org/officeDocument/2006/relationships/hyperlink" Target="file:///F:/CONTRATOS/2017/ENERO/011.pdf" TargetMode="External"/><Relationship Id="rId314" Type="http://schemas.openxmlformats.org/officeDocument/2006/relationships/hyperlink" Target="file:///F:/CONTRATOS/2017/ABRIL/305.pdf" TargetMode="External"/><Relationship Id="rId398" Type="http://schemas.openxmlformats.org/officeDocument/2006/relationships/hyperlink" Target="file:///F:/CONTRATOS/2017/AGOSTO/405.pdf" TargetMode="External"/><Relationship Id="rId521" Type="http://schemas.openxmlformats.org/officeDocument/2006/relationships/hyperlink" Target="file:///F:/CONTRATOS/2017/SEPTIEMBRE/528.pdf" TargetMode="External"/><Relationship Id="rId619" Type="http://schemas.openxmlformats.org/officeDocument/2006/relationships/hyperlink" Target="file:///F:/CONTRATOS/2017/OCTUBRE/627.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s://www.contratos.gov.co/consultas/detalleProceso.do?numConstancia=18-12-7838790" TargetMode="External"/><Relationship Id="rId170" Type="http://schemas.openxmlformats.org/officeDocument/2006/relationships/hyperlink" Target="https://www.contratos.gov.co/consultas/detalleProceso.do?numConstancia=18-12-7890708" TargetMode="External"/><Relationship Id="rId268" Type="http://schemas.openxmlformats.org/officeDocument/2006/relationships/hyperlink" Target="https://www.contratos.gov.co/entidades/InsNuevoContrato.do" TargetMode="External"/><Relationship Id="rId475" Type="http://schemas.openxmlformats.org/officeDocument/2006/relationships/hyperlink" Target="../../../../AppData/Roaming/CONTRATOS/2018/CONTRATOS/125.pdf" TargetMode="External"/><Relationship Id="rId682" Type="http://schemas.openxmlformats.org/officeDocument/2006/relationships/hyperlink" Target="../../../../AppData/Roaming/CONTRATOS/2018/CONTRATOS/326.pdf" TargetMode="External"/><Relationship Id="rId128" Type="http://schemas.openxmlformats.org/officeDocument/2006/relationships/hyperlink" Target="https://www.contratos.gov.co/consultas/detalleProceso.do?numConstancia=18-12-7879556" TargetMode="External"/><Relationship Id="rId335" Type="http://schemas.openxmlformats.org/officeDocument/2006/relationships/hyperlink" Target="https://www.contratos.gov.co/consultas/detalleProceso.do?numConstancia=18-1-186647" TargetMode="External"/><Relationship Id="rId542" Type="http://schemas.openxmlformats.org/officeDocument/2006/relationships/hyperlink" Target="../../../../AppData/Roaming/CONTRATOS/2018/CONTRATOS/180.pdf" TargetMode="External"/><Relationship Id="rId987" Type="http://schemas.openxmlformats.org/officeDocument/2006/relationships/hyperlink" Target="https://www.contratos.gov.co/consultas/detalleProceso.do?numConstancia=18-12-8728084" TargetMode="External"/><Relationship Id="rId402" Type="http://schemas.openxmlformats.org/officeDocument/2006/relationships/hyperlink" Target="../../../../AppData/Roaming/CONTRATOS/2018/CONTRATOS/051.pdf" TargetMode="External"/><Relationship Id="rId847" Type="http://schemas.openxmlformats.org/officeDocument/2006/relationships/hyperlink" Target="../../../../AppData/Roaming/CONTRATOS/2018/CONTRATOS/511.pdf" TargetMode="External"/><Relationship Id="rId1032" Type="http://schemas.openxmlformats.org/officeDocument/2006/relationships/hyperlink" Target="https://www.contratos.gov.co/consultas/detalleProceso.do?numConstancia=18-12-8728160" TargetMode="External"/><Relationship Id="rId707" Type="http://schemas.openxmlformats.org/officeDocument/2006/relationships/hyperlink" Target="../../../../AppData/Roaming/CONTRATOS/2018/CONTRATOS/352.pdf" TargetMode="External"/><Relationship Id="rId914" Type="http://schemas.openxmlformats.org/officeDocument/2006/relationships/hyperlink" Target="https://www.contratos.gov.co/consultas/detalleProceso.do?numConstancia=18-12-8542465" TargetMode="External"/><Relationship Id="rId43" Type="http://schemas.openxmlformats.org/officeDocument/2006/relationships/hyperlink" Target="https://www.contratos.gov.co/consultas/detalleProceso.do?numConstancia=18-12-7846298" TargetMode="External"/><Relationship Id="rId192" Type="http://schemas.openxmlformats.org/officeDocument/2006/relationships/hyperlink" Target="https://www.contratos.gov.co/consultas/detalleProceso.do?numConstancia=18-12-7893074" TargetMode="External"/><Relationship Id="rId497" Type="http://schemas.openxmlformats.org/officeDocument/2006/relationships/hyperlink" Target="../../../../AppData/Roaming/CONTRATOS/2018/CONTRATOS/371.pdf" TargetMode="External"/><Relationship Id="rId357" Type="http://schemas.openxmlformats.org/officeDocument/2006/relationships/hyperlink" Target="https://www.contratos.gov.co/consultas/detalleProceso.do?numConstancia=18-12-7934186" TargetMode="External"/><Relationship Id="rId217" Type="http://schemas.openxmlformats.org/officeDocument/2006/relationships/hyperlink" Target="https://www.contratos.gov.co/consultas/detalleProceso.do?numConstancia=18-12-7927201" TargetMode="External"/><Relationship Id="rId564" Type="http://schemas.openxmlformats.org/officeDocument/2006/relationships/hyperlink" Target="../../../../AppData/Roaming/CONTRATOS/2018/CONTRATOS/203.pdf" TargetMode="External"/><Relationship Id="rId771" Type="http://schemas.openxmlformats.org/officeDocument/2006/relationships/hyperlink" Target="../../../../AppData/Roaming/CONTRATOS/2018/CONTRATOS/433.pdf" TargetMode="External"/><Relationship Id="rId869" Type="http://schemas.openxmlformats.org/officeDocument/2006/relationships/hyperlink" Target="../../../../AppData/Roaming/CONTRATOS/2018/CONTRATOS/533%20LP_004_2018.pdf" TargetMode="External"/><Relationship Id="rId424" Type="http://schemas.openxmlformats.org/officeDocument/2006/relationships/hyperlink" Target="../../../../AppData/Roaming/CONTRATOS/2018/CONTRATOS/074.pdf" TargetMode="External"/><Relationship Id="rId631" Type="http://schemas.openxmlformats.org/officeDocument/2006/relationships/hyperlink" Target="../../../../AppData/Roaming/CONTRATOS/2018/CONTRATOS/275.pdf" TargetMode="External"/><Relationship Id="rId729" Type="http://schemas.openxmlformats.org/officeDocument/2006/relationships/hyperlink" Target="../../../../AppData/Roaming/CONTRATOS/2018/CONTRATOS/391.pdf" TargetMode="External"/><Relationship Id="rId1054" Type="http://schemas.openxmlformats.org/officeDocument/2006/relationships/hyperlink" Target="https://www.contratos.gov.co/consultas/detalleProceso.do?numConstancia=18-12-8728016" TargetMode="External"/><Relationship Id="rId270" Type="http://schemas.openxmlformats.org/officeDocument/2006/relationships/hyperlink" Target="https://www.contratos.gov.co/consultas/detalleProceso.do?numConstancia=18-12-7944511" TargetMode="External"/><Relationship Id="rId936" Type="http://schemas.openxmlformats.org/officeDocument/2006/relationships/hyperlink" Target="https://www.contratos.gov.co/consultas/detalleProceso.do?numConstancia=18-12-8546780" TargetMode="External"/><Relationship Id="rId65" Type="http://schemas.openxmlformats.org/officeDocument/2006/relationships/hyperlink" Target="https://www.contratos.gov.co/consultas/detalleProceso.do?numConstancia=18-12-7860623" TargetMode="External"/><Relationship Id="rId130" Type="http://schemas.openxmlformats.org/officeDocument/2006/relationships/hyperlink" Target="https://www.contratos.gov.co/consultas/detalleProceso.do?numConstancia=18-12-7880041" TargetMode="External"/><Relationship Id="rId368" Type="http://schemas.openxmlformats.org/officeDocument/2006/relationships/hyperlink" Target="../../../../AppData/Roaming/CONTRATOS/2018/CONTRATOS/015.pdf" TargetMode="External"/><Relationship Id="rId575" Type="http://schemas.openxmlformats.org/officeDocument/2006/relationships/hyperlink" Target="../../../../AppData/Roaming/CONTRATOS/2018/CONTRATOS/214.pdf" TargetMode="External"/><Relationship Id="rId782" Type="http://schemas.openxmlformats.org/officeDocument/2006/relationships/hyperlink" Target="../../../../AppData/Roaming/CONTRATOS/2018/CONTRATOS/444.pdf" TargetMode="External"/><Relationship Id="rId228" Type="http://schemas.openxmlformats.org/officeDocument/2006/relationships/hyperlink" Target="https://www.contratos.gov.co/consultas/detalleProceso.do?numConstancia=18-12-7933804" TargetMode="External"/><Relationship Id="rId435" Type="http://schemas.openxmlformats.org/officeDocument/2006/relationships/hyperlink" Target="../../../../AppData/Roaming/CONTRATOS/2018/CONTRATOS/085.pdf" TargetMode="External"/><Relationship Id="rId642" Type="http://schemas.openxmlformats.org/officeDocument/2006/relationships/hyperlink" Target="../../../../AppData/Roaming/CONTRATOS/2018/CONTRATOS/286.pdf" TargetMode="External"/><Relationship Id="rId1065" Type="http://schemas.openxmlformats.org/officeDocument/2006/relationships/hyperlink" Target="https://www.contratos.gov.co/consultas/detalleProceso.do?numConstancia=18-12-8734768" TargetMode="External"/><Relationship Id="rId281" Type="http://schemas.openxmlformats.org/officeDocument/2006/relationships/hyperlink" Target="https://www.contratos.gov.co/consultas/detalleProceso.do?numConstancia=18-12-7964597" TargetMode="External"/><Relationship Id="rId502" Type="http://schemas.openxmlformats.org/officeDocument/2006/relationships/hyperlink" Target="../../../../AppData/Roaming/CONTRATOS/2018/CONTRATOS/378.pdf" TargetMode="External"/><Relationship Id="rId947" Type="http://schemas.openxmlformats.org/officeDocument/2006/relationships/hyperlink" Target="https://www.contratos.gov.co/consultas/detalleProceso.do?numConstancia=18-12-8577937" TargetMode="External"/><Relationship Id="rId76" Type="http://schemas.openxmlformats.org/officeDocument/2006/relationships/hyperlink" Target="https://www.contratos.gov.co/consultas/detalleProceso.do?numConstancia=18-12-7862580" TargetMode="External"/><Relationship Id="rId141" Type="http://schemas.openxmlformats.org/officeDocument/2006/relationships/hyperlink" Target="https://www.contratos.gov.co/consultas/detalleProceso.do?numConstancia=18-12-7883887" TargetMode="External"/><Relationship Id="rId379" Type="http://schemas.openxmlformats.org/officeDocument/2006/relationships/hyperlink" Target="../../../../AppData/Roaming/CONTRATOS/2018/CONTRATOS/028.pdf" TargetMode="External"/><Relationship Id="rId586" Type="http://schemas.openxmlformats.org/officeDocument/2006/relationships/hyperlink" Target="../../../../AppData/Roaming/CONTRATOS/2018/CONTRATOS/225.pdf" TargetMode="External"/><Relationship Id="rId793" Type="http://schemas.openxmlformats.org/officeDocument/2006/relationships/hyperlink" Target="../../../../AppData/Roaming/CONTRATOS/2018/CONTRATOS/455.pdf" TargetMode="External"/><Relationship Id="rId807" Type="http://schemas.openxmlformats.org/officeDocument/2006/relationships/hyperlink" Target="../../../../AppData/Roaming/CONTRATOS/2018/CONTRATOS/469.pdf" TargetMode="External"/><Relationship Id="rId7" Type="http://schemas.openxmlformats.org/officeDocument/2006/relationships/hyperlink" Target="https://www.contratos.gov.co/consultas/detalleProceso.do?numConstancia=18-12-7834651" TargetMode="External"/><Relationship Id="rId239" Type="http://schemas.openxmlformats.org/officeDocument/2006/relationships/hyperlink" Target="https://www.contratos.gov.co/consultas/detalleProceso.do?numConstancia=18-12-7935010" TargetMode="External"/><Relationship Id="rId446" Type="http://schemas.openxmlformats.org/officeDocument/2006/relationships/hyperlink" Target="../../../../AppData/Roaming/CONTRATOS/2018/CONTRATOS/096.pdf" TargetMode="External"/><Relationship Id="rId653" Type="http://schemas.openxmlformats.org/officeDocument/2006/relationships/hyperlink" Target="../../../../AppData/Roaming/CONTRATOS/2018/CONTRATOS/297.pdf" TargetMode="External"/><Relationship Id="rId1076" Type="http://schemas.openxmlformats.org/officeDocument/2006/relationships/hyperlink" Target="https://www.contratos.gov.co/consultas/detalleProceso.do?numConstancia=18-12-8405868" TargetMode="External"/><Relationship Id="rId292" Type="http://schemas.openxmlformats.org/officeDocument/2006/relationships/hyperlink" Target="https://www.contratos.gov.co/consultas/detalleProceso.do?numConstancia=18-12-7970795" TargetMode="External"/><Relationship Id="rId306" Type="http://schemas.openxmlformats.org/officeDocument/2006/relationships/hyperlink" Target="https://www.contratos.gov.co/consultas/detalleProceso.do?numConstancia=18-12-7971574" TargetMode="External"/><Relationship Id="rId860" Type="http://schemas.openxmlformats.org/officeDocument/2006/relationships/hyperlink" Target="../../../../AppData/Roaming/CONTRATOS/2018/CONTRATOS/524.pdf" TargetMode="External"/><Relationship Id="rId958" Type="http://schemas.openxmlformats.org/officeDocument/2006/relationships/hyperlink" Target="https://www.contratos.gov.co/consultas/detalleProceso.do?numConstancia=18-12-8716922" TargetMode="External"/><Relationship Id="rId87" Type="http://schemas.openxmlformats.org/officeDocument/2006/relationships/hyperlink" Target="https://www.contratos.gov.co/consultas/detalleProceso.do?numConstancia=18-12-7866994" TargetMode="External"/><Relationship Id="rId513" Type="http://schemas.openxmlformats.org/officeDocument/2006/relationships/hyperlink" Target="../../../../AppData/Roaming/CONTRATOS/2018/CONTRATOS/149.pdf" TargetMode="External"/><Relationship Id="rId597" Type="http://schemas.openxmlformats.org/officeDocument/2006/relationships/hyperlink" Target="../../../../AppData/Roaming/CONTRATOS/2018/CONTRATOS/236.pdf" TargetMode="External"/><Relationship Id="rId720" Type="http://schemas.openxmlformats.org/officeDocument/2006/relationships/hyperlink" Target="../../../../AppData/Roaming/CONTRATOS/2018/CONTRATOS/361.pdf" TargetMode="External"/><Relationship Id="rId818" Type="http://schemas.openxmlformats.org/officeDocument/2006/relationships/hyperlink" Target="../../../../AppData/Roaming/CONTRATOS/2018/CONTRATOS/480.pdf" TargetMode="External"/><Relationship Id="rId152" Type="http://schemas.openxmlformats.org/officeDocument/2006/relationships/hyperlink" Target="https://www.contratos.gov.co/consultas/detalleProceso.do?numConstancia=18-12-7886082" TargetMode="External"/><Relationship Id="rId457" Type="http://schemas.openxmlformats.org/officeDocument/2006/relationships/hyperlink" Target="../../../../AppData/Roaming/CONTRATOS/2018/CONTRATOS/107.pdf" TargetMode="External"/><Relationship Id="rId1003" Type="http://schemas.openxmlformats.org/officeDocument/2006/relationships/hyperlink" Target="https://www.contratos.gov.co/consultas/detalleProceso.do?numConstancia=18-12-8733436" TargetMode="External"/><Relationship Id="rId664" Type="http://schemas.openxmlformats.org/officeDocument/2006/relationships/hyperlink" Target="../../../../AppData/Roaming/CONTRATOS/2018/CONTRATOS/309.pdf" TargetMode="External"/><Relationship Id="rId871" Type="http://schemas.openxmlformats.org/officeDocument/2006/relationships/hyperlink" Target="../../../../AppData/Roaming/CONTRATOS/2018/CONTRATOS/535%20MC_011_2018.pdf" TargetMode="External"/><Relationship Id="rId969" Type="http://schemas.openxmlformats.org/officeDocument/2006/relationships/hyperlink" Target="https://www.contratos.gov.co/consultas/detalleProceso.do?numConstancia=18-12-8725237" TargetMode="External"/><Relationship Id="rId14" Type="http://schemas.openxmlformats.org/officeDocument/2006/relationships/hyperlink" Target="https://www.contratos.gov.co/consultas/detalleProceso.do?numConstancia=18-12-7836937" TargetMode="External"/><Relationship Id="rId317" Type="http://schemas.openxmlformats.org/officeDocument/2006/relationships/hyperlink" Target="https://www.contratos.gov.co/consultas/detalleProceso.do?numConstancia=18-12-7972531" TargetMode="External"/><Relationship Id="rId524" Type="http://schemas.openxmlformats.org/officeDocument/2006/relationships/hyperlink" Target="../../../../AppData/Roaming/CONTRATOS/2018/CONTRATOS/162.pdf" TargetMode="External"/><Relationship Id="rId731" Type="http://schemas.openxmlformats.org/officeDocument/2006/relationships/hyperlink" Target="../../../../AppData/Roaming/CONTRATOS/2018/CONTRATOS/393.pdf" TargetMode="External"/><Relationship Id="rId98" Type="http://schemas.openxmlformats.org/officeDocument/2006/relationships/hyperlink" Target="https://www.contratos.gov.co/consultas/detalleProceso.do?numConstancia=18-12-7872152" TargetMode="External"/><Relationship Id="rId163" Type="http://schemas.openxmlformats.org/officeDocument/2006/relationships/hyperlink" Target="https://www.contratos.gov.co/consultas/detalleProceso.do?numConstancia=18-12-7889982" TargetMode="External"/><Relationship Id="rId370" Type="http://schemas.openxmlformats.org/officeDocument/2006/relationships/hyperlink" Target="../../../../AppData/Roaming/CONTRATOS/2018/CONTRATOS/017.pdf" TargetMode="External"/><Relationship Id="rId829" Type="http://schemas.openxmlformats.org/officeDocument/2006/relationships/hyperlink" Target="file:///F:/CONTRATOS/2017/SEPTIEMBRE/493.pdf" TargetMode="External"/><Relationship Id="rId1014" Type="http://schemas.openxmlformats.org/officeDocument/2006/relationships/hyperlink" Target="https://www.contratos.gov.co/consultas/detalleProceso.do?numConstancia=18-12-8735118" TargetMode="External"/><Relationship Id="rId230" Type="http://schemas.openxmlformats.org/officeDocument/2006/relationships/hyperlink" Target="https://www.contratos.gov.co/consultas/detalleProceso.do?numConstancia=18-12-7933956" TargetMode="External"/><Relationship Id="rId468" Type="http://schemas.openxmlformats.org/officeDocument/2006/relationships/hyperlink" Target="../../../../AppData/Roaming/CONTRATOS/2018/CONTRATOS/118.pdf" TargetMode="External"/><Relationship Id="rId675" Type="http://schemas.openxmlformats.org/officeDocument/2006/relationships/hyperlink" Target="../../../../AppData/Roaming/CONTRATOS/2018/CONTRATOS/320.pdf" TargetMode="External"/><Relationship Id="rId882" Type="http://schemas.openxmlformats.org/officeDocument/2006/relationships/hyperlink" Target="../../../../AppData/Roaming/CONTRATOS/2018/CONTRATOS/529A.pdf" TargetMode="External"/><Relationship Id="rId25" Type="http://schemas.openxmlformats.org/officeDocument/2006/relationships/hyperlink" Target="https://www.contratos.gov.co/consultas/detalleProceso.do?numConstancia=18-12-7842063" TargetMode="External"/><Relationship Id="rId328" Type="http://schemas.openxmlformats.org/officeDocument/2006/relationships/hyperlink" Target="https://www.contratos.gov.co/consultas/detalleProceso.do?numConstancia=18-12-7975719" TargetMode="External"/><Relationship Id="rId535" Type="http://schemas.openxmlformats.org/officeDocument/2006/relationships/hyperlink" Target="../../../../AppData/Roaming/CONTRATOS/2018/CONTRATOS/173.pdf" TargetMode="External"/><Relationship Id="rId742" Type="http://schemas.openxmlformats.org/officeDocument/2006/relationships/hyperlink" Target="../../../../AppData/Roaming/CONTRATOS/2018/CONTRATOS/404.pdf" TargetMode="External"/><Relationship Id="rId174" Type="http://schemas.openxmlformats.org/officeDocument/2006/relationships/hyperlink" Target="https://www.contratos.gov.co/consultas/detalleProceso.do?numConstancia=18-12-7891054" TargetMode="External"/><Relationship Id="rId381" Type="http://schemas.openxmlformats.org/officeDocument/2006/relationships/hyperlink" Target="../../../../AppData/Roaming/CONTRATOS/2018/CONTRATOS/030.pdf" TargetMode="External"/><Relationship Id="rId602" Type="http://schemas.openxmlformats.org/officeDocument/2006/relationships/hyperlink" Target="../../../../AppData/Roaming/CONTRATOS/2018/CONTRATOS/243.pdf" TargetMode="External"/><Relationship Id="rId1025" Type="http://schemas.openxmlformats.org/officeDocument/2006/relationships/hyperlink" Target="https://www.contratos.gov.co/consultas/detalleProceso.do?numConstancia=18-12-8735158" TargetMode="External"/><Relationship Id="rId241" Type="http://schemas.openxmlformats.org/officeDocument/2006/relationships/hyperlink" Target="https://www.contratos.gov.co/consultas/detalleProceso.do?numConstancia=18-12-7935201" TargetMode="External"/><Relationship Id="rId479" Type="http://schemas.openxmlformats.org/officeDocument/2006/relationships/hyperlink" Target="../../../../AppData/Roaming/CONTRATOS/2018/CONTRATOS/129.pdf" TargetMode="External"/><Relationship Id="rId686" Type="http://schemas.openxmlformats.org/officeDocument/2006/relationships/hyperlink" Target="../../../../AppData/Roaming/CONTRATOS/2018/CONTRATOS/330.pdf" TargetMode="External"/><Relationship Id="rId893" Type="http://schemas.openxmlformats.org/officeDocument/2006/relationships/hyperlink" Target="../../../../AppData/Roaming/CONTRATOS/2018/CONTRATOS/240.pdf" TargetMode="External"/><Relationship Id="rId907" Type="http://schemas.openxmlformats.org/officeDocument/2006/relationships/hyperlink" Target="https://www.contratos.gov.co/consultas/detalleProceso.do?numConstancia=18-12-8542070" TargetMode="External"/><Relationship Id="rId36" Type="http://schemas.openxmlformats.org/officeDocument/2006/relationships/hyperlink" Target="https://www.contratos.gov.co/consultas/detalleProceso.do?numConstancia=18-12-7845132" TargetMode="External"/><Relationship Id="rId339" Type="http://schemas.openxmlformats.org/officeDocument/2006/relationships/hyperlink" Target="https://www.contratos.gov.co/consultas/detalleProceso.do?numConstancia=18-12-7993973" TargetMode="External"/><Relationship Id="rId546" Type="http://schemas.openxmlformats.org/officeDocument/2006/relationships/hyperlink" Target="../../../../AppData/Roaming/CONTRATOS/2018/CONTRATOS/184.pdf" TargetMode="External"/><Relationship Id="rId753" Type="http://schemas.openxmlformats.org/officeDocument/2006/relationships/hyperlink" Target="../../../../AppData/Roaming/CONTRATOS/2018/CONTRATOS/415.pdf" TargetMode="External"/><Relationship Id="rId101" Type="http://schemas.openxmlformats.org/officeDocument/2006/relationships/hyperlink" Target="https://www.contratos.gov.co/consultas/detalleProceso.do?numConstancia=18-12-7872572" TargetMode="External"/><Relationship Id="rId185" Type="http://schemas.openxmlformats.org/officeDocument/2006/relationships/hyperlink" Target="https://www.contratos.gov.co/consultas/detalleProceso.do?numConstancia=18-12-7891935" TargetMode="External"/><Relationship Id="rId406" Type="http://schemas.openxmlformats.org/officeDocument/2006/relationships/hyperlink" Target="../../../../AppData/Roaming/CONTRATOS/2018/CONTRATOS/055.pdf" TargetMode="External"/><Relationship Id="rId960" Type="http://schemas.openxmlformats.org/officeDocument/2006/relationships/hyperlink" Target="https://www.contratos.gov.co/consultas/detalleProceso.do?numConstancia=18-12-8718648" TargetMode="External"/><Relationship Id="rId1036" Type="http://schemas.openxmlformats.org/officeDocument/2006/relationships/hyperlink" Target="https://www.contratos.gov.co/consultas/detalleProceso.do?numConstancia=18-12-8734699" TargetMode="External"/><Relationship Id="rId392" Type="http://schemas.openxmlformats.org/officeDocument/2006/relationships/hyperlink" Target="../../../../AppData/Roaming/CONTRATOS/2018/CONTRATOS/041.pdf" TargetMode="External"/><Relationship Id="rId613" Type="http://schemas.openxmlformats.org/officeDocument/2006/relationships/hyperlink" Target="../../../../AppData/Roaming/CONTRATOS/2018/CONTRATOS/255.pdf" TargetMode="External"/><Relationship Id="rId697" Type="http://schemas.openxmlformats.org/officeDocument/2006/relationships/hyperlink" Target="../../../../AppData/Roaming/CONTRATOS/2018/CONTRATOS/341.pdf" TargetMode="External"/><Relationship Id="rId820" Type="http://schemas.openxmlformats.org/officeDocument/2006/relationships/hyperlink" Target="../../../../AppData/Roaming/CONTRATOS/2018/CONTRATOS/482.pdf" TargetMode="External"/><Relationship Id="rId918" Type="http://schemas.openxmlformats.org/officeDocument/2006/relationships/hyperlink" Target="https://www.contratos.gov.co/consultas/detalleProceso.do?numConstancia=18-12-8544791" TargetMode="External"/><Relationship Id="rId252" Type="http://schemas.openxmlformats.org/officeDocument/2006/relationships/hyperlink" Target="https://www.contratos.gov.co/consultas/detalleProceso.do?numConstancia=18-12-7813288" TargetMode="External"/><Relationship Id="rId47" Type="http://schemas.openxmlformats.org/officeDocument/2006/relationships/hyperlink" Target="https://www.contratos.gov.co/consultas/detalleProceso.do?numConstancia=18-12-7852508" TargetMode="External"/><Relationship Id="rId112" Type="http://schemas.openxmlformats.org/officeDocument/2006/relationships/hyperlink" Target="https://www.contratos.gov.co/consultas/detalleProceso.do?numConstancia=18-12-7875213" TargetMode="External"/><Relationship Id="rId557" Type="http://schemas.openxmlformats.org/officeDocument/2006/relationships/hyperlink" Target="../../../../AppData/Roaming/CONTRATOS/2018/CONTRATOS/195.pdf" TargetMode="External"/><Relationship Id="rId764" Type="http://schemas.openxmlformats.org/officeDocument/2006/relationships/hyperlink" Target="../../../../AppData/Roaming/CONTRATOS/2018/CONTRATOS/426.pdf" TargetMode="External"/><Relationship Id="rId971" Type="http://schemas.openxmlformats.org/officeDocument/2006/relationships/hyperlink" Target="https://www.contratos.gov.co/consultas/detalleProceso.do?numConstancia=18-12-8727010" TargetMode="External"/><Relationship Id="rId196" Type="http://schemas.openxmlformats.org/officeDocument/2006/relationships/hyperlink" Target="https://www.contratos.gov.co/consultas/detalleProceso.do?numConstancia=18-12-7911712" TargetMode="External"/><Relationship Id="rId417" Type="http://schemas.openxmlformats.org/officeDocument/2006/relationships/hyperlink" Target="../../../../AppData/Roaming/CONTRATOS/2018/CONTRATOS/067.pdf" TargetMode="External"/><Relationship Id="rId624" Type="http://schemas.openxmlformats.org/officeDocument/2006/relationships/hyperlink" Target="../../../../AppData/Roaming/CONTRATOS/2018/CONTRATOS/267.pdf" TargetMode="External"/><Relationship Id="rId831" Type="http://schemas.openxmlformats.org/officeDocument/2006/relationships/hyperlink" Target="../../../../AppData/Roaming/CONTRATOS/2018/CONTRATOS/495.pdf" TargetMode="External"/><Relationship Id="rId1047" Type="http://schemas.openxmlformats.org/officeDocument/2006/relationships/hyperlink" Target="https://www.contratos.gov.co/consultas/detalleProceso.do?numConstancia=18-12-8727580" TargetMode="External"/><Relationship Id="rId263" Type="http://schemas.openxmlformats.org/officeDocument/2006/relationships/hyperlink" Target="https://www.contratos.gov.co/consultas/detalleProceso.do?numConstancia=18-12-7943987" TargetMode="External"/><Relationship Id="rId470" Type="http://schemas.openxmlformats.org/officeDocument/2006/relationships/hyperlink" Target="../../../../AppData/Roaming/CONTRATOS/2018/CONTRATOS/120.pdf" TargetMode="External"/><Relationship Id="rId929" Type="http://schemas.openxmlformats.org/officeDocument/2006/relationships/hyperlink" Target="https://www.contratos.gov.co/consultas/detalleProceso.do?numConstancia=18-12-8546222" TargetMode="External"/><Relationship Id="rId58" Type="http://schemas.openxmlformats.org/officeDocument/2006/relationships/hyperlink" Target="https://www.contratos.gov.co/consultas/detalleProceso.do?numConstancia=18-12-7855245" TargetMode="External"/><Relationship Id="rId123" Type="http://schemas.openxmlformats.org/officeDocument/2006/relationships/hyperlink" Target="https://www.contratos.gov.co/consultas/detalleProceso.do?numConstancia=18-12-7878278" TargetMode="External"/><Relationship Id="rId330" Type="http://schemas.openxmlformats.org/officeDocument/2006/relationships/hyperlink" Target="https://www.contratos.gov.co/consultas/detalleProceso.do?numConstancia=18-12-7975785" TargetMode="External"/><Relationship Id="rId568" Type="http://schemas.openxmlformats.org/officeDocument/2006/relationships/hyperlink" Target="../../../../AppData/Roaming/CONTRATOS/2018/CONTRATOS/207.pdf" TargetMode="External"/><Relationship Id="rId775" Type="http://schemas.openxmlformats.org/officeDocument/2006/relationships/hyperlink" Target="../../../../AppData/Roaming/CONTRATOS/2018/CONTRATOS/437.pdf" TargetMode="External"/><Relationship Id="rId982" Type="http://schemas.openxmlformats.org/officeDocument/2006/relationships/hyperlink" Target="https://www.contratos.gov.co/consultas/detalleProceso.do?numConstancia=18-12-8727920" TargetMode="External"/><Relationship Id="rId428" Type="http://schemas.openxmlformats.org/officeDocument/2006/relationships/hyperlink" Target="../../../../AppData/Roaming/CONTRATOS/2018/CONTRATOS/078.pdf" TargetMode="External"/><Relationship Id="rId635" Type="http://schemas.openxmlformats.org/officeDocument/2006/relationships/hyperlink" Target="../../../../AppData/Roaming/CONTRATOS/2018/CONTRATOS/279.pdf" TargetMode="External"/><Relationship Id="rId842" Type="http://schemas.openxmlformats.org/officeDocument/2006/relationships/hyperlink" Target="../../../../AppData/Roaming/CONTRATOS/2018/CONTRATOS/506.pdf" TargetMode="External"/><Relationship Id="rId1058" Type="http://schemas.openxmlformats.org/officeDocument/2006/relationships/hyperlink" Target="https://www.contratos.gov.co/consultas/detalleProceso.do?numConstancia=18-12-8728066" TargetMode="External"/><Relationship Id="rId274" Type="http://schemas.openxmlformats.org/officeDocument/2006/relationships/hyperlink" Target="https://www.contratos.gov.co/consultas/detalleProceso.do?numConstancia=18-12-7945921" TargetMode="External"/><Relationship Id="rId481" Type="http://schemas.openxmlformats.org/officeDocument/2006/relationships/hyperlink" Target="../../../../AppData/Roaming/CONTRATOS/2018/CONTRATOS/131.pdf" TargetMode="External"/><Relationship Id="rId702" Type="http://schemas.openxmlformats.org/officeDocument/2006/relationships/hyperlink" Target="../../../../AppData/Roaming/CONTRATOS/2018/CONTRATOS/347.pdf" TargetMode="External"/><Relationship Id="rId69" Type="http://schemas.openxmlformats.org/officeDocument/2006/relationships/hyperlink" Target="https://www.contratos.gov.co/consultas/detalleProceso.do?numConstancia=18-12-7861201" TargetMode="External"/><Relationship Id="rId134" Type="http://schemas.openxmlformats.org/officeDocument/2006/relationships/hyperlink" Target="https://www.contratos.gov.co/consultas/detalleProceso.do?numConstancia=18-12-7880534" TargetMode="External"/><Relationship Id="rId579" Type="http://schemas.openxmlformats.org/officeDocument/2006/relationships/hyperlink" Target="../../../../AppData/Roaming/CONTRATOS/2018/CONTRATOS/218.pdf" TargetMode="External"/><Relationship Id="rId786" Type="http://schemas.openxmlformats.org/officeDocument/2006/relationships/hyperlink" Target="../../../../AppData/Roaming/CONTRATOS/2018/CONTRATOS/448.pdf" TargetMode="External"/><Relationship Id="rId993" Type="http://schemas.openxmlformats.org/officeDocument/2006/relationships/hyperlink" Target="https://www.contratos.gov.co/consultas/detalleProceso.do?numConstancia=18-12-8729653" TargetMode="External"/><Relationship Id="rId341" Type="http://schemas.openxmlformats.org/officeDocument/2006/relationships/hyperlink" Target="https://www.contratos.gov.co/consultas/detalleProceso.do?numConstancia=18-12-7994028" TargetMode="External"/><Relationship Id="rId439" Type="http://schemas.openxmlformats.org/officeDocument/2006/relationships/hyperlink" Target="../../../../AppData/Roaming/CONTRATOS/2018/CONTRATOS/089.pdf" TargetMode="External"/><Relationship Id="rId646" Type="http://schemas.openxmlformats.org/officeDocument/2006/relationships/hyperlink" Target="../../../../AppData/Roaming/CONTRATOS/2018/CONTRATOS/290.pdf" TargetMode="External"/><Relationship Id="rId1069" Type="http://schemas.openxmlformats.org/officeDocument/2006/relationships/hyperlink" Target="https://www.contratos.gov.co/consultas/detalleProceso.do?numConstancia=18-12-8734425" TargetMode="External"/><Relationship Id="rId201" Type="http://schemas.openxmlformats.org/officeDocument/2006/relationships/hyperlink" Target="https://www.contratos.gov.co/consultas/detalleProceso.do?numConstancia=18-12-7921102" TargetMode="External"/><Relationship Id="rId285" Type="http://schemas.openxmlformats.org/officeDocument/2006/relationships/hyperlink" Target="https://www.contratos.gov.co/consultas/detalleProceso.do?numConstancia=18-12-7967627" TargetMode="External"/><Relationship Id="rId506" Type="http://schemas.openxmlformats.org/officeDocument/2006/relationships/hyperlink" Target="../../../../AppData/Roaming/CONTRATOS/2018/CONTRATOS/141.pdf" TargetMode="External"/><Relationship Id="rId853" Type="http://schemas.openxmlformats.org/officeDocument/2006/relationships/hyperlink" Target="../../../../AppData/Roaming/CONTRATOS/2018/CONTRATOS/517.pdf" TargetMode="External"/><Relationship Id="rId492" Type="http://schemas.openxmlformats.org/officeDocument/2006/relationships/hyperlink" Target="../../../../AppData/Roaming/CONTRATOS/2018/CONTRATOS/376.pdf" TargetMode="External"/><Relationship Id="rId713" Type="http://schemas.openxmlformats.org/officeDocument/2006/relationships/hyperlink" Target="../../../../AppData/Roaming/CONTRATOS/2018/CONTRATOS/381.pdf" TargetMode="External"/><Relationship Id="rId797" Type="http://schemas.openxmlformats.org/officeDocument/2006/relationships/hyperlink" Target="../../../../AppData/Roaming/CONTRATOS/2018/CONTRATOS/459.pdf" TargetMode="External"/><Relationship Id="rId920" Type="http://schemas.openxmlformats.org/officeDocument/2006/relationships/hyperlink" Target="https://www.contratos.gov.co/consultas/detalleProceso.do?numConstancia=18-12-8545024" TargetMode="External"/><Relationship Id="rId145" Type="http://schemas.openxmlformats.org/officeDocument/2006/relationships/hyperlink" Target="https://www.contratos.gov.co/consultas/detalleProceso.do?numConstancia=18-12-7884218" TargetMode="External"/><Relationship Id="rId352" Type="http://schemas.openxmlformats.org/officeDocument/2006/relationships/hyperlink" Target="https://www.contratos.gov.co/consultas/detalleProceso.do?numConstancia=18-13-8021256" TargetMode="External"/><Relationship Id="rId212" Type="http://schemas.openxmlformats.org/officeDocument/2006/relationships/hyperlink" Target="https://www.contratos.gov.co/consultas/detalleProceso.do?numConstancia=18-12-7925208" TargetMode="External"/><Relationship Id="rId657" Type="http://schemas.openxmlformats.org/officeDocument/2006/relationships/hyperlink" Target="../../../../AppData/Roaming/CONTRATOS/2018/CONTRATOS/301.pdf" TargetMode="External"/><Relationship Id="rId864" Type="http://schemas.openxmlformats.org/officeDocument/2006/relationships/hyperlink" Target="../../../../AppData/Roaming/CONTRATOS/2018/CONTRATOS/528.pdf" TargetMode="External"/><Relationship Id="rId296" Type="http://schemas.openxmlformats.org/officeDocument/2006/relationships/hyperlink" Target="https://www.contratos.gov.co/consultas/detalleProceso.do?numConstancia=18-12-7971036" TargetMode="External"/><Relationship Id="rId517" Type="http://schemas.openxmlformats.org/officeDocument/2006/relationships/hyperlink" Target="file:///F:/CONTRATOS/2017/FEBRERO/154.pdf" TargetMode="External"/><Relationship Id="rId724" Type="http://schemas.openxmlformats.org/officeDocument/2006/relationships/hyperlink" Target="../../../../AppData/Roaming/CONTRATOS/2018/CONTRATOS/389.pdf" TargetMode="External"/><Relationship Id="rId931" Type="http://schemas.openxmlformats.org/officeDocument/2006/relationships/hyperlink" Target="https://www.contratos.gov.co/consultas/detalleProceso.do?numConstancia=18-12-8546702" TargetMode="External"/><Relationship Id="rId60" Type="http://schemas.openxmlformats.org/officeDocument/2006/relationships/hyperlink" Target="https://www.contratos.gov.co/consultas/detalleProceso.do?numConstancia=18-12-7855567" TargetMode="External"/><Relationship Id="rId156" Type="http://schemas.openxmlformats.org/officeDocument/2006/relationships/hyperlink" Target="https://www.contratos.gov.co/consultas/detalleProceso.do?numConstancia=18-12-7886748" TargetMode="External"/><Relationship Id="rId363" Type="http://schemas.openxmlformats.org/officeDocument/2006/relationships/hyperlink" Target="../../../../AppData/Roaming/CONTRATOS/2018/CONTRATOS/009.pdf" TargetMode="External"/><Relationship Id="rId570" Type="http://schemas.openxmlformats.org/officeDocument/2006/relationships/hyperlink" Target="../../../../AppData/Roaming/CONTRATOS/2018/CONTRATOS/209.pdf" TargetMode="External"/><Relationship Id="rId1007" Type="http://schemas.openxmlformats.org/officeDocument/2006/relationships/hyperlink" Target="https://www.contratos.gov.co/consultas/detalleProceso.do?numConstancia=18-12-8734566" TargetMode="External"/><Relationship Id="rId223" Type="http://schemas.openxmlformats.org/officeDocument/2006/relationships/hyperlink" Target="https://www.contratos.gov.co/consultas/detalleProceso.do?numConstancia=18-12-7930072" TargetMode="External"/><Relationship Id="rId430" Type="http://schemas.openxmlformats.org/officeDocument/2006/relationships/hyperlink" Target="../../../../AppData/Roaming/CONTRATOS/2018/CONTRATOS/080.pdf" TargetMode="External"/><Relationship Id="rId668" Type="http://schemas.openxmlformats.org/officeDocument/2006/relationships/hyperlink" Target="../../../../AppData/Roaming/CONTRATOS/2018/CONTRATOS/313.pdf" TargetMode="External"/><Relationship Id="rId875" Type="http://schemas.openxmlformats.org/officeDocument/2006/relationships/hyperlink" Target="../../../../AppData/Roaming/CONTRATOS/2018/CONTRATOS/004.pdf" TargetMode="External"/><Relationship Id="rId1060" Type="http://schemas.openxmlformats.org/officeDocument/2006/relationships/hyperlink" Target="https://www.contratos.gov.co/consultas/detalleProceso.do?numConstancia=18-12-8728132" TargetMode="External"/><Relationship Id="rId18" Type="http://schemas.openxmlformats.org/officeDocument/2006/relationships/hyperlink" Target="https://www.contratos.gov.co/consultas/detalleProceso.do?numConstancia=18-12-7838195" TargetMode="External"/><Relationship Id="rId528" Type="http://schemas.openxmlformats.org/officeDocument/2006/relationships/hyperlink" Target="../../../../AppData/Roaming/CONTRATOS/2018/CONTRATOS/166.pdf" TargetMode="External"/><Relationship Id="rId735" Type="http://schemas.openxmlformats.org/officeDocument/2006/relationships/hyperlink" Target="file:///F:/CONTRATOS/2017/JULIO/397.pdf" TargetMode="External"/><Relationship Id="rId942" Type="http://schemas.openxmlformats.org/officeDocument/2006/relationships/hyperlink" Target="https://www.contratos.gov.co/consultas/detalleProceso.do?numConstancia=18-12-8577477" TargetMode="External"/><Relationship Id="rId167" Type="http://schemas.openxmlformats.org/officeDocument/2006/relationships/hyperlink" Target="https://www.contratos.gov.co/consultas/detalleProceso.do?numConstancia=18-12-7890417" TargetMode="External"/><Relationship Id="rId374" Type="http://schemas.openxmlformats.org/officeDocument/2006/relationships/hyperlink" Target="../../../../AppData/Roaming/CONTRATOS/2018/CONTRATOS/021.pdf" TargetMode="External"/><Relationship Id="rId581" Type="http://schemas.openxmlformats.org/officeDocument/2006/relationships/hyperlink" Target="../../../../AppData/Roaming/CONTRATOS/2018/CONTRATOS/220.pdf" TargetMode="External"/><Relationship Id="rId1018" Type="http://schemas.openxmlformats.org/officeDocument/2006/relationships/hyperlink" Target="https://www.contratos.gov.co/consultas/detalleProceso.do?numConstancia=18-12-8735134" TargetMode="External"/><Relationship Id="rId71" Type="http://schemas.openxmlformats.org/officeDocument/2006/relationships/hyperlink" Target="https://www.contratos.gov.co/consultas/detalleProceso.do?numConstancia=18-12-7861251" TargetMode="External"/><Relationship Id="rId234" Type="http://schemas.openxmlformats.org/officeDocument/2006/relationships/hyperlink" Target="https://www.contratos.gov.co/consultas/detalleProceso.do?numConstancia=18-12-7934369" TargetMode="External"/><Relationship Id="rId679" Type="http://schemas.openxmlformats.org/officeDocument/2006/relationships/hyperlink" Target="../../../../AppData/Roaming/CONTRATOS/2018/CONTRATOS/324.pdf" TargetMode="External"/><Relationship Id="rId802" Type="http://schemas.openxmlformats.org/officeDocument/2006/relationships/hyperlink" Target="../../../../AppData/Roaming/CONTRATOS/2018/CONTRATOS/464.pdf" TargetMode="External"/><Relationship Id="rId886" Type="http://schemas.openxmlformats.org/officeDocument/2006/relationships/hyperlink" Target="../../../../AppData/Roaming/CONTRATOS/2018/CONTRATOS/060.pdf" TargetMode="External"/><Relationship Id="rId2" Type="http://schemas.openxmlformats.org/officeDocument/2006/relationships/hyperlink" Target="https://www.contratos.gov.co/consultas/detalleProceso.do?numConstancia=18-12-7515994" TargetMode="External"/><Relationship Id="rId29" Type="http://schemas.openxmlformats.org/officeDocument/2006/relationships/hyperlink" Target="https://www.contratos.gov.co/consultas/detalleProceso.do?numConstancia=18-12-7828195" TargetMode="External"/><Relationship Id="rId441" Type="http://schemas.openxmlformats.org/officeDocument/2006/relationships/hyperlink" Target="../../../../AppData/Roaming/CONTRATOS/2018/CONTRATOS/091.pdf" TargetMode="External"/><Relationship Id="rId539" Type="http://schemas.openxmlformats.org/officeDocument/2006/relationships/hyperlink" Target="../../../../AppData/Roaming/CONTRATOS/2018/CONTRATOS/177.pdf" TargetMode="External"/><Relationship Id="rId746" Type="http://schemas.openxmlformats.org/officeDocument/2006/relationships/hyperlink" Target="../../../../AppData/Roaming/CONTRATOS/2018/CONTRATOS/408%20CSUM.pdf" TargetMode="External"/><Relationship Id="rId1071" Type="http://schemas.openxmlformats.org/officeDocument/2006/relationships/hyperlink" Target="https://www.contratos.gov.co/consultas/detalleProceso.do?numConstancia=18-12-8735141" TargetMode="External"/><Relationship Id="rId178" Type="http://schemas.openxmlformats.org/officeDocument/2006/relationships/hyperlink" Target="https://www.contratos.gov.co/consultas/detalleProceso.do?numConstancia=18-12-7891484" TargetMode="External"/><Relationship Id="rId301" Type="http://schemas.openxmlformats.org/officeDocument/2006/relationships/hyperlink" Target="https://www.contratos.gov.co/consultas/detalleProceso.do?numConstancia=18-12-7971413" TargetMode="External"/><Relationship Id="rId953" Type="http://schemas.openxmlformats.org/officeDocument/2006/relationships/hyperlink" Target="https://www.contratos.gov.co/consultas/detalleProceso.do?numConstancia=18-12-8718068" TargetMode="External"/><Relationship Id="rId1029" Type="http://schemas.openxmlformats.org/officeDocument/2006/relationships/hyperlink" Target="https://www.contratos.gov.co/consultas/detalleProceso.do?numConstancia=18-12-8728158" TargetMode="External"/><Relationship Id="rId82" Type="http://schemas.openxmlformats.org/officeDocument/2006/relationships/hyperlink" Target="https://www.contratos.gov.co/consultas/detalleProceso.do?numConstancia=18-12-7866126" TargetMode="External"/><Relationship Id="rId385" Type="http://schemas.openxmlformats.org/officeDocument/2006/relationships/hyperlink" Target="../../../../AppData/Roaming/CONTRATOS/2018/CONTRATOS/034.pdf" TargetMode="External"/><Relationship Id="rId592" Type="http://schemas.openxmlformats.org/officeDocument/2006/relationships/hyperlink" Target="../../../../AppData/Roaming/CONTRATOS/2018/CONTRATOS/231.pdf" TargetMode="External"/><Relationship Id="rId606" Type="http://schemas.openxmlformats.org/officeDocument/2006/relationships/hyperlink" Target="../../../../AppData/Roaming/CONTRATOS/2018/CONTRATOS/248.pdf" TargetMode="External"/><Relationship Id="rId813" Type="http://schemas.openxmlformats.org/officeDocument/2006/relationships/hyperlink" Target="../../../../AppData/Roaming/CONTRATOS/2018/CONTRATOS/475.pdf" TargetMode="External"/><Relationship Id="rId245" Type="http://schemas.openxmlformats.org/officeDocument/2006/relationships/hyperlink" Target="https://www.contratos.gov.co/consultas/detalleProceso.do?numConstancia=18-12-7935796" TargetMode="External"/><Relationship Id="rId452" Type="http://schemas.openxmlformats.org/officeDocument/2006/relationships/hyperlink" Target="../../../../AppData/Roaming/CONTRATOS/2018/CONTRATOS/102.pdf" TargetMode="External"/><Relationship Id="rId897" Type="http://schemas.openxmlformats.org/officeDocument/2006/relationships/hyperlink" Target="../../../../AppData/Roaming/CONTRATOS/2018/CONTRATOS/270.pdf" TargetMode="External"/><Relationship Id="rId105" Type="http://schemas.openxmlformats.org/officeDocument/2006/relationships/hyperlink" Target="https://www.contratos.gov.co/consultas/detalleProceso.do?numConstancia=18-12-7873847" TargetMode="External"/><Relationship Id="rId312" Type="http://schemas.openxmlformats.org/officeDocument/2006/relationships/hyperlink" Target="https://www.contratos.gov.co/consultas/detalleProceso.do?numConstancia=18-12-7961678" TargetMode="External"/><Relationship Id="rId757" Type="http://schemas.openxmlformats.org/officeDocument/2006/relationships/hyperlink" Target="../../../../AppData/Roaming/CONTRATOS/2018/CONTRATOS/419.pdf" TargetMode="External"/><Relationship Id="rId964" Type="http://schemas.openxmlformats.org/officeDocument/2006/relationships/hyperlink" Target="https://www.contratos.gov.co/consultas/detalleProceso.do?numConstancia=18-12-8721321" TargetMode="External"/><Relationship Id="rId93" Type="http://schemas.openxmlformats.org/officeDocument/2006/relationships/hyperlink" Target="https://www.contratos.gov.co/consultas/detalleProceso.do?numConstancia=18-12-7867568" TargetMode="External"/><Relationship Id="rId189" Type="http://schemas.openxmlformats.org/officeDocument/2006/relationships/hyperlink" Target="https://www.contratos.gov.co/consultas/detalleProceso.do?numConstancia=18-12-7892667" TargetMode="External"/><Relationship Id="rId396" Type="http://schemas.openxmlformats.org/officeDocument/2006/relationships/hyperlink" Target="../../../../AppData/Roaming/CONTRATOS/2018/CONTRATOS/045.pdf" TargetMode="External"/><Relationship Id="rId617" Type="http://schemas.openxmlformats.org/officeDocument/2006/relationships/hyperlink" Target="../../../../AppData/Roaming/CONTRATOS/2018/CONTRATOS/260.pdf" TargetMode="External"/><Relationship Id="rId824" Type="http://schemas.openxmlformats.org/officeDocument/2006/relationships/hyperlink" Target="../../../../AppData/Roaming/CONTRATOS/2018/CONTRATOS/486.pdf" TargetMode="External"/><Relationship Id="rId256" Type="http://schemas.openxmlformats.org/officeDocument/2006/relationships/hyperlink" Target="https://www.contratos.gov.co/consultas/detalleProceso.do?numConstancia=18-12-7942598" TargetMode="External"/><Relationship Id="rId463" Type="http://schemas.openxmlformats.org/officeDocument/2006/relationships/hyperlink" Target="../../../../AppData/Roaming/CONTRATOS/2018/CONTRATOS/113.pdf" TargetMode="External"/><Relationship Id="rId670" Type="http://schemas.openxmlformats.org/officeDocument/2006/relationships/hyperlink" Target="../../../../AppData/Roaming/CONTRATOS/2018/CONTRATOS/315.pdf" TargetMode="External"/><Relationship Id="rId116" Type="http://schemas.openxmlformats.org/officeDocument/2006/relationships/hyperlink" Target="https://www.contratos.gov.co/consultas/detalleProceso.do?numConstancia=18-12-7875932" TargetMode="External"/><Relationship Id="rId323" Type="http://schemas.openxmlformats.org/officeDocument/2006/relationships/hyperlink" Target="https://www.contratos.gov.co/consultas/detalleProceso.do?numConstancia=18-12-7971922" TargetMode="External"/><Relationship Id="rId530" Type="http://schemas.openxmlformats.org/officeDocument/2006/relationships/hyperlink" Target="../../../../AppData/Roaming/CONTRATOS/2018/CONTRATOS/168.pdf" TargetMode="External"/><Relationship Id="rId768" Type="http://schemas.openxmlformats.org/officeDocument/2006/relationships/hyperlink" Target="../../../../AppData/Roaming/CONTRATOS/2018/CONTRATOS/430.pdf" TargetMode="External"/><Relationship Id="rId975" Type="http://schemas.openxmlformats.org/officeDocument/2006/relationships/hyperlink" Target="https://www.contratos.gov.co/consultas/detalleProceso.do?numConstancia=18-12-8727420" TargetMode="External"/><Relationship Id="rId20" Type="http://schemas.openxmlformats.org/officeDocument/2006/relationships/hyperlink" Target="https://www.contratos.gov.co/consultas/detalleProceso.do?numConstancia=18-12-7838632" TargetMode="External"/><Relationship Id="rId628" Type="http://schemas.openxmlformats.org/officeDocument/2006/relationships/hyperlink" Target="../../../../AppData/Roaming/CONTRATOS/2018/CONTRATOS/272.pdf" TargetMode="External"/><Relationship Id="rId835" Type="http://schemas.openxmlformats.org/officeDocument/2006/relationships/hyperlink" Target="../../../../AppData/Roaming/CONTRATOS/2018/CONTRATOS/499.pdf" TargetMode="External"/><Relationship Id="rId267" Type="http://schemas.openxmlformats.org/officeDocument/2006/relationships/hyperlink" Target="https://www.contratos.gov.co/consultas/detalleProceso.do?numConstancia=18-12-7944333" TargetMode="External"/><Relationship Id="rId474" Type="http://schemas.openxmlformats.org/officeDocument/2006/relationships/hyperlink" Target="../../../../AppData/Roaming/CONTRATOS/2018/CONTRATOS/124.pdf" TargetMode="External"/><Relationship Id="rId1020" Type="http://schemas.openxmlformats.org/officeDocument/2006/relationships/hyperlink" Target="https://www.contratos.gov.co/consultas/detalleProceso.do?numConstancia=18-12-8735159" TargetMode="External"/><Relationship Id="rId127" Type="http://schemas.openxmlformats.org/officeDocument/2006/relationships/hyperlink" Target="https://www.contratos.gov.co/consultas/detalleProceso.do?numConstancia=18-12-7879465" TargetMode="External"/><Relationship Id="rId681" Type="http://schemas.openxmlformats.org/officeDocument/2006/relationships/hyperlink" Target="../../../../AppData/Roaming/CONTRATOS/2018/CONTRATOS/325.pdf" TargetMode="External"/><Relationship Id="rId779" Type="http://schemas.openxmlformats.org/officeDocument/2006/relationships/hyperlink" Target="../../../../AppData/Roaming/CONTRATOS/2018/CONTRATOS/441.pdf" TargetMode="External"/><Relationship Id="rId902" Type="http://schemas.openxmlformats.org/officeDocument/2006/relationships/hyperlink" Target="https://www.contratos.gov.co/consultas/detalleProceso.do?numConstancia=18-11-8175930" TargetMode="External"/><Relationship Id="rId986" Type="http://schemas.openxmlformats.org/officeDocument/2006/relationships/hyperlink" Target="https://www.contratos.gov.co/consultas/detalleProceso.do?numConstancia=18-12-8728057" TargetMode="External"/><Relationship Id="rId31" Type="http://schemas.openxmlformats.org/officeDocument/2006/relationships/hyperlink" Target="https://www.contratos.gov.co/consultas/detalleProceso.do?numConstancia=18-12-7844075" TargetMode="External"/><Relationship Id="rId334" Type="http://schemas.openxmlformats.org/officeDocument/2006/relationships/hyperlink" Target="https://www.contratos.gov.co/consultas/detalleProceso.do?numConstancia=18-12-7975889" TargetMode="External"/><Relationship Id="rId541" Type="http://schemas.openxmlformats.org/officeDocument/2006/relationships/hyperlink" Target="../../../../AppData/Roaming/CONTRATOS/2018/CONTRATOS/179.pdf" TargetMode="External"/><Relationship Id="rId639" Type="http://schemas.openxmlformats.org/officeDocument/2006/relationships/hyperlink" Target="../../../../AppData/Roaming/CONTRATOS/2018/CONTRATOS/283.pdf" TargetMode="External"/><Relationship Id="rId180" Type="http://schemas.openxmlformats.org/officeDocument/2006/relationships/hyperlink" Target="https://www.contratos.gov.co/consultas/detalleProceso.do?numConstancia=18-12-7891639" TargetMode="External"/><Relationship Id="rId278" Type="http://schemas.openxmlformats.org/officeDocument/2006/relationships/hyperlink" Target="https://www.contratos.gov.co/consultas/detalleProceso.do?numConstancia=18-12-7964167" TargetMode="External"/><Relationship Id="rId401" Type="http://schemas.openxmlformats.org/officeDocument/2006/relationships/hyperlink" Target="../../../../AppData/Roaming/CONTRATOS/2018/CONTRATOS/050.pdf" TargetMode="External"/><Relationship Id="rId846" Type="http://schemas.openxmlformats.org/officeDocument/2006/relationships/hyperlink" Target="../../../../AppData/Roaming/CONTRATOS/2018/CONTRATOS/510.pdf" TargetMode="External"/><Relationship Id="rId1031" Type="http://schemas.openxmlformats.org/officeDocument/2006/relationships/hyperlink" Target="https://www.contratos.gov.co/consultas/detalleProceso.do?numConstancia=18-12-8728167" TargetMode="External"/><Relationship Id="rId485" Type="http://schemas.openxmlformats.org/officeDocument/2006/relationships/hyperlink" Target="../../../../AppData/Roaming/CONTRATOS/2018/CONTRATOS/136.pdf" TargetMode="External"/><Relationship Id="rId692" Type="http://schemas.openxmlformats.org/officeDocument/2006/relationships/hyperlink" Target="../../../../AppData/Roaming/CONTRATOS/2018/CONTRATOS/336.pdf" TargetMode="External"/><Relationship Id="rId706" Type="http://schemas.openxmlformats.org/officeDocument/2006/relationships/hyperlink" Target="../../../../AppData/Roaming/CONTRATOS/2018/CONTRATOS/351.pdf" TargetMode="External"/><Relationship Id="rId913" Type="http://schemas.openxmlformats.org/officeDocument/2006/relationships/hyperlink" Target="https://www.contratos.gov.co/consultas/detalleProceso.do?numConstancia=18-12-8542414" TargetMode="External"/><Relationship Id="rId42" Type="http://schemas.openxmlformats.org/officeDocument/2006/relationships/hyperlink" Target="https://www.contratos.gov.co/consultas/detalleProceso.do?numConstancia=18-12-7845950" TargetMode="External"/><Relationship Id="rId138" Type="http://schemas.openxmlformats.org/officeDocument/2006/relationships/hyperlink" Target="https://www.contratos.gov.co/consultas/detalleProceso.do?numConstancia=18-12-7881102" TargetMode="External"/><Relationship Id="rId345" Type="http://schemas.openxmlformats.org/officeDocument/2006/relationships/hyperlink" Target="https://www.contratos.gov.co/consultas/detalleProceso.do?numConstancia=18-12-7994594" TargetMode="External"/><Relationship Id="rId552" Type="http://schemas.openxmlformats.org/officeDocument/2006/relationships/hyperlink" Target="../../../../AppData/Roaming/CONTRATOS/2018/CONTRATOS/190.pdf" TargetMode="External"/><Relationship Id="rId997" Type="http://schemas.openxmlformats.org/officeDocument/2006/relationships/hyperlink" Target="https://www.contratos.gov.co/consultas/detalleProceso.do?numConstancia=18-12-8732330" TargetMode="External"/><Relationship Id="rId191" Type="http://schemas.openxmlformats.org/officeDocument/2006/relationships/hyperlink" Target="https://www.contratos.gov.co/consultas/detalleProceso.do?numConstancia=18-12-7892879" TargetMode="External"/><Relationship Id="rId205" Type="http://schemas.openxmlformats.org/officeDocument/2006/relationships/hyperlink" Target="https://www.contratos.gov.co/consultas/detalleProceso.do?numConstancia=18-12-7921530" TargetMode="External"/><Relationship Id="rId412" Type="http://schemas.openxmlformats.org/officeDocument/2006/relationships/hyperlink" Target="../../../../AppData/Roaming/CONTRATOS/2018/CONTRATOS/062.pdf" TargetMode="External"/><Relationship Id="rId857" Type="http://schemas.openxmlformats.org/officeDocument/2006/relationships/hyperlink" Target="../../../../AppData/Roaming/CONTRATOS/2018/CONTRATOS/521.pdf" TargetMode="External"/><Relationship Id="rId1042" Type="http://schemas.openxmlformats.org/officeDocument/2006/relationships/hyperlink" Target="https://www.contratos.gov.co/consultas/detalleProceso.do?numConstancia=18-12-8735026" TargetMode="External"/><Relationship Id="rId289" Type="http://schemas.openxmlformats.org/officeDocument/2006/relationships/hyperlink" Target="https://www.contratos.gov.co/consultas/detalleProceso.do?numConstancia=18-12-7968475" TargetMode="External"/><Relationship Id="rId496" Type="http://schemas.openxmlformats.org/officeDocument/2006/relationships/hyperlink" Target="../../../../AppData/Roaming/CONTRATOS/2018/CONTRATOS/372.pdf" TargetMode="External"/><Relationship Id="rId717" Type="http://schemas.openxmlformats.org/officeDocument/2006/relationships/hyperlink" Target="../../../../AppData/Roaming/CONTRATOS/2018/CONTRATOS/385.pdf" TargetMode="External"/><Relationship Id="rId924" Type="http://schemas.openxmlformats.org/officeDocument/2006/relationships/hyperlink" Target="https://www.contratos.gov.co/consultas/detalleProceso.do?numConstancia=18-12-8545447" TargetMode="External"/><Relationship Id="rId53" Type="http://schemas.openxmlformats.org/officeDocument/2006/relationships/hyperlink" Target="https://www.contratos.gov.co/consultas/detalleProceso.do?numConstancia=18-12-7854141" TargetMode="External"/><Relationship Id="rId149" Type="http://schemas.openxmlformats.org/officeDocument/2006/relationships/hyperlink" Target="https://www.contratos.gov.co/consultas/detalleProceso.do?numConstancia=18-12-7884944" TargetMode="External"/><Relationship Id="rId356" Type="http://schemas.openxmlformats.org/officeDocument/2006/relationships/hyperlink" Target="https://www.contratos.gov.co/consultas/detalleProceso.do?numConstancia=18-12-7970657" TargetMode="External"/><Relationship Id="rId563" Type="http://schemas.openxmlformats.org/officeDocument/2006/relationships/hyperlink" Target="../../../../AppData/Roaming/CONTRATOS/2018/CONTRATOS/202.pdf" TargetMode="External"/><Relationship Id="rId770" Type="http://schemas.openxmlformats.org/officeDocument/2006/relationships/hyperlink" Target="../../../../AppData/Roaming/CONTRATOS/2018/CONTRATOS/432.pdf" TargetMode="External"/><Relationship Id="rId216" Type="http://schemas.openxmlformats.org/officeDocument/2006/relationships/hyperlink" Target="https://www.contratos.gov.co/consultas/detalleProceso.do?numConstancia=18-12-7927135" TargetMode="External"/><Relationship Id="rId423" Type="http://schemas.openxmlformats.org/officeDocument/2006/relationships/hyperlink" Target="../../../../AppData/Roaming/CONTRATOS/2018/CONTRATOS/073.pdf" TargetMode="External"/><Relationship Id="rId868" Type="http://schemas.openxmlformats.org/officeDocument/2006/relationships/hyperlink" Target="../../../../AppData/Roaming/CONTRATOS/2018/CONTRATOS/532%20LP_002_2018.pdf" TargetMode="External"/><Relationship Id="rId1053" Type="http://schemas.openxmlformats.org/officeDocument/2006/relationships/hyperlink" Target="https://www.contratos.gov.co/consultas/detalleProceso.do?numConstancia=18-12-8727956" TargetMode="External"/><Relationship Id="rId630" Type="http://schemas.openxmlformats.org/officeDocument/2006/relationships/hyperlink" Target="../../../../AppData/Roaming/CONTRATOS/2018/CONTRATOS/274.pdf" TargetMode="External"/><Relationship Id="rId728" Type="http://schemas.openxmlformats.org/officeDocument/2006/relationships/hyperlink" Target="../../../../AppData/Roaming/CONTRATOS/2018/CONTRATOS/390.pdf" TargetMode="External"/><Relationship Id="rId935" Type="http://schemas.openxmlformats.org/officeDocument/2006/relationships/hyperlink" Target="https://www.contratos.gov.co/consultas/detalleProceso.do?numConstancia=18-12-8546761" TargetMode="External"/><Relationship Id="rId64" Type="http://schemas.openxmlformats.org/officeDocument/2006/relationships/hyperlink" Target="https://www.contratos.gov.co/consultas/detalleProceso.do?numConstancia=18-12-7860387" TargetMode="External"/><Relationship Id="rId367" Type="http://schemas.openxmlformats.org/officeDocument/2006/relationships/hyperlink" Target="../../../../AppData/Roaming/CONTRATOS/2018/CONTRATOS/014.pdf" TargetMode="External"/><Relationship Id="rId574" Type="http://schemas.openxmlformats.org/officeDocument/2006/relationships/hyperlink" Target="../../../../AppData/Roaming/CONTRATOS/2018/CONTRATOS/213.pdf" TargetMode="External"/><Relationship Id="rId227" Type="http://schemas.openxmlformats.org/officeDocument/2006/relationships/hyperlink" Target="https://www.contratos.gov.co/consultas/detalleProceso.do?numConstancia=18-12-7933662" TargetMode="External"/><Relationship Id="rId781" Type="http://schemas.openxmlformats.org/officeDocument/2006/relationships/hyperlink" Target="../../../../AppData/Roaming/CONTRATOS/2018/CONTRATOS/443.pdf" TargetMode="External"/><Relationship Id="rId879" Type="http://schemas.openxmlformats.org/officeDocument/2006/relationships/hyperlink" Target="../../../../AppData/Roaming/CONTRATOS/2018/CONTRATOS/491.pdf" TargetMode="External"/><Relationship Id="rId434" Type="http://schemas.openxmlformats.org/officeDocument/2006/relationships/hyperlink" Target="../../../../AppData/Roaming/CONTRATOS/2018/CONTRATOS/084.pdf" TargetMode="External"/><Relationship Id="rId641" Type="http://schemas.openxmlformats.org/officeDocument/2006/relationships/hyperlink" Target="../../../../AppData/Roaming/CONTRATOS/2018/CONTRATOS/285.pdf" TargetMode="External"/><Relationship Id="rId739" Type="http://schemas.openxmlformats.org/officeDocument/2006/relationships/hyperlink" Target="../../../../AppData/Roaming/CONTRATOS/2018/CONTRATOS/401.pdf" TargetMode="External"/><Relationship Id="rId1064" Type="http://schemas.openxmlformats.org/officeDocument/2006/relationships/hyperlink" Target="https://www.contratos.gov.co/consultas/detalleProceso.do?numConstancia=18-12-8734733" TargetMode="External"/><Relationship Id="rId280" Type="http://schemas.openxmlformats.org/officeDocument/2006/relationships/hyperlink" Target="https://www.contratos.gov.co/consultas/detalleProceso.do?numConstancia=18-12-7964336" TargetMode="External"/><Relationship Id="rId501" Type="http://schemas.openxmlformats.org/officeDocument/2006/relationships/hyperlink" Target="../../../../AppData/Roaming/CONTRATOS/2018/CONTRATOS/367.pdf" TargetMode="External"/><Relationship Id="rId946" Type="http://schemas.openxmlformats.org/officeDocument/2006/relationships/hyperlink" Target="https://www.contratos.gov.co/consultas/detalleProceso.do?numConstancia=18-12-8577827" TargetMode="External"/><Relationship Id="rId75" Type="http://schemas.openxmlformats.org/officeDocument/2006/relationships/hyperlink" Target="https://www.contratos.gov.co/consultas/detalleProceso.do?numConstancia=18-12-7862385" TargetMode="External"/><Relationship Id="rId140" Type="http://schemas.openxmlformats.org/officeDocument/2006/relationships/hyperlink" Target="https://www.contratos.gov.co/consultas/detalleProceso.do?numConstancia=18-12-7881354" TargetMode="External"/><Relationship Id="rId378" Type="http://schemas.openxmlformats.org/officeDocument/2006/relationships/hyperlink" Target="../../../../AppData/Roaming/CONTRATOS/2018/CONTRATOS/027.pdf" TargetMode="External"/><Relationship Id="rId585" Type="http://schemas.openxmlformats.org/officeDocument/2006/relationships/hyperlink" Target="../../../../AppData/Roaming/CONTRATOS/2018/CONTRATOS/224.pdf" TargetMode="External"/><Relationship Id="rId792" Type="http://schemas.openxmlformats.org/officeDocument/2006/relationships/hyperlink" Target="../../../../AppData/Roaming/CONTRATOS/2018/CONTRATOS/454.pdf" TargetMode="External"/><Relationship Id="rId806" Type="http://schemas.openxmlformats.org/officeDocument/2006/relationships/hyperlink" Target="../../../../AppData/Roaming/CONTRATOS/2018/CONTRATOS/468.pdf" TargetMode="External"/><Relationship Id="rId6" Type="http://schemas.openxmlformats.org/officeDocument/2006/relationships/hyperlink" Target="https://www.contratos.gov.co/consultas/detalleProceso.do?numConstancia=18-12-7834490" TargetMode="External"/><Relationship Id="rId238" Type="http://schemas.openxmlformats.org/officeDocument/2006/relationships/hyperlink" Target="https://www.contratos.gov.co/consultas/detalleProceso.do?numConstancia=18-12-7934811" TargetMode="External"/><Relationship Id="rId445" Type="http://schemas.openxmlformats.org/officeDocument/2006/relationships/hyperlink" Target="../../../../AppData/Roaming/CONTRATOS/2018/CONTRATOS/095.pdf" TargetMode="External"/><Relationship Id="rId652" Type="http://schemas.openxmlformats.org/officeDocument/2006/relationships/hyperlink" Target="../../../../AppData/Roaming/CONTRATOS/2018/CONTRATOS/296.pdf" TargetMode="External"/><Relationship Id="rId1075" Type="http://schemas.openxmlformats.org/officeDocument/2006/relationships/hyperlink" Target="https://www.contratos.gov.co/consultas/detalleProceso.do?numConstancia=18-12-8735149" TargetMode="External"/><Relationship Id="rId291" Type="http://schemas.openxmlformats.org/officeDocument/2006/relationships/hyperlink" Target="https://www.contratos.gov.co/consultas/detalleProceso.do?numConstancia=18-12-7970697" TargetMode="External"/><Relationship Id="rId305" Type="http://schemas.openxmlformats.org/officeDocument/2006/relationships/hyperlink" Target="https://www.contratos.gov.co/consultas/detalleProceso.do?numConstancia=18-12-7961497" TargetMode="External"/><Relationship Id="rId512" Type="http://schemas.openxmlformats.org/officeDocument/2006/relationships/hyperlink" Target="../../../../AppData/Roaming/CONTRATOS/2018/CONTRATOS/148.pdf" TargetMode="External"/><Relationship Id="rId957" Type="http://schemas.openxmlformats.org/officeDocument/2006/relationships/hyperlink" Target="https://www.contratos.gov.co/consultas/detalleProceso.do?numConstancia=18-12-8720464" TargetMode="External"/><Relationship Id="rId86" Type="http://schemas.openxmlformats.org/officeDocument/2006/relationships/hyperlink" Target="https://www.contratos.gov.co/consultas/detalleProceso.do?numConstancia=18-12-7866796" TargetMode="External"/><Relationship Id="rId151" Type="http://schemas.openxmlformats.org/officeDocument/2006/relationships/hyperlink" Target="https://www.contratos.gov.co/consultas/detalleProceso.do?numConstancia=18-12-7885980" TargetMode="External"/><Relationship Id="rId389" Type="http://schemas.openxmlformats.org/officeDocument/2006/relationships/hyperlink" Target="../../../../AppData/Roaming/CONTRATOS/2018/CONTRATOS/038.pdf" TargetMode="External"/><Relationship Id="rId596" Type="http://schemas.openxmlformats.org/officeDocument/2006/relationships/hyperlink" Target="../../../../AppData/Roaming/CONTRATOS/2018/CONTRATOS/235.pdf" TargetMode="External"/><Relationship Id="rId817" Type="http://schemas.openxmlformats.org/officeDocument/2006/relationships/hyperlink" Target="../../../../AppData/Roaming/CONTRATOS/2018/CONTRATOS/479.pdf" TargetMode="External"/><Relationship Id="rId1002" Type="http://schemas.openxmlformats.org/officeDocument/2006/relationships/hyperlink" Target="https://www.contratos.gov.co/consultas/detalleProceso.do?numConstancia=18-12-8733329" TargetMode="External"/><Relationship Id="rId249" Type="http://schemas.openxmlformats.org/officeDocument/2006/relationships/hyperlink" Target="https://www.contratos.gov.co/consultas/detalleProceso.do?numConstancia=18-12-7937938" TargetMode="External"/><Relationship Id="rId456" Type="http://schemas.openxmlformats.org/officeDocument/2006/relationships/hyperlink" Target="../../../../AppData/Roaming/CONTRATOS/2018/CONTRATOS/106.pdf" TargetMode="External"/><Relationship Id="rId663" Type="http://schemas.openxmlformats.org/officeDocument/2006/relationships/hyperlink" Target="../../../../AppData/Roaming/CONTRATOS/2018/CONTRATOS/308.pdf" TargetMode="External"/><Relationship Id="rId870" Type="http://schemas.openxmlformats.org/officeDocument/2006/relationships/hyperlink" Target="../../../../AppData/Roaming/CONTRATOS/2018/CONTRATOS/534%20MC_008_2018.pdf" TargetMode="External"/><Relationship Id="rId13" Type="http://schemas.openxmlformats.org/officeDocument/2006/relationships/hyperlink" Target="https://www.contratos.gov.co/consultas/detalleProceso.do?numConstancia=18-12-7835923" TargetMode="External"/><Relationship Id="rId109" Type="http://schemas.openxmlformats.org/officeDocument/2006/relationships/hyperlink" Target="https://www.contratos.gov.co/consultas/detalleProceso.do?numConstancia=18-12-7588226" TargetMode="External"/><Relationship Id="rId316" Type="http://schemas.openxmlformats.org/officeDocument/2006/relationships/hyperlink" Target="https://www.contratos.gov.co/consultas/detalleProceso.do?numConstancia=18-12-7972467" TargetMode="External"/><Relationship Id="rId523" Type="http://schemas.openxmlformats.org/officeDocument/2006/relationships/hyperlink" Target="../../../../AppData/Roaming/CONTRATOS/2018/CONTRATOS/161.pdf" TargetMode="External"/><Relationship Id="rId968" Type="http://schemas.openxmlformats.org/officeDocument/2006/relationships/hyperlink" Target="https://www.contratos.gov.co/consultas/detalleProceso.do?numConstancia=18-12-8721334" TargetMode="External"/><Relationship Id="rId97" Type="http://schemas.openxmlformats.org/officeDocument/2006/relationships/hyperlink" Target="https://www.contratos.gov.co/consultas/detalleProceso.do?numConstancia=18-12-7871964" TargetMode="External"/><Relationship Id="rId730" Type="http://schemas.openxmlformats.org/officeDocument/2006/relationships/hyperlink" Target="../../../../AppData/Roaming/CONTRATOS/2018/CONTRATOS/392.pdf" TargetMode="External"/><Relationship Id="rId828" Type="http://schemas.openxmlformats.org/officeDocument/2006/relationships/hyperlink" Target="../../../../AppData/Roaming/CONTRATOS/2018/CONTRATOS/492.pdf" TargetMode="External"/><Relationship Id="rId1013" Type="http://schemas.openxmlformats.org/officeDocument/2006/relationships/hyperlink" Target="https://www.contratos.gov.co/consultas/detalleProceso.do?numConstancia=18-12-8735107" TargetMode="External"/><Relationship Id="rId162" Type="http://schemas.openxmlformats.org/officeDocument/2006/relationships/hyperlink" Target="https://www.contratos.gov.co/consultas/detalleProceso.do?numConstancia=18-12-7887692" TargetMode="External"/><Relationship Id="rId467" Type="http://schemas.openxmlformats.org/officeDocument/2006/relationships/hyperlink" Target="../../../../AppData/Roaming/CONTRATOS/2018/CONTRATOS/117.pdf" TargetMode="External"/><Relationship Id="rId674" Type="http://schemas.openxmlformats.org/officeDocument/2006/relationships/hyperlink" Target="../../../../AppData/Roaming/CONTRATOS/2018/CONTRATOS/319.pdf" TargetMode="External"/><Relationship Id="rId881" Type="http://schemas.openxmlformats.org/officeDocument/2006/relationships/hyperlink" Target="../../../../AppData/Roaming/CONTRATOS/2018/CONTRATOS/306.pdf" TargetMode="External"/><Relationship Id="rId979" Type="http://schemas.openxmlformats.org/officeDocument/2006/relationships/hyperlink" Target="https://www.contratos.gov.co/consultas/detalleProceso.do?numConstancia=18-12-8727901" TargetMode="External"/><Relationship Id="rId24" Type="http://schemas.openxmlformats.org/officeDocument/2006/relationships/hyperlink" Target="https://www.contratos.gov.co/consultas/detalleProceso.do?numConstancia=18-12-7841893" TargetMode="External"/><Relationship Id="rId327" Type="http://schemas.openxmlformats.org/officeDocument/2006/relationships/hyperlink" Target="https://www.contratos.gov.co/consultas/detalleProceso.do?numConstancia=18-12-7975689" TargetMode="External"/><Relationship Id="rId534" Type="http://schemas.openxmlformats.org/officeDocument/2006/relationships/hyperlink" Target="../../../../AppData/Roaming/CONTRATOS/2018/CONTRATOS/172.pdf" TargetMode="External"/><Relationship Id="rId741" Type="http://schemas.openxmlformats.org/officeDocument/2006/relationships/hyperlink" Target="../../../../AppData/Roaming/CONTRATOS/2018/CONTRATOS/403.pdf" TargetMode="External"/><Relationship Id="rId839" Type="http://schemas.openxmlformats.org/officeDocument/2006/relationships/hyperlink" Target="../../../../AppData/Roaming/CONTRATOS/2018/CONTRATOS/503.pdf" TargetMode="External"/><Relationship Id="rId173" Type="http://schemas.openxmlformats.org/officeDocument/2006/relationships/hyperlink" Target="https://www.contratos.gov.co/consultas/detalleProceso.do?numConstancia=18-12-7890957" TargetMode="External"/><Relationship Id="rId380" Type="http://schemas.openxmlformats.org/officeDocument/2006/relationships/hyperlink" Target="../../../../AppData/Roaming/CONTRATOS/2018/CONTRATOS/029.pdf" TargetMode="External"/><Relationship Id="rId601" Type="http://schemas.openxmlformats.org/officeDocument/2006/relationships/hyperlink" Target="../../../../AppData/Roaming/CONTRATOS/2018/CONTRATOS/241.pdf" TargetMode="External"/><Relationship Id="rId1024" Type="http://schemas.openxmlformats.org/officeDocument/2006/relationships/hyperlink" Target="https://www.contratos.gov.co/consultas/detalleProceso.do?numConstancia=18-12-8735150" TargetMode="External"/><Relationship Id="rId240" Type="http://schemas.openxmlformats.org/officeDocument/2006/relationships/hyperlink" Target="https://www.contratos.gov.co/consultas/detalleProceso.do?numConstancia=18-12-7935148" TargetMode="External"/><Relationship Id="rId478" Type="http://schemas.openxmlformats.org/officeDocument/2006/relationships/hyperlink" Target="../../../../AppData/Roaming/CONTRATOS/2018/CONTRATOS/128.pdf" TargetMode="External"/><Relationship Id="rId685" Type="http://schemas.openxmlformats.org/officeDocument/2006/relationships/hyperlink" Target="../../../../AppData/Roaming/CONTRATOS/2018/CONTRATOS/329.pdf" TargetMode="External"/><Relationship Id="rId892" Type="http://schemas.openxmlformats.org/officeDocument/2006/relationships/hyperlink" Target="../../../../AppData/Roaming/CONTRATOS/2018/CONTRATOS/239A.pdf" TargetMode="External"/><Relationship Id="rId906" Type="http://schemas.openxmlformats.org/officeDocument/2006/relationships/hyperlink" Target="https://www.contratos.gov.co/consultas/detalleProceso.do?numConstancia=18-12-8534571" TargetMode="External"/><Relationship Id="rId35" Type="http://schemas.openxmlformats.org/officeDocument/2006/relationships/hyperlink" Target="https://www.contratos.gov.co/consultas/detalleProceso.do?numConstancia=18-12-7845020" TargetMode="External"/><Relationship Id="rId100" Type="http://schemas.openxmlformats.org/officeDocument/2006/relationships/hyperlink" Target="https://www.contratos.gov.co/consultas/detalleProceso.do?numConstancia=18-12-7872419" TargetMode="External"/><Relationship Id="rId338" Type="http://schemas.openxmlformats.org/officeDocument/2006/relationships/hyperlink" Target="https://www.contratos.gov.co/consultas/detalleProceso.do?numConstancia=18-12-7980433" TargetMode="External"/><Relationship Id="rId545" Type="http://schemas.openxmlformats.org/officeDocument/2006/relationships/hyperlink" Target="../../../../AppData/Roaming/CONTRATOS/2018/CONTRATOS/183.pdf" TargetMode="External"/><Relationship Id="rId752" Type="http://schemas.openxmlformats.org/officeDocument/2006/relationships/hyperlink" Target="../../../../AppData/Roaming/CONTRATOS/2018/CONTRATOS/414.pdf" TargetMode="External"/><Relationship Id="rId184" Type="http://schemas.openxmlformats.org/officeDocument/2006/relationships/hyperlink" Target="https://www.contratos.gov.co/consultas/detalleProceso.do?numConstancia=18-12-7891909" TargetMode="External"/><Relationship Id="rId391" Type="http://schemas.openxmlformats.org/officeDocument/2006/relationships/hyperlink" Target="../../../../AppData/Roaming/CONTRATOS/2018/CONTRATOS/040.pdf" TargetMode="External"/><Relationship Id="rId405" Type="http://schemas.openxmlformats.org/officeDocument/2006/relationships/hyperlink" Target="../../../../AppData/Roaming/CONTRATOS/2018/CONTRATOS/054.pdf" TargetMode="External"/><Relationship Id="rId612" Type="http://schemas.openxmlformats.org/officeDocument/2006/relationships/hyperlink" Target="../../../../AppData/Roaming/CONTRATOS/2018/CONTRATOS/254.pdf" TargetMode="External"/><Relationship Id="rId1035" Type="http://schemas.openxmlformats.org/officeDocument/2006/relationships/hyperlink" Target="https://www.contratos.gov.co/consultas/detalleProceso.do?numConstancia=18-12-8734670" TargetMode="External"/><Relationship Id="rId251" Type="http://schemas.openxmlformats.org/officeDocument/2006/relationships/hyperlink" Target="https://www.contratos.gov.co/consultas/detalleProceso.do?numConstancia=18-12-7939005" TargetMode="External"/><Relationship Id="rId489" Type="http://schemas.openxmlformats.org/officeDocument/2006/relationships/hyperlink" Target="../../../../AppData/Roaming/CONTRATOS/2018/CONTRATOS/366.pdf" TargetMode="External"/><Relationship Id="rId696" Type="http://schemas.openxmlformats.org/officeDocument/2006/relationships/hyperlink" Target="../../../../AppData/Roaming/CONTRATOS/2018/CONTRATOS/340.pdf" TargetMode="External"/><Relationship Id="rId917" Type="http://schemas.openxmlformats.org/officeDocument/2006/relationships/hyperlink" Target="https://www.contratos.gov.co/consultas/detalleProceso.do?numConstancia=18-12-8544428" TargetMode="External"/><Relationship Id="rId46" Type="http://schemas.openxmlformats.org/officeDocument/2006/relationships/hyperlink" Target="https://www.contratos.gov.co/consultas/detalleProceso.do?numConstancia=18-12-7852748" TargetMode="External"/><Relationship Id="rId349" Type="http://schemas.openxmlformats.org/officeDocument/2006/relationships/hyperlink" Target="https://www.contratos.gov.co/consultas/detalleProceso.do?numConstancia=18-12-7994453" TargetMode="External"/><Relationship Id="rId556" Type="http://schemas.openxmlformats.org/officeDocument/2006/relationships/hyperlink" Target="../../../../AppData/Roaming/CONTRATOS/2018/CONTRATOS/194.pdf" TargetMode="External"/><Relationship Id="rId763" Type="http://schemas.openxmlformats.org/officeDocument/2006/relationships/hyperlink" Target="file:///F:/CONTRATOS/2017/AGOSTO/425.pdf" TargetMode="External"/><Relationship Id="rId111" Type="http://schemas.openxmlformats.org/officeDocument/2006/relationships/hyperlink" Target="https://www.contratos.gov.co/consultas/detalleProceso.do?numConstancia=18-12-7875131" TargetMode="External"/><Relationship Id="rId195" Type="http://schemas.openxmlformats.org/officeDocument/2006/relationships/hyperlink" Target="https://www.contratos.gov.co/consultas/detalleProceso.do?numConstancia=18-12-7893762" TargetMode="External"/><Relationship Id="rId209" Type="http://schemas.openxmlformats.org/officeDocument/2006/relationships/hyperlink" Target="https://www.contratos.gov.co/consultas/detalleProceso.do?numConstancia=18-12-7924906" TargetMode="External"/><Relationship Id="rId416" Type="http://schemas.openxmlformats.org/officeDocument/2006/relationships/hyperlink" Target="../../../../AppData/Roaming/CONTRATOS/2018/CONTRATOS/066.pdf" TargetMode="External"/><Relationship Id="rId970" Type="http://schemas.openxmlformats.org/officeDocument/2006/relationships/hyperlink" Target="https://www.contratos.gov.co/consultas/detalleProceso.do?numConstancia=18-12-8725437" TargetMode="External"/><Relationship Id="rId1046" Type="http://schemas.openxmlformats.org/officeDocument/2006/relationships/hyperlink" Target="https://www.contratos.gov.co/consultas/detalleProceso.do?numConstancia=18-12-8735140" TargetMode="External"/><Relationship Id="rId623" Type="http://schemas.openxmlformats.org/officeDocument/2006/relationships/hyperlink" Target="../../../../AppData/Roaming/CONTRATOS/2018/CONTRATOS/266.pdf" TargetMode="External"/><Relationship Id="rId830" Type="http://schemas.openxmlformats.org/officeDocument/2006/relationships/hyperlink" Target="../../../../AppData/Roaming/CONTRATOS/2018/CONTRATOS/494.pdf" TargetMode="External"/><Relationship Id="rId928" Type="http://schemas.openxmlformats.org/officeDocument/2006/relationships/hyperlink" Target="https://www.contratos.gov.co/consultas/detalleProceso.do?numConstancia=18-12-8546181" TargetMode="External"/><Relationship Id="rId57" Type="http://schemas.openxmlformats.org/officeDocument/2006/relationships/hyperlink" Target="https://www.contratos.gov.co/consultas/detalleProceso.do?numConstancia=18-12-7854905" TargetMode="External"/><Relationship Id="rId262" Type="http://schemas.openxmlformats.org/officeDocument/2006/relationships/hyperlink" Target="https://www.contratos.gov.co/consultas/detalleProceso.do?numConstancia=18-12-7943188" TargetMode="External"/><Relationship Id="rId567" Type="http://schemas.openxmlformats.org/officeDocument/2006/relationships/hyperlink" Target="../../../../AppData/Roaming/CONTRATOS/2018/CONTRATOS/206.pdf" TargetMode="External"/><Relationship Id="rId122" Type="http://schemas.openxmlformats.org/officeDocument/2006/relationships/hyperlink" Target="https://www.contratos.gov.co/consultas/detalleProceso.do?numConstancia=18-12-7878167" TargetMode="External"/><Relationship Id="rId774" Type="http://schemas.openxmlformats.org/officeDocument/2006/relationships/hyperlink" Target="../../../../AppData/Roaming/CONTRATOS/2018/CONTRATOS/436.pdf" TargetMode="External"/><Relationship Id="rId981" Type="http://schemas.openxmlformats.org/officeDocument/2006/relationships/hyperlink" Target="https://www.contratos.gov.co/consultas/detalleProceso.do?numConstancia=18-12-8727952" TargetMode="External"/><Relationship Id="rId1057" Type="http://schemas.openxmlformats.org/officeDocument/2006/relationships/hyperlink" Target="https://www.contratos.gov.co/consultas/detalleProceso.do?numConstancia=18-12-8735155" TargetMode="External"/><Relationship Id="rId427" Type="http://schemas.openxmlformats.org/officeDocument/2006/relationships/hyperlink" Target="../../../../AppData/Roaming/CONTRATOS/2018/CONTRATOS/077.pdf" TargetMode="External"/><Relationship Id="rId634" Type="http://schemas.openxmlformats.org/officeDocument/2006/relationships/hyperlink" Target="../../../../AppData/Roaming/CONTRATOS/2018/CONTRATOS/278.pdf" TargetMode="External"/><Relationship Id="rId841" Type="http://schemas.openxmlformats.org/officeDocument/2006/relationships/hyperlink" Target="../../../../AppData/Roaming/CONTRATOS/2018/CONTRATOS/505.pdf" TargetMode="External"/><Relationship Id="rId273" Type="http://schemas.openxmlformats.org/officeDocument/2006/relationships/hyperlink" Target="https://www.contratos.gov.co/consultas/detalleProceso.do?numConstancia=18-12-7945878" TargetMode="External"/><Relationship Id="rId480" Type="http://schemas.openxmlformats.org/officeDocument/2006/relationships/hyperlink" Target="../../../../AppData/Roaming/CONTRATOS/2018/CONTRATOS/130.pdf" TargetMode="External"/><Relationship Id="rId701" Type="http://schemas.openxmlformats.org/officeDocument/2006/relationships/hyperlink" Target="../../../../AppData/Roaming/CONTRATOS/2018/CONTRATOS/345.pdf" TargetMode="External"/><Relationship Id="rId939" Type="http://schemas.openxmlformats.org/officeDocument/2006/relationships/hyperlink" Target="https://www.contratos.gov.co/consultas/detalleProceso.do?numConstancia=18-12-8577246" TargetMode="External"/><Relationship Id="rId68" Type="http://schemas.openxmlformats.org/officeDocument/2006/relationships/hyperlink" Target="https://www.contratos.gov.co/consultas/detalleProceso.do?numConstancia=18-12-7861138" TargetMode="External"/><Relationship Id="rId133" Type="http://schemas.openxmlformats.org/officeDocument/2006/relationships/hyperlink" Target="https://www.contratos.gov.co/consultas/detalleProceso.do?numConstancia=18-12-7880447" TargetMode="External"/><Relationship Id="rId340" Type="http://schemas.openxmlformats.org/officeDocument/2006/relationships/hyperlink" Target="https://www.contratos.gov.co/consultas/detalleProceso.do?numConstancia=18-12-7993995" TargetMode="External"/><Relationship Id="rId578" Type="http://schemas.openxmlformats.org/officeDocument/2006/relationships/hyperlink" Target="../../../../AppData/Roaming/CONTRATOS/2018/CONTRATOS/217.pdf" TargetMode="External"/><Relationship Id="rId785" Type="http://schemas.openxmlformats.org/officeDocument/2006/relationships/hyperlink" Target="../../../../AppData/Roaming/CONTRATOS/2018/CONTRATOS/447.pdf" TargetMode="External"/><Relationship Id="rId992" Type="http://schemas.openxmlformats.org/officeDocument/2006/relationships/hyperlink" Target="https://www.contratos.gov.co/consultas/detalleProceso.do?numConstancia=18-12-8729532" TargetMode="External"/><Relationship Id="rId200" Type="http://schemas.openxmlformats.org/officeDocument/2006/relationships/hyperlink" Target="https://www.contratos.gov.co/consultas/detalleProceso.do?numConstancia=18-12-7921002" TargetMode="External"/><Relationship Id="rId438" Type="http://schemas.openxmlformats.org/officeDocument/2006/relationships/hyperlink" Target="../../../../AppData/Roaming/CONTRATOS/2018/CONTRATOS/088.pdf" TargetMode="External"/><Relationship Id="rId645" Type="http://schemas.openxmlformats.org/officeDocument/2006/relationships/hyperlink" Target="../../../../AppData/Roaming/CONTRATOS/2018/CONTRATOS/289.pdf" TargetMode="External"/><Relationship Id="rId852" Type="http://schemas.openxmlformats.org/officeDocument/2006/relationships/hyperlink" Target="../../../../AppData/Roaming/CONTRATOS/2018/CONTRATOS/516.pdf" TargetMode="External"/><Relationship Id="rId1068" Type="http://schemas.openxmlformats.org/officeDocument/2006/relationships/hyperlink" Target="https://www.contratos.gov.co/consultas/detalleProceso.do?numConstancia=18-12-8734395" TargetMode="External"/><Relationship Id="rId284" Type="http://schemas.openxmlformats.org/officeDocument/2006/relationships/hyperlink" Target="https://www.contratos.gov.co/consultas/detalleProceso.do?numConstancia=18-12-7965216" TargetMode="External"/><Relationship Id="rId491" Type="http://schemas.openxmlformats.org/officeDocument/2006/relationships/hyperlink" Target="../../../../AppData/Roaming/CONTRATOS/2018/CONTRATOS/377.pdf" TargetMode="External"/><Relationship Id="rId505" Type="http://schemas.openxmlformats.org/officeDocument/2006/relationships/hyperlink" Target="../../../../AppData/Roaming/CONTRATOS/2018/CONTRATOS/140.pdf" TargetMode="External"/><Relationship Id="rId712" Type="http://schemas.openxmlformats.org/officeDocument/2006/relationships/hyperlink" Target="../../../../AppData/Roaming/CONTRATOS/2018/CONTRATOS/358.pdf" TargetMode="External"/><Relationship Id="rId79" Type="http://schemas.openxmlformats.org/officeDocument/2006/relationships/hyperlink" Target="https://www.contratos.gov.co/consultas/detalleProceso.do?numConstancia=18-12-7863045" TargetMode="External"/><Relationship Id="rId144" Type="http://schemas.openxmlformats.org/officeDocument/2006/relationships/hyperlink" Target="https://www.contratos.gov.co/consultas/detalleProceso.do?numConstancia=18-12-7884145" TargetMode="External"/><Relationship Id="rId589" Type="http://schemas.openxmlformats.org/officeDocument/2006/relationships/hyperlink" Target="../../../../AppData/Roaming/CONTRATOS/2018/CONTRATOS/228.pdf" TargetMode="External"/><Relationship Id="rId796" Type="http://schemas.openxmlformats.org/officeDocument/2006/relationships/hyperlink" Target="../../../../AppData/Roaming/CONTRATOS/2018/CONTRATOS/458.pdf" TargetMode="External"/><Relationship Id="rId351" Type="http://schemas.openxmlformats.org/officeDocument/2006/relationships/hyperlink" Target="https://www.contratos.gov.co/consultas/detalleProceso.do?numConstancia=18-12-7939364" TargetMode="External"/><Relationship Id="rId449" Type="http://schemas.openxmlformats.org/officeDocument/2006/relationships/hyperlink" Target="../../../../AppData/Roaming/CONTRATOS/2018/CONTRATOS/099.pdf" TargetMode="External"/><Relationship Id="rId656" Type="http://schemas.openxmlformats.org/officeDocument/2006/relationships/hyperlink" Target="../../../../AppData/Roaming/CONTRATOS/2018/CONTRATOS/300.pdf" TargetMode="External"/><Relationship Id="rId863" Type="http://schemas.openxmlformats.org/officeDocument/2006/relationships/hyperlink" Target="../../../../AppData/Roaming/CONTRATOS/2018/CONTRATOS/527.pdf" TargetMode="External"/><Relationship Id="rId211" Type="http://schemas.openxmlformats.org/officeDocument/2006/relationships/hyperlink" Target="https://www.contratos.gov.co/consultas/detalleProceso.do?numConstancia=18-12-7925121" TargetMode="External"/><Relationship Id="rId295" Type="http://schemas.openxmlformats.org/officeDocument/2006/relationships/hyperlink" Target="https://www.contratos.gov.co/consultas/detalleProceso.do?numConstancia=18-12-7971000" TargetMode="External"/><Relationship Id="rId309" Type="http://schemas.openxmlformats.org/officeDocument/2006/relationships/hyperlink" Target="https://www.contratos.gov.co/consultas/detalleProceso.do?numConstancia=18-12-7971878" TargetMode="External"/><Relationship Id="rId516" Type="http://schemas.openxmlformats.org/officeDocument/2006/relationships/hyperlink" Target="../../../../AppData/Roaming/CONTRATOS/2018/CONTRATOS/153.pdf" TargetMode="External"/><Relationship Id="rId723" Type="http://schemas.openxmlformats.org/officeDocument/2006/relationships/hyperlink" Target="../../../../AppData/Roaming/CONTRATOS/2018/CONTRATOS/364.pdf" TargetMode="External"/><Relationship Id="rId930" Type="http://schemas.openxmlformats.org/officeDocument/2006/relationships/hyperlink" Target="https://www.contratos.gov.co/consultas/detalleProceso.do?numConstancia=18-12-8546236" TargetMode="External"/><Relationship Id="rId1006" Type="http://schemas.openxmlformats.org/officeDocument/2006/relationships/hyperlink" Target="https://www.contratos.gov.co/consultas/detalleProceso.do?numConstancia=18-12-8734548" TargetMode="External"/><Relationship Id="rId155" Type="http://schemas.openxmlformats.org/officeDocument/2006/relationships/hyperlink" Target="https://www.contratos.gov.co/consultas/detalleProceso.do?numConstancia=18-12-7886648" TargetMode="External"/><Relationship Id="rId362" Type="http://schemas.openxmlformats.org/officeDocument/2006/relationships/hyperlink" Target="../../../../AppData/Roaming/CONTRATOS/2018/CONTRATOS/008.pdf" TargetMode="External"/><Relationship Id="rId222" Type="http://schemas.openxmlformats.org/officeDocument/2006/relationships/hyperlink" Target="https://www.contratos.gov.co/consultas/detalleProceso.do?numConstancia=18-12-7929761" TargetMode="External"/><Relationship Id="rId667" Type="http://schemas.openxmlformats.org/officeDocument/2006/relationships/hyperlink" Target="../../../../AppData/Roaming/CONTRATOS/2018/CONTRATOS/312.pdf" TargetMode="External"/><Relationship Id="rId874" Type="http://schemas.openxmlformats.org/officeDocument/2006/relationships/hyperlink" Target="../../../../AppData/Roaming/CONTRATOS/2018/CONTRATOS/002.pdf" TargetMode="External"/><Relationship Id="rId17" Type="http://schemas.openxmlformats.org/officeDocument/2006/relationships/hyperlink" Target="https://www.contratos.gov.co/consultas/detalleProceso.do?numConstancia=18-12-7837880" TargetMode="External"/><Relationship Id="rId527" Type="http://schemas.openxmlformats.org/officeDocument/2006/relationships/hyperlink" Target="../../../../AppData/Roaming/CONTRATOS/2018/CONTRATOS/165.pdf" TargetMode="External"/><Relationship Id="rId734" Type="http://schemas.openxmlformats.org/officeDocument/2006/relationships/hyperlink" Target="../../../../AppData/Roaming/CONTRATOS/2018/CONTRATOS/396.pdf" TargetMode="External"/><Relationship Id="rId941" Type="http://schemas.openxmlformats.org/officeDocument/2006/relationships/hyperlink" Target="https://www.contratos.gov.co/consultas/detalleProceso.do?numConstancia=18-12-8577418" TargetMode="External"/><Relationship Id="rId70" Type="http://schemas.openxmlformats.org/officeDocument/2006/relationships/hyperlink" Target="https://www.contratos.gov.co/consultas/detalleProceso.do?numConstancia=18-12-7861224" TargetMode="External"/><Relationship Id="rId166" Type="http://schemas.openxmlformats.org/officeDocument/2006/relationships/hyperlink" Target="https://www.contratos.gov.co/consultas/detalleProceso.do?numConstancia=18-12-7890281" TargetMode="External"/><Relationship Id="rId373" Type="http://schemas.openxmlformats.org/officeDocument/2006/relationships/hyperlink" Target="../../../../AppData/Roaming/CONTRATOS/2018/CONTRATOS/020.pdf" TargetMode="External"/><Relationship Id="rId580" Type="http://schemas.openxmlformats.org/officeDocument/2006/relationships/hyperlink" Target="../../../../AppData/Roaming/CONTRATOS/2018/CONTRATOS/219.pdf" TargetMode="External"/><Relationship Id="rId801" Type="http://schemas.openxmlformats.org/officeDocument/2006/relationships/hyperlink" Target="../../../../AppData/Roaming/CONTRATOS/2018/CONTRATOS/463.pdf" TargetMode="External"/><Relationship Id="rId1017" Type="http://schemas.openxmlformats.org/officeDocument/2006/relationships/hyperlink" Target="https://www.contratos.gov.co/consultas/detalleProceso.do?numConstancia=18-12-8735129" TargetMode="External"/><Relationship Id="rId1" Type="http://schemas.openxmlformats.org/officeDocument/2006/relationships/hyperlink" Target="https://www.contratos.gov.co/consultas/detalleProceso.do?numConstancia=18-12-7501168" TargetMode="External"/><Relationship Id="rId233" Type="http://schemas.openxmlformats.org/officeDocument/2006/relationships/hyperlink" Target="https://www.contratos.gov.co/consultas/detalleProceso.do?numConstancia=18-12-7934331" TargetMode="External"/><Relationship Id="rId440" Type="http://schemas.openxmlformats.org/officeDocument/2006/relationships/hyperlink" Target="../../../../AppData/Roaming/CONTRATOS/2018/CONTRATOS/090.pdf" TargetMode="External"/><Relationship Id="rId678" Type="http://schemas.openxmlformats.org/officeDocument/2006/relationships/hyperlink" Target="../../../../AppData/Roaming/CONTRATOS/2018/CONTRATOS/323.pdf" TargetMode="External"/><Relationship Id="rId885" Type="http://schemas.openxmlformats.org/officeDocument/2006/relationships/hyperlink" Target="../../../../AppData/Roaming/CONTRATOS/2018/CONTRATOS/025.pdf" TargetMode="External"/><Relationship Id="rId1070" Type="http://schemas.openxmlformats.org/officeDocument/2006/relationships/hyperlink" Target="https://www.contratos.gov.co/consultas/detalleProceso.do?numConstancia=18-12-8734494" TargetMode="External"/><Relationship Id="rId28" Type="http://schemas.openxmlformats.org/officeDocument/2006/relationships/hyperlink" Target="https://www.contratos.gov.co/consultas/detalleProceso.do?numConstancia=18-12-7842786" TargetMode="External"/><Relationship Id="rId300" Type="http://schemas.openxmlformats.org/officeDocument/2006/relationships/hyperlink" Target="https://www.contratos.gov.co/consultas/detalleProceso.do?numConstancia=18-12-7971278" TargetMode="External"/><Relationship Id="rId538" Type="http://schemas.openxmlformats.org/officeDocument/2006/relationships/hyperlink" Target="../../../../AppData/Roaming/CONTRATOS/2018/CONTRATOS/176.pdf" TargetMode="External"/><Relationship Id="rId745" Type="http://schemas.openxmlformats.org/officeDocument/2006/relationships/hyperlink" Target="../../../../AppData/Roaming/CONTRATOS/2018/CONTRATOS/407.pdf" TargetMode="External"/><Relationship Id="rId952" Type="http://schemas.openxmlformats.org/officeDocument/2006/relationships/hyperlink" Target="https://www.contratos.gov.co/consultas/detalleProceso.do?numConstancia=18-12-8718058" TargetMode="External"/><Relationship Id="rId81" Type="http://schemas.openxmlformats.org/officeDocument/2006/relationships/hyperlink" Target="https://www.contratos.gov.co/consultas/detalleProceso.do?numConstancia=18-12-7865912" TargetMode="External"/><Relationship Id="rId177" Type="http://schemas.openxmlformats.org/officeDocument/2006/relationships/hyperlink" Target="https://www.contratos.gov.co/consultas/detalleProceso.do?numConstancia=18-12-7891404" TargetMode="External"/><Relationship Id="rId384" Type="http://schemas.openxmlformats.org/officeDocument/2006/relationships/hyperlink" Target="../../../../AppData/Roaming/CONTRATOS/2018/CONTRATOS/033.pdf" TargetMode="External"/><Relationship Id="rId591" Type="http://schemas.openxmlformats.org/officeDocument/2006/relationships/hyperlink" Target="../../../../AppData/Roaming/CONTRATOS/2018/CONTRATOS/230.pdf" TargetMode="External"/><Relationship Id="rId605" Type="http://schemas.openxmlformats.org/officeDocument/2006/relationships/hyperlink" Target="../../../../AppData/Roaming/CONTRATOS/2018/CONTRATOS/246.pdf" TargetMode="External"/><Relationship Id="rId812" Type="http://schemas.openxmlformats.org/officeDocument/2006/relationships/hyperlink" Target="../../../../AppData/Roaming/CONTRATOS/2018/CONTRATOS/474.pdf" TargetMode="External"/><Relationship Id="rId1028" Type="http://schemas.openxmlformats.org/officeDocument/2006/relationships/hyperlink" Target="https://www.contratos.gov.co/consultas/detalleProceso.do?numConstancia=18-12-8728154" TargetMode="External"/><Relationship Id="rId244" Type="http://schemas.openxmlformats.org/officeDocument/2006/relationships/hyperlink" Target="https://www.contratos.gov.co/consultas/detalleProceso.do?numConstancia=18-12-7845259" TargetMode="External"/><Relationship Id="rId689" Type="http://schemas.openxmlformats.org/officeDocument/2006/relationships/hyperlink" Target="../../../../AppData/Roaming/CONTRATOS/2018/CONTRATOS/333.pdf" TargetMode="External"/><Relationship Id="rId896" Type="http://schemas.openxmlformats.org/officeDocument/2006/relationships/hyperlink" Target="../../../../AppData/Roaming/CONTRATOS/2018/CONTRATOS/259.pdf" TargetMode="External"/><Relationship Id="rId39" Type="http://schemas.openxmlformats.org/officeDocument/2006/relationships/hyperlink" Target="https://www.contratos.gov.co/consultas/detalleProceso.do?numConstancia=18-12-7845624" TargetMode="External"/><Relationship Id="rId451" Type="http://schemas.openxmlformats.org/officeDocument/2006/relationships/hyperlink" Target="../../../../AppData/Roaming/CONTRATOS/2018/CONTRATOS/101.pdf" TargetMode="External"/><Relationship Id="rId549" Type="http://schemas.openxmlformats.org/officeDocument/2006/relationships/hyperlink" Target="../../../../AppData/Roaming/CONTRATOS/2018/CONTRATOS/187.pdf" TargetMode="External"/><Relationship Id="rId756" Type="http://schemas.openxmlformats.org/officeDocument/2006/relationships/hyperlink" Target="../../../../AppData/Roaming/CONTRATOS/2018/CONTRATOS/418.pdf" TargetMode="External"/><Relationship Id="rId104" Type="http://schemas.openxmlformats.org/officeDocument/2006/relationships/hyperlink" Target="https://www.contratos.gov.co/consultas/detalleProceso.do?numConstancia=18-12-7873785" TargetMode="External"/><Relationship Id="rId188" Type="http://schemas.openxmlformats.org/officeDocument/2006/relationships/hyperlink" Target="https://www.contratos.gov.co/consultas/detalleProceso.do?numConstancia=18-12-7892489" TargetMode="External"/><Relationship Id="rId311" Type="http://schemas.openxmlformats.org/officeDocument/2006/relationships/hyperlink" Target="https://www.contratos.gov.co/consultas/detalleProceso.do?numConstancia=18-12-7971945" TargetMode="External"/><Relationship Id="rId395" Type="http://schemas.openxmlformats.org/officeDocument/2006/relationships/hyperlink" Target="../../../../AppData/Roaming/CONTRATOS/2018/CONTRATOS/044.pdf" TargetMode="External"/><Relationship Id="rId409" Type="http://schemas.openxmlformats.org/officeDocument/2006/relationships/hyperlink" Target="../../../../AppData/Roaming/CONTRATOS/2018/CONTRATOS/058.pdf" TargetMode="External"/><Relationship Id="rId963" Type="http://schemas.openxmlformats.org/officeDocument/2006/relationships/hyperlink" Target="https://www.contratos.gov.co/consultas/detalleProceso.do?numConstancia=18-12-8721282" TargetMode="External"/><Relationship Id="rId1039" Type="http://schemas.openxmlformats.org/officeDocument/2006/relationships/hyperlink" Target="https://www.contratos.gov.co/consultas/detalleProceso.do?numConstancia=18-12-8727415" TargetMode="External"/><Relationship Id="rId92" Type="http://schemas.openxmlformats.org/officeDocument/2006/relationships/hyperlink" Target="https://www.contratos.gov.co/consultas/detalleProceso.do?numConstancia=18-12-7867398" TargetMode="External"/><Relationship Id="rId616" Type="http://schemas.openxmlformats.org/officeDocument/2006/relationships/hyperlink" Target="file:///F:/CONTRATOS/2017/MARZO/258.pdf" TargetMode="External"/><Relationship Id="rId823" Type="http://schemas.openxmlformats.org/officeDocument/2006/relationships/hyperlink" Target="../../../../AppData/Roaming/CONTRATOS/2018/CONTRATOS/485.pdf" TargetMode="External"/><Relationship Id="rId255" Type="http://schemas.openxmlformats.org/officeDocument/2006/relationships/hyperlink" Target="https://www.contratos.gov.co/consultas/detalleProceso.do?numConstancia=18-12-7942512" TargetMode="External"/><Relationship Id="rId462" Type="http://schemas.openxmlformats.org/officeDocument/2006/relationships/hyperlink" Target="../../../../AppData/Roaming/CONTRATOS/2018/CONTRATOS/112.pdf" TargetMode="External"/><Relationship Id="rId115" Type="http://schemas.openxmlformats.org/officeDocument/2006/relationships/hyperlink" Target="https://www.contratos.gov.co/consultas/detalleProceso.do?numConstancia=18-12-7875835" TargetMode="External"/><Relationship Id="rId322" Type="http://schemas.openxmlformats.org/officeDocument/2006/relationships/hyperlink" Target="https://www.contratos.gov.co/consultas/detalleProceso.do?numConstancia=18-12-7944553" TargetMode="External"/><Relationship Id="rId767" Type="http://schemas.openxmlformats.org/officeDocument/2006/relationships/hyperlink" Target="../../../../AppData/Roaming/CONTRATOS/2018/CONTRATOS/429.pdf" TargetMode="External"/><Relationship Id="rId974" Type="http://schemas.openxmlformats.org/officeDocument/2006/relationships/hyperlink" Target="https://www.contratos.gov.co/consultas/detalleProceso.do?numConstancia=18-12-8727373" TargetMode="External"/><Relationship Id="rId199" Type="http://schemas.openxmlformats.org/officeDocument/2006/relationships/hyperlink" Target="https://www.contratos.gov.co/consultas/detalleProceso.do?numConstancia=18-12-7920890" TargetMode="External"/><Relationship Id="rId627" Type="http://schemas.openxmlformats.org/officeDocument/2006/relationships/hyperlink" Target="../../../../AppData/Roaming/CONTRATOS/2018/CONTRATOS/271.pdf" TargetMode="External"/><Relationship Id="rId834" Type="http://schemas.openxmlformats.org/officeDocument/2006/relationships/hyperlink" Target="../../../../AppData/Roaming/CONTRATOS/2018/CONTRATOS/498.pdf" TargetMode="External"/><Relationship Id="rId266" Type="http://schemas.openxmlformats.org/officeDocument/2006/relationships/hyperlink" Target="https://www.contratos.gov.co/consultas/detalleProceso.do?numConstancia=18-12-7944150" TargetMode="External"/><Relationship Id="rId473" Type="http://schemas.openxmlformats.org/officeDocument/2006/relationships/hyperlink" Target="../../../../AppData/Roaming/CONTRATOS/2018/CONTRATOS/123.pdf" TargetMode="External"/><Relationship Id="rId680" Type="http://schemas.openxmlformats.org/officeDocument/2006/relationships/hyperlink" Target="../../../../AppData/Roaming/CONTRATOS/2018/CONTRATOS/346.pdf" TargetMode="External"/><Relationship Id="rId901" Type="http://schemas.openxmlformats.org/officeDocument/2006/relationships/hyperlink" Target="https://www.contratos.gov.co/consultas/detalleProceso.do?numConstancia=18-13-8172971" TargetMode="External"/><Relationship Id="rId30" Type="http://schemas.openxmlformats.org/officeDocument/2006/relationships/hyperlink" Target="https://www.contratos.gov.co/consultas/detalleProceso.do?numConstancia=18-12-7843819" TargetMode="External"/><Relationship Id="rId126" Type="http://schemas.openxmlformats.org/officeDocument/2006/relationships/hyperlink" Target="https://www.contratos.gov.co/consultas/detalleProceso.do?numConstancia=18-12-7879357" TargetMode="External"/><Relationship Id="rId333" Type="http://schemas.openxmlformats.org/officeDocument/2006/relationships/hyperlink" Target="https://www.contratos.gov.co/consultas/detalleProceso.do?numConstancia=18-12-7975863" TargetMode="External"/><Relationship Id="rId540" Type="http://schemas.openxmlformats.org/officeDocument/2006/relationships/hyperlink" Target="../../../../AppData/Roaming/CONTRATOS/2018/CONTRATOS/178.pdf" TargetMode="External"/><Relationship Id="rId778" Type="http://schemas.openxmlformats.org/officeDocument/2006/relationships/hyperlink" Target="../../../../AppData/Roaming/CONTRATOS/2018/CONTRATOS/440.pdf" TargetMode="External"/><Relationship Id="rId985" Type="http://schemas.openxmlformats.org/officeDocument/2006/relationships/hyperlink" Target="https://www.contratos.gov.co/consultas/detalleProceso.do?numConstancia=18-12-8728032" TargetMode="External"/><Relationship Id="rId638" Type="http://schemas.openxmlformats.org/officeDocument/2006/relationships/hyperlink" Target="../../../../AppData/Roaming/CONTRATOS/2018/CONTRATOS/282.pdf" TargetMode="External"/><Relationship Id="rId845" Type="http://schemas.openxmlformats.org/officeDocument/2006/relationships/hyperlink" Target="../../../../AppData/Roaming/CONTRATOS/2018/CONTRATOS/509.pdf" TargetMode="External"/><Relationship Id="rId1030" Type="http://schemas.openxmlformats.org/officeDocument/2006/relationships/hyperlink" Target="https://www.contratos.gov.co/consultas/detalleProceso.do?numConstancia=18-12-8728148" TargetMode="External"/><Relationship Id="rId277" Type="http://schemas.openxmlformats.org/officeDocument/2006/relationships/hyperlink" Target="https://www.contratos.gov.co/consultas/detalleProceso.do?numConstancia=18-12-7963993" TargetMode="External"/><Relationship Id="rId400" Type="http://schemas.openxmlformats.org/officeDocument/2006/relationships/hyperlink" Target="../../../../AppData/Roaming/CONTRATOS/2018/CONTRATOS/049.pdf" TargetMode="External"/><Relationship Id="rId484" Type="http://schemas.openxmlformats.org/officeDocument/2006/relationships/hyperlink" Target="../../../../AppData/Roaming/CONTRATOS/2018/CONTRATOS/135.pdf" TargetMode="External"/><Relationship Id="rId705" Type="http://schemas.openxmlformats.org/officeDocument/2006/relationships/hyperlink" Target="../../../../AppData/Roaming/CONTRATOS/2018/CONTRATOS/350.pdf" TargetMode="External"/><Relationship Id="rId137" Type="http://schemas.openxmlformats.org/officeDocument/2006/relationships/hyperlink" Target="https://www.contratos.gov.co/consultas/detalleProceso.do?numConstancia=18-12-7880938" TargetMode="External"/><Relationship Id="rId344" Type="http://schemas.openxmlformats.org/officeDocument/2006/relationships/hyperlink" Target="https://www.contratos.gov.co/consultas/detalleProceso.do?numConstancia=18-12-7994520" TargetMode="External"/><Relationship Id="rId691" Type="http://schemas.openxmlformats.org/officeDocument/2006/relationships/hyperlink" Target="../../../../AppData/Roaming/CONTRATOS/2018/CONTRATOS/335.pdf" TargetMode="External"/><Relationship Id="rId789" Type="http://schemas.openxmlformats.org/officeDocument/2006/relationships/hyperlink" Target="../../../../AppData/Roaming/CONTRATOS/2018/CONTRATOS/451.pdf" TargetMode="External"/><Relationship Id="rId912" Type="http://schemas.openxmlformats.org/officeDocument/2006/relationships/hyperlink" Target="https://www.contratos.gov.co/consultas/detalleProceso.do?numConstancia=18-12-8542318" TargetMode="External"/><Relationship Id="rId996" Type="http://schemas.openxmlformats.org/officeDocument/2006/relationships/hyperlink" Target="https://www.contratos.gov.co/consultas/detalleProceso.do?numConstancia=18-12-8732508" TargetMode="External"/><Relationship Id="rId41" Type="http://schemas.openxmlformats.org/officeDocument/2006/relationships/hyperlink" Target="https://www.contratos.gov.co/consultas/detalleProceso.do?numConstancia=18-12-7845841" TargetMode="External"/><Relationship Id="rId551" Type="http://schemas.openxmlformats.org/officeDocument/2006/relationships/hyperlink" Target="../../../../AppData/Roaming/CONTRATOS/2018/CONTRATOS/198.pdf" TargetMode="External"/><Relationship Id="rId649" Type="http://schemas.openxmlformats.org/officeDocument/2006/relationships/hyperlink" Target="../../../../AppData/Roaming/CONTRATOS/2018/CONTRATOS/293.pdf" TargetMode="External"/><Relationship Id="rId856" Type="http://schemas.openxmlformats.org/officeDocument/2006/relationships/hyperlink" Target="../../../../AppData/Roaming/CONTRATOS/2018/CONTRATOS/520.pdf" TargetMode="External"/><Relationship Id="rId190" Type="http://schemas.openxmlformats.org/officeDocument/2006/relationships/hyperlink" Target="https://www.contratos.gov.co/consultas/detalleProceso.do?numConstancia=18-12-7892769" TargetMode="External"/><Relationship Id="rId204" Type="http://schemas.openxmlformats.org/officeDocument/2006/relationships/hyperlink" Target="https://www.contratos.gov.co/consultas/detalleProceso.do?numConstancia=18-12-7921520" TargetMode="External"/><Relationship Id="rId288" Type="http://schemas.openxmlformats.org/officeDocument/2006/relationships/hyperlink" Target="https://www.contratos.gov.co/consultas/detalleProceso.do?numConstancia=18-12-7968448" TargetMode="External"/><Relationship Id="rId411" Type="http://schemas.openxmlformats.org/officeDocument/2006/relationships/hyperlink" Target="../../../../AppData/Roaming/CONTRATOS/2018/CONTRATOS/061.pdf" TargetMode="External"/><Relationship Id="rId509" Type="http://schemas.openxmlformats.org/officeDocument/2006/relationships/hyperlink" Target="../../../../AppData/Roaming/CONTRATOS/2018/CONTRATOS/144.pdf" TargetMode="External"/><Relationship Id="rId1041" Type="http://schemas.openxmlformats.org/officeDocument/2006/relationships/hyperlink" Target="https://www.contratos.gov.co/consultas/detalleProceso.do?numConstancia=18-12-8735012" TargetMode="External"/><Relationship Id="rId495" Type="http://schemas.openxmlformats.org/officeDocument/2006/relationships/hyperlink" Target="../../../../AppData/Roaming/CONTRATOS/2018/CONTRATOS/373.pdf" TargetMode="External"/><Relationship Id="rId716" Type="http://schemas.openxmlformats.org/officeDocument/2006/relationships/hyperlink" Target="../../../../AppData/Roaming/CONTRATOS/2018/CONTRATOS/384.pdf" TargetMode="External"/><Relationship Id="rId923" Type="http://schemas.openxmlformats.org/officeDocument/2006/relationships/hyperlink" Target="https://www.contratos.gov.co/consultas/detalleProceso.do?numConstancia=18-12-8545287" TargetMode="External"/><Relationship Id="rId52" Type="http://schemas.openxmlformats.org/officeDocument/2006/relationships/hyperlink" Target="https://www.contratos.gov.co/consultas/detalleProceso.do?numConstancia=18-12-7854075" TargetMode="External"/><Relationship Id="rId148" Type="http://schemas.openxmlformats.org/officeDocument/2006/relationships/hyperlink" Target="https://www.contratos.gov.co/consultas/detalleProceso.do?numConstancia=18-12-7884540" TargetMode="External"/><Relationship Id="rId355" Type="http://schemas.openxmlformats.org/officeDocument/2006/relationships/hyperlink" Target="https://www.contratos.gov.co/consultas/detalleProceso.do?numConstancia=18-12-7972750" TargetMode="External"/><Relationship Id="rId562" Type="http://schemas.openxmlformats.org/officeDocument/2006/relationships/hyperlink" Target="../../../../AppData/Roaming/CONTRATOS/2018/CONTRATOS/200.pdf" TargetMode="External"/><Relationship Id="rId215" Type="http://schemas.openxmlformats.org/officeDocument/2006/relationships/hyperlink" Target="https://www.contratos.gov.co/consultas/detalleProceso.do?numConstancia=18-12-7926849" TargetMode="External"/><Relationship Id="rId422" Type="http://schemas.openxmlformats.org/officeDocument/2006/relationships/hyperlink" Target="../../../../AppData/Roaming/CONTRATOS/2018/CONTRATOS/072.pdf" TargetMode="External"/><Relationship Id="rId867" Type="http://schemas.openxmlformats.org/officeDocument/2006/relationships/hyperlink" Target="../../../../AppData/Roaming/CONTRATOS/2018/CONTRATOS/531%20-%20LP_003_2018.pdf" TargetMode="External"/><Relationship Id="rId1052" Type="http://schemas.openxmlformats.org/officeDocument/2006/relationships/hyperlink" Target="https://www.contratos.gov.co/consultas/detalleProceso.do?numConstancia=18-12-8727928" TargetMode="External"/><Relationship Id="rId299" Type="http://schemas.openxmlformats.org/officeDocument/2006/relationships/hyperlink" Target="https://www.contratos.gov.co/consultas/detalleProceso.do?numConstancia=18-12-7971184" TargetMode="External"/><Relationship Id="rId727" Type="http://schemas.openxmlformats.org/officeDocument/2006/relationships/hyperlink" Target="../../../../AppData/Roaming/CONTRATOS/2018/CONTRATOS/380.pdf" TargetMode="External"/><Relationship Id="rId934" Type="http://schemas.openxmlformats.org/officeDocument/2006/relationships/hyperlink" Target="https://www.contratos.gov.co/consultas/detalleProceso.do?numConstancia=18-12-8546746" TargetMode="External"/><Relationship Id="rId63" Type="http://schemas.openxmlformats.org/officeDocument/2006/relationships/hyperlink" Target="https://www.contratos.gov.co/consultas/detalleProceso.do?numConstancia=18-12-7860209" TargetMode="External"/><Relationship Id="rId159" Type="http://schemas.openxmlformats.org/officeDocument/2006/relationships/hyperlink" Target="https://www.contratos.gov.co/consultas/detalleProceso.do?numConstancia=18-12-7887220" TargetMode="External"/><Relationship Id="rId366" Type="http://schemas.openxmlformats.org/officeDocument/2006/relationships/hyperlink" Target="../../../../AppData/Roaming/CONTRATOS/2018/CONTRATOS/013.pdf" TargetMode="External"/><Relationship Id="rId573" Type="http://schemas.openxmlformats.org/officeDocument/2006/relationships/hyperlink" Target="../../../../AppData/Roaming/CONTRATOS/2018/CONTRATOS/212.pdf" TargetMode="External"/><Relationship Id="rId780" Type="http://schemas.openxmlformats.org/officeDocument/2006/relationships/hyperlink" Target="../../../../AppData/Roaming/CONTRATOS/2018/CONTRATOS/442.pdf" TargetMode="External"/><Relationship Id="rId226" Type="http://schemas.openxmlformats.org/officeDocument/2006/relationships/hyperlink" Target="https://www.contratos.gov.co/consultas/detalleProceso.do?numConstancia=18-12-7931030" TargetMode="External"/><Relationship Id="rId433" Type="http://schemas.openxmlformats.org/officeDocument/2006/relationships/hyperlink" Target="../../../../AppData/Roaming/CONTRATOS/2018/CONTRATOS/083.pdf" TargetMode="External"/><Relationship Id="rId878" Type="http://schemas.openxmlformats.org/officeDocument/2006/relationships/hyperlink" Target="../../../../AppData/Roaming/CONTRATOS/2018/CONTRATOS/005.pdf" TargetMode="External"/><Relationship Id="rId1063" Type="http://schemas.openxmlformats.org/officeDocument/2006/relationships/hyperlink" Target="https://www.contratos.gov.co/consultas/detalleProceso.do?numConstancia=18-12-8734340" TargetMode="External"/><Relationship Id="rId640" Type="http://schemas.openxmlformats.org/officeDocument/2006/relationships/hyperlink" Target="../../../../AppData/Roaming/CONTRATOS/2018/CONTRATOS/284.pdf" TargetMode="External"/><Relationship Id="rId738" Type="http://schemas.openxmlformats.org/officeDocument/2006/relationships/hyperlink" Target="../../../../AppData/Roaming/CONTRATOS/2018/CONTRATOS/400.pdf" TargetMode="External"/><Relationship Id="rId945" Type="http://schemas.openxmlformats.org/officeDocument/2006/relationships/hyperlink" Target="https://www.contratos.gov.co/consultas/detalleProceso.do?numConstancia=18-12-8577754" TargetMode="External"/><Relationship Id="rId74" Type="http://schemas.openxmlformats.org/officeDocument/2006/relationships/hyperlink" Target="https://www.contratos.gov.co/consultas/detalleProceso.do?numConstancia=18-12-7862242" TargetMode="External"/><Relationship Id="rId377" Type="http://schemas.openxmlformats.org/officeDocument/2006/relationships/hyperlink" Target="../../../../AppData/Roaming/CONTRATOS/2018/CONTRATOS/026.pdf" TargetMode="External"/><Relationship Id="rId500" Type="http://schemas.openxmlformats.org/officeDocument/2006/relationships/hyperlink" Target="../../../../AppData/Roaming/CONTRATOS/2018/CONTRATOS/368.pdf" TargetMode="External"/><Relationship Id="rId584" Type="http://schemas.openxmlformats.org/officeDocument/2006/relationships/hyperlink" Target="../../../../AppData/Roaming/CONTRATOS/2018/CONTRATOS/223.pdf" TargetMode="External"/><Relationship Id="rId805" Type="http://schemas.openxmlformats.org/officeDocument/2006/relationships/hyperlink" Target="../../../../AppData/Roaming/CONTRATOS/2018/CONTRATOS/467.pdf" TargetMode="External"/><Relationship Id="rId5" Type="http://schemas.openxmlformats.org/officeDocument/2006/relationships/hyperlink" Target="https://www.contratos.gov.co/consultas/detalleProceso.do?numConstancia=18-12-7833118" TargetMode="External"/><Relationship Id="rId237" Type="http://schemas.openxmlformats.org/officeDocument/2006/relationships/hyperlink" Target="https://www.contratos.gov.co/consultas/detalleProceso.do?numConstancia=18-12-7934776" TargetMode="External"/><Relationship Id="rId791" Type="http://schemas.openxmlformats.org/officeDocument/2006/relationships/hyperlink" Target="../../../../AppData/Roaming/CONTRATOS/2018/CONTRATOS/453.pdf" TargetMode="External"/><Relationship Id="rId889" Type="http://schemas.openxmlformats.org/officeDocument/2006/relationships/hyperlink" Target="../../../../AppData/Roaming/CONTRATOS/2018/CONTRATOS/152.pdf" TargetMode="External"/><Relationship Id="rId1074" Type="http://schemas.openxmlformats.org/officeDocument/2006/relationships/hyperlink" Target="https://www.contratos.gov.co/consultas/detalleProceso.do?numConstancia=18-12-8735148" TargetMode="External"/><Relationship Id="rId444" Type="http://schemas.openxmlformats.org/officeDocument/2006/relationships/hyperlink" Target="../../../../AppData/Roaming/CONTRATOS/2018/CONTRATOS/094.pdf" TargetMode="External"/><Relationship Id="rId651" Type="http://schemas.openxmlformats.org/officeDocument/2006/relationships/hyperlink" Target="../../../../AppData/Roaming/CONTRATOS/2018/CONTRATOS/295.pdf" TargetMode="External"/><Relationship Id="rId749" Type="http://schemas.openxmlformats.org/officeDocument/2006/relationships/hyperlink" Target="../../../../AppData/Roaming/CONTRATOS/2018/CONTRATOS/411.pdf" TargetMode="External"/><Relationship Id="rId290" Type="http://schemas.openxmlformats.org/officeDocument/2006/relationships/hyperlink" Target="https://www.contratos.gov.co/consultas/detalleProceso.do?numConstancia=18-12-7970616" TargetMode="External"/><Relationship Id="rId304" Type="http://schemas.openxmlformats.org/officeDocument/2006/relationships/hyperlink" Target="https://www.contratos.gov.co/consultas/detalleProceso.do?numConstancia=18-12-7967645" TargetMode="External"/><Relationship Id="rId388" Type="http://schemas.openxmlformats.org/officeDocument/2006/relationships/hyperlink" Target="../../../../AppData/Roaming/CONTRATOS/2018/CONTRATOS/037.pdf" TargetMode="External"/><Relationship Id="rId511" Type="http://schemas.openxmlformats.org/officeDocument/2006/relationships/hyperlink" Target="../../../../AppData/Roaming/CONTRATOS/2018/CONTRATOS/146.pdf" TargetMode="External"/><Relationship Id="rId609" Type="http://schemas.openxmlformats.org/officeDocument/2006/relationships/hyperlink" Target="../../../../AppData/Roaming/CONTRATOS/2018/CONTRATOS/251.pdf" TargetMode="External"/><Relationship Id="rId956" Type="http://schemas.openxmlformats.org/officeDocument/2006/relationships/hyperlink" Target="https://www.contratos.gov.co/consultas/detalleProceso.do?numConstancia=18-12-8720293" TargetMode="External"/><Relationship Id="rId85" Type="http://schemas.openxmlformats.org/officeDocument/2006/relationships/hyperlink" Target="https://www.contratos.gov.co/consultas/detalleProceso.do?numConstancia=18-12-7866642" TargetMode="External"/><Relationship Id="rId150" Type="http://schemas.openxmlformats.org/officeDocument/2006/relationships/hyperlink" Target="https://www.contratos.gov.co/consultas/detalleProceso.do?numConstancia=18-12-7885091" TargetMode="External"/><Relationship Id="rId595" Type="http://schemas.openxmlformats.org/officeDocument/2006/relationships/hyperlink" Target="../../../../AppData/Roaming/CONTRATOS/2018/CONTRATOS/234.pdf" TargetMode="External"/><Relationship Id="rId816" Type="http://schemas.openxmlformats.org/officeDocument/2006/relationships/hyperlink" Target="../../../../AppData/Roaming/CONTRATOS/2018/CONTRATOS/478.pdf" TargetMode="External"/><Relationship Id="rId1001" Type="http://schemas.openxmlformats.org/officeDocument/2006/relationships/hyperlink" Target="https://www.contratos.gov.co/consultas/detalleProceso.do?numConstancia=18-12-8733232" TargetMode="External"/><Relationship Id="rId248" Type="http://schemas.openxmlformats.org/officeDocument/2006/relationships/hyperlink" Target="https://www.contratos.gov.co/consultas/detalleProceso.do?numConstancia=18-12-7937833" TargetMode="External"/><Relationship Id="rId455" Type="http://schemas.openxmlformats.org/officeDocument/2006/relationships/hyperlink" Target="../../../../AppData/Roaming/CONTRATOS/2018/CONTRATOS/105.pdf" TargetMode="External"/><Relationship Id="rId662" Type="http://schemas.openxmlformats.org/officeDocument/2006/relationships/hyperlink" Target="../../../../AppData/Roaming/CONTRATOS/2018/CONTRATOS/307.pdf" TargetMode="External"/><Relationship Id="rId12" Type="http://schemas.openxmlformats.org/officeDocument/2006/relationships/hyperlink" Target="https://www.contratos.gov.co/consultas/detalleProceso.do?numConstancia=18-12-7835838" TargetMode="External"/><Relationship Id="rId108" Type="http://schemas.openxmlformats.org/officeDocument/2006/relationships/hyperlink" Target="https://www.contratos.gov.co/consultas/detalleProceso.do?numConstancia=18-12-7874132" TargetMode="External"/><Relationship Id="rId315" Type="http://schemas.openxmlformats.org/officeDocument/2006/relationships/hyperlink" Target="https://www.contratos.gov.co/consultas/detalleProceso.do?numConstancia=18-12-7972358" TargetMode="External"/><Relationship Id="rId522" Type="http://schemas.openxmlformats.org/officeDocument/2006/relationships/hyperlink" Target="../../../../AppData/Roaming/CONTRATOS/2018/CONTRATOS/160.pdf" TargetMode="External"/><Relationship Id="rId967" Type="http://schemas.openxmlformats.org/officeDocument/2006/relationships/hyperlink" Target="https://www.contratos.gov.co/consultas/detalleProceso.do?numConstancia=18-12-8721412" TargetMode="External"/><Relationship Id="rId96" Type="http://schemas.openxmlformats.org/officeDocument/2006/relationships/hyperlink" Target="https://www.contratos.gov.co/consultas/detalleProceso.do?numConstancia=18-12-7871880" TargetMode="External"/><Relationship Id="rId161" Type="http://schemas.openxmlformats.org/officeDocument/2006/relationships/hyperlink" Target="https://www.contratos.gov.co/consultas/detalleProceso.do?numConstancia=18-12-7887590" TargetMode="External"/><Relationship Id="rId399" Type="http://schemas.openxmlformats.org/officeDocument/2006/relationships/hyperlink" Target="../../../../AppData/Roaming/CONTRATOS/2018/CONTRATOS/048.pdf" TargetMode="External"/><Relationship Id="rId827" Type="http://schemas.openxmlformats.org/officeDocument/2006/relationships/hyperlink" Target="../../../../AppData/Roaming/CONTRATOS/2018/CONTRATOS/489.pdf" TargetMode="External"/><Relationship Id="rId1012" Type="http://schemas.openxmlformats.org/officeDocument/2006/relationships/hyperlink" Target="https://www.contratos.gov.co/consultas/detalleProceso.do?numConstancia=18-12-8735092" TargetMode="External"/><Relationship Id="rId259" Type="http://schemas.openxmlformats.org/officeDocument/2006/relationships/hyperlink" Target="https://www.contratos.gov.co/consultas/detalleProceso.do?numConstancia=18-12-7943021" TargetMode="External"/><Relationship Id="rId466" Type="http://schemas.openxmlformats.org/officeDocument/2006/relationships/hyperlink" Target="../../../../AppData/Roaming/CONTRATOS/2018/CONTRATOS/116.pdf" TargetMode="External"/><Relationship Id="rId673" Type="http://schemas.openxmlformats.org/officeDocument/2006/relationships/hyperlink" Target="../../../../AppData/Roaming/CONTRATOS/2018/CONTRATOS/318.pdf" TargetMode="External"/><Relationship Id="rId880" Type="http://schemas.openxmlformats.org/officeDocument/2006/relationships/hyperlink" Target="../../../../AppData/Roaming/CONTRATOS/2018/CONTRATOS/490.pdf" TargetMode="External"/><Relationship Id="rId23" Type="http://schemas.openxmlformats.org/officeDocument/2006/relationships/hyperlink" Target="https://www.contratos.gov.co/consultas/detalleProceso.do?numConstancia=18-12-7839055" TargetMode="External"/><Relationship Id="rId119" Type="http://schemas.openxmlformats.org/officeDocument/2006/relationships/hyperlink" Target="https://www.contratos.gov.co/consultas/detalleProceso.do?numConstancia=18-12-7877833" TargetMode="External"/><Relationship Id="rId326" Type="http://schemas.openxmlformats.org/officeDocument/2006/relationships/hyperlink" Target="https://www.contratos.gov.co/consultas/detalleProceso.do?numConstancia=18-12-7975593" TargetMode="External"/><Relationship Id="rId533" Type="http://schemas.openxmlformats.org/officeDocument/2006/relationships/hyperlink" Target="../../../../AppData/Roaming/CONTRATOS/2018/CONTRATOS/171.pdf" TargetMode="External"/><Relationship Id="rId978" Type="http://schemas.openxmlformats.org/officeDocument/2006/relationships/hyperlink" Target="https://www.contratos.gov.co/consultas/detalleProceso.do?numConstancia=18-12-8727720" TargetMode="External"/><Relationship Id="rId740" Type="http://schemas.openxmlformats.org/officeDocument/2006/relationships/hyperlink" Target="../../../../AppData/Roaming/CONTRATOS/2018/CONTRATOS/402.pdf" TargetMode="External"/><Relationship Id="rId838" Type="http://schemas.openxmlformats.org/officeDocument/2006/relationships/hyperlink" Target="../../../../AppData/Roaming/CONTRATOS/2018/CONTRATOS/502.pdf" TargetMode="External"/><Relationship Id="rId1023" Type="http://schemas.openxmlformats.org/officeDocument/2006/relationships/hyperlink" Target="https://www.contratos.gov.co/consultas/detalleProceso.do?numConstancia=18-12-8735158" TargetMode="External"/><Relationship Id="rId172" Type="http://schemas.openxmlformats.org/officeDocument/2006/relationships/hyperlink" Target="https://www.contratos.gov.co/consultas/detalleProceso.do?numConstancia=18-12-7890957" TargetMode="External"/><Relationship Id="rId477" Type="http://schemas.openxmlformats.org/officeDocument/2006/relationships/hyperlink" Target="../../../../AppData/Roaming/CONTRATOS/2018/CONTRATOS/127.pdf" TargetMode="External"/><Relationship Id="rId600" Type="http://schemas.openxmlformats.org/officeDocument/2006/relationships/hyperlink" Target="../../../../AppData/Roaming/CONTRATOS/2018/CONTRATOS/239.pdf" TargetMode="External"/><Relationship Id="rId684" Type="http://schemas.openxmlformats.org/officeDocument/2006/relationships/hyperlink" Target="../../../../AppData/Roaming/CONTRATOS/2018/CONTRATOS/328.pdf" TargetMode="External"/><Relationship Id="rId337" Type="http://schemas.openxmlformats.org/officeDocument/2006/relationships/hyperlink" Target="https://www.contratos.gov.co/consultas/detalleProceso.do?numConstancia=18-12-7977166" TargetMode="External"/><Relationship Id="rId891" Type="http://schemas.openxmlformats.org/officeDocument/2006/relationships/hyperlink" Target="../../../../AppData/Roaming/CONTRATOS/2018/CONTRATOS/201.pdf" TargetMode="External"/><Relationship Id="rId905" Type="http://schemas.openxmlformats.org/officeDocument/2006/relationships/hyperlink" Target="https://www.contratos.gov.co/consultas/detalleProceso.do?numConstancia=18-12-7509419" TargetMode="External"/><Relationship Id="rId989" Type="http://schemas.openxmlformats.org/officeDocument/2006/relationships/hyperlink" Target="https://www.contratos.gov.co/consultas/detalleProceso.do?numConstancia=18-12-8728104" TargetMode="External"/><Relationship Id="rId34" Type="http://schemas.openxmlformats.org/officeDocument/2006/relationships/hyperlink" Target="https://www.contratos.gov.co/consultas/detalleProceso.do?numConstancia=18-12-7844931" TargetMode="External"/><Relationship Id="rId544" Type="http://schemas.openxmlformats.org/officeDocument/2006/relationships/hyperlink" Target="../../../../AppData/Roaming/CONTRATOS/2018/CONTRATOS/182.pdf" TargetMode="External"/><Relationship Id="rId751" Type="http://schemas.openxmlformats.org/officeDocument/2006/relationships/hyperlink" Target="../../../../AppData/Roaming/CONTRATOS/2018/CONTRATOS/413.pdf" TargetMode="External"/><Relationship Id="rId849" Type="http://schemas.openxmlformats.org/officeDocument/2006/relationships/hyperlink" Target="../../../../AppData/Roaming/CONTRATOS/2018/CONTRATOS/513.pdf" TargetMode="External"/><Relationship Id="rId183" Type="http://schemas.openxmlformats.org/officeDocument/2006/relationships/hyperlink" Target="https://www.contratos.gov.co/consultas/detalleProceso.do?numConstancia=18-12-7891895" TargetMode="External"/><Relationship Id="rId390" Type="http://schemas.openxmlformats.org/officeDocument/2006/relationships/hyperlink" Target="../../../../AppData/Roaming/CONTRATOS/2018/CONTRATOS/039.pdf" TargetMode="External"/><Relationship Id="rId404" Type="http://schemas.openxmlformats.org/officeDocument/2006/relationships/hyperlink" Target="../../../../AppData/Roaming/CONTRATOS/2018/CONTRATOS/053.pdf" TargetMode="External"/><Relationship Id="rId611" Type="http://schemas.openxmlformats.org/officeDocument/2006/relationships/hyperlink" Target="../../../../AppData/Roaming/CONTRATOS/2018/CONTRATOS/253.pdf" TargetMode="External"/><Relationship Id="rId1034" Type="http://schemas.openxmlformats.org/officeDocument/2006/relationships/hyperlink" Target="https://www.contratos.gov.co/consultas/detalleProceso.do?numConstancia=18-12-8734644" TargetMode="External"/><Relationship Id="rId250" Type="http://schemas.openxmlformats.org/officeDocument/2006/relationships/hyperlink" Target="https://www.contratos.gov.co/consultas/detalleProceso.do?numConstancia=18-12-7938051" TargetMode="External"/><Relationship Id="rId488" Type="http://schemas.openxmlformats.org/officeDocument/2006/relationships/hyperlink" Target="../../../../AppData/Roaming/CONTRATOS/2018/CONTRATOS/360.pdf" TargetMode="External"/><Relationship Id="rId695" Type="http://schemas.openxmlformats.org/officeDocument/2006/relationships/hyperlink" Target="../../../../AppData/Roaming/CONTRATOS/2018/CONTRATOS/339.pdf" TargetMode="External"/><Relationship Id="rId709" Type="http://schemas.openxmlformats.org/officeDocument/2006/relationships/hyperlink" Target="../../../../AppData/Roaming/CONTRATOS/2018/CONTRATOS/355pdf" TargetMode="External"/><Relationship Id="rId916" Type="http://schemas.openxmlformats.org/officeDocument/2006/relationships/hyperlink" Target="https://www.contratos.gov.co/consultas/detalleProceso.do?numConstancia=18-12-8544352" TargetMode="External"/><Relationship Id="rId45" Type="http://schemas.openxmlformats.org/officeDocument/2006/relationships/hyperlink" Target="https://www.contratos.gov.co/consultas/detalleProceso.do?numConstancia=18-12-7853165" TargetMode="External"/><Relationship Id="rId110" Type="http://schemas.openxmlformats.org/officeDocument/2006/relationships/hyperlink" Target="https://www.contratos.gov.co/consultas/detalleProceso.do?numConstancia=18-12-7873577" TargetMode="External"/><Relationship Id="rId348" Type="http://schemas.openxmlformats.org/officeDocument/2006/relationships/hyperlink" Target="https://www.contratos.gov.co/consultas/detalleProceso.do?numConstancia=18-12-7994783" TargetMode="External"/><Relationship Id="rId555" Type="http://schemas.openxmlformats.org/officeDocument/2006/relationships/hyperlink" Target="../../../../AppData/Roaming/CONTRATOS/2018/CONTRATOS/193.pdf" TargetMode="External"/><Relationship Id="rId762" Type="http://schemas.openxmlformats.org/officeDocument/2006/relationships/hyperlink" Target="../../../../AppData/Roaming/CONTRATOS/2018/CONTRATOS/424.pdf" TargetMode="External"/><Relationship Id="rId194" Type="http://schemas.openxmlformats.org/officeDocument/2006/relationships/hyperlink" Target="https://www.contratos.gov.co/consultas/detalleProceso.do?numConstancia=18-12-7893332" TargetMode="External"/><Relationship Id="rId208" Type="http://schemas.openxmlformats.org/officeDocument/2006/relationships/hyperlink" Target="https://www.contratos.gov.co/consultas/detalleProceso.do?numConstancia=18-12-7924848" TargetMode="External"/><Relationship Id="rId415" Type="http://schemas.openxmlformats.org/officeDocument/2006/relationships/hyperlink" Target="../../../../AppData/Roaming/CONTRATOS/2018/CONTRATOS/065.pdf" TargetMode="External"/><Relationship Id="rId622" Type="http://schemas.openxmlformats.org/officeDocument/2006/relationships/hyperlink" Target="../../../../AppData/Roaming/CONTRATOS/2018/CONTRATOS/265.pdf" TargetMode="External"/><Relationship Id="rId1045" Type="http://schemas.openxmlformats.org/officeDocument/2006/relationships/hyperlink" Target="https://www.contratos.gov.co/consultas/detalleProceso.do?numConstancia=18-12-8735084" TargetMode="External"/><Relationship Id="rId261" Type="http://schemas.openxmlformats.org/officeDocument/2006/relationships/hyperlink" Target="https://www.contratos.gov.co/consultas/detalleProceso.do?numConstancia=18-12-7943108" TargetMode="External"/><Relationship Id="rId499" Type="http://schemas.openxmlformats.org/officeDocument/2006/relationships/hyperlink" Target="../../../../AppData/Roaming/CONTRATOS/2018/CONTRATOS/369.pdf" TargetMode="External"/><Relationship Id="rId927" Type="http://schemas.openxmlformats.org/officeDocument/2006/relationships/hyperlink" Target="https://www.contratos.gov.co/consultas/detalleProceso.do?numConstancia=18-12-8545687" TargetMode="External"/><Relationship Id="rId56" Type="http://schemas.openxmlformats.org/officeDocument/2006/relationships/hyperlink" Target="https://www.contratos.gov.co/consultas/detalleProceso.do?numConstancia=18-12-7854761" TargetMode="External"/><Relationship Id="rId359" Type="http://schemas.openxmlformats.org/officeDocument/2006/relationships/hyperlink" Target="https://www.contratos.gov.co/consultas/detalleProceso.do?numConstancia=18-12-7505962" TargetMode="External"/><Relationship Id="rId566" Type="http://schemas.openxmlformats.org/officeDocument/2006/relationships/hyperlink" Target="../../../../AppData/Roaming/CONTRATOS/2018/CONTRATOS/205.pdf" TargetMode="External"/><Relationship Id="rId773" Type="http://schemas.openxmlformats.org/officeDocument/2006/relationships/hyperlink" Target="../../../../AppData/Roaming/CONTRATOS/2018/CONTRATOS/435.pdf" TargetMode="External"/><Relationship Id="rId121" Type="http://schemas.openxmlformats.org/officeDocument/2006/relationships/hyperlink" Target="https://www.contratos.gov.co/consultas/detalleProceso.do?numConstancia=18-12-7877920" TargetMode="External"/><Relationship Id="rId219" Type="http://schemas.openxmlformats.org/officeDocument/2006/relationships/hyperlink" Target="https://www.contratos.gov.co/consultas/detalleProceso.do?numConstancia=18-12-7929343" TargetMode="External"/><Relationship Id="rId426" Type="http://schemas.openxmlformats.org/officeDocument/2006/relationships/hyperlink" Target="../../../../AppData/Roaming/CONTRATOS/2018/CONTRATOS/076.pdf" TargetMode="External"/><Relationship Id="rId633" Type="http://schemas.openxmlformats.org/officeDocument/2006/relationships/hyperlink" Target="../../../../AppData/Roaming/CONTRATOS/2018/CONTRATOS/277df" TargetMode="External"/><Relationship Id="rId980" Type="http://schemas.openxmlformats.org/officeDocument/2006/relationships/hyperlink" Target="https://www.contratos.gov.co/consultas/detalleProceso.do?numConstancia=18-12-8727912" TargetMode="External"/><Relationship Id="rId1056" Type="http://schemas.openxmlformats.org/officeDocument/2006/relationships/hyperlink" Target="https://www.contratos.gov.co/consultas/detalleProceso.do?numConstancia=18-12-8735153" TargetMode="External"/><Relationship Id="rId840" Type="http://schemas.openxmlformats.org/officeDocument/2006/relationships/hyperlink" Target="../../../../AppData/Roaming/CONTRATOS/2018/CONTRATOS/504.pdf" TargetMode="External"/><Relationship Id="rId938" Type="http://schemas.openxmlformats.org/officeDocument/2006/relationships/hyperlink" Target="https://www.contratos.gov.co/consultas/detalleProceso.do?numConstancia=18-12-8571800" TargetMode="External"/><Relationship Id="rId67" Type="http://schemas.openxmlformats.org/officeDocument/2006/relationships/hyperlink" Target="https://www.contratos.gov.co/consultas/detalleProceso.do?numConstancia=18-12-7861022" TargetMode="External"/><Relationship Id="rId272" Type="http://schemas.openxmlformats.org/officeDocument/2006/relationships/hyperlink" Target="https://www.contratos.gov.co/consultas/detalleProceso.do?numConstancia=18-12-7945603" TargetMode="External"/><Relationship Id="rId577" Type="http://schemas.openxmlformats.org/officeDocument/2006/relationships/hyperlink" Target="../../../../AppData/Roaming/CONTRATOS/2018/CONTRATOS/216.pdf" TargetMode="External"/><Relationship Id="rId700" Type="http://schemas.openxmlformats.org/officeDocument/2006/relationships/hyperlink" Target="../../../../AppData/Roaming/CONTRATOS/2018/CONTRATOS/344.pdf" TargetMode="External"/><Relationship Id="rId132" Type="http://schemas.openxmlformats.org/officeDocument/2006/relationships/hyperlink" Target="https://www.contratos.gov.co/consultas/detalleProceso.do?numConstancia=18-12-7880375" TargetMode="External"/><Relationship Id="rId784" Type="http://schemas.openxmlformats.org/officeDocument/2006/relationships/hyperlink" Target="../../../../AppData/Roaming/CONTRATOS/2018/CONTRATOS/446.pdf" TargetMode="External"/><Relationship Id="rId991" Type="http://schemas.openxmlformats.org/officeDocument/2006/relationships/hyperlink" Target="https://www.contratos.gov.co/consultas/detalleProceso.do?numConstancia=18-12-8728149" TargetMode="External"/><Relationship Id="rId1067" Type="http://schemas.openxmlformats.org/officeDocument/2006/relationships/hyperlink" Target="https://www.contratos.gov.co/consultas/detalleProceso.do?numConstancia=18-12-8734796" TargetMode="External"/><Relationship Id="rId437" Type="http://schemas.openxmlformats.org/officeDocument/2006/relationships/hyperlink" Target="../../../../AppData/Roaming/CONTRATOS/2018/CONTRATOS/087.pdf" TargetMode="External"/><Relationship Id="rId644" Type="http://schemas.openxmlformats.org/officeDocument/2006/relationships/hyperlink" Target="../../../../AppData/Roaming/CONTRATOS/2018/CONTRATOS/288.pdf" TargetMode="External"/><Relationship Id="rId851" Type="http://schemas.openxmlformats.org/officeDocument/2006/relationships/hyperlink" Target="../../../../AppData/Roaming/CONTRATOS/2018/CONTRATOS/515.pdf" TargetMode="External"/><Relationship Id="rId283" Type="http://schemas.openxmlformats.org/officeDocument/2006/relationships/hyperlink" Target="https://www.contratos.gov.co/consultas/detalleProceso.do?numConstancia=18-12-7964964" TargetMode="External"/><Relationship Id="rId490" Type="http://schemas.openxmlformats.org/officeDocument/2006/relationships/hyperlink" Target="../../../../AppData/Roaming/CONTRATOS/2018/CONTRATOS/365.pdf" TargetMode="External"/><Relationship Id="rId504" Type="http://schemas.openxmlformats.org/officeDocument/2006/relationships/hyperlink" Target="../../../../AppData/Roaming/CONTRATOS/2018/CONTRATOS/139.pdf" TargetMode="External"/><Relationship Id="rId711" Type="http://schemas.openxmlformats.org/officeDocument/2006/relationships/hyperlink" Target="../../../../AppData/Roaming/CONTRATOS/2018/CONTRATOS/357.pdf" TargetMode="External"/><Relationship Id="rId949" Type="http://schemas.openxmlformats.org/officeDocument/2006/relationships/hyperlink" Target="https://www.contratos.gov.co/consultas/detalleProceso.do?numConstancia=18-12-8713084" TargetMode="External"/><Relationship Id="rId78" Type="http://schemas.openxmlformats.org/officeDocument/2006/relationships/hyperlink" Target="https://www.contratos.gov.co/consultas/detalleProceso.do?numConstancia=18-12-7862916" TargetMode="External"/><Relationship Id="rId143" Type="http://schemas.openxmlformats.org/officeDocument/2006/relationships/hyperlink" Target="https://www.contratos.gov.co/consultas/detalleProceso.do?numConstancia=18-12-7884025" TargetMode="External"/><Relationship Id="rId350" Type="http://schemas.openxmlformats.org/officeDocument/2006/relationships/hyperlink" Target="https://www.contratos.gov.co/consultas/detalleProceso.do?numConstancia=18-12-8004570" TargetMode="External"/><Relationship Id="rId588" Type="http://schemas.openxmlformats.org/officeDocument/2006/relationships/hyperlink" Target="../../../../AppData/Roaming/CONTRATOS/2018/CONTRATOS/227.pdf" TargetMode="External"/><Relationship Id="rId795" Type="http://schemas.openxmlformats.org/officeDocument/2006/relationships/hyperlink" Target="../../../../AppData/Roaming/CONTRATOS/2018/CONTRATOS/457.pdf" TargetMode="External"/><Relationship Id="rId809" Type="http://schemas.openxmlformats.org/officeDocument/2006/relationships/hyperlink" Target="../../../../AppData/Roaming/CONTRATOS/2018/CONTRATOS/471.pdf" TargetMode="External"/><Relationship Id="rId9" Type="http://schemas.openxmlformats.org/officeDocument/2006/relationships/hyperlink" Target="https://www.contratos.gov.co/consultas/detalleProceso.do?numConstancia=18-12-7835010" TargetMode="External"/><Relationship Id="rId210" Type="http://schemas.openxmlformats.org/officeDocument/2006/relationships/hyperlink" Target="https://www.contratos.gov.co/consultas/detalleProceso.do?numConstancia=18-12-7924967" TargetMode="External"/><Relationship Id="rId448" Type="http://schemas.openxmlformats.org/officeDocument/2006/relationships/hyperlink" Target="../../../../AppData/Roaming/CONTRATOS/2018/CONTRATOS/098.pdf" TargetMode="External"/><Relationship Id="rId655" Type="http://schemas.openxmlformats.org/officeDocument/2006/relationships/hyperlink" Target="../../../../AppData/Roaming/CONTRATOS/2018/CONTRATOS/299.pdf" TargetMode="External"/><Relationship Id="rId862" Type="http://schemas.openxmlformats.org/officeDocument/2006/relationships/hyperlink" Target="../../../../AppData/Roaming/CONTRATOS/2018/CONTRATOS/526.pdf" TargetMode="External"/><Relationship Id="rId294" Type="http://schemas.openxmlformats.org/officeDocument/2006/relationships/hyperlink" Target="https://www.contratos.gov.co/consultas/detalleProceso.do?numConstancia=18-12-7970893" TargetMode="External"/><Relationship Id="rId308" Type="http://schemas.openxmlformats.org/officeDocument/2006/relationships/hyperlink" Target="https://www.contratos.gov.co/consultas/detalleProceso.do?numConstancia=18-12-7971859" TargetMode="External"/><Relationship Id="rId515" Type="http://schemas.openxmlformats.org/officeDocument/2006/relationships/hyperlink" Target="../../../../AppData/Roaming/CONTRATOS/2018/CONTRATOS/151.pdf" TargetMode="External"/><Relationship Id="rId722" Type="http://schemas.openxmlformats.org/officeDocument/2006/relationships/hyperlink" Target="../../../../AppData/Roaming/CONTRATOS/2018/CONTRATOS/363.pdf" TargetMode="External"/><Relationship Id="rId89" Type="http://schemas.openxmlformats.org/officeDocument/2006/relationships/hyperlink" Target="https://www.contratos.gov.co/consultas/detalleProceso.do?numConstancia=18-12-7867192" TargetMode="External"/><Relationship Id="rId154" Type="http://schemas.openxmlformats.org/officeDocument/2006/relationships/hyperlink" Target="https://www.contratos.gov.co/consultas/detalleProceso.do?numConstancia=18-12-7886459" TargetMode="External"/><Relationship Id="rId361" Type="http://schemas.openxmlformats.org/officeDocument/2006/relationships/hyperlink" Target="../../../../AppData/Roaming/CONTRATOS/2018/CONTRATOS/003.pdf" TargetMode="External"/><Relationship Id="rId599" Type="http://schemas.openxmlformats.org/officeDocument/2006/relationships/hyperlink" Target="../../../../AppData/Roaming/CONTRATOS/2018/CONTRATOS/238.pdf" TargetMode="External"/><Relationship Id="rId1005" Type="http://schemas.openxmlformats.org/officeDocument/2006/relationships/hyperlink" Target="https://www.contratos.gov.co/consultas/detalleProceso.do?numConstancia=18-12-8734523" TargetMode="External"/><Relationship Id="rId459" Type="http://schemas.openxmlformats.org/officeDocument/2006/relationships/hyperlink" Target="../../../../AppData/Roaming/CONTRATOS/2018/CONTRATOS/109.pdf" TargetMode="External"/><Relationship Id="rId666" Type="http://schemas.openxmlformats.org/officeDocument/2006/relationships/hyperlink" Target="../../../../AppData/Roaming/CONTRATOS/2018/CONTRATOS/311.pdf" TargetMode="External"/><Relationship Id="rId873" Type="http://schemas.openxmlformats.org/officeDocument/2006/relationships/hyperlink" Target="../../../../AppData/Roaming/CONTRATOS/2018/CONTRATOS/537%20SAMC_005_2018.pdf" TargetMode="External"/><Relationship Id="rId16" Type="http://schemas.openxmlformats.org/officeDocument/2006/relationships/hyperlink" Target="https://www.contratos.gov.co/consultas/detalleProceso.do?numConstancia=18-12-7837635" TargetMode="External"/><Relationship Id="rId221" Type="http://schemas.openxmlformats.org/officeDocument/2006/relationships/hyperlink" Target="https://www.contratos.gov.co/consultas/detalleProceso.do?numConstancia=18-12-7929662" TargetMode="External"/><Relationship Id="rId319" Type="http://schemas.openxmlformats.org/officeDocument/2006/relationships/hyperlink" Target="https://www.contratos.gov.co/consultas/detalleProceso.do?numConstancia=18-12-7828480" TargetMode="External"/><Relationship Id="rId526" Type="http://schemas.openxmlformats.org/officeDocument/2006/relationships/hyperlink" Target="../../../../AppData/Roaming/CONTRATOS/2018/CONTRATOS/164.pdf" TargetMode="External"/><Relationship Id="rId733" Type="http://schemas.openxmlformats.org/officeDocument/2006/relationships/hyperlink" Target="../../../../AppData/Roaming/CONTRATOS/2018/CONTRATOS/395.pdf" TargetMode="External"/><Relationship Id="rId940" Type="http://schemas.openxmlformats.org/officeDocument/2006/relationships/hyperlink" Target="https://www.contratos.gov.co/consultas/detalleProceso.do?numConstancia=18-12-8577363" TargetMode="External"/><Relationship Id="rId1016" Type="http://schemas.openxmlformats.org/officeDocument/2006/relationships/hyperlink" Target="https://www.contratos.gov.co/consultas/detalleProceso.do?numConstancia=18-12-8735128" TargetMode="External"/><Relationship Id="rId165" Type="http://schemas.openxmlformats.org/officeDocument/2006/relationships/hyperlink" Target="https://www.contratos.gov.co/consultas/detalleProceso.do?numConstancia=18-12-7890203" TargetMode="External"/><Relationship Id="rId372" Type="http://schemas.openxmlformats.org/officeDocument/2006/relationships/hyperlink" Target="../../../../AppData/Roaming/CONTRATOS/2018/CONTRATOS/019.pdf" TargetMode="External"/><Relationship Id="rId677" Type="http://schemas.openxmlformats.org/officeDocument/2006/relationships/hyperlink" Target="../../../../AppData/Roaming/CONTRATOS/2018/CONTRATOS/322.pdf" TargetMode="External"/><Relationship Id="rId800" Type="http://schemas.openxmlformats.org/officeDocument/2006/relationships/hyperlink" Target="../../../../AppData/Roaming/CONTRATOS/2018/CONTRATOS/462.pdf" TargetMode="External"/><Relationship Id="rId232" Type="http://schemas.openxmlformats.org/officeDocument/2006/relationships/hyperlink" Target="https://www.contratos.gov.co/consultas/detalleProceso.do?numConstancia=18-12-7934075" TargetMode="External"/><Relationship Id="rId884" Type="http://schemas.openxmlformats.org/officeDocument/2006/relationships/hyperlink" Target="../../../../AppData/Roaming/CONTRATOS/2018/CONTRATOS/024.pdf" TargetMode="External"/><Relationship Id="rId27" Type="http://schemas.openxmlformats.org/officeDocument/2006/relationships/hyperlink" Target="https://www.contratos.gov.co/consultas/detalleProceso.do?numConstancia=18-12-7842617" TargetMode="External"/><Relationship Id="rId537" Type="http://schemas.openxmlformats.org/officeDocument/2006/relationships/hyperlink" Target="../../../../AppData/Roaming/CONTRATOS/2018/CONTRATOS/175.pdf" TargetMode="External"/><Relationship Id="rId744" Type="http://schemas.openxmlformats.org/officeDocument/2006/relationships/hyperlink" Target="../../../../AppData/Roaming/CONTRATOS/2018/CONTRATOS/406.pdf" TargetMode="External"/><Relationship Id="rId951" Type="http://schemas.openxmlformats.org/officeDocument/2006/relationships/hyperlink" Target="https://www.contratos.gov.co/consultas/detalleProceso.do?numConstancia=18-12-8717507" TargetMode="External"/><Relationship Id="rId80" Type="http://schemas.openxmlformats.org/officeDocument/2006/relationships/hyperlink" Target="https://www.contratos.gov.co/consultas/detalleProceso.do?numConstancia=18-12-7863151" TargetMode="External"/><Relationship Id="rId176" Type="http://schemas.openxmlformats.org/officeDocument/2006/relationships/hyperlink" Target="https://www.contratos.gov.co/consultas/detalleProceso.do?numConstancia=18-12-7891236" TargetMode="External"/><Relationship Id="rId383" Type="http://schemas.openxmlformats.org/officeDocument/2006/relationships/hyperlink" Target="../../../../AppData/Roaming/CONTRATOS/2018/CONTRATOS/032.pdf" TargetMode="External"/><Relationship Id="rId590" Type="http://schemas.openxmlformats.org/officeDocument/2006/relationships/hyperlink" Target="../../../../AppData/Roaming/CONTRATOS/2018/CONTRATOS/229.pdf" TargetMode="External"/><Relationship Id="rId604" Type="http://schemas.openxmlformats.org/officeDocument/2006/relationships/hyperlink" Target="../../../../AppData/Roaming/CONTRATOS/2018/CONTRATOS/245.pdf" TargetMode="External"/><Relationship Id="rId811" Type="http://schemas.openxmlformats.org/officeDocument/2006/relationships/hyperlink" Target="../../../../AppData/Roaming/CONTRATOS/2018/CONTRATOS/473.pdf" TargetMode="External"/><Relationship Id="rId1027" Type="http://schemas.openxmlformats.org/officeDocument/2006/relationships/hyperlink" Target="https://www.contratos.gov.co/consultas/detalleProceso.do?numConstancia=18-12-8728112" TargetMode="External"/><Relationship Id="rId243" Type="http://schemas.openxmlformats.org/officeDocument/2006/relationships/hyperlink" Target="https://www.contratos.gov.co/consultas/detalleProceso.do?numConstancia=18-12-7935511" TargetMode="External"/><Relationship Id="rId450" Type="http://schemas.openxmlformats.org/officeDocument/2006/relationships/hyperlink" Target="../../../../AppData/Roaming/CONTRATOS/2018/CONTRATOS/100.pdf" TargetMode="External"/><Relationship Id="rId688" Type="http://schemas.openxmlformats.org/officeDocument/2006/relationships/hyperlink" Target="../../../../AppData/Roaming/CONTRATOS/2018/CONTRATOS/332.pdf" TargetMode="External"/><Relationship Id="rId895" Type="http://schemas.openxmlformats.org/officeDocument/2006/relationships/hyperlink" Target="../../../../AppData/Roaming/CONTRATOS/2018/CONTRATOS/247.pdf" TargetMode="External"/><Relationship Id="rId909" Type="http://schemas.openxmlformats.org/officeDocument/2006/relationships/hyperlink" Target="https://www.contratos.gov.co/consultas/detalleProceso.do?numConstancia=18-12-8542138" TargetMode="External"/><Relationship Id="rId38" Type="http://schemas.openxmlformats.org/officeDocument/2006/relationships/hyperlink" Target="https://www.contratos.gov.co/consultas/detalleProceso.do?numConstancia=18-12-7845227" TargetMode="External"/><Relationship Id="rId103" Type="http://schemas.openxmlformats.org/officeDocument/2006/relationships/hyperlink" Target="https://www.contratos.gov.co/consultas/detalleProceso.do?numConstancia=18-12-7873729" TargetMode="External"/><Relationship Id="rId310" Type="http://schemas.openxmlformats.org/officeDocument/2006/relationships/hyperlink" Target="https://www.contratos.gov.co/consultas/detalleProceso.do?numConstancia=18-12-7971896" TargetMode="External"/><Relationship Id="rId548" Type="http://schemas.openxmlformats.org/officeDocument/2006/relationships/hyperlink" Target="../../../../AppData/Roaming/CONTRATOS/2018/CONTRATOS/186.pdf" TargetMode="External"/><Relationship Id="rId755" Type="http://schemas.openxmlformats.org/officeDocument/2006/relationships/hyperlink" Target="../../../../AppData/Roaming/CONTRATOS/2018/CONTRATOS/417.pdf" TargetMode="External"/><Relationship Id="rId962" Type="http://schemas.openxmlformats.org/officeDocument/2006/relationships/hyperlink" Target="https://www.contratos.gov.co/consultas/detalleProceso.do?numConstancia=18-12-8721267" TargetMode="External"/><Relationship Id="rId91" Type="http://schemas.openxmlformats.org/officeDocument/2006/relationships/hyperlink" Target="https://www.contratos.gov.co/consultas/detalleProceso.do?numConstancia=18-12-7867321" TargetMode="External"/><Relationship Id="rId187" Type="http://schemas.openxmlformats.org/officeDocument/2006/relationships/hyperlink" Target="https://www.contratos.gov.co/consultas/detalleProceso.do?numConstancia=18-12-7892352" TargetMode="External"/><Relationship Id="rId394" Type="http://schemas.openxmlformats.org/officeDocument/2006/relationships/hyperlink" Target="../../../../AppData/Roaming/CONTRATOS/2018/CONTRATOS/043.pdf" TargetMode="External"/><Relationship Id="rId408" Type="http://schemas.openxmlformats.org/officeDocument/2006/relationships/hyperlink" Target="../../../../AppData/Roaming/CONTRATOS/2018/CONTRATOS/057.pdf" TargetMode="External"/><Relationship Id="rId615" Type="http://schemas.openxmlformats.org/officeDocument/2006/relationships/hyperlink" Target="../../../../AppData/Roaming/CONTRATOS/2018/CONTRATOS/257.pdf" TargetMode="External"/><Relationship Id="rId822" Type="http://schemas.openxmlformats.org/officeDocument/2006/relationships/hyperlink" Target="../../../../AppData/Roaming/CONTRATOS/2018/CONTRATOS/484.pdf" TargetMode="External"/><Relationship Id="rId1038" Type="http://schemas.openxmlformats.org/officeDocument/2006/relationships/hyperlink" Target="https://www.contratos.gov.co/consultas/detalleProceso.do?numConstancia=18-12-8734909" TargetMode="External"/><Relationship Id="rId254" Type="http://schemas.openxmlformats.org/officeDocument/2006/relationships/hyperlink" Target="https://www.contratos.gov.co/consultas/detalleProceso.do?numConstancia=18-12-7942453" TargetMode="External"/><Relationship Id="rId699" Type="http://schemas.openxmlformats.org/officeDocument/2006/relationships/hyperlink" Target="../../../../AppData/Roaming/CONTRATOS/2018/CONTRATOS/343.pdf" TargetMode="External"/><Relationship Id="rId49" Type="http://schemas.openxmlformats.org/officeDocument/2006/relationships/hyperlink" Target="https://www.contratos.gov.co/consultas/detalleProceso.do?numConstancia=18-12-7853558" TargetMode="External"/><Relationship Id="rId114" Type="http://schemas.openxmlformats.org/officeDocument/2006/relationships/hyperlink" Target="https://www.contratos.gov.co/consultas/detalleProceso.do?numConstancia=18-12-7875723" TargetMode="External"/><Relationship Id="rId461" Type="http://schemas.openxmlformats.org/officeDocument/2006/relationships/hyperlink" Target="../../../../AppData/Roaming/CONTRATOS/2018/CONTRATOS/111.pdf" TargetMode="External"/><Relationship Id="rId559" Type="http://schemas.openxmlformats.org/officeDocument/2006/relationships/hyperlink" Target="../../../../AppData/Roaming/CONTRATOS/2018/CONTRATOS/197.pdf" TargetMode="External"/><Relationship Id="rId766" Type="http://schemas.openxmlformats.org/officeDocument/2006/relationships/hyperlink" Target="../../../../AppData/Roaming/CONTRATOS/2018/CONTRATOS/428.pdf" TargetMode="External"/><Relationship Id="rId198" Type="http://schemas.openxmlformats.org/officeDocument/2006/relationships/hyperlink" Target="https://www.contratos.gov.co/consultas/detalleProceso.do?numConstancia=18-12-7916615" TargetMode="External"/><Relationship Id="rId321" Type="http://schemas.openxmlformats.org/officeDocument/2006/relationships/hyperlink" Target="https://www.contratos.gov.co/consultas/detalleProceso.do?numConstancia=18-12-7961618" TargetMode="External"/><Relationship Id="rId419" Type="http://schemas.openxmlformats.org/officeDocument/2006/relationships/hyperlink" Target="../../../../AppData/Roaming/CONTRATOS/2018/CONTRATOS/069.pdf" TargetMode="External"/><Relationship Id="rId626" Type="http://schemas.openxmlformats.org/officeDocument/2006/relationships/hyperlink" Target="../../../../AppData/Roaming/CONTRATOS/2018/CONTRATOS/269.pdf" TargetMode="External"/><Relationship Id="rId973" Type="http://schemas.openxmlformats.org/officeDocument/2006/relationships/hyperlink" Target="https://www.contratos.gov.co/consultas/detalleProceso.do?numConstancia=18-12-8727335" TargetMode="External"/><Relationship Id="rId1049" Type="http://schemas.openxmlformats.org/officeDocument/2006/relationships/hyperlink" Target="https://www.contratos.gov.co/consultas/detalleProceso.do?numConstancia=18-12-8727702" TargetMode="External"/><Relationship Id="rId833" Type="http://schemas.openxmlformats.org/officeDocument/2006/relationships/hyperlink" Target="../../../../AppData/Roaming/CONTRATOS/2018/CONTRATOS/497.pdf" TargetMode="External"/><Relationship Id="rId265" Type="http://schemas.openxmlformats.org/officeDocument/2006/relationships/hyperlink" Target="https://www.contratos.gov.co/consultas/detalleProceso.do?numConstancia=18-12-7944239" TargetMode="External"/><Relationship Id="rId472" Type="http://schemas.openxmlformats.org/officeDocument/2006/relationships/hyperlink" Target="../../../../AppData/Roaming/CONTRATOS/2018/CONTRATOS/122.pdf" TargetMode="External"/><Relationship Id="rId900" Type="http://schemas.openxmlformats.org/officeDocument/2006/relationships/hyperlink" Target="https://www.contratos.gov.co/consultas/detalleProceso.do?numConstancia=18-12-8266503" TargetMode="External"/><Relationship Id="rId125" Type="http://schemas.openxmlformats.org/officeDocument/2006/relationships/hyperlink" Target="https://www.contratos.gov.co/consultas/detalleProceso.do?numConstancia=18-12-7879037" TargetMode="External"/><Relationship Id="rId332" Type="http://schemas.openxmlformats.org/officeDocument/2006/relationships/hyperlink" Target="https://www.contratos.gov.co/consultas/detalleProceso.do?numConstancia=18-12-7975845" TargetMode="External"/><Relationship Id="rId777" Type="http://schemas.openxmlformats.org/officeDocument/2006/relationships/hyperlink" Target="../../../../AppData/Roaming/CONTRATOS/2018/CONTRATOS/439.pdf" TargetMode="External"/><Relationship Id="rId984" Type="http://schemas.openxmlformats.org/officeDocument/2006/relationships/hyperlink" Target="https://www.contratos.gov.co/consultas/detalleProceso.do?numConstancia=18-12-8727983" TargetMode="External"/><Relationship Id="rId637" Type="http://schemas.openxmlformats.org/officeDocument/2006/relationships/hyperlink" Target="../../../../AppData/Roaming/CONTRATOS/2018/CONTRATOS/281.pdf" TargetMode="External"/><Relationship Id="rId844" Type="http://schemas.openxmlformats.org/officeDocument/2006/relationships/hyperlink" Target="../../../../AppData/Roaming/CONTRATOS/2018/CONTRATOS/508.pdf" TargetMode="External"/><Relationship Id="rId276" Type="http://schemas.openxmlformats.org/officeDocument/2006/relationships/hyperlink" Target="https://www.contratos.gov.co/consultas/detalleProceso.do?numConstancia=18-12-7963509" TargetMode="External"/><Relationship Id="rId483" Type="http://schemas.openxmlformats.org/officeDocument/2006/relationships/hyperlink" Target="../../../../AppData/Roaming/CONTRATOS/2018/CONTRATOS/133.pdf" TargetMode="External"/><Relationship Id="rId690" Type="http://schemas.openxmlformats.org/officeDocument/2006/relationships/hyperlink" Target="../../../../AppData/Roaming/CONTRATOS/2018/CONTRATOS/334.pdf" TargetMode="External"/><Relationship Id="rId704" Type="http://schemas.openxmlformats.org/officeDocument/2006/relationships/hyperlink" Target="../../../../AppData/Roaming/CONTRATOS/2018/CONTRATOS/349.pdf" TargetMode="External"/><Relationship Id="rId911" Type="http://schemas.openxmlformats.org/officeDocument/2006/relationships/hyperlink" Target="https://www.contratos.gov.co/consultas/detalleProceso.do?numConstancia=18-12-8542268" TargetMode="External"/><Relationship Id="rId40" Type="http://schemas.openxmlformats.org/officeDocument/2006/relationships/hyperlink" Target="https://www.contratos.gov.co/consultas/detalleProceso.do?numConstancia=18-12-7845748" TargetMode="External"/><Relationship Id="rId136" Type="http://schemas.openxmlformats.org/officeDocument/2006/relationships/hyperlink" Target="https://www.contratos.gov.co/consultas/detalleProceso.do?numConstancia=18-12-7880832" TargetMode="External"/><Relationship Id="rId343" Type="http://schemas.openxmlformats.org/officeDocument/2006/relationships/hyperlink" Target="https://www.contratos.gov.co/consultas/detalleProceso.do?numConstancia=18-12-7994374" TargetMode="External"/><Relationship Id="rId550" Type="http://schemas.openxmlformats.org/officeDocument/2006/relationships/hyperlink" Target="../../../../AppData/Roaming/CONTRATOS/2018/CONTRATOS/188.pdf" TargetMode="External"/><Relationship Id="rId788" Type="http://schemas.openxmlformats.org/officeDocument/2006/relationships/hyperlink" Target="../../../../AppData/Roaming/CONTRATOS/2018/CONTRATOS/450.pdf" TargetMode="External"/><Relationship Id="rId995" Type="http://schemas.openxmlformats.org/officeDocument/2006/relationships/hyperlink" Target="https://www.contratos.gov.co/consultas/detalleProceso.do?numConstancia=18-12-8732209" TargetMode="External"/><Relationship Id="rId203" Type="http://schemas.openxmlformats.org/officeDocument/2006/relationships/hyperlink" Target="https://www.contratos.gov.co/consultas/detalleProceso.do?numConstancia=18-12-7921392" TargetMode="External"/><Relationship Id="rId648" Type="http://schemas.openxmlformats.org/officeDocument/2006/relationships/hyperlink" Target="../../../../AppData/Roaming/CONTRATOS/2018/CONTRATOS/292.pdf" TargetMode="External"/><Relationship Id="rId855" Type="http://schemas.openxmlformats.org/officeDocument/2006/relationships/hyperlink" Target="../../../../AppData/Roaming/CONTRATOS/2018/CONTRATOS/519.pdf" TargetMode="External"/><Relationship Id="rId1040" Type="http://schemas.openxmlformats.org/officeDocument/2006/relationships/hyperlink" Target="https://www.contratos.gov.co/consultas/detalleProceso.do?numConstancia=18-12-8734966" TargetMode="External"/><Relationship Id="rId287" Type="http://schemas.openxmlformats.org/officeDocument/2006/relationships/hyperlink" Target="https://www.contratos.gov.co/consultas/detalleProceso.do?numConstancia=18-12-7968423" TargetMode="External"/><Relationship Id="rId410" Type="http://schemas.openxmlformats.org/officeDocument/2006/relationships/hyperlink" Target="../../../../AppData/Roaming/CONTRATOS/2018/CONTRATOS/059.pdf" TargetMode="External"/><Relationship Id="rId494" Type="http://schemas.openxmlformats.org/officeDocument/2006/relationships/hyperlink" Target="../../../../AppData/Roaming/CONTRATOS/2018/CONTRATOS/374.pdf" TargetMode="External"/><Relationship Id="rId508" Type="http://schemas.openxmlformats.org/officeDocument/2006/relationships/hyperlink" Target="../../../../AppData/Roaming/CONTRATOS/2018/CONTRATOS/143.pdf" TargetMode="External"/><Relationship Id="rId715" Type="http://schemas.openxmlformats.org/officeDocument/2006/relationships/hyperlink" Target="../../../../AppData/Roaming/CONTRATOS/2018/CONTRATOS/383.pdf" TargetMode="External"/><Relationship Id="rId922" Type="http://schemas.openxmlformats.org/officeDocument/2006/relationships/hyperlink" Target="https://www.contratos.gov.co/consultas/detalleProceso.do?numConstancia=18-12-8545219" TargetMode="External"/><Relationship Id="rId147" Type="http://schemas.openxmlformats.org/officeDocument/2006/relationships/hyperlink" Target="https://www.contratos.gov.co/consultas/detalleProceso.do?numConstancia=18-12-7884466" TargetMode="External"/><Relationship Id="rId354" Type="http://schemas.openxmlformats.org/officeDocument/2006/relationships/hyperlink" Target="https://www.contratos.gov.co/consultas/detalleProceso.do?numConstancia=18-12-7994827" TargetMode="External"/><Relationship Id="rId799" Type="http://schemas.openxmlformats.org/officeDocument/2006/relationships/hyperlink" Target="file:///F:/CONTRATOS/2017/SEPTIEMBRE/461.pdf" TargetMode="External"/><Relationship Id="rId51" Type="http://schemas.openxmlformats.org/officeDocument/2006/relationships/hyperlink" Target="https://www.contratos.gov.co/consultas/detalleProceso.do?numConstancia=18-12-7854004" TargetMode="External"/><Relationship Id="rId561" Type="http://schemas.openxmlformats.org/officeDocument/2006/relationships/hyperlink" Target="../../../../AppData/Roaming/CONTRATOS/2018/CONTRATOS/199.pdf" TargetMode="External"/><Relationship Id="rId659" Type="http://schemas.openxmlformats.org/officeDocument/2006/relationships/hyperlink" Target="../../../../AppData/Roaming/CONTRATOS/2018/CONTRATOS/303.pdf" TargetMode="External"/><Relationship Id="rId866" Type="http://schemas.openxmlformats.org/officeDocument/2006/relationships/hyperlink" Target="../../../../AppData/Roaming/CONTRATOS/2018/CONTRATOS/530.pdf" TargetMode="External"/><Relationship Id="rId214" Type="http://schemas.openxmlformats.org/officeDocument/2006/relationships/hyperlink" Target="https://www.contratos.gov.co/consultas/detalleProceso.do?numConstancia=18-12-7926192" TargetMode="External"/><Relationship Id="rId298" Type="http://schemas.openxmlformats.org/officeDocument/2006/relationships/hyperlink" Target="https://www.contratos.gov.co/consultas/detalleProceso.do?numConstancia=18-12-7971125" TargetMode="External"/><Relationship Id="rId421" Type="http://schemas.openxmlformats.org/officeDocument/2006/relationships/hyperlink" Target="../../../../AppData/Roaming/CONTRATOS/2018/CONTRATOS/071.pdf" TargetMode="External"/><Relationship Id="rId519" Type="http://schemas.openxmlformats.org/officeDocument/2006/relationships/hyperlink" Target="../../../../AppData/Roaming/CONTRATOS/2018/CONTRATOS/157.pdf" TargetMode="External"/><Relationship Id="rId1051" Type="http://schemas.openxmlformats.org/officeDocument/2006/relationships/hyperlink" Target="https://www.contratos.gov.co/consultas/detalleProceso.do?numConstancia=18-12-8727893" TargetMode="External"/><Relationship Id="rId158" Type="http://schemas.openxmlformats.org/officeDocument/2006/relationships/hyperlink" Target="https://www.contratos.gov.co/consultas/detalleProceso.do?numConstancia=18-12-7887145" TargetMode="External"/><Relationship Id="rId726" Type="http://schemas.openxmlformats.org/officeDocument/2006/relationships/hyperlink" Target="../../../../AppData/Roaming/CONTRATOS/2018/CONTRATOS/387.pdf" TargetMode="External"/><Relationship Id="rId933" Type="http://schemas.openxmlformats.org/officeDocument/2006/relationships/hyperlink" Target="https://www.contratos.gov.co/consultas/detalleProceso.do?numConstancia=18-12-8546727" TargetMode="External"/><Relationship Id="rId1009" Type="http://schemas.openxmlformats.org/officeDocument/2006/relationships/hyperlink" Target="https://www.contratos.gov.co/consultas/detalleProceso.do?numConstancia=18-12-8734608" TargetMode="External"/><Relationship Id="rId62" Type="http://schemas.openxmlformats.org/officeDocument/2006/relationships/hyperlink" Target="https://www.contratos.gov.co/consultas/detalleProceso.do?numConstancia=18-12-7859924" TargetMode="External"/><Relationship Id="rId365" Type="http://schemas.openxmlformats.org/officeDocument/2006/relationships/hyperlink" Target="../../../../AppData/Roaming/CONTRATOS/2018/CONTRATOS/012.pdf" TargetMode="External"/><Relationship Id="rId572" Type="http://schemas.openxmlformats.org/officeDocument/2006/relationships/hyperlink" Target="../../../../AppData/Roaming/CONTRATOS/2018/CONTRATOS/211.pdf" TargetMode="External"/><Relationship Id="rId225" Type="http://schemas.openxmlformats.org/officeDocument/2006/relationships/hyperlink" Target="https://www.contratos.gov.co/consultas/detalleProceso.do?numConstancia=18-12-7930963" TargetMode="External"/><Relationship Id="rId432" Type="http://schemas.openxmlformats.org/officeDocument/2006/relationships/hyperlink" Target="../../../../AppData/Roaming/CONTRATOS/2018/CONTRATOS/082.pdf" TargetMode="External"/><Relationship Id="rId877" Type="http://schemas.openxmlformats.org/officeDocument/2006/relationships/hyperlink" Target="../../../../AppData/Roaming/CONTRATOS/2018/CONTRATOS/006.pdf" TargetMode="External"/><Relationship Id="rId1062" Type="http://schemas.openxmlformats.org/officeDocument/2006/relationships/hyperlink" Target="https://www.contratos.gov.co/consultas/detalleProceso.do?numConstancia=18-12-8734299" TargetMode="External"/><Relationship Id="rId737" Type="http://schemas.openxmlformats.org/officeDocument/2006/relationships/hyperlink" Target="../../../../AppData/Roaming/CONTRATOS/2018/CONTRATOS/399.pdf" TargetMode="External"/><Relationship Id="rId944" Type="http://schemas.openxmlformats.org/officeDocument/2006/relationships/hyperlink" Target="https://www.contratos.gov.co/consultas/detalleProceso.do?numConstancia=18-12-8577683" TargetMode="External"/><Relationship Id="rId73" Type="http://schemas.openxmlformats.org/officeDocument/2006/relationships/hyperlink" Target="https://www.contratos.gov.co/consultas/detalleProceso.do?numConstancia=18-12-7861976" TargetMode="External"/><Relationship Id="rId169" Type="http://schemas.openxmlformats.org/officeDocument/2006/relationships/hyperlink" Target="https://www.contratos.gov.co/consultas/detalleProceso.do?numConstancia=18-12-7890621" TargetMode="External"/><Relationship Id="rId376" Type="http://schemas.openxmlformats.org/officeDocument/2006/relationships/hyperlink" Target="../../../../AppData/Roaming/CONTRATOS/2018/CONTRATOS/023.pdf" TargetMode="External"/><Relationship Id="rId583" Type="http://schemas.openxmlformats.org/officeDocument/2006/relationships/hyperlink" Target="../../../../AppData/Roaming/CONTRATOS/2018/CONTRATOS/222.pdf" TargetMode="External"/><Relationship Id="rId790" Type="http://schemas.openxmlformats.org/officeDocument/2006/relationships/hyperlink" Target="../../../../AppData/Roaming/CONTRATOS/2018/CONTRATOS/452.pdf" TargetMode="External"/><Relationship Id="rId804" Type="http://schemas.openxmlformats.org/officeDocument/2006/relationships/hyperlink" Target="../../../../AppData/Roaming/CONTRATOS/2018/CONTRATOS/466.pdf" TargetMode="External"/><Relationship Id="rId4" Type="http://schemas.openxmlformats.org/officeDocument/2006/relationships/hyperlink" Target="https://www.contratos.gov.co/consultas/detalleProceso.do?numConstancia=18-12-7587768" TargetMode="External"/><Relationship Id="rId236" Type="http://schemas.openxmlformats.org/officeDocument/2006/relationships/hyperlink" Target="https://www.contratos.gov.co/consultas/detalleProceso.do?numConstancia=18-12-7934464" TargetMode="External"/><Relationship Id="rId443" Type="http://schemas.openxmlformats.org/officeDocument/2006/relationships/hyperlink" Target="../../../../AppData/Roaming/CONTRATOS/2018/CONTRATOS/093.pdf" TargetMode="External"/><Relationship Id="rId650" Type="http://schemas.openxmlformats.org/officeDocument/2006/relationships/hyperlink" Target="../../../../AppData/Roaming/CONTRATOS/2018/CONTRATOS/294.pdf" TargetMode="External"/><Relationship Id="rId888" Type="http://schemas.openxmlformats.org/officeDocument/2006/relationships/hyperlink" Target="../../../../AppData/Roaming/CONTRATOS/2018/CONTRATOS/147.pdf" TargetMode="External"/><Relationship Id="rId1073" Type="http://schemas.openxmlformats.org/officeDocument/2006/relationships/hyperlink" Target="https://www.contratos.gov.co/consultas/detalleProceso.do?numConstancia=18-12-8735146" TargetMode="External"/><Relationship Id="rId303" Type="http://schemas.openxmlformats.org/officeDocument/2006/relationships/hyperlink" Target="https://www.contratos.gov.co/consultas/detalleProceso.do?numConstancia=18-12-7964271" TargetMode="External"/><Relationship Id="rId748" Type="http://schemas.openxmlformats.org/officeDocument/2006/relationships/hyperlink" Target="../../../../AppData/Roaming/CONTRATOS/2018/CONTRATOS/410.pdf" TargetMode="External"/><Relationship Id="rId955" Type="http://schemas.openxmlformats.org/officeDocument/2006/relationships/hyperlink" Target="https://www.contratos.gov.co/consultas/detalleProceso.do?numConstancia=18-12-8718619" TargetMode="External"/><Relationship Id="rId84" Type="http://schemas.openxmlformats.org/officeDocument/2006/relationships/hyperlink" Target="https://www.contratos.gov.co/consultas/detalleProceso.do?numConstancia=18-12-7866446" TargetMode="External"/><Relationship Id="rId387" Type="http://schemas.openxmlformats.org/officeDocument/2006/relationships/hyperlink" Target="../../../../AppData/Roaming/CONTRATOS/2018/CONTRATOS/036.pdf" TargetMode="External"/><Relationship Id="rId510" Type="http://schemas.openxmlformats.org/officeDocument/2006/relationships/hyperlink" Target="../../../../AppData/Roaming/CONTRATOS/2018/CONTRATOS/145.pdf" TargetMode="External"/><Relationship Id="rId594" Type="http://schemas.openxmlformats.org/officeDocument/2006/relationships/hyperlink" Target="../../../../AppData/Roaming/CONTRATOS/2018/CONTRATOS/233.pdf" TargetMode="External"/><Relationship Id="rId608" Type="http://schemas.openxmlformats.org/officeDocument/2006/relationships/hyperlink" Target="../../../../AppData/Roaming/CONTRATOS/2018/CONTRATOS/250.pdf" TargetMode="External"/><Relationship Id="rId815" Type="http://schemas.openxmlformats.org/officeDocument/2006/relationships/hyperlink" Target="../../../../AppData/Roaming/CONTRATOS/2018/CONTRATOS/477.pdf" TargetMode="External"/><Relationship Id="rId247" Type="http://schemas.openxmlformats.org/officeDocument/2006/relationships/hyperlink" Target="https://www.contratos.gov.co/consultas/detalleProceso.do?numConstancia=18-12-7937679" TargetMode="External"/><Relationship Id="rId899" Type="http://schemas.openxmlformats.org/officeDocument/2006/relationships/hyperlink" Target="../../../../AppData/Roaming/CONTRATOS/2018/CONTRATOS/354.pdf" TargetMode="External"/><Relationship Id="rId1000" Type="http://schemas.openxmlformats.org/officeDocument/2006/relationships/hyperlink" Target="https://www.contratos.gov.co/consultas/detalleProceso.do?numConstancia=18-12-8733167" TargetMode="External"/><Relationship Id="rId107" Type="http://schemas.openxmlformats.org/officeDocument/2006/relationships/hyperlink" Target="https://www.contratos.gov.co/consultas/detalleProceso.do?numConstancia=18-12-7873980" TargetMode="External"/><Relationship Id="rId454" Type="http://schemas.openxmlformats.org/officeDocument/2006/relationships/hyperlink" Target="../../../../AppData/Roaming/CONTRATOS/2018/CONTRATOS/104.pdf" TargetMode="External"/><Relationship Id="rId661" Type="http://schemas.openxmlformats.org/officeDocument/2006/relationships/hyperlink" Target="../../../../AppData/Roaming/CONTRATOS/2018/CONTRATOS/305.pdf" TargetMode="External"/><Relationship Id="rId759" Type="http://schemas.openxmlformats.org/officeDocument/2006/relationships/hyperlink" Target="file:///F:/CONTRATOS/2017/AGOSTO/421.pdf" TargetMode="External"/><Relationship Id="rId966" Type="http://schemas.openxmlformats.org/officeDocument/2006/relationships/hyperlink" Target="https://www.contratos.gov.co/consultas/detalleProceso.do?numConstancia=18-12-8721396" TargetMode="External"/><Relationship Id="rId11" Type="http://schemas.openxmlformats.org/officeDocument/2006/relationships/hyperlink" Target="https://www.contratos.gov.co/consultas/detalleProceso.do?numConstancia=18-12-7835418" TargetMode="External"/><Relationship Id="rId314" Type="http://schemas.openxmlformats.org/officeDocument/2006/relationships/hyperlink" Target="https://www.contratos.gov.co/consultas/detalleProceso.do?numConstancia=18-12-7972072" TargetMode="External"/><Relationship Id="rId398" Type="http://schemas.openxmlformats.org/officeDocument/2006/relationships/hyperlink" Target="../../../../AppData/Roaming/CONTRATOS/2018/CONTRATOS/047.pdf" TargetMode="External"/><Relationship Id="rId521" Type="http://schemas.openxmlformats.org/officeDocument/2006/relationships/hyperlink" Target="../../../../AppData/Roaming/CONTRATOS/2018/CONTRATOS/159.pdf" TargetMode="External"/><Relationship Id="rId619" Type="http://schemas.openxmlformats.org/officeDocument/2006/relationships/hyperlink" Target="../../../../AppData/Roaming/CONTRATOS/2018/CONTRATOS/262.pdf" TargetMode="External"/><Relationship Id="rId95" Type="http://schemas.openxmlformats.org/officeDocument/2006/relationships/hyperlink" Target="https://www.contratos.gov.co/consultas/detalleProceso.do?numConstancia=18-12-7868497" TargetMode="External"/><Relationship Id="rId160" Type="http://schemas.openxmlformats.org/officeDocument/2006/relationships/hyperlink" Target="https://www.contratos.gov.co/consultas/detalleProceso.do?numConstancia=18-12-7887369" TargetMode="External"/><Relationship Id="rId826" Type="http://schemas.openxmlformats.org/officeDocument/2006/relationships/hyperlink" Target="../../../../AppData/Roaming/CONTRATOS/2018/CONTRATOS/488.pdf" TargetMode="External"/><Relationship Id="rId1011" Type="http://schemas.openxmlformats.org/officeDocument/2006/relationships/hyperlink" Target="https://www.contratos.gov.co/consultas/detalleProceso.do?numConstancia=18-12-8734855" TargetMode="External"/><Relationship Id="rId258" Type="http://schemas.openxmlformats.org/officeDocument/2006/relationships/hyperlink" Target="https://www.contratos.gov.co/consultas/detalleProceso.do?numConstancia=18-12-7942958" TargetMode="External"/><Relationship Id="rId465" Type="http://schemas.openxmlformats.org/officeDocument/2006/relationships/hyperlink" Target="../../../../AppData/Roaming/CONTRATOS/2018/CONTRATOS/115.pdf" TargetMode="External"/><Relationship Id="rId672" Type="http://schemas.openxmlformats.org/officeDocument/2006/relationships/hyperlink" Target="../../../../AppData/Roaming/CONTRATOS/2018/CONTRATOS/317.pdf" TargetMode="External"/><Relationship Id="rId22" Type="http://schemas.openxmlformats.org/officeDocument/2006/relationships/hyperlink" Target="https://www.contratos.gov.co/consultas/detalleProceso.do?numConstancia=18-12-7838950" TargetMode="External"/><Relationship Id="rId118" Type="http://schemas.openxmlformats.org/officeDocument/2006/relationships/hyperlink" Target="https://www.contratos.gov.co/consultas/detalleProceso.do?numConstancia=18-12-7877754" TargetMode="External"/><Relationship Id="rId325" Type="http://schemas.openxmlformats.org/officeDocument/2006/relationships/hyperlink" Target="https://www.contratos.gov.co/consultas/detalleProceso.do?numConstancia=18-12-7965037" TargetMode="External"/><Relationship Id="rId532" Type="http://schemas.openxmlformats.org/officeDocument/2006/relationships/hyperlink" Target="../../../../AppData/Roaming/CONTRATOS/2018/CONTRATOS/170.pdf" TargetMode="External"/><Relationship Id="rId977" Type="http://schemas.openxmlformats.org/officeDocument/2006/relationships/hyperlink" Target="https://www.contratos.gov.co/consultas/detalleProceso.do?numConstancia=18-12-8727692" TargetMode="External"/><Relationship Id="rId171" Type="http://schemas.openxmlformats.org/officeDocument/2006/relationships/hyperlink" Target="https://www.contratos.gov.co/consultas/detalleProceso.do?numConstancia=18-12-7890851" TargetMode="External"/><Relationship Id="rId837" Type="http://schemas.openxmlformats.org/officeDocument/2006/relationships/hyperlink" Target="../../../../AppData/Roaming/CONTRATOS/2018/CONTRATOS/501.pdf" TargetMode="External"/><Relationship Id="rId1022" Type="http://schemas.openxmlformats.org/officeDocument/2006/relationships/hyperlink" Target="https://www.contratos.gov.co/consultas/detalleProceso.do?numConstancia=18-12-8735162" TargetMode="External"/><Relationship Id="rId269" Type="http://schemas.openxmlformats.org/officeDocument/2006/relationships/hyperlink" Target="https://www.contratos.gov.co/consultas/detalleProceso.do?numConstancia=18-12-7944471" TargetMode="External"/><Relationship Id="rId476" Type="http://schemas.openxmlformats.org/officeDocument/2006/relationships/hyperlink" Target="../../../../AppData/Roaming/CONTRATOS/2018/CONTRATOS/126.pdf" TargetMode="External"/><Relationship Id="rId683" Type="http://schemas.openxmlformats.org/officeDocument/2006/relationships/hyperlink" Target="../../../../AppData/Roaming/CONTRATOS/2018/CONTRATOS/327.pdf" TargetMode="External"/><Relationship Id="rId890" Type="http://schemas.openxmlformats.org/officeDocument/2006/relationships/hyperlink" Target="../../../../AppData/Roaming/CONTRATOS/2018/CONTRATOS/155.pdf" TargetMode="External"/><Relationship Id="rId904" Type="http://schemas.openxmlformats.org/officeDocument/2006/relationships/hyperlink" Target="https://www.contratos.gov.co/consultas/detalleProceso.do?numConstancia=18-13-8329198" TargetMode="External"/><Relationship Id="rId33" Type="http://schemas.openxmlformats.org/officeDocument/2006/relationships/hyperlink" Target="https://www.contratos.gov.co/consultas/detalleProceso.do?numConstancia=18-12-7844719" TargetMode="External"/><Relationship Id="rId129" Type="http://schemas.openxmlformats.org/officeDocument/2006/relationships/hyperlink" Target="https://www.contratos.gov.co/consultas/detalleProceso.do?numConstancia=18-12-7879701" TargetMode="External"/><Relationship Id="rId336" Type="http://schemas.openxmlformats.org/officeDocument/2006/relationships/hyperlink" Target="https://www.contratos.gov.co/consultas/detalleProceso.do?numConstancia=18-12-7977121" TargetMode="External"/><Relationship Id="rId543" Type="http://schemas.openxmlformats.org/officeDocument/2006/relationships/hyperlink" Target="../../../../AppData/Roaming/CONTRATOS/2018/CONTRATOS/181.pdf" TargetMode="External"/><Relationship Id="rId988" Type="http://schemas.openxmlformats.org/officeDocument/2006/relationships/hyperlink" Target="https://www.contratos.gov.co/consultas/detalleProceso.do?numConstancia=18-12-8728092" TargetMode="External"/><Relationship Id="rId182" Type="http://schemas.openxmlformats.org/officeDocument/2006/relationships/hyperlink" Target="https://www.contratos.gov.co/consultas/detalleProceso.do?numConstancia=18-12-7891847" TargetMode="External"/><Relationship Id="rId403" Type="http://schemas.openxmlformats.org/officeDocument/2006/relationships/hyperlink" Target="../../../../AppData/Roaming/CONTRATOS/2018/CONTRATOS/052.pdf" TargetMode="External"/><Relationship Id="rId750" Type="http://schemas.openxmlformats.org/officeDocument/2006/relationships/hyperlink" Target="../../../../AppData/Roaming/CONTRATOS/2018/CONTRATOS/412.pdf" TargetMode="External"/><Relationship Id="rId848" Type="http://schemas.openxmlformats.org/officeDocument/2006/relationships/hyperlink" Target="../../../../AppData/Roaming/CONTRATOS/2018/CONTRATOS/512.pdf" TargetMode="External"/><Relationship Id="rId1033" Type="http://schemas.openxmlformats.org/officeDocument/2006/relationships/hyperlink" Target="https://www.contratos.gov.co/consultas/detalleProceso.do?numConstancia=18-12-8728166" TargetMode="External"/><Relationship Id="rId487" Type="http://schemas.openxmlformats.org/officeDocument/2006/relationships/hyperlink" Target="../../../../AppData/Roaming/CONTRATOS/2018/CONTRATOS/138.pdf" TargetMode="External"/><Relationship Id="rId610" Type="http://schemas.openxmlformats.org/officeDocument/2006/relationships/hyperlink" Target="../../../../AppData/Roaming/CONTRATOS/2018/CONTRATOS/252.pdf" TargetMode="External"/><Relationship Id="rId694" Type="http://schemas.openxmlformats.org/officeDocument/2006/relationships/hyperlink" Target="../../../../AppData/Roaming/CONTRATOS/2018/CONTRATOS/338.pdf" TargetMode="External"/><Relationship Id="rId708" Type="http://schemas.openxmlformats.org/officeDocument/2006/relationships/hyperlink" Target="../../../../AppData/Roaming/CONTRATOS/2018/CONTRATOS/353.pdf" TargetMode="External"/><Relationship Id="rId915" Type="http://schemas.openxmlformats.org/officeDocument/2006/relationships/hyperlink" Target="https://www.contratos.gov.co/consultas/detalleProceso.do?numConstancia=18-12-8544254" TargetMode="External"/><Relationship Id="rId347" Type="http://schemas.openxmlformats.org/officeDocument/2006/relationships/hyperlink" Target="https://www.contratos.gov.co/consultas/detalleProceso.do?numConstancia=18-12-7994700" TargetMode="External"/><Relationship Id="rId999" Type="http://schemas.openxmlformats.org/officeDocument/2006/relationships/hyperlink" Target="https://www.contratos.gov.co/consultas/detalleProceso.do?numConstancia=18-12-8732709" TargetMode="External"/><Relationship Id="rId44" Type="http://schemas.openxmlformats.org/officeDocument/2006/relationships/hyperlink" Target="https://www.contratos.gov.co/consultas/detalleProceso.do?numConstancia=18-12-7846614" TargetMode="External"/><Relationship Id="rId554" Type="http://schemas.openxmlformats.org/officeDocument/2006/relationships/hyperlink" Target="../../../../AppData/Roaming/CONTRATOS/2018/CONTRATOS/192.pdf" TargetMode="External"/><Relationship Id="rId761" Type="http://schemas.openxmlformats.org/officeDocument/2006/relationships/hyperlink" Target="../../../../AppData/Roaming/CONTRATOS/2018/CONTRATOS/423.pdf" TargetMode="External"/><Relationship Id="rId859" Type="http://schemas.openxmlformats.org/officeDocument/2006/relationships/hyperlink" Target="../../../../AppData/Roaming/CONTRATOS/2018/CONTRATOS/523.pdf" TargetMode="External"/><Relationship Id="rId193" Type="http://schemas.openxmlformats.org/officeDocument/2006/relationships/hyperlink" Target="https://www.contratos.gov.co/consultas/detalleProceso.do?numConstancia=18-12-7893226" TargetMode="External"/><Relationship Id="rId207" Type="http://schemas.openxmlformats.org/officeDocument/2006/relationships/hyperlink" Target="https://www.contratos.gov.co/consultas/detalleProceso.do?numConstancia=18-12-7924751" TargetMode="External"/><Relationship Id="rId414" Type="http://schemas.openxmlformats.org/officeDocument/2006/relationships/hyperlink" Target="../../../../AppData/Roaming/CONTRATOS/2018/CONTRATOS/064.pdf" TargetMode="External"/><Relationship Id="rId498" Type="http://schemas.openxmlformats.org/officeDocument/2006/relationships/hyperlink" Target="../../../../AppData/Roaming/CONTRATOS/2018/CONTRATOS/370.pdf" TargetMode="External"/><Relationship Id="rId621" Type="http://schemas.openxmlformats.org/officeDocument/2006/relationships/hyperlink" Target="../../../../AppData/Roaming/CONTRATOS/2018/CONTRATOS/264.pdf" TargetMode="External"/><Relationship Id="rId1044" Type="http://schemas.openxmlformats.org/officeDocument/2006/relationships/hyperlink" Target="https://www.contratos.gov.co/consultas/detalleProceso.do?numConstancia=18-12-8735065" TargetMode="External"/><Relationship Id="rId260" Type="http://schemas.openxmlformats.org/officeDocument/2006/relationships/hyperlink" Target="https://www.contratos.gov.co/consultas/detalleProceso.do?numConstancia=18-12-7943074" TargetMode="External"/><Relationship Id="rId719" Type="http://schemas.openxmlformats.org/officeDocument/2006/relationships/hyperlink" Target="../../../../AppData/Roaming/CONTRATOS/2018/CONTRATOS/359.pdf" TargetMode="External"/><Relationship Id="rId926" Type="http://schemas.openxmlformats.org/officeDocument/2006/relationships/hyperlink" Target="https://www.contratos.gov.co/consultas/detalleProceso.do?numConstancia=18-12-8545580" TargetMode="External"/><Relationship Id="rId55" Type="http://schemas.openxmlformats.org/officeDocument/2006/relationships/hyperlink" Target="https://www.contratos.gov.co/consultas/detalleProceso.do?numConstancia=18-12-7854243" TargetMode="External"/><Relationship Id="rId120" Type="http://schemas.openxmlformats.org/officeDocument/2006/relationships/hyperlink" Target="https://www.contratos.gov.co/consultas/detalleProceso.do?numConstancia=18-12-7874096" TargetMode="External"/><Relationship Id="rId358" Type="http://schemas.openxmlformats.org/officeDocument/2006/relationships/hyperlink" Target="https://www.contratos.gov.co/consultas/detalleProceso.do?numConstancia=18-12-7929693" TargetMode="External"/><Relationship Id="rId565" Type="http://schemas.openxmlformats.org/officeDocument/2006/relationships/hyperlink" Target="../../../../AppData/Roaming/CONTRATOS/2018/CONTRATOS/204.pdf" TargetMode="External"/><Relationship Id="rId772" Type="http://schemas.openxmlformats.org/officeDocument/2006/relationships/hyperlink" Target="../../../../AppData/Roaming/CONTRATOS/2018/CONTRATOS/434.pdf" TargetMode="External"/><Relationship Id="rId218" Type="http://schemas.openxmlformats.org/officeDocument/2006/relationships/hyperlink" Target="https://www.contratos.gov.co/consultas/detalleProceso.do?numConstancia=18-12-7927264" TargetMode="External"/><Relationship Id="rId425" Type="http://schemas.openxmlformats.org/officeDocument/2006/relationships/hyperlink" Target="../../../../AppData/Roaming/CONTRATOS/2018/CONTRATOS/075.pdf" TargetMode="External"/><Relationship Id="rId632" Type="http://schemas.openxmlformats.org/officeDocument/2006/relationships/hyperlink" Target="../../../../AppData/Roaming/CONTRATOS/2018/CONTRATOS/276.pdf" TargetMode="External"/><Relationship Id="rId1055" Type="http://schemas.openxmlformats.org/officeDocument/2006/relationships/hyperlink" Target="https://www.contratos.gov.co/consultas/detalleProceso.do?numConstancia=18-12-8728028" TargetMode="External"/><Relationship Id="rId271" Type="http://schemas.openxmlformats.org/officeDocument/2006/relationships/hyperlink" Target="https://www.contratos.gov.co/consultas/detalleProceso.do?numConstancia=18-12-7945554" TargetMode="External"/><Relationship Id="rId937" Type="http://schemas.openxmlformats.org/officeDocument/2006/relationships/hyperlink" Target="https://www.contratos.gov.co/consultas/detalleProceso.do?numConstancia=18-12-8539200" TargetMode="External"/><Relationship Id="rId66" Type="http://schemas.openxmlformats.org/officeDocument/2006/relationships/hyperlink" Target="https://www.contratos.gov.co/consultas/detalleProceso.do?numConstancia=18-12-7860910" TargetMode="External"/><Relationship Id="rId131" Type="http://schemas.openxmlformats.org/officeDocument/2006/relationships/hyperlink" Target="https://www.contratos.gov.co/consultas/detalleProceso.do?numConstancia=18-12-7879986" TargetMode="External"/><Relationship Id="rId369" Type="http://schemas.openxmlformats.org/officeDocument/2006/relationships/hyperlink" Target="../../../../AppData/Roaming/CONTRATOS/2018/CONTRATOS/016.pdf" TargetMode="External"/><Relationship Id="rId576" Type="http://schemas.openxmlformats.org/officeDocument/2006/relationships/hyperlink" Target="../../../../AppData/Roaming/CONTRATOS/2018/CONTRATOS/215.pdf" TargetMode="External"/><Relationship Id="rId783" Type="http://schemas.openxmlformats.org/officeDocument/2006/relationships/hyperlink" Target="../../../../AppData/Roaming/CONTRATOS/2018/CONTRATOS/445.pdf" TargetMode="External"/><Relationship Id="rId990" Type="http://schemas.openxmlformats.org/officeDocument/2006/relationships/hyperlink" Target="https://www.contratos.gov.co/consultas/detalleProceso.do?numConstancia=18-12-8728028" TargetMode="External"/><Relationship Id="rId229" Type="http://schemas.openxmlformats.org/officeDocument/2006/relationships/hyperlink" Target="https://www.contratos.gov.co/consultas/detalleProceso.do?numConstancia=18-12-7933869" TargetMode="External"/><Relationship Id="rId436" Type="http://schemas.openxmlformats.org/officeDocument/2006/relationships/hyperlink" Target="../../../../AppData/Roaming/CONTRATOS/2018/CONTRATOS/086.pdf" TargetMode="External"/><Relationship Id="rId643" Type="http://schemas.openxmlformats.org/officeDocument/2006/relationships/hyperlink" Target="../../../../AppData/Roaming/CONTRATOS/2018/CONTRATOS/287.pdf" TargetMode="External"/><Relationship Id="rId1066" Type="http://schemas.openxmlformats.org/officeDocument/2006/relationships/hyperlink" Target="https://www.contratos.gov.co/consultas/detalleProceso.do?numConstancia=18-12-8734765" TargetMode="External"/><Relationship Id="rId850" Type="http://schemas.openxmlformats.org/officeDocument/2006/relationships/hyperlink" Target="../../../../AppData/Roaming/CONTRATOS/2018/CONTRATOS/514.pdf" TargetMode="External"/><Relationship Id="rId948" Type="http://schemas.openxmlformats.org/officeDocument/2006/relationships/hyperlink" Target="https://www.contratos.gov.co/consultas/detalleProceso.do?numConstancia=18-12-8578066" TargetMode="External"/><Relationship Id="rId77" Type="http://schemas.openxmlformats.org/officeDocument/2006/relationships/hyperlink" Target="https://www.contratos.gov.co/consultas/detalleProceso.do?numConstancia=18-12-7862694" TargetMode="External"/><Relationship Id="rId282" Type="http://schemas.openxmlformats.org/officeDocument/2006/relationships/hyperlink" Target="https://www.contratos.gov.co/consultas/detalleProceso.do?numConstancia=18-12-7881271" TargetMode="External"/><Relationship Id="rId503" Type="http://schemas.openxmlformats.org/officeDocument/2006/relationships/hyperlink" Target="../../../../AppData/Roaming/CONTRATOS/2018/CONTRATOS/379.pdf" TargetMode="External"/><Relationship Id="rId587" Type="http://schemas.openxmlformats.org/officeDocument/2006/relationships/hyperlink" Target="../../../../AppData/Roaming/CONTRATOS/2018/CONTRATOS/226.pdf" TargetMode="External"/><Relationship Id="rId710" Type="http://schemas.openxmlformats.org/officeDocument/2006/relationships/hyperlink" Target="file:///F:/CONTRATOS/2017/MAYO/356%20COOPERACION.pdf" TargetMode="External"/><Relationship Id="rId808" Type="http://schemas.openxmlformats.org/officeDocument/2006/relationships/hyperlink" Target="../../../../AppData/Roaming/CONTRATOS/2018/CONTRATOS/470.pdf" TargetMode="External"/><Relationship Id="rId8" Type="http://schemas.openxmlformats.org/officeDocument/2006/relationships/hyperlink" Target="https://www.contratos.gov.co/consultas/detalleProceso.do?numConstancia=18-12-7834837" TargetMode="External"/><Relationship Id="rId142" Type="http://schemas.openxmlformats.org/officeDocument/2006/relationships/hyperlink" Target="https://www.contratos.gov.co/consultas/detalleProceso.do?numConstancia=18-12-7883989" TargetMode="External"/><Relationship Id="rId447" Type="http://schemas.openxmlformats.org/officeDocument/2006/relationships/hyperlink" Target="../../../../AppData/Roaming/CONTRATOS/2018/CONTRATOS/097.pdf" TargetMode="External"/><Relationship Id="rId794" Type="http://schemas.openxmlformats.org/officeDocument/2006/relationships/hyperlink" Target="../../../../AppData/Roaming/CONTRATOS/2018/CONTRATOS/456.pdf" TargetMode="External"/><Relationship Id="rId654" Type="http://schemas.openxmlformats.org/officeDocument/2006/relationships/hyperlink" Target="../../../../AppData/Roaming/CONTRATOS/2018/CONTRATOS/298.pdf" TargetMode="External"/><Relationship Id="rId861" Type="http://schemas.openxmlformats.org/officeDocument/2006/relationships/hyperlink" Target="../../../../AppData/Roaming/CONTRATOS/2018/CONTRATOS/524.pdf" TargetMode="External"/><Relationship Id="rId959" Type="http://schemas.openxmlformats.org/officeDocument/2006/relationships/hyperlink" Target="https://www.contratos.gov.co/consultas/detalleProceso.do?numConstancia=18-12-8717836" TargetMode="External"/><Relationship Id="rId293" Type="http://schemas.openxmlformats.org/officeDocument/2006/relationships/hyperlink" Target="https://www.contratos.gov.co/consultas/detalleProceso.do?numConstancia=18-12-7970836" TargetMode="External"/><Relationship Id="rId307" Type="http://schemas.openxmlformats.org/officeDocument/2006/relationships/hyperlink" Target="https://www.contratos.gov.co/consultas/detalleProceso.do?numConstancia=18-12-7971835" TargetMode="External"/><Relationship Id="rId514" Type="http://schemas.openxmlformats.org/officeDocument/2006/relationships/hyperlink" Target="../../../../AppData/Roaming/CONTRATOS/2018/CONTRATOS/150.pdf" TargetMode="External"/><Relationship Id="rId721" Type="http://schemas.openxmlformats.org/officeDocument/2006/relationships/hyperlink" Target="../../../../AppData/Roaming/CONTRATOS/2018/CONTRATOS/362.pdf" TargetMode="External"/><Relationship Id="rId88" Type="http://schemas.openxmlformats.org/officeDocument/2006/relationships/hyperlink" Target="https://www.contratos.gov.co/consultas/detalleProceso.do?numConstancia=18-12-7867095" TargetMode="External"/><Relationship Id="rId153" Type="http://schemas.openxmlformats.org/officeDocument/2006/relationships/hyperlink" Target="https://www.contratos.gov.co/consultas/detalleProceso.do?numConstancia=18-12-7886517" TargetMode="External"/><Relationship Id="rId360" Type="http://schemas.openxmlformats.org/officeDocument/2006/relationships/hyperlink" Target="../../../../AppData/Roaming/CONTRATOS/2018/CONTRATOS/001.pdf" TargetMode="External"/><Relationship Id="rId598" Type="http://schemas.openxmlformats.org/officeDocument/2006/relationships/hyperlink" Target="../../../../AppData/Roaming/CONTRATOS/2018/CONTRATOS/237.pdf" TargetMode="External"/><Relationship Id="rId819" Type="http://schemas.openxmlformats.org/officeDocument/2006/relationships/hyperlink" Target="../../../../AppData/Roaming/CONTRATOS/2018/CONTRATOS/481.pdf" TargetMode="External"/><Relationship Id="rId1004" Type="http://schemas.openxmlformats.org/officeDocument/2006/relationships/hyperlink" Target="https://www.contratos.gov.co/consultas/detalleProceso.do?numConstancia=18-12-8733703" TargetMode="External"/><Relationship Id="rId220" Type="http://schemas.openxmlformats.org/officeDocument/2006/relationships/hyperlink" Target="https://www.contratos.gov.co/consultas/detalleProceso.do?numConstancia=18-12-7929476" TargetMode="External"/><Relationship Id="rId458" Type="http://schemas.openxmlformats.org/officeDocument/2006/relationships/hyperlink" Target="../../../../AppData/Roaming/CONTRATOS/2018/CONTRATOS/108.pdf" TargetMode="External"/><Relationship Id="rId665" Type="http://schemas.openxmlformats.org/officeDocument/2006/relationships/hyperlink" Target="../../../../AppData/Roaming/CONTRATOS/2018/CONTRATOS/310.pdf" TargetMode="External"/><Relationship Id="rId872" Type="http://schemas.openxmlformats.org/officeDocument/2006/relationships/hyperlink" Target="../../../../AppData/Roaming/CONTRATOS/2018/CONTRATOS/536%20CP_009_2018.pdf" TargetMode="External"/><Relationship Id="rId15" Type="http://schemas.openxmlformats.org/officeDocument/2006/relationships/hyperlink" Target="https://www.contratos.gov.co/consultas/detalleProceso.do?numConstancia=18-12-7837260" TargetMode="External"/><Relationship Id="rId318" Type="http://schemas.openxmlformats.org/officeDocument/2006/relationships/hyperlink" Target="https://www.contratos.gov.co/consultas/detalleProceso.do?numConstancia=18-12-7961373" TargetMode="External"/><Relationship Id="rId525" Type="http://schemas.openxmlformats.org/officeDocument/2006/relationships/hyperlink" Target="../../../../AppData/Roaming/CONTRATOS/2018/CONTRATOS/163.pdf" TargetMode="External"/><Relationship Id="rId732" Type="http://schemas.openxmlformats.org/officeDocument/2006/relationships/hyperlink" Target="../../../../AppData/Roaming/CONTRATOS/2018/CONTRATOS/394.pdf" TargetMode="External"/><Relationship Id="rId99" Type="http://schemas.openxmlformats.org/officeDocument/2006/relationships/hyperlink" Target="https://www.contratos.gov.co/consultas/detalleProceso.do?numConstancia=18-12-7872325" TargetMode="External"/><Relationship Id="rId164" Type="http://schemas.openxmlformats.org/officeDocument/2006/relationships/hyperlink" Target="https://www.contratos.gov.co/consultas/detalleProceso.do?numConstancia=18-12-7890085" TargetMode="External"/><Relationship Id="rId371" Type="http://schemas.openxmlformats.org/officeDocument/2006/relationships/hyperlink" Target="../../../../AppData/Roaming/CONTRATOS/2018/CONTRATOS/018.pdf" TargetMode="External"/><Relationship Id="rId1015" Type="http://schemas.openxmlformats.org/officeDocument/2006/relationships/hyperlink" Target="https://www.contratos.gov.co/consultas/detalleProceso.do?numConstancia=18-12-8735124" TargetMode="External"/><Relationship Id="rId469" Type="http://schemas.openxmlformats.org/officeDocument/2006/relationships/hyperlink" Target="../../../../AppData/Roaming/CONTRATOS/2018/CONTRATOS/119.pdf" TargetMode="External"/><Relationship Id="rId676" Type="http://schemas.openxmlformats.org/officeDocument/2006/relationships/hyperlink" Target="../../../../AppData/Roaming/CONTRATOS/2018/CONTRATOS/321.pdf" TargetMode="External"/><Relationship Id="rId883" Type="http://schemas.openxmlformats.org/officeDocument/2006/relationships/hyperlink" Target="../../../../AppData/Roaming/CONTRATOS/2018/CONTRATOS/011.pdf" TargetMode="External"/><Relationship Id="rId26" Type="http://schemas.openxmlformats.org/officeDocument/2006/relationships/hyperlink" Target="https://www.contratos.gov.co/consultas/detalleProceso.do?numConstancia=18-12-7842292" TargetMode="External"/><Relationship Id="rId231" Type="http://schemas.openxmlformats.org/officeDocument/2006/relationships/hyperlink" Target="https://www.contratos.gov.co/consultas/detalleProceso.do?numConstancia=18-12-7934013" TargetMode="External"/><Relationship Id="rId329" Type="http://schemas.openxmlformats.org/officeDocument/2006/relationships/hyperlink" Target="https://www.contratos.gov.co/consultas/detalleProceso.do?numConstancia=18-12-7975745" TargetMode="External"/><Relationship Id="rId536" Type="http://schemas.openxmlformats.org/officeDocument/2006/relationships/hyperlink" Target="../../../../AppData/Roaming/CONTRATOS/2018/CONTRATOS/174.pdf" TargetMode="External"/><Relationship Id="rId175" Type="http://schemas.openxmlformats.org/officeDocument/2006/relationships/hyperlink" Target="https://www.contratos.gov.co/consultas/detalleProceso.do?numConstancia=18-12-7891131" TargetMode="External"/><Relationship Id="rId743" Type="http://schemas.openxmlformats.org/officeDocument/2006/relationships/hyperlink" Target="../../../../AppData/Roaming/CONTRATOS/2018/CONTRATOS/405.pdf" TargetMode="External"/><Relationship Id="rId950" Type="http://schemas.openxmlformats.org/officeDocument/2006/relationships/hyperlink" Target="https://www.contratos.gov.co/consultas/detalleProceso.do?numConstancia=18-12-8718047" TargetMode="External"/><Relationship Id="rId1026" Type="http://schemas.openxmlformats.org/officeDocument/2006/relationships/hyperlink" Target="https://www.contratos.gov.co/consultas/detalleProceso.do?numConstancia=18-12-8734844" TargetMode="External"/><Relationship Id="rId382" Type="http://schemas.openxmlformats.org/officeDocument/2006/relationships/hyperlink" Target="../../../../AppData/Roaming/CONTRATOS/2018/CONTRATOS/031.pdf" TargetMode="External"/><Relationship Id="rId603" Type="http://schemas.openxmlformats.org/officeDocument/2006/relationships/hyperlink" Target="../../../../AppData/Roaming/CONTRATOS/2018/CONTRATOS/244.pdf" TargetMode="External"/><Relationship Id="rId687" Type="http://schemas.openxmlformats.org/officeDocument/2006/relationships/hyperlink" Target="../../../../AppData/Roaming/CONTRATOS/2018/CONTRATOS/331.pdf" TargetMode="External"/><Relationship Id="rId810" Type="http://schemas.openxmlformats.org/officeDocument/2006/relationships/hyperlink" Target="../../../../AppData/Roaming/CONTRATOS/2018/CONTRATOS/472.pdf" TargetMode="External"/><Relationship Id="rId908" Type="http://schemas.openxmlformats.org/officeDocument/2006/relationships/hyperlink" Target="https://www.contratos.gov.co/consultas/detalleProceso.do?numConstancia=18-12-8542111" TargetMode="External"/><Relationship Id="rId242" Type="http://schemas.openxmlformats.org/officeDocument/2006/relationships/hyperlink" Target="https://www.contratos.gov.co/consultas/detalleProceso.do?numConstancia=18-12-7935389" TargetMode="External"/><Relationship Id="rId894" Type="http://schemas.openxmlformats.org/officeDocument/2006/relationships/hyperlink" Target="../../../../AppData/Roaming/CONTRATOS/2018/CONTRATOS/242.pdf" TargetMode="External"/><Relationship Id="rId37" Type="http://schemas.openxmlformats.org/officeDocument/2006/relationships/hyperlink" Target="https://www.contratos.gov.co/consultas/detalleProceso.do?numConstancia=18-12-7845191" TargetMode="External"/><Relationship Id="rId102" Type="http://schemas.openxmlformats.org/officeDocument/2006/relationships/hyperlink" Target="https://www.contratos.gov.co/consultas/detalleProceso.do?numConstancia=18-12-7845093" TargetMode="External"/><Relationship Id="rId547" Type="http://schemas.openxmlformats.org/officeDocument/2006/relationships/hyperlink" Target="../../../../AppData/Roaming/CONTRATOS/2018/CONTRATOS/185.pdf" TargetMode="External"/><Relationship Id="rId754" Type="http://schemas.openxmlformats.org/officeDocument/2006/relationships/hyperlink" Target="../../../../AppData/Roaming/CONTRATOS/2018/CONTRATOS/416.pdf" TargetMode="External"/><Relationship Id="rId961" Type="http://schemas.openxmlformats.org/officeDocument/2006/relationships/hyperlink" Target="https://www.contratos.gov.co/consultas/detalleProceso.do?numConstancia=18-12-8720820" TargetMode="External"/><Relationship Id="rId90" Type="http://schemas.openxmlformats.org/officeDocument/2006/relationships/hyperlink" Target="https://www.contratos.gov.co/consultas/detalleProceso.do?numConstancia=18-12-7867273" TargetMode="External"/><Relationship Id="rId186" Type="http://schemas.openxmlformats.org/officeDocument/2006/relationships/hyperlink" Target="https://www.contratos.gov.co/consultas/detalleProceso.do?numConstancia=18-12-7892254" TargetMode="External"/><Relationship Id="rId393" Type="http://schemas.openxmlformats.org/officeDocument/2006/relationships/hyperlink" Target="../../../../AppData/Roaming/CONTRATOS/2018/CONTRATOS/042.pdf" TargetMode="External"/><Relationship Id="rId407" Type="http://schemas.openxmlformats.org/officeDocument/2006/relationships/hyperlink" Target="../../../../AppData/Roaming/CONTRATOS/2018/CONTRATOS/056.pdf" TargetMode="External"/><Relationship Id="rId614" Type="http://schemas.openxmlformats.org/officeDocument/2006/relationships/hyperlink" Target="../../../../AppData/Roaming/CONTRATOS/2018/CONTRATOS/256.pdf" TargetMode="External"/><Relationship Id="rId821" Type="http://schemas.openxmlformats.org/officeDocument/2006/relationships/hyperlink" Target="../../../../AppData/Roaming/CONTRATOS/2018/CONTRATOS/483.pdf" TargetMode="External"/><Relationship Id="rId1037" Type="http://schemas.openxmlformats.org/officeDocument/2006/relationships/hyperlink" Target="https://www.contratos.gov.co/consultas/detalleProceso.do?numConstancia=18-12-8734891" TargetMode="External"/><Relationship Id="rId253" Type="http://schemas.openxmlformats.org/officeDocument/2006/relationships/hyperlink" Target="https://www.contratos.gov.co/consultas/detalleProceso.do?numConstancia=18-12-7939444" TargetMode="External"/><Relationship Id="rId460" Type="http://schemas.openxmlformats.org/officeDocument/2006/relationships/hyperlink" Target="../../../../AppData/Roaming/CONTRATOS/2018/CONTRATOS/110.pdf" TargetMode="External"/><Relationship Id="rId698" Type="http://schemas.openxmlformats.org/officeDocument/2006/relationships/hyperlink" Target="../../../../AppData/Roaming/CONTRATOS/2018/CONTRATOS/342.pdf" TargetMode="External"/><Relationship Id="rId919" Type="http://schemas.openxmlformats.org/officeDocument/2006/relationships/hyperlink" Target="https://www.contratos.gov.co/consultas/detalleProceso.do?numConstancia=18-12-8544925" TargetMode="External"/><Relationship Id="rId48" Type="http://schemas.openxmlformats.org/officeDocument/2006/relationships/hyperlink" Target="https://www.contratos.gov.co/consultas/detalleProceso.do?numConstancia=18-12-7852508" TargetMode="External"/><Relationship Id="rId113" Type="http://schemas.openxmlformats.org/officeDocument/2006/relationships/hyperlink" Target="https://www.contratos.gov.co/consultas/detalleProceso.do?numConstancia=18-12-7875321" TargetMode="External"/><Relationship Id="rId320" Type="http://schemas.openxmlformats.org/officeDocument/2006/relationships/hyperlink" Target="https://www.contratos.gov.co/consultas/detalleProceso.do?numConstancia=18-12-7961748" TargetMode="External"/><Relationship Id="rId558" Type="http://schemas.openxmlformats.org/officeDocument/2006/relationships/hyperlink" Target="../../../../AppData/Roaming/CONTRATOS/2018/CONTRATOS/196.pdf" TargetMode="External"/><Relationship Id="rId765" Type="http://schemas.openxmlformats.org/officeDocument/2006/relationships/hyperlink" Target="../../../../AppData/Roaming/CONTRATOS/2018/CONTRATOS/427.pdf" TargetMode="External"/><Relationship Id="rId972" Type="http://schemas.openxmlformats.org/officeDocument/2006/relationships/hyperlink" Target="https://www.contratos.gov.co/consultas/detalleProceso.do?numConstancia=18-12-8727283" TargetMode="External"/><Relationship Id="rId197" Type="http://schemas.openxmlformats.org/officeDocument/2006/relationships/hyperlink" Target="https://www.contratos.gov.co/consultas/detalleProceso.do?numConstancia=18-12-7916542" TargetMode="External"/><Relationship Id="rId418" Type="http://schemas.openxmlformats.org/officeDocument/2006/relationships/hyperlink" Target="../../../../AppData/Roaming/CONTRATOS/2018/CONTRATOS/068.pdf" TargetMode="External"/><Relationship Id="rId625" Type="http://schemas.openxmlformats.org/officeDocument/2006/relationships/hyperlink" Target="../../../../AppData/Roaming/CONTRATOS/2018/CONTRATOS/268.pdf" TargetMode="External"/><Relationship Id="rId832" Type="http://schemas.openxmlformats.org/officeDocument/2006/relationships/hyperlink" Target="../../../../AppData/Roaming/CONTRATOS/2018/CONTRATOS/496.pdf" TargetMode="External"/><Relationship Id="rId1048" Type="http://schemas.openxmlformats.org/officeDocument/2006/relationships/hyperlink" Target="https://www.contratos.gov.co/consultas/detalleProceso.do?numConstancia=18-12-8727645" TargetMode="External"/><Relationship Id="rId264" Type="http://schemas.openxmlformats.org/officeDocument/2006/relationships/hyperlink" Target="https://www.contratos.gov.co/consultas/detalleProceso.do?numConstancia=18-12-7944071" TargetMode="External"/><Relationship Id="rId471" Type="http://schemas.openxmlformats.org/officeDocument/2006/relationships/hyperlink" Target="../../../../AppData/Roaming/CONTRATOS/2018/CONTRATOS/121.pdf" TargetMode="External"/><Relationship Id="rId59" Type="http://schemas.openxmlformats.org/officeDocument/2006/relationships/hyperlink" Target="https://www.contratos.gov.co/consultas/detalleProceso.do?numConstancia=18-12-7855359" TargetMode="External"/><Relationship Id="rId124" Type="http://schemas.openxmlformats.org/officeDocument/2006/relationships/hyperlink" Target="https://www.contratos.gov.co/consultas/detalleProceso.do?numConstancia=18-12-7588181" TargetMode="External"/><Relationship Id="rId569" Type="http://schemas.openxmlformats.org/officeDocument/2006/relationships/hyperlink" Target="../../../../AppData/Roaming/CONTRATOS/2018/CONTRATOS/208.pdf" TargetMode="External"/><Relationship Id="rId776" Type="http://schemas.openxmlformats.org/officeDocument/2006/relationships/hyperlink" Target="../../../../AppData/Roaming/CONTRATOS/2018/CONTRATOS/438.pdf" TargetMode="External"/><Relationship Id="rId983" Type="http://schemas.openxmlformats.org/officeDocument/2006/relationships/hyperlink" Target="https://www.contratos.gov.co/consultas/detalleProceso.do?numConstancia=18-12-8727969" TargetMode="External"/><Relationship Id="rId331" Type="http://schemas.openxmlformats.org/officeDocument/2006/relationships/hyperlink" Target="https://www.contratos.gov.co/consultas/detalleProceso.do?numConstancia=18-12-7975822" TargetMode="External"/><Relationship Id="rId429" Type="http://schemas.openxmlformats.org/officeDocument/2006/relationships/hyperlink" Target="../../../../AppData/Roaming/CONTRATOS/2018/CONTRATOS/079.pdf" TargetMode="External"/><Relationship Id="rId636" Type="http://schemas.openxmlformats.org/officeDocument/2006/relationships/hyperlink" Target="../../../../AppData/Roaming/CONTRATOS/2018/CONTRATOS/280.pdf" TargetMode="External"/><Relationship Id="rId1059" Type="http://schemas.openxmlformats.org/officeDocument/2006/relationships/hyperlink" Target="https://www.contratos.gov.co/consultas/detalleProceso.do?numConstancia=18-12-8728080" TargetMode="External"/><Relationship Id="rId843" Type="http://schemas.openxmlformats.org/officeDocument/2006/relationships/hyperlink" Target="../../../../AppData/Roaming/CONTRATOS/2018/CONTRATOS/507.pdf" TargetMode="External"/><Relationship Id="rId275" Type="http://schemas.openxmlformats.org/officeDocument/2006/relationships/hyperlink" Target="https://www.contratos.gov.co/consultas/detalleProceso.do?numConstancia=18-12-7963413" TargetMode="External"/><Relationship Id="rId482" Type="http://schemas.openxmlformats.org/officeDocument/2006/relationships/hyperlink" Target="../../../../AppData/Roaming/CONTRATOS/2018/CONTRATOS/132.pdf" TargetMode="External"/><Relationship Id="rId703" Type="http://schemas.openxmlformats.org/officeDocument/2006/relationships/hyperlink" Target="../../../../AppData/Roaming/CONTRATOS/2018/CONTRATOS/348.pdf" TargetMode="External"/><Relationship Id="rId910" Type="http://schemas.openxmlformats.org/officeDocument/2006/relationships/hyperlink" Target="https://www.contratos.gov.co/consultas/detalleProceso.do?numConstancia=18-12-8542167" TargetMode="External"/><Relationship Id="rId135" Type="http://schemas.openxmlformats.org/officeDocument/2006/relationships/hyperlink" Target="https://www.contratos.gov.co/consultas/detalleProceso.do?numConstancia=18-12-7880740" TargetMode="External"/><Relationship Id="rId342" Type="http://schemas.openxmlformats.org/officeDocument/2006/relationships/hyperlink" Target="https://www.contratos.gov.co/consultas/detalleProceso.do?numConstancia=18-12-7873933" TargetMode="External"/><Relationship Id="rId787" Type="http://schemas.openxmlformats.org/officeDocument/2006/relationships/hyperlink" Target="../../../../AppData/Roaming/CONTRATOS/2018/CONTRATOS/449.pdf" TargetMode="External"/><Relationship Id="rId994" Type="http://schemas.openxmlformats.org/officeDocument/2006/relationships/hyperlink" Target="https://www.contratos.gov.co/consultas/detalleProceso.do?numConstancia=18-12-8729816" TargetMode="External"/><Relationship Id="rId202" Type="http://schemas.openxmlformats.org/officeDocument/2006/relationships/hyperlink" Target="https://www.contratos.gov.co/consultas/detalleProceso.do?numConstancia=18-12-7921201" TargetMode="External"/><Relationship Id="rId647" Type="http://schemas.openxmlformats.org/officeDocument/2006/relationships/hyperlink" Target="../../../../AppData/Roaming/CONTRATOS/2018/CONTRATOS/291.pdf" TargetMode="External"/><Relationship Id="rId854" Type="http://schemas.openxmlformats.org/officeDocument/2006/relationships/hyperlink" Target="../../../../AppData/Roaming/CONTRATOS/2018/CONTRATOS/518.pdf" TargetMode="External"/><Relationship Id="rId286" Type="http://schemas.openxmlformats.org/officeDocument/2006/relationships/hyperlink" Target="https://www.contratos.gov.co/consultas/detalleProceso.do?numConstancia=18-12-7968395" TargetMode="External"/><Relationship Id="rId493" Type="http://schemas.openxmlformats.org/officeDocument/2006/relationships/hyperlink" Target="../../../../AppData/Roaming/CONTRATOS/2018/CONTRATOS/375.pdf" TargetMode="External"/><Relationship Id="rId507" Type="http://schemas.openxmlformats.org/officeDocument/2006/relationships/hyperlink" Target="../../../../AppData/Roaming/CONTRATOS/2018/CONTRATOS/142.pdf" TargetMode="External"/><Relationship Id="rId714" Type="http://schemas.openxmlformats.org/officeDocument/2006/relationships/hyperlink" Target="../../../../AppData/Roaming/CONTRATOS/2018/CONTRATOS/382.pdf" TargetMode="External"/><Relationship Id="rId921" Type="http://schemas.openxmlformats.org/officeDocument/2006/relationships/hyperlink" Target="https://www.contratos.gov.co/consultas/detalleProceso.do?numConstancia=18-12-8545148" TargetMode="External"/><Relationship Id="rId50" Type="http://schemas.openxmlformats.org/officeDocument/2006/relationships/hyperlink" Target="https://www.contratos.gov.co/consultas/detalleProceso.do?numConstancia=18-12-7853769" TargetMode="External"/><Relationship Id="rId146" Type="http://schemas.openxmlformats.org/officeDocument/2006/relationships/hyperlink" Target="https://www.contratos.gov.co/consultas/detalleProceso.do?numConstancia=18-12-7884318" TargetMode="External"/><Relationship Id="rId353" Type="http://schemas.openxmlformats.org/officeDocument/2006/relationships/hyperlink" Target="https://www.contratos.gov.co/consultas/detalleProceso.do?numConstancia=18-12-7994884" TargetMode="External"/><Relationship Id="rId560" Type="http://schemas.openxmlformats.org/officeDocument/2006/relationships/hyperlink" Target="../../../../AppData/Roaming/CONTRATOS/2018/CONTRATOS/198.pdf" TargetMode="External"/><Relationship Id="rId798" Type="http://schemas.openxmlformats.org/officeDocument/2006/relationships/hyperlink" Target="../../../../AppData/Roaming/CONTRATOS/2018/CONTRATOS/460.pdf" TargetMode="External"/><Relationship Id="rId213" Type="http://schemas.openxmlformats.org/officeDocument/2006/relationships/hyperlink" Target="https://www.contratos.gov.co/consultas/detalleProceso.do?numConstancia=18-12-7925442" TargetMode="External"/><Relationship Id="rId420" Type="http://schemas.openxmlformats.org/officeDocument/2006/relationships/hyperlink" Target="../../../../AppData/Roaming/CONTRATOS/2018/CONTRATOS/070.pdf" TargetMode="External"/><Relationship Id="rId658" Type="http://schemas.openxmlformats.org/officeDocument/2006/relationships/hyperlink" Target="../../../../AppData/Roaming/CONTRATOS/2018/CONTRATOS/302.pdf" TargetMode="External"/><Relationship Id="rId865" Type="http://schemas.openxmlformats.org/officeDocument/2006/relationships/hyperlink" Target="../../../../AppData/Roaming/CONTRATOS/2018/CONTRATOS/529.pdf" TargetMode="External"/><Relationship Id="rId1050" Type="http://schemas.openxmlformats.org/officeDocument/2006/relationships/hyperlink" Target="https://www.contratos.gov.co/consultas/detalleProceso.do?numConstancia=18-12-8727755" TargetMode="External"/><Relationship Id="rId297" Type="http://schemas.openxmlformats.org/officeDocument/2006/relationships/hyperlink" Target="https://www.contratos.gov.co/consultas/detalleProceso.do?numConstancia=18-12-7971070" TargetMode="External"/><Relationship Id="rId518" Type="http://schemas.openxmlformats.org/officeDocument/2006/relationships/hyperlink" Target="../../../../AppData/Roaming/CONTRATOS/2018/CONTRATOS/156.pdf" TargetMode="External"/><Relationship Id="rId725" Type="http://schemas.openxmlformats.org/officeDocument/2006/relationships/hyperlink" Target="../../../../AppData/Roaming/CONTRATOS/2018/CONTRATOS/388.pdf" TargetMode="External"/><Relationship Id="rId932" Type="http://schemas.openxmlformats.org/officeDocument/2006/relationships/hyperlink" Target="https://www.contratos.gov.co/consultas/detalleProceso.do?numConstancia=18-12-8546715" TargetMode="External"/><Relationship Id="rId157" Type="http://schemas.openxmlformats.org/officeDocument/2006/relationships/hyperlink" Target="https://www.contratos.gov.co/consultas/detalleProceso.do?numConstancia=18-12-7886886" TargetMode="External"/><Relationship Id="rId364" Type="http://schemas.openxmlformats.org/officeDocument/2006/relationships/hyperlink" Target="../../../../AppData/Roaming/CONTRATOS/2018/CONTRATOS/010.pdf" TargetMode="External"/><Relationship Id="rId1008" Type="http://schemas.openxmlformats.org/officeDocument/2006/relationships/hyperlink" Target="https://www.contratos.gov.co/consultas/detalleProceso.do?numConstancia=18-12-8734589" TargetMode="External"/><Relationship Id="rId61" Type="http://schemas.openxmlformats.org/officeDocument/2006/relationships/hyperlink" Target="https://www.contratos.gov.co/consultas/detalleProceso.do?numConstancia=18-12-7856082" TargetMode="External"/><Relationship Id="rId571" Type="http://schemas.openxmlformats.org/officeDocument/2006/relationships/hyperlink" Target="../../../../AppData/Roaming/CONTRATOS/2018/CONTRATOS/210.pdf" TargetMode="External"/><Relationship Id="rId669" Type="http://schemas.openxmlformats.org/officeDocument/2006/relationships/hyperlink" Target="../../../../AppData/Roaming/CONTRATOS/2018/CONTRATOS/314.pdf" TargetMode="External"/><Relationship Id="rId876" Type="http://schemas.openxmlformats.org/officeDocument/2006/relationships/hyperlink" Target="../../../../AppData/Roaming/CONTRATOS/2018/CONTRATOS/007.pdf" TargetMode="External"/><Relationship Id="rId19" Type="http://schemas.openxmlformats.org/officeDocument/2006/relationships/hyperlink" Target="https://www.contratos.gov.co/consultas/detalleProceso.do?numConstancia=18-12-7838480" TargetMode="External"/><Relationship Id="rId224" Type="http://schemas.openxmlformats.org/officeDocument/2006/relationships/hyperlink" Target="https://www.contratos.gov.co/consultas/detalleProceso.do?numConstancia=18-12-7930377" TargetMode="External"/><Relationship Id="rId431" Type="http://schemas.openxmlformats.org/officeDocument/2006/relationships/hyperlink" Target="../../../../AppData/Roaming/CONTRATOS/2018/CONTRATOS/081.pdf" TargetMode="External"/><Relationship Id="rId529" Type="http://schemas.openxmlformats.org/officeDocument/2006/relationships/hyperlink" Target="../../../../AppData/Roaming/CONTRATOS/2018/CONTRATOS/167.pdf" TargetMode="External"/><Relationship Id="rId736" Type="http://schemas.openxmlformats.org/officeDocument/2006/relationships/hyperlink" Target="../../../../AppData/Roaming/CONTRATOS/2018/CONTRATOS/398.pdf" TargetMode="External"/><Relationship Id="rId1061" Type="http://schemas.openxmlformats.org/officeDocument/2006/relationships/hyperlink" Target="https://www.contratos.gov.co/consultas/detalleProceso.do?numConstancia=18-12-8731866" TargetMode="External"/><Relationship Id="rId168" Type="http://schemas.openxmlformats.org/officeDocument/2006/relationships/hyperlink" Target="https://www.contratos.gov.co/consultas/detalleProceso.do?numConstancia=18-12-7890524" TargetMode="External"/><Relationship Id="rId943" Type="http://schemas.openxmlformats.org/officeDocument/2006/relationships/hyperlink" Target="https://www.contratos.gov.co/consultas/detalleProceso.do?numConstancia=18-12-8577572" TargetMode="External"/><Relationship Id="rId1019" Type="http://schemas.openxmlformats.org/officeDocument/2006/relationships/hyperlink" Target="https://www.contratos.gov.co/consultas/detalleProceso.do?numConstancia=18-12-8735157" TargetMode="External"/><Relationship Id="rId72" Type="http://schemas.openxmlformats.org/officeDocument/2006/relationships/hyperlink" Target="https://www.contratos.gov.co/consultas/detalleProceso.do?numConstancia=18-12-7861830" TargetMode="External"/><Relationship Id="rId375" Type="http://schemas.openxmlformats.org/officeDocument/2006/relationships/hyperlink" Target="../../../../AppData/Roaming/CONTRATOS/2018/CONTRATOS/022.pdf" TargetMode="External"/><Relationship Id="rId582" Type="http://schemas.openxmlformats.org/officeDocument/2006/relationships/hyperlink" Target="../../../../AppData/Roaming/CONTRATOS/2018/CONTRATOS/221.pdf" TargetMode="External"/><Relationship Id="rId803" Type="http://schemas.openxmlformats.org/officeDocument/2006/relationships/hyperlink" Target="../../../../AppData/Roaming/CONTRATOS/2018/CONTRATOS/465.pdf" TargetMode="External"/><Relationship Id="rId3" Type="http://schemas.openxmlformats.org/officeDocument/2006/relationships/hyperlink" Target="https://www.contratos.gov.co/consultas/detalleProceso.do?numConstancia=18-12-7765264" TargetMode="External"/><Relationship Id="rId235" Type="http://schemas.openxmlformats.org/officeDocument/2006/relationships/hyperlink" Target="https://www.contratos.gov.co/consultas/detalleProceso.do?numConstancia=18-12-7934435" TargetMode="External"/><Relationship Id="rId442" Type="http://schemas.openxmlformats.org/officeDocument/2006/relationships/hyperlink" Target="../../../../AppData/Roaming/CONTRATOS/2018/CONTRATOS/092.pdf" TargetMode="External"/><Relationship Id="rId887" Type="http://schemas.openxmlformats.org/officeDocument/2006/relationships/hyperlink" Target="../../../../AppData/Roaming/CONTRATOS/2018/CONTRATOS/134.pdf" TargetMode="External"/><Relationship Id="rId1072" Type="http://schemas.openxmlformats.org/officeDocument/2006/relationships/hyperlink" Target="https://www.contratos.gov.co/consultas/detalleProceso.do?numConstancia=18-12-8735145" TargetMode="External"/><Relationship Id="rId302" Type="http://schemas.openxmlformats.org/officeDocument/2006/relationships/hyperlink" Target="https://www.contratos.gov.co/consultas/detalleProceso.do?numConstancia=18-12-7971496" TargetMode="External"/><Relationship Id="rId747" Type="http://schemas.openxmlformats.org/officeDocument/2006/relationships/hyperlink" Target="../../../../AppData/Roaming/CONTRATOS/2018/CONTRATOS/409.pdf" TargetMode="External"/><Relationship Id="rId954" Type="http://schemas.openxmlformats.org/officeDocument/2006/relationships/hyperlink" Target="https://www.contratos.gov.co/consultas/detalleProceso.do?numConstancia=18-12-8718083" TargetMode="External"/><Relationship Id="rId83" Type="http://schemas.openxmlformats.org/officeDocument/2006/relationships/hyperlink" Target="https://www.contratos.gov.co/consultas/detalleProceso.do?numConstancia=18-12-7866281" TargetMode="External"/><Relationship Id="rId179" Type="http://schemas.openxmlformats.org/officeDocument/2006/relationships/hyperlink" Target="https://www.contratos.gov.co/consultas/detalleProceso.do?numConstancia=18-12-7891560" TargetMode="External"/><Relationship Id="rId386" Type="http://schemas.openxmlformats.org/officeDocument/2006/relationships/hyperlink" Target="../../../../AppData/Roaming/CONTRATOS/2018/CONTRATOS/035.pdf" TargetMode="External"/><Relationship Id="rId593" Type="http://schemas.openxmlformats.org/officeDocument/2006/relationships/hyperlink" Target="../../../../AppData/Roaming/CONTRATOS/2018/CONTRATOS/232.pdf" TargetMode="External"/><Relationship Id="rId607" Type="http://schemas.openxmlformats.org/officeDocument/2006/relationships/hyperlink" Target="../../../../AppData/Roaming/CONTRATOS/2018/CONTRATOS/249.pdf" TargetMode="External"/><Relationship Id="rId814" Type="http://schemas.openxmlformats.org/officeDocument/2006/relationships/hyperlink" Target="../../../../AppData/Roaming/CONTRATOS/2018/CONTRATOS/476.pdf" TargetMode="External"/><Relationship Id="rId246" Type="http://schemas.openxmlformats.org/officeDocument/2006/relationships/hyperlink" Target="https://www.contratos.gov.co/consultas/detalleProceso.do?numConstancia=18-12-7935942" TargetMode="External"/><Relationship Id="rId453" Type="http://schemas.openxmlformats.org/officeDocument/2006/relationships/hyperlink" Target="../../../../AppData/Roaming/CONTRATOS/2018/CONTRATOS/103.pdf" TargetMode="External"/><Relationship Id="rId660" Type="http://schemas.openxmlformats.org/officeDocument/2006/relationships/hyperlink" Target="../../../../AppData/Roaming/CONTRATOS/2018/CONTRATOS/304.pdf" TargetMode="External"/><Relationship Id="rId898" Type="http://schemas.openxmlformats.org/officeDocument/2006/relationships/hyperlink" Target="../../../../AppData/Roaming/CONTRATOS/2018/CONTRATOS/318A.pdf" TargetMode="External"/><Relationship Id="rId106" Type="http://schemas.openxmlformats.org/officeDocument/2006/relationships/hyperlink" Target="https://www.contratos.gov.co/consultas/detalleProceso.do?numConstancia=18-12-7873888" TargetMode="External"/><Relationship Id="rId313" Type="http://schemas.openxmlformats.org/officeDocument/2006/relationships/hyperlink" Target="https://www.contratos.gov.co/consultas/detalleProceso.do?numConstancia=18-12-7971968" TargetMode="External"/><Relationship Id="rId758" Type="http://schemas.openxmlformats.org/officeDocument/2006/relationships/hyperlink" Target="../../../../AppData/Roaming/CONTRATOS/2018/CONTRATOS/420.pdf" TargetMode="External"/><Relationship Id="rId965" Type="http://schemas.openxmlformats.org/officeDocument/2006/relationships/hyperlink" Target="https://www.contratos.gov.co/consultas/detalleProceso.do?numConstancia=18-12-8721379" TargetMode="External"/><Relationship Id="rId10" Type="http://schemas.openxmlformats.org/officeDocument/2006/relationships/hyperlink" Target="https://www.contratos.gov.co/consultas/detalleProceso.do?numConstancia=18-12-7835418" TargetMode="External"/><Relationship Id="rId94" Type="http://schemas.openxmlformats.org/officeDocument/2006/relationships/hyperlink" Target="https://www.contratos.gov.co/consultas/detalleProceso.do?numConstancia=18-12-7868050" TargetMode="External"/><Relationship Id="rId397" Type="http://schemas.openxmlformats.org/officeDocument/2006/relationships/hyperlink" Target="../../../../AppData/Roaming/CONTRATOS/2018/CONTRATOS/046.pdf" TargetMode="External"/><Relationship Id="rId520" Type="http://schemas.openxmlformats.org/officeDocument/2006/relationships/hyperlink" Target="../../../../AppData/Roaming/CONTRATOS/2018/CONTRATOS/158.pdf" TargetMode="External"/><Relationship Id="rId618" Type="http://schemas.openxmlformats.org/officeDocument/2006/relationships/hyperlink" Target="../../../../AppData/Roaming/CONTRATOS/2018/CONTRATOS/261.pdf" TargetMode="External"/><Relationship Id="rId825" Type="http://schemas.openxmlformats.org/officeDocument/2006/relationships/hyperlink" Target="../../../../AppData/Roaming/CONTRATOS/2018/CONTRATOS/487.pdf" TargetMode="External"/><Relationship Id="rId257" Type="http://schemas.openxmlformats.org/officeDocument/2006/relationships/hyperlink" Target="https://www.contratos.gov.co/consultas/detalleProceso.do?numConstancia=18-12-7942693" TargetMode="External"/><Relationship Id="rId464" Type="http://schemas.openxmlformats.org/officeDocument/2006/relationships/hyperlink" Target="../../../../AppData/Roaming/CONTRATOS/2018/CONTRATOS/114.pdf" TargetMode="External"/><Relationship Id="rId1010" Type="http://schemas.openxmlformats.org/officeDocument/2006/relationships/hyperlink" Target="https://www.contratos.gov.co/consultas/detalleProceso.do?numConstancia=18-12-8734830" TargetMode="External"/><Relationship Id="rId117" Type="http://schemas.openxmlformats.org/officeDocument/2006/relationships/hyperlink" Target="https://www.contratos.gov.co/consultas/detalleProceso.do?numConstancia=18-12-7876145" TargetMode="External"/><Relationship Id="rId671" Type="http://schemas.openxmlformats.org/officeDocument/2006/relationships/hyperlink" Target="../../../../AppData/Roaming/CONTRATOS/2018/CONTRATOS/316.pdf" TargetMode="External"/><Relationship Id="rId769" Type="http://schemas.openxmlformats.org/officeDocument/2006/relationships/hyperlink" Target="../../../../AppData/Roaming/CONTRATOS/2018/CONTRATOS/431.pdf" TargetMode="External"/><Relationship Id="rId976" Type="http://schemas.openxmlformats.org/officeDocument/2006/relationships/hyperlink" Target="https://www.contratos.gov.co/consultas/detalleProceso.do?numConstancia=18-12-8727467" TargetMode="External"/><Relationship Id="rId324" Type="http://schemas.openxmlformats.org/officeDocument/2006/relationships/hyperlink" Target="https://www.contratos.gov.co/consultas/detalleProceso.do?numConstancia=18-12-7961823" TargetMode="External"/><Relationship Id="rId531" Type="http://schemas.openxmlformats.org/officeDocument/2006/relationships/hyperlink" Target="../../../../AppData/Roaming/CONTRATOS/2018/CONTRATOS/169.pdf" TargetMode="External"/><Relationship Id="rId629" Type="http://schemas.openxmlformats.org/officeDocument/2006/relationships/hyperlink" Target="../../../../AppData/Roaming/CONTRATOS/2018/CONTRATOS/273.pdf" TargetMode="External"/><Relationship Id="rId836" Type="http://schemas.openxmlformats.org/officeDocument/2006/relationships/hyperlink" Target="../../../../AppData/Roaming/CONTRATOS/2018/CONTRATOS/500.pdf" TargetMode="External"/><Relationship Id="rId1021" Type="http://schemas.openxmlformats.org/officeDocument/2006/relationships/hyperlink" Target="https://www.contratos.gov.co/consultas/detalleProceso.do?numConstancia=18-12-8735161" TargetMode="External"/><Relationship Id="rId903" Type="http://schemas.openxmlformats.org/officeDocument/2006/relationships/hyperlink" Target="https://www.contratos.gov.co/consultas/detalleProceso.do?numConstancia=18-12-8396699" TargetMode="External"/><Relationship Id="rId32" Type="http://schemas.openxmlformats.org/officeDocument/2006/relationships/hyperlink" Target="https://www.contratos.gov.co/consultas/detalleProceso.do?numConstancia=18-12-7844508" TargetMode="External"/><Relationship Id="rId181" Type="http://schemas.openxmlformats.org/officeDocument/2006/relationships/hyperlink" Target="https://www.contratos.gov.co/consultas/detalleProceso.do?numConstancia=18-12-7891788" TargetMode="External"/><Relationship Id="rId279" Type="http://schemas.openxmlformats.org/officeDocument/2006/relationships/hyperlink" Target="https://www.contratos.gov.co/consultas/detalleProceso.do?numConstancia=18-12-7964318" TargetMode="External"/><Relationship Id="rId486" Type="http://schemas.openxmlformats.org/officeDocument/2006/relationships/hyperlink" Target="../../../../AppData/Roaming/CONTRATOS/2018/CONTRATOS/137.pdf" TargetMode="External"/><Relationship Id="rId693" Type="http://schemas.openxmlformats.org/officeDocument/2006/relationships/hyperlink" Target="../../../../AppData/Roaming/CONTRATOS/2018/CONTRATOS/337.pdf" TargetMode="External"/><Relationship Id="rId139" Type="http://schemas.openxmlformats.org/officeDocument/2006/relationships/hyperlink" Target="https://www.contratos.gov.co/consultas/detalleProceso.do?numConstancia=18-12-7881199" TargetMode="External"/><Relationship Id="rId346" Type="http://schemas.openxmlformats.org/officeDocument/2006/relationships/hyperlink" Target="https://www.contratos.gov.co/consultas/detalleProceso.do?numConstancia=18-12-7994651" TargetMode="External"/><Relationship Id="rId553" Type="http://schemas.openxmlformats.org/officeDocument/2006/relationships/hyperlink" Target="../../../../AppData/Roaming/CONTRATOS/2018/CONTRATOS/191.pdf" TargetMode="External"/><Relationship Id="rId760" Type="http://schemas.openxmlformats.org/officeDocument/2006/relationships/hyperlink" Target="../../../../AppData/Roaming/CONTRATOS/2018/CONTRATOS/422.pdf" TargetMode="External"/><Relationship Id="rId998" Type="http://schemas.openxmlformats.org/officeDocument/2006/relationships/hyperlink" Target="https://www.contratos.gov.co/consultas/detalleProceso.do?numConstancia=18-12-8732611" TargetMode="External"/><Relationship Id="rId206" Type="http://schemas.openxmlformats.org/officeDocument/2006/relationships/hyperlink" Target="https://www.contratos.gov.co/consultas/detalleProceso.do?numConstancia=18-12-7924579" TargetMode="External"/><Relationship Id="rId413" Type="http://schemas.openxmlformats.org/officeDocument/2006/relationships/hyperlink" Target="../../../../AppData/Roaming/CONTRATOS/2018/CONTRATOS/063.pdf" TargetMode="External"/><Relationship Id="rId858" Type="http://schemas.openxmlformats.org/officeDocument/2006/relationships/hyperlink" Target="../../../../AppData/Roaming/CONTRATOS/2018/CONTRATOS/522.pdf" TargetMode="External"/><Relationship Id="rId1043" Type="http://schemas.openxmlformats.org/officeDocument/2006/relationships/hyperlink" Target="https://www.contratos.gov.co/consultas/detalleProceso.do?numConstancia=18-12-8735049" TargetMode="External"/><Relationship Id="rId620" Type="http://schemas.openxmlformats.org/officeDocument/2006/relationships/hyperlink" Target="../../../../AppData/Roaming/CONTRATOS/2018/CONTRATOS/263.pdf" TargetMode="External"/><Relationship Id="rId718" Type="http://schemas.openxmlformats.org/officeDocument/2006/relationships/hyperlink" Target="../../../../AppData/Roaming/CONTRATOS/2018/CONTRATOS/386.pdf" TargetMode="External"/><Relationship Id="rId925" Type="http://schemas.openxmlformats.org/officeDocument/2006/relationships/hyperlink" Target="https://www.contratos.gov.co/consultas/detalleProceso.do?numConstancia=18-12-8545501" TargetMode="External"/><Relationship Id="rId54" Type="http://schemas.openxmlformats.org/officeDocument/2006/relationships/hyperlink" Target="https://www.contratos.gov.co/consultas/detalleProceso.do?numConstancia=18-12-785419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ontratos.gov.co/consultas/detalleProceso.do?numConstancia=19-12-9896168" TargetMode="External"/><Relationship Id="rId13" Type="http://schemas.openxmlformats.org/officeDocument/2006/relationships/hyperlink" Target="https://www.contratos.gov.co/consultas/detalleProceso.do?numConstancia=19-12-9996201" TargetMode="External"/><Relationship Id="rId18" Type="http://schemas.openxmlformats.org/officeDocument/2006/relationships/hyperlink" Target="https://www.contratos.gov.co/consultas/detalleProceso.do?numConstancia=19-12-10210521" TargetMode="External"/><Relationship Id="rId26" Type="http://schemas.openxmlformats.org/officeDocument/2006/relationships/hyperlink" Target="https://www.contratos.gov.co/consultas/detalleProceso.do?numConstancia=19-12-10011231" TargetMode="External"/><Relationship Id="rId3" Type="http://schemas.openxmlformats.org/officeDocument/2006/relationships/hyperlink" Target="https://www.contratos.gov.co/consultas/detalleProceso.do?numConstancia=19-12-9786923" TargetMode="External"/><Relationship Id="rId21" Type="http://schemas.openxmlformats.org/officeDocument/2006/relationships/hyperlink" Target="https://www.contratos.gov.co/consultas/detalleProceso.do?numConstancia=19-12-10210419" TargetMode="External"/><Relationship Id="rId7" Type="http://schemas.openxmlformats.org/officeDocument/2006/relationships/hyperlink" Target="https://www.contratos.gov.co/consultas/detalleProceso.do?numConstancia=19-12-9895605" TargetMode="External"/><Relationship Id="rId12" Type="http://schemas.openxmlformats.org/officeDocument/2006/relationships/hyperlink" Target="https://www.contratos.gov.co/consultas/detalleProceso.do?numConstancia=19-12-9957530" TargetMode="External"/><Relationship Id="rId17" Type="http://schemas.openxmlformats.org/officeDocument/2006/relationships/hyperlink" Target="https://www.contratos.gov.co/consultas/detalleProceso.do?numConstancia=19-12-10210556" TargetMode="External"/><Relationship Id="rId25" Type="http://schemas.openxmlformats.org/officeDocument/2006/relationships/hyperlink" Target="https://www.contratos.gov.co/consultas/detalleProceso.do?numConstancia=19-12-10011188" TargetMode="External"/><Relationship Id="rId2" Type="http://schemas.openxmlformats.org/officeDocument/2006/relationships/hyperlink" Target="https://www.contratos.gov.co/consultas/detalleProceso.do?numConstancia=19-12-9786616" TargetMode="External"/><Relationship Id="rId16" Type="http://schemas.openxmlformats.org/officeDocument/2006/relationships/hyperlink" Target="https://www.contratos.gov.co/consultas/detalleProceso.do?numConstancia=19-13-10194102" TargetMode="External"/><Relationship Id="rId20" Type="http://schemas.openxmlformats.org/officeDocument/2006/relationships/hyperlink" Target="https://www.contratos.gov.co/consultas/detalleProceso.do?numConstancia=19-12-10210458" TargetMode="External"/><Relationship Id="rId1" Type="http://schemas.openxmlformats.org/officeDocument/2006/relationships/hyperlink" Target="https://www.contratos.gov.co/consultas/detalleProceso.do?numConstancia=19-13-9570917" TargetMode="External"/><Relationship Id="rId6" Type="http://schemas.openxmlformats.org/officeDocument/2006/relationships/hyperlink" Target="https://www.contratos.gov.co/consultas/detalleProceso.do?numConstancia=19-12-9896512" TargetMode="External"/><Relationship Id="rId11" Type="http://schemas.openxmlformats.org/officeDocument/2006/relationships/hyperlink" Target="https://www.contratos.gov.co/consultas/detalleProceso.do?numConstancia=19-12-9932951" TargetMode="External"/><Relationship Id="rId24" Type="http://schemas.openxmlformats.org/officeDocument/2006/relationships/hyperlink" Target="https://www.contratos.gov.co/consultas/detalleProceso.do?numConstancia=19-12-10010785" TargetMode="External"/><Relationship Id="rId5" Type="http://schemas.openxmlformats.org/officeDocument/2006/relationships/hyperlink" Target="https://www.contratos.gov.co/consultas/detalleProceso.do?numConstancia=19-12-9787276" TargetMode="External"/><Relationship Id="rId15" Type="http://schemas.openxmlformats.org/officeDocument/2006/relationships/hyperlink" Target="https://www.contratos.gov.co/consultas/detalleProceso.do?numConstancia=19-13-10190412" TargetMode="External"/><Relationship Id="rId23" Type="http://schemas.openxmlformats.org/officeDocument/2006/relationships/hyperlink" Target="https://www.contratos.gov.co/consultas/detalleProceso.do?numConstancia=19-12-10010677" TargetMode="External"/><Relationship Id="rId10" Type="http://schemas.openxmlformats.org/officeDocument/2006/relationships/hyperlink" Target="https://www.contratos.gov.co/consultas/detalleProceso.do?numConstancia=19-12-9896301" TargetMode="External"/><Relationship Id="rId19" Type="http://schemas.openxmlformats.org/officeDocument/2006/relationships/hyperlink" Target="https://www.contratos.gov.co/consultas/detalleProceso.do?numConstancia=19-12-10210512" TargetMode="External"/><Relationship Id="rId4" Type="http://schemas.openxmlformats.org/officeDocument/2006/relationships/hyperlink" Target="https://www.contratos.gov.co/consultas/detalleProceso.do?numConstancia=19-12-9787185" TargetMode="External"/><Relationship Id="rId9" Type="http://schemas.openxmlformats.org/officeDocument/2006/relationships/hyperlink" Target="https://www.contratos.gov.co/consultas/detalleProceso.do?numConstancia=19-12-9896246" TargetMode="External"/><Relationship Id="rId14" Type="http://schemas.openxmlformats.org/officeDocument/2006/relationships/hyperlink" Target="https://www.contratos.gov.co/consultas/detalleProceso.do?numConstancia=19-13-10190496" TargetMode="External"/><Relationship Id="rId22" Type="http://schemas.openxmlformats.org/officeDocument/2006/relationships/hyperlink" Target="https://www.contratos.gov.co/consultas/detalleProceso.do?numConstancia=19-13-10189487" TargetMode="External"/><Relationship Id="rId27" Type="http://schemas.openxmlformats.org/officeDocument/2006/relationships/hyperlink" Target="https://www.contratos.gov.co/consultas/detalleProceso.do?numConstancia=19-12-1005646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ommunity.secop.gov.co/Public/Tendering/ContractNoticeManagement/Index?currentLanguage=es-CO&amp;Page=login&amp;Country=CO&amp;SkinName=CCE" TargetMode="External"/><Relationship Id="rId2" Type="http://schemas.openxmlformats.org/officeDocument/2006/relationships/hyperlink" Target="https://community.secop.gov.co/Public/Tendering/ContractNoticeManagement/Index?currentLanguage=es-CO&amp;Page=login&amp;Country=CO&amp;SkinName=CCE" TargetMode="External"/><Relationship Id="rId1"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949"/>
  <sheetViews>
    <sheetView workbookViewId="0">
      <selection activeCell="F1" sqref="F1"/>
    </sheetView>
  </sheetViews>
  <sheetFormatPr baseColWidth="10" defaultRowHeight="16" x14ac:dyDescent="0.2"/>
  <cols>
    <col min="1" max="1" width="9.5" style="87" customWidth="1"/>
    <col min="2" max="2" width="11" style="88" customWidth="1"/>
    <col min="3" max="3" width="7" style="87" customWidth="1"/>
    <col min="4" max="4" width="29.6640625" style="90" customWidth="1"/>
    <col min="5" max="5" width="11.5" style="89" customWidth="1"/>
    <col min="6" max="6" width="56.6640625" style="91" customWidth="1"/>
    <col min="7" max="7" width="20.1640625" customWidth="1"/>
    <col min="8" max="8" width="30.1640625" customWidth="1"/>
    <col min="9" max="9" width="12.83203125" style="89" customWidth="1"/>
    <col min="10" max="10" width="13.33203125" style="92" customWidth="1"/>
    <col min="11" max="11" width="16.1640625" style="92" customWidth="1"/>
    <col min="12" max="12" width="13.33203125" style="92" customWidth="1"/>
    <col min="13" max="13" width="15" style="93" customWidth="1"/>
    <col min="14" max="14" width="28.5" style="94" customWidth="1"/>
    <col min="15" max="15" width="10.5" style="96" customWidth="1"/>
    <col min="16" max="17" width="11.83203125" style="96" customWidth="1"/>
    <col min="18" max="19" width="9.33203125" style="97" customWidth="1"/>
    <col min="20" max="20" width="14.5" style="98" customWidth="1"/>
    <col min="21" max="21" width="9.83203125" style="99" customWidth="1"/>
    <col min="22" max="23" width="11.33203125" style="100" customWidth="1"/>
    <col min="24" max="24" width="11.5" customWidth="1"/>
    <col min="25" max="26" width="11.33203125" customWidth="1"/>
    <col min="27" max="27" width="11.5" customWidth="1"/>
    <col min="28" max="29" width="11.33203125" customWidth="1"/>
    <col min="30" max="30" width="11.33203125" style="100" customWidth="1"/>
    <col min="31" max="31" width="13" style="101" customWidth="1"/>
    <col min="32" max="32" width="11.33203125" customWidth="1"/>
    <col min="33" max="33" width="11.33203125" style="92" customWidth="1"/>
    <col min="34" max="34" width="11.33203125" customWidth="1"/>
    <col min="35" max="35" width="11.33203125" style="92" customWidth="1"/>
    <col min="36" max="36" width="11.33203125" customWidth="1"/>
    <col min="37" max="37" width="11.33203125" style="92" customWidth="1"/>
    <col min="38" max="38" width="14.6640625" customWidth="1"/>
    <col min="39" max="39" width="14.5" customWidth="1"/>
    <col min="40" max="40" width="10.1640625" style="89" customWidth="1"/>
    <col min="41" max="41" width="20.6640625" customWidth="1"/>
    <col min="42" max="44" width="11.5" customWidth="1"/>
  </cols>
  <sheetData>
    <row r="1" spans="1:41" ht="10.5" customHeight="1" thickBot="1" x14ac:dyDescent="0.25">
      <c r="A1" s="1"/>
      <c r="B1" s="2"/>
      <c r="C1" s="1"/>
      <c r="D1" s="3"/>
      <c r="E1" s="4"/>
      <c r="F1" s="5"/>
      <c r="G1" s="4"/>
      <c r="H1" s="4"/>
      <c r="I1" s="6"/>
      <c r="J1" s="7"/>
      <c r="K1" s="7"/>
      <c r="L1" s="7"/>
      <c r="M1" s="6"/>
      <c r="N1" s="4"/>
      <c r="O1" s="8"/>
      <c r="P1" s="8"/>
      <c r="Q1" s="8"/>
      <c r="R1" s="9"/>
      <c r="S1" s="10">
        <v>42825</v>
      </c>
      <c r="T1" s="11">
        <f ca="1">+TODAY()</f>
        <v>44169</v>
      </c>
      <c r="U1" s="12" t="s">
        <v>0</v>
      </c>
      <c r="V1" s="13"/>
      <c r="W1" s="14"/>
      <c r="X1" s="607" t="s">
        <v>1</v>
      </c>
      <c r="Y1" s="608"/>
      <c r="Z1" s="609"/>
      <c r="AA1" s="610" t="s">
        <v>2</v>
      </c>
      <c r="AB1" s="611"/>
      <c r="AC1" s="612"/>
      <c r="AD1" s="613" t="s">
        <v>3</v>
      </c>
      <c r="AE1" s="614"/>
      <c r="AF1" s="615" t="s">
        <v>4</v>
      </c>
      <c r="AG1" s="616"/>
      <c r="AH1" s="617" t="s">
        <v>5</v>
      </c>
      <c r="AI1" s="618"/>
      <c r="AJ1" s="605" t="s">
        <v>6</v>
      </c>
      <c r="AK1" s="606"/>
      <c r="AL1" s="4"/>
      <c r="AM1" s="4"/>
      <c r="AN1" s="6"/>
      <c r="AO1" s="15"/>
    </row>
    <row r="2" spans="1:41" s="33" customFormat="1" ht="36.75" customHeight="1" x14ac:dyDescent="0.15">
      <c r="A2" s="16" t="s">
        <v>7</v>
      </c>
      <c r="B2" s="17" t="s">
        <v>8</v>
      </c>
      <c r="C2" s="18" t="s">
        <v>9</v>
      </c>
      <c r="D2" s="19" t="s">
        <v>10</v>
      </c>
      <c r="E2" s="20" t="s">
        <v>11</v>
      </c>
      <c r="F2" s="21" t="s">
        <v>12</v>
      </c>
      <c r="G2" s="20" t="s">
        <v>13</v>
      </c>
      <c r="H2" s="20" t="s">
        <v>14</v>
      </c>
      <c r="I2" s="20" t="s">
        <v>15</v>
      </c>
      <c r="J2" s="22" t="s">
        <v>16</v>
      </c>
      <c r="K2" s="22" t="s">
        <v>17</v>
      </c>
      <c r="L2" s="22" t="s">
        <v>18</v>
      </c>
      <c r="M2" s="20" t="s">
        <v>19</v>
      </c>
      <c r="N2" s="20" t="s">
        <v>20</v>
      </c>
      <c r="O2" s="23" t="s">
        <v>21</v>
      </c>
      <c r="P2" s="23" t="s">
        <v>22</v>
      </c>
      <c r="Q2" s="23" t="s">
        <v>23</v>
      </c>
      <c r="R2" s="24" t="s">
        <v>24</v>
      </c>
      <c r="S2" s="25" t="s">
        <v>25</v>
      </c>
      <c r="T2" s="26" t="s">
        <v>26</v>
      </c>
      <c r="U2" s="27" t="s">
        <v>27</v>
      </c>
      <c r="V2" s="28" t="s">
        <v>28</v>
      </c>
      <c r="W2" s="28" t="s">
        <v>29</v>
      </c>
      <c r="X2" s="26" t="s">
        <v>27</v>
      </c>
      <c r="Y2" s="26" t="s">
        <v>30</v>
      </c>
      <c r="Z2" s="26" t="s">
        <v>29</v>
      </c>
      <c r="AA2" s="26" t="s">
        <v>27</v>
      </c>
      <c r="AB2" s="26" t="s">
        <v>30</v>
      </c>
      <c r="AC2" s="26" t="s">
        <v>29</v>
      </c>
      <c r="AD2" s="28" t="s">
        <v>31</v>
      </c>
      <c r="AE2" s="29" t="s">
        <v>32</v>
      </c>
      <c r="AF2" s="26" t="s">
        <v>33</v>
      </c>
      <c r="AG2" s="30" t="s">
        <v>32</v>
      </c>
      <c r="AH2" s="26" t="s">
        <v>33</v>
      </c>
      <c r="AI2" s="30" t="s">
        <v>32</v>
      </c>
      <c r="AJ2" s="26" t="s">
        <v>33</v>
      </c>
      <c r="AK2" s="30" t="s">
        <v>32</v>
      </c>
      <c r="AL2" s="31" t="s">
        <v>34</v>
      </c>
      <c r="AM2" s="31" t="s">
        <v>35</v>
      </c>
      <c r="AN2" s="20" t="s">
        <v>36</v>
      </c>
      <c r="AO2" s="32" t="s">
        <v>37</v>
      </c>
    </row>
    <row r="3" spans="1:41" s="53" customFormat="1" ht="14" customHeight="1" x14ac:dyDescent="0.2">
      <c r="A3" s="34" t="s">
        <v>38</v>
      </c>
      <c r="B3" s="35">
        <v>1</v>
      </c>
      <c r="C3" s="36">
        <v>2016</v>
      </c>
      <c r="D3" s="38" t="s">
        <v>39</v>
      </c>
      <c r="E3" s="39">
        <v>42374</v>
      </c>
      <c r="F3" s="40" t="s">
        <v>40</v>
      </c>
      <c r="G3" s="41" t="s">
        <v>41</v>
      </c>
      <c r="H3" s="41" t="s">
        <v>42</v>
      </c>
      <c r="I3" s="42">
        <v>10800000</v>
      </c>
      <c r="J3" s="43">
        <v>10800000</v>
      </c>
      <c r="K3" s="43">
        <v>10800000</v>
      </c>
      <c r="L3" s="43">
        <v>110000000</v>
      </c>
      <c r="M3" s="37" t="s">
        <v>43</v>
      </c>
      <c r="N3" s="41" t="s">
        <v>44</v>
      </c>
      <c r="O3" s="44">
        <v>42374</v>
      </c>
      <c r="P3" s="44">
        <v>42467</v>
      </c>
      <c r="Q3" s="44">
        <v>42467</v>
      </c>
      <c r="R3" s="45">
        <f t="shared" ref="R3:R66" si="0">P3-O3+1</f>
        <v>94</v>
      </c>
      <c r="S3" s="45">
        <f t="shared" ref="S3:S66" si="1">+R3/30</f>
        <v>3.1333333333333333</v>
      </c>
      <c r="T3" s="46" t="str">
        <f t="shared" ref="T3:T66" ca="1" si="2">IF(O3=0,"",IF($T$1&gt;P3,"TERMINADO","EN EJECUCION"))</f>
        <v>TERMINADO</v>
      </c>
      <c r="U3" s="47"/>
      <c r="V3" s="48"/>
      <c r="W3" s="48"/>
      <c r="X3" s="47"/>
      <c r="Y3" s="47"/>
      <c r="Z3" s="47"/>
      <c r="AA3" s="47"/>
      <c r="AB3" s="47"/>
      <c r="AC3" s="47"/>
      <c r="AD3" s="48"/>
      <c r="AE3" s="49"/>
      <c r="AF3" s="47"/>
      <c r="AG3" s="47"/>
      <c r="AH3" s="47"/>
      <c r="AI3" s="47"/>
      <c r="AJ3" s="47"/>
      <c r="AK3" s="47"/>
      <c r="AL3" s="50"/>
      <c r="AM3" s="50"/>
      <c r="AN3" s="51">
        <f t="shared" ref="AN3:AN66" ca="1" si="3">IF(R3=1,"",100*($T$1-O3+1)/R3)</f>
        <v>1910.6382978723404</v>
      </c>
      <c r="AO3" s="52"/>
    </row>
    <row r="4" spans="1:41" s="53" customFormat="1" ht="14" customHeight="1" x14ac:dyDescent="0.2">
      <c r="A4" s="34" t="s">
        <v>38</v>
      </c>
      <c r="B4" s="35">
        <v>2</v>
      </c>
      <c r="C4" s="36">
        <v>2016</v>
      </c>
      <c r="D4" s="38" t="s">
        <v>46</v>
      </c>
      <c r="E4" s="39">
        <v>42374</v>
      </c>
      <c r="F4" s="40" t="s">
        <v>47</v>
      </c>
      <c r="G4" s="41" t="s">
        <v>41</v>
      </c>
      <c r="H4" s="41" t="s">
        <v>42</v>
      </c>
      <c r="I4" s="42">
        <v>65973600</v>
      </c>
      <c r="J4" s="54">
        <v>65973600</v>
      </c>
      <c r="K4" s="54">
        <v>65973600</v>
      </c>
      <c r="L4" s="43">
        <v>98883333</v>
      </c>
      <c r="M4" s="37" t="s">
        <v>43</v>
      </c>
      <c r="N4" s="41" t="s">
        <v>48</v>
      </c>
      <c r="O4" s="44">
        <v>42374</v>
      </c>
      <c r="P4" s="44">
        <v>42735</v>
      </c>
      <c r="Q4" s="44">
        <v>42735</v>
      </c>
      <c r="R4" s="45">
        <f t="shared" si="0"/>
        <v>362</v>
      </c>
      <c r="S4" s="45">
        <f t="shared" si="1"/>
        <v>12.066666666666666</v>
      </c>
      <c r="T4" s="46" t="str">
        <f t="shared" ca="1" si="2"/>
        <v>TERMINADO</v>
      </c>
      <c r="U4" s="47"/>
      <c r="V4" s="48"/>
      <c r="W4" s="48"/>
      <c r="X4" s="47"/>
      <c r="Y4" s="47"/>
      <c r="Z4" s="47"/>
      <c r="AA4" s="47"/>
      <c r="AB4" s="47"/>
      <c r="AC4" s="47"/>
      <c r="AD4" s="48"/>
      <c r="AE4" s="49"/>
      <c r="AF4" s="47"/>
      <c r="AG4" s="47"/>
      <c r="AH4" s="47"/>
      <c r="AI4" s="47"/>
      <c r="AJ4" s="47"/>
      <c r="AK4" s="47"/>
      <c r="AL4" s="50"/>
      <c r="AM4" s="55"/>
      <c r="AN4" s="51">
        <f t="shared" ca="1" si="3"/>
        <v>496.13259668508289</v>
      </c>
      <c r="AO4" s="52"/>
    </row>
    <row r="5" spans="1:41" s="57" customFormat="1" ht="14" customHeight="1" x14ac:dyDescent="0.2">
      <c r="A5" s="34" t="s">
        <v>38</v>
      </c>
      <c r="B5" s="35">
        <v>3</v>
      </c>
      <c r="C5" s="36">
        <v>2016</v>
      </c>
      <c r="D5" s="38" t="s">
        <v>50</v>
      </c>
      <c r="E5" s="39">
        <v>42374</v>
      </c>
      <c r="F5" s="38" t="s">
        <v>51</v>
      </c>
      <c r="G5" s="41" t="s">
        <v>41</v>
      </c>
      <c r="H5" s="41" t="s">
        <v>42</v>
      </c>
      <c r="I5" s="42">
        <v>65973600</v>
      </c>
      <c r="J5" s="54">
        <v>65973600</v>
      </c>
      <c r="K5" s="54">
        <v>20697600</v>
      </c>
      <c r="L5" s="43">
        <v>103500000</v>
      </c>
      <c r="M5" s="37" t="s">
        <v>43</v>
      </c>
      <c r="N5" s="41" t="s">
        <v>52</v>
      </c>
      <c r="O5" s="44">
        <v>42374</v>
      </c>
      <c r="P5" s="44">
        <v>42735</v>
      </c>
      <c r="Q5" s="44">
        <v>42735</v>
      </c>
      <c r="R5" s="45">
        <f t="shared" si="0"/>
        <v>362</v>
      </c>
      <c r="S5" s="45">
        <f t="shared" si="1"/>
        <v>12.066666666666666</v>
      </c>
      <c r="T5" s="46" t="str">
        <f t="shared" ca="1" si="2"/>
        <v>TERMINADO</v>
      </c>
      <c r="U5" s="47"/>
      <c r="V5" s="48"/>
      <c r="W5" s="48"/>
      <c r="X5" s="47"/>
      <c r="Y5" s="47"/>
      <c r="Z5" s="47"/>
      <c r="AA5" s="47"/>
      <c r="AB5" s="47"/>
      <c r="AC5" s="47"/>
      <c r="AD5" s="48"/>
      <c r="AE5" s="49"/>
      <c r="AF5" s="47"/>
      <c r="AG5" s="47"/>
      <c r="AH5" s="47"/>
      <c r="AI5" s="47"/>
      <c r="AJ5" s="47"/>
      <c r="AK5" s="47"/>
      <c r="AL5" s="56"/>
      <c r="AM5" s="55"/>
      <c r="AN5" s="51">
        <f t="shared" ca="1" si="3"/>
        <v>496.13259668508289</v>
      </c>
      <c r="AO5" s="52"/>
    </row>
    <row r="6" spans="1:41" s="57" customFormat="1" ht="14" customHeight="1" x14ac:dyDescent="0.2">
      <c r="A6" s="34" t="s">
        <v>38</v>
      </c>
      <c r="B6" s="35">
        <v>4</v>
      </c>
      <c r="C6" s="36">
        <v>2016</v>
      </c>
      <c r="D6" s="38" t="s">
        <v>53</v>
      </c>
      <c r="E6" s="39">
        <v>42374</v>
      </c>
      <c r="F6" s="40" t="s">
        <v>54</v>
      </c>
      <c r="G6" s="41" t="s">
        <v>41</v>
      </c>
      <c r="H6" s="41" t="s">
        <v>42</v>
      </c>
      <c r="I6" s="42">
        <v>27600000</v>
      </c>
      <c r="J6" s="54">
        <v>27600000</v>
      </c>
      <c r="K6" s="54">
        <v>16800000</v>
      </c>
      <c r="L6" s="43">
        <v>105800000</v>
      </c>
      <c r="M6" s="37" t="s">
        <v>43</v>
      </c>
      <c r="N6" s="41" t="s">
        <v>55</v>
      </c>
      <c r="O6" s="44">
        <v>42374</v>
      </c>
      <c r="P6" s="44">
        <v>42582</v>
      </c>
      <c r="Q6" s="44">
        <v>42582</v>
      </c>
      <c r="R6" s="45">
        <f t="shared" si="0"/>
        <v>209</v>
      </c>
      <c r="S6" s="45">
        <f t="shared" si="1"/>
        <v>6.9666666666666668</v>
      </c>
      <c r="T6" s="46" t="str">
        <f t="shared" ca="1" si="2"/>
        <v>TERMINADO</v>
      </c>
      <c r="U6" s="47"/>
      <c r="V6" s="48"/>
      <c r="W6" s="48"/>
      <c r="X6" s="47"/>
      <c r="Y6" s="47"/>
      <c r="Z6" s="47"/>
      <c r="AA6" s="47"/>
      <c r="AB6" s="47"/>
      <c r="AC6" s="47"/>
      <c r="AD6" s="48"/>
      <c r="AE6" s="49"/>
      <c r="AF6" s="47"/>
      <c r="AG6" s="47"/>
      <c r="AH6" s="47"/>
      <c r="AI6" s="47"/>
      <c r="AJ6" s="47"/>
      <c r="AK6" s="47"/>
      <c r="AL6" s="50"/>
      <c r="AM6" s="50"/>
      <c r="AN6" s="51">
        <f t="shared" ca="1" si="3"/>
        <v>859.33014354066984</v>
      </c>
      <c r="AO6" s="52"/>
    </row>
    <row r="7" spans="1:41" s="53" customFormat="1" ht="14" customHeight="1" x14ac:dyDescent="0.2">
      <c r="A7" s="34" t="s">
        <v>38</v>
      </c>
      <c r="B7" s="35">
        <v>5</v>
      </c>
      <c r="C7" s="36">
        <v>2016</v>
      </c>
      <c r="D7" s="38" t="s">
        <v>39</v>
      </c>
      <c r="E7" s="39">
        <v>42374</v>
      </c>
      <c r="F7" s="40" t="s">
        <v>56</v>
      </c>
      <c r="G7" s="41" t="s">
        <v>41</v>
      </c>
      <c r="H7" s="41" t="s">
        <v>42</v>
      </c>
      <c r="I7" s="42">
        <v>48300000</v>
      </c>
      <c r="J7" s="54">
        <v>48300000</v>
      </c>
      <c r="K7" s="54">
        <v>48300000</v>
      </c>
      <c r="L7" s="43">
        <v>5800000</v>
      </c>
      <c r="M7" s="37" t="s">
        <v>43</v>
      </c>
      <c r="N7" s="41" t="s">
        <v>57</v>
      </c>
      <c r="O7" s="44">
        <v>42374</v>
      </c>
      <c r="P7" s="44">
        <v>42582</v>
      </c>
      <c r="Q7" s="44">
        <v>42582</v>
      </c>
      <c r="R7" s="45">
        <f t="shared" si="0"/>
        <v>209</v>
      </c>
      <c r="S7" s="45">
        <f t="shared" si="1"/>
        <v>6.9666666666666668</v>
      </c>
      <c r="T7" s="46" t="str">
        <f t="shared" ca="1" si="2"/>
        <v>TERMINADO</v>
      </c>
      <c r="U7" s="47"/>
      <c r="V7" s="48"/>
      <c r="W7" s="58"/>
      <c r="X7" s="47"/>
      <c r="Y7" s="47"/>
      <c r="Z7" s="47"/>
      <c r="AA7" s="47"/>
      <c r="AB7" s="47"/>
      <c r="AC7" s="47"/>
      <c r="AD7" s="48"/>
      <c r="AE7" s="49"/>
      <c r="AF7" s="47"/>
      <c r="AG7" s="47"/>
      <c r="AH7" s="47"/>
      <c r="AI7" s="47"/>
      <c r="AJ7" s="47"/>
      <c r="AK7" s="47"/>
      <c r="AL7" s="50"/>
      <c r="AM7" s="50"/>
      <c r="AN7" s="51">
        <f t="shared" ca="1" si="3"/>
        <v>859.33014354066984</v>
      </c>
      <c r="AO7" s="52"/>
    </row>
    <row r="8" spans="1:41" s="53" customFormat="1" ht="14" customHeight="1" x14ac:dyDescent="0.2">
      <c r="A8" s="34" t="s">
        <v>38</v>
      </c>
      <c r="B8" s="35">
        <v>6</v>
      </c>
      <c r="C8" s="36">
        <v>2016</v>
      </c>
      <c r="D8" s="38" t="s">
        <v>50</v>
      </c>
      <c r="E8" s="39">
        <v>42374</v>
      </c>
      <c r="F8" s="40" t="s">
        <v>58</v>
      </c>
      <c r="G8" s="41" t="s">
        <v>41</v>
      </c>
      <c r="H8" s="41" t="s">
        <v>42</v>
      </c>
      <c r="I8" s="42">
        <v>47600000</v>
      </c>
      <c r="J8" s="54">
        <v>47600000</v>
      </c>
      <c r="K8" s="54">
        <v>47600000</v>
      </c>
      <c r="L8" s="43">
        <v>26500000</v>
      </c>
      <c r="M8" s="37" t="s">
        <v>43</v>
      </c>
      <c r="N8" s="41" t="s">
        <v>59</v>
      </c>
      <c r="O8" s="44">
        <v>42374</v>
      </c>
      <c r="P8" s="44">
        <v>42735</v>
      </c>
      <c r="Q8" s="44">
        <v>42735</v>
      </c>
      <c r="R8" s="45">
        <f t="shared" si="0"/>
        <v>362</v>
      </c>
      <c r="S8" s="45">
        <f t="shared" si="1"/>
        <v>12.066666666666666</v>
      </c>
      <c r="T8" s="46" t="str">
        <f t="shared" ca="1" si="2"/>
        <v>TERMINADO</v>
      </c>
      <c r="U8" s="47"/>
      <c r="V8" s="48"/>
      <c r="W8" s="48"/>
      <c r="X8" s="47"/>
      <c r="Y8" s="47"/>
      <c r="Z8" s="47"/>
      <c r="AA8" s="47"/>
      <c r="AB8" s="47"/>
      <c r="AC8" s="47"/>
      <c r="AD8" s="48"/>
      <c r="AE8" s="49"/>
      <c r="AF8" s="47"/>
      <c r="AG8" s="47"/>
      <c r="AH8" s="47"/>
      <c r="AI8" s="47"/>
      <c r="AJ8" s="47"/>
      <c r="AK8" s="47"/>
      <c r="AL8" s="50"/>
      <c r="AM8" s="50"/>
      <c r="AN8" s="51">
        <f t="shared" ca="1" si="3"/>
        <v>496.13259668508289</v>
      </c>
      <c r="AO8" s="52"/>
    </row>
    <row r="9" spans="1:41" s="53" customFormat="1" ht="14" customHeight="1" x14ac:dyDescent="0.2">
      <c r="A9" s="34" t="s">
        <v>38</v>
      </c>
      <c r="B9" s="35">
        <v>7</v>
      </c>
      <c r="C9" s="36">
        <v>2016</v>
      </c>
      <c r="D9" s="38" t="s">
        <v>60</v>
      </c>
      <c r="E9" s="39">
        <v>42374</v>
      </c>
      <c r="F9" s="40" t="s">
        <v>61</v>
      </c>
      <c r="G9" s="41" t="s">
        <v>41</v>
      </c>
      <c r="H9" s="41" t="s">
        <v>42</v>
      </c>
      <c r="I9" s="42">
        <v>15180000</v>
      </c>
      <c r="J9" s="54">
        <v>15180000</v>
      </c>
      <c r="K9" s="54">
        <v>15180000</v>
      </c>
      <c r="L9" s="43">
        <v>20000000</v>
      </c>
      <c r="M9" s="37" t="s">
        <v>43</v>
      </c>
      <c r="N9" s="41" t="s">
        <v>62</v>
      </c>
      <c r="O9" s="44">
        <v>42374</v>
      </c>
      <c r="P9" s="44">
        <v>42582</v>
      </c>
      <c r="Q9" s="44">
        <v>42582</v>
      </c>
      <c r="R9" s="45">
        <f t="shared" si="0"/>
        <v>209</v>
      </c>
      <c r="S9" s="45">
        <f t="shared" si="1"/>
        <v>6.9666666666666668</v>
      </c>
      <c r="T9" s="46" t="str">
        <f t="shared" ca="1" si="2"/>
        <v>TERMINADO</v>
      </c>
      <c r="U9" s="47"/>
      <c r="V9" s="48"/>
      <c r="W9" s="48"/>
      <c r="X9" s="47"/>
      <c r="Y9" s="47"/>
      <c r="Z9" s="47"/>
      <c r="AA9" s="47"/>
      <c r="AB9" s="47"/>
      <c r="AC9" s="47"/>
      <c r="AD9" s="48"/>
      <c r="AE9" s="49"/>
      <c r="AF9" s="47"/>
      <c r="AG9" s="47"/>
      <c r="AH9" s="47"/>
      <c r="AI9" s="47"/>
      <c r="AJ9" s="47"/>
      <c r="AK9" s="47"/>
      <c r="AL9" s="50"/>
      <c r="AM9" s="50"/>
      <c r="AN9" s="51">
        <f t="shared" ca="1" si="3"/>
        <v>859.33014354066984</v>
      </c>
      <c r="AO9" s="52"/>
    </row>
    <row r="10" spans="1:41" s="53" customFormat="1" ht="14" customHeight="1" x14ac:dyDescent="0.2">
      <c r="A10" s="34" t="s">
        <v>38</v>
      </c>
      <c r="B10" s="35">
        <v>9</v>
      </c>
      <c r="C10" s="36">
        <v>2016</v>
      </c>
      <c r="D10" s="38" t="s">
        <v>63</v>
      </c>
      <c r="E10" s="39">
        <v>42374</v>
      </c>
      <c r="F10" s="40" t="s">
        <v>64</v>
      </c>
      <c r="G10" s="41" t="s">
        <v>41</v>
      </c>
      <c r="H10" s="41" t="s">
        <v>42</v>
      </c>
      <c r="I10" s="42">
        <v>27600000</v>
      </c>
      <c r="J10" s="54">
        <v>27600000</v>
      </c>
      <c r="K10" s="54">
        <v>27600000</v>
      </c>
      <c r="L10" s="43">
        <v>15000000</v>
      </c>
      <c r="M10" s="37" t="s">
        <v>43</v>
      </c>
      <c r="N10" s="41" t="s">
        <v>65</v>
      </c>
      <c r="O10" s="44">
        <v>42374</v>
      </c>
      <c r="P10" s="44">
        <v>42582</v>
      </c>
      <c r="Q10" s="44">
        <v>42582</v>
      </c>
      <c r="R10" s="45">
        <f t="shared" si="0"/>
        <v>209</v>
      </c>
      <c r="S10" s="45">
        <f t="shared" si="1"/>
        <v>6.9666666666666668</v>
      </c>
      <c r="T10" s="46" t="str">
        <f t="shared" ca="1" si="2"/>
        <v>TERMINADO</v>
      </c>
      <c r="U10" s="47"/>
      <c r="V10" s="48"/>
      <c r="W10" s="48"/>
      <c r="X10" s="47"/>
      <c r="Y10" s="47"/>
      <c r="Z10" s="47"/>
      <c r="AA10" s="47"/>
      <c r="AB10" s="47"/>
      <c r="AC10" s="47"/>
      <c r="AD10" s="48"/>
      <c r="AE10" s="49"/>
      <c r="AF10" s="47"/>
      <c r="AG10" s="47"/>
      <c r="AH10" s="47"/>
      <c r="AI10" s="47"/>
      <c r="AJ10" s="47"/>
      <c r="AK10" s="47"/>
      <c r="AL10" s="50"/>
      <c r="AM10" s="50"/>
      <c r="AN10" s="51">
        <f t="shared" ca="1" si="3"/>
        <v>859.33014354066984</v>
      </c>
      <c r="AO10" s="52"/>
    </row>
    <row r="11" spans="1:41" s="53" customFormat="1" ht="14" customHeight="1" x14ac:dyDescent="0.2">
      <c r="A11" s="34" t="s">
        <v>38</v>
      </c>
      <c r="B11" s="35">
        <v>10</v>
      </c>
      <c r="C11" s="36">
        <v>2016</v>
      </c>
      <c r="D11" s="38" t="s">
        <v>39</v>
      </c>
      <c r="E11" s="39">
        <v>42374</v>
      </c>
      <c r="F11" s="40" t="s">
        <v>68</v>
      </c>
      <c r="G11" s="41" t="s">
        <v>41</v>
      </c>
      <c r="H11" s="41" t="s">
        <v>42</v>
      </c>
      <c r="I11" s="42">
        <v>17250000</v>
      </c>
      <c r="J11" s="54">
        <v>17250000</v>
      </c>
      <c r="K11" s="54">
        <v>17250000</v>
      </c>
      <c r="L11" s="43">
        <v>16800000</v>
      </c>
      <c r="M11" s="37" t="s">
        <v>43</v>
      </c>
      <c r="N11" s="41" t="s">
        <v>69</v>
      </c>
      <c r="O11" s="44">
        <v>42374</v>
      </c>
      <c r="P11" s="44">
        <v>42582</v>
      </c>
      <c r="Q11" s="44">
        <v>42582</v>
      </c>
      <c r="R11" s="45">
        <f t="shared" si="0"/>
        <v>209</v>
      </c>
      <c r="S11" s="45">
        <f t="shared" si="1"/>
        <v>6.9666666666666668</v>
      </c>
      <c r="T11" s="46" t="str">
        <f t="shared" ca="1" si="2"/>
        <v>TERMINADO</v>
      </c>
      <c r="U11" s="47"/>
      <c r="V11" s="48"/>
      <c r="W11" s="48"/>
      <c r="X11" s="47"/>
      <c r="Y11" s="47"/>
      <c r="Z11" s="47"/>
      <c r="AA11" s="47"/>
      <c r="AB11" s="47"/>
      <c r="AC11" s="47"/>
      <c r="AD11" s="48"/>
      <c r="AE11" s="49"/>
      <c r="AF11" s="47"/>
      <c r="AG11" s="47"/>
      <c r="AH11" s="47"/>
      <c r="AI11" s="47"/>
      <c r="AJ11" s="47"/>
      <c r="AK11" s="47"/>
      <c r="AL11" s="50"/>
      <c r="AM11" s="50"/>
      <c r="AN11" s="51">
        <f t="shared" ca="1" si="3"/>
        <v>859.33014354066984</v>
      </c>
      <c r="AO11" s="52"/>
    </row>
    <row r="12" spans="1:41" s="53" customFormat="1" ht="14" customHeight="1" x14ac:dyDescent="0.2">
      <c r="A12" s="34" t="s">
        <v>38</v>
      </c>
      <c r="B12" s="35">
        <v>17</v>
      </c>
      <c r="C12" s="36">
        <v>2016</v>
      </c>
      <c r="D12" s="38" t="s">
        <v>39</v>
      </c>
      <c r="E12" s="39">
        <v>42374</v>
      </c>
      <c r="F12" s="40" t="s">
        <v>72</v>
      </c>
      <c r="G12" s="41" t="s">
        <v>41</v>
      </c>
      <c r="H12" s="41" t="s">
        <v>42</v>
      </c>
      <c r="I12" s="42">
        <v>8500800</v>
      </c>
      <c r="J12" s="54">
        <v>8500800</v>
      </c>
      <c r="K12" s="54">
        <v>58083333</v>
      </c>
      <c r="L12" s="43">
        <v>16800000</v>
      </c>
      <c r="M12" s="37" t="s">
        <v>43</v>
      </c>
      <c r="N12" s="41" t="s">
        <v>73</v>
      </c>
      <c r="O12" s="44">
        <v>42374</v>
      </c>
      <c r="P12" s="44">
        <v>42582</v>
      </c>
      <c r="Q12" s="44">
        <v>42582</v>
      </c>
      <c r="R12" s="45">
        <f t="shared" si="0"/>
        <v>209</v>
      </c>
      <c r="S12" s="45">
        <f t="shared" si="1"/>
        <v>6.9666666666666668</v>
      </c>
      <c r="T12" s="46" t="str">
        <f t="shared" ca="1" si="2"/>
        <v>TERMINADO</v>
      </c>
      <c r="U12" s="47"/>
      <c r="V12" s="48"/>
      <c r="W12" s="48"/>
      <c r="X12" s="47"/>
      <c r="Y12" s="47"/>
      <c r="Z12" s="47"/>
      <c r="AA12" s="47"/>
      <c r="AB12" s="47"/>
      <c r="AC12" s="47"/>
      <c r="AD12" s="48"/>
      <c r="AE12" s="49"/>
      <c r="AF12" s="47"/>
      <c r="AG12" s="47"/>
      <c r="AH12" s="47"/>
      <c r="AI12" s="47"/>
      <c r="AJ12" s="47"/>
      <c r="AK12" s="47"/>
      <c r="AL12" s="41"/>
      <c r="AM12" s="41"/>
      <c r="AN12" s="51">
        <f t="shared" ca="1" si="3"/>
        <v>859.33014354066984</v>
      </c>
      <c r="AO12" s="59"/>
    </row>
    <row r="13" spans="1:41" s="53" customFormat="1" ht="14" customHeight="1" x14ac:dyDescent="0.2">
      <c r="A13" s="34" t="s">
        <v>38</v>
      </c>
      <c r="B13" s="35">
        <v>8</v>
      </c>
      <c r="C13" s="36">
        <v>2016</v>
      </c>
      <c r="D13" s="38" t="s">
        <v>60</v>
      </c>
      <c r="E13" s="39">
        <v>42375</v>
      </c>
      <c r="F13" s="40" t="s">
        <v>76</v>
      </c>
      <c r="G13" s="41" t="s">
        <v>41</v>
      </c>
      <c r="H13" s="41" t="s">
        <v>42</v>
      </c>
      <c r="I13" s="42">
        <v>58083333</v>
      </c>
      <c r="J13" s="54">
        <v>58083333</v>
      </c>
      <c r="K13" s="54">
        <v>7843733</v>
      </c>
      <c r="L13" s="43">
        <v>21600000</v>
      </c>
      <c r="M13" s="37" t="s">
        <v>43</v>
      </c>
      <c r="N13" s="41" t="s">
        <v>77</v>
      </c>
      <c r="O13" s="44">
        <v>42376</v>
      </c>
      <c r="P13" s="44">
        <v>42582</v>
      </c>
      <c r="Q13" s="44">
        <v>42582</v>
      </c>
      <c r="R13" s="45">
        <f t="shared" si="0"/>
        <v>207</v>
      </c>
      <c r="S13" s="45">
        <f t="shared" si="1"/>
        <v>6.9</v>
      </c>
      <c r="T13" s="46" t="str">
        <f t="shared" ca="1" si="2"/>
        <v>TERMINADO</v>
      </c>
      <c r="U13" s="47"/>
      <c r="V13" s="48"/>
      <c r="W13" s="48"/>
      <c r="X13" s="47"/>
      <c r="Y13" s="47"/>
      <c r="Z13" s="47"/>
      <c r="AA13" s="47"/>
      <c r="AB13" s="47"/>
      <c r="AC13" s="47"/>
      <c r="AD13" s="48"/>
      <c r="AE13" s="49"/>
      <c r="AF13" s="47"/>
      <c r="AG13" s="47"/>
      <c r="AH13" s="47"/>
      <c r="AI13" s="47"/>
      <c r="AJ13" s="47"/>
      <c r="AK13" s="47"/>
      <c r="AL13" s="50"/>
      <c r="AM13" s="50"/>
      <c r="AN13" s="51">
        <f t="shared" ca="1" si="3"/>
        <v>866.66666666666663</v>
      </c>
      <c r="AO13" s="52"/>
    </row>
    <row r="14" spans="1:41" s="57" customFormat="1" ht="14" customHeight="1" x14ac:dyDescent="0.2">
      <c r="A14" s="34" t="s">
        <v>38</v>
      </c>
      <c r="B14" s="35">
        <v>11</v>
      </c>
      <c r="C14" s="36">
        <v>2016</v>
      </c>
      <c r="D14" s="38" t="s">
        <v>50</v>
      </c>
      <c r="E14" s="39">
        <v>42375</v>
      </c>
      <c r="F14" s="40" t="s">
        <v>80</v>
      </c>
      <c r="G14" s="41" t="s">
        <v>41</v>
      </c>
      <c r="H14" s="41" t="s">
        <v>42</v>
      </c>
      <c r="I14" s="42">
        <v>54933333</v>
      </c>
      <c r="J14" s="54">
        <v>54933333</v>
      </c>
      <c r="K14" s="54">
        <v>18666666</v>
      </c>
      <c r="L14" s="43">
        <v>48000000</v>
      </c>
      <c r="M14" s="37" t="s">
        <v>43</v>
      </c>
      <c r="N14" s="41" t="s">
        <v>81</v>
      </c>
      <c r="O14" s="44">
        <v>42375</v>
      </c>
      <c r="P14" s="44">
        <v>42582</v>
      </c>
      <c r="Q14" s="44">
        <v>42582</v>
      </c>
      <c r="R14" s="45">
        <f t="shared" si="0"/>
        <v>208</v>
      </c>
      <c r="S14" s="45">
        <f t="shared" si="1"/>
        <v>6.9333333333333336</v>
      </c>
      <c r="T14" s="46" t="str">
        <f t="shared" ca="1" si="2"/>
        <v>TERMINADO</v>
      </c>
      <c r="U14" s="47"/>
      <c r="V14" s="48"/>
      <c r="W14" s="48"/>
      <c r="X14" s="47"/>
      <c r="Y14" s="47"/>
      <c r="Z14" s="47"/>
      <c r="AA14" s="47"/>
      <c r="AB14" s="47"/>
      <c r="AC14" s="47"/>
      <c r="AD14" s="48"/>
      <c r="AE14" s="49"/>
      <c r="AF14" s="47"/>
      <c r="AG14" s="47"/>
      <c r="AH14" s="47"/>
      <c r="AI14" s="47"/>
      <c r="AJ14" s="47"/>
      <c r="AK14" s="47"/>
      <c r="AL14" s="50"/>
      <c r="AM14" s="50"/>
      <c r="AN14" s="51">
        <f t="shared" ca="1" si="3"/>
        <v>862.98076923076928</v>
      </c>
      <c r="AO14" s="52"/>
    </row>
    <row r="15" spans="1:41" s="53" customFormat="1" ht="14" customHeight="1" x14ac:dyDescent="0.2">
      <c r="A15" s="34" t="s">
        <v>38</v>
      </c>
      <c r="B15" s="35">
        <v>12</v>
      </c>
      <c r="C15" s="36">
        <v>2016</v>
      </c>
      <c r="D15" s="38" t="s">
        <v>53</v>
      </c>
      <c r="E15" s="39">
        <v>42375</v>
      </c>
      <c r="F15" s="40" t="s">
        <v>83</v>
      </c>
      <c r="G15" s="41" t="s">
        <v>41</v>
      </c>
      <c r="H15" s="41" t="s">
        <v>42</v>
      </c>
      <c r="I15" s="42">
        <v>25379200</v>
      </c>
      <c r="J15" s="54">
        <v>25379200</v>
      </c>
      <c r="K15" s="54">
        <v>25379200</v>
      </c>
      <c r="L15" s="43">
        <v>21000000</v>
      </c>
      <c r="M15" s="37" t="s">
        <v>43</v>
      </c>
      <c r="N15" s="41" t="s">
        <v>84</v>
      </c>
      <c r="O15" s="44">
        <v>42375</v>
      </c>
      <c r="P15" s="44">
        <v>42582</v>
      </c>
      <c r="Q15" s="44">
        <v>42582</v>
      </c>
      <c r="R15" s="45">
        <f t="shared" si="0"/>
        <v>208</v>
      </c>
      <c r="S15" s="45">
        <f t="shared" si="1"/>
        <v>6.9333333333333336</v>
      </c>
      <c r="T15" s="46" t="str">
        <f t="shared" ca="1" si="2"/>
        <v>TERMINADO</v>
      </c>
      <c r="U15" s="47"/>
      <c r="V15" s="48"/>
      <c r="W15" s="48"/>
      <c r="X15" s="47"/>
      <c r="Y15" s="47"/>
      <c r="Z15" s="47"/>
      <c r="AA15" s="47"/>
      <c r="AB15" s="47"/>
      <c r="AC15" s="47"/>
      <c r="AD15" s="48"/>
      <c r="AE15" s="49"/>
      <c r="AF15" s="47"/>
      <c r="AG15" s="47"/>
      <c r="AH15" s="47"/>
      <c r="AI15" s="47"/>
      <c r="AJ15" s="47"/>
      <c r="AK15" s="47"/>
      <c r="AL15" s="50"/>
      <c r="AM15" s="50"/>
      <c r="AN15" s="60">
        <f t="shared" ca="1" si="3"/>
        <v>862.98076923076928</v>
      </c>
      <c r="AO15" s="52"/>
    </row>
    <row r="16" spans="1:41" s="53" customFormat="1" ht="14" customHeight="1" x14ac:dyDescent="0.2">
      <c r="A16" s="34" t="s">
        <v>38</v>
      </c>
      <c r="B16" s="35">
        <v>13</v>
      </c>
      <c r="C16" s="36">
        <v>2016</v>
      </c>
      <c r="D16" s="38" t="s">
        <v>53</v>
      </c>
      <c r="E16" s="39">
        <v>42375</v>
      </c>
      <c r="F16" s="40" t="s">
        <v>87</v>
      </c>
      <c r="G16" s="41" t="s">
        <v>41</v>
      </c>
      <c r="H16" s="41" t="s">
        <v>42</v>
      </c>
      <c r="I16" s="42">
        <v>24720000</v>
      </c>
      <c r="J16" s="54">
        <v>24720000</v>
      </c>
      <c r="K16" s="54">
        <v>24720000</v>
      </c>
      <c r="L16" s="43">
        <v>35400000</v>
      </c>
      <c r="M16" s="37" t="s">
        <v>43</v>
      </c>
      <c r="N16" s="41" t="s">
        <v>88</v>
      </c>
      <c r="O16" s="44">
        <v>42375</v>
      </c>
      <c r="P16" s="44">
        <v>42582</v>
      </c>
      <c r="Q16" s="44">
        <v>42582</v>
      </c>
      <c r="R16" s="45">
        <f t="shared" si="0"/>
        <v>208</v>
      </c>
      <c r="S16" s="45">
        <f t="shared" si="1"/>
        <v>6.9333333333333336</v>
      </c>
      <c r="T16" s="46" t="str">
        <f t="shared" ca="1" si="2"/>
        <v>TERMINADO</v>
      </c>
      <c r="U16" s="47"/>
      <c r="V16" s="48"/>
      <c r="W16" s="48"/>
      <c r="X16" s="47"/>
      <c r="Y16" s="47"/>
      <c r="Z16" s="47"/>
      <c r="AA16" s="47"/>
      <c r="AB16" s="47"/>
      <c r="AC16" s="47"/>
      <c r="AD16" s="48"/>
      <c r="AE16" s="49"/>
      <c r="AF16" s="47"/>
      <c r="AG16" s="47"/>
      <c r="AH16" s="47"/>
      <c r="AI16" s="47"/>
      <c r="AJ16" s="47"/>
      <c r="AK16" s="47"/>
      <c r="AL16" s="50"/>
      <c r="AM16" s="50"/>
      <c r="AN16" s="51">
        <f t="shared" ca="1" si="3"/>
        <v>862.98076923076928</v>
      </c>
      <c r="AO16" s="52"/>
    </row>
    <row r="17" spans="1:41" s="53" customFormat="1" ht="14" customHeight="1" x14ac:dyDescent="0.2">
      <c r="A17" s="34" t="s">
        <v>38</v>
      </c>
      <c r="B17" s="35">
        <v>14</v>
      </c>
      <c r="C17" s="36">
        <v>2016</v>
      </c>
      <c r="D17" s="38" t="s">
        <v>90</v>
      </c>
      <c r="E17" s="39">
        <v>42375</v>
      </c>
      <c r="F17" s="40" t="s">
        <v>91</v>
      </c>
      <c r="G17" s="41" t="s">
        <v>41</v>
      </c>
      <c r="H17" s="41" t="s">
        <v>42</v>
      </c>
      <c r="I17" s="42">
        <v>21973333</v>
      </c>
      <c r="J17" s="54">
        <v>21973333</v>
      </c>
      <c r="K17" s="54">
        <v>21973333</v>
      </c>
      <c r="L17" s="43">
        <v>43800000</v>
      </c>
      <c r="M17" s="37" t="s">
        <v>43</v>
      </c>
      <c r="N17" s="41" t="s">
        <v>92</v>
      </c>
      <c r="O17" s="44">
        <v>42375</v>
      </c>
      <c r="P17" s="44">
        <v>42582</v>
      </c>
      <c r="Q17" s="44">
        <v>42582</v>
      </c>
      <c r="R17" s="45">
        <f t="shared" si="0"/>
        <v>208</v>
      </c>
      <c r="S17" s="45">
        <f t="shared" si="1"/>
        <v>6.9333333333333336</v>
      </c>
      <c r="T17" s="46" t="str">
        <f t="shared" ca="1" si="2"/>
        <v>TERMINADO</v>
      </c>
      <c r="U17" s="47"/>
      <c r="V17" s="48"/>
      <c r="W17" s="48"/>
      <c r="X17" s="47"/>
      <c r="Y17" s="47"/>
      <c r="Z17" s="47"/>
      <c r="AA17" s="47"/>
      <c r="AB17" s="47"/>
      <c r="AC17" s="47"/>
      <c r="AD17" s="48"/>
      <c r="AE17" s="49"/>
      <c r="AF17" s="47"/>
      <c r="AG17" s="47"/>
      <c r="AH17" s="47"/>
      <c r="AI17" s="47"/>
      <c r="AJ17" s="47"/>
      <c r="AK17" s="47"/>
      <c r="AL17" s="50"/>
      <c r="AM17" s="50"/>
      <c r="AN17" s="51">
        <f t="shared" ca="1" si="3"/>
        <v>862.98076923076928</v>
      </c>
      <c r="AO17" s="52"/>
    </row>
    <row r="18" spans="1:41" s="53" customFormat="1" ht="14" customHeight="1" x14ac:dyDescent="0.2">
      <c r="A18" s="34" t="s">
        <v>38</v>
      </c>
      <c r="B18" s="35">
        <v>15</v>
      </c>
      <c r="C18" s="36">
        <v>2016</v>
      </c>
      <c r="D18" s="38" t="s">
        <v>90</v>
      </c>
      <c r="E18" s="39">
        <v>42375</v>
      </c>
      <c r="F18" s="40" t="s">
        <v>93</v>
      </c>
      <c r="G18" s="41" t="s">
        <v>41</v>
      </c>
      <c r="H18" s="41" t="s">
        <v>42</v>
      </c>
      <c r="I18" s="42">
        <v>13733333</v>
      </c>
      <c r="J18" s="54">
        <v>13733333</v>
      </c>
      <c r="K18" s="54">
        <v>13733333</v>
      </c>
      <c r="L18" s="43">
        <v>61833333</v>
      </c>
      <c r="M18" s="37" t="s">
        <v>43</v>
      </c>
      <c r="N18" s="41" t="s">
        <v>94</v>
      </c>
      <c r="O18" s="44">
        <v>42375</v>
      </c>
      <c r="P18" s="44">
        <v>42582</v>
      </c>
      <c r="Q18" s="44">
        <v>42582</v>
      </c>
      <c r="R18" s="45">
        <f t="shared" si="0"/>
        <v>208</v>
      </c>
      <c r="S18" s="45">
        <f t="shared" si="1"/>
        <v>6.9333333333333336</v>
      </c>
      <c r="T18" s="46" t="str">
        <f t="shared" ca="1" si="2"/>
        <v>TERMINADO</v>
      </c>
      <c r="U18" s="47"/>
      <c r="V18" s="48"/>
      <c r="W18" s="48"/>
      <c r="X18" s="47"/>
      <c r="Y18" s="47"/>
      <c r="Z18" s="47"/>
      <c r="AA18" s="47"/>
      <c r="AB18" s="47"/>
      <c r="AC18" s="47"/>
      <c r="AD18" s="48"/>
      <c r="AE18" s="49"/>
      <c r="AF18" s="47"/>
      <c r="AG18" s="47"/>
      <c r="AH18" s="47"/>
      <c r="AI18" s="47"/>
      <c r="AJ18" s="47"/>
      <c r="AK18" s="47"/>
      <c r="AL18" s="50"/>
      <c r="AM18" s="50"/>
      <c r="AN18" s="51">
        <f t="shared" ca="1" si="3"/>
        <v>862.98076923076928</v>
      </c>
      <c r="AO18" s="52"/>
    </row>
    <row r="19" spans="1:41" s="53" customFormat="1" ht="14" customHeight="1" x14ac:dyDescent="0.2">
      <c r="A19" s="34" t="s">
        <v>38</v>
      </c>
      <c r="B19" s="35">
        <v>16</v>
      </c>
      <c r="C19" s="36">
        <v>2016</v>
      </c>
      <c r="D19" s="38" t="s">
        <v>46</v>
      </c>
      <c r="E19" s="39">
        <v>42375</v>
      </c>
      <c r="F19" s="40" t="s">
        <v>95</v>
      </c>
      <c r="G19" s="41" t="s">
        <v>41</v>
      </c>
      <c r="H19" s="41" t="s">
        <v>42</v>
      </c>
      <c r="I19" s="42">
        <v>29609067</v>
      </c>
      <c r="J19" s="54">
        <v>29609067</v>
      </c>
      <c r="K19" s="54">
        <v>29609067</v>
      </c>
      <c r="L19" s="43">
        <v>63800000</v>
      </c>
      <c r="M19" s="37" t="s">
        <v>43</v>
      </c>
      <c r="N19" s="41" t="s">
        <v>96</v>
      </c>
      <c r="O19" s="44">
        <v>42375</v>
      </c>
      <c r="P19" s="44">
        <v>42582</v>
      </c>
      <c r="Q19" s="44">
        <v>42582</v>
      </c>
      <c r="R19" s="45">
        <f t="shared" si="0"/>
        <v>208</v>
      </c>
      <c r="S19" s="45">
        <f t="shared" si="1"/>
        <v>6.9333333333333336</v>
      </c>
      <c r="T19" s="46" t="str">
        <f t="shared" ca="1" si="2"/>
        <v>TERMINADO</v>
      </c>
      <c r="U19" s="47"/>
      <c r="V19" s="48"/>
      <c r="W19" s="48"/>
      <c r="X19" s="47"/>
      <c r="Y19" s="47"/>
      <c r="Z19" s="47"/>
      <c r="AA19" s="47"/>
      <c r="AB19" s="47"/>
      <c r="AC19" s="47"/>
      <c r="AD19" s="48"/>
      <c r="AE19" s="49"/>
      <c r="AF19" s="47"/>
      <c r="AG19" s="47"/>
      <c r="AH19" s="47"/>
      <c r="AI19" s="47"/>
      <c r="AJ19" s="47"/>
      <c r="AK19" s="47"/>
      <c r="AL19" s="41"/>
      <c r="AM19" s="41"/>
      <c r="AN19" s="51">
        <f t="shared" ca="1" si="3"/>
        <v>862.98076923076928</v>
      </c>
      <c r="AO19" s="59"/>
    </row>
    <row r="20" spans="1:41" s="53" customFormat="1" ht="14" customHeight="1" x14ac:dyDescent="0.2">
      <c r="A20" s="34" t="s">
        <v>38</v>
      </c>
      <c r="B20" s="35">
        <v>18</v>
      </c>
      <c r="C20" s="36">
        <v>2016</v>
      </c>
      <c r="D20" s="38" t="s">
        <v>39</v>
      </c>
      <c r="E20" s="39">
        <v>42375</v>
      </c>
      <c r="F20" s="40" t="s">
        <v>97</v>
      </c>
      <c r="G20" s="41" t="s">
        <v>41</v>
      </c>
      <c r="H20" s="41" t="s">
        <v>42</v>
      </c>
      <c r="I20" s="42">
        <v>17083333</v>
      </c>
      <c r="J20" s="54">
        <v>17083333</v>
      </c>
      <c r="K20" s="54">
        <v>14500000</v>
      </c>
      <c r="L20" s="43">
        <v>48000000</v>
      </c>
      <c r="M20" s="37" t="s">
        <v>43</v>
      </c>
      <c r="N20" s="41" t="s">
        <v>98</v>
      </c>
      <c r="O20" s="44">
        <v>42376</v>
      </c>
      <c r="P20" s="44">
        <v>42582</v>
      </c>
      <c r="Q20" s="44">
        <v>42582</v>
      </c>
      <c r="R20" s="45">
        <f t="shared" si="0"/>
        <v>207</v>
      </c>
      <c r="S20" s="45">
        <f t="shared" si="1"/>
        <v>6.9</v>
      </c>
      <c r="T20" s="46" t="str">
        <f t="shared" ca="1" si="2"/>
        <v>TERMINADO</v>
      </c>
      <c r="U20" s="47"/>
      <c r="V20" s="48"/>
      <c r="W20" s="48"/>
      <c r="X20" s="47"/>
      <c r="Y20" s="47"/>
      <c r="Z20" s="47"/>
      <c r="AA20" s="47"/>
      <c r="AB20" s="47"/>
      <c r="AC20" s="47"/>
      <c r="AD20" s="48"/>
      <c r="AE20" s="49"/>
      <c r="AF20" s="47"/>
      <c r="AG20" s="47"/>
      <c r="AH20" s="47"/>
      <c r="AI20" s="47"/>
      <c r="AJ20" s="47"/>
      <c r="AK20" s="47"/>
      <c r="AL20" s="41"/>
      <c r="AM20" s="41"/>
      <c r="AN20" s="51">
        <f t="shared" ca="1" si="3"/>
        <v>866.66666666666663</v>
      </c>
      <c r="AO20" s="59"/>
    </row>
    <row r="21" spans="1:41" s="53" customFormat="1" ht="14" customHeight="1" x14ac:dyDescent="0.2">
      <c r="A21" s="34" t="s">
        <v>99</v>
      </c>
      <c r="B21" s="35">
        <v>19</v>
      </c>
      <c r="C21" s="36">
        <v>2016</v>
      </c>
      <c r="D21" s="38" t="s">
        <v>46</v>
      </c>
      <c r="E21" s="39">
        <v>42376</v>
      </c>
      <c r="F21" s="40" t="s">
        <v>100</v>
      </c>
      <c r="G21" s="41" t="s">
        <v>41</v>
      </c>
      <c r="H21" s="41" t="s">
        <v>101</v>
      </c>
      <c r="I21" s="42">
        <v>50895000</v>
      </c>
      <c r="J21" s="54">
        <v>50895000</v>
      </c>
      <c r="K21" s="54"/>
      <c r="L21" s="43">
        <v>48000000</v>
      </c>
      <c r="M21" s="37" t="s">
        <v>102</v>
      </c>
      <c r="N21" s="41" t="s">
        <v>103</v>
      </c>
      <c r="O21" s="44">
        <v>42376</v>
      </c>
      <c r="P21" s="44">
        <v>42467</v>
      </c>
      <c r="Q21" s="44">
        <v>42467</v>
      </c>
      <c r="R21" s="37">
        <f t="shared" si="0"/>
        <v>92</v>
      </c>
      <c r="S21" s="45">
        <f t="shared" si="1"/>
        <v>3.0666666666666669</v>
      </c>
      <c r="T21" s="46" t="str">
        <f t="shared" ca="1" si="2"/>
        <v>TERMINADO</v>
      </c>
      <c r="U21" s="47"/>
      <c r="V21" s="48"/>
      <c r="W21" s="48"/>
      <c r="X21" s="47"/>
      <c r="Y21" s="47"/>
      <c r="Z21" s="47"/>
      <c r="AA21" s="47"/>
      <c r="AB21" s="47"/>
      <c r="AC21" s="47"/>
      <c r="AD21" s="48"/>
      <c r="AE21" s="49"/>
      <c r="AF21" s="47"/>
      <c r="AG21" s="47"/>
      <c r="AH21" s="47"/>
      <c r="AI21" s="47"/>
      <c r="AJ21" s="47"/>
      <c r="AK21" s="47"/>
      <c r="AL21" s="41"/>
      <c r="AM21" s="41"/>
      <c r="AN21" s="51">
        <f t="shared" ca="1" si="3"/>
        <v>1950</v>
      </c>
      <c r="AO21" s="59"/>
    </row>
    <row r="22" spans="1:41" s="57" customFormat="1" ht="14" customHeight="1" x14ac:dyDescent="0.2">
      <c r="A22" s="34" t="s">
        <v>38</v>
      </c>
      <c r="B22" s="35">
        <v>20</v>
      </c>
      <c r="C22" s="36">
        <v>2016</v>
      </c>
      <c r="D22" s="38" t="s">
        <v>46</v>
      </c>
      <c r="E22" s="39">
        <v>42376</v>
      </c>
      <c r="F22" s="40" t="s">
        <v>105</v>
      </c>
      <c r="G22" s="41" t="s">
        <v>41</v>
      </c>
      <c r="H22" s="41" t="s">
        <v>42</v>
      </c>
      <c r="I22" s="42">
        <v>17609500</v>
      </c>
      <c r="J22" s="54">
        <v>17609500</v>
      </c>
      <c r="K22" s="54">
        <v>16235100</v>
      </c>
      <c r="L22" s="43">
        <v>34800000</v>
      </c>
      <c r="M22" s="37" t="s">
        <v>43</v>
      </c>
      <c r="N22" s="41" t="s">
        <v>106</v>
      </c>
      <c r="O22" s="44">
        <v>42376</v>
      </c>
      <c r="P22" s="44">
        <v>42582</v>
      </c>
      <c r="Q22" s="44">
        <v>42582</v>
      </c>
      <c r="R22" s="45">
        <f t="shared" si="0"/>
        <v>207</v>
      </c>
      <c r="S22" s="45">
        <f t="shared" si="1"/>
        <v>6.9</v>
      </c>
      <c r="T22" s="46" t="str">
        <f t="shared" ca="1" si="2"/>
        <v>TERMINADO</v>
      </c>
      <c r="U22" s="47"/>
      <c r="V22" s="48"/>
      <c r="W22" s="48"/>
      <c r="X22" s="47"/>
      <c r="Y22" s="47"/>
      <c r="Z22" s="47"/>
      <c r="AA22" s="47"/>
      <c r="AB22" s="47"/>
      <c r="AC22" s="47"/>
      <c r="AD22" s="48"/>
      <c r="AE22" s="49"/>
      <c r="AF22" s="47"/>
      <c r="AG22" s="47"/>
      <c r="AH22" s="47"/>
      <c r="AI22" s="47"/>
      <c r="AJ22" s="47"/>
      <c r="AK22" s="47"/>
      <c r="AL22" s="41"/>
      <c r="AM22" s="41"/>
      <c r="AN22" s="60">
        <f t="shared" ca="1" si="3"/>
        <v>866.66666666666663</v>
      </c>
      <c r="AO22" s="59"/>
    </row>
    <row r="23" spans="1:41" s="53" customFormat="1" ht="14" customHeight="1" x14ac:dyDescent="0.2">
      <c r="A23" s="34" t="s">
        <v>38</v>
      </c>
      <c r="B23" s="35">
        <v>21</v>
      </c>
      <c r="C23" s="36">
        <v>2016</v>
      </c>
      <c r="D23" s="38" t="s">
        <v>39</v>
      </c>
      <c r="E23" s="39">
        <v>42376</v>
      </c>
      <c r="F23" s="40" t="s">
        <v>108</v>
      </c>
      <c r="G23" s="41" t="s">
        <v>41</v>
      </c>
      <c r="H23" s="41" t="s">
        <v>42</v>
      </c>
      <c r="I23" s="42">
        <v>13666667</v>
      </c>
      <c r="J23" s="54">
        <v>13666667</v>
      </c>
      <c r="K23" s="54">
        <v>13666667</v>
      </c>
      <c r="L23" s="43">
        <v>13800000</v>
      </c>
      <c r="M23" s="37" t="s">
        <v>43</v>
      </c>
      <c r="N23" s="41" t="s">
        <v>109</v>
      </c>
      <c r="O23" s="44">
        <v>42376</v>
      </c>
      <c r="P23" s="44">
        <v>42582</v>
      </c>
      <c r="Q23" s="44">
        <v>42582</v>
      </c>
      <c r="R23" s="45">
        <f t="shared" si="0"/>
        <v>207</v>
      </c>
      <c r="S23" s="45">
        <f t="shared" si="1"/>
        <v>6.9</v>
      </c>
      <c r="T23" s="46" t="str">
        <f t="shared" ca="1" si="2"/>
        <v>TERMINADO</v>
      </c>
      <c r="U23" s="47"/>
      <c r="V23" s="48"/>
      <c r="W23" s="48"/>
      <c r="X23" s="47"/>
      <c r="Y23" s="47"/>
      <c r="Z23" s="47"/>
      <c r="AA23" s="47"/>
      <c r="AB23" s="47"/>
      <c r="AC23" s="47"/>
      <c r="AD23" s="48"/>
      <c r="AE23" s="49"/>
      <c r="AF23" s="47"/>
      <c r="AG23" s="47"/>
      <c r="AH23" s="47"/>
      <c r="AI23" s="47"/>
      <c r="AJ23" s="47"/>
      <c r="AK23" s="47"/>
      <c r="AL23" s="41"/>
      <c r="AM23" s="41"/>
      <c r="AN23" s="51">
        <f t="shared" ca="1" si="3"/>
        <v>866.66666666666663</v>
      </c>
      <c r="AO23" s="59"/>
    </row>
    <row r="24" spans="1:41" s="53" customFormat="1" ht="14" customHeight="1" x14ac:dyDescent="0.2">
      <c r="A24" s="34" t="s">
        <v>38</v>
      </c>
      <c r="B24" s="35">
        <v>22</v>
      </c>
      <c r="C24" s="36">
        <v>2016</v>
      </c>
      <c r="D24" s="38" t="s">
        <v>53</v>
      </c>
      <c r="E24" s="39">
        <v>42376</v>
      </c>
      <c r="F24" s="40" t="s">
        <v>110</v>
      </c>
      <c r="G24" s="41" t="s">
        <v>41</v>
      </c>
      <c r="H24" s="41" t="s">
        <v>42</v>
      </c>
      <c r="I24" s="42">
        <v>20500000</v>
      </c>
      <c r="J24" s="54">
        <v>20500000</v>
      </c>
      <c r="K24" s="54">
        <v>20500000</v>
      </c>
      <c r="L24" s="43">
        <v>41400000</v>
      </c>
      <c r="M24" s="37" t="s">
        <v>43</v>
      </c>
      <c r="N24" s="41" t="s">
        <v>111</v>
      </c>
      <c r="O24" s="44">
        <v>42376</v>
      </c>
      <c r="P24" s="44">
        <v>42582</v>
      </c>
      <c r="Q24" s="44">
        <v>42582</v>
      </c>
      <c r="R24" s="45">
        <f t="shared" si="0"/>
        <v>207</v>
      </c>
      <c r="S24" s="45">
        <f t="shared" si="1"/>
        <v>6.9</v>
      </c>
      <c r="T24" s="46" t="str">
        <f t="shared" ca="1" si="2"/>
        <v>TERMINADO</v>
      </c>
      <c r="U24" s="47"/>
      <c r="V24" s="48"/>
      <c r="W24" s="48"/>
      <c r="X24" s="47"/>
      <c r="Y24" s="47"/>
      <c r="Z24" s="47"/>
      <c r="AA24" s="47"/>
      <c r="AB24" s="47"/>
      <c r="AC24" s="47"/>
      <c r="AD24" s="48"/>
      <c r="AE24" s="49"/>
      <c r="AF24" s="47"/>
      <c r="AG24" s="47"/>
      <c r="AH24" s="47"/>
      <c r="AI24" s="47"/>
      <c r="AJ24" s="47"/>
      <c r="AK24" s="47"/>
      <c r="AL24" s="41"/>
      <c r="AM24" s="41"/>
      <c r="AN24" s="51">
        <f t="shared" ca="1" si="3"/>
        <v>866.66666666666663</v>
      </c>
      <c r="AO24" s="59"/>
    </row>
    <row r="25" spans="1:41" s="53" customFormat="1" ht="14" customHeight="1" x14ac:dyDescent="0.2">
      <c r="A25" s="34" t="s">
        <v>38</v>
      </c>
      <c r="B25" s="35">
        <v>23</v>
      </c>
      <c r="C25" s="36">
        <v>2016</v>
      </c>
      <c r="D25" s="38" t="s">
        <v>46</v>
      </c>
      <c r="E25" s="39">
        <v>42376</v>
      </c>
      <c r="F25" s="40" t="s">
        <v>113</v>
      </c>
      <c r="G25" s="41" t="s">
        <v>41</v>
      </c>
      <c r="H25" s="41" t="s">
        <v>42</v>
      </c>
      <c r="I25" s="42">
        <v>17766667</v>
      </c>
      <c r="J25" s="54">
        <v>17766667</v>
      </c>
      <c r="K25" s="54">
        <v>17766667</v>
      </c>
      <c r="L25" s="43">
        <v>41400000</v>
      </c>
      <c r="M25" s="37" t="s">
        <v>43</v>
      </c>
      <c r="N25" s="41" t="s">
        <v>114</v>
      </c>
      <c r="O25" s="44">
        <v>42376</v>
      </c>
      <c r="P25" s="44">
        <v>42582</v>
      </c>
      <c r="Q25" s="44">
        <v>42582</v>
      </c>
      <c r="R25" s="45">
        <f t="shared" si="0"/>
        <v>207</v>
      </c>
      <c r="S25" s="45">
        <f t="shared" si="1"/>
        <v>6.9</v>
      </c>
      <c r="T25" s="46" t="str">
        <f t="shared" ca="1" si="2"/>
        <v>TERMINADO</v>
      </c>
      <c r="U25" s="47"/>
      <c r="V25" s="48"/>
      <c r="W25" s="48"/>
      <c r="X25" s="47"/>
      <c r="Y25" s="47"/>
      <c r="Z25" s="47"/>
      <c r="AA25" s="47"/>
      <c r="AB25" s="47"/>
      <c r="AC25" s="47"/>
      <c r="AD25" s="48"/>
      <c r="AE25" s="49"/>
      <c r="AF25" s="47"/>
      <c r="AG25" s="47"/>
      <c r="AH25" s="47"/>
      <c r="AI25" s="47"/>
      <c r="AJ25" s="47"/>
      <c r="AK25" s="47"/>
      <c r="AL25" s="41"/>
      <c r="AM25" s="41"/>
      <c r="AN25" s="51">
        <f t="shared" ca="1" si="3"/>
        <v>866.66666666666663</v>
      </c>
      <c r="AO25" s="59"/>
    </row>
    <row r="26" spans="1:41" ht="17.25" customHeight="1" x14ac:dyDescent="0.2">
      <c r="A26" s="34" t="s">
        <v>38</v>
      </c>
      <c r="B26" s="35">
        <v>24</v>
      </c>
      <c r="C26" s="36">
        <v>2016</v>
      </c>
      <c r="D26" s="38" t="s">
        <v>46</v>
      </c>
      <c r="E26" s="39">
        <v>42376</v>
      </c>
      <c r="F26" s="40" t="s">
        <v>116</v>
      </c>
      <c r="G26" s="41" t="s">
        <v>41</v>
      </c>
      <c r="H26" s="41" t="s">
        <v>42</v>
      </c>
      <c r="I26" s="42">
        <v>12300000</v>
      </c>
      <c r="J26" s="54">
        <v>12300000</v>
      </c>
      <c r="K26" s="54">
        <v>12300000</v>
      </c>
      <c r="L26" s="43">
        <v>45000000</v>
      </c>
      <c r="M26" s="37" t="s">
        <v>43</v>
      </c>
      <c r="N26" s="41" t="s">
        <v>117</v>
      </c>
      <c r="O26" s="44">
        <v>42376</v>
      </c>
      <c r="P26" s="44">
        <v>42582</v>
      </c>
      <c r="Q26" s="44">
        <v>42582</v>
      </c>
      <c r="R26" s="45">
        <f t="shared" si="0"/>
        <v>207</v>
      </c>
      <c r="S26" s="45">
        <f t="shared" si="1"/>
        <v>6.9</v>
      </c>
      <c r="T26" s="46" t="str">
        <f t="shared" ca="1" si="2"/>
        <v>TERMINADO</v>
      </c>
      <c r="U26" s="47"/>
      <c r="V26" s="48"/>
      <c r="W26" s="48"/>
      <c r="X26" s="47"/>
      <c r="Y26" s="47"/>
      <c r="Z26" s="47"/>
      <c r="AA26" s="47"/>
      <c r="AB26" s="47"/>
      <c r="AC26" s="47"/>
      <c r="AD26" s="48"/>
      <c r="AE26" s="49"/>
      <c r="AF26" s="47"/>
      <c r="AG26" s="47"/>
      <c r="AH26" s="47"/>
      <c r="AI26" s="47"/>
      <c r="AJ26" s="47"/>
      <c r="AK26" s="47"/>
      <c r="AL26" s="41"/>
      <c r="AM26" s="41"/>
      <c r="AN26" s="51">
        <f t="shared" ca="1" si="3"/>
        <v>866.66666666666663</v>
      </c>
      <c r="AO26" s="59"/>
    </row>
    <row r="27" spans="1:41" ht="17.25" customHeight="1" x14ac:dyDescent="0.2">
      <c r="A27" s="34" t="s">
        <v>38</v>
      </c>
      <c r="B27" s="35">
        <v>25</v>
      </c>
      <c r="C27" s="36">
        <v>2016</v>
      </c>
      <c r="D27" s="38" t="s">
        <v>46</v>
      </c>
      <c r="E27" s="39">
        <v>42376</v>
      </c>
      <c r="F27" s="40" t="s">
        <v>118</v>
      </c>
      <c r="G27" s="41" t="s">
        <v>41</v>
      </c>
      <c r="H27" s="41" t="s">
        <v>42</v>
      </c>
      <c r="I27" s="42">
        <v>23916667</v>
      </c>
      <c r="J27" s="54">
        <v>23916667</v>
      </c>
      <c r="K27" s="54">
        <v>23916667</v>
      </c>
      <c r="L27" s="43">
        <v>33000000</v>
      </c>
      <c r="M27" s="37" t="s">
        <v>43</v>
      </c>
      <c r="N27" s="41" t="s">
        <v>119</v>
      </c>
      <c r="O27" s="44">
        <v>42376</v>
      </c>
      <c r="P27" s="44">
        <v>42582</v>
      </c>
      <c r="Q27" s="44">
        <v>42582</v>
      </c>
      <c r="R27" s="45">
        <f t="shared" si="0"/>
        <v>207</v>
      </c>
      <c r="S27" s="45">
        <f t="shared" si="1"/>
        <v>6.9</v>
      </c>
      <c r="T27" s="46" t="str">
        <f t="shared" ca="1" si="2"/>
        <v>TERMINADO</v>
      </c>
      <c r="U27" s="47"/>
      <c r="V27" s="48"/>
      <c r="W27" s="48"/>
      <c r="X27" s="47"/>
      <c r="Y27" s="47"/>
      <c r="Z27" s="47"/>
      <c r="AA27" s="47"/>
      <c r="AB27" s="47"/>
      <c r="AC27" s="47"/>
      <c r="AD27" s="48"/>
      <c r="AE27" s="49"/>
      <c r="AF27" s="47"/>
      <c r="AG27" s="47"/>
      <c r="AH27" s="47"/>
      <c r="AI27" s="47"/>
      <c r="AJ27" s="47"/>
      <c r="AK27" s="47"/>
      <c r="AL27" s="41"/>
      <c r="AM27" s="41"/>
      <c r="AN27" s="51">
        <f t="shared" ca="1" si="3"/>
        <v>866.66666666666663</v>
      </c>
      <c r="AO27" s="59"/>
    </row>
    <row r="28" spans="1:41" ht="17.25" customHeight="1" x14ac:dyDescent="0.2">
      <c r="A28" s="34" t="s">
        <v>38</v>
      </c>
      <c r="B28" s="35">
        <v>26</v>
      </c>
      <c r="C28" s="36">
        <v>2016</v>
      </c>
      <c r="D28" s="38" t="s">
        <v>63</v>
      </c>
      <c r="E28" s="39">
        <v>42376</v>
      </c>
      <c r="F28" s="40" t="s">
        <v>120</v>
      </c>
      <c r="G28" s="41" t="s">
        <v>41</v>
      </c>
      <c r="H28" s="41" t="s">
        <v>42</v>
      </c>
      <c r="I28" s="42">
        <v>11400000</v>
      </c>
      <c r="J28" s="54">
        <v>11400000</v>
      </c>
      <c r="K28" s="54">
        <v>11400000</v>
      </c>
      <c r="L28" s="43">
        <v>29760000</v>
      </c>
      <c r="M28" s="37" t="s">
        <v>43</v>
      </c>
      <c r="N28" s="41" t="s">
        <v>121</v>
      </c>
      <c r="O28" s="44">
        <v>42376</v>
      </c>
      <c r="P28" s="44">
        <v>42466</v>
      </c>
      <c r="Q28" s="44">
        <v>42466</v>
      </c>
      <c r="R28" s="45">
        <f t="shared" si="0"/>
        <v>91</v>
      </c>
      <c r="S28" s="45">
        <f t="shared" si="1"/>
        <v>3.0333333333333332</v>
      </c>
      <c r="T28" s="46" t="str">
        <f t="shared" ca="1" si="2"/>
        <v>TERMINADO</v>
      </c>
      <c r="U28" s="47"/>
      <c r="V28" s="48"/>
      <c r="W28" s="48"/>
      <c r="X28" s="47"/>
      <c r="Y28" s="47"/>
      <c r="Z28" s="47"/>
      <c r="AA28" s="47"/>
      <c r="AB28" s="47"/>
      <c r="AC28" s="47"/>
      <c r="AD28" s="48"/>
      <c r="AE28" s="49"/>
      <c r="AF28" s="47"/>
      <c r="AG28" s="47"/>
      <c r="AH28" s="47"/>
      <c r="AI28" s="47"/>
      <c r="AJ28" s="47"/>
      <c r="AK28" s="47"/>
      <c r="AL28" s="41"/>
      <c r="AM28" s="41"/>
      <c r="AN28" s="51">
        <f t="shared" ca="1" si="3"/>
        <v>1971.4285714285713</v>
      </c>
      <c r="AO28" s="59"/>
    </row>
    <row r="29" spans="1:41" ht="17.25" customHeight="1" x14ac:dyDescent="0.2">
      <c r="A29" s="34" t="s">
        <v>38</v>
      </c>
      <c r="B29" s="35">
        <v>27</v>
      </c>
      <c r="C29" s="36">
        <v>2016</v>
      </c>
      <c r="D29" s="38" t="s">
        <v>46</v>
      </c>
      <c r="E29" s="39">
        <v>42376</v>
      </c>
      <c r="F29" s="40" t="s">
        <v>122</v>
      </c>
      <c r="G29" s="41" t="s">
        <v>41</v>
      </c>
      <c r="H29" s="41" t="s">
        <v>42</v>
      </c>
      <c r="I29" s="42">
        <v>25966667</v>
      </c>
      <c r="J29" s="54">
        <v>25966667</v>
      </c>
      <c r="K29" s="54">
        <v>22166667</v>
      </c>
      <c r="L29" s="43">
        <v>21000000</v>
      </c>
      <c r="M29" s="37" t="s">
        <v>43</v>
      </c>
      <c r="N29" s="41" t="s">
        <v>123</v>
      </c>
      <c r="O29" s="44">
        <v>42376</v>
      </c>
      <c r="P29" s="44">
        <v>42582</v>
      </c>
      <c r="Q29" s="44">
        <v>42582</v>
      </c>
      <c r="R29" s="45">
        <f t="shared" si="0"/>
        <v>207</v>
      </c>
      <c r="S29" s="45">
        <f t="shared" si="1"/>
        <v>6.9</v>
      </c>
      <c r="T29" s="46" t="str">
        <f t="shared" ca="1" si="2"/>
        <v>TERMINADO</v>
      </c>
      <c r="U29" s="47"/>
      <c r="V29" s="48"/>
      <c r="W29" s="48"/>
      <c r="X29" s="47"/>
      <c r="Y29" s="47"/>
      <c r="Z29" s="47"/>
      <c r="AA29" s="47"/>
      <c r="AB29" s="47"/>
      <c r="AC29" s="47"/>
      <c r="AD29" s="48"/>
      <c r="AE29" s="49"/>
      <c r="AF29" s="47"/>
      <c r="AG29" s="47"/>
      <c r="AH29" s="47"/>
      <c r="AI29" s="47"/>
      <c r="AJ29" s="47"/>
      <c r="AK29" s="47"/>
      <c r="AL29" s="41"/>
      <c r="AM29" s="41"/>
      <c r="AN29" s="51">
        <f t="shared" ca="1" si="3"/>
        <v>866.66666666666663</v>
      </c>
      <c r="AO29" s="59"/>
    </row>
    <row r="30" spans="1:41" ht="16.5" customHeight="1" x14ac:dyDescent="0.2">
      <c r="A30" s="34" t="s">
        <v>38</v>
      </c>
      <c r="B30" s="35">
        <v>28</v>
      </c>
      <c r="C30" s="36">
        <v>2016</v>
      </c>
      <c r="D30" s="38" t="s">
        <v>53</v>
      </c>
      <c r="E30" s="39">
        <v>42377</v>
      </c>
      <c r="F30" s="40" t="s">
        <v>124</v>
      </c>
      <c r="G30" s="41" t="s">
        <v>41</v>
      </c>
      <c r="H30" s="41" t="s">
        <v>42</v>
      </c>
      <c r="I30" s="42">
        <v>20400000</v>
      </c>
      <c r="J30" s="54">
        <v>20400000</v>
      </c>
      <c r="K30" s="54">
        <v>20400000</v>
      </c>
      <c r="L30" s="43">
        <v>16000000</v>
      </c>
      <c r="M30" s="37" t="s">
        <v>43</v>
      </c>
      <c r="N30" s="41" t="s">
        <v>125</v>
      </c>
      <c r="O30" s="44">
        <v>42377</v>
      </c>
      <c r="P30" s="44">
        <v>42582</v>
      </c>
      <c r="Q30" s="44">
        <v>42582</v>
      </c>
      <c r="R30" s="45">
        <f t="shared" si="0"/>
        <v>206</v>
      </c>
      <c r="S30" s="45">
        <f t="shared" si="1"/>
        <v>6.8666666666666663</v>
      </c>
      <c r="T30" s="46" t="str">
        <f t="shared" ca="1" si="2"/>
        <v>TERMINADO</v>
      </c>
      <c r="U30" s="47"/>
      <c r="V30" s="48"/>
      <c r="W30" s="48"/>
      <c r="X30" s="47"/>
      <c r="Y30" s="47"/>
      <c r="Z30" s="47"/>
      <c r="AA30" s="47"/>
      <c r="AB30" s="47"/>
      <c r="AC30" s="47"/>
      <c r="AD30" s="48"/>
      <c r="AE30" s="49"/>
      <c r="AF30" s="47"/>
      <c r="AG30" s="47"/>
      <c r="AH30" s="47"/>
      <c r="AI30" s="47"/>
      <c r="AJ30" s="47"/>
      <c r="AK30" s="47"/>
      <c r="AL30" s="41"/>
      <c r="AM30" s="41"/>
      <c r="AN30" s="51">
        <f t="shared" ca="1" si="3"/>
        <v>870.38834951456306</v>
      </c>
      <c r="AO30" s="59"/>
    </row>
    <row r="31" spans="1:41" ht="17.25" customHeight="1" x14ac:dyDescent="0.2">
      <c r="A31" s="34" t="s">
        <v>38</v>
      </c>
      <c r="B31" s="35">
        <v>29</v>
      </c>
      <c r="C31" s="36">
        <v>2016</v>
      </c>
      <c r="D31" s="38" t="s">
        <v>53</v>
      </c>
      <c r="E31" s="39">
        <v>42377</v>
      </c>
      <c r="F31" s="40" t="s">
        <v>126</v>
      </c>
      <c r="G31" s="41" t="s">
        <v>41</v>
      </c>
      <c r="H31" s="41" t="s">
        <v>42</v>
      </c>
      <c r="I31" s="42">
        <v>17544000</v>
      </c>
      <c r="J31" s="54">
        <v>17544000</v>
      </c>
      <c r="K31" s="54">
        <v>17544000</v>
      </c>
      <c r="L31" s="43">
        <v>25200000</v>
      </c>
      <c r="M31" s="37" t="s">
        <v>43</v>
      </c>
      <c r="N31" s="41" t="s">
        <v>127</v>
      </c>
      <c r="O31" s="44">
        <v>42377</v>
      </c>
      <c r="P31" s="44">
        <v>42582</v>
      </c>
      <c r="Q31" s="44">
        <v>42582</v>
      </c>
      <c r="R31" s="45">
        <f t="shared" si="0"/>
        <v>206</v>
      </c>
      <c r="S31" s="45">
        <f t="shared" si="1"/>
        <v>6.8666666666666663</v>
      </c>
      <c r="T31" s="46" t="str">
        <f t="shared" ca="1" si="2"/>
        <v>TERMINADO</v>
      </c>
      <c r="U31" s="47"/>
      <c r="V31" s="48"/>
      <c r="W31" s="48"/>
      <c r="X31" s="47"/>
      <c r="Y31" s="47"/>
      <c r="Z31" s="47"/>
      <c r="AA31" s="47"/>
      <c r="AB31" s="47"/>
      <c r="AC31" s="47"/>
      <c r="AD31" s="48"/>
      <c r="AE31" s="49"/>
      <c r="AF31" s="47"/>
      <c r="AG31" s="47"/>
      <c r="AH31" s="47"/>
      <c r="AI31" s="47"/>
      <c r="AJ31" s="47"/>
      <c r="AK31" s="47"/>
      <c r="AL31" s="41"/>
      <c r="AM31" s="41"/>
      <c r="AN31" s="51">
        <f t="shared" ca="1" si="3"/>
        <v>870.38834951456306</v>
      </c>
      <c r="AO31" s="59"/>
    </row>
    <row r="32" spans="1:41" ht="17.25" customHeight="1" x14ac:dyDescent="0.2">
      <c r="A32" s="34" t="s">
        <v>38</v>
      </c>
      <c r="B32" s="35">
        <v>30</v>
      </c>
      <c r="C32" s="36">
        <v>2016</v>
      </c>
      <c r="D32" s="38" t="s">
        <v>46</v>
      </c>
      <c r="E32" s="39">
        <v>42377</v>
      </c>
      <c r="F32" s="40" t="s">
        <v>128</v>
      </c>
      <c r="G32" s="41" t="s">
        <v>41</v>
      </c>
      <c r="H32" s="41" t="s">
        <v>42</v>
      </c>
      <c r="I32" s="42">
        <v>22440000</v>
      </c>
      <c r="J32" s="54">
        <v>22440000</v>
      </c>
      <c r="K32" s="54">
        <v>22440000</v>
      </c>
      <c r="L32" s="43">
        <v>43800000</v>
      </c>
      <c r="M32" s="37" t="s">
        <v>43</v>
      </c>
      <c r="N32" s="41" t="s">
        <v>129</v>
      </c>
      <c r="O32" s="44">
        <v>42377</v>
      </c>
      <c r="P32" s="44">
        <v>42582</v>
      </c>
      <c r="Q32" s="44">
        <v>42582</v>
      </c>
      <c r="R32" s="45">
        <f t="shared" si="0"/>
        <v>206</v>
      </c>
      <c r="S32" s="45">
        <f t="shared" si="1"/>
        <v>6.8666666666666663</v>
      </c>
      <c r="T32" s="46" t="str">
        <f t="shared" ca="1" si="2"/>
        <v>TERMINADO</v>
      </c>
      <c r="U32" s="47"/>
      <c r="V32" s="48"/>
      <c r="W32" s="48"/>
      <c r="X32" s="47"/>
      <c r="Y32" s="47"/>
      <c r="Z32" s="47"/>
      <c r="AA32" s="47"/>
      <c r="AB32" s="47"/>
      <c r="AC32" s="47"/>
      <c r="AD32" s="48"/>
      <c r="AE32" s="49"/>
      <c r="AF32" s="47"/>
      <c r="AG32" s="47"/>
      <c r="AH32" s="47"/>
      <c r="AI32" s="47"/>
      <c r="AJ32" s="47"/>
      <c r="AK32" s="47"/>
      <c r="AL32" s="41"/>
      <c r="AM32" s="41"/>
      <c r="AN32" s="51">
        <f t="shared" ca="1" si="3"/>
        <v>870.38834951456306</v>
      </c>
      <c r="AO32" s="59"/>
    </row>
    <row r="33" spans="1:41" ht="16.5" customHeight="1" x14ac:dyDescent="0.2">
      <c r="A33" s="34" t="s">
        <v>38</v>
      </c>
      <c r="B33" s="35">
        <v>31</v>
      </c>
      <c r="C33" s="36">
        <v>2016</v>
      </c>
      <c r="D33" s="38" t="s">
        <v>46</v>
      </c>
      <c r="E33" s="39">
        <v>42377</v>
      </c>
      <c r="F33" s="40" t="s">
        <v>130</v>
      </c>
      <c r="G33" s="41" t="s">
        <v>41</v>
      </c>
      <c r="H33" s="41" t="s">
        <v>42</v>
      </c>
      <c r="I33" s="42">
        <v>6000000</v>
      </c>
      <c r="J33" s="54">
        <v>6000000</v>
      </c>
      <c r="K33" s="54">
        <v>9000000</v>
      </c>
      <c r="L33" s="43">
        <v>19800000</v>
      </c>
      <c r="M33" s="37" t="s">
        <v>43</v>
      </c>
      <c r="N33" s="41" t="s">
        <v>131</v>
      </c>
      <c r="O33" s="44">
        <v>42377</v>
      </c>
      <c r="P33" s="44">
        <v>42468</v>
      </c>
      <c r="Q33" s="44">
        <v>42468</v>
      </c>
      <c r="R33" s="45">
        <f t="shared" si="0"/>
        <v>92</v>
      </c>
      <c r="S33" s="45">
        <f t="shared" si="1"/>
        <v>3.0666666666666669</v>
      </c>
      <c r="T33" s="46" t="str">
        <f t="shared" ca="1" si="2"/>
        <v>TERMINADO</v>
      </c>
      <c r="U33" s="47"/>
      <c r="V33" s="48"/>
      <c r="W33" s="48"/>
      <c r="X33" s="47"/>
      <c r="Y33" s="47"/>
      <c r="Z33" s="47"/>
      <c r="AA33" s="47"/>
      <c r="AB33" s="47"/>
      <c r="AC33" s="47"/>
      <c r="AD33" s="48"/>
      <c r="AE33" s="49"/>
      <c r="AF33" s="47"/>
      <c r="AG33" s="47"/>
      <c r="AH33" s="47"/>
      <c r="AI33" s="47"/>
      <c r="AJ33" s="47"/>
      <c r="AK33" s="47"/>
      <c r="AL33" s="41"/>
      <c r="AM33" s="41"/>
      <c r="AN33" s="51">
        <f t="shared" ca="1" si="3"/>
        <v>1948.9130434782608</v>
      </c>
      <c r="AO33" s="59"/>
    </row>
    <row r="34" spans="1:41" ht="16.5" customHeight="1" x14ac:dyDescent="0.2">
      <c r="A34" s="34" t="s">
        <v>38</v>
      </c>
      <c r="B34" s="35">
        <v>32</v>
      </c>
      <c r="C34" s="36">
        <v>2016</v>
      </c>
      <c r="D34" s="38" t="s">
        <v>46</v>
      </c>
      <c r="E34" s="39">
        <v>42377</v>
      </c>
      <c r="F34" s="40" t="s">
        <v>132</v>
      </c>
      <c r="G34" s="41" t="s">
        <v>41</v>
      </c>
      <c r="H34" s="41" t="s">
        <v>42</v>
      </c>
      <c r="I34" s="42">
        <v>20400000</v>
      </c>
      <c r="J34" s="54">
        <v>20400000</v>
      </c>
      <c r="K34" s="54">
        <v>19200000</v>
      </c>
      <c r="L34" s="43">
        <v>41400000</v>
      </c>
      <c r="M34" s="37" t="s">
        <v>43</v>
      </c>
      <c r="N34" s="41" t="s">
        <v>133</v>
      </c>
      <c r="O34" s="44">
        <v>42377</v>
      </c>
      <c r="P34" s="44">
        <v>42582</v>
      </c>
      <c r="Q34" s="44">
        <v>42582</v>
      </c>
      <c r="R34" s="45">
        <f t="shared" si="0"/>
        <v>206</v>
      </c>
      <c r="S34" s="45">
        <f t="shared" si="1"/>
        <v>6.8666666666666663</v>
      </c>
      <c r="T34" s="46" t="str">
        <f t="shared" ca="1" si="2"/>
        <v>TERMINADO</v>
      </c>
      <c r="U34" s="47"/>
      <c r="V34" s="48"/>
      <c r="W34" s="48"/>
      <c r="X34" s="47"/>
      <c r="Y34" s="47"/>
      <c r="Z34" s="47"/>
      <c r="AA34" s="47"/>
      <c r="AB34" s="47"/>
      <c r="AC34" s="47"/>
      <c r="AD34" s="48"/>
      <c r="AE34" s="49"/>
      <c r="AF34" s="47"/>
      <c r="AG34" s="47"/>
      <c r="AH34" s="47"/>
      <c r="AI34" s="47"/>
      <c r="AJ34" s="47"/>
      <c r="AK34" s="47"/>
      <c r="AL34" s="41"/>
      <c r="AM34" s="41"/>
      <c r="AN34" s="51">
        <f t="shared" ca="1" si="3"/>
        <v>870.38834951456306</v>
      </c>
      <c r="AO34" s="59"/>
    </row>
    <row r="35" spans="1:41" ht="16.5" customHeight="1" x14ac:dyDescent="0.2">
      <c r="A35" s="34" t="s">
        <v>38</v>
      </c>
      <c r="B35" s="35">
        <v>33</v>
      </c>
      <c r="C35" s="36">
        <v>2016</v>
      </c>
      <c r="D35" s="38" t="s">
        <v>60</v>
      </c>
      <c r="E35" s="39">
        <v>42377</v>
      </c>
      <c r="F35" s="40" t="s">
        <v>134</v>
      </c>
      <c r="G35" s="41" t="s">
        <v>41</v>
      </c>
      <c r="H35" s="41" t="s">
        <v>42</v>
      </c>
      <c r="I35" s="42">
        <v>14960000</v>
      </c>
      <c r="J35" s="54">
        <v>14960000</v>
      </c>
      <c r="K35" s="54">
        <v>14960000</v>
      </c>
      <c r="L35" s="43">
        <v>37800000</v>
      </c>
      <c r="M35" s="37" t="s">
        <v>43</v>
      </c>
      <c r="N35" s="41" t="s">
        <v>135</v>
      </c>
      <c r="O35" s="44">
        <v>42377</v>
      </c>
      <c r="P35" s="44">
        <v>42582</v>
      </c>
      <c r="Q35" s="44">
        <v>42582</v>
      </c>
      <c r="R35" s="45">
        <f t="shared" si="0"/>
        <v>206</v>
      </c>
      <c r="S35" s="45">
        <f t="shared" si="1"/>
        <v>6.8666666666666663</v>
      </c>
      <c r="T35" s="46" t="str">
        <f t="shared" ca="1" si="2"/>
        <v>TERMINADO</v>
      </c>
      <c r="U35" s="47"/>
      <c r="V35" s="48"/>
      <c r="W35" s="48"/>
      <c r="X35" s="47"/>
      <c r="Y35" s="47"/>
      <c r="Z35" s="47"/>
      <c r="AA35" s="47"/>
      <c r="AB35" s="47"/>
      <c r="AC35" s="47"/>
      <c r="AD35" s="48"/>
      <c r="AE35" s="49"/>
      <c r="AF35" s="47"/>
      <c r="AG35" s="47"/>
      <c r="AH35" s="47"/>
      <c r="AI35" s="47"/>
      <c r="AJ35" s="47"/>
      <c r="AK35" s="47"/>
      <c r="AL35" s="41"/>
      <c r="AM35" s="41"/>
      <c r="AN35" s="51">
        <f t="shared" ca="1" si="3"/>
        <v>870.38834951456306</v>
      </c>
      <c r="AO35" s="59"/>
    </row>
    <row r="36" spans="1:41" ht="15" x14ac:dyDescent="0.2">
      <c r="A36" s="34" t="s">
        <v>38</v>
      </c>
      <c r="B36" s="35">
        <v>34</v>
      </c>
      <c r="C36" s="36">
        <v>2016</v>
      </c>
      <c r="D36" s="38" t="s">
        <v>39</v>
      </c>
      <c r="E36" s="39">
        <v>42377</v>
      </c>
      <c r="F36" s="40" t="s">
        <v>136</v>
      </c>
      <c r="G36" s="41" t="s">
        <v>41</v>
      </c>
      <c r="H36" s="41" t="s">
        <v>42</v>
      </c>
      <c r="I36" s="42">
        <v>25132800</v>
      </c>
      <c r="J36" s="54">
        <v>25132800</v>
      </c>
      <c r="K36" s="54">
        <v>25132800</v>
      </c>
      <c r="L36" s="43">
        <v>42000000</v>
      </c>
      <c r="M36" s="37" t="s">
        <v>43</v>
      </c>
      <c r="N36" s="41" t="s">
        <v>137</v>
      </c>
      <c r="O36" s="44">
        <v>42377</v>
      </c>
      <c r="P36" s="44">
        <v>42582</v>
      </c>
      <c r="Q36" s="44">
        <v>42582</v>
      </c>
      <c r="R36" s="45">
        <f t="shared" si="0"/>
        <v>206</v>
      </c>
      <c r="S36" s="45">
        <f t="shared" si="1"/>
        <v>6.8666666666666663</v>
      </c>
      <c r="T36" s="46" t="str">
        <f t="shared" ca="1" si="2"/>
        <v>TERMINADO</v>
      </c>
      <c r="U36" s="47"/>
      <c r="V36" s="48"/>
      <c r="W36" s="48"/>
      <c r="X36" s="47"/>
      <c r="Y36" s="47"/>
      <c r="Z36" s="47"/>
      <c r="AA36" s="47"/>
      <c r="AB36" s="47"/>
      <c r="AC36" s="47"/>
      <c r="AD36" s="48"/>
      <c r="AE36" s="49"/>
      <c r="AF36" s="47"/>
      <c r="AG36" s="47"/>
      <c r="AH36" s="47"/>
      <c r="AI36" s="47"/>
      <c r="AJ36" s="47"/>
      <c r="AK36" s="47"/>
      <c r="AL36" s="41"/>
      <c r="AM36" s="41"/>
      <c r="AN36" s="51">
        <f t="shared" ca="1" si="3"/>
        <v>870.38834951456306</v>
      </c>
      <c r="AO36" s="59"/>
    </row>
    <row r="37" spans="1:41" ht="15" x14ac:dyDescent="0.2">
      <c r="A37" s="34" t="s">
        <v>38</v>
      </c>
      <c r="B37" s="35">
        <v>35</v>
      </c>
      <c r="C37" s="36">
        <v>2016</v>
      </c>
      <c r="D37" s="38" t="s">
        <v>39</v>
      </c>
      <c r="E37" s="39">
        <v>42377</v>
      </c>
      <c r="F37" s="40" t="s">
        <v>138</v>
      </c>
      <c r="G37" s="41" t="s">
        <v>41</v>
      </c>
      <c r="H37" s="41" t="s">
        <v>42</v>
      </c>
      <c r="I37" s="42">
        <v>23800000</v>
      </c>
      <c r="J37" s="54">
        <v>23800000</v>
      </c>
      <c r="K37" s="54">
        <v>23800000</v>
      </c>
      <c r="L37" s="43">
        <v>80300000</v>
      </c>
      <c r="M37" s="37" t="s">
        <v>43</v>
      </c>
      <c r="N37" s="41" t="s">
        <v>139</v>
      </c>
      <c r="O37" s="44">
        <v>42377</v>
      </c>
      <c r="P37" s="44">
        <v>42582</v>
      </c>
      <c r="Q37" s="44">
        <v>42582</v>
      </c>
      <c r="R37" s="45">
        <f t="shared" si="0"/>
        <v>206</v>
      </c>
      <c r="S37" s="45">
        <f t="shared" si="1"/>
        <v>6.8666666666666663</v>
      </c>
      <c r="T37" s="46" t="str">
        <f t="shared" ca="1" si="2"/>
        <v>TERMINADO</v>
      </c>
      <c r="U37" s="47"/>
      <c r="V37" s="48"/>
      <c r="W37" s="48"/>
      <c r="X37" s="47"/>
      <c r="Y37" s="47"/>
      <c r="Z37" s="47"/>
      <c r="AA37" s="47"/>
      <c r="AB37" s="47"/>
      <c r="AC37" s="47"/>
      <c r="AD37" s="48"/>
      <c r="AE37" s="49"/>
      <c r="AF37" s="47"/>
      <c r="AG37" s="47"/>
      <c r="AH37" s="47"/>
      <c r="AI37" s="47"/>
      <c r="AJ37" s="47"/>
      <c r="AK37" s="47"/>
      <c r="AL37" s="41"/>
      <c r="AM37" s="41"/>
      <c r="AN37" s="51">
        <f t="shared" ca="1" si="3"/>
        <v>870.38834951456306</v>
      </c>
      <c r="AO37" s="59"/>
    </row>
    <row r="38" spans="1:41" ht="16.5" customHeight="1" x14ac:dyDescent="0.2">
      <c r="A38" s="34" t="s">
        <v>38</v>
      </c>
      <c r="B38" s="35">
        <v>36</v>
      </c>
      <c r="C38" s="36">
        <v>2016</v>
      </c>
      <c r="D38" s="38" t="s">
        <v>39</v>
      </c>
      <c r="E38" s="39">
        <v>42377</v>
      </c>
      <c r="F38" s="40" t="s">
        <v>140</v>
      </c>
      <c r="G38" s="41" t="s">
        <v>41</v>
      </c>
      <c r="H38" s="41" t="s">
        <v>42</v>
      </c>
      <c r="I38" s="42">
        <v>17544000</v>
      </c>
      <c r="J38" s="54">
        <v>17544000</v>
      </c>
      <c r="K38" s="54">
        <v>17544000</v>
      </c>
      <c r="L38" s="43">
        <v>36000000</v>
      </c>
      <c r="M38" s="37" t="s">
        <v>43</v>
      </c>
      <c r="N38" s="41" t="s">
        <v>141</v>
      </c>
      <c r="O38" s="39">
        <v>42377</v>
      </c>
      <c r="P38" s="39">
        <v>42582</v>
      </c>
      <c r="Q38" s="39">
        <v>42582</v>
      </c>
      <c r="R38" s="45">
        <f t="shared" si="0"/>
        <v>206</v>
      </c>
      <c r="S38" s="45">
        <f t="shared" si="1"/>
        <v>6.8666666666666663</v>
      </c>
      <c r="T38" s="46" t="str">
        <f t="shared" ca="1" si="2"/>
        <v>TERMINADO</v>
      </c>
      <c r="U38" s="47"/>
      <c r="V38" s="48"/>
      <c r="W38" s="48"/>
      <c r="X38" s="47"/>
      <c r="Y38" s="47"/>
      <c r="Z38" s="47"/>
      <c r="AA38" s="47"/>
      <c r="AB38" s="47"/>
      <c r="AC38" s="47"/>
      <c r="AD38" s="48"/>
      <c r="AE38" s="49"/>
      <c r="AF38" s="47"/>
      <c r="AG38" s="47"/>
      <c r="AH38" s="47"/>
      <c r="AI38" s="47"/>
      <c r="AJ38" s="47"/>
      <c r="AK38" s="47"/>
      <c r="AL38" s="41"/>
      <c r="AM38" s="41"/>
      <c r="AN38" s="51">
        <f t="shared" ca="1" si="3"/>
        <v>870.38834951456306</v>
      </c>
      <c r="AO38" s="59"/>
    </row>
    <row r="39" spans="1:41" ht="16.5" customHeight="1" x14ac:dyDescent="0.2">
      <c r="A39" s="34" t="s">
        <v>38</v>
      </c>
      <c r="B39" s="35">
        <v>37</v>
      </c>
      <c r="C39" s="36">
        <v>2016</v>
      </c>
      <c r="D39" s="38" t="s">
        <v>90</v>
      </c>
      <c r="E39" s="39">
        <v>42381</v>
      </c>
      <c r="F39" s="40" t="s">
        <v>142</v>
      </c>
      <c r="G39" s="41" t="s">
        <v>41</v>
      </c>
      <c r="H39" s="41" t="s">
        <v>42</v>
      </c>
      <c r="I39" s="42">
        <v>28746667</v>
      </c>
      <c r="J39" s="54">
        <v>28746667</v>
      </c>
      <c r="K39" s="54">
        <v>24434667</v>
      </c>
      <c r="L39" s="43">
        <v>13842000</v>
      </c>
      <c r="M39" s="37" t="s">
        <v>43</v>
      </c>
      <c r="N39" s="41" t="s">
        <v>143</v>
      </c>
      <c r="O39" s="44">
        <v>42381</v>
      </c>
      <c r="P39" s="44">
        <v>42582</v>
      </c>
      <c r="Q39" s="44">
        <v>42582</v>
      </c>
      <c r="R39" s="45">
        <f t="shared" si="0"/>
        <v>202</v>
      </c>
      <c r="S39" s="45">
        <f t="shared" si="1"/>
        <v>6.7333333333333334</v>
      </c>
      <c r="T39" s="46" t="str">
        <f t="shared" ca="1" si="2"/>
        <v>TERMINADO</v>
      </c>
      <c r="U39" s="47"/>
      <c r="V39" s="48"/>
      <c r="W39" s="48"/>
      <c r="X39" s="47"/>
      <c r="Y39" s="47"/>
      <c r="Z39" s="47"/>
      <c r="AA39" s="47"/>
      <c r="AB39" s="47"/>
      <c r="AC39" s="47"/>
      <c r="AD39" s="48"/>
      <c r="AE39" s="49"/>
      <c r="AF39" s="47"/>
      <c r="AG39" s="47"/>
      <c r="AH39" s="47"/>
      <c r="AI39" s="47"/>
      <c r="AJ39" s="47"/>
      <c r="AK39" s="47"/>
      <c r="AL39" s="41"/>
      <c r="AM39" s="41"/>
      <c r="AN39" s="51">
        <f t="shared" ca="1" si="3"/>
        <v>885.6435643564356</v>
      </c>
      <c r="AO39" s="59"/>
    </row>
    <row r="40" spans="1:41" ht="16.5" customHeight="1" x14ac:dyDescent="0.2">
      <c r="A40" s="34" t="s">
        <v>38</v>
      </c>
      <c r="B40" s="35">
        <v>38</v>
      </c>
      <c r="C40" s="36">
        <v>2016</v>
      </c>
      <c r="D40" s="38" t="s">
        <v>46</v>
      </c>
      <c r="E40" s="39">
        <v>42382</v>
      </c>
      <c r="F40" s="40" t="s">
        <v>144</v>
      </c>
      <c r="G40" s="41" t="s">
        <v>41</v>
      </c>
      <c r="H40" s="41" t="s">
        <v>42</v>
      </c>
      <c r="I40" s="42">
        <v>2400000</v>
      </c>
      <c r="J40" s="54">
        <v>2400000</v>
      </c>
      <c r="K40" s="54">
        <v>2400000</v>
      </c>
      <c r="L40" s="43">
        <v>21000000</v>
      </c>
      <c r="M40" s="37" t="s">
        <v>43</v>
      </c>
      <c r="N40" s="41" t="s">
        <v>145</v>
      </c>
      <c r="O40" s="44">
        <v>42382</v>
      </c>
      <c r="P40" s="44">
        <v>42442</v>
      </c>
      <c r="Q40" s="44">
        <v>42442</v>
      </c>
      <c r="R40" s="45">
        <f t="shared" si="0"/>
        <v>61</v>
      </c>
      <c r="S40" s="45">
        <f t="shared" si="1"/>
        <v>2.0333333333333332</v>
      </c>
      <c r="T40" s="46" t="str">
        <f t="shared" ca="1" si="2"/>
        <v>TERMINADO</v>
      </c>
      <c r="U40" s="47"/>
      <c r="V40" s="48"/>
      <c r="W40" s="48"/>
      <c r="X40" s="47"/>
      <c r="Y40" s="47"/>
      <c r="Z40" s="47"/>
      <c r="AA40" s="47"/>
      <c r="AB40" s="47"/>
      <c r="AC40" s="47"/>
      <c r="AD40" s="48"/>
      <c r="AE40" s="49"/>
      <c r="AF40" s="47"/>
      <c r="AG40" s="47"/>
      <c r="AH40" s="47"/>
      <c r="AI40" s="47"/>
      <c r="AJ40" s="47"/>
      <c r="AK40" s="47"/>
      <c r="AL40" s="41"/>
      <c r="AM40" s="41"/>
      <c r="AN40" s="51">
        <f t="shared" ca="1" si="3"/>
        <v>2931.1475409836066</v>
      </c>
      <c r="AO40" s="59"/>
    </row>
    <row r="41" spans="1:41" ht="15" x14ac:dyDescent="0.2">
      <c r="A41" s="34" t="s">
        <v>38</v>
      </c>
      <c r="B41" s="35">
        <v>39</v>
      </c>
      <c r="C41" s="36">
        <v>2016</v>
      </c>
      <c r="D41" s="38" t="s">
        <v>146</v>
      </c>
      <c r="E41" s="39">
        <v>42382</v>
      </c>
      <c r="F41" s="40" t="s">
        <v>147</v>
      </c>
      <c r="G41" s="41" t="s">
        <v>41</v>
      </c>
      <c r="H41" s="41" t="s">
        <v>42</v>
      </c>
      <c r="I41" s="42">
        <v>19900000</v>
      </c>
      <c r="J41" s="54">
        <v>28900000</v>
      </c>
      <c r="K41" s="54">
        <v>28900000</v>
      </c>
      <c r="L41" s="43">
        <v>90478666</v>
      </c>
      <c r="M41" s="37" t="s">
        <v>43</v>
      </c>
      <c r="N41" s="41" t="s">
        <v>148</v>
      </c>
      <c r="O41" s="44">
        <v>42382</v>
      </c>
      <c r="P41" s="44">
        <v>42582</v>
      </c>
      <c r="Q41" s="44">
        <v>42674</v>
      </c>
      <c r="R41" s="45">
        <f t="shared" si="0"/>
        <v>201</v>
      </c>
      <c r="S41" s="45">
        <f t="shared" si="1"/>
        <v>6.7</v>
      </c>
      <c r="T41" s="46" t="str">
        <f t="shared" ca="1" si="2"/>
        <v>TERMINADO</v>
      </c>
      <c r="U41" s="47">
        <v>90</v>
      </c>
      <c r="V41" s="48"/>
      <c r="W41" s="58">
        <v>42674</v>
      </c>
      <c r="X41" s="47"/>
      <c r="Y41" s="47"/>
      <c r="Z41" s="47"/>
      <c r="AA41" s="47"/>
      <c r="AB41" s="47"/>
      <c r="AC41" s="47"/>
      <c r="AD41" s="48"/>
      <c r="AE41" s="49">
        <v>9000000</v>
      </c>
      <c r="AF41" s="47"/>
      <c r="AG41" s="47"/>
      <c r="AH41" s="47"/>
      <c r="AI41" s="47"/>
      <c r="AJ41" s="47"/>
      <c r="AK41" s="47"/>
      <c r="AL41" s="41"/>
      <c r="AM41" s="41"/>
      <c r="AN41" s="51">
        <f t="shared" ca="1" si="3"/>
        <v>889.55223880597021</v>
      </c>
      <c r="AO41" s="59"/>
    </row>
    <row r="42" spans="1:41" ht="16.5" customHeight="1" x14ac:dyDescent="0.2">
      <c r="A42" s="34" t="s">
        <v>38</v>
      </c>
      <c r="B42" s="35">
        <v>40</v>
      </c>
      <c r="C42" s="36">
        <v>2016</v>
      </c>
      <c r="D42" s="38" t="s">
        <v>53</v>
      </c>
      <c r="E42" s="39">
        <v>42383</v>
      </c>
      <c r="F42" s="40" t="s">
        <v>150</v>
      </c>
      <c r="G42" s="41" t="s">
        <v>41</v>
      </c>
      <c r="H42" s="41" t="s">
        <v>42</v>
      </c>
      <c r="I42" s="42">
        <v>7200000</v>
      </c>
      <c r="J42" s="54">
        <v>10800000</v>
      </c>
      <c r="K42" s="54">
        <v>10800000</v>
      </c>
      <c r="L42" s="43">
        <v>22500000</v>
      </c>
      <c r="M42" s="37" t="s">
        <v>43</v>
      </c>
      <c r="N42" s="41" t="s">
        <v>151</v>
      </c>
      <c r="O42" s="44">
        <v>42383</v>
      </c>
      <c r="P42" s="44">
        <v>42472</v>
      </c>
      <c r="Q42" s="44">
        <v>42519</v>
      </c>
      <c r="R42" s="45">
        <f t="shared" si="0"/>
        <v>90</v>
      </c>
      <c r="S42" s="45">
        <f t="shared" si="1"/>
        <v>3</v>
      </c>
      <c r="T42" s="46" t="str">
        <f t="shared" ca="1" si="2"/>
        <v>TERMINADO</v>
      </c>
      <c r="U42" s="61">
        <v>45</v>
      </c>
      <c r="V42" s="48"/>
      <c r="W42" s="44">
        <v>42519</v>
      </c>
      <c r="X42" s="47"/>
      <c r="Y42" s="47"/>
      <c r="Z42" s="47"/>
      <c r="AA42" s="47"/>
      <c r="AB42" s="47"/>
      <c r="AC42" s="47"/>
      <c r="AD42" s="48"/>
      <c r="AE42" s="62">
        <v>3600000</v>
      </c>
      <c r="AF42" s="47"/>
      <c r="AG42" s="47"/>
      <c r="AH42" s="47"/>
      <c r="AI42" s="47"/>
      <c r="AJ42" s="47"/>
      <c r="AK42" s="47"/>
      <c r="AL42" s="41"/>
      <c r="AM42" s="41"/>
      <c r="AN42" s="51">
        <f t="shared" ca="1" si="3"/>
        <v>1985.5555555555557</v>
      </c>
      <c r="AO42" s="59"/>
    </row>
    <row r="43" spans="1:41" ht="16.5" customHeight="1" x14ac:dyDescent="0.2">
      <c r="A43" s="34" t="s">
        <v>38</v>
      </c>
      <c r="B43" s="35">
        <v>41</v>
      </c>
      <c r="C43" s="36">
        <v>2016</v>
      </c>
      <c r="D43" s="38" t="s">
        <v>39</v>
      </c>
      <c r="E43" s="39">
        <v>42383</v>
      </c>
      <c r="F43" s="40" t="s">
        <v>152</v>
      </c>
      <c r="G43" s="41" t="s">
        <v>41</v>
      </c>
      <c r="H43" s="41" t="s">
        <v>42</v>
      </c>
      <c r="I43" s="42">
        <v>29700000</v>
      </c>
      <c r="J43" s="54">
        <v>29700000</v>
      </c>
      <c r="K43" s="54">
        <v>8250000</v>
      </c>
      <c r="L43" s="43">
        <v>15000000</v>
      </c>
      <c r="M43" s="37" t="s">
        <v>43</v>
      </c>
      <c r="N43" s="41" t="s">
        <v>153</v>
      </c>
      <c r="O43" s="44">
        <v>42383</v>
      </c>
      <c r="P43" s="44">
        <v>42472</v>
      </c>
      <c r="Q43" s="44">
        <v>42472</v>
      </c>
      <c r="R43" s="45">
        <f t="shared" si="0"/>
        <v>90</v>
      </c>
      <c r="S43" s="45">
        <f t="shared" si="1"/>
        <v>3</v>
      </c>
      <c r="T43" s="46" t="str">
        <f t="shared" ca="1" si="2"/>
        <v>TERMINADO</v>
      </c>
      <c r="U43" s="61"/>
      <c r="V43" s="48"/>
      <c r="W43" s="44"/>
      <c r="X43" s="47"/>
      <c r="Y43" s="47"/>
      <c r="Z43" s="47"/>
      <c r="AA43" s="47"/>
      <c r="AB43" s="47"/>
      <c r="AC43" s="47"/>
      <c r="AD43" s="48"/>
      <c r="AE43" s="62"/>
      <c r="AF43" s="47"/>
      <c r="AG43" s="47"/>
      <c r="AH43" s="47"/>
      <c r="AI43" s="47"/>
      <c r="AJ43" s="47"/>
      <c r="AK43" s="47"/>
      <c r="AL43" s="41"/>
      <c r="AM43" s="41"/>
      <c r="AN43" s="51">
        <f t="shared" ca="1" si="3"/>
        <v>1985.5555555555557</v>
      </c>
      <c r="AO43" s="59"/>
    </row>
    <row r="44" spans="1:41" ht="15" x14ac:dyDescent="0.2">
      <c r="A44" s="34" t="s">
        <v>38</v>
      </c>
      <c r="B44" s="35">
        <v>42</v>
      </c>
      <c r="C44" s="36">
        <v>2016</v>
      </c>
      <c r="D44" s="38" t="s">
        <v>39</v>
      </c>
      <c r="E44" s="39">
        <v>42383</v>
      </c>
      <c r="F44" s="40" t="s">
        <v>154</v>
      </c>
      <c r="G44" s="41" t="s">
        <v>41</v>
      </c>
      <c r="H44" s="41" t="s">
        <v>42</v>
      </c>
      <c r="I44" s="42">
        <v>33000000</v>
      </c>
      <c r="J44" s="54">
        <v>43000000</v>
      </c>
      <c r="K44" s="54">
        <v>43000000</v>
      </c>
      <c r="L44" s="43">
        <v>43800000</v>
      </c>
      <c r="M44" s="37" t="s">
        <v>43</v>
      </c>
      <c r="N44" s="41" t="s">
        <v>155</v>
      </c>
      <c r="O44" s="44">
        <v>42383</v>
      </c>
      <c r="P44" s="44">
        <v>42582</v>
      </c>
      <c r="Q44" s="44">
        <v>42643</v>
      </c>
      <c r="R44" s="45">
        <f t="shared" si="0"/>
        <v>200</v>
      </c>
      <c r="S44" s="45">
        <f t="shared" si="1"/>
        <v>6.666666666666667</v>
      </c>
      <c r="T44" s="46" t="str">
        <f t="shared" ca="1" si="2"/>
        <v>TERMINADO</v>
      </c>
      <c r="U44" s="61">
        <v>60</v>
      </c>
      <c r="V44" s="48"/>
      <c r="W44" s="44">
        <v>42643</v>
      </c>
      <c r="X44" s="47"/>
      <c r="Y44" s="47"/>
      <c r="Z44" s="47"/>
      <c r="AA44" s="47"/>
      <c r="AB44" s="47"/>
      <c r="AC44" s="47"/>
      <c r="AD44" s="48"/>
      <c r="AE44" s="62">
        <v>10000000</v>
      </c>
      <c r="AF44" s="47"/>
      <c r="AG44" s="47"/>
      <c r="AH44" s="47"/>
      <c r="AI44" s="47"/>
      <c r="AJ44" s="47"/>
      <c r="AK44" s="47"/>
      <c r="AL44" s="41"/>
      <c r="AM44" s="41"/>
      <c r="AN44" s="51">
        <f t="shared" ca="1" si="3"/>
        <v>893.5</v>
      </c>
      <c r="AO44" s="59"/>
    </row>
    <row r="45" spans="1:41" ht="16.5" customHeight="1" x14ac:dyDescent="0.2">
      <c r="A45" s="34" t="s">
        <v>38</v>
      </c>
      <c r="B45" s="35">
        <v>43</v>
      </c>
      <c r="C45" s="36">
        <v>2016</v>
      </c>
      <c r="D45" s="38" t="s">
        <v>63</v>
      </c>
      <c r="E45" s="39">
        <v>42383</v>
      </c>
      <c r="F45" s="40" t="s">
        <v>156</v>
      </c>
      <c r="G45" s="41" t="s">
        <v>41</v>
      </c>
      <c r="H45" s="41" t="s">
        <v>42</v>
      </c>
      <c r="I45" s="42">
        <v>44220000</v>
      </c>
      <c r="J45" s="54">
        <v>44220000</v>
      </c>
      <c r="K45" s="54">
        <v>44220000</v>
      </c>
      <c r="L45" s="43">
        <v>41400000</v>
      </c>
      <c r="M45" s="37" t="s">
        <v>43</v>
      </c>
      <c r="N45" s="41" t="s">
        <v>157</v>
      </c>
      <c r="O45" s="44">
        <v>42383</v>
      </c>
      <c r="P45" s="44">
        <v>42582</v>
      </c>
      <c r="Q45" s="44">
        <v>42582</v>
      </c>
      <c r="R45" s="45">
        <f t="shared" si="0"/>
        <v>200</v>
      </c>
      <c r="S45" s="45">
        <f t="shared" si="1"/>
        <v>6.666666666666667</v>
      </c>
      <c r="T45" s="46" t="str">
        <f t="shared" ca="1" si="2"/>
        <v>TERMINADO</v>
      </c>
      <c r="U45" s="61"/>
      <c r="V45" s="48"/>
      <c r="W45" s="44"/>
      <c r="X45" s="47"/>
      <c r="Y45" s="47"/>
      <c r="Z45" s="47"/>
      <c r="AA45" s="47"/>
      <c r="AB45" s="47"/>
      <c r="AC45" s="47"/>
      <c r="AD45" s="48"/>
      <c r="AE45" s="62"/>
      <c r="AF45" s="47"/>
      <c r="AG45" s="47"/>
      <c r="AH45" s="47"/>
      <c r="AI45" s="47"/>
      <c r="AJ45" s="47"/>
      <c r="AK45" s="47"/>
      <c r="AL45" s="41"/>
      <c r="AM45" s="41"/>
      <c r="AN45" s="51">
        <f t="shared" ca="1" si="3"/>
        <v>893.5</v>
      </c>
      <c r="AO45" s="59"/>
    </row>
    <row r="46" spans="1:41" ht="16.5" customHeight="1" x14ac:dyDescent="0.2">
      <c r="A46" s="34" t="s">
        <v>38</v>
      </c>
      <c r="B46" s="35">
        <v>44</v>
      </c>
      <c r="C46" s="36">
        <v>2016</v>
      </c>
      <c r="D46" s="38" t="s">
        <v>39</v>
      </c>
      <c r="E46" s="39">
        <v>42384</v>
      </c>
      <c r="F46" s="40" t="s">
        <v>158</v>
      </c>
      <c r="G46" s="41" t="s">
        <v>41</v>
      </c>
      <c r="H46" s="41" t="s">
        <v>42</v>
      </c>
      <c r="I46" s="42">
        <v>45966667</v>
      </c>
      <c r="J46" s="54">
        <v>45966667</v>
      </c>
      <c r="K46" s="54">
        <v>59966667</v>
      </c>
      <c r="L46" s="43">
        <v>15000000</v>
      </c>
      <c r="M46" s="37" t="s">
        <v>43</v>
      </c>
      <c r="N46" s="41" t="s">
        <v>159</v>
      </c>
      <c r="O46" s="44">
        <v>42384</v>
      </c>
      <c r="P46" s="44">
        <v>42582</v>
      </c>
      <c r="Q46" s="44">
        <v>42582</v>
      </c>
      <c r="R46" s="45">
        <f t="shared" si="0"/>
        <v>199</v>
      </c>
      <c r="S46" s="45">
        <f t="shared" si="1"/>
        <v>6.6333333333333337</v>
      </c>
      <c r="T46" s="46" t="str">
        <f t="shared" ca="1" si="2"/>
        <v>TERMINADO</v>
      </c>
      <c r="U46" s="61"/>
      <c r="V46" s="48"/>
      <c r="W46" s="44"/>
      <c r="X46" s="47"/>
      <c r="Y46" s="47"/>
      <c r="Z46" s="47"/>
      <c r="AA46" s="47"/>
      <c r="AB46" s="47"/>
      <c r="AC46" s="47"/>
      <c r="AD46" s="48"/>
      <c r="AE46" s="62"/>
      <c r="AF46" s="47"/>
      <c r="AG46" s="47"/>
      <c r="AH46" s="47"/>
      <c r="AI46" s="47"/>
      <c r="AJ46" s="47"/>
      <c r="AK46" s="47"/>
      <c r="AL46" s="41"/>
      <c r="AM46" s="41"/>
      <c r="AN46" s="51">
        <f t="shared" ca="1" si="3"/>
        <v>897.48743718592959</v>
      </c>
      <c r="AO46" s="59"/>
    </row>
    <row r="47" spans="1:41" ht="16.5" customHeight="1" x14ac:dyDescent="0.2">
      <c r="A47" s="34" t="s">
        <v>38</v>
      </c>
      <c r="B47" s="35">
        <v>45</v>
      </c>
      <c r="C47" s="36">
        <v>2016</v>
      </c>
      <c r="D47" s="38" t="s">
        <v>160</v>
      </c>
      <c r="E47" s="39">
        <v>42384</v>
      </c>
      <c r="F47" s="40" t="s">
        <v>161</v>
      </c>
      <c r="G47" s="41" t="s">
        <v>41</v>
      </c>
      <c r="H47" s="41" t="s">
        <v>42</v>
      </c>
      <c r="I47" s="42">
        <v>12000000</v>
      </c>
      <c r="J47" s="54">
        <v>12000000</v>
      </c>
      <c r="K47" s="54">
        <v>12000000</v>
      </c>
      <c r="L47" s="43">
        <v>26536215</v>
      </c>
      <c r="M47" s="37" t="s">
        <v>43</v>
      </c>
      <c r="N47" s="41" t="s">
        <v>162</v>
      </c>
      <c r="O47" s="44">
        <v>42384</v>
      </c>
      <c r="P47" s="44">
        <v>42505</v>
      </c>
      <c r="Q47" s="44">
        <v>42505</v>
      </c>
      <c r="R47" s="45">
        <f t="shared" si="0"/>
        <v>122</v>
      </c>
      <c r="S47" s="45">
        <f t="shared" si="1"/>
        <v>4.0666666666666664</v>
      </c>
      <c r="T47" s="46" t="str">
        <f t="shared" ca="1" si="2"/>
        <v>TERMINADO</v>
      </c>
      <c r="U47" s="61"/>
      <c r="V47" s="48"/>
      <c r="W47" s="44"/>
      <c r="X47" s="47"/>
      <c r="Y47" s="47"/>
      <c r="Z47" s="47"/>
      <c r="AA47" s="47"/>
      <c r="AB47" s="47"/>
      <c r="AC47" s="47"/>
      <c r="AD47" s="48"/>
      <c r="AE47" s="62"/>
      <c r="AF47" s="47"/>
      <c r="AG47" s="47"/>
      <c r="AH47" s="47"/>
      <c r="AI47" s="47"/>
      <c r="AJ47" s="47"/>
      <c r="AK47" s="47"/>
      <c r="AL47" s="41"/>
      <c r="AM47" s="41"/>
      <c r="AN47" s="51">
        <f t="shared" ca="1" si="3"/>
        <v>1463.9344262295083</v>
      </c>
      <c r="AO47" s="59"/>
    </row>
    <row r="48" spans="1:41" ht="16.5" customHeight="1" x14ac:dyDescent="0.2">
      <c r="A48" s="34" t="s">
        <v>38</v>
      </c>
      <c r="B48" s="35">
        <v>46</v>
      </c>
      <c r="C48" s="36">
        <v>2016</v>
      </c>
      <c r="D48" s="38" t="s">
        <v>163</v>
      </c>
      <c r="E48" s="39">
        <v>42384</v>
      </c>
      <c r="F48" s="40" t="s">
        <v>164</v>
      </c>
      <c r="G48" s="41" t="s">
        <v>41</v>
      </c>
      <c r="H48" s="41" t="s">
        <v>42</v>
      </c>
      <c r="I48" s="42">
        <v>10020000</v>
      </c>
      <c r="J48" s="54">
        <v>10020000</v>
      </c>
      <c r="K48" s="54">
        <v>9540000</v>
      </c>
      <c r="L48" s="43">
        <v>99000000</v>
      </c>
      <c r="M48" s="37" t="s">
        <v>43</v>
      </c>
      <c r="N48" s="41" t="s">
        <v>165</v>
      </c>
      <c r="O48" s="44">
        <v>42384</v>
      </c>
      <c r="P48" s="44">
        <v>42551</v>
      </c>
      <c r="Q48" s="44">
        <v>42551</v>
      </c>
      <c r="R48" s="45">
        <f t="shared" si="0"/>
        <v>168</v>
      </c>
      <c r="S48" s="45">
        <f t="shared" si="1"/>
        <v>5.6</v>
      </c>
      <c r="T48" s="46" t="str">
        <f t="shared" ca="1" si="2"/>
        <v>TERMINADO</v>
      </c>
      <c r="U48" s="61"/>
      <c r="V48" s="48"/>
      <c r="W48" s="44"/>
      <c r="X48" s="47"/>
      <c r="Y48" s="47"/>
      <c r="Z48" s="47"/>
      <c r="AA48" s="47"/>
      <c r="AB48" s="47"/>
      <c r="AC48" s="47"/>
      <c r="AD48" s="48"/>
      <c r="AE48" s="62"/>
      <c r="AF48" s="47"/>
      <c r="AG48" s="47"/>
      <c r="AH48" s="47"/>
      <c r="AI48" s="47"/>
      <c r="AJ48" s="47"/>
      <c r="AK48" s="47"/>
      <c r="AL48" s="41"/>
      <c r="AM48" s="41"/>
      <c r="AN48" s="51">
        <f t="shared" ca="1" si="3"/>
        <v>1063.0952380952381</v>
      </c>
      <c r="AO48" s="59"/>
    </row>
    <row r="49" spans="1:41" ht="16.5" customHeight="1" x14ac:dyDescent="0.2">
      <c r="A49" s="34" t="s">
        <v>38</v>
      </c>
      <c r="B49" s="35">
        <v>47</v>
      </c>
      <c r="C49" s="36">
        <v>2016</v>
      </c>
      <c r="D49" s="38" t="s">
        <v>166</v>
      </c>
      <c r="E49" s="39">
        <v>42384</v>
      </c>
      <c r="F49" s="40" t="s">
        <v>167</v>
      </c>
      <c r="G49" s="41" t="s">
        <v>41</v>
      </c>
      <c r="H49" s="41" t="s">
        <v>42</v>
      </c>
      <c r="I49" s="42">
        <v>13200000</v>
      </c>
      <c r="J49" s="54">
        <v>13200000</v>
      </c>
      <c r="K49" s="54">
        <v>13200000</v>
      </c>
      <c r="L49" s="43">
        <v>81148870</v>
      </c>
      <c r="M49" s="37" t="s">
        <v>43</v>
      </c>
      <c r="N49" s="41" t="s">
        <v>168</v>
      </c>
      <c r="O49" s="44">
        <v>42384</v>
      </c>
      <c r="P49" s="44">
        <v>42505</v>
      </c>
      <c r="Q49" s="44">
        <v>42505</v>
      </c>
      <c r="R49" s="45">
        <f t="shared" si="0"/>
        <v>122</v>
      </c>
      <c r="S49" s="45">
        <f t="shared" si="1"/>
        <v>4.0666666666666664</v>
      </c>
      <c r="T49" s="46" t="str">
        <f t="shared" ca="1" si="2"/>
        <v>TERMINADO</v>
      </c>
      <c r="U49" s="61"/>
      <c r="V49" s="48"/>
      <c r="W49" s="44"/>
      <c r="X49" s="47"/>
      <c r="Y49" s="47"/>
      <c r="Z49" s="47"/>
      <c r="AA49" s="47"/>
      <c r="AB49" s="47"/>
      <c r="AC49" s="47"/>
      <c r="AD49" s="48"/>
      <c r="AE49" s="62"/>
      <c r="AF49" s="47"/>
      <c r="AG49" s="47"/>
      <c r="AH49" s="47"/>
      <c r="AI49" s="47"/>
      <c r="AJ49" s="47"/>
      <c r="AK49" s="47"/>
      <c r="AL49" s="41"/>
      <c r="AM49" s="41"/>
      <c r="AN49" s="51">
        <f t="shared" ca="1" si="3"/>
        <v>1463.9344262295083</v>
      </c>
      <c r="AO49" s="59"/>
    </row>
    <row r="50" spans="1:41" ht="16.5" customHeight="1" x14ac:dyDescent="0.2">
      <c r="A50" s="34" t="s">
        <v>38</v>
      </c>
      <c r="B50" s="35">
        <v>48</v>
      </c>
      <c r="C50" s="36">
        <v>2016</v>
      </c>
      <c r="D50" s="38" t="s">
        <v>53</v>
      </c>
      <c r="E50" s="39">
        <v>42384</v>
      </c>
      <c r="F50" s="40" t="s">
        <v>169</v>
      </c>
      <c r="G50" s="41" t="s">
        <v>41</v>
      </c>
      <c r="H50" s="41" t="s">
        <v>42</v>
      </c>
      <c r="I50" s="42">
        <v>25866667</v>
      </c>
      <c r="J50" s="54">
        <v>25866667</v>
      </c>
      <c r="K50" s="54">
        <v>25866667</v>
      </c>
      <c r="L50" s="43">
        <v>23400000</v>
      </c>
      <c r="M50" s="37" t="s">
        <v>43</v>
      </c>
      <c r="N50" s="41" t="s">
        <v>170</v>
      </c>
      <c r="O50" s="44">
        <v>42387</v>
      </c>
      <c r="P50" s="44">
        <v>42582</v>
      </c>
      <c r="Q50" s="44">
        <v>42582</v>
      </c>
      <c r="R50" s="45">
        <f t="shared" si="0"/>
        <v>196</v>
      </c>
      <c r="S50" s="45">
        <f t="shared" si="1"/>
        <v>6.5333333333333332</v>
      </c>
      <c r="T50" s="46" t="str">
        <f t="shared" ca="1" si="2"/>
        <v>TERMINADO</v>
      </c>
      <c r="U50" s="61"/>
      <c r="V50" s="48"/>
      <c r="W50" s="44"/>
      <c r="X50" s="47"/>
      <c r="Y50" s="47"/>
      <c r="Z50" s="47"/>
      <c r="AA50" s="47"/>
      <c r="AB50" s="47"/>
      <c r="AC50" s="47"/>
      <c r="AD50" s="48"/>
      <c r="AE50" s="62"/>
      <c r="AF50" s="47"/>
      <c r="AG50" s="47"/>
      <c r="AH50" s="47"/>
      <c r="AI50" s="47"/>
      <c r="AJ50" s="47"/>
      <c r="AK50" s="47"/>
      <c r="AL50" s="41"/>
      <c r="AM50" s="41"/>
      <c r="AN50" s="51">
        <f t="shared" ca="1" si="3"/>
        <v>909.69387755102036</v>
      </c>
      <c r="AO50" s="59"/>
    </row>
    <row r="51" spans="1:41" ht="16.5" customHeight="1" x14ac:dyDescent="0.2">
      <c r="A51" s="34" t="s">
        <v>38</v>
      </c>
      <c r="B51" s="35">
        <v>49</v>
      </c>
      <c r="C51" s="36">
        <v>2016</v>
      </c>
      <c r="D51" s="38" t="s">
        <v>63</v>
      </c>
      <c r="E51" s="39">
        <v>42387</v>
      </c>
      <c r="F51" s="40" t="s">
        <v>171</v>
      </c>
      <c r="G51" s="41" t="s">
        <v>41</v>
      </c>
      <c r="H51" s="41" t="s">
        <v>42</v>
      </c>
      <c r="I51" s="42">
        <v>13500000</v>
      </c>
      <c r="J51" s="54">
        <v>20250000</v>
      </c>
      <c r="K51" s="54">
        <v>20250000</v>
      </c>
      <c r="L51" s="43">
        <v>73033983</v>
      </c>
      <c r="M51" s="37" t="s">
        <v>43</v>
      </c>
      <c r="N51" s="41" t="s">
        <v>172</v>
      </c>
      <c r="O51" s="44">
        <v>42387</v>
      </c>
      <c r="P51" s="44">
        <v>42478</v>
      </c>
      <c r="Q51" s="44">
        <v>42522</v>
      </c>
      <c r="R51" s="45">
        <f t="shared" si="0"/>
        <v>92</v>
      </c>
      <c r="S51" s="45">
        <f t="shared" si="1"/>
        <v>3.0666666666666669</v>
      </c>
      <c r="T51" s="46" t="str">
        <f t="shared" ca="1" si="2"/>
        <v>TERMINADO</v>
      </c>
      <c r="U51" s="61">
        <v>45</v>
      </c>
      <c r="V51" s="48"/>
      <c r="W51" s="44">
        <v>42522</v>
      </c>
      <c r="X51" s="47"/>
      <c r="Y51" s="47"/>
      <c r="Z51" s="47"/>
      <c r="AA51" s="47"/>
      <c r="AB51" s="47"/>
      <c r="AC51" s="47"/>
      <c r="AD51" s="48"/>
      <c r="AE51" s="62">
        <v>6750000</v>
      </c>
      <c r="AF51" s="47"/>
      <c r="AG51" s="47"/>
      <c r="AH51" s="47"/>
      <c r="AI51" s="47"/>
      <c r="AJ51" s="47"/>
      <c r="AK51" s="47"/>
      <c r="AL51" s="41"/>
      <c r="AM51" s="41"/>
      <c r="AN51" s="51">
        <f t="shared" ca="1" si="3"/>
        <v>1938.0434782608695</v>
      </c>
      <c r="AO51" s="59"/>
    </row>
    <row r="52" spans="1:41" ht="16.5" customHeight="1" x14ac:dyDescent="0.2">
      <c r="A52" s="34" t="s">
        <v>38</v>
      </c>
      <c r="B52" s="35">
        <v>50</v>
      </c>
      <c r="C52" s="36">
        <v>2016</v>
      </c>
      <c r="D52" s="38" t="s">
        <v>146</v>
      </c>
      <c r="E52" s="39">
        <v>42388</v>
      </c>
      <c r="F52" s="40" t="s">
        <v>173</v>
      </c>
      <c r="G52" s="41" t="s">
        <v>41</v>
      </c>
      <c r="H52" s="41" t="s">
        <v>42</v>
      </c>
      <c r="I52" s="42">
        <v>16000000</v>
      </c>
      <c r="J52" s="54">
        <v>16000000</v>
      </c>
      <c r="K52" s="54">
        <v>9466667</v>
      </c>
      <c r="L52" s="43">
        <v>121723305</v>
      </c>
      <c r="M52" s="37" t="s">
        <v>43</v>
      </c>
      <c r="N52" s="41" t="s">
        <v>174</v>
      </c>
      <c r="O52" s="44">
        <v>42389</v>
      </c>
      <c r="P52" s="44">
        <v>42510</v>
      </c>
      <c r="Q52" s="44">
        <v>42510</v>
      </c>
      <c r="R52" s="45">
        <f t="shared" si="0"/>
        <v>122</v>
      </c>
      <c r="S52" s="45">
        <f t="shared" si="1"/>
        <v>4.0666666666666664</v>
      </c>
      <c r="T52" s="46" t="str">
        <f t="shared" ca="1" si="2"/>
        <v>TERMINADO</v>
      </c>
      <c r="U52" s="61"/>
      <c r="V52" s="48"/>
      <c r="W52" s="44"/>
      <c r="X52" s="47"/>
      <c r="Y52" s="47"/>
      <c r="Z52" s="47"/>
      <c r="AA52" s="47"/>
      <c r="AB52" s="47"/>
      <c r="AC52" s="47"/>
      <c r="AD52" s="48"/>
      <c r="AE52" s="62"/>
      <c r="AF52" s="47"/>
      <c r="AG52" s="47"/>
      <c r="AH52" s="47"/>
      <c r="AI52" s="47"/>
      <c r="AJ52" s="47"/>
      <c r="AK52" s="47"/>
      <c r="AL52" s="41"/>
      <c r="AM52" s="41"/>
      <c r="AN52" s="51">
        <f t="shared" ca="1" si="3"/>
        <v>1459.8360655737704</v>
      </c>
      <c r="AO52" s="59"/>
    </row>
    <row r="53" spans="1:41" ht="16.5" customHeight="1" x14ac:dyDescent="0.2">
      <c r="A53" s="34" t="s">
        <v>38</v>
      </c>
      <c r="B53" s="35">
        <v>51</v>
      </c>
      <c r="C53" s="36">
        <v>2016</v>
      </c>
      <c r="D53" s="38" t="s">
        <v>175</v>
      </c>
      <c r="E53" s="39">
        <v>42388</v>
      </c>
      <c r="F53" s="40" t="s">
        <v>176</v>
      </c>
      <c r="G53" s="41" t="s">
        <v>41</v>
      </c>
      <c r="H53" s="41" t="s">
        <v>42</v>
      </c>
      <c r="I53" s="42">
        <v>27300000</v>
      </c>
      <c r="J53" s="54">
        <v>27300000</v>
      </c>
      <c r="K53" s="54">
        <v>27300000</v>
      </c>
      <c r="L53" s="43">
        <v>39836718</v>
      </c>
      <c r="M53" s="37" t="s">
        <v>43</v>
      </c>
      <c r="N53" s="41" t="s">
        <v>177</v>
      </c>
      <c r="O53" s="44">
        <v>42388</v>
      </c>
      <c r="P53" s="44">
        <v>42570</v>
      </c>
      <c r="Q53" s="44">
        <v>42570</v>
      </c>
      <c r="R53" s="45">
        <f t="shared" si="0"/>
        <v>183</v>
      </c>
      <c r="S53" s="45">
        <f t="shared" si="1"/>
        <v>6.1</v>
      </c>
      <c r="T53" s="46" t="str">
        <f t="shared" ca="1" si="2"/>
        <v>TERMINADO</v>
      </c>
      <c r="U53" s="61"/>
      <c r="V53" s="48"/>
      <c r="W53" s="44"/>
      <c r="X53" s="47"/>
      <c r="Y53" s="47"/>
      <c r="Z53" s="47"/>
      <c r="AA53" s="47"/>
      <c r="AB53" s="47"/>
      <c r="AC53" s="47"/>
      <c r="AD53" s="48"/>
      <c r="AE53" s="62"/>
      <c r="AF53" s="47"/>
      <c r="AG53" s="47"/>
      <c r="AH53" s="47"/>
      <c r="AI53" s="47"/>
      <c r="AJ53" s="47"/>
      <c r="AK53" s="47"/>
      <c r="AL53" s="41"/>
      <c r="AM53" s="41"/>
      <c r="AN53" s="51">
        <f t="shared" ca="1" si="3"/>
        <v>973.77049180327867</v>
      </c>
      <c r="AO53" s="59"/>
    </row>
    <row r="54" spans="1:41" ht="16.5" customHeight="1" x14ac:dyDescent="0.2">
      <c r="A54" s="34" t="s">
        <v>38</v>
      </c>
      <c r="B54" s="35">
        <v>52</v>
      </c>
      <c r="C54" s="36">
        <v>2016</v>
      </c>
      <c r="D54" s="38" t="s">
        <v>39</v>
      </c>
      <c r="E54" s="39">
        <v>42388</v>
      </c>
      <c r="F54" s="40" t="s">
        <v>178</v>
      </c>
      <c r="G54" s="41" t="s">
        <v>41</v>
      </c>
      <c r="H54" s="41" t="s">
        <v>42</v>
      </c>
      <c r="I54" s="42">
        <v>19300000</v>
      </c>
      <c r="J54" s="54">
        <v>19300000</v>
      </c>
      <c r="K54" s="54">
        <v>10500000</v>
      </c>
      <c r="L54" s="43">
        <v>64919096</v>
      </c>
      <c r="M54" s="37" t="s">
        <v>43</v>
      </c>
      <c r="N54" s="41" t="s">
        <v>179</v>
      </c>
      <c r="O54" s="44">
        <v>42388</v>
      </c>
      <c r="P54" s="44">
        <v>42582</v>
      </c>
      <c r="Q54" s="44">
        <v>42582</v>
      </c>
      <c r="R54" s="45">
        <f t="shared" si="0"/>
        <v>195</v>
      </c>
      <c r="S54" s="45">
        <f t="shared" si="1"/>
        <v>6.5</v>
      </c>
      <c r="T54" s="46" t="str">
        <f t="shared" ca="1" si="2"/>
        <v>TERMINADO</v>
      </c>
      <c r="U54" s="61"/>
      <c r="V54" s="48"/>
      <c r="W54" s="44"/>
      <c r="X54" s="47"/>
      <c r="Y54" s="47"/>
      <c r="Z54" s="47"/>
      <c r="AA54" s="47"/>
      <c r="AB54" s="47"/>
      <c r="AC54" s="47"/>
      <c r="AD54" s="48"/>
      <c r="AE54" s="62"/>
      <c r="AF54" s="47"/>
      <c r="AG54" s="47"/>
      <c r="AH54" s="47"/>
      <c r="AI54" s="47"/>
      <c r="AJ54" s="47"/>
      <c r="AK54" s="47"/>
      <c r="AL54" s="41"/>
      <c r="AM54" s="41"/>
      <c r="AN54" s="51">
        <f t="shared" ca="1" si="3"/>
        <v>913.84615384615381</v>
      </c>
      <c r="AO54" s="59"/>
    </row>
    <row r="55" spans="1:41" ht="16.5" customHeight="1" x14ac:dyDescent="0.2">
      <c r="A55" s="34" t="s">
        <v>38</v>
      </c>
      <c r="B55" s="35">
        <v>53</v>
      </c>
      <c r="C55" s="36">
        <v>2016</v>
      </c>
      <c r="D55" s="38" t="s">
        <v>160</v>
      </c>
      <c r="E55" s="39">
        <v>42388</v>
      </c>
      <c r="F55" s="40" t="s">
        <v>180</v>
      </c>
      <c r="G55" s="41" t="s">
        <v>41</v>
      </c>
      <c r="H55" s="41" t="s">
        <v>42</v>
      </c>
      <c r="I55" s="42">
        <v>7200000</v>
      </c>
      <c r="J55" s="54">
        <v>7200000</v>
      </c>
      <c r="K55" s="54">
        <v>7200000</v>
      </c>
      <c r="L55" s="43">
        <v>15000000</v>
      </c>
      <c r="M55" s="37" t="s">
        <v>43</v>
      </c>
      <c r="N55" s="41" t="s">
        <v>181</v>
      </c>
      <c r="O55" s="44">
        <v>42388</v>
      </c>
      <c r="P55" s="44">
        <v>42509</v>
      </c>
      <c r="Q55" s="44">
        <v>42509</v>
      </c>
      <c r="R55" s="45">
        <f t="shared" si="0"/>
        <v>122</v>
      </c>
      <c r="S55" s="45">
        <f t="shared" si="1"/>
        <v>4.0666666666666664</v>
      </c>
      <c r="T55" s="46" t="str">
        <f t="shared" ca="1" si="2"/>
        <v>TERMINADO</v>
      </c>
      <c r="U55" s="61"/>
      <c r="V55" s="48"/>
      <c r="W55" s="44"/>
      <c r="X55" s="47"/>
      <c r="Y55" s="47"/>
      <c r="Z55" s="47"/>
      <c r="AA55" s="47"/>
      <c r="AB55" s="47"/>
      <c r="AC55" s="47"/>
      <c r="AD55" s="48"/>
      <c r="AE55" s="62"/>
      <c r="AF55" s="47"/>
      <c r="AG55" s="47"/>
      <c r="AH55" s="47"/>
      <c r="AI55" s="47"/>
      <c r="AJ55" s="47"/>
      <c r="AK55" s="47"/>
      <c r="AL55" s="41"/>
      <c r="AM55" s="41"/>
      <c r="AN55" s="51">
        <f t="shared" ca="1" si="3"/>
        <v>1460.655737704918</v>
      </c>
      <c r="AO55" s="59"/>
    </row>
    <row r="56" spans="1:41" ht="16.5" customHeight="1" x14ac:dyDescent="0.2">
      <c r="A56" s="34" t="s">
        <v>38</v>
      </c>
      <c r="B56" s="35">
        <v>54</v>
      </c>
      <c r="C56" s="36">
        <v>2016</v>
      </c>
      <c r="D56" s="38" t="s">
        <v>146</v>
      </c>
      <c r="E56" s="39">
        <v>42388</v>
      </c>
      <c r="F56" s="40" t="s">
        <v>182</v>
      </c>
      <c r="G56" s="41" t="s">
        <v>41</v>
      </c>
      <c r="H56" s="41" t="s">
        <v>42</v>
      </c>
      <c r="I56" s="42">
        <v>15000000</v>
      </c>
      <c r="J56" s="54">
        <v>15000000</v>
      </c>
      <c r="K56" s="54">
        <v>15000000</v>
      </c>
      <c r="L56" s="43">
        <v>64919096</v>
      </c>
      <c r="M56" s="37" t="s">
        <v>43</v>
      </c>
      <c r="N56" s="41" t="s">
        <v>183</v>
      </c>
      <c r="O56" s="44">
        <v>42388</v>
      </c>
      <c r="P56" s="44">
        <v>42540</v>
      </c>
      <c r="Q56" s="44">
        <v>42540</v>
      </c>
      <c r="R56" s="45">
        <f t="shared" si="0"/>
        <v>153</v>
      </c>
      <c r="S56" s="45">
        <f t="shared" si="1"/>
        <v>5.0999999999999996</v>
      </c>
      <c r="T56" s="46" t="str">
        <f t="shared" ca="1" si="2"/>
        <v>TERMINADO</v>
      </c>
      <c r="U56" s="61"/>
      <c r="V56" s="48"/>
      <c r="W56" s="44"/>
      <c r="X56" s="47"/>
      <c r="Y56" s="47"/>
      <c r="Z56" s="47"/>
      <c r="AA56" s="47"/>
      <c r="AB56" s="47"/>
      <c r="AC56" s="47"/>
      <c r="AD56" s="48"/>
      <c r="AE56" s="62"/>
      <c r="AF56" s="47"/>
      <c r="AG56" s="47"/>
      <c r="AH56" s="47"/>
      <c r="AI56" s="47"/>
      <c r="AJ56" s="47"/>
      <c r="AK56" s="47"/>
      <c r="AL56" s="41"/>
      <c r="AM56" s="41"/>
      <c r="AN56" s="51">
        <f t="shared" ca="1" si="3"/>
        <v>1164.7058823529412</v>
      </c>
      <c r="AO56" s="59"/>
    </row>
    <row r="57" spans="1:41" ht="16.5" customHeight="1" x14ac:dyDescent="0.2">
      <c r="A57" s="34" t="s">
        <v>38</v>
      </c>
      <c r="B57" s="35">
        <v>55</v>
      </c>
      <c r="C57" s="36">
        <v>2016</v>
      </c>
      <c r="D57" s="38" t="s">
        <v>175</v>
      </c>
      <c r="E57" s="39">
        <v>42388</v>
      </c>
      <c r="F57" s="40" t="s">
        <v>184</v>
      </c>
      <c r="G57" s="41" t="s">
        <v>41</v>
      </c>
      <c r="H57" s="41" t="s">
        <v>42</v>
      </c>
      <c r="I57" s="42">
        <v>16000000</v>
      </c>
      <c r="J57" s="54">
        <v>16000000</v>
      </c>
      <c r="K57" s="54">
        <v>31650000</v>
      </c>
      <c r="L57" s="43">
        <v>105493531</v>
      </c>
      <c r="M57" s="37" t="s">
        <v>43</v>
      </c>
      <c r="N57" s="41" t="s">
        <v>174</v>
      </c>
      <c r="O57" s="44">
        <v>42389</v>
      </c>
      <c r="P57" s="44">
        <v>42510</v>
      </c>
      <c r="Q57" s="44">
        <v>42510</v>
      </c>
      <c r="R57" s="45">
        <f t="shared" si="0"/>
        <v>122</v>
      </c>
      <c r="S57" s="45">
        <f t="shared" si="1"/>
        <v>4.0666666666666664</v>
      </c>
      <c r="T57" s="46" t="str">
        <f t="shared" ca="1" si="2"/>
        <v>TERMINADO</v>
      </c>
      <c r="U57" s="61"/>
      <c r="V57" s="48"/>
      <c r="W57" s="44"/>
      <c r="X57" s="47"/>
      <c r="Y57" s="47"/>
      <c r="Z57" s="47"/>
      <c r="AA57" s="47"/>
      <c r="AB57" s="47"/>
      <c r="AC57" s="47"/>
      <c r="AD57" s="48"/>
      <c r="AE57" s="62"/>
      <c r="AF57" s="47"/>
      <c r="AG57" s="47"/>
      <c r="AH57" s="47"/>
      <c r="AI57" s="47"/>
      <c r="AJ57" s="47"/>
      <c r="AK57" s="47"/>
      <c r="AL57" s="41"/>
      <c r="AM57" s="41"/>
      <c r="AN57" s="51">
        <f t="shared" ca="1" si="3"/>
        <v>1459.8360655737704</v>
      </c>
      <c r="AO57" s="59"/>
    </row>
    <row r="58" spans="1:41" ht="15" x14ac:dyDescent="0.2">
      <c r="A58" s="34" t="s">
        <v>38</v>
      </c>
      <c r="B58" s="35">
        <v>56</v>
      </c>
      <c r="C58" s="36">
        <v>2016</v>
      </c>
      <c r="D58" s="38" t="s">
        <v>146</v>
      </c>
      <c r="E58" s="39">
        <v>42390</v>
      </c>
      <c r="F58" s="40" t="s">
        <v>185</v>
      </c>
      <c r="G58" s="41" t="s">
        <v>41</v>
      </c>
      <c r="H58" s="41" t="s">
        <v>42</v>
      </c>
      <c r="I58" s="42">
        <v>15100000</v>
      </c>
      <c r="J58" s="54">
        <v>15100000</v>
      </c>
      <c r="K58" s="54">
        <v>15100000</v>
      </c>
      <c r="L58" s="43">
        <v>21000000</v>
      </c>
      <c r="M58" s="37" t="s">
        <v>43</v>
      </c>
      <c r="N58" s="41" t="s">
        <v>186</v>
      </c>
      <c r="O58" s="44">
        <v>42390</v>
      </c>
      <c r="P58" s="44">
        <v>42541</v>
      </c>
      <c r="Q58" s="44">
        <v>42541</v>
      </c>
      <c r="R58" s="45">
        <f t="shared" si="0"/>
        <v>152</v>
      </c>
      <c r="S58" s="45">
        <f t="shared" si="1"/>
        <v>5.0666666666666664</v>
      </c>
      <c r="T58" s="46" t="str">
        <f t="shared" ca="1" si="2"/>
        <v>TERMINADO</v>
      </c>
      <c r="U58" s="61"/>
      <c r="V58" s="48"/>
      <c r="W58" s="44"/>
      <c r="X58" s="47"/>
      <c r="Y58" s="47"/>
      <c r="Z58" s="47"/>
      <c r="AA58" s="47"/>
      <c r="AB58" s="47"/>
      <c r="AC58" s="47"/>
      <c r="AD58" s="48"/>
      <c r="AE58" s="62"/>
      <c r="AF58" s="47"/>
      <c r="AG58" s="47"/>
      <c r="AH58" s="47"/>
      <c r="AI58" s="47"/>
      <c r="AJ58" s="47"/>
      <c r="AK58" s="47"/>
      <c r="AL58" s="41"/>
      <c r="AM58" s="41"/>
      <c r="AN58" s="51">
        <f t="shared" ca="1" si="3"/>
        <v>1171.0526315789473</v>
      </c>
      <c r="AO58" s="59"/>
    </row>
    <row r="59" spans="1:41" ht="16.5" customHeight="1" x14ac:dyDescent="0.2">
      <c r="A59" s="34" t="s">
        <v>38</v>
      </c>
      <c r="B59" s="35">
        <v>57</v>
      </c>
      <c r="C59" s="36">
        <v>2016</v>
      </c>
      <c r="D59" s="38" t="s">
        <v>146</v>
      </c>
      <c r="E59" s="39">
        <v>42390</v>
      </c>
      <c r="F59" s="40" t="s">
        <v>187</v>
      </c>
      <c r="G59" s="41" t="s">
        <v>41</v>
      </c>
      <c r="H59" s="41" t="s">
        <v>42</v>
      </c>
      <c r="I59" s="42">
        <v>15100000</v>
      </c>
      <c r="J59" s="54">
        <v>15100000</v>
      </c>
      <c r="K59" s="54">
        <v>15100000</v>
      </c>
      <c r="L59" s="43">
        <v>31800000</v>
      </c>
      <c r="M59" s="37" t="s">
        <v>43</v>
      </c>
      <c r="N59" s="41" t="s">
        <v>188</v>
      </c>
      <c r="O59" s="44">
        <v>42390</v>
      </c>
      <c r="P59" s="44">
        <v>42541</v>
      </c>
      <c r="Q59" s="44">
        <v>42541</v>
      </c>
      <c r="R59" s="45">
        <f t="shared" si="0"/>
        <v>152</v>
      </c>
      <c r="S59" s="45">
        <f t="shared" si="1"/>
        <v>5.0666666666666664</v>
      </c>
      <c r="T59" s="46" t="str">
        <f t="shared" ca="1" si="2"/>
        <v>TERMINADO</v>
      </c>
      <c r="U59" s="61"/>
      <c r="V59" s="48"/>
      <c r="W59" s="44"/>
      <c r="X59" s="47"/>
      <c r="Y59" s="47"/>
      <c r="Z59" s="47"/>
      <c r="AA59" s="47"/>
      <c r="AB59" s="47"/>
      <c r="AC59" s="47"/>
      <c r="AD59" s="48"/>
      <c r="AE59" s="62"/>
      <c r="AF59" s="47"/>
      <c r="AG59" s="47"/>
      <c r="AH59" s="47"/>
      <c r="AI59" s="47"/>
      <c r="AJ59" s="47"/>
      <c r="AK59" s="47"/>
      <c r="AL59" s="41"/>
      <c r="AM59" s="41"/>
      <c r="AN59" s="51">
        <f t="shared" ca="1" si="3"/>
        <v>1171.0526315789473</v>
      </c>
      <c r="AO59" s="59"/>
    </row>
    <row r="60" spans="1:41" ht="16.5" customHeight="1" x14ac:dyDescent="0.2">
      <c r="A60" s="34" t="s">
        <v>38</v>
      </c>
      <c r="B60" s="35">
        <v>58</v>
      </c>
      <c r="C60" s="36">
        <v>2016</v>
      </c>
      <c r="D60" s="38" t="s">
        <v>46</v>
      </c>
      <c r="E60" s="39">
        <v>42390</v>
      </c>
      <c r="F60" s="40" t="s">
        <v>189</v>
      </c>
      <c r="G60" s="41" t="s">
        <v>41</v>
      </c>
      <c r="H60" s="41" t="s">
        <v>42</v>
      </c>
      <c r="I60" s="42">
        <v>10186667</v>
      </c>
      <c r="J60" s="54">
        <v>10186667</v>
      </c>
      <c r="K60" s="54">
        <v>10186667</v>
      </c>
      <c r="L60" s="43">
        <v>81148870</v>
      </c>
      <c r="M60" s="37" t="s">
        <v>43</v>
      </c>
      <c r="N60" s="41" t="s">
        <v>190</v>
      </c>
      <c r="O60" s="44">
        <v>42390</v>
      </c>
      <c r="P60" s="44">
        <v>42582</v>
      </c>
      <c r="Q60" s="44">
        <v>42582</v>
      </c>
      <c r="R60" s="45">
        <f t="shared" si="0"/>
        <v>193</v>
      </c>
      <c r="S60" s="45">
        <f t="shared" si="1"/>
        <v>6.4333333333333336</v>
      </c>
      <c r="T60" s="46" t="str">
        <f t="shared" ca="1" si="2"/>
        <v>TERMINADO</v>
      </c>
      <c r="U60" s="61"/>
      <c r="V60" s="48"/>
      <c r="W60" s="44"/>
      <c r="X60" s="47"/>
      <c r="Y60" s="47"/>
      <c r="Z60" s="47"/>
      <c r="AA60" s="47"/>
      <c r="AB60" s="47"/>
      <c r="AC60" s="47"/>
      <c r="AD60" s="48"/>
      <c r="AE60" s="62"/>
      <c r="AF60" s="47"/>
      <c r="AG60" s="47"/>
      <c r="AH60" s="47"/>
      <c r="AI60" s="47"/>
      <c r="AJ60" s="47"/>
      <c r="AK60" s="47"/>
      <c r="AL60" s="41"/>
      <c r="AM60" s="41"/>
      <c r="AN60" s="51">
        <f t="shared" ca="1" si="3"/>
        <v>922.27979274611403</v>
      </c>
      <c r="AO60" s="59"/>
    </row>
    <row r="61" spans="1:41" ht="16.5" customHeight="1" x14ac:dyDescent="0.2">
      <c r="A61" s="34" t="s">
        <v>38</v>
      </c>
      <c r="B61" s="35">
        <v>59</v>
      </c>
      <c r="C61" s="36">
        <v>2016</v>
      </c>
      <c r="D61" s="38" t="s">
        <v>46</v>
      </c>
      <c r="E61" s="39">
        <v>42390</v>
      </c>
      <c r="F61" s="40" t="s">
        <v>191</v>
      </c>
      <c r="G61" s="41" t="s">
        <v>41</v>
      </c>
      <c r="H61" s="41" t="s">
        <v>42</v>
      </c>
      <c r="I61" s="42">
        <v>26800000</v>
      </c>
      <c r="J61" s="54">
        <v>40200000</v>
      </c>
      <c r="K61" s="54">
        <v>40200000</v>
      </c>
      <c r="L61" s="43">
        <v>21000000</v>
      </c>
      <c r="M61" s="37" t="s">
        <v>43</v>
      </c>
      <c r="N61" s="41" t="s">
        <v>192</v>
      </c>
      <c r="O61" s="44">
        <v>42391</v>
      </c>
      <c r="P61" s="44">
        <v>42512</v>
      </c>
      <c r="Q61" s="44">
        <v>42572</v>
      </c>
      <c r="R61" s="45">
        <f t="shared" si="0"/>
        <v>122</v>
      </c>
      <c r="S61" s="45">
        <f t="shared" si="1"/>
        <v>4.0666666666666664</v>
      </c>
      <c r="T61" s="46" t="str">
        <f t="shared" ca="1" si="2"/>
        <v>TERMINADO</v>
      </c>
      <c r="U61" s="61">
        <v>60</v>
      </c>
      <c r="V61" s="48"/>
      <c r="W61" s="44">
        <v>42572</v>
      </c>
      <c r="X61" s="47"/>
      <c r="Y61" s="47"/>
      <c r="Z61" s="47"/>
      <c r="AA61" s="47"/>
      <c r="AB61" s="47"/>
      <c r="AC61" s="47"/>
      <c r="AD61" s="48"/>
      <c r="AE61" s="62">
        <v>13400000</v>
      </c>
      <c r="AF61" s="47"/>
      <c r="AG61" s="47"/>
      <c r="AH61" s="47"/>
      <c r="AI61" s="47"/>
      <c r="AJ61" s="47"/>
      <c r="AK61" s="47"/>
      <c r="AL61" s="41"/>
      <c r="AM61" s="41"/>
      <c r="AN61" s="51">
        <f t="shared" ca="1" si="3"/>
        <v>1458.1967213114754</v>
      </c>
      <c r="AO61" s="59"/>
    </row>
    <row r="62" spans="1:41" ht="16.5" customHeight="1" x14ac:dyDescent="0.2">
      <c r="A62" s="34" t="s">
        <v>38</v>
      </c>
      <c r="B62" s="35">
        <v>60</v>
      </c>
      <c r="C62" s="36">
        <v>2016</v>
      </c>
      <c r="D62" s="38" t="s">
        <v>193</v>
      </c>
      <c r="E62" s="39">
        <v>42391</v>
      </c>
      <c r="F62" s="40" t="s">
        <v>194</v>
      </c>
      <c r="G62" s="41" t="s">
        <v>41</v>
      </c>
      <c r="H62" s="41" t="s">
        <v>42</v>
      </c>
      <c r="I62" s="42">
        <v>20266667</v>
      </c>
      <c r="J62" s="54">
        <v>20266667</v>
      </c>
      <c r="K62" s="54">
        <v>17066667</v>
      </c>
      <c r="L62" s="43">
        <v>19800000</v>
      </c>
      <c r="M62" s="37" t="s">
        <v>43</v>
      </c>
      <c r="N62" s="41" t="s">
        <v>195</v>
      </c>
      <c r="O62" s="44">
        <v>42391</v>
      </c>
      <c r="P62" s="44">
        <v>42582</v>
      </c>
      <c r="Q62" s="44">
        <v>42582</v>
      </c>
      <c r="R62" s="45">
        <f t="shared" si="0"/>
        <v>192</v>
      </c>
      <c r="S62" s="45">
        <f t="shared" si="1"/>
        <v>6.4</v>
      </c>
      <c r="T62" s="46" t="str">
        <f t="shared" ca="1" si="2"/>
        <v>TERMINADO</v>
      </c>
      <c r="U62" s="61"/>
      <c r="V62" s="48"/>
      <c r="W62" s="44"/>
      <c r="X62" s="47"/>
      <c r="Y62" s="47"/>
      <c r="Z62" s="47"/>
      <c r="AA62" s="47"/>
      <c r="AB62" s="47"/>
      <c r="AC62" s="47"/>
      <c r="AD62" s="48"/>
      <c r="AE62" s="62"/>
      <c r="AF62" s="47"/>
      <c r="AG62" s="47"/>
      <c r="AH62" s="47"/>
      <c r="AI62" s="47"/>
      <c r="AJ62" s="47"/>
      <c r="AK62" s="47"/>
      <c r="AL62" s="41"/>
      <c r="AM62" s="41"/>
      <c r="AN62" s="51">
        <f t="shared" ca="1" si="3"/>
        <v>926.5625</v>
      </c>
      <c r="AO62" s="59"/>
    </row>
    <row r="63" spans="1:41" ht="16.5" customHeight="1" x14ac:dyDescent="0.2">
      <c r="A63" s="34" t="s">
        <v>38</v>
      </c>
      <c r="B63" s="35">
        <v>61</v>
      </c>
      <c r="C63" s="36">
        <v>2016</v>
      </c>
      <c r="D63" s="38" t="s">
        <v>193</v>
      </c>
      <c r="E63" s="39">
        <v>42391</v>
      </c>
      <c r="F63" s="40" t="s">
        <v>196</v>
      </c>
      <c r="G63" s="41" t="s">
        <v>41</v>
      </c>
      <c r="H63" s="41" t="s">
        <v>42</v>
      </c>
      <c r="I63" s="42">
        <v>11400000</v>
      </c>
      <c r="J63" s="54">
        <v>11400000</v>
      </c>
      <c r="K63" s="54">
        <v>9600000</v>
      </c>
      <c r="L63" s="43">
        <v>21600000</v>
      </c>
      <c r="M63" s="37" t="s">
        <v>43</v>
      </c>
      <c r="N63" s="41" t="s">
        <v>197</v>
      </c>
      <c r="O63" s="44">
        <v>42391</v>
      </c>
      <c r="P63" s="44">
        <v>42582</v>
      </c>
      <c r="Q63" s="44">
        <v>42582</v>
      </c>
      <c r="R63" s="45">
        <f t="shared" si="0"/>
        <v>192</v>
      </c>
      <c r="S63" s="45">
        <f t="shared" si="1"/>
        <v>6.4</v>
      </c>
      <c r="T63" s="46" t="str">
        <f t="shared" ca="1" si="2"/>
        <v>TERMINADO</v>
      </c>
      <c r="U63" s="61"/>
      <c r="V63" s="48"/>
      <c r="W63" s="44"/>
      <c r="X63" s="47"/>
      <c r="Y63" s="47"/>
      <c r="Z63" s="47"/>
      <c r="AA63" s="47"/>
      <c r="AB63" s="47"/>
      <c r="AC63" s="47"/>
      <c r="AD63" s="48"/>
      <c r="AE63" s="62"/>
      <c r="AF63" s="47"/>
      <c r="AG63" s="47"/>
      <c r="AH63" s="47"/>
      <c r="AI63" s="47"/>
      <c r="AJ63" s="47"/>
      <c r="AK63" s="47"/>
      <c r="AL63" s="41"/>
      <c r="AM63" s="41"/>
      <c r="AN63" s="51">
        <f t="shared" ca="1" si="3"/>
        <v>926.5625</v>
      </c>
      <c r="AO63" s="59"/>
    </row>
    <row r="64" spans="1:41" ht="16.5" customHeight="1" x14ac:dyDescent="0.2">
      <c r="A64" s="34" t="s">
        <v>38</v>
      </c>
      <c r="B64" s="35">
        <v>62</v>
      </c>
      <c r="C64" s="36">
        <v>2016</v>
      </c>
      <c r="D64" s="38" t="s">
        <v>193</v>
      </c>
      <c r="E64" s="39">
        <v>42391</v>
      </c>
      <c r="F64" s="40" t="s">
        <v>198</v>
      </c>
      <c r="G64" s="41" t="s">
        <v>41</v>
      </c>
      <c r="H64" s="41" t="s">
        <v>42</v>
      </c>
      <c r="I64" s="42">
        <v>12033333</v>
      </c>
      <c r="J64" s="54">
        <v>12033333</v>
      </c>
      <c r="K64" s="54">
        <v>10133333</v>
      </c>
      <c r="L64" s="43">
        <v>48000000</v>
      </c>
      <c r="M64" s="37" t="s">
        <v>43</v>
      </c>
      <c r="N64" s="41" t="s">
        <v>199</v>
      </c>
      <c r="O64" s="44">
        <v>42391</v>
      </c>
      <c r="P64" s="44">
        <v>42582</v>
      </c>
      <c r="Q64" s="44">
        <v>42582</v>
      </c>
      <c r="R64" s="45">
        <f t="shared" si="0"/>
        <v>192</v>
      </c>
      <c r="S64" s="45">
        <f t="shared" si="1"/>
        <v>6.4</v>
      </c>
      <c r="T64" s="46" t="str">
        <f t="shared" ca="1" si="2"/>
        <v>TERMINADO</v>
      </c>
      <c r="U64" s="61"/>
      <c r="V64" s="48"/>
      <c r="W64" s="44"/>
      <c r="X64" s="47"/>
      <c r="Y64" s="47"/>
      <c r="Z64" s="47"/>
      <c r="AA64" s="47"/>
      <c r="AB64" s="47"/>
      <c r="AC64" s="47"/>
      <c r="AD64" s="48"/>
      <c r="AE64" s="62"/>
      <c r="AF64" s="47"/>
      <c r="AG64" s="47"/>
      <c r="AH64" s="47"/>
      <c r="AI64" s="47"/>
      <c r="AJ64" s="47"/>
      <c r="AK64" s="47"/>
      <c r="AL64" s="41"/>
      <c r="AM64" s="41"/>
      <c r="AN64" s="51">
        <f t="shared" ca="1" si="3"/>
        <v>926.5625</v>
      </c>
      <c r="AO64" s="59"/>
    </row>
    <row r="65" spans="1:41" ht="16.5" customHeight="1" x14ac:dyDescent="0.2">
      <c r="A65" s="34" t="s">
        <v>200</v>
      </c>
      <c r="B65" s="35">
        <v>1</v>
      </c>
      <c r="C65" s="36">
        <v>2016</v>
      </c>
      <c r="D65" s="38" t="s">
        <v>46</v>
      </c>
      <c r="E65" s="39">
        <v>42391</v>
      </c>
      <c r="F65" s="40" t="s">
        <v>201</v>
      </c>
      <c r="G65" s="41" t="s">
        <v>202</v>
      </c>
      <c r="H65" s="41" t="s">
        <v>203</v>
      </c>
      <c r="I65" s="42">
        <v>28769761</v>
      </c>
      <c r="J65" s="54">
        <v>28769761</v>
      </c>
      <c r="K65" s="54"/>
      <c r="L65" s="43">
        <v>110000000</v>
      </c>
      <c r="M65" s="37" t="s">
        <v>102</v>
      </c>
      <c r="N65" s="41" t="s">
        <v>204</v>
      </c>
      <c r="O65" s="44">
        <v>42428</v>
      </c>
      <c r="P65" s="44">
        <v>42447</v>
      </c>
      <c r="Q65" s="44"/>
      <c r="R65" s="37">
        <f t="shared" si="0"/>
        <v>20</v>
      </c>
      <c r="S65" s="45">
        <f t="shared" si="1"/>
        <v>0.66666666666666663</v>
      </c>
      <c r="T65" s="46" t="str">
        <f t="shared" ca="1" si="2"/>
        <v>TERMINADO</v>
      </c>
      <c r="U65" s="61"/>
      <c r="V65" s="48"/>
      <c r="W65" s="44"/>
      <c r="X65" s="47"/>
      <c r="Y65" s="47"/>
      <c r="Z65" s="47"/>
      <c r="AA65" s="47"/>
      <c r="AB65" s="47"/>
      <c r="AC65" s="47"/>
      <c r="AD65" s="48"/>
      <c r="AE65" s="62"/>
      <c r="AF65" s="47"/>
      <c r="AG65" s="47"/>
      <c r="AH65" s="47"/>
      <c r="AI65" s="47"/>
      <c r="AJ65" s="47"/>
      <c r="AK65" s="47"/>
      <c r="AL65" s="41"/>
      <c r="AM65" s="41"/>
      <c r="AN65" s="51">
        <f t="shared" ca="1" si="3"/>
        <v>8710</v>
      </c>
      <c r="AO65" s="59"/>
    </row>
    <row r="66" spans="1:41" ht="16.5" customHeight="1" x14ac:dyDescent="0.2">
      <c r="A66" s="34" t="s">
        <v>38</v>
      </c>
      <c r="B66" s="35">
        <v>63</v>
      </c>
      <c r="C66" s="36">
        <v>2016</v>
      </c>
      <c r="D66" s="38" t="s">
        <v>53</v>
      </c>
      <c r="E66" s="39">
        <v>42394</v>
      </c>
      <c r="F66" s="40" t="s">
        <v>205</v>
      </c>
      <c r="G66" s="41" t="s">
        <v>41</v>
      </c>
      <c r="H66" s="41" t="s">
        <v>42</v>
      </c>
      <c r="I66" s="42">
        <v>11100000</v>
      </c>
      <c r="J66" s="54">
        <v>16650000</v>
      </c>
      <c r="K66" s="54">
        <v>16650000</v>
      </c>
      <c r="L66" s="43">
        <v>27000000</v>
      </c>
      <c r="M66" s="37" t="s">
        <v>43</v>
      </c>
      <c r="N66" s="41" t="s">
        <v>206</v>
      </c>
      <c r="O66" s="44">
        <v>42394</v>
      </c>
      <c r="P66" s="44">
        <v>42490</v>
      </c>
      <c r="Q66" s="44">
        <v>42529</v>
      </c>
      <c r="R66" s="45">
        <f t="shared" si="0"/>
        <v>97</v>
      </c>
      <c r="S66" s="45">
        <f t="shared" si="1"/>
        <v>3.2333333333333334</v>
      </c>
      <c r="T66" s="46" t="str">
        <f t="shared" ca="1" si="2"/>
        <v>TERMINADO</v>
      </c>
      <c r="U66" s="61">
        <v>45</v>
      </c>
      <c r="V66" s="48"/>
      <c r="W66" s="44">
        <v>42529</v>
      </c>
      <c r="X66" s="47"/>
      <c r="Y66" s="47"/>
      <c r="Z66" s="47"/>
      <c r="AA66" s="47"/>
      <c r="AB66" s="47"/>
      <c r="AC66" s="47"/>
      <c r="AD66" s="48"/>
      <c r="AE66" s="62">
        <v>5550000</v>
      </c>
      <c r="AF66" s="47"/>
      <c r="AG66" s="47"/>
      <c r="AH66" s="47"/>
      <c r="AI66" s="47"/>
      <c r="AJ66" s="47"/>
      <c r="AK66" s="47"/>
      <c r="AL66" s="41"/>
      <c r="AM66" s="41"/>
      <c r="AN66" s="51">
        <f t="shared" ca="1" si="3"/>
        <v>1830.9278350515465</v>
      </c>
      <c r="AO66" s="59"/>
    </row>
    <row r="67" spans="1:41" ht="16.5" customHeight="1" x14ac:dyDescent="0.2">
      <c r="A67" s="34" t="s">
        <v>38</v>
      </c>
      <c r="B67" s="35">
        <v>64</v>
      </c>
      <c r="C67" s="36">
        <v>2016</v>
      </c>
      <c r="D67" s="38" t="s">
        <v>207</v>
      </c>
      <c r="E67" s="39">
        <v>42394</v>
      </c>
      <c r="F67" s="40" t="s">
        <v>208</v>
      </c>
      <c r="G67" s="41" t="s">
        <v>41</v>
      </c>
      <c r="H67" s="41" t="s">
        <v>42</v>
      </c>
      <c r="I67" s="42">
        <v>77218400</v>
      </c>
      <c r="J67" s="54">
        <v>77218400</v>
      </c>
      <c r="K67" s="54">
        <v>77218400</v>
      </c>
      <c r="L67" s="43">
        <v>33600000</v>
      </c>
      <c r="M67" s="37" t="s">
        <v>43</v>
      </c>
      <c r="N67" s="41" t="s">
        <v>209</v>
      </c>
      <c r="O67" s="44">
        <v>42395</v>
      </c>
      <c r="P67" s="44">
        <v>42735</v>
      </c>
      <c r="Q67" s="44">
        <v>42735</v>
      </c>
      <c r="R67" s="45">
        <f t="shared" ref="R67:R130" si="4">P67-O67+1</f>
        <v>341</v>
      </c>
      <c r="S67" s="45">
        <f t="shared" ref="S67:S94" si="5">+R67/30</f>
        <v>11.366666666666667</v>
      </c>
      <c r="T67" s="46" t="str">
        <f t="shared" ref="T67:T130" ca="1" si="6">IF(O67=0,"",IF($T$1&gt;P67,"TERMINADO","EN EJECUCION"))</f>
        <v>TERMINADO</v>
      </c>
      <c r="U67" s="61"/>
      <c r="V67" s="48"/>
      <c r="W67" s="44"/>
      <c r="X67" s="47"/>
      <c r="Y67" s="47"/>
      <c r="Z67" s="47"/>
      <c r="AA67" s="47"/>
      <c r="AB67" s="47"/>
      <c r="AC67" s="47"/>
      <c r="AD67" s="48"/>
      <c r="AE67" s="62"/>
      <c r="AF67" s="47"/>
      <c r="AG67" s="47"/>
      <c r="AH67" s="47"/>
      <c r="AI67" s="47"/>
      <c r="AJ67" s="47"/>
      <c r="AK67" s="47"/>
      <c r="AL67" s="41"/>
      <c r="AM67" s="41"/>
      <c r="AN67" s="51">
        <f t="shared" ref="AN67:AN130" ca="1" si="7">IF(R67=1,"",100*($T$1-O67+1)/R67)</f>
        <v>520.52785923753663</v>
      </c>
      <c r="AO67" s="59"/>
    </row>
    <row r="68" spans="1:41" ht="16.5" customHeight="1" x14ac:dyDescent="0.2">
      <c r="A68" s="34" t="s">
        <v>38</v>
      </c>
      <c r="B68" s="35">
        <v>65</v>
      </c>
      <c r="C68" s="36">
        <v>2016</v>
      </c>
      <c r="D68" s="38" t="s">
        <v>210</v>
      </c>
      <c r="E68" s="39">
        <v>42394</v>
      </c>
      <c r="F68" s="40" t="s">
        <v>211</v>
      </c>
      <c r="G68" s="41" t="s">
        <v>41</v>
      </c>
      <c r="H68" s="41" t="s">
        <v>42</v>
      </c>
      <c r="I68" s="42">
        <v>115828440</v>
      </c>
      <c r="J68" s="54">
        <v>115828440</v>
      </c>
      <c r="K68" s="54">
        <v>115828440</v>
      </c>
      <c r="L68" s="43">
        <v>33000000</v>
      </c>
      <c r="M68" s="37" t="s">
        <v>43</v>
      </c>
      <c r="N68" s="41" t="s">
        <v>212</v>
      </c>
      <c r="O68" s="44">
        <v>42395</v>
      </c>
      <c r="P68" s="44">
        <v>42735</v>
      </c>
      <c r="Q68" s="44">
        <v>42735</v>
      </c>
      <c r="R68" s="45">
        <f t="shared" si="4"/>
        <v>341</v>
      </c>
      <c r="S68" s="45">
        <f t="shared" si="5"/>
        <v>11.366666666666667</v>
      </c>
      <c r="T68" s="46" t="str">
        <f t="shared" ca="1" si="6"/>
        <v>TERMINADO</v>
      </c>
      <c r="U68" s="61"/>
      <c r="V68" s="48"/>
      <c r="W68" s="44"/>
      <c r="X68" s="47"/>
      <c r="Y68" s="47"/>
      <c r="Z68" s="47"/>
      <c r="AA68" s="47"/>
      <c r="AB68" s="47"/>
      <c r="AC68" s="47"/>
      <c r="AD68" s="48"/>
      <c r="AE68" s="62"/>
      <c r="AF68" s="47"/>
      <c r="AG68" s="47"/>
      <c r="AH68" s="47"/>
      <c r="AI68" s="47"/>
      <c r="AJ68" s="47"/>
      <c r="AK68" s="47"/>
      <c r="AL68" s="41"/>
      <c r="AM68" s="41"/>
      <c r="AN68" s="51">
        <f t="shared" ca="1" si="7"/>
        <v>520.52785923753663</v>
      </c>
      <c r="AO68" s="59"/>
    </row>
    <row r="69" spans="1:41" ht="16.5" customHeight="1" x14ac:dyDescent="0.2">
      <c r="A69" s="34" t="s">
        <v>38</v>
      </c>
      <c r="B69" s="35">
        <v>66</v>
      </c>
      <c r="C69" s="36">
        <v>2016</v>
      </c>
      <c r="D69" s="38" t="s">
        <v>213</v>
      </c>
      <c r="E69" s="39">
        <v>42394</v>
      </c>
      <c r="F69" s="40" t="s">
        <v>214</v>
      </c>
      <c r="G69" s="41" t="s">
        <v>41</v>
      </c>
      <c r="H69" s="41" t="s">
        <v>42</v>
      </c>
      <c r="I69" s="42">
        <v>61775168</v>
      </c>
      <c r="J69" s="54">
        <v>61775168</v>
      </c>
      <c r="K69" s="54">
        <v>61775168</v>
      </c>
      <c r="L69" s="43">
        <v>21000000</v>
      </c>
      <c r="M69" s="37" t="s">
        <v>43</v>
      </c>
      <c r="N69" s="41" t="s">
        <v>215</v>
      </c>
      <c r="O69" s="44">
        <v>42395</v>
      </c>
      <c r="P69" s="44">
        <v>42735</v>
      </c>
      <c r="Q69" s="44">
        <v>42735</v>
      </c>
      <c r="R69" s="45">
        <f t="shared" si="4"/>
        <v>341</v>
      </c>
      <c r="S69" s="45">
        <f t="shared" si="5"/>
        <v>11.366666666666667</v>
      </c>
      <c r="T69" s="46" t="str">
        <f t="shared" ca="1" si="6"/>
        <v>TERMINADO</v>
      </c>
      <c r="U69" s="61"/>
      <c r="V69" s="48"/>
      <c r="W69" s="44"/>
      <c r="X69" s="47"/>
      <c r="Y69" s="47"/>
      <c r="Z69" s="47"/>
      <c r="AA69" s="47"/>
      <c r="AB69" s="47"/>
      <c r="AC69" s="47"/>
      <c r="AD69" s="48"/>
      <c r="AE69" s="62"/>
      <c r="AF69" s="47"/>
      <c r="AG69" s="47"/>
      <c r="AH69" s="47"/>
      <c r="AI69" s="47"/>
      <c r="AJ69" s="47"/>
      <c r="AK69" s="47"/>
      <c r="AL69" s="41"/>
      <c r="AM69" s="41"/>
      <c r="AN69" s="51">
        <f t="shared" ca="1" si="7"/>
        <v>520.52785923753663</v>
      </c>
      <c r="AO69" s="59"/>
    </row>
    <row r="70" spans="1:41" ht="16.5" customHeight="1" x14ac:dyDescent="0.2">
      <c r="A70" s="34" t="s">
        <v>38</v>
      </c>
      <c r="B70" s="35">
        <v>67</v>
      </c>
      <c r="C70" s="36">
        <v>2016</v>
      </c>
      <c r="D70" s="38" t="s">
        <v>216</v>
      </c>
      <c r="E70" s="39">
        <v>42394</v>
      </c>
      <c r="F70" s="40" t="s">
        <v>217</v>
      </c>
      <c r="G70" s="41" t="s">
        <v>41</v>
      </c>
      <c r="H70" s="41" t="s">
        <v>42</v>
      </c>
      <c r="I70" s="42">
        <v>77218400</v>
      </c>
      <c r="J70" s="54">
        <v>77218400</v>
      </c>
      <c r="K70" s="54">
        <v>77218400</v>
      </c>
      <c r="L70" s="43">
        <v>22200000</v>
      </c>
      <c r="M70" s="37" t="s">
        <v>43</v>
      </c>
      <c r="N70" s="41" t="s">
        <v>218</v>
      </c>
      <c r="O70" s="44">
        <v>42395</v>
      </c>
      <c r="P70" s="44">
        <v>42735</v>
      </c>
      <c r="Q70" s="44">
        <v>42735</v>
      </c>
      <c r="R70" s="45">
        <f t="shared" si="4"/>
        <v>341</v>
      </c>
      <c r="S70" s="45">
        <f t="shared" si="5"/>
        <v>11.366666666666667</v>
      </c>
      <c r="T70" s="46" t="str">
        <f t="shared" ca="1" si="6"/>
        <v>TERMINADO</v>
      </c>
      <c r="U70" s="61"/>
      <c r="V70" s="48"/>
      <c r="W70" s="44"/>
      <c r="X70" s="47"/>
      <c r="Y70" s="47"/>
      <c r="Z70" s="47"/>
      <c r="AA70" s="47"/>
      <c r="AB70" s="47"/>
      <c r="AC70" s="47"/>
      <c r="AD70" s="48"/>
      <c r="AE70" s="62"/>
      <c r="AF70" s="47"/>
      <c r="AG70" s="47"/>
      <c r="AH70" s="47"/>
      <c r="AI70" s="47"/>
      <c r="AJ70" s="47"/>
      <c r="AK70" s="47"/>
      <c r="AL70" s="41"/>
      <c r="AM70" s="41"/>
      <c r="AN70" s="51">
        <f t="shared" ca="1" si="7"/>
        <v>520.52785923753663</v>
      </c>
      <c r="AO70" s="59"/>
    </row>
    <row r="71" spans="1:41" ht="16.5" customHeight="1" x14ac:dyDescent="0.2">
      <c r="A71" s="34" t="s">
        <v>38</v>
      </c>
      <c r="B71" s="35">
        <v>68</v>
      </c>
      <c r="C71" s="36">
        <v>2016</v>
      </c>
      <c r="D71" s="38" t="s">
        <v>63</v>
      </c>
      <c r="E71" s="39">
        <v>42394</v>
      </c>
      <c r="F71" s="40" t="s">
        <v>219</v>
      </c>
      <c r="G71" s="41" t="s">
        <v>41</v>
      </c>
      <c r="H71" s="41" t="s">
        <v>42</v>
      </c>
      <c r="I71" s="42">
        <v>18773333</v>
      </c>
      <c r="J71" s="54">
        <v>18773333</v>
      </c>
      <c r="K71" s="54">
        <v>12906666</v>
      </c>
      <c r="L71" s="43">
        <v>36000000</v>
      </c>
      <c r="M71" s="37" t="s">
        <v>43</v>
      </c>
      <c r="N71" s="41" t="s">
        <v>220</v>
      </c>
      <c r="O71" s="44">
        <v>42394</v>
      </c>
      <c r="P71" s="44">
        <v>42570</v>
      </c>
      <c r="Q71" s="44">
        <v>42570</v>
      </c>
      <c r="R71" s="45">
        <f t="shared" si="4"/>
        <v>177</v>
      </c>
      <c r="S71" s="45">
        <f t="shared" si="5"/>
        <v>5.9</v>
      </c>
      <c r="T71" s="46" t="str">
        <f t="shared" ca="1" si="6"/>
        <v>TERMINADO</v>
      </c>
      <c r="U71" s="61"/>
      <c r="V71" s="48"/>
      <c r="W71" s="44"/>
      <c r="X71" s="47"/>
      <c r="Y71" s="47"/>
      <c r="Z71" s="47"/>
      <c r="AA71" s="47"/>
      <c r="AB71" s="47"/>
      <c r="AC71" s="47"/>
      <c r="AD71" s="48"/>
      <c r="AE71" s="62"/>
      <c r="AF71" s="47"/>
      <c r="AG71" s="47"/>
      <c r="AH71" s="47"/>
      <c r="AI71" s="47"/>
      <c r="AJ71" s="47"/>
      <c r="AK71" s="47"/>
      <c r="AL71" s="41"/>
      <c r="AM71" s="41"/>
      <c r="AN71" s="51">
        <f t="shared" ca="1" si="7"/>
        <v>1003.3898305084746</v>
      </c>
      <c r="AO71" s="59"/>
    </row>
    <row r="72" spans="1:41" ht="16.5" customHeight="1" x14ac:dyDescent="0.2">
      <c r="A72" s="34" t="s">
        <v>38</v>
      </c>
      <c r="B72" s="35">
        <v>69</v>
      </c>
      <c r="C72" s="36">
        <v>2016</v>
      </c>
      <c r="D72" s="38" t="s">
        <v>221</v>
      </c>
      <c r="E72" s="39">
        <v>42395</v>
      </c>
      <c r="F72" s="40" t="s">
        <v>222</v>
      </c>
      <c r="G72" s="41" t="s">
        <v>41</v>
      </c>
      <c r="H72" s="41" t="s">
        <v>42</v>
      </c>
      <c r="I72" s="42">
        <v>61591313</v>
      </c>
      <c r="J72" s="54">
        <v>61591313</v>
      </c>
      <c r="K72" s="54">
        <v>61591313</v>
      </c>
      <c r="L72" s="43">
        <v>43800000</v>
      </c>
      <c r="M72" s="37" t="s">
        <v>43</v>
      </c>
      <c r="N72" s="41" t="s">
        <v>223</v>
      </c>
      <c r="O72" s="44">
        <v>42396</v>
      </c>
      <c r="P72" s="44">
        <v>42735</v>
      </c>
      <c r="Q72" s="44">
        <v>42735</v>
      </c>
      <c r="R72" s="45">
        <f t="shared" si="4"/>
        <v>340</v>
      </c>
      <c r="S72" s="45">
        <f t="shared" si="5"/>
        <v>11.333333333333334</v>
      </c>
      <c r="T72" s="46" t="str">
        <f t="shared" ca="1" si="6"/>
        <v>TERMINADO</v>
      </c>
      <c r="U72" s="61"/>
      <c r="V72" s="48"/>
      <c r="W72" s="44"/>
      <c r="X72" s="47"/>
      <c r="Y72" s="47"/>
      <c r="Z72" s="47"/>
      <c r="AA72" s="47"/>
      <c r="AB72" s="47"/>
      <c r="AC72" s="47"/>
      <c r="AD72" s="48"/>
      <c r="AE72" s="62"/>
      <c r="AF72" s="47"/>
      <c r="AG72" s="47"/>
      <c r="AH72" s="47"/>
      <c r="AI72" s="47"/>
      <c r="AJ72" s="47"/>
      <c r="AK72" s="47"/>
      <c r="AL72" s="41"/>
      <c r="AM72" s="41"/>
      <c r="AN72" s="51">
        <f t="shared" ca="1" si="7"/>
        <v>521.76470588235293</v>
      </c>
      <c r="AO72" s="59"/>
    </row>
    <row r="73" spans="1:41" ht="16.5" customHeight="1" x14ac:dyDescent="0.2">
      <c r="A73" s="34" t="s">
        <v>38</v>
      </c>
      <c r="B73" s="35">
        <v>70</v>
      </c>
      <c r="C73" s="36">
        <v>2016</v>
      </c>
      <c r="D73" s="38" t="s">
        <v>224</v>
      </c>
      <c r="E73" s="39">
        <v>42395</v>
      </c>
      <c r="F73" s="40" t="s">
        <v>225</v>
      </c>
      <c r="G73" s="41" t="s">
        <v>41</v>
      </c>
      <c r="H73" s="41" t="s">
        <v>42</v>
      </c>
      <c r="I73" s="42">
        <v>80200268</v>
      </c>
      <c r="J73" s="54">
        <v>80200268</v>
      </c>
      <c r="K73" s="54">
        <v>61407459</v>
      </c>
      <c r="L73" s="43">
        <v>15000000</v>
      </c>
      <c r="M73" s="37" t="s">
        <v>43</v>
      </c>
      <c r="N73" s="41" t="s">
        <v>226</v>
      </c>
      <c r="O73" s="44">
        <v>42397</v>
      </c>
      <c r="P73" s="44">
        <v>42735</v>
      </c>
      <c r="Q73" s="44">
        <v>42735</v>
      </c>
      <c r="R73" s="45">
        <f t="shared" si="4"/>
        <v>339</v>
      </c>
      <c r="S73" s="45">
        <f t="shared" si="5"/>
        <v>11.3</v>
      </c>
      <c r="T73" s="46" t="str">
        <f t="shared" ca="1" si="6"/>
        <v>TERMINADO</v>
      </c>
      <c r="U73" s="61"/>
      <c r="V73" s="48"/>
      <c r="W73" s="44"/>
      <c r="X73" s="47"/>
      <c r="Y73" s="47"/>
      <c r="Z73" s="47"/>
      <c r="AA73" s="47"/>
      <c r="AB73" s="47"/>
      <c r="AC73" s="47"/>
      <c r="AD73" s="48"/>
      <c r="AE73" s="62"/>
      <c r="AF73" s="47"/>
      <c r="AG73" s="47"/>
      <c r="AH73" s="47"/>
      <c r="AI73" s="47"/>
      <c r="AJ73" s="47"/>
      <c r="AK73" s="47"/>
      <c r="AL73" s="41"/>
      <c r="AM73" s="41"/>
      <c r="AN73" s="51">
        <f t="shared" ca="1" si="7"/>
        <v>523.00884955752213</v>
      </c>
      <c r="AO73" s="59"/>
    </row>
    <row r="74" spans="1:41" ht="16.5" customHeight="1" x14ac:dyDescent="0.2">
      <c r="A74" s="34" t="s">
        <v>38</v>
      </c>
      <c r="B74" s="35">
        <v>71</v>
      </c>
      <c r="C74" s="36">
        <v>2016</v>
      </c>
      <c r="D74" s="38" t="s">
        <v>227</v>
      </c>
      <c r="E74" s="39">
        <v>42395</v>
      </c>
      <c r="F74" s="40" t="s">
        <v>228</v>
      </c>
      <c r="G74" s="41" t="s">
        <v>41</v>
      </c>
      <c r="H74" s="41" t="s">
        <v>42</v>
      </c>
      <c r="I74" s="42">
        <v>69290228</v>
      </c>
      <c r="J74" s="54">
        <v>69290228</v>
      </c>
      <c r="K74" s="54">
        <v>49847597</v>
      </c>
      <c r="L74" s="43">
        <v>15000000</v>
      </c>
      <c r="M74" s="37" t="s">
        <v>43</v>
      </c>
      <c r="N74" s="41" t="s">
        <v>229</v>
      </c>
      <c r="O74" s="44">
        <v>42397</v>
      </c>
      <c r="P74" s="44">
        <v>42669</v>
      </c>
      <c r="Q74" s="44">
        <v>42669</v>
      </c>
      <c r="R74" s="45">
        <f t="shared" si="4"/>
        <v>273</v>
      </c>
      <c r="S74" s="45">
        <f t="shared" si="5"/>
        <v>9.1</v>
      </c>
      <c r="T74" s="46" t="str">
        <f t="shared" ca="1" si="6"/>
        <v>TERMINADO</v>
      </c>
      <c r="U74" s="61"/>
      <c r="V74" s="48"/>
      <c r="W74" s="44"/>
      <c r="X74" s="47"/>
      <c r="Y74" s="47"/>
      <c r="Z74" s="47"/>
      <c r="AA74" s="47"/>
      <c r="AB74" s="47"/>
      <c r="AC74" s="47"/>
      <c r="AD74" s="48"/>
      <c r="AE74" s="62"/>
      <c r="AF74" s="47"/>
      <c r="AG74" s="47"/>
      <c r="AH74" s="47"/>
      <c r="AI74" s="47"/>
      <c r="AJ74" s="47"/>
      <c r="AK74" s="47"/>
      <c r="AL74" s="41"/>
      <c r="AM74" s="41"/>
      <c r="AN74" s="51">
        <f t="shared" ca="1" si="7"/>
        <v>649.45054945054949</v>
      </c>
      <c r="AO74" s="59"/>
    </row>
    <row r="75" spans="1:41" ht="15" x14ac:dyDescent="0.2">
      <c r="A75" s="34" t="s">
        <v>38</v>
      </c>
      <c r="B75" s="35">
        <v>72</v>
      </c>
      <c r="C75" s="36">
        <v>2016</v>
      </c>
      <c r="D75" s="38" t="s">
        <v>63</v>
      </c>
      <c r="E75" s="39">
        <v>42395</v>
      </c>
      <c r="F75" s="40" t="s">
        <v>230</v>
      </c>
      <c r="G75" s="41" t="s">
        <v>41</v>
      </c>
      <c r="H75" s="41" t="s">
        <v>42</v>
      </c>
      <c r="I75" s="42">
        <v>7500000</v>
      </c>
      <c r="J75" s="54">
        <v>11250000</v>
      </c>
      <c r="K75" s="54">
        <v>11250000</v>
      </c>
      <c r="L75" s="43">
        <v>45000000</v>
      </c>
      <c r="M75" s="37" t="s">
        <v>43</v>
      </c>
      <c r="N75" s="41" t="s">
        <v>231</v>
      </c>
      <c r="O75" s="44">
        <v>42395</v>
      </c>
      <c r="P75" s="44">
        <v>42485</v>
      </c>
      <c r="Q75" s="44">
        <v>42530</v>
      </c>
      <c r="R75" s="45">
        <f t="shared" si="4"/>
        <v>91</v>
      </c>
      <c r="S75" s="45">
        <f t="shared" si="5"/>
        <v>3.0333333333333332</v>
      </c>
      <c r="T75" s="46" t="str">
        <f t="shared" ca="1" si="6"/>
        <v>TERMINADO</v>
      </c>
      <c r="U75" s="61">
        <v>45</v>
      </c>
      <c r="V75" s="48"/>
      <c r="W75" s="44">
        <v>42530</v>
      </c>
      <c r="X75" s="47"/>
      <c r="Y75" s="47"/>
      <c r="Z75" s="47"/>
      <c r="AA75" s="47"/>
      <c r="AB75" s="47"/>
      <c r="AC75" s="47"/>
      <c r="AD75" s="48"/>
      <c r="AE75" s="62">
        <v>3750000</v>
      </c>
      <c r="AF75" s="47"/>
      <c r="AG75" s="47"/>
      <c r="AH75" s="47"/>
      <c r="AI75" s="47"/>
      <c r="AJ75" s="47"/>
      <c r="AK75" s="47"/>
      <c r="AL75" s="41"/>
      <c r="AM75" s="41"/>
      <c r="AN75" s="51">
        <f t="shared" ca="1" si="7"/>
        <v>1950.5494505494505</v>
      </c>
      <c r="AO75" s="59"/>
    </row>
    <row r="76" spans="1:41" ht="16.5" customHeight="1" x14ac:dyDescent="0.2">
      <c r="A76" s="34" t="s">
        <v>38</v>
      </c>
      <c r="B76" s="35">
        <v>73</v>
      </c>
      <c r="C76" s="36">
        <v>2016</v>
      </c>
      <c r="D76" s="38" t="s">
        <v>146</v>
      </c>
      <c r="E76" s="39">
        <v>42395</v>
      </c>
      <c r="F76" s="40" t="s">
        <v>232</v>
      </c>
      <c r="G76" s="41" t="s">
        <v>41</v>
      </c>
      <c r="H76" s="41" t="s">
        <v>42</v>
      </c>
      <c r="I76" s="42">
        <v>12166667</v>
      </c>
      <c r="J76" s="54">
        <v>12166667</v>
      </c>
      <c r="K76" s="54">
        <v>12166667</v>
      </c>
      <c r="L76" s="43">
        <v>119000000</v>
      </c>
      <c r="M76" s="37" t="s">
        <v>43</v>
      </c>
      <c r="N76" s="41" t="s">
        <v>233</v>
      </c>
      <c r="O76" s="44">
        <v>42395</v>
      </c>
      <c r="P76" s="44">
        <v>42541</v>
      </c>
      <c r="Q76" s="44">
        <v>42541</v>
      </c>
      <c r="R76" s="45">
        <f t="shared" si="4"/>
        <v>147</v>
      </c>
      <c r="S76" s="45">
        <f t="shared" si="5"/>
        <v>4.9000000000000004</v>
      </c>
      <c r="T76" s="46" t="str">
        <f t="shared" ca="1" si="6"/>
        <v>TERMINADO</v>
      </c>
      <c r="U76" s="61"/>
      <c r="V76" s="48"/>
      <c r="W76" s="44"/>
      <c r="X76" s="47"/>
      <c r="Y76" s="47"/>
      <c r="Z76" s="47"/>
      <c r="AA76" s="47"/>
      <c r="AB76" s="47"/>
      <c r="AC76" s="47"/>
      <c r="AD76" s="48"/>
      <c r="AE76" s="62"/>
      <c r="AF76" s="47"/>
      <c r="AG76" s="47"/>
      <c r="AH76" s="47"/>
      <c r="AI76" s="47"/>
      <c r="AJ76" s="47"/>
      <c r="AK76" s="47"/>
      <c r="AL76" s="41"/>
      <c r="AM76" s="41"/>
      <c r="AN76" s="51">
        <f t="shared" ca="1" si="7"/>
        <v>1207.4829931972788</v>
      </c>
      <c r="AO76" s="59"/>
    </row>
    <row r="77" spans="1:41" ht="16.5" customHeight="1" x14ac:dyDescent="0.2">
      <c r="A77" s="34" t="s">
        <v>38</v>
      </c>
      <c r="B77" s="35">
        <v>74</v>
      </c>
      <c r="C77" s="36">
        <v>2016</v>
      </c>
      <c r="D77" s="38" t="s">
        <v>46</v>
      </c>
      <c r="E77" s="39">
        <v>42395</v>
      </c>
      <c r="F77" s="40" t="s">
        <v>234</v>
      </c>
      <c r="G77" s="41" t="s">
        <v>41</v>
      </c>
      <c r="H77" s="41" t="s">
        <v>42</v>
      </c>
      <c r="I77" s="42">
        <v>6240000</v>
      </c>
      <c r="J77" s="54">
        <v>6240000</v>
      </c>
      <c r="K77" s="54">
        <v>6240000</v>
      </c>
      <c r="L77" s="43">
        <v>20000000</v>
      </c>
      <c r="M77" s="37" t="s">
        <v>43</v>
      </c>
      <c r="N77" s="41" t="s">
        <v>235</v>
      </c>
      <c r="O77" s="44">
        <v>42395</v>
      </c>
      <c r="P77" s="44">
        <v>42551</v>
      </c>
      <c r="Q77" s="44">
        <v>42551</v>
      </c>
      <c r="R77" s="45">
        <f t="shared" si="4"/>
        <v>157</v>
      </c>
      <c r="S77" s="45">
        <f t="shared" si="5"/>
        <v>5.2333333333333334</v>
      </c>
      <c r="T77" s="46" t="str">
        <f t="shared" ca="1" si="6"/>
        <v>TERMINADO</v>
      </c>
      <c r="U77" s="61"/>
      <c r="V77" s="48"/>
      <c r="W77" s="44"/>
      <c r="X77" s="47"/>
      <c r="Y77" s="47"/>
      <c r="Z77" s="47"/>
      <c r="AA77" s="47"/>
      <c r="AB77" s="47"/>
      <c r="AC77" s="47"/>
      <c r="AD77" s="48"/>
      <c r="AE77" s="62"/>
      <c r="AF77" s="47"/>
      <c r="AG77" s="47"/>
      <c r="AH77" s="47"/>
      <c r="AI77" s="47"/>
      <c r="AJ77" s="47"/>
      <c r="AK77" s="47"/>
      <c r="AL77" s="41"/>
      <c r="AM77" s="41"/>
      <c r="AN77" s="51">
        <f t="shared" ca="1" si="7"/>
        <v>1130.5732484076434</v>
      </c>
      <c r="AO77" s="59"/>
    </row>
    <row r="78" spans="1:41" ht="15" x14ac:dyDescent="0.2">
      <c r="A78" s="34" t="s">
        <v>38</v>
      </c>
      <c r="B78" s="35">
        <v>75</v>
      </c>
      <c r="C78" s="36">
        <v>2016</v>
      </c>
      <c r="D78" s="38" t="s">
        <v>236</v>
      </c>
      <c r="E78" s="39">
        <v>42396</v>
      </c>
      <c r="F78" s="40" t="s">
        <v>237</v>
      </c>
      <c r="G78" s="41" t="s">
        <v>41</v>
      </c>
      <c r="H78" s="41" t="s">
        <v>42</v>
      </c>
      <c r="I78" s="42">
        <v>16546920</v>
      </c>
      <c r="J78" s="54">
        <v>16546920</v>
      </c>
      <c r="K78" s="54">
        <v>16546920</v>
      </c>
      <c r="L78" s="43">
        <v>21000000</v>
      </c>
      <c r="M78" s="37" t="s">
        <v>43</v>
      </c>
      <c r="N78" s="41" t="s">
        <v>238</v>
      </c>
      <c r="O78" s="44">
        <v>42396</v>
      </c>
      <c r="P78" s="44">
        <v>42487</v>
      </c>
      <c r="Q78" s="44">
        <v>42487</v>
      </c>
      <c r="R78" s="45">
        <f t="shared" si="4"/>
        <v>92</v>
      </c>
      <c r="S78" s="45">
        <f t="shared" si="5"/>
        <v>3.0666666666666669</v>
      </c>
      <c r="T78" s="46" t="str">
        <f t="shared" ca="1" si="6"/>
        <v>TERMINADO</v>
      </c>
      <c r="U78" s="61"/>
      <c r="V78" s="48"/>
      <c r="W78" s="44"/>
      <c r="X78" s="47"/>
      <c r="Y78" s="47"/>
      <c r="Z78" s="47"/>
      <c r="AA78" s="47"/>
      <c r="AB78" s="47"/>
      <c r="AC78" s="47"/>
      <c r="AD78" s="48"/>
      <c r="AE78" s="62"/>
      <c r="AF78" s="47"/>
      <c r="AG78" s="47"/>
      <c r="AH78" s="47"/>
      <c r="AI78" s="47"/>
      <c r="AJ78" s="47"/>
      <c r="AK78" s="47"/>
      <c r="AL78" s="41"/>
      <c r="AM78" s="41"/>
      <c r="AN78" s="51">
        <f t="shared" ca="1" si="7"/>
        <v>1928.2608695652175</v>
      </c>
      <c r="AO78" s="59"/>
    </row>
    <row r="79" spans="1:41" ht="16.5" customHeight="1" x14ac:dyDescent="0.2">
      <c r="A79" s="34" t="s">
        <v>38</v>
      </c>
      <c r="B79" s="35">
        <v>76</v>
      </c>
      <c r="C79" s="36">
        <v>2016</v>
      </c>
      <c r="D79" s="38" t="s">
        <v>239</v>
      </c>
      <c r="E79" s="39">
        <v>42396</v>
      </c>
      <c r="F79" s="40" t="s">
        <v>240</v>
      </c>
      <c r="G79" s="41" t="s">
        <v>41</v>
      </c>
      <c r="H79" s="41" t="s">
        <v>42</v>
      </c>
      <c r="I79" s="42">
        <v>114794258</v>
      </c>
      <c r="J79" s="54">
        <v>114794258</v>
      </c>
      <c r="K79" s="54">
        <v>0</v>
      </c>
      <c r="L79" s="43">
        <v>10800000</v>
      </c>
      <c r="M79" s="37" t="s">
        <v>43</v>
      </c>
      <c r="N79" s="41" t="s">
        <v>241</v>
      </c>
      <c r="O79" s="44">
        <v>42396</v>
      </c>
      <c r="P79" s="44">
        <v>42735</v>
      </c>
      <c r="Q79" s="44">
        <v>42735</v>
      </c>
      <c r="R79" s="45">
        <f t="shared" si="4"/>
        <v>340</v>
      </c>
      <c r="S79" s="45">
        <f t="shared" si="5"/>
        <v>11.333333333333334</v>
      </c>
      <c r="T79" s="46" t="str">
        <f t="shared" ca="1" si="6"/>
        <v>TERMINADO</v>
      </c>
      <c r="U79" s="61"/>
      <c r="V79" s="48"/>
      <c r="W79" s="44"/>
      <c r="X79" s="47"/>
      <c r="Y79" s="47"/>
      <c r="Z79" s="47"/>
      <c r="AA79" s="47"/>
      <c r="AB79" s="47"/>
      <c r="AC79" s="47"/>
      <c r="AD79" s="48"/>
      <c r="AE79" s="62"/>
      <c r="AF79" s="47"/>
      <c r="AG79" s="47"/>
      <c r="AH79" s="47"/>
      <c r="AI79" s="47"/>
      <c r="AJ79" s="47"/>
      <c r="AK79" s="47"/>
      <c r="AL79" s="41"/>
      <c r="AM79" s="41"/>
      <c r="AN79" s="51">
        <f t="shared" ca="1" si="7"/>
        <v>521.76470588235293</v>
      </c>
      <c r="AO79" s="59"/>
    </row>
    <row r="80" spans="1:41" ht="16.5" customHeight="1" x14ac:dyDescent="0.2">
      <c r="A80" s="34" t="s">
        <v>38</v>
      </c>
      <c r="B80" s="35">
        <v>77</v>
      </c>
      <c r="C80" s="36">
        <v>2016</v>
      </c>
      <c r="D80" s="38" t="s">
        <v>242</v>
      </c>
      <c r="E80" s="39">
        <v>42396</v>
      </c>
      <c r="F80" s="40" t="s">
        <v>243</v>
      </c>
      <c r="G80" s="41" t="s">
        <v>41</v>
      </c>
      <c r="H80" s="41" t="s">
        <v>42</v>
      </c>
      <c r="I80" s="42">
        <v>61407459</v>
      </c>
      <c r="J80" s="54">
        <v>61407459</v>
      </c>
      <c r="K80" s="54">
        <v>20775578</v>
      </c>
      <c r="L80" s="43">
        <v>15000000</v>
      </c>
      <c r="M80" s="37" t="s">
        <v>43</v>
      </c>
      <c r="N80" s="41" t="s">
        <v>244</v>
      </c>
      <c r="O80" s="44">
        <v>42397</v>
      </c>
      <c r="P80" s="44">
        <v>42735</v>
      </c>
      <c r="Q80" s="44">
        <v>42735</v>
      </c>
      <c r="R80" s="45">
        <f t="shared" si="4"/>
        <v>339</v>
      </c>
      <c r="S80" s="45">
        <f t="shared" si="5"/>
        <v>11.3</v>
      </c>
      <c r="T80" s="46" t="str">
        <f t="shared" ca="1" si="6"/>
        <v>TERMINADO</v>
      </c>
      <c r="U80" s="61"/>
      <c r="V80" s="48"/>
      <c r="W80" s="44"/>
      <c r="X80" s="47"/>
      <c r="Y80" s="47"/>
      <c r="Z80" s="47"/>
      <c r="AA80" s="47"/>
      <c r="AB80" s="47"/>
      <c r="AC80" s="47"/>
      <c r="AD80" s="48"/>
      <c r="AE80" s="62"/>
      <c r="AF80" s="47"/>
      <c r="AG80" s="47"/>
      <c r="AH80" s="47"/>
      <c r="AI80" s="47"/>
      <c r="AJ80" s="47"/>
      <c r="AK80" s="47"/>
      <c r="AL80" s="41"/>
      <c r="AM80" s="41"/>
      <c r="AN80" s="51">
        <f t="shared" ca="1" si="7"/>
        <v>523.00884955752213</v>
      </c>
      <c r="AO80" s="59"/>
    </row>
    <row r="81" spans="1:41" ht="16.5" customHeight="1" x14ac:dyDescent="0.2">
      <c r="A81" s="34" t="s">
        <v>38</v>
      </c>
      <c r="B81" s="35">
        <v>78</v>
      </c>
      <c r="C81" s="36">
        <v>2016</v>
      </c>
      <c r="D81" s="38" t="s">
        <v>245</v>
      </c>
      <c r="E81" s="39">
        <v>42396</v>
      </c>
      <c r="F81" s="40" t="s">
        <v>246</v>
      </c>
      <c r="G81" s="41" t="s">
        <v>41</v>
      </c>
      <c r="H81" s="41" t="s">
        <v>42</v>
      </c>
      <c r="I81" s="42">
        <v>100085884</v>
      </c>
      <c r="J81" s="54">
        <v>100085884</v>
      </c>
      <c r="K81" s="54">
        <v>100085884</v>
      </c>
      <c r="L81" s="43">
        <v>25740000</v>
      </c>
      <c r="M81" s="37" t="s">
        <v>43</v>
      </c>
      <c r="N81" s="41" t="s">
        <v>247</v>
      </c>
      <c r="O81" s="44">
        <v>42396</v>
      </c>
      <c r="P81" s="44">
        <v>42735</v>
      </c>
      <c r="Q81" s="44">
        <v>42735</v>
      </c>
      <c r="R81" s="45">
        <f t="shared" si="4"/>
        <v>340</v>
      </c>
      <c r="S81" s="45">
        <f t="shared" si="5"/>
        <v>11.333333333333334</v>
      </c>
      <c r="T81" s="46" t="str">
        <f t="shared" ca="1" si="6"/>
        <v>TERMINADO</v>
      </c>
      <c r="U81" s="61"/>
      <c r="V81" s="48"/>
      <c r="W81" s="44"/>
      <c r="X81" s="47"/>
      <c r="Y81" s="47"/>
      <c r="Z81" s="47"/>
      <c r="AA81" s="47"/>
      <c r="AB81" s="47"/>
      <c r="AC81" s="47"/>
      <c r="AD81" s="48"/>
      <c r="AE81" s="62"/>
      <c r="AF81" s="47"/>
      <c r="AG81" s="47"/>
      <c r="AH81" s="47"/>
      <c r="AI81" s="47"/>
      <c r="AJ81" s="47"/>
      <c r="AK81" s="47"/>
      <c r="AL81" s="41"/>
      <c r="AM81" s="41"/>
      <c r="AN81" s="51">
        <f t="shared" ca="1" si="7"/>
        <v>521.76470588235293</v>
      </c>
      <c r="AO81" s="59"/>
    </row>
    <row r="82" spans="1:41" ht="16.5" customHeight="1" x14ac:dyDescent="0.2">
      <c r="A82" s="34" t="s">
        <v>38</v>
      </c>
      <c r="B82" s="35">
        <v>79</v>
      </c>
      <c r="C82" s="36">
        <v>2016</v>
      </c>
      <c r="D82" s="38" t="s">
        <v>175</v>
      </c>
      <c r="E82" s="39">
        <v>42396</v>
      </c>
      <c r="F82" s="40" t="s">
        <v>248</v>
      </c>
      <c r="G82" s="41" t="s">
        <v>41</v>
      </c>
      <c r="H82" s="41" t="s">
        <v>42</v>
      </c>
      <c r="I82" s="42">
        <v>10718400</v>
      </c>
      <c r="J82" s="54">
        <v>10718400</v>
      </c>
      <c r="K82" s="54">
        <v>2156000</v>
      </c>
      <c r="L82" s="43">
        <v>76650000</v>
      </c>
      <c r="M82" s="37" t="s">
        <v>43</v>
      </c>
      <c r="N82" s="41" t="s">
        <v>249</v>
      </c>
      <c r="O82" s="44">
        <v>42396</v>
      </c>
      <c r="P82" s="44">
        <v>42570</v>
      </c>
      <c r="Q82" s="44">
        <v>42570</v>
      </c>
      <c r="R82" s="45">
        <f t="shared" si="4"/>
        <v>175</v>
      </c>
      <c r="S82" s="45">
        <f t="shared" si="5"/>
        <v>5.833333333333333</v>
      </c>
      <c r="T82" s="46" t="str">
        <f t="shared" ca="1" si="6"/>
        <v>TERMINADO</v>
      </c>
      <c r="U82" s="61"/>
      <c r="V82" s="48"/>
      <c r="W82" s="44"/>
      <c r="X82" s="47"/>
      <c r="Y82" s="47"/>
      <c r="Z82" s="47"/>
      <c r="AA82" s="47"/>
      <c r="AB82" s="47"/>
      <c r="AC82" s="47"/>
      <c r="AD82" s="48"/>
      <c r="AE82" s="62"/>
      <c r="AF82" s="47"/>
      <c r="AG82" s="47"/>
      <c r="AH82" s="47"/>
      <c r="AI82" s="47"/>
      <c r="AJ82" s="47"/>
      <c r="AK82" s="47"/>
      <c r="AL82" s="41"/>
      <c r="AM82" s="41"/>
      <c r="AN82" s="51">
        <f t="shared" ca="1" si="7"/>
        <v>1013.7142857142857</v>
      </c>
      <c r="AO82" s="59"/>
    </row>
    <row r="83" spans="1:41" ht="16.5" customHeight="1" x14ac:dyDescent="0.2">
      <c r="A83" s="34" t="s">
        <v>38</v>
      </c>
      <c r="B83" s="35">
        <v>80</v>
      </c>
      <c r="C83" s="36">
        <v>2016</v>
      </c>
      <c r="D83" s="38" t="s">
        <v>250</v>
      </c>
      <c r="E83" s="39">
        <v>42396</v>
      </c>
      <c r="F83" s="40" t="s">
        <v>251</v>
      </c>
      <c r="G83" s="41" t="s">
        <v>41</v>
      </c>
      <c r="H83" s="41" t="s">
        <v>42</v>
      </c>
      <c r="I83" s="42">
        <v>15466667</v>
      </c>
      <c r="J83" s="54">
        <v>19733334</v>
      </c>
      <c r="K83" s="54">
        <v>19733334</v>
      </c>
      <c r="L83" s="43">
        <v>35760000</v>
      </c>
      <c r="M83" s="37" t="s">
        <v>43</v>
      </c>
      <c r="N83" s="41" t="s">
        <v>252</v>
      </c>
      <c r="O83" s="44">
        <v>42396</v>
      </c>
      <c r="P83" s="44">
        <v>42541</v>
      </c>
      <c r="Q83" s="44">
        <v>42582</v>
      </c>
      <c r="R83" s="45">
        <f t="shared" si="4"/>
        <v>146</v>
      </c>
      <c r="S83" s="45">
        <f t="shared" si="5"/>
        <v>4.8666666666666663</v>
      </c>
      <c r="T83" s="46" t="str">
        <f t="shared" ca="1" si="6"/>
        <v>TERMINADO</v>
      </c>
      <c r="U83" s="61">
        <v>40</v>
      </c>
      <c r="V83" s="48"/>
      <c r="W83" s="44">
        <v>42582</v>
      </c>
      <c r="X83" s="47"/>
      <c r="Y83" s="47"/>
      <c r="Z83" s="47"/>
      <c r="AA83" s="47"/>
      <c r="AB83" s="47"/>
      <c r="AC83" s="47"/>
      <c r="AD83" s="48"/>
      <c r="AE83" s="62">
        <v>4266667</v>
      </c>
      <c r="AF83" s="47"/>
      <c r="AG83" s="47"/>
      <c r="AH83" s="47"/>
      <c r="AI83" s="47"/>
      <c r="AJ83" s="47"/>
      <c r="AK83" s="47"/>
      <c r="AL83" s="41"/>
      <c r="AM83" s="41"/>
      <c r="AN83" s="51">
        <f t="shared" ca="1" si="7"/>
        <v>1215.0684931506848</v>
      </c>
      <c r="AO83" s="59"/>
    </row>
    <row r="84" spans="1:41" ht="16.5" customHeight="1" x14ac:dyDescent="0.2">
      <c r="A84" s="34" t="s">
        <v>38</v>
      </c>
      <c r="B84" s="35">
        <v>81</v>
      </c>
      <c r="C84" s="36">
        <v>2016</v>
      </c>
      <c r="D84" s="38" t="s">
        <v>253</v>
      </c>
      <c r="E84" s="39">
        <v>42396</v>
      </c>
      <c r="F84" s="40" t="s">
        <v>254</v>
      </c>
      <c r="G84" s="41" t="s">
        <v>41</v>
      </c>
      <c r="H84" s="41" t="s">
        <v>42</v>
      </c>
      <c r="I84" s="42">
        <v>41367300</v>
      </c>
      <c r="J84" s="54">
        <v>41367300</v>
      </c>
      <c r="K84" s="54">
        <v>41367300</v>
      </c>
      <c r="L84" s="43">
        <v>19848000</v>
      </c>
      <c r="M84" s="37" t="s">
        <v>43</v>
      </c>
      <c r="N84" s="41" t="s">
        <v>255</v>
      </c>
      <c r="O84" s="44">
        <v>42396</v>
      </c>
      <c r="P84" s="44">
        <v>42578</v>
      </c>
      <c r="Q84" s="44">
        <v>42578</v>
      </c>
      <c r="R84" s="45">
        <f t="shared" si="4"/>
        <v>183</v>
      </c>
      <c r="S84" s="45">
        <f t="shared" si="5"/>
        <v>6.1</v>
      </c>
      <c r="T84" s="46" t="str">
        <f t="shared" ca="1" si="6"/>
        <v>TERMINADO</v>
      </c>
      <c r="U84" s="61"/>
      <c r="V84" s="48"/>
      <c r="W84" s="44"/>
      <c r="X84" s="47"/>
      <c r="Y84" s="47"/>
      <c r="Z84" s="47"/>
      <c r="AA84" s="47"/>
      <c r="AB84" s="47"/>
      <c r="AC84" s="47"/>
      <c r="AD84" s="48"/>
      <c r="AE84" s="62"/>
      <c r="AF84" s="47"/>
      <c r="AG84" s="47"/>
      <c r="AH84" s="47"/>
      <c r="AI84" s="47"/>
      <c r="AJ84" s="47"/>
      <c r="AK84" s="47"/>
      <c r="AL84" s="41"/>
      <c r="AM84" s="41"/>
      <c r="AN84" s="51">
        <f t="shared" ca="1" si="7"/>
        <v>969.39890710382508</v>
      </c>
      <c r="AO84" s="59"/>
    </row>
    <row r="85" spans="1:41" ht="16.5" customHeight="1" x14ac:dyDescent="0.2">
      <c r="A85" s="34" t="s">
        <v>38</v>
      </c>
      <c r="B85" s="35">
        <v>82</v>
      </c>
      <c r="C85" s="36">
        <v>2016</v>
      </c>
      <c r="D85" s="38" t="s">
        <v>256</v>
      </c>
      <c r="E85" s="39">
        <v>42396</v>
      </c>
      <c r="F85" s="40" t="s">
        <v>257</v>
      </c>
      <c r="G85" s="41" t="s">
        <v>41</v>
      </c>
      <c r="H85" s="41" t="s">
        <v>42</v>
      </c>
      <c r="I85" s="42">
        <v>8160000</v>
      </c>
      <c r="J85" s="54">
        <v>8160000</v>
      </c>
      <c r="K85" s="54">
        <v>8160000</v>
      </c>
      <c r="L85" s="43">
        <v>44416666</v>
      </c>
      <c r="M85" s="37" t="s">
        <v>43</v>
      </c>
      <c r="N85" s="41" t="s">
        <v>258</v>
      </c>
      <c r="O85" s="44">
        <v>42397</v>
      </c>
      <c r="P85" s="44">
        <v>42541</v>
      </c>
      <c r="Q85" s="44">
        <v>42541</v>
      </c>
      <c r="R85" s="45">
        <f t="shared" si="4"/>
        <v>145</v>
      </c>
      <c r="S85" s="45">
        <f t="shared" si="5"/>
        <v>4.833333333333333</v>
      </c>
      <c r="T85" s="46" t="str">
        <f t="shared" ca="1" si="6"/>
        <v>TERMINADO</v>
      </c>
      <c r="U85" s="61"/>
      <c r="V85" s="48"/>
      <c r="W85" s="44"/>
      <c r="X85" s="47"/>
      <c r="Y85" s="47"/>
      <c r="Z85" s="47"/>
      <c r="AA85" s="47"/>
      <c r="AB85" s="47"/>
      <c r="AC85" s="47"/>
      <c r="AD85" s="48"/>
      <c r="AE85" s="62"/>
      <c r="AF85" s="47"/>
      <c r="AG85" s="47"/>
      <c r="AH85" s="47"/>
      <c r="AI85" s="47"/>
      <c r="AJ85" s="47"/>
      <c r="AK85" s="47"/>
      <c r="AL85" s="41"/>
      <c r="AM85" s="41"/>
      <c r="AN85" s="51">
        <f t="shared" ca="1" si="7"/>
        <v>1222.7586206896551</v>
      </c>
      <c r="AO85" s="59"/>
    </row>
    <row r="86" spans="1:41" ht="16.5" customHeight="1" x14ac:dyDescent="0.2">
      <c r="A86" s="34" t="s">
        <v>38</v>
      </c>
      <c r="B86" s="35">
        <v>83</v>
      </c>
      <c r="C86" s="36">
        <v>2016</v>
      </c>
      <c r="D86" s="38" t="s">
        <v>175</v>
      </c>
      <c r="E86" s="39">
        <v>42396</v>
      </c>
      <c r="F86" s="40" t="s">
        <v>259</v>
      </c>
      <c r="G86" s="41" t="s">
        <v>41</v>
      </c>
      <c r="H86" s="41" t="s">
        <v>42</v>
      </c>
      <c r="I86" s="42">
        <v>14016667</v>
      </c>
      <c r="J86" s="54">
        <v>14016667</v>
      </c>
      <c r="K86" s="54">
        <v>14016667</v>
      </c>
      <c r="L86" s="43">
        <v>21000000</v>
      </c>
      <c r="M86" s="37" t="s">
        <v>43</v>
      </c>
      <c r="N86" s="41" t="s">
        <v>260</v>
      </c>
      <c r="O86" s="44">
        <v>42396</v>
      </c>
      <c r="P86" s="44">
        <v>42541</v>
      </c>
      <c r="Q86" s="44">
        <v>42541</v>
      </c>
      <c r="R86" s="45">
        <f t="shared" si="4"/>
        <v>146</v>
      </c>
      <c r="S86" s="45">
        <f t="shared" si="5"/>
        <v>4.8666666666666663</v>
      </c>
      <c r="T86" s="46" t="str">
        <f t="shared" ca="1" si="6"/>
        <v>TERMINADO</v>
      </c>
      <c r="U86" s="61"/>
      <c r="V86" s="48"/>
      <c r="W86" s="44"/>
      <c r="X86" s="47"/>
      <c r="Y86" s="47"/>
      <c r="Z86" s="47"/>
      <c r="AA86" s="47"/>
      <c r="AB86" s="47"/>
      <c r="AC86" s="47"/>
      <c r="AD86" s="48"/>
      <c r="AE86" s="62"/>
      <c r="AF86" s="47"/>
      <c r="AG86" s="47"/>
      <c r="AH86" s="47"/>
      <c r="AI86" s="47"/>
      <c r="AJ86" s="47"/>
      <c r="AK86" s="47"/>
      <c r="AL86" s="41"/>
      <c r="AM86" s="41"/>
      <c r="AN86" s="51">
        <f t="shared" ca="1" si="7"/>
        <v>1215.0684931506848</v>
      </c>
      <c r="AO86" s="59"/>
    </row>
    <row r="87" spans="1:41" ht="16.5" customHeight="1" x14ac:dyDescent="0.2">
      <c r="A87" s="34" t="s">
        <v>38</v>
      </c>
      <c r="B87" s="35">
        <v>84</v>
      </c>
      <c r="C87" s="36">
        <v>2016</v>
      </c>
      <c r="D87" s="38" t="s">
        <v>90</v>
      </c>
      <c r="E87" s="39">
        <v>42398</v>
      </c>
      <c r="F87" s="40" t="s">
        <v>261</v>
      </c>
      <c r="G87" s="41" t="s">
        <v>41</v>
      </c>
      <c r="H87" s="41" t="s">
        <v>42</v>
      </c>
      <c r="I87" s="42">
        <v>23833333</v>
      </c>
      <c r="J87" s="54">
        <v>30500000</v>
      </c>
      <c r="K87" s="54">
        <v>25500000</v>
      </c>
      <c r="L87" s="43">
        <v>12000000</v>
      </c>
      <c r="M87" s="37" t="s">
        <v>43</v>
      </c>
      <c r="N87" s="41" t="s">
        <v>262</v>
      </c>
      <c r="O87" s="44">
        <v>42398</v>
      </c>
      <c r="P87" s="44">
        <v>42541</v>
      </c>
      <c r="Q87" s="44">
        <v>42582</v>
      </c>
      <c r="R87" s="45">
        <f t="shared" si="4"/>
        <v>144</v>
      </c>
      <c r="S87" s="45">
        <f t="shared" si="5"/>
        <v>4.8</v>
      </c>
      <c r="T87" s="46" t="str">
        <f t="shared" ca="1" si="6"/>
        <v>TERMINADO</v>
      </c>
      <c r="U87" s="61">
        <v>40</v>
      </c>
      <c r="V87" s="48"/>
      <c r="W87" s="44">
        <v>42582</v>
      </c>
      <c r="X87" s="47"/>
      <c r="Y87" s="47"/>
      <c r="Z87" s="47"/>
      <c r="AA87" s="47"/>
      <c r="AB87" s="47"/>
      <c r="AC87" s="47"/>
      <c r="AD87" s="48"/>
      <c r="AE87" s="62">
        <v>6666667</v>
      </c>
      <c r="AF87" s="47"/>
      <c r="AG87" s="47"/>
      <c r="AH87" s="47"/>
      <c r="AI87" s="47"/>
      <c r="AJ87" s="47"/>
      <c r="AK87" s="47"/>
      <c r="AL87" s="41"/>
      <c r="AM87" s="41"/>
      <c r="AN87" s="51">
        <f t="shared" ca="1" si="7"/>
        <v>1230.5555555555557</v>
      </c>
      <c r="AO87" s="59"/>
    </row>
    <row r="88" spans="1:41" ht="16.5" customHeight="1" x14ac:dyDescent="0.2">
      <c r="A88" s="34" t="s">
        <v>38</v>
      </c>
      <c r="B88" s="35">
        <v>85</v>
      </c>
      <c r="C88" s="36">
        <v>2016</v>
      </c>
      <c r="D88" s="38" t="s">
        <v>263</v>
      </c>
      <c r="E88" s="39">
        <v>42401</v>
      </c>
      <c r="F88" s="40" t="s">
        <v>264</v>
      </c>
      <c r="G88" s="41" t="s">
        <v>41</v>
      </c>
      <c r="H88" s="41" t="s">
        <v>42</v>
      </c>
      <c r="I88" s="42">
        <v>37230570</v>
      </c>
      <c r="J88" s="54">
        <v>37230570</v>
      </c>
      <c r="K88" s="54">
        <v>37230570</v>
      </c>
      <c r="L88" s="43">
        <v>21000000</v>
      </c>
      <c r="M88" s="37" t="s">
        <v>43</v>
      </c>
      <c r="N88" s="41" t="s">
        <v>265</v>
      </c>
      <c r="O88" s="44">
        <v>42404</v>
      </c>
      <c r="P88" s="44">
        <v>42586</v>
      </c>
      <c r="Q88" s="44">
        <v>42586</v>
      </c>
      <c r="R88" s="45">
        <f t="shared" si="4"/>
        <v>183</v>
      </c>
      <c r="S88" s="45">
        <f t="shared" si="5"/>
        <v>6.1</v>
      </c>
      <c r="T88" s="46" t="str">
        <f t="shared" ca="1" si="6"/>
        <v>TERMINADO</v>
      </c>
      <c r="U88" s="61"/>
      <c r="V88" s="48"/>
      <c r="W88" s="44"/>
      <c r="X88" s="47"/>
      <c r="Y88" s="47"/>
      <c r="Z88" s="47"/>
      <c r="AA88" s="47"/>
      <c r="AB88" s="47"/>
      <c r="AC88" s="47"/>
      <c r="AD88" s="48"/>
      <c r="AE88" s="62"/>
      <c r="AF88" s="47"/>
      <c r="AG88" s="47"/>
      <c r="AH88" s="47"/>
      <c r="AI88" s="47"/>
      <c r="AJ88" s="47"/>
      <c r="AK88" s="47"/>
      <c r="AL88" s="41"/>
      <c r="AM88" s="41"/>
      <c r="AN88" s="51">
        <f t="shared" ca="1" si="7"/>
        <v>965.0273224043716</v>
      </c>
      <c r="AO88" s="59"/>
    </row>
    <row r="89" spans="1:41" ht="15" x14ac:dyDescent="0.2">
      <c r="A89" s="34" t="s">
        <v>38</v>
      </c>
      <c r="B89" s="35">
        <v>86</v>
      </c>
      <c r="C89" s="36">
        <v>2016</v>
      </c>
      <c r="D89" s="38" t="s">
        <v>266</v>
      </c>
      <c r="E89" s="39">
        <v>42401</v>
      </c>
      <c r="F89" s="40" t="s">
        <v>267</v>
      </c>
      <c r="G89" s="41" t="s">
        <v>41</v>
      </c>
      <c r="H89" s="41" t="s">
        <v>42</v>
      </c>
      <c r="I89" s="42">
        <v>60672040</v>
      </c>
      <c r="J89" s="54">
        <v>60672040</v>
      </c>
      <c r="K89" s="54">
        <v>34932387</v>
      </c>
      <c r="L89" s="43">
        <v>53886666</v>
      </c>
      <c r="M89" s="37" t="s">
        <v>43</v>
      </c>
      <c r="N89" s="41" t="s">
        <v>268</v>
      </c>
      <c r="O89" s="44">
        <v>42401</v>
      </c>
      <c r="P89" s="44">
        <v>42735</v>
      </c>
      <c r="Q89" s="44">
        <v>42735</v>
      </c>
      <c r="R89" s="45">
        <f t="shared" si="4"/>
        <v>335</v>
      </c>
      <c r="S89" s="45">
        <f t="shared" si="5"/>
        <v>11.166666666666666</v>
      </c>
      <c r="T89" s="46" t="str">
        <f t="shared" ca="1" si="6"/>
        <v>TERMINADO</v>
      </c>
      <c r="U89" s="61"/>
      <c r="V89" s="48"/>
      <c r="W89" s="44"/>
      <c r="X89" s="47"/>
      <c r="Y89" s="47"/>
      <c r="Z89" s="47"/>
      <c r="AA89" s="47"/>
      <c r="AB89" s="47"/>
      <c r="AC89" s="47"/>
      <c r="AD89" s="48"/>
      <c r="AE89" s="62"/>
      <c r="AF89" s="47"/>
      <c r="AG89" s="47"/>
      <c r="AH89" s="47"/>
      <c r="AI89" s="47"/>
      <c r="AJ89" s="47"/>
      <c r="AK89" s="47"/>
      <c r="AL89" s="41"/>
      <c r="AM89" s="41"/>
      <c r="AN89" s="51">
        <f t="shared" ca="1" si="7"/>
        <v>528.05970149253733</v>
      </c>
      <c r="AO89" s="59"/>
    </row>
    <row r="90" spans="1:41" ht="16.5" customHeight="1" x14ac:dyDescent="0.2">
      <c r="A90" s="34" t="s">
        <v>99</v>
      </c>
      <c r="B90" s="35">
        <v>87</v>
      </c>
      <c r="C90" s="36">
        <v>2016</v>
      </c>
      <c r="D90" s="38" t="s">
        <v>46</v>
      </c>
      <c r="E90" s="39">
        <v>42401</v>
      </c>
      <c r="F90" s="40" t="s">
        <v>269</v>
      </c>
      <c r="G90" s="41" t="s">
        <v>41</v>
      </c>
      <c r="H90" s="41" t="s">
        <v>101</v>
      </c>
      <c r="I90" s="42">
        <v>89400000</v>
      </c>
      <c r="J90" s="54">
        <v>89400000</v>
      </c>
      <c r="K90" s="54"/>
      <c r="L90" s="43">
        <v>2700000</v>
      </c>
      <c r="M90" s="37" t="s">
        <v>43</v>
      </c>
      <c r="N90" s="41" t="s">
        <v>270</v>
      </c>
      <c r="O90" s="44">
        <v>42401</v>
      </c>
      <c r="P90" s="44">
        <v>42582</v>
      </c>
      <c r="Q90" s="44"/>
      <c r="R90" s="37">
        <f t="shared" si="4"/>
        <v>182</v>
      </c>
      <c r="S90" s="45">
        <f t="shared" si="5"/>
        <v>6.0666666666666664</v>
      </c>
      <c r="T90" s="46" t="str">
        <f t="shared" ca="1" si="6"/>
        <v>TERMINADO</v>
      </c>
      <c r="U90" s="61"/>
      <c r="V90" s="48"/>
      <c r="W90" s="44"/>
      <c r="X90" s="47"/>
      <c r="Y90" s="47"/>
      <c r="Z90" s="47"/>
      <c r="AA90" s="47"/>
      <c r="AB90" s="47"/>
      <c r="AC90" s="47"/>
      <c r="AD90" s="48"/>
      <c r="AE90" s="62"/>
      <c r="AF90" s="47"/>
      <c r="AG90" s="47"/>
      <c r="AH90" s="47"/>
      <c r="AI90" s="47"/>
      <c r="AJ90" s="47"/>
      <c r="AK90" s="47"/>
      <c r="AL90" s="41"/>
      <c r="AM90" s="41"/>
      <c r="AN90" s="51">
        <f t="shared" ca="1" si="7"/>
        <v>971.97802197802196</v>
      </c>
      <c r="AO90" s="59"/>
    </row>
    <row r="91" spans="1:41" ht="16.5" customHeight="1" x14ac:dyDescent="0.2">
      <c r="A91" s="34" t="s">
        <v>38</v>
      </c>
      <c r="B91" s="35">
        <v>88</v>
      </c>
      <c r="C91" s="36">
        <v>2016</v>
      </c>
      <c r="D91" s="38" t="s">
        <v>63</v>
      </c>
      <c r="E91" s="39">
        <v>42401</v>
      </c>
      <c r="F91" s="40" t="s">
        <v>271</v>
      </c>
      <c r="G91" s="41" t="s">
        <v>41</v>
      </c>
      <c r="H91" s="41" t="s">
        <v>42</v>
      </c>
      <c r="I91" s="42">
        <v>11200000</v>
      </c>
      <c r="J91" s="54">
        <v>11200000</v>
      </c>
      <c r="K91" s="54">
        <v>5600000</v>
      </c>
      <c r="L91" s="43">
        <v>10500000</v>
      </c>
      <c r="M91" s="37" t="s">
        <v>43</v>
      </c>
      <c r="N91" s="41" t="s">
        <v>272</v>
      </c>
      <c r="O91" s="44">
        <v>42401</v>
      </c>
      <c r="P91" s="44">
        <v>42521</v>
      </c>
      <c r="Q91" s="44">
        <v>42521</v>
      </c>
      <c r="R91" s="45">
        <f t="shared" si="4"/>
        <v>121</v>
      </c>
      <c r="S91" s="63">
        <f t="shared" si="5"/>
        <v>4.0333333333333332</v>
      </c>
      <c r="T91" s="46" t="str">
        <f t="shared" ca="1" si="6"/>
        <v>TERMINADO</v>
      </c>
      <c r="U91" s="61"/>
      <c r="V91" s="48"/>
      <c r="W91" s="44"/>
      <c r="X91" s="47"/>
      <c r="Y91" s="47"/>
      <c r="Z91" s="47"/>
      <c r="AA91" s="47"/>
      <c r="AB91" s="47"/>
      <c r="AC91" s="47"/>
      <c r="AD91" s="48"/>
      <c r="AE91" s="62"/>
      <c r="AF91" s="47"/>
      <c r="AG91" s="47"/>
      <c r="AH91" s="47"/>
      <c r="AI91" s="47"/>
      <c r="AJ91" s="47"/>
      <c r="AK91" s="47"/>
      <c r="AL91" s="41"/>
      <c r="AM91" s="41"/>
      <c r="AN91" s="51">
        <f t="shared" ca="1" si="7"/>
        <v>1461.9834710743801</v>
      </c>
      <c r="AO91" s="59"/>
    </row>
    <row r="92" spans="1:41" ht="16.5" customHeight="1" x14ac:dyDescent="0.2">
      <c r="A92" s="34" t="s">
        <v>38</v>
      </c>
      <c r="B92" s="35">
        <v>89</v>
      </c>
      <c r="C92" s="36">
        <v>2016</v>
      </c>
      <c r="D92" s="38" t="s">
        <v>63</v>
      </c>
      <c r="E92" s="39">
        <v>42401</v>
      </c>
      <c r="F92" s="40" t="s">
        <v>273</v>
      </c>
      <c r="G92" s="41" t="s">
        <v>41</v>
      </c>
      <c r="H92" s="41" t="s">
        <v>42</v>
      </c>
      <c r="I92" s="42">
        <v>9333333</v>
      </c>
      <c r="J92" s="54">
        <v>12000000</v>
      </c>
      <c r="K92" s="54">
        <v>10000000</v>
      </c>
      <c r="L92" s="43">
        <v>39000000</v>
      </c>
      <c r="M92" s="37" t="s">
        <v>43</v>
      </c>
      <c r="N92" s="41" t="s">
        <v>274</v>
      </c>
      <c r="O92" s="44">
        <v>42401</v>
      </c>
      <c r="P92" s="44">
        <v>42541</v>
      </c>
      <c r="Q92" s="44">
        <v>42582</v>
      </c>
      <c r="R92" s="45">
        <f t="shared" si="4"/>
        <v>141</v>
      </c>
      <c r="S92" s="45">
        <f t="shared" si="5"/>
        <v>4.7</v>
      </c>
      <c r="T92" s="46" t="str">
        <f t="shared" ca="1" si="6"/>
        <v>TERMINADO</v>
      </c>
      <c r="U92" s="61">
        <v>40</v>
      </c>
      <c r="V92" s="48"/>
      <c r="W92" s="44">
        <v>42582</v>
      </c>
      <c r="X92" s="47"/>
      <c r="Y92" s="47"/>
      <c r="Z92" s="47"/>
      <c r="AA92" s="47"/>
      <c r="AB92" s="47"/>
      <c r="AC92" s="47"/>
      <c r="AD92" s="48"/>
      <c r="AE92" s="62">
        <v>2666667</v>
      </c>
      <c r="AF92" s="47"/>
      <c r="AG92" s="47"/>
      <c r="AH92" s="47"/>
      <c r="AI92" s="47"/>
      <c r="AJ92" s="47"/>
      <c r="AK92" s="47"/>
      <c r="AL92" s="41"/>
      <c r="AM92" s="41"/>
      <c r="AN92" s="51">
        <f t="shared" ca="1" si="7"/>
        <v>1254.6099290780141</v>
      </c>
      <c r="AO92" s="59"/>
    </row>
    <row r="93" spans="1:41" ht="16.5" customHeight="1" x14ac:dyDescent="0.2">
      <c r="A93" s="34" t="s">
        <v>38</v>
      </c>
      <c r="B93" s="35">
        <v>90</v>
      </c>
      <c r="C93" s="36">
        <v>2016</v>
      </c>
      <c r="D93" s="38" t="s">
        <v>163</v>
      </c>
      <c r="E93" s="39">
        <v>42401</v>
      </c>
      <c r="F93" s="40" t="s">
        <v>275</v>
      </c>
      <c r="G93" s="41" t="s">
        <v>41</v>
      </c>
      <c r="H93" s="41" t="s">
        <v>42</v>
      </c>
      <c r="I93" s="42">
        <v>14933333</v>
      </c>
      <c r="J93" s="54">
        <v>19200000</v>
      </c>
      <c r="K93" s="54">
        <v>19200000</v>
      </c>
      <c r="L93" s="43">
        <v>19200000</v>
      </c>
      <c r="M93" s="37" t="s">
        <v>43</v>
      </c>
      <c r="N93" s="41" t="s">
        <v>276</v>
      </c>
      <c r="O93" s="44">
        <v>42401</v>
      </c>
      <c r="P93" s="44">
        <v>42541</v>
      </c>
      <c r="Q93" s="44">
        <v>42582</v>
      </c>
      <c r="R93" s="45">
        <f t="shared" si="4"/>
        <v>141</v>
      </c>
      <c r="S93" s="45">
        <f t="shared" si="5"/>
        <v>4.7</v>
      </c>
      <c r="T93" s="46" t="str">
        <f t="shared" ca="1" si="6"/>
        <v>TERMINADO</v>
      </c>
      <c r="U93" s="61">
        <v>40</v>
      </c>
      <c r="V93" s="48"/>
      <c r="W93" s="44">
        <v>42582</v>
      </c>
      <c r="X93" s="47"/>
      <c r="Y93" s="47"/>
      <c r="Z93" s="47"/>
      <c r="AA93" s="47"/>
      <c r="AB93" s="47"/>
      <c r="AC93" s="47"/>
      <c r="AD93" s="48"/>
      <c r="AE93" s="62">
        <v>4266667</v>
      </c>
      <c r="AF93" s="47"/>
      <c r="AG93" s="47"/>
      <c r="AH93" s="47"/>
      <c r="AI93" s="47"/>
      <c r="AJ93" s="47"/>
      <c r="AK93" s="47"/>
      <c r="AL93" s="41"/>
      <c r="AM93" s="41"/>
      <c r="AN93" s="51">
        <f t="shared" ca="1" si="7"/>
        <v>1254.6099290780141</v>
      </c>
      <c r="AO93" s="59"/>
    </row>
    <row r="94" spans="1:41" ht="16.5" customHeight="1" x14ac:dyDescent="0.2">
      <c r="A94" s="34" t="s">
        <v>38</v>
      </c>
      <c r="B94" s="35">
        <v>91</v>
      </c>
      <c r="C94" s="36">
        <v>2016</v>
      </c>
      <c r="D94" s="38" t="s">
        <v>193</v>
      </c>
      <c r="E94" s="39">
        <v>42401</v>
      </c>
      <c r="F94" s="40" t="s">
        <v>277</v>
      </c>
      <c r="G94" s="41" t="s">
        <v>41</v>
      </c>
      <c r="H94" s="41" t="s">
        <v>42</v>
      </c>
      <c r="I94" s="42">
        <v>36000000</v>
      </c>
      <c r="J94" s="54">
        <v>36000000</v>
      </c>
      <c r="K94" s="54">
        <v>36000000</v>
      </c>
      <c r="L94" s="43">
        <v>24000000</v>
      </c>
      <c r="M94" s="37" t="s">
        <v>43</v>
      </c>
      <c r="N94" s="41" t="s">
        <v>278</v>
      </c>
      <c r="O94" s="44">
        <v>42401</v>
      </c>
      <c r="P94" s="44">
        <v>42582</v>
      </c>
      <c r="Q94" s="44">
        <v>42582</v>
      </c>
      <c r="R94" s="45">
        <f t="shared" si="4"/>
        <v>182</v>
      </c>
      <c r="S94" s="45">
        <f t="shared" si="5"/>
        <v>6.0666666666666664</v>
      </c>
      <c r="T94" s="46" t="str">
        <f t="shared" ca="1" si="6"/>
        <v>TERMINADO</v>
      </c>
      <c r="U94" s="61"/>
      <c r="V94" s="48"/>
      <c r="W94" s="44"/>
      <c r="X94" s="47"/>
      <c r="Y94" s="47"/>
      <c r="Z94" s="47"/>
      <c r="AA94" s="47"/>
      <c r="AB94" s="47"/>
      <c r="AC94" s="47"/>
      <c r="AD94" s="48"/>
      <c r="AE94" s="62"/>
      <c r="AF94" s="47"/>
      <c r="AG94" s="47"/>
      <c r="AH94" s="47"/>
      <c r="AI94" s="47"/>
      <c r="AJ94" s="47"/>
      <c r="AK94" s="47"/>
      <c r="AL94" s="41"/>
      <c r="AM94" s="41"/>
      <c r="AN94" s="51">
        <f t="shared" ca="1" si="7"/>
        <v>971.97802197802196</v>
      </c>
      <c r="AO94" s="59"/>
    </row>
    <row r="95" spans="1:41" ht="16.5" customHeight="1" x14ac:dyDescent="0.2">
      <c r="A95" s="34" t="s">
        <v>38</v>
      </c>
      <c r="B95" s="35">
        <v>92</v>
      </c>
      <c r="C95" s="36">
        <v>2016</v>
      </c>
      <c r="D95" s="38" t="s">
        <v>193</v>
      </c>
      <c r="E95" s="39">
        <v>42401</v>
      </c>
      <c r="F95" s="40" t="s">
        <v>279</v>
      </c>
      <c r="G95" s="41" t="s">
        <v>41</v>
      </c>
      <c r="H95" s="41" t="s">
        <v>42</v>
      </c>
      <c r="I95" s="42">
        <v>40620000</v>
      </c>
      <c r="J95" s="54">
        <v>40620000</v>
      </c>
      <c r="K95" s="54">
        <v>40620000</v>
      </c>
      <c r="L95" s="43">
        <v>30000000</v>
      </c>
      <c r="M95" s="37" t="s">
        <v>43</v>
      </c>
      <c r="N95" s="41" t="s">
        <v>280</v>
      </c>
      <c r="O95" s="44">
        <v>42401</v>
      </c>
      <c r="P95" s="44">
        <v>42582</v>
      </c>
      <c r="Q95" s="44">
        <v>42582</v>
      </c>
      <c r="R95" s="45">
        <f t="shared" si="4"/>
        <v>182</v>
      </c>
      <c r="S95" s="45">
        <v>6</v>
      </c>
      <c r="T95" s="46" t="str">
        <f t="shared" ca="1" si="6"/>
        <v>TERMINADO</v>
      </c>
      <c r="U95" s="61"/>
      <c r="V95" s="48"/>
      <c r="W95" s="44"/>
      <c r="X95" s="47"/>
      <c r="Y95" s="47"/>
      <c r="Z95" s="47"/>
      <c r="AA95" s="47"/>
      <c r="AB95" s="47"/>
      <c r="AC95" s="47"/>
      <c r="AD95" s="48"/>
      <c r="AE95" s="62"/>
      <c r="AF95" s="47"/>
      <c r="AG95" s="47"/>
      <c r="AH95" s="47"/>
      <c r="AI95" s="47"/>
      <c r="AJ95" s="47"/>
      <c r="AK95" s="47"/>
      <c r="AL95" s="41"/>
      <c r="AM95" s="41"/>
      <c r="AN95" s="51">
        <f t="shared" ca="1" si="7"/>
        <v>971.97802197802196</v>
      </c>
      <c r="AO95" s="59"/>
    </row>
    <row r="96" spans="1:41" ht="16.5" customHeight="1" x14ac:dyDescent="0.2">
      <c r="A96" s="34" t="s">
        <v>38</v>
      </c>
      <c r="B96" s="35">
        <v>93</v>
      </c>
      <c r="C96" s="36">
        <v>2016</v>
      </c>
      <c r="D96" s="38" t="s">
        <v>146</v>
      </c>
      <c r="E96" s="39">
        <v>42401</v>
      </c>
      <c r="F96" s="40" t="s">
        <v>281</v>
      </c>
      <c r="G96" s="41" t="s">
        <v>41</v>
      </c>
      <c r="H96" s="41" t="s">
        <v>42</v>
      </c>
      <c r="I96" s="42">
        <v>14000000</v>
      </c>
      <c r="J96" s="54">
        <v>18000000</v>
      </c>
      <c r="K96" s="54">
        <v>18000000</v>
      </c>
      <c r="L96" s="43">
        <v>27000000</v>
      </c>
      <c r="M96" s="37" t="s">
        <v>43</v>
      </c>
      <c r="N96" s="41" t="s">
        <v>282</v>
      </c>
      <c r="O96" s="44">
        <v>42401</v>
      </c>
      <c r="P96" s="44">
        <v>42541</v>
      </c>
      <c r="Q96" s="44">
        <v>42582</v>
      </c>
      <c r="R96" s="45">
        <f t="shared" si="4"/>
        <v>141</v>
      </c>
      <c r="S96" s="45">
        <v>6</v>
      </c>
      <c r="T96" s="46" t="str">
        <f t="shared" ca="1" si="6"/>
        <v>TERMINADO</v>
      </c>
      <c r="U96" s="61">
        <v>40</v>
      </c>
      <c r="V96" s="48"/>
      <c r="W96" s="44">
        <v>42582</v>
      </c>
      <c r="X96" s="47"/>
      <c r="Y96" s="47"/>
      <c r="Z96" s="47"/>
      <c r="AA96" s="47"/>
      <c r="AB96" s="47"/>
      <c r="AC96" s="47"/>
      <c r="AD96" s="48"/>
      <c r="AE96" s="62">
        <v>4000000</v>
      </c>
      <c r="AF96" s="47"/>
      <c r="AG96" s="47"/>
      <c r="AH96" s="47"/>
      <c r="AI96" s="47"/>
      <c r="AJ96" s="47"/>
      <c r="AK96" s="47"/>
      <c r="AL96" s="41"/>
      <c r="AM96" s="41"/>
      <c r="AN96" s="51">
        <f t="shared" ca="1" si="7"/>
        <v>1254.6099290780141</v>
      </c>
      <c r="AO96" s="59"/>
    </row>
    <row r="97" spans="1:41" ht="16.5" customHeight="1" x14ac:dyDescent="0.2">
      <c r="A97" s="34" t="s">
        <v>38</v>
      </c>
      <c r="B97" s="35">
        <v>94</v>
      </c>
      <c r="C97" s="36">
        <v>2016</v>
      </c>
      <c r="D97" s="38" t="s">
        <v>146</v>
      </c>
      <c r="E97" s="39">
        <v>42401</v>
      </c>
      <c r="F97" s="40" t="s">
        <v>283</v>
      </c>
      <c r="G97" s="41" t="s">
        <v>41</v>
      </c>
      <c r="H97" s="41" t="s">
        <v>42</v>
      </c>
      <c r="I97" s="42">
        <v>7800000</v>
      </c>
      <c r="J97" s="54">
        <v>7800000</v>
      </c>
      <c r="K97" s="54">
        <v>7800000</v>
      </c>
      <c r="L97" s="43">
        <v>27300000</v>
      </c>
      <c r="M97" s="37" t="s">
        <v>43</v>
      </c>
      <c r="N97" s="41" t="s">
        <v>284</v>
      </c>
      <c r="O97" s="44">
        <v>42401</v>
      </c>
      <c r="P97" s="44">
        <v>42490</v>
      </c>
      <c r="Q97" s="44">
        <v>42490</v>
      </c>
      <c r="R97" s="45">
        <f t="shared" si="4"/>
        <v>90</v>
      </c>
      <c r="S97" s="45">
        <v>10</v>
      </c>
      <c r="T97" s="46" t="str">
        <f t="shared" ca="1" si="6"/>
        <v>TERMINADO</v>
      </c>
      <c r="U97" s="61"/>
      <c r="V97" s="48"/>
      <c r="W97" s="44"/>
      <c r="X97" s="47"/>
      <c r="Y97" s="47"/>
      <c r="Z97" s="47"/>
      <c r="AA97" s="47"/>
      <c r="AB97" s="47"/>
      <c r="AC97" s="47"/>
      <c r="AD97" s="48"/>
      <c r="AE97" s="62"/>
      <c r="AF97" s="47"/>
      <c r="AG97" s="47"/>
      <c r="AH97" s="47"/>
      <c r="AI97" s="47"/>
      <c r="AJ97" s="47"/>
      <c r="AK97" s="47"/>
      <c r="AL97" s="41"/>
      <c r="AM97" s="41"/>
      <c r="AN97" s="51">
        <f t="shared" ca="1" si="7"/>
        <v>1965.5555555555557</v>
      </c>
      <c r="AO97" s="59"/>
    </row>
    <row r="98" spans="1:41" ht="16.5" customHeight="1" x14ac:dyDescent="0.2">
      <c r="A98" s="34" t="s">
        <v>38</v>
      </c>
      <c r="B98" s="35">
        <v>95</v>
      </c>
      <c r="C98" s="36">
        <v>2016</v>
      </c>
      <c r="D98" s="38" t="s">
        <v>146</v>
      </c>
      <c r="E98" s="39">
        <v>42401</v>
      </c>
      <c r="F98" s="40" t="s">
        <v>285</v>
      </c>
      <c r="G98" s="41" t="s">
        <v>41</v>
      </c>
      <c r="H98" s="41" t="s">
        <v>42</v>
      </c>
      <c r="I98" s="42">
        <v>14000000</v>
      </c>
      <c r="J98" s="54">
        <v>14000000</v>
      </c>
      <c r="K98" s="54">
        <v>1400000</v>
      </c>
      <c r="L98" s="43">
        <v>27000000</v>
      </c>
      <c r="M98" s="37" t="s">
        <v>43</v>
      </c>
      <c r="N98" s="41" t="s">
        <v>286</v>
      </c>
      <c r="O98" s="44">
        <v>42401</v>
      </c>
      <c r="P98" s="44">
        <v>42541</v>
      </c>
      <c r="Q98" s="44">
        <v>42541</v>
      </c>
      <c r="R98" s="45">
        <f t="shared" si="4"/>
        <v>141</v>
      </c>
      <c r="S98" s="45">
        <v>6</v>
      </c>
      <c r="T98" s="46" t="str">
        <f t="shared" ca="1" si="6"/>
        <v>TERMINADO</v>
      </c>
      <c r="U98" s="61"/>
      <c r="V98" s="48"/>
      <c r="W98" s="44"/>
      <c r="X98" s="47"/>
      <c r="Y98" s="47"/>
      <c r="Z98" s="47"/>
      <c r="AA98" s="47"/>
      <c r="AB98" s="47"/>
      <c r="AC98" s="47"/>
      <c r="AD98" s="48"/>
      <c r="AE98" s="62"/>
      <c r="AF98" s="47"/>
      <c r="AG98" s="47"/>
      <c r="AH98" s="47"/>
      <c r="AI98" s="47"/>
      <c r="AJ98" s="47"/>
      <c r="AK98" s="47"/>
      <c r="AL98" s="41"/>
      <c r="AM98" s="41"/>
      <c r="AN98" s="51">
        <f t="shared" ca="1" si="7"/>
        <v>1254.6099290780141</v>
      </c>
      <c r="AO98" s="59"/>
    </row>
    <row r="99" spans="1:41" ht="16.5" customHeight="1" x14ac:dyDescent="0.2">
      <c r="A99" s="34" t="s">
        <v>38</v>
      </c>
      <c r="B99" s="35">
        <v>96</v>
      </c>
      <c r="C99" s="36">
        <v>2016</v>
      </c>
      <c r="D99" s="38" t="s">
        <v>146</v>
      </c>
      <c r="E99" s="39">
        <v>42401</v>
      </c>
      <c r="F99" s="40" t="s">
        <v>287</v>
      </c>
      <c r="G99" s="41" t="s">
        <v>41</v>
      </c>
      <c r="H99" s="41" t="s">
        <v>42</v>
      </c>
      <c r="I99" s="42">
        <v>16333333</v>
      </c>
      <c r="J99" s="54">
        <v>21000000</v>
      </c>
      <c r="K99" s="54">
        <v>21000000</v>
      </c>
      <c r="L99" s="43">
        <v>24000000</v>
      </c>
      <c r="M99" s="37" t="s">
        <v>43</v>
      </c>
      <c r="N99" s="41" t="s">
        <v>288</v>
      </c>
      <c r="O99" s="44">
        <v>42401</v>
      </c>
      <c r="P99" s="44">
        <v>42541</v>
      </c>
      <c r="Q99" s="44">
        <v>42582</v>
      </c>
      <c r="R99" s="45">
        <f t="shared" si="4"/>
        <v>141</v>
      </c>
      <c r="S99" s="45">
        <v>4</v>
      </c>
      <c r="T99" s="46" t="str">
        <f t="shared" ca="1" si="6"/>
        <v>TERMINADO</v>
      </c>
      <c r="U99" s="61">
        <v>40</v>
      </c>
      <c r="V99" s="48"/>
      <c r="W99" s="44">
        <v>42582</v>
      </c>
      <c r="X99" s="47"/>
      <c r="Y99" s="47"/>
      <c r="Z99" s="47"/>
      <c r="AA99" s="47"/>
      <c r="AB99" s="47"/>
      <c r="AC99" s="47"/>
      <c r="AD99" s="48"/>
      <c r="AE99" s="62">
        <v>4666667</v>
      </c>
      <c r="AF99" s="47"/>
      <c r="AG99" s="47"/>
      <c r="AH99" s="47"/>
      <c r="AI99" s="47"/>
      <c r="AJ99" s="47"/>
      <c r="AK99" s="47"/>
      <c r="AL99" s="41"/>
      <c r="AM99" s="41"/>
      <c r="AN99" s="51">
        <f t="shared" ca="1" si="7"/>
        <v>1254.6099290780141</v>
      </c>
      <c r="AO99" s="59"/>
    </row>
    <row r="100" spans="1:41" ht="16.5" customHeight="1" x14ac:dyDescent="0.2">
      <c r="A100" s="34" t="s">
        <v>38</v>
      </c>
      <c r="B100" s="35">
        <v>97</v>
      </c>
      <c r="C100" s="36">
        <v>2016</v>
      </c>
      <c r="D100" s="38" t="s">
        <v>146</v>
      </c>
      <c r="E100" s="39">
        <v>42401</v>
      </c>
      <c r="F100" s="40" t="s">
        <v>289</v>
      </c>
      <c r="G100" s="41" t="s">
        <v>41</v>
      </c>
      <c r="H100" s="41" t="s">
        <v>42</v>
      </c>
      <c r="I100" s="42">
        <v>11400000</v>
      </c>
      <c r="J100" s="54">
        <v>17100000</v>
      </c>
      <c r="K100" s="54">
        <v>17100000</v>
      </c>
      <c r="L100" s="43">
        <v>31800000</v>
      </c>
      <c r="M100" s="37" t="s">
        <v>43</v>
      </c>
      <c r="N100" s="41" t="s">
        <v>290</v>
      </c>
      <c r="O100" s="44">
        <v>42401</v>
      </c>
      <c r="P100" s="44">
        <v>42490</v>
      </c>
      <c r="Q100" s="44">
        <v>42536</v>
      </c>
      <c r="R100" s="45">
        <f t="shared" si="4"/>
        <v>90</v>
      </c>
      <c r="S100" s="45">
        <v>6</v>
      </c>
      <c r="T100" s="46" t="str">
        <f t="shared" ca="1" si="6"/>
        <v>TERMINADO</v>
      </c>
      <c r="U100" s="61">
        <v>45</v>
      </c>
      <c r="V100" s="48"/>
      <c r="W100" s="44">
        <v>42536</v>
      </c>
      <c r="X100" s="47"/>
      <c r="Y100" s="47"/>
      <c r="Z100" s="47"/>
      <c r="AA100" s="47"/>
      <c r="AB100" s="47"/>
      <c r="AC100" s="47"/>
      <c r="AD100" s="48"/>
      <c r="AE100" s="62">
        <v>5700000</v>
      </c>
      <c r="AF100" s="47"/>
      <c r="AG100" s="47"/>
      <c r="AH100" s="47"/>
      <c r="AI100" s="47"/>
      <c r="AJ100" s="47"/>
      <c r="AK100" s="47"/>
      <c r="AL100" s="41"/>
      <c r="AM100" s="41"/>
      <c r="AN100" s="51">
        <f t="shared" ca="1" si="7"/>
        <v>1965.5555555555557</v>
      </c>
      <c r="AO100" s="59"/>
    </row>
    <row r="101" spans="1:41" ht="16.5" customHeight="1" x14ac:dyDescent="0.2">
      <c r="A101" s="34" t="s">
        <v>38</v>
      </c>
      <c r="B101" s="35">
        <v>98</v>
      </c>
      <c r="C101" s="36">
        <v>2016</v>
      </c>
      <c r="D101" s="38" t="s">
        <v>46</v>
      </c>
      <c r="E101" s="39">
        <v>42401</v>
      </c>
      <c r="F101" s="40" t="s">
        <v>291</v>
      </c>
      <c r="G101" s="41" t="s">
        <v>41</v>
      </c>
      <c r="H101" s="41" t="s">
        <v>42</v>
      </c>
      <c r="I101" s="42">
        <v>8866667</v>
      </c>
      <c r="J101" s="54">
        <v>11400000</v>
      </c>
      <c r="K101" s="54">
        <v>11400000</v>
      </c>
      <c r="L101" s="43">
        <v>21000000</v>
      </c>
      <c r="M101" s="37" t="s">
        <v>43</v>
      </c>
      <c r="N101" s="41" t="s">
        <v>292</v>
      </c>
      <c r="O101" s="44">
        <v>42401</v>
      </c>
      <c r="P101" s="44">
        <v>42541</v>
      </c>
      <c r="Q101" s="44">
        <v>42582</v>
      </c>
      <c r="R101" s="45">
        <f t="shared" si="4"/>
        <v>141</v>
      </c>
      <c r="S101" s="45">
        <v>6</v>
      </c>
      <c r="T101" s="46" t="str">
        <f t="shared" ca="1" si="6"/>
        <v>TERMINADO</v>
      </c>
      <c r="U101" s="61">
        <v>40</v>
      </c>
      <c r="V101" s="48"/>
      <c r="W101" s="44">
        <v>42582</v>
      </c>
      <c r="X101" s="47"/>
      <c r="Y101" s="47"/>
      <c r="Z101" s="47"/>
      <c r="AA101" s="47"/>
      <c r="AB101" s="47"/>
      <c r="AC101" s="47"/>
      <c r="AD101" s="48"/>
      <c r="AE101" s="62">
        <v>2533333</v>
      </c>
      <c r="AF101" s="47"/>
      <c r="AG101" s="47"/>
      <c r="AH101" s="47"/>
      <c r="AI101" s="47"/>
      <c r="AJ101" s="47"/>
      <c r="AK101" s="47"/>
      <c r="AL101" s="41"/>
      <c r="AM101" s="41"/>
      <c r="AN101" s="51">
        <f t="shared" ca="1" si="7"/>
        <v>1254.6099290780141</v>
      </c>
      <c r="AO101" s="59"/>
    </row>
    <row r="102" spans="1:41" ht="16.5" customHeight="1" x14ac:dyDescent="0.2">
      <c r="A102" s="34" t="s">
        <v>38</v>
      </c>
      <c r="B102" s="35">
        <v>99</v>
      </c>
      <c r="C102" s="36">
        <v>2016</v>
      </c>
      <c r="D102" s="38" t="s">
        <v>53</v>
      </c>
      <c r="E102" s="39">
        <v>42402</v>
      </c>
      <c r="F102" s="40" t="s">
        <v>293</v>
      </c>
      <c r="G102" s="41" t="s">
        <v>41</v>
      </c>
      <c r="H102" s="41" t="s">
        <v>42</v>
      </c>
      <c r="I102" s="42">
        <v>8280000</v>
      </c>
      <c r="J102" s="54">
        <v>8280000</v>
      </c>
      <c r="K102" s="54">
        <v>8700000</v>
      </c>
      <c r="L102" s="43">
        <v>7000000</v>
      </c>
      <c r="M102" s="37" t="s">
        <v>43</v>
      </c>
      <c r="N102" s="41" t="s">
        <v>294</v>
      </c>
      <c r="O102" s="44">
        <v>42402</v>
      </c>
      <c r="P102" s="44">
        <v>42541</v>
      </c>
      <c r="Q102" s="44">
        <v>42541</v>
      </c>
      <c r="R102" s="45">
        <f t="shared" si="4"/>
        <v>140</v>
      </c>
      <c r="S102" s="45">
        <v>1</v>
      </c>
      <c r="T102" s="46" t="str">
        <f t="shared" ca="1" si="6"/>
        <v>TERMINADO</v>
      </c>
      <c r="U102" s="61"/>
      <c r="V102" s="48"/>
      <c r="W102" s="44"/>
      <c r="X102" s="47"/>
      <c r="Y102" s="47"/>
      <c r="Z102" s="47"/>
      <c r="AA102" s="47"/>
      <c r="AB102" s="47"/>
      <c r="AC102" s="47"/>
      <c r="AD102" s="48"/>
      <c r="AE102" s="62"/>
      <c r="AF102" s="47"/>
      <c r="AG102" s="47"/>
      <c r="AH102" s="47"/>
      <c r="AI102" s="47"/>
      <c r="AJ102" s="47"/>
      <c r="AK102" s="47"/>
      <c r="AL102" s="41"/>
      <c r="AM102" s="41"/>
      <c r="AN102" s="51">
        <f t="shared" ca="1" si="7"/>
        <v>1262.8571428571429</v>
      </c>
      <c r="AO102" s="59"/>
    </row>
    <row r="103" spans="1:41" ht="16.5" customHeight="1" x14ac:dyDescent="0.2">
      <c r="A103" s="34" t="s">
        <v>38</v>
      </c>
      <c r="B103" s="35">
        <v>100</v>
      </c>
      <c r="C103" s="36">
        <v>2016</v>
      </c>
      <c r="D103" s="38" t="s">
        <v>146</v>
      </c>
      <c r="E103" s="39">
        <v>42402</v>
      </c>
      <c r="F103" s="40" t="s">
        <v>295</v>
      </c>
      <c r="G103" s="41" t="s">
        <v>41</v>
      </c>
      <c r="H103" s="41" t="s">
        <v>42</v>
      </c>
      <c r="I103" s="42">
        <v>15292573</v>
      </c>
      <c r="J103" s="54">
        <v>15292573</v>
      </c>
      <c r="K103" s="54">
        <v>15292573</v>
      </c>
      <c r="L103" s="43">
        <v>78666666</v>
      </c>
      <c r="M103" s="37" t="s">
        <v>43</v>
      </c>
      <c r="N103" s="41" t="s">
        <v>296</v>
      </c>
      <c r="O103" s="44">
        <v>42402</v>
      </c>
      <c r="P103" s="44">
        <v>42582</v>
      </c>
      <c r="Q103" s="44">
        <v>42582</v>
      </c>
      <c r="R103" s="45">
        <f t="shared" si="4"/>
        <v>181</v>
      </c>
      <c r="S103" s="45">
        <v>10</v>
      </c>
      <c r="T103" s="46" t="str">
        <f t="shared" ca="1" si="6"/>
        <v>TERMINADO</v>
      </c>
      <c r="U103" s="61"/>
      <c r="V103" s="48"/>
      <c r="W103" s="44"/>
      <c r="X103" s="47"/>
      <c r="Y103" s="47"/>
      <c r="Z103" s="47"/>
      <c r="AA103" s="47"/>
      <c r="AB103" s="47"/>
      <c r="AC103" s="47"/>
      <c r="AD103" s="48"/>
      <c r="AE103" s="62"/>
      <c r="AF103" s="47"/>
      <c r="AG103" s="47"/>
      <c r="AH103" s="47"/>
      <c r="AI103" s="47"/>
      <c r="AJ103" s="47"/>
      <c r="AK103" s="47"/>
      <c r="AL103" s="41"/>
      <c r="AM103" s="41"/>
      <c r="AN103" s="51">
        <f t="shared" ca="1" si="7"/>
        <v>976.79558011049721</v>
      </c>
      <c r="AO103" s="59"/>
    </row>
    <row r="104" spans="1:41" ht="16.5" customHeight="1" x14ac:dyDescent="0.2">
      <c r="A104" s="34" t="s">
        <v>38</v>
      </c>
      <c r="B104" s="35">
        <v>101</v>
      </c>
      <c r="C104" s="36">
        <v>2016</v>
      </c>
      <c r="D104" s="38" t="s">
        <v>60</v>
      </c>
      <c r="E104" s="39">
        <v>42402</v>
      </c>
      <c r="F104" s="40" t="s">
        <v>297</v>
      </c>
      <c r="G104" s="41" t="s">
        <v>41</v>
      </c>
      <c r="H104" s="41" t="s">
        <v>42</v>
      </c>
      <c r="I104" s="42">
        <v>11866667</v>
      </c>
      <c r="J104" s="54">
        <v>11866667</v>
      </c>
      <c r="K104" s="54">
        <v>11866667</v>
      </c>
      <c r="L104" s="43">
        <v>30000000</v>
      </c>
      <c r="M104" s="37" t="s">
        <v>43</v>
      </c>
      <c r="N104" s="41" t="s">
        <v>298</v>
      </c>
      <c r="O104" s="44">
        <v>42402</v>
      </c>
      <c r="P104" s="44">
        <v>42582</v>
      </c>
      <c r="Q104" s="44">
        <v>42582</v>
      </c>
      <c r="R104" s="45">
        <f t="shared" si="4"/>
        <v>181</v>
      </c>
      <c r="S104" s="45">
        <v>6</v>
      </c>
      <c r="T104" s="46" t="str">
        <f t="shared" ca="1" si="6"/>
        <v>TERMINADO</v>
      </c>
      <c r="U104" s="61"/>
      <c r="V104" s="48"/>
      <c r="W104" s="44"/>
      <c r="X104" s="47"/>
      <c r="Y104" s="47"/>
      <c r="Z104" s="47"/>
      <c r="AA104" s="47"/>
      <c r="AB104" s="47"/>
      <c r="AC104" s="47"/>
      <c r="AD104" s="48"/>
      <c r="AE104" s="62"/>
      <c r="AF104" s="47"/>
      <c r="AG104" s="47"/>
      <c r="AH104" s="47"/>
      <c r="AI104" s="47"/>
      <c r="AJ104" s="47"/>
      <c r="AK104" s="47"/>
      <c r="AL104" s="41"/>
      <c r="AM104" s="41"/>
      <c r="AN104" s="51">
        <f t="shared" ca="1" si="7"/>
        <v>976.79558011049721</v>
      </c>
      <c r="AO104" s="59"/>
    </row>
    <row r="105" spans="1:41" ht="16.5" customHeight="1" x14ac:dyDescent="0.2">
      <c r="A105" s="34" t="s">
        <v>38</v>
      </c>
      <c r="B105" s="35">
        <v>102</v>
      </c>
      <c r="C105" s="36">
        <v>2016</v>
      </c>
      <c r="D105" s="38" t="s">
        <v>146</v>
      </c>
      <c r="E105" s="39">
        <v>42402</v>
      </c>
      <c r="F105" s="40" t="s">
        <v>299</v>
      </c>
      <c r="G105" s="41" t="s">
        <v>41</v>
      </c>
      <c r="H105" s="41" t="s">
        <v>42</v>
      </c>
      <c r="I105" s="42">
        <v>23600000</v>
      </c>
      <c r="J105" s="54">
        <v>23600000</v>
      </c>
      <c r="K105" s="54">
        <v>23600000</v>
      </c>
      <c r="L105" s="43">
        <v>30000000</v>
      </c>
      <c r="M105" s="37" t="s">
        <v>43</v>
      </c>
      <c r="N105" s="41" t="s">
        <v>300</v>
      </c>
      <c r="O105" s="44">
        <v>42403</v>
      </c>
      <c r="P105" s="44">
        <v>42582</v>
      </c>
      <c r="Q105" s="44">
        <v>42582</v>
      </c>
      <c r="R105" s="45">
        <f t="shared" si="4"/>
        <v>180</v>
      </c>
      <c r="S105" s="45">
        <v>6</v>
      </c>
      <c r="T105" s="46" t="str">
        <f t="shared" ca="1" si="6"/>
        <v>TERMINADO</v>
      </c>
      <c r="U105" s="61"/>
      <c r="V105" s="48"/>
      <c r="W105" s="44"/>
      <c r="X105" s="47"/>
      <c r="Y105" s="47"/>
      <c r="Z105" s="47"/>
      <c r="AA105" s="47"/>
      <c r="AB105" s="47"/>
      <c r="AC105" s="47"/>
      <c r="AD105" s="48"/>
      <c r="AE105" s="62"/>
      <c r="AF105" s="47"/>
      <c r="AG105" s="47"/>
      <c r="AH105" s="47"/>
      <c r="AI105" s="47"/>
      <c r="AJ105" s="47"/>
      <c r="AK105" s="47"/>
      <c r="AL105" s="41"/>
      <c r="AM105" s="41"/>
      <c r="AN105" s="51">
        <f t="shared" ca="1" si="7"/>
        <v>981.66666666666663</v>
      </c>
      <c r="AO105" s="59"/>
    </row>
    <row r="106" spans="1:41" ht="16.5" customHeight="1" x14ac:dyDescent="0.2">
      <c r="A106" s="34" t="s">
        <v>38</v>
      </c>
      <c r="B106" s="35">
        <v>103</v>
      </c>
      <c r="C106" s="36">
        <v>2016</v>
      </c>
      <c r="D106" s="38" t="s">
        <v>53</v>
      </c>
      <c r="E106" s="39">
        <v>42403</v>
      </c>
      <c r="F106" s="40" t="s">
        <v>301</v>
      </c>
      <c r="G106" s="41" t="s">
        <v>41</v>
      </c>
      <c r="H106" s="41" t="s">
        <v>42</v>
      </c>
      <c r="I106" s="42">
        <v>16100000</v>
      </c>
      <c r="J106" s="54">
        <v>20766667</v>
      </c>
      <c r="K106" s="54">
        <v>20766667</v>
      </c>
      <c r="L106" s="43">
        <v>13653622</v>
      </c>
      <c r="M106" s="37" t="s">
        <v>43</v>
      </c>
      <c r="N106" s="41" t="s">
        <v>302</v>
      </c>
      <c r="O106" s="44">
        <v>42403</v>
      </c>
      <c r="P106" s="44">
        <v>42541</v>
      </c>
      <c r="Q106" s="44">
        <v>42582</v>
      </c>
      <c r="R106" s="45">
        <f t="shared" si="4"/>
        <v>139</v>
      </c>
      <c r="S106" s="45">
        <f>+R106/30</f>
        <v>4.6333333333333337</v>
      </c>
      <c r="T106" s="46" t="str">
        <f t="shared" ca="1" si="6"/>
        <v>TERMINADO</v>
      </c>
      <c r="U106" s="61">
        <v>40</v>
      </c>
      <c r="V106" s="48"/>
      <c r="W106" s="44">
        <v>42582</v>
      </c>
      <c r="X106" s="47"/>
      <c r="Y106" s="47"/>
      <c r="Z106" s="47"/>
      <c r="AA106" s="47"/>
      <c r="AB106" s="47"/>
      <c r="AC106" s="47"/>
      <c r="AD106" s="48"/>
      <c r="AE106" s="62">
        <v>4666667</v>
      </c>
      <c r="AF106" s="47"/>
      <c r="AG106" s="47"/>
      <c r="AH106" s="47"/>
      <c r="AI106" s="47"/>
      <c r="AJ106" s="47"/>
      <c r="AK106" s="47"/>
      <c r="AL106" s="41"/>
      <c r="AM106" s="41"/>
      <c r="AN106" s="51">
        <f t="shared" ca="1" si="7"/>
        <v>1271.2230215827337</v>
      </c>
      <c r="AO106" s="59"/>
    </row>
    <row r="107" spans="1:41" ht="16.5" customHeight="1" x14ac:dyDescent="0.2">
      <c r="A107" s="34" t="s">
        <v>38</v>
      </c>
      <c r="B107" s="35">
        <v>104</v>
      </c>
      <c r="C107" s="36">
        <v>2016</v>
      </c>
      <c r="D107" s="38" t="s">
        <v>193</v>
      </c>
      <c r="E107" s="39">
        <v>42403</v>
      </c>
      <c r="F107" s="40" t="s">
        <v>303</v>
      </c>
      <c r="G107" s="41" t="s">
        <v>41</v>
      </c>
      <c r="H107" s="41" t="s">
        <v>42</v>
      </c>
      <c r="I107" s="42">
        <v>29500000</v>
      </c>
      <c r="J107" s="54">
        <v>29500000</v>
      </c>
      <c r="K107" s="54">
        <v>24500000</v>
      </c>
      <c r="L107" s="43">
        <v>36000000</v>
      </c>
      <c r="M107" s="37" t="s">
        <v>43</v>
      </c>
      <c r="N107" s="41" t="s">
        <v>304</v>
      </c>
      <c r="O107" s="44">
        <v>42403</v>
      </c>
      <c r="P107" s="44">
        <v>42582</v>
      </c>
      <c r="Q107" s="44">
        <v>42582</v>
      </c>
      <c r="R107" s="45">
        <f t="shared" si="4"/>
        <v>180</v>
      </c>
      <c r="S107" s="45">
        <v>6</v>
      </c>
      <c r="T107" s="46" t="str">
        <f t="shared" ca="1" si="6"/>
        <v>TERMINADO</v>
      </c>
      <c r="U107" s="61"/>
      <c r="V107" s="48"/>
      <c r="W107" s="44"/>
      <c r="X107" s="47"/>
      <c r="Y107" s="47"/>
      <c r="Z107" s="47"/>
      <c r="AA107" s="47"/>
      <c r="AB107" s="47"/>
      <c r="AC107" s="47"/>
      <c r="AD107" s="48"/>
      <c r="AE107" s="62"/>
      <c r="AF107" s="47"/>
      <c r="AG107" s="47"/>
      <c r="AH107" s="47"/>
      <c r="AI107" s="47"/>
      <c r="AJ107" s="47"/>
      <c r="AK107" s="47"/>
      <c r="AL107" s="41"/>
      <c r="AM107" s="41"/>
      <c r="AN107" s="51">
        <f t="shared" ca="1" si="7"/>
        <v>981.66666666666663</v>
      </c>
      <c r="AO107" s="59"/>
    </row>
    <row r="108" spans="1:41" ht="16.5" customHeight="1" x14ac:dyDescent="0.2">
      <c r="A108" s="34" t="s">
        <v>38</v>
      </c>
      <c r="B108" s="35">
        <v>105</v>
      </c>
      <c r="C108" s="36">
        <v>2016</v>
      </c>
      <c r="D108" s="38" t="s">
        <v>146</v>
      </c>
      <c r="E108" s="39">
        <v>42403</v>
      </c>
      <c r="F108" s="40" t="s">
        <v>305</v>
      </c>
      <c r="G108" s="41" t="s">
        <v>41</v>
      </c>
      <c r="H108" s="41" t="s">
        <v>42</v>
      </c>
      <c r="I108" s="42">
        <v>13700000</v>
      </c>
      <c r="J108" s="54">
        <v>13700000</v>
      </c>
      <c r="K108" s="54">
        <v>17700000</v>
      </c>
      <c r="L108" s="43">
        <v>31800000</v>
      </c>
      <c r="M108" s="37" t="s">
        <v>43</v>
      </c>
      <c r="N108" s="41" t="s">
        <v>306</v>
      </c>
      <c r="O108" s="44">
        <v>42403</v>
      </c>
      <c r="P108" s="44">
        <v>42541</v>
      </c>
      <c r="Q108" s="44">
        <v>42541</v>
      </c>
      <c r="R108" s="45">
        <f t="shared" si="4"/>
        <v>139</v>
      </c>
      <c r="S108" s="45">
        <v>6</v>
      </c>
      <c r="T108" s="46" t="str">
        <f t="shared" ca="1" si="6"/>
        <v>TERMINADO</v>
      </c>
      <c r="U108" s="61"/>
      <c r="V108" s="48"/>
      <c r="W108" s="44"/>
      <c r="X108" s="47"/>
      <c r="Y108" s="47"/>
      <c r="Z108" s="47"/>
      <c r="AA108" s="47"/>
      <c r="AB108" s="47"/>
      <c r="AC108" s="47"/>
      <c r="AD108" s="48"/>
      <c r="AE108" s="62"/>
      <c r="AF108" s="47"/>
      <c r="AG108" s="47"/>
      <c r="AH108" s="47"/>
      <c r="AI108" s="47"/>
      <c r="AJ108" s="47"/>
      <c r="AK108" s="47"/>
      <c r="AL108" s="41"/>
      <c r="AM108" s="41"/>
      <c r="AN108" s="51">
        <f t="shared" ca="1" si="7"/>
        <v>1271.2230215827337</v>
      </c>
      <c r="AO108" s="59"/>
    </row>
    <row r="109" spans="1:41" ht="16.5" customHeight="1" x14ac:dyDescent="0.2">
      <c r="A109" s="34" t="s">
        <v>38</v>
      </c>
      <c r="B109" s="35">
        <v>106</v>
      </c>
      <c r="C109" s="36">
        <v>2016</v>
      </c>
      <c r="D109" s="38" t="s">
        <v>146</v>
      </c>
      <c r="E109" s="39">
        <v>42403</v>
      </c>
      <c r="F109" s="40" t="s">
        <v>307</v>
      </c>
      <c r="G109" s="41" t="s">
        <v>41</v>
      </c>
      <c r="H109" s="41" t="s">
        <v>42</v>
      </c>
      <c r="I109" s="42">
        <v>7500000</v>
      </c>
      <c r="J109" s="54">
        <v>11250000</v>
      </c>
      <c r="K109" s="54">
        <v>11250000</v>
      </c>
      <c r="L109" s="43">
        <v>40188500</v>
      </c>
      <c r="M109" s="37" t="s">
        <v>43</v>
      </c>
      <c r="N109" s="41" t="s">
        <v>308</v>
      </c>
      <c r="O109" s="44">
        <v>42403</v>
      </c>
      <c r="P109" s="44">
        <v>42493</v>
      </c>
      <c r="Q109" s="44">
        <v>42538</v>
      </c>
      <c r="R109" s="45">
        <f t="shared" si="4"/>
        <v>91</v>
      </c>
      <c r="S109" s="45" t="s">
        <v>309</v>
      </c>
      <c r="T109" s="46" t="str">
        <f t="shared" ca="1" si="6"/>
        <v>TERMINADO</v>
      </c>
      <c r="U109" s="61">
        <v>45</v>
      </c>
      <c r="V109" s="48"/>
      <c r="W109" s="44">
        <v>42538</v>
      </c>
      <c r="X109" s="47"/>
      <c r="Y109" s="47"/>
      <c r="Z109" s="47"/>
      <c r="AA109" s="47"/>
      <c r="AB109" s="47"/>
      <c r="AC109" s="47"/>
      <c r="AD109" s="48"/>
      <c r="AE109" s="62">
        <v>3750000</v>
      </c>
      <c r="AF109" s="47"/>
      <c r="AG109" s="47"/>
      <c r="AH109" s="47"/>
      <c r="AI109" s="47"/>
      <c r="AJ109" s="47"/>
      <c r="AK109" s="47"/>
      <c r="AL109" s="41"/>
      <c r="AM109" s="41"/>
      <c r="AN109" s="51">
        <f t="shared" ca="1" si="7"/>
        <v>1941.7582417582419</v>
      </c>
      <c r="AO109" s="59"/>
    </row>
    <row r="110" spans="1:41" ht="16.5" customHeight="1" x14ac:dyDescent="0.2">
      <c r="A110" s="34" t="s">
        <v>38</v>
      </c>
      <c r="B110" s="35">
        <v>107</v>
      </c>
      <c r="C110" s="36">
        <v>2016</v>
      </c>
      <c r="D110" s="38" t="s">
        <v>146</v>
      </c>
      <c r="E110" s="39">
        <v>42403</v>
      </c>
      <c r="F110" s="40" t="s">
        <v>310</v>
      </c>
      <c r="G110" s="41" t="s">
        <v>41</v>
      </c>
      <c r="H110" s="41" t="s">
        <v>42</v>
      </c>
      <c r="I110" s="42">
        <v>15983333</v>
      </c>
      <c r="J110" s="54">
        <v>15983333</v>
      </c>
      <c r="K110" s="54">
        <v>15983333</v>
      </c>
      <c r="L110" s="43">
        <v>24000000</v>
      </c>
      <c r="M110" s="37" t="s">
        <v>43</v>
      </c>
      <c r="N110" s="41" t="s">
        <v>311</v>
      </c>
      <c r="O110" s="44">
        <v>42403</v>
      </c>
      <c r="P110" s="44">
        <v>42541</v>
      </c>
      <c r="Q110" s="44">
        <v>42541</v>
      </c>
      <c r="R110" s="45">
        <f t="shared" si="4"/>
        <v>139</v>
      </c>
      <c r="S110" s="45">
        <v>6</v>
      </c>
      <c r="T110" s="46" t="str">
        <f t="shared" ca="1" si="6"/>
        <v>TERMINADO</v>
      </c>
      <c r="U110" s="61"/>
      <c r="V110" s="48"/>
      <c r="W110" s="44"/>
      <c r="X110" s="47"/>
      <c r="Y110" s="47"/>
      <c r="Z110" s="47"/>
      <c r="AA110" s="47"/>
      <c r="AB110" s="47"/>
      <c r="AC110" s="47"/>
      <c r="AD110" s="48"/>
      <c r="AE110" s="62"/>
      <c r="AF110" s="47"/>
      <c r="AG110" s="47"/>
      <c r="AH110" s="47"/>
      <c r="AI110" s="47"/>
      <c r="AJ110" s="47"/>
      <c r="AK110" s="47"/>
      <c r="AL110" s="41"/>
      <c r="AM110" s="41"/>
      <c r="AN110" s="51">
        <f t="shared" ca="1" si="7"/>
        <v>1271.2230215827337</v>
      </c>
      <c r="AO110" s="59"/>
    </row>
    <row r="111" spans="1:41" ht="16.5" customHeight="1" x14ac:dyDescent="0.2">
      <c r="A111" s="34" t="s">
        <v>38</v>
      </c>
      <c r="B111" s="35">
        <v>108</v>
      </c>
      <c r="C111" s="36">
        <v>2016</v>
      </c>
      <c r="D111" s="38" t="s">
        <v>46</v>
      </c>
      <c r="E111" s="39">
        <v>42403</v>
      </c>
      <c r="F111" s="40" t="s">
        <v>312</v>
      </c>
      <c r="G111" s="41" t="s">
        <v>41</v>
      </c>
      <c r="H111" s="41" t="s">
        <v>42</v>
      </c>
      <c r="I111" s="42">
        <v>6600000</v>
      </c>
      <c r="J111" s="54">
        <v>6600000</v>
      </c>
      <c r="K111" s="54">
        <v>6600000</v>
      </c>
      <c r="L111" s="43">
        <v>21000000</v>
      </c>
      <c r="M111" s="37" t="s">
        <v>43</v>
      </c>
      <c r="N111" s="41" t="s">
        <v>313</v>
      </c>
      <c r="O111" s="44">
        <v>42403</v>
      </c>
      <c r="P111" s="44">
        <v>42493</v>
      </c>
      <c r="Q111" s="44">
        <v>42493</v>
      </c>
      <c r="R111" s="45">
        <f t="shared" si="4"/>
        <v>91</v>
      </c>
      <c r="S111" s="45">
        <v>6</v>
      </c>
      <c r="T111" s="46" t="str">
        <f t="shared" ca="1" si="6"/>
        <v>TERMINADO</v>
      </c>
      <c r="U111" s="61"/>
      <c r="V111" s="48"/>
      <c r="W111" s="44"/>
      <c r="X111" s="47"/>
      <c r="Y111" s="47"/>
      <c r="Z111" s="47"/>
      <c r="AA111" s="47"/>
      <c r="AB111" s="47"/>
      <c r="AC111" s="47"/>
      <c r="AD111" s="48"/>
      <c r="AE111" s="62"/>
      <c r="AF111" s="47"/>
      <c r="AG111" s="47"/>
      <c r="AH111" s="47"/>
      <c r="AI111" s="47"/>
      <c r="AJ111" s="47"/>
      <c r="AK111" s="47"/>
      <c r="AL111" s="41"/>
      <c r="AM111" s="41"/>
      <c r="AN111" s="51">
        <f t="shared" ca="1" si="7"/>
        <v>1941.7582417582419</v>
      </c>
      <c r="AO111" s="59"/>
    </row>
    <row r="112" spans="1:41" ht="15" x14ac:dyDescent="0.2">
      <c r="A112" s="34" t="s">
        <v>38</v>
      </c>
      <c r="B112" s="35">
        <v>109</v>
      </c>
      <c r="C112" s="36">
        <v>2016</v>
      </c>
      <c r="D112" s="38" t="s">
        <v>46</v>
      </c>
      <c r="E112" s="39">
        <v>42403</v>
      </c>
      <c r="F112" s="40" t="s">
        <v>314</v>
      </c>
      <c r="G112" s="41" t="s">
        <v>41</v>
      </c>
      <c r="H112" s="41" t="s">
        <v>42</v>
      </c>
      <c r="I112" s="42">
        <v>4500000</v>
      </c>
      <c r="J112" s="54">
        <v>4500000</v>
      </c>
      <c r="K112" s="54">
        <v>4500000</v>
      </c>
      <c r="L112" s="43">
        <v>48333333</v>
      </c>
      <c r="M112" s="37" t="s">
        <v>43</v>
      </c>
      <c r="N112" s="41" t="s">
        <v>315</v>
      </c>
      <c r="O112" s="44">
        <v>42403</v>
      </c>
      <c r="P112" s="44">
        <v>42493</v>
      </c>
      <c r="Q112" s="44">
        <v>42493</v>
      </c>
      <c r="R112" s="45">
        <f t="shared" si="4"/>
        <v>91</v>
      </c>
      <c r="S112" s="45">
        <f>+R112/30</f>
        <v>3.0333333333333332</v>
      </c>
      <c r="T112" s="46" t="str">
        <f t="shared" ca="1" si="6"/>
        <v>TERMINADO</v>
      </c>
      <c r="U112" s="61"/>
      <c r="V112" s="48"/>
      <c r="W112" s="44"/>
      <c r="X112" s="47"/>
      <c r="Y112" s="47"/>
      <c r="Z112" s="47"/>
      <c r="AA112" s="47"/>
      <c r="AB112" s="47"/>
      <c r="AC112" s="47"/>
      <c r="AD112" s="48"/>
      <c r="AE112" s="62"/>
      <c r="AF112" s="47"/>
      <c r="AG112" s="47"/>
      <c r="AH112" s="47"/>
      <c r="AI112" s="47"/>
      <c r="AJ112" s="47"/>
      <c r="AK112" s="47"/>
      <c r="AL112" s="41"/>
      <c r="AM112" s="41"/>
      <c r="AN112" s="51">
        <f t="shared" ca="1" si="7"/>
        <v>1941.7582417582419</v>
      </c>
      <c r="AO112" s="59"/>
    </row>
    <row r="113" spans="1:41" ht="16.5" customHeight="1" x14ac:dyDescent="0.2">
      <c r="A113" s="34" t="s">
        <v>38</v>
      </c>
      <c r="B113" s="35">
        <v>110</v>
      </c>
      <c r="C113" s="36">
        <v>2016</v>
      </c>
      <c r="D113" s="38" t="s">
        <v>46</v>
      </c>
      <c r="E113" s="39">
        <v>42403</v>
      </c>
      <c r="F113" s="40" t="s">
        <v>316</v>
      </c>
      <c r="G113" s="41" t="s">
        <v>41</v>
      </c>
      <c r="H113" s="41" t="s">
        <v>42</v>
      </c>
      <c r="I113" s="42">
        <v>11782000</v>
      </c>
      <c r="J113" s="54">
        <v>11782000</v>
      </c>
      <c r="K113" s="54">
        <v>2838000</v>
      </c>
      <c r="L113" s="43">
        <v>24000000</v>
      </c>
      <c r="M113" s="37" t="s">
        <v>43</v>
      </c>
      <c r="N113" s="41" t="s">
        <v>317</v>
      </c>
      <c r="O113" s="44">
        <v>42403</v>
      </c>
      <c r="P113" s="44">
        <v>42541</v>
      </c>
      <c r="Q113" s="44">
        <v>42541</v>
      </c>
      <c r="R113" s="45">
        <f t="shared" si="4"/>
        <v>139</v>
      </c>
      <c r="S113" s="45">
        <v>6</v>
      </c>
      <c r="T113" s="46" t="str">
        <f t="shared" ca="1" si="6"/>
        <v>TERMINADO</v>
      </c>
      <c r="U113" s="61"/>
      <c r="V113" s="48"/>
      <c r="W113" s="44"/>
      <c r="X113" s="47"/>
      <c r="Y113" s="47"/>
      <c r="Z113" s="47"/>
      <c r="AA113" s="47"/>
      <c r="AB113" s="47"/>
      <c r="AC113" s="47"/>
      <c r="AD113" s="48"/>
      <c r="AE113" s="62"/>
      <c r="AF113" s="47"/>
      <c r="AG113" s="47"/>
      <c r="AH113" s="47"/>
      <c r="AI113" s="47"/>
      <c r="AJ113" s="47"/>
      <c r="AK113" s="47"/>
      <c r="AL113" s="41"/>
      <c r="AM113" s="41"/>
      <c r="AN113" s="51">
        <f t="shared" ca="1" si="7"/>
        <v>1271.2230215827337</v>
      </c>
      <c r="AO113" s="59"/>
    </row>
    <row r="114" spans="1:41" ht="15" x14ac:dyDescent="0.2">
      <c r="A114" s="34" t="s">
        <v>38</v>
      </c>
      <c r="B114" s="35">
        <v>111</v>
      </c>
      <c r="C114" s="36">
        <v>2016</v>
      </c>
      <c r="D114" s="38" t="s">
        <v>39</v>
      </c>
      <c r="E114" s="39">
        <v>42403</v>
      </c>
      <c r="F114" s="40" t="s">
        <v>318</v>
      </c>
      <c r="G114" s="41" t="s">
        <v>41</v>
      </c>
      <c r="H114" s="41" t="s">
        <v>42</v>
      </c>
      <c r="I114" s="42">
        <v>23600000</v>
      </c>
      <c r="J114" s="54">
        <v>23600000</v>
      </c>
      <c r="K114" s="54">
        <v>23600000</v>
      </c>
      <c r="L114" s="43">
        <v>69714256</v>
      </c>
      <c r="M114" s="37" t="s">
        <v>43</v>
      </c>
      <c r="N114" s="41" t="s">
        <v>319</v>
      </c>
      <c r="O114" s="44">
        <v>42403</v>
      </c>
      <c r="P114" s="44">
        <v>42582</v>
      </c>
      <c r="Q114" s="44">
        <v>42582</v>
      </c>
      <c r="R114" s="45">
        <f t="shared" si="4"/>
        <v>180</v>
      </c>
      <c r="S114" s="45">
        <f>+R114/30</f>
        <v>6</v>
      </c>
      <c r="T114" s="46" t="str">
        <f t="shared" ca="1" si="6"/>
        <v>TERMINADO</v>
      </c>
      <c r="U114" s="61"/>
      <c r="V114" s="48"/>
      <c r="W114" s="44"/>
      <c r="X114" s="47"/>
      <c r="Y114" s="47"/>
      <c r="Z114" s="47"/>
      <c r="AA114" s="47"/>
      <c r="AB114" s="47"/>
      <c r="AC114" s="47"/>
      <c r="AD114" s="48"/>
      <c r="AE114" s="62"/>
      <c r="AF114" s="47"/>
      <c r="AG114" s="47"/>
      <c r="AH114" s="47"/>
      <c r="AI114" s="47"/>
      <c r="AJ114" s="47"/>
      <c r="AK114" s="47"/>
      <c r="AL114" s="41"/>
      <c r="AM114" s="41"/>
      <c r="AN114" s="51">
        <f t="shared" ca="1" si="7"/>
        <v>981.66666666666663</v>
      </c>
      <c r="AO114" s="59"/>
    </row>
    <row r="115" spans="1:41" ht="16.5" customHeight="1" x14ac:dyDescent="0.2">
      <c r="A115" s="34" t="s">
        <v>38</v>
      </c>
      <c r="B115" s="35">
        <v>112</v>
      </c>
      <c r="C115" s="36">
        <v>2016</v>
      </c>
      <c r="D115" s="38" t="s">
        <v>166</v>
      </c>
      <c r="E115" s="39">
        <v>42404</v>
      </c>
      <c r="F115" s="40" t="s">
        <v>320</v>
      </c>
      <c r="G115" s="41" t="s">
        <v>41</v>
      </c>
      <c r="H115" s="41" t="s">
        <v>42</v>
      </c>
      <c r="I115" s="42">
        <v>13600000</v>
      </c>
      <c r="J115" s="54">
        <v>13600000</v>
      </c>
      <c r="K115" s="54">
        <v>13600000</v>
      </c>
      <c r="L115" s="43">
        <v>27500000</v>
      </c>
      <c r="M115" s="37" t="s">
        <v>43</v>
      </c>
      <c r="N115" s="41" t="s">
        <v>321</v>
      </c>
      <c r="O115" s="44">
        <v>42404</v>
      </c>
      <c r="P115" s="44">
        <v>42541</v>
      </c>
      <c r="Q115" s="44">
        <v>42541</v>
      </c>
      <c r="R115" s="45">
        <f t="shared" si="4"/>
        <v>138</v>
      </c>
      <c r="S115" s="45">
        <v>5</v>
      </c>
      <c r="T115" s="46" t="str">
        <f t="shared" ca="1" si="6"/>
        <v>TERMINADO</v>
      </c>
      <c r="U115" s="61"/>
      <c r="V115" s="48"/>
      <c r="W115" s="44"/>
      <c r="X115" s="47"/>
      <c r="Y115" s="47"/>
      <c r="Z115" s="47"/>
      <c r="AA115" s="47"/>
      <c r="AB115" s="47"/>
      <c r="AC115" s="47"/>
      <c r="AD115" s="48"/>
      <c r="AE115" s="62"/>
      <c r="AF115" s="47"/>
      <c r="AG115" s="47"/>
      <c r="AH115" s="47"/>
      <c r="AI115" s="47"/>
      <c r="AJ115" s="47"/>
      <c r="AK115" s="47"/>
      <c r="AL115" s="41"/>
      <c r="AM115" s="41"/>
      <c r="AN115" s="51">
        <f t="shared" ca="1" si="7"/>
        <v>1279.7101449275362</v>
      </c>
      <c r="AO115" s="59"/>
    </row>
    <row r="116" spans="1:41" ht="16.5" customHeight="1" x14ac:dyDescent="0.2">
      <c r="A116" s="34" t="s">
        <v>38</v>
      </c>
      <c r="B116" s="35">
        <v>113</v>
      </c>
      <c r="C116" s="36">
        <v>2016</v>
      </c>
      <c r="D116" s="38" t="s">
        <v>63</v>
      </c>
      <c r="E116" s="39">
        <v>42404</v>
      </c>
      <c r="F116" s="40" t="s">
        <v>322</v>
      </c>
      <c r="G116" s="41" t="s">
        <v>41</v>
      </c>
      <c r="H116" s="41" t="s">
        <v>42</v>
      </c>
      <c r="I116" s="42">
        <v>11333333</v>
      </c>
      <c r="J116" s="54">
        <v>14666666</v>
      </c>
      <c r="K116" s="54">
        <v>14666666</v>
      </c>
      <c r="L116" s="43">
        <v>21000000</v>
      </c>
      <c r="M116" s="37" t="s">
        <v>43</v>
      </c>
      <c r="N116" s="41" t="s">
        <v>323</v>
      </c>
      <c r="O116" s="44">
        <v>42404</v>
      </c>
      <c r="P116" s="44">
        <v>42541</v>
      </c>
      <c r="Q116" s="44">
        <v>42582</v>
      </c>
      <c r="R116" s="45">
        <f t="shared" si="4"/>
        <v>138</v>
      </c>
      <c r="S116" s="45">
        <v>6</v>
      </c>
      <c r="T116" s="46" t="str">
        <f t="shared" ca="1" si="6"/>
        <v>TERMINADO</v>
      </c>
      <c r="U116" s="61">
        <v>40</v>
      </c>
      <c r="V116" s="48"/>
      <c r="W116" s="44">
        <v>42582</v>
      </c>
      <c r="X116" s="47"/>
      <c r="Y116" s="47"/>
      <c r="Z116" s="47"/>
      <c r="AA116" s="47"/>
      <c r="AB116" s="47"/>
      <c r="AC116" s="47"/>
      <c r="AD116" s="48"/>
      <c r="AE116" s="62">
        <v>3333333</v>
      </c>
      <c r="AF116" s="47"/>
      <c r="AG116" s="47"/>
      <c r="AH116" s="47"/>
      <c r="AI116" s="47"/>
      <c r="AJ116" s="47"/>
      <c r="AK116" s="47"/>
      <c r="AL116" s="41"/>
      <c r="AM116" s="41"/>
      <c r="AN116" s="51">
        <f t="shared" ca="1" si="7"/>
        <v>1279.7101449275362</v>
      </c>
      <c r="AO116" s="59"/>
    </row>
    <row r="117" spans="1:41" ht="16.5" customHeight="1" x14ac:dyDescent="0.2">
      <c r="A117" s="34" t="s">
        <v>38</v>
      </c>
      <c r="B117" s="35">
        <v>114</v>
      </c>
      <c r="C117" s="36">
        <v>2016</v>
      </c>
      <c r="D117" s="38" t="s">
        <v>193</v>
      </c>
      <c r="E117" s="39">
        <v>42404</v>
      </c>
      <c r="F117" s="40" t="s">
        <v>324</v>
      </c>
      <c r="G117" s="41" t="s">
        <v>41</v>
      </c>
      <c r="H117" s="41" t="s">
        <v>42</v>
      </c>
      <c r="I117" s="42">
        <v>40833333</v>
      </c>
      <c r="J117" s="54">
        <v>40833333</v>
      </c>
      <c r="K117" s="54">
        <v>40833333</v>
      </c>
      <c r="L117" s="43">
        <v>23400000</v>
      </c>
      <c r="M117" s="37" t="s">
        <v>43</v>
      </c>
      <c r="N117" s="41" t="s">
        <v>325</v>
      </c>
      <c r="O117" s="44">
        <v>42405</v>
      </c>
      <c r="P117" s="44">
        <v>42582</v>
      </c>
      <c r="Q117" s="44">
        <v>42582</v>
      </c>
      <c r="R117" s="45">
        <f t="shared" si="4"/>
        <v>178</v>
      </c>
      <c r="S117" s="45">
        <v>6</v>
      </c>
      <c r="T117" s="46" t="str">
        <f t="shared" ca="1" si="6"/>
        <v>TERMINADO</v>
      </c>
      <c r="U117" s="61"/>
      <c r="V117" s="48"/>
      <c r="W117" s="44"/>
      <c r="X117" s="47"/>
      <c r="Y117" s="47"/>
      <c r="Z117" s="47"/>
      <c r="AA117" s="47"/>
      <c r="AB117" s="47"/>
      <c r="AC117" s="47"/>
      <c r="AD117" s="48"/>
      <c r="AE117" s="62"/>
      <c r="AF117" s="47"/>
      <c r="AG117" s="47"/>
      <c r="AH117" s="47"/>
      <c r="AI117" s="47"/>
      <c r="AJ117" s="47"/>
      <c r="AK117" s="47"/>
      <c r="AL117" s="41"/>
      <c r="AM117" s="41"/>
      <c r="AN117" s="51">
        <f t="shared" ca="1" si="7"/>
        <v>991.57303370786519</v>
      </c>
      <c r="AO117" s="59"/>
    </row>
    <row r="118" spans="1:41" ht="15" x14ac:dyDescent="0.2">
      <c r="A118" s="34" t="s">
        <v>38</v>
      </c>
      <c r="B118" s="35">
        <v>115</v>
      </c>
      <c r="C118" s="36">
        <v>2016</v>
      </c>
      <c r="D118" s="38" t="s">
        <v>193</v>
      </c>
      <c r="E118" s="39">
        <v>42404</v>
      </c>
      <c r="F118" s="40" t="s">
        <v>326</v>
      </c>
      <c r="G118" s="41" t="s">
        <v>41</v>
      </c>
      <c r="H118" s="41" t="s">
        <v>42</v>
      </c>
      <c r="I118" s="42">
        <v>5344800</v>
      </c>
      <c r="J118" s="54">
        <v>5344800</v>
      </c>
      <c r="K118" s="54">
        <v>5344800</v>
      </c>
      <c r="L118" s="43">
        <v>30000000</v>
      </c>
      <c r="M118" s="37" t="s">
        <v>43</v>
      </c>
      <c r="N118" s="41" t="s">
        <v>327</v>
      </c>
      <c r="O118" s="44">
        <v>42404</v>
      </c>
      <c r="P118" s="44">
        <v>42541</v>
      </c>
      <c r="Q118" s="44">
        <v>42541</v>
      </c>
      <c r="R118" s="45">
        <f t="shared" si="4"/>
        <v>138</v>
      </c>
      <c r="S118" s="45">
        <v>6</v>
      </c>
      <c r="T118" s="46" t="str">
        <f t="shared" ca="1" si="6"/>
        <v>TERMINADO</v>
      </c>
      <c r="U118" s="61"/>
      <c r="V118" s="48"/>
      <c r="W118" s="44"/>
      <c r="X118" s="47"/>
      <c r="Y118" s="47"/>
      <c r="Z118" s="47"/>
      <c r="AA118" s="47"/>
      <c r="AB118" s="47"/>
      <c r="AC118" s="47"/>
      <c r="AD118" s="48"/>
      <c r="AE118" s="62"/>
      <c r="AF118" s="47"/>
      <c r="AG118" s="47"/>
      <c r="AH118" s="47"/>
      <c r="AI118" s="47"/>
      <c r="AJ118" s="47"/>
      <c r="AK118" s="47"/>
      <c r="AL118" s="41"/>
      <c r="AM118" s="41"/>
      <c r="AN118" s="51">
        <f t="shared" ca="1" si="7"/>
        <v>1279.7101449275362</v>
      </c>
      <c r="AO118" s="59"/>
    </row>
    <row r="119" spans="1:41" ht="16.5" customHeight="1" x14ac:dyDescent="0.2">
      <c r="A119" s="34" t="s">
        <v>38</v>
      </c>
      <c r="B119" s="35">
        <v>116</v>
      </c>
      <c r="C119" s="36">
        <v>2016</v>
      </c>
      <c r="D119" s="38" t="s">
        <v>328</v>
      </c>
      <c r="E119" s="39">
        <v>42405</v>
      </c>
      <c r="F119" s="40" t="s">
        <v>329</v>
      </c>
      <c r="G119" s="41" t="s">
        <v>41</v>
      </c>
      <c r="H119" s="41" t="s">
        <v>42</v>
      </c>
      <c r="I119" s="42">
        <v>59201203</v>
      </c>
      <c r="J119" s="54">
        <v>59201203</v>
      </c>
      <c r="K119" s="54">
        <v>15076083</v>
      </c>
      <c r="L119" s="43">
        <v>23100000</v>
      </c>
      <c r="M119" s="37" t="s">
        <v>43</v>
      </c>
      <c r="N119" s="41" t="s">
        <v>330</v>
      </c>
      <c r="O119" s="44">
        <v>42408</v>
      </c>
      <c r="P119" s="44">
        <v>42735</v>
      </c>
      <c r="Q119" s="44">
        <v>42735</v>
      </c>
      <c r="R119" s="45">
        <f t="shared" si="4"/>
        <v>328</v>
      </c>
      <c r="S119" s="45">
        <v>6</v>
      </c>
      <c r="T119" s="46" t="str">
        <f t="shared" ca="1" si="6"/>
        <v>TERMINADO</v>
      </c>
      <c r="U119" s="61"/>
      <c r="V119" s="48"/>
      <c r="W119" s="44"/>
      <c r="X119" s="47"/>
      <c r="Y119" s="47"/>
      <c r="Z119" s="47"/>
      <c r="AA119" s="47"/>
      <c r="AB119" s="47"/>
      <c r="AC119" s="47"/>
      <c r="AD119" s="48"/>
      <c r="AE119" s="62"/>
      <c r="AF119" s="47"/>
      <c r="AG119" s="47"/>
      <c r="AH119" s="47"/>
      <c r="AI119" s="47"/>
      <c r="AJ119" s="47"/>
      <c r="AK119" s="47"/>
      <c r="AL119" s="41"/>
      <c r="AM119" s="41"/>
      <c r="AN119" s="51">
        <f t="shared" ca="1" si="7"/>
        <v>537.19512195121956</v>
      </c>
      <c r="AO119" s="59"/>
    </row>
    <row r="120" spans="1:41" ht="16.5" customHeight="1" x14ac:dyDescent="0.2">
      <c r="A120" s="34" t="s">
        <v>38</v>
      </c>
      <c r="B120" s="35">
        <v>117</v>
      </c>
      <c r="C120" s="36">
        <v>2016</v>
      </c>
      <c r="D120" s="38" t="s">
        <v>53</v>
      </c>
      <c r="E120" s="39">
        <v>42405</v>
      </c>
      <c r="F120" s="40" t="s">
        <v>331</v>
      </c>
      <c r="G120" s="41" t="s">
        <v>41</v>
      </c>
      <c r="H120" s="41" t="s">
        <v>42</v>
      </c>
      <c r="I120" s="42">
        <v>11466667</v>
      </c>
      <c r="J120" s="54">
        <v>11466667</v>
      </c>
      <c r="K120" s="54">
        <v>10400000</v>
      </c>
      <c r="L120" s="43">
        <v>66500000</v>
      </c>
      <c r="M120" s="37" t="s">
        <v>43</v>
      </c>
      <c r="N120" s="41" t="s">
        <v>332</v>
      </c>
      <c r="O120" s="44">
        <v>42408</v>
      </c>
      <c r="P120" s="44">
        <v>42582</v>
      </c>
      <c r="Q120" s="44">
        <v>42582</v>
      </c>
      <c r="R120" s="45">
        <f t="shared" si="4"/>
        <v>175</v>
      </c>
      <c r="S120" s="63">
        <v>9.5</v>
      </c>
      <c r="T120" s="46" t="str">
        <f t="shared" ca="1" si="6"/>
        <v>TERMINADO</v>
      </c>
      <c r="U120" s="61"/>
      <c r="V120" s="48"/>
      <c r="W120" s="44"/>
      <c r="X120" s="47"/>
      <c r="Y120" s="47"/>
      <c r="Z120" s="47"/>
      <c r="AA120" s="47"/>
      <c r="AB120" s="47"/>
      <c r="AC120" s="47"/>
      <c r="AD120" s="48"/>
      <c r="AE120" s="62"/>
      <c r="AF120" s="47"/>
      <c r="AG120" s="47"/>
      <c r="AH120" s="47"/>
      <c r="AI120" s="47"/>
      <c r="AJ120" s="47"/>
      <c r="AK120" s="47"/>
      <c r="AL120" s="41"/>
      <c r="AM120" s="41"/>
      <c r="AN120" s="51">
        <f t="shared" ca="1" si="7"/>
        <v>1006.8571428571429</v>
      </c>
      <c r="AO120" s="59"/>
    </row>
    <row r="121" spans="1:41" ht="15" x14ac:dyDescent="0.2">
      <c r="A121" s="34" t="s">
        <v>38</v>
      </c>
      <c r="B121" s="35">
        <v>118</v>
      </c>
      <c r="C121" s="36">
        <v>2016</v>
      </c>
      <c r="D121" s="38" t="s">
        <v>333</v>
      </c>
      <c r="E121" s="39">
        <v>42405</v>
      </c>
      <c r="F121" s="40" t="s">
        <v>334</v>
      </c>
      <c r="G121" s="41" t="s">
        <v>41</v>
      </c>
      <c r="H121" s="41" t="s">
        <v>42</v>
      </c>
      <c r="I121" s="42">
        <v>14049333</v>
      </c>
      <c r="J121" s="54">
        <v>14049333</v>
      </c>
      <c r="K121" s="54">
        <v>14049333</v>
      </c>
      <c r="L121" s="43">
        <v>16500000</v>
      </c>
      <c r="M121" s="37" t="s">
        <v>43</v>
      </c>
      <c r="N121" s="41" t="s">
        <v>335</v>
      </c>
      <c r="O121" s="44">
        <v>42405</v>
      </c>
      <c r="P121" s="44">
        <v>42570</v>
      </c>
      <c r="Q121" s="44">
        <v>42570</v>
      </c>
      <c r="R121" s="45">
        <f t="shared" si="4"/>
        <v>166</v>
      </c>
      <c r="S121" s="45">
        <v>5</v>
      </c>
      <c r="T121" s="46" t="str">
        <f t="shared" ca="1" si="6"/>
        <v>TERMINADO</v>
      </c>
      <c r="U121" s="61"/>
      <c r="V121" s="48"/>
      <c r="W121" s="44"/>
      <c r="X121" s="47"/>
      <c r="Y121" s="47"/>
      <c r="Z121" s="47"/>
      <c r="AA121" s="47"/>
      <c r="AB121" s="47"/>
      <c r="AC121" s="47"/>
      <c r="AD121" s="48"/>
      <c r="AE121" s="62"/>
      <c r="AF121" s="47"/>
      <c r="AG121" s="47"/>
      <c r="AH121" s="47"/>
      <c r="AI121" s="47"/>
      <c r="AJ121" s="47"/>
      <c r="AK121" s="47"/>
      <c r="AL121" s="41"/>
      <c r="AM121" s="41"/>
      <c r="AN121" s="51">
        <f t="shared" ca="1" si="7"/>
        <v>1063.2530120481927</v>
      </c>
      <c r="AO121" s="59"/>
    </row>
    <row r="122" spans="1:41" ht="16.5" customHeight="1" x14ac:dyDescent="0.2">
      <c r="A122" s="34" t="s">
        <v>38</v>
      </c>
      <c r="B122" s="35">
        <v>119</v>
      </c>
      <c r="C122" s="36">
        <v>2016</v>
      </c>
      <c r="D122" s="38" t="s">
        <v>333</v>
      </c>
      <c r="E122" s="39">
        <v>42405</v>
      </c>
      <c r="F122" s="40" t="s">
        <v>336</v>
      </c>
      <c r="G122" s="41" t="s">
        <v>41</v>
      </c>
      <c r="H122" s="41" t="s">
        <v>42</v>
      </c>
      <c r="I122" s="42">
        <v>14049333</v>
      </c>
      <c r="J122" s="54">
        <v>14049333</v>
      </c>
      <c r="K122" s="54">
        <v>14049333</v>
      </c>
      <c r="L122" s="43">
        <v>19800000</v>
      </c>
      <c r="M122" s="37" t="s">
        <v>43</v>
      </c>
      <c r="N122" s="41" t="s">
        <v>337</v>
      </c>
      <c r="O122" s="44">
        <v>42405</v>
      </c>
      <c r="P122" s="44">
        <v>42570</v>
      </c>
      <c r="Q122" s="44">
        <v>42570</v>
      </c>
      <c r="R122" s="45">
        <f t="shared" si="4"/>
        <v>166</v>
      </c>
      <c r="S122" s="45">
        <v>6</v>
      </c>
      <c r="T122" s="46" t="str">
        <f t="shared" ca="1" si="6"/>
        <v>TERMINADO</v>
      </c>
      <c r="U122" s="61"/>
      <c r="V122" s="48"/>
      <c r="W122" s="44"/>
      <c r="X122" s="47"/>
      <c r="Y122" s="47"/>
      <c r="Z122" s="47"/>
      <c r="AA122" s="47"/>
      <c r="AB122" s="47"/>
      <c r="AC122" s="47"/>
      <c r="AD122" s="48"/>
      <c r="AE122" s="62"/>
      <c r="AF122" s="47"/>
      <c r="AG122" s="47"/>
      <c r="AH122" s="47"/>
      <c r="AI122" s="47"/>
      <c r="AJ122" s="47"/>
      <c r="AK122" s="47"/>
      <c r="AL122" s="41"/>
      <c r="AM122" s="41"/>
      <c r="AN122" s="51">
        <f t="shared" ca="1" si="7"/>
        <v>1063.2530120481927</v>
      </c>
      <c r="AO122" s="59"/>
    </row>
    <row r="123" spans="1:41" ht="16.5" customHeight="1" x14ac:dyDescent="0.2">
      <c r="A123" s="34" t="s">
        <v>38</v>
      </c>
      <c r="B123" s="35">
        <v>120</v>
      </c>
      <c r="C123" s="36">
        <v>2016</v>
      </c>
      <c r="D123" s="38" t="s">
        <v>338</v>
      </c>
      <c r="E123" s="39">
        <v>42405</v>
      </c>
      <c r="F123" s="40" t="s">
        <v>225</v>
      </c>
      <c r="G123" s="41" t="s">
        <v>41</v>
      </c>
      <c r="H123" s="41" t="s">
        <v>42</v>
      </c>
      <c r="I123" s="42">
        <v>59201203</v>
      </c>
      <c r="J123" s="54">
        <v>59201203</v>
      </c>
      <c r="K123" s="54">
        <v>59201203</v>
      </c>
      <c r="L123" s="43">
        <v>3000000</v>
      </c>
      <c r="M123" s="37" t="s">
        <v>43</v>
      </c>
      <c r="N123" s="41" t="s">
        <v>339</v>
      </c>
      <c r="O123" s="44">
        <v>42408</v>
      </c>
      <c r="P123" s="44">
        <v>42735</v>
      </c>
      <c r="Q123" s="44">
        <v>42735</v>
      </c>
      <c r="R123" s="45">
        <f t="shared" si="4"/>
        <v>328</v>
      </c>
      <c r="S123" s="45">
        <v>1</v>
      </c>
      <c r="T123" s="46" t="str">
        <f t="shared" ca="1" si="6"/>
        <v>TERMINADO</v>
      </c>
      <c r="U123" s="61"/>
      <c r="V123" s="48"/>
      <c r="W123" s="44"/>
      <c r="X123" s="47"/>
      <c r="Y123" s="47"/>
      <c r="Z123" s="47"/>
      <c r="AA123" s="47"/>
      <c r="AB123" s="47"/>
      <c r="AC123" s="47"/>
      <c r="AD123" s="48"/>
      <c r="AE123" s="62"/>
      <c r="AF123" s="47"/>
      <c r="AG123" s="47"/>
      <c r="AH123" s="47"/>
      <c r="AI123" s="47"/>
      <c r="AJ123" s="47"/>
      <c r="AK123" s="47"/>
      <c r="AL123" s="41"/>
      <c r="AM123" s="41"/>
      <c r="AN123" s="51">
        <f t="shared" ca="1" si="7"/>
        <v>537.19512195121956</v>
      </c>
      <c r="AO123" s="59"/>
    </row>
    <row r="124" spans="1:41" ht="15" x14ac:dyDescent="0.2">
      <c r="A124" s="34" t="s">
        <v>38</v>
      </c>
      <c r="B124" s="35">
        <v>121</v>
      </c>
      <c r="C124" s="36">
        <v>2016</v>
      </c>
      <c r="D124" s="38" t="s">
        <v>193</v>
      </c>
      <c r="E124" s="39">
        <v>42405</v>
      </c>
      <c r="F124" s="40" t="s">
        <v>340</v>
      </c>
      <c r="G124" s="41" t="s">
        <v>41</v>
      </c>
      <c r="H124" s="41" t="s">
        <v>42</v>
      </c>
      <c r="I124" s="42">
        <v>32375000</v>
      </c>
      <c r="J124" s="54">
        <v>48285000</v>
      </c>
      <c r="K124" s="54">
        <v>48285000</v>
      </c>
      <c r="L124" s="43">
        <v>25000000</v>
      </c>
      <c r="M124" s="37" t="s">
        <v>43</v>
      </c>
      <c r="N124" s="41" t="s">
        <v>341</v>
      </c>
      <c r="O124" s="44">
        <v>42405</v>
      </c>
      <c r="P124" s="44">
        <v>42582</v>
      </c>
      <c r="Q124" s="44">
        <v>42673</v>
      </c>
      <c r="R124" s="45">
        <f t="shared" si="4"/>
        <v>178</v>
      </c>
      <c r="S124" s="45">
        <v>5</v>
      </c>
      <c r="T124" s="46" t="str">
        <f t="shared" ca="1" si="6"/>
        <v>TERMINADO</v>
      </c>
      <c r="U124" s="61">
        <v>86</v>
      </c>
      <c r="V124" s="48"/>
      <c r="W124" s="44">
        <v>42673</v>
      </c>
      <c r="X124" s="47"/>
      <c r="Y124" s="47"/>
      <c r="Z124" s="47"/>
      <c r="AA124" s="47"/>
      <c r="AB124" s="47"/>
      <c r="AC124" s="47"/>
      <c r="AD124" s="48"/>
      <c r="AE124" s="62">
        <v>15910000</v>
      </c>
      <c r="AF124" s="47"/>
      <c r="AG124" s="47"/>
      <c r="AH124" s="47"/>
      <c r="AI124" s="47"/>
      <c r="AJ124" s="47"/>
      <c r="AK124" s="47"/>
      <c r="AL124" s="41"/>
      <c r="AM124" s="41"/>
      <c r="AN124" s="51">
        <f t="shared" ca="1" si="7"/>
        <v>991.57303370786519</v>
      </c>
      <c r="AO124" s="59"/>
    </row>
    <row r="125" spans="1:41" ht="16.5" customHeight="1" x14ac:dyDescent="0.2">
      <c r="A125" s="34" t="s">
        <v>38</v>
      </c>
      <c r="B125" s="35">
        <v>122</v>
      </c>
      <c r="C125" s="36">
        <v>2016</v>
      </c>
      <c r="D125" s="38" t="s">
        <v>166</v>
      </c>
      <c r="E125" s="39">
        <v>42405</v>
      </c>
      <c r="F125" s="40" t="s">
        <v>342</v>
      </c>
      <c r="G125" s="41" t="s">
        <v>41</v>
      </c>
      <c r="H125" s="41" t="s">
        <v>42</v>
      </c>
      <c r="I125" s="42">
        <v>9000000</v>
      </c>
      <c r="J125" s="54">
        <v>9000000</v>
      </c>
      <c r="K125" s="54">
        <v>9000000</v>
      </c>
      <c r="L125" s="43">
        <v>19800000</v>
      </c>
      <c r="M125" s="37" t="s">
        <v>43</v>
      </c>
      <c r="N125" s="41" t="s">
        <v>343</v>
      </c>
      <c r="O125" s="44">
        <v>42408</v>
      </c>
      <c r="P125" s="44">
        <v>42498</v>
      </c>
      <c r="Q125" s="44">
        <v>42498</v>
      </c>
      <c r="R125" s="45">
        <f t="shared" si="4"/>
        <v>91</v>
      </c>
      <c r="S125" s="45">
        <v>6</v>
      </c>
      <c r="T125" s="46" t="str">
        <f t="shared" ca="1" si="6"/>
        <v>TERMINADO</v>
      </c>
      <c r="U125" s="61"/>
      <c r="V125" s="48"/>
      <c r="W125" s="44"/>
      <c r="X125" s="47"/>
      <c r="Y125" s="47"/>
      <c r="Z125" s="47"/>
      <c r="AA125" s="47"/>
      <c r="AB125" s="47"/>
      <c r="AC125" s="47"/>
      <c r="AD125" s="48"/>
      <c r="AE125" s="62"/>
      <c r="AF125" s="47"/>
      <c r="AG125" s="47"/>
      <c r="AH125" s="47"/>
      <c r="AI125" s="47"/>
      <c r="AJ125" s="47"/>
      <c r="AK125" s="47"/>
      <c r="AL125" s="41"/>
      <c r="AM125" s="41"/>
      <c r="AN125" s="51">
        <f t="shared" ca="1" si="7"/>
        <v>1936.2637362637363</v>
      </c>
      <c r="AO125" s="59"/>
    </row>
    <row r="126" spans="1:41" ht="16.5" customHeight="1" x14ac:dyDescent="0.2">
      <c r="A126" s="34" t="s">
        <v>38</v>
      </c>
      <c r="B126" s="35">
        <v>123</v>
      </c>
      <c r="C126" s="36">
        <v>2016</v>
      </c>
      <c r="D126" s="38" t="s">
        <v>333</v>
      </c>
      <c r="E126" s="39">
        <v>42408</v>
      </c>
      <c r="F126" s="40" t="s">
        <v>344</v>
      </c>
      <c r="G126" s="41" t="s">
        <v>41</v>
      </c>
      <c r="H126" s="41" t="s">
        <v>42</v>
      </c>
      <c r="I126" s="42">
        <v>31126667</v>
      </c>
      <c r="J126" s="54">
        <v>31126667</v>
      </c>
      <c r="K126" s="54">
        <v>31126667</v>
      </c>
      <c r="L126" s="43">
        <v>35760000</v>
      </c>
      <c r="M126" s="37" t="s">
        <v>43</v>
      </c>
      <c r="N126" s="41" t="s">
        <v>345</v>
      </c>
      <c r="O126" s="44">
        <v>42408</v>
      </c>
      <c r="P126" s="44">
        <v>42570</v>
      </c>
      <c r="Q126" s="44">
        <v>42570</v>
      </c>
      <c r="R126" s="45">
        <f t="shared" si="4"/>
        <v>163</v>
      </c>
      <c r="S126" s="45">
        <v>6</v>
      </c>
      <c r="T126" s="46" t="str">
        <f t="shared" ca="1" si="6"/>
        <v>TERMINADO</v>
      </c>
      <c r="U126" s="61"/>
      <c r="V126" s="48"/>
      <c r="W126" s="44"/>
      <c r="X126" s="47"/>
      <c r="Y126" s="47"/>
      <c r="Z126" s="47"/>
      <c r="AA126" s="47"/>
      <c r="AB126" s="47"/>
      <c r="AC126" s="47"/>
      <c r="AD126" s="48"/>
      <c r="AE126" s="62"/>
      <c r="AF126" s="47"/>
      <c r="AG126" s="47"/>
      <c r="AH126" s="47"/>
      <c r="AI126" s="47"/>
      <c r="AJ126" s="47"/>
      <c r="AK126" s="47"/>
      <c r="AL126" s="41"/>
      <c r="AM126" s="41"/>
      <c r="AN126" s="51">
        <f t="shared" ca="1" si="7"/>
        <v>1080.9815950920245</v>
      </c>
      <c r="AO126" s="59"/>
    </row>
    <row r="127" spans="1:41" ht="16.5" customHeight="1" x14ac:dyDescent="0.2">
      <c r="A127" s="34" t="s">
        <v>38</v>
      </c>
      <c r="B127" s="35">
        <v>124</v>
      </c>
      <c r="C127" s="36">
        <v>2016</v>
      </c>
      <c r="D127" s="38" t="s">
        <v>146</v>
      </c>
      <c r="E127" s="39">
        <v>42408</v>
      </c>
      <c r="F127" s="40" t="s">
        <v>346</v>
      </c>
      <c r="G127" s="41" t="s">
        <v>41</v>
      </c>
      <c r="H127" s="41" t="s">
        <v>42</v>
      </c>
      <c r="I127" s="42">
        <v>13200000</v>
      </c>
      <c r="J127" s="54">
        <v>17200000</v>
      </c>
      <c r="K127" s="54">
        <v>17200000</v>
      </c>
      <c r="L127" s="43">
        <v>21000000</v>
      </c>
      <c r="M127" s="37" t="s">
        <v>43</v>
      </c>
      <c r="N127" s="41" t="s">
        <v>347</v>
      </c>
      <c r="O127" s="44">
        <v>42408</v>
      </c>
      <c r="P127" s="44">
        <v>42541</v>
      </c>
      <c r="Q127" s="44">
        <v>42582</v>
      </c>
      <c r="R127" s="45">
        <f t="shared" si="4"/>
        <v>134</v>
      </c>
      <c r="S127" s="45">
        <v>6</v>
      </c>
      <c r="T127" s="46" t="str">
        <f t="shared" ca="1" si="6"/>
        <v>TERMINADO</v>
      </c>
      <c r="U127" s="61">
        <v>40</v>
      </c>
      <c r="V127" s="48"/>
      <c r="W127" s="44">
        <v>42582</v>
      </c>
      <c r="X127" s="47"/>
      <c r="Y127" s="47"/>
      <c r="Z127" s="47"/>
      <c r="AA127" s="47"/>
      <c r="AB127" s="47"/>
      <c r="AC127" s="47"/>
      <c r="AD127" s="48"/>
      <c r="AE127" s="62">
        <v>4000000</v>
      </c>
      <c r="AF127" s="47"/>
      <c r="AG127" s="47"/>
      <c r="AH127" s="47"/>
      <c r="AI127" s="47"/>
      <c r="AJ127" s="47"/>
      <c r="AK127" s="47"/>
      <c r="AL127" s="41"/>
      <c r="AM127" s="41"/>
      <c r="AN127" s="51">
        <f t="shared" ca="1" si="7"/>
        <v>1314.9253731343283</v>
      </c>
      <c r="AO127" s="59"/>
    </row>
    <row r="128" spans="1:41" ht="16.5" customHeight="1" x14ac:dyDescent="0.2">
      <c r="A128" s="34" t="s">
        <v>38</v>
      </c>
      <c r="B128" s="35">
        <v>125</v>
      </c>
      <c r="C128" s="36">
        <v>2016</v>
      </c>
      <c r="D128" s="38" t="s">
        <v>348</v>
      </c>
      <c r="E128" s="39">
        <v>42408</v>
      </c>
      <c r="F128" s="40" t="s">
        <v>349</v>
      </c>
      <c r="G128" s="41" t="s">
        <v>41</v>
      </c>
      <c r="H128" s="41" t="s">
        <v>42</v>
      </c>
      <c r="I128" s="42">
        <v>10280000</v>
      </c>
      <c r="J128" s="54">
        <v>10280000</v>
      </c>
      <c r="K128" s="54">
        <v>14820333</v>
      </c>
      <c r="L128" s="43">
        <v>48333333</v>
      </c>
      <c r="M128" s="37" t="s">
        <v>43</v>
      </c>
      <c r="N128" s="41" t="s">
        <v>350</v>
      </c>
      <c r="O128" s="44">
        <v>42408</v>
      </c>
      <c r="P128" s="44">
        <v>42529</v>
      </c>
      <c r="Q128" s="44">
        <v>42529</v>
      </c>
      <c r="R128" s="45">
        <f t="shared" si="4"/>
        <v>122</v>
      </c>
      <c r="S128" s="45">
        <f>+R128/30</f>
        <v>4.0666666666666664</v>
      </c>
      <c r="T128" s="46" t="str">
        <f t="shared" ca="1" si="6"/>
        <v>TERMINADO</v>
      </c>
      <c r="U128" s="61"/>
      <c r="V128" s="48"/>
      <c r="W128" s="44"/>
      <c r="X128" s="47"/>
      <c r="Y128" s="47"/>
      <c r="Z128" s="47"/>
      <c r="AA128" s="47"/>
      <c r="AB128" s="47"/>
      <c r="AC128" s="47"/>
      <c r="AD128" s="48"/>
      <c r="AE128" s="62"/>
      <c r="AF128" s="47"/>
      <c r="AG128" s="47"/>
      <c r="AH128" s="47"/>
      <c r="AI128" s="47"/>
      <c r="AJ128" s="47"/>
      <c r="AK128" s="47"/>
      <c r="AL128" s="41"/>
      <c r="AM128" s="41"/>
      <c r="AN128" s="51">
        <f t="shared" ca="1" si="7"/>
        <v>1444.2622950819673</v>
      </c>
      <c r="AO128" s="59"/>
    </row>
    <row r="129" spans="1:41" ht="15" x14ac:dyDescent="0.2">
      <c r="A129" s="34" t="s">
        <v>38</v>
      </c>
      <c r="B129" s="35">
        <v>126</v>
      </c>
      <c r="C129" s="36">
        <v>2016</v>
      </c>
      <c r="D129" s="38" t="s">
        <v>39</v>
      </c>
      <c r="E129" s="39">
        <v>42408</v>
      </c>
      <c r="F129" s="40" t="s">
        <v>351</v>
      </c>
      <c r="G129" s="41" t="s">
        <v>41</v>
      </c>
      <c r="H129" s="41" t="s">
        <v>42</v>
      </c>
      <c r="I129" s="42">
        <v>20066667</v>
      </c>
      <c r="J129" s="54">
        <v>20066667</v>
      </c>
      <c r="K129" s="54">
        <v>20066667</v>
      </c>
      <c r="L129" s="43">
        <v>29500000</v>
      </c>
      <c r="M129" s="37" t="s">
        <v>43</v>
      </c>
      <c r="N129" s="41" t="s">
        <v>352</v>
      </c>
      <c r="O129" s="44">
        <v>42408</v>
      </c>
      <c r="P129" s="44">
        <v>42582</v>
      </c>
      <c r="Q129" s="44">
        <v>42582</v>
      </c>
      <c r="R129" s="45">
        <f t="shared" si="4"/>
        <v>175</v>
      </c>
      <c r="S129" s="45">
        <f>+R129/30</f>
        <v>5.833333333333333</v>
      </c>
      <c r="T129" s="46" t="str">
        <f t="shared" ca="1" si="6"/>
        <v>TERMINADO</v>
      </c>
      <c r="U129" s="61"/>
      <c r="V129" s="48"/>
      <c r="W129" s="44"/>
      <c r="X129" s="47"/>
      <c r="Y129" s="47"/>
      <c r="Z129" s="47"/>
      <c r="AA129" s="47"/>
      <c r="AB129" s="47"/>
      <c r="AC129" s="47"/>
      <c r="AD129" s="48"/>
      <c r="AE129" s="62"/>
      <c r="AF129" s="47"/>
      <c r="AG129" s="47"/>
      <c r="AH129" s="47"/>
      <c r="AI129" s="47"/>
      <c r="AJ129" s="47"/>
      <c r="AK129" s="47"/>
      <c r="AL129" s="41"/>
      <c r="AM129" s="41"/>
      <c r="AN129" s="51">
        <f t="shared" ca="1" si="7"/>
        <v>1006.8571428571429</v>
      </c>
      <c r="AO129" s="59"/>
    </row>
    <row r="130" spans="1:41" ht="16.5" customHeight="1" x14ac:dyDescent="0.2">
      <c r="A130" s="34" t="s">
        <v>38</v>
      </c>
      <c r="B130" s="35">
        <v>127</v>
      </c>
      <c r="C130" s="36">
        <v>2016</v>
      </c>
      <c r="D130" s="38" t="s">
        <v>63</v>
      </c>
      <c r="E130" s="39">
        <v>42408</v>
      </c>
      <c r="F130" s="40" t="s">
        <v>353</v>
      </c>
      <c r="G130" s="41" t="s">
        <v>41</v>
      </c>
      <c r="H130" s="41" t="s">
        <v>42</v>
      </c>
      <c r="I130" s="42">
        <v>8800000</v>
      </c>
      <c r="J130" s="54">
        <v>8800000</v>
      </c>
      <c r="K130" s="54">
        <v>8800000</v>
      </c>
      <c r="L130" s="43">
        <v>12000000</v>
      </c>
      <c r="M130" s="37" t="s">
        <v>43</v>
      </c>
      <c r="N130" s="41" t="s">
        <v>354</v>
      </c>
      <c r="O130" s="44">
        <v>42408</v>
      </c>
      <c r="P130" s="44">
        <v>42541</v>
      </c>
      <c r="Q130" s="44">
        <v>42541</v>
      </c>
      <c r="R130" s="45">
        <f t="shared" si="4"/>
        <v>134</v>
      </c>
      <c r="S130" s="45">
        <v>6</v>
      </c>
      <c r="T130" s="46" t="str">
        <f t="shared" ca="1" si="6"/>
        <v>TERMINADO</v>
      </c>
      <c r="U130" s="61"/>
      <c r="V130" s="48"/>
      <c r="W130" s="44"/>
      <c r="X130" s="47"/>
      <c r="Y130" s="47"/>
      <c r="Z130" s="47"/>
      <c r="AA130" s="47"/>
      <c r="AB130" s="47"/>
      <c r="AC130" s="47"/>
      <c r="AD130" s="48"/>
      <c r="AE130" s="62"/>
      <c r="AF130" s="47"/>
      <c r="AG130" s="47"/>
      <c r="AH130" s="47"/>
      <c r="AI130" s="47"/>
      <c r="AJ130" s="47"/>
      <c r="AK130" s="47"/>
      <c r="AL130" s="41"/>
      <c r="AM130" s="41"/>
      <c r="AN130" s="51">
        <f t="shared" ca="1" si="7"/>
        <v>1314.9253731343283</v>
      </c>
      <c r="AO130" s="59"/>
    </row>
    <row r="131" spans="1:41" ht="15" x14ac:dyDescent="0.2">
      <c r="A131" s="34" t="s">
        <v>38</v>
      </c>
      <c r="B131" s="35">
        <v>128</v>
      </c>
      <c r="C131" s="36">
        <v>2016</v>
      </c>
      <c r="D131" s="38" t="s">
        <v>63</v>
      </c>
      <c r="E131" s="39">
        <v>42408</v>
      </c>
      <c r="F131" s="40" t="s">
        <v>355</v>
      </c>
      <c r="G131" s="41" t="s">
        <v>41</v>
      </c>
      <c r="H131" s="41" t="s">
        <v>42</v>
      </c>
      <c r="I131" s="42">
        <v>16720000</v>
      </c>
      <c r="J131" s="54">
        <v>21786667</v>
      </c>
      <c r="K131" s="54">
        <v>21786667</v>
      </c>
      <c r="L131" s="43">
        <v>26250000</v>
      </c>
      <c r="M131" s="37" t="s">
        <v>43</v>
      </c>
      <c r="N131" s="41" t="s">
        <v>356</v>
      </c>
      <c r="O131" s="44">
        <v>42408</v>
      </c>
      <c r="P131" s="44">
        <v>42541</v>
      </c>
      <c r="Q131" s="44">
        <v>42582</v>
      </c>
      <c r="R131" s="45">
        <f t="shared" ref="R131:R194" si="8">P131-O131+1</f>
        <v>134</v>
      </c>
      <c r="S131" s="45">
        <v>5</v>
      </c>
      <c r="T131" s="46" t="str">
        <f t="shared" ref="T131:T194" ca="1" si="9">IF(O131=0,"",IF($T$1&gt;P131,"TERMINADO","EN EJECUCION"))</f>
        <v>TERMINADO</v>
      </c>
      <c r="U131" s="61">
        <v>40</v>
      </c>
      <c r="V131" s="48"/>
      <c r="W131" s="44">
        <v>42582</v>
      </c>
      <c r="X131" s="47"/>
      <c r="Y131" s="47"/>
      <c r="Z131" s="47"/>
      <c r="AA131" s="47"/>
      <c r="AB131" s="47"/>
      <c r="AC131" s="47"/>
      <c r="AD131" s="48"/>
      <c r="AE131" s="62">
        <v>5066667</v>
      </c>
      <c r="AF131" s="47"/>
      <c r="AG131" s="47"/>
      <c r="AH131" s="47"/>
      <c r="AI131" s="47"/>
      <c r="AJ131" s="47"/>
      <c r="AK131" s="47"/>
      <c r="AL131" s="41"/>
      <c r="AM131" s="41"/>
      <c r="AN131" s="51">
        <f t="shared" ref="AN131:AN194" ca="1" si="10">IF(R131=1,"",100*($T$1-O131+1)/R131)</f>
        <v>1314.9253731343283</v>
      </c>
      <c r="AO131" s="59"/>
    </row>
    <row r="132" spans="1:41" ht="16.5" customHeight="1" x14ac:dyDescent="0.2">
      <c r="A132" s="34" t="s">
        <v>38</v>
      </c>
      <c r="B132" s="35">
        <v>129</v>
      </c>
      <c r="C132" s="36">
        <v>2016</v>
      </c>
      <c r="D132" s="38" t="s">
        <v>39</v>
      </c>
      <c r="E132" s="39">
        <v>42408</v>
      </c>
      <c r="F132" s="40" t="s">
        <v>357</v>
      </c>
      <c r="G132" s="41" t="s">
        <v>41</v>
      </c>
      <c r="H132" s="41" t="s">
        <v>42</v>
      </c>
      <c r="I132" s="42">
        <v>15000000</v>
      </c>
      <c r="J132" s="54">
        <v>22500000</v>
      </c>
      <c r="K132" s="54">
        <v>22500000</v>
      </c>
      <c r="L132" s="43">
        <v>30000000</v>
      </c>
      <c r="M132" s="37" t="s">
        <v>43</v>
      </c>
      <c r="N132" s="41" t="s">
        <v>358</v>
      </c>
      <c r="O132" s="44">
        <v>42410</v>
      </c>
      <c r="P132" s="44">
        <v>42500</v>
      </c>
      <c r="Q132" s="44">
        <v>42545</v>
      </c>
      <c r="R132" s="45">
        <f t="shared" si="8"/>
        <v>91</v>
      </c>
      <c r="S132" s="45">
        <v>6</v>
      </c>
      <c r="T132" s="46" t="str">
        <f t="shared" ca="1" si="9"/>
        <v>TERMINADO</v>
      </c>
      <c r="U132" s="61">
        <v>45</v>
      </c>
      <c r="V132" s="48"/>
      <c r="W132" s="44">
        <v>42545</v>
      </c>
      <c r="X132" s="47"/>
      <c r="Y132" s="47"/>
      <c r="Z132" s="47"/>
      <c r="AA132" s="47"/>
      <c r="AB132" s="47"/>
      <c r="AC132" s="47"/>
      <c r="AD132" s="48"/>
      <c r="AE132" s="62">
        <v>7500000</v>
      </c>
      <c r="AF132" s="47"/>
      <c r="AG132" s="47"/>
      <c r="AH132" s="47"/>
      <c r="AI132" s="47"/>
      <c r="AJ132" s="47"/>
      <c r="AK132" s="47"/>
      <c r="AL132" s="41"/>
      <c r="AM132" s="41"/>
      <c r="AN132" s="51">
        <f t="shared" ca="1" si="10"/>
        <v>1934.065934065934</v>
      </c>
      <c r="AO132" s="59"/>
    </row>
    <row r="133" spans="1:41" ht="16.5" customHeight="1" x14ac:dyDescent="0.2">
      <c r="A133" s="34" t="s">
        <v>38</v>
      </c>
      <c r="B133" s="35">
        <v>130</v>
      </c>
      <c r="C133" s="36">
        <v>2016</v>
      </c>
      <c r="D133" s="38" t="s">
        <v>146</v>
      </c>
      <c r="E133" s="39">
        <v>42409</v>
      </c>
      <c r="F133" s="40" t="s">
        <v>359</v>
      </c>
      <c r="G133" s="41" t="s">
        <v>41</v>
      </c>
      <c r="H133" s="41" t="s">
        <v>42</v>
      </c>
      <c r="I133" s="42">
        <v>10916667</v>
      </c>
      <c r="J133" s="54">
        <v>14250000</v>
      </c>
      <c r="K133" s="54">
        <v>14250000</v>
      </c>
      <c r="L133" s="43">
        <v>16200000</v>
      </c>
      <c r="M133" s="37" t="s">
        <v>43</v>
      </c>
      <c r="N133" s="41" t="s">
        <v>360</v>
      </c>
      <c r="O133" s="44">
        <v>42409</v>
      </c>
      <c r="P133" s="44">
        <v>42541</v>
      </c>
      <c r="Q133" s="44">
        <v>42582</v>
      </c>
      <c r="R133" s="45">
        <f t="shared" si="8"/>
        <v>133</v>
      </c>
      <c r="S133" s="45">
        <v>6</v>
      </c>
      <c r="T133" s="46" t="str">
        <f t="shared" ca="1" si="9"/>
        <v>TERMINADO</v>
      </c>
      <c r="U133" s="61">
        <v>40</v>
      </c>
      <c r="V133" s="48"/>
      <c r="W133" s="44">
        <v>42582</v>
      </c>
      <c r="X133" s="47"/>
      <c r="Y133" s="47"/>
      <c r="Z133" s="47"/>
      <c r="AA133" s="47"/>
      <c r="AB133" s="47"/>
      <c r="AC133" s="47"/>
      <c r="AD133" s="48"/>
      <c r="AE133" s="62">
        <v>3333333</v>
      </c>
      <c r="AF133" s="47"/>
      <c r="AG133" s="47"/>
      <c r="AH133" s="47"/>
      <c r="AI133" s="47"/>
      <c r="AJ133" s="47"/>
      <c r="AK133" s="47"/>
      <c r="AL133" s="41"/>
      <c r="AM133" s="41"/>
      <c r="AN133" s="51">
        <f t="shared" ca="1" si="10"/>
        <v>1324.0601503759399</v>
      </c>
      <c r="AO133" s="59"/>
    </row>
    <row r="134" spans="1:41" ht="16.5" customHeight="1" x14ac:dyDescent="0.2">
      <c r="A134" s="34" t="s">
        <v>38</v>
      </c>
      <c r="B134" s="35">
        <v>131</v>
      </c>
      <c r="C134" s="36">
        <v>2016</v>
      </c>
      <c r="D134" s="38" t="s">
        <v>39</v>
      </c>
      <c r="E134" s="39">
        <v>42409</v>
      </c>
      <c r="F134" s="40" t="s">
        <v>361</v>
      </c>
      <c r="G134" s="41" t="s">
        <v>41</v>
      </c>
      <c r="H134" s="41" t="s">
        <v>42</v>
      </c>
      <c r="I134" s="42">
        <v>19950000</v>
      </c>
      <c r="J134" s="54">
        <v>19950000</v>
      </c>
      <c r="K134" s="54">
        <v>19950000</v>
      </c>
      <c r="L134" s="43">
        <v>58000000</v>
      </c>
      <c r="M134" s="37" t="s">
        <v>43</v>
      </c>
      <c r="N134" s="41" t="s">
        <v>362</v>
      </c>
      <c r="O134" s="44">
        <v>42409</v>
      </c>
      <c r="P134" s="44">
        <v>42582</v>
      </c>
      <c r="Q134" s="44">
        <v>42582</v>
      </c>
      <c r="R134" s="45">
        <f t="shared" si="8"/>
        <v>174</v>
      </c>
      <c r="S134" s="45">
        <f>+R134/30</f>
        <v>5.8</v>
      </c>
      <c r="T134" s="46" t="str">
        <f t="shared" ca="1" si="9"/>
        <v>TERMINADO</v>
      </c>
      <c r="U134" s="61"/>
      <c r="V134" s="48"/>
      <c r="W134" s="44"/>
      <c r="X134" s="47"/>
      <c r="Y134" s="47"/>
      <c r="Z134" s="47"/>
      <c r="AA134" s="47"/>
      <c r="AB134" s="47"/>
      <c r="AC134" s="47"/>
      <c r="AD134" s="48"/>
      <c r="AE134" s="62"/>
      <c r="AF134" s="47"/>
      <c r="AG134" s="47"/>
      <c r="AH134" s="47"/>
      <c r="AI134" s="47"/>
      <c r="AJ134" s="47"/>
      <c r="AK134" s="47"/>
      <c r="AL134" s="41"/>
      <c r="AM134" s="41"/>
      <c r="AN134" s="51">
        <f t="shared" ca="1" si="10"/>
        <v>1012.0689655172414</v>
      </c>
      <c r="AO134" s="59"/>
    </row>
    <row r="135" spans="1:41" ht="16.5" customHeight="1" x14ac:dyDescent="0.2">
      <c r="A135" s="34" t="s">
        <v>38</v>
      </c>
      <c r="B135" s="35">
        <v>132</v>
      </c>
      <c r="C135" s="36">
        <v>2016</v>
      </c>
      <c r="D135" s="38" t="s">
        <v>46</v>
      </c>
      <c r="E135" s="39">
        <v>42409</v>
      </c>
      <c r="F135" s="40" t="s">
        <v>363</v>
      </c>
      <c r="G135" s="41" t="s">
        <v>41</v>
      </c>
      <c r="H135" s="41" t="s">
        <v>42</v>
      </c>
      <c r="I135" s="42">
        <v>2400000</v>
      </c>
      <c r="J135" s="54">
        <v>2400000</v>
      </c>
      <c r="K135" s="54">
        <v>2400000</v>
      </c>
      <c r="L135" s="43">
        <v>17500000</v>
      </c>
      <c r="M135" s="37" t="s">
        <v>43</v>
      </c>
      <c r="N135" s="41" t="s">
        <v>364</v>
      </c>
      <c r="O135" s="44">
        <v>42409</v>
      </c>
      <c r="P135" s="44">
        <v>42469</v>
      </c>
      <c r="Q135" s="44">
        <v>42469</v>
      </c>
      <c r="R135" s="45">
        <f t="shared" si="8"/>
        <v>61</v>
      </c>
      <c r="S135" s="45">
        <v>5</v>
      </c>
      <c r="T135" s="46" t="str">
        <f t="shared" ca="1" si="9"/>
        <v>TERMINADO</v>
      </c>
      <c r="U135" s="61"/>
      <c r="V135" s="48"/>
      <c r="W135" s="44"/>
      <c r="X135" s="47"/>
      <c r="Y135" s="47"/>
      <c r="Z135" s="47"/>
      <c r="AA135" s="47"/>
      <c r="AB135" s="47"/>
      <c r="AC135" s="47"/>
      <c r="AD135" s="48"/>
      <c r="AE135" s="62"/>
      <c r="AF135" s="47"/>
      <c r="AG135" s="47"/>
      <c r="AH135" s="47"/>
      <c r="AI135" s="47"/>
      <c r="AJ135" s="47"/>
      <c r="AK135" s="47"/>
      <c r="AL135" s="41"/>
      <c r="AM135" s="41"/>
      <c r="AN135" s="51">
        <f t="shared" ca="1" si="10"/>
        <v>2886.8852459016393</v>
      </c>
      <c r="AO135" s="59"/>
    </row>
    <row r="136" spans="1:41" ht="16.5" customHeight="1" x14ac:dyDescent="0.2">
      <c r="A136" s="34" t="s">
        <v>38</v>
      </c>
      <c r="B136" s="35">
        <v>133</v>
      </c>
      <c r="C136" s="36">
        <v>2016</v>
      </c>
      <c r="D136" s="38" t="s">
        <v>193</v>
      </c>
      <c r="E136" s="39">
        <v>42409</v>
      </c>
      <c r="F136" s="40" t="s">
        <v>365</v>
      </c>
      <c r="G136" s="41" t="s">
        <v>41</v>
      </c>
      <c r="H136" s="41" t="s">
        <v>42</v>
      </c>
      <c r="I136" s="42">
        <v>30566667</v>
      </c>
      <c r="J136" s="54">
        <v>30566667</v>
      </c>
      <c r="K136" s="54">
        <v>0</v>
      </c>
      <c r="L136" s="43">
        <v>11100000</v>
      </c>
      <c r="M136" s="37" t="s">
        <v>43</v>
      </c>
      <c r="N136" s="41" t="s">
        <v>366</v>
      </c>
      <c r="O136" s="44">
        <v>42409</v>
      </c>
      <c r="P136" s="44">
        <v>42541</v>
      </c>
      <c r="Q136" s="44">
        <v>42541</v>
      </c>
      <c r="R136" s="45">
        <f t="shared" si="8"/>
        <v>133</v>
      </c>
      <c r="S136" s="45">
        <v>6</v>
      </c>
      <c r="T136" s="46" t="str">
        <f t="shared" ca="1" si="9"/>
        <v>TERMINADO</v>
      </c>
      <c r="U136" s="61"/>
      <c r="V136" s="48"/>
      <c r="W136" s="44"/>
      <c r="X136" s="47"/>
      <c r="Y136" s="47"/>
      <c r="Z136" s="47"/>
      <c r="AA136" s="47"/>
      <c r="AB136" s="47"/>
      <c r="AC136" s="47"/>
      <c r="AD136" s="48"/>
      <c r="AE136" s="62"/>
      <c r="AF136" s="47"/>
      <c r="AG136" s="47"/>
      <c r="AH136" s="47"/>
      <c r="AI136" s="47"/>
      <c r="AJ136" s="47"/>
      <c r="AK136" s="47"/>
      <c r="AL136" s="41"/>
      <c r="AM136" s="41"/>
      <c r="AN136" s="51">
        <f t="shared" ca="1" si="10"/>
        <v>1324.0601503759399</v>
      </c>
      <c r="AO136" s="59"/>
    </row>
    <row r="137" spans="1:41" ht="16.5" customHeight="1" x14ac:dyDescent="0.2">
      <c r="A137" s="34" t="s">
        <v>38</v>
      </c>
      <c r="B137" s="35">
        <v>134</v>
      </c>
      <c r="C137" s="36">
        <v>2016</v>
      </c>
      <c r="D137" s="38" t="s">
        <v>367</v>
      </c>
      <c r="E137" s="39">
        <v>42409</v>
      </c>
      <c r="F137" s="40" t="s">
        <v>368</v>
      </c>
      <c r="G137" s="41" t="s">
        <v>41</v>
      </c>
      <c r="H137" s="41" t="s">
        <v>42</v>
      </c>
      <c r="I137" s="42">
        <v>11790000</v>
      </c>
      <c r="J137" s="54">
        <v>11790000</v>
      </c>
      <c r="K137" s="54">
        <v>11790000</v>
      </c>
      <c r="L137" s="43">
        <v>27000000</v>
      </c>
      <c r="M137" s="37" t="s">
        <v>43</v>
      </c>
      <c r="N137" s="41" t="s">
        <v>369</v>
      </c>
      <c r="O137" s="44">
        <v>42409</v>
      </c>
      <c r="P137" s="44">
        <v>42560</v>
      </c>
      <c r="Q137" s="44">
        <v>42560</v>
      </c>
      <c r="R137" s="45">
        <f t="shared" si="8"/>
        <v>152</v>
      </c>
      <c r="S137" s="45">
        <v>6</v>
      </c>
      <c r="T137" s="46" t="str">
        <f t="shared" ca="1" si="9"/>
        <v>TERMINADO</v>
      </c>
      <c r="U137" s="61"/>
      <c r="V137" s="48"/>
      <c r="W137" s="44"/>
      <c r="X137" s="47"/>
      <c r="Y137" s="47"/>
      <c r="Z137" s="47"/>
      <c r="AA137" s="47"/>
      <c r="AB137" s="47"/>
      <c r="AC137" s="47"/>
      <c r="AD137" s="48"/>
      <c r="AE137" s="62"/>
      <c r="AF137" s="47"/>
      <c r="AG137" s="47"/>
      <c r="AH137" s="47"/>
      <c r="AI137" s="47"/>
      <c r="AJ137" s="47"/>
      <c r="AK137" s="47"/>
      <c r="AL137" s="41"/>
      <c r="AM137" s="41"/>
      <c r="AN137" s="51">
        <f t="shared" ca="1" si="10"/>
        <v>1158.5526315789473</v>
      </c>
      <c r="AO137" s="59"/>
    </row>
    <row r="138" spans="1:41" ht="16.5" customHeight="1" x14ac:dyDescent="0.2">
      <c r="A138" s="34" t="s">
        <v>38</v>
      </c>
      <c r="B138" s="35">
        <v>135</v>
      </c>
      <c r="C138" s="36">
        <v>2016</v>
      </c>
      <c r="D138" s="38" t="s">
        <v>146</v>
      </c>
      <c r="E138" s="39">
        <v>42409</v>
      </c>
      <c r="F138" s="40" t="s">
        <v>370</v>
      </c>
      <c r="G138" s="41" t="s">
        <v>41</v>
      </c>
      <c r="H138" s="41" t="s">
        <v>42</v>
      </c>
      <c r="I138" s="42">
        <v>20000000</v>
      </c>
      <c r="J138" s="54">
        <v>20000000</v>
      </c>
      <c r="K138" s="54">
        <v>20000000</v>
      </c>
      <c r="L138" s="43">
        <v>17500000</v>
      </c>
      <c r="M138" s="37" t="s">
        <v>43</v>
      </c>
      <c r="N138" s="41" t="s">
        <v>371</v>
      </c>
      <c r="O138" s="44">
        <v>42409</v>
      </c>
      <c r="P138" s="44">
        <v>42571</v>
      </c>
      <c r="Q138" s="44">
        <v>42571</v>
      </c>
      <c r="R138" s="45">
        <f t="shared" si="8"/>
        <v>163</v>
      </c>
      <c r="S138" s="45">
        <v>7</v>
      </c>
      <c r="T138" s="46" t="str">
        <f t="shared" ca="1" si="9"/>
        <v>TERMINADO</v>
      </c>
      <c r="U138" s="61"/>
      <c r="V138" s="48"/>
      <c r="W138" s="44"/>
      <c r="X138" s="47"/>
      <c r="Y138" s="47"/>
      <c r="Z138" s="47"/>
      <c r="AA138" s="47"/>
      <c r="AB138" s="47"/>
      <c r="AC138" s="47"/>
      <c r="AD138" s="48"/>
      <c r="AE138" s="62"/>
      <c r="AF138" s="47"/>
      <c r="AG138" s="47"/>
      <c r="AH138" s="47"/>
      <c r="AI138" s="47"/>
      <c r="AJ138" s="47"/>
      <c r="AK138" s="47"/>
      <c r="AL138" s="41"/>
      <c r="AM138" s="41"/>
      <c r="AN138" s="51">
        <f t="shared" ca="1" si="10"/>
        <v>1080.3680981595091</v>
      </c>
      <c r="AO138" s="59"/>
    </row>
    <row r="139" spans="1:41" ht="16.5" customHeight="1" x14ac:dyDescent="0.2">
      <c r="A139" s="34" t="s">
        <v>38</v>
      </c>
      <c r="B139" s="35">
        <v>136</v>
      </c>
      <c r="C139" s="36">
        <v>2016</v>
      </c>
      <c r="D139" s="38" t="s">
        <v>372</v>
      </c>
      <c r="E139" s="39">
        <v>42410</v>
      </c>
      <c r="F139" s="40" t="s">
        <v>373</v>
      </c>
      <c r="G139" s="41" t="s">
        <v>41</v>
      </c>
      <c r="H139" s="41" t="s">
        <v>42</v>
      </c>
      <c r="I139" s="42">
        <v>12410190</v>
      </c>
      <c r="J139" s="54">
        <v>12410190</v>
      </c>
      <c r="K139" s="54">
        <v>12410190</v>
      </c>
      <c r="L139" s="43">
        <v>12000000</v>
      </c>
      <c r="M139" s="37" t="s">
        <v>43</v>
      </c>
      <c r="N139" s="41" t="s">
        <v>374</v>
      </c>
      <c r="O139" s="44">
        <v>42410</v>
      </c>
      <c r="P139" s="44">
        <v>42469</v>
      </c>
      <c r="Q139" s="44">
        <v>42469</v>
      </c>
      <c r="R139" s="45">
        <f t="shared" si="8"/>
        <v>60</v>
      </c>
      <c r="S139" s="45">
        <v>6</v>
      </c>
      <c r="T139" s="46" t="str">
        <f t="shared" ca="1" si="9"/>
        <v>TERMINADO</v>
      </c>
      <c r="U139" s="61"/>
      <c r="V139" s="48"/>
      <c r="W139" s="44"/>
      <c r="X139" s="47"/>
      <c r="Y139" s="47"/>
      <c r="Z139" s="47"/>
      <c r="AA139" s="47"/>
      <c r="AB139" s="47"/>
      <c r="AC139" s="47"/>
      <c r="AD139" s="48"/>
      <c r="AE139" s="62"/>
      <c r="AF139" s="47"/>
      <c r="AG139" s="47"/>
      <c r="AH139" s="47"/>
      <c r="AI139" s="47"/>
      <c r="AJ139" s="47"/>
      <c r="AK139" s="47"/>
      <c r="AL139" s="41"/>
      <c r="AM139" s="41"/>
      <c r="AN139" s="51">
        <f t="shared" ca="1" si="10"/>
        <v>2933.3333333333335</v>
      </c>
      <c r="AO139" s="59"/>
    </row>
    <row r="140" spans="1:41" ht="16.5" customHeight="1" x14ac:dyDescent="0.2">
      <c r="A140" s="34" t="s">
        <v>38</v>
      </c>
      <c r="B140" s="35">
        <v>137</v>
      </c>
      <c r="C140" s="36">
        <v>2016</v>
      </c>
      <c r="D140" s="38" t="s">
        <v>193</v>
      </c>
      <c r="E140" s="39">
        <v>42410</v>
      </c>
      <c r="F140" s="40" t="s">
        <v>375</v>
      </c>
      <c r="G140" s="41" t="s">
        <v>41</v>
      </c>
      <c r="H140" s="41" t="s">
        <v>42</v>
      </c>
      <c r="I140" s="42">
        <v>18133333</v>
      </c>
      <c r="J140" s="54">
        <v>18133333</v>
      </c>
      <c r="K140" s="54">
        <v>18133333</v>
      </c>
      <c r="L140" s="43">
        <v>25000000</v>
      </c>
      <c r="M140" s="37" t="s">
        <v>43</v>
      </c>
      <c r="N140" s="41" t="s">
        <v>376</v>
      </c>
      <c r="O140" s="44">
        <v>42410</v>
      </c>
      <c r="P140" s="44">
        <v>42582</v>
      </c>
      <c r="Q140" s="44">
        <v>42582</v>
      </c>
      <c r="R140" s="45">
        <f t="shared" si="8"/>
        <v>173</v>
      </c>
      <c r="S140" s="45">
        <v>5</v>
      </c>
      <c r="T140" s="46" t="str">
        <f t="shared" ca="1" si="9"/>
        <v>TERMINADO</v>
      </c>
      <c r="U140" s="61"/>
      <c r="V140" s="48"/>
      <c r="W140" s="44"/>
      <c r="X140" s="47"/>
      <c r="Y140" s="47"/>
      <c r="Z140" s="47"/>
      <c r="AA140" s="47"/>
      <c r="AB140" s="47"/>
      <c r="AC140" s="47"/>
      <c r="AD140" s="48"/>
      <c r="AE140" s="62"/>
      <c r="AF140" s="47"/>
      <c r="AG140" s="47"/>
      <c r="AH140" s="47"/>
      <c r="AI140" s="47"/>
      <c r="AJ140" s="47"/>
      <c r="AK140" s="47"/>
      <c r="AL140" s="41"/>
      <c r="AM140" s="41"/>
      <c r="AN140" s="51">
        <f t="shared" ca="1" si="10"/>
        <v>1017.3410404624277</v>
      </c>
      <c r="AO140" s="59"/>
    </row>
    <row r="141" spans="1:41" ht="16.5" customHeight="1" x14ac:dyDescent="0.2">
      <c r="A141" s="34" t="s">
        <v>38</v>
      </c>
      <c r="B141" s="35">
        <v>138</v>
      </c>
      <c r="C141" s="36">
        <v>2016</v>
      </c>
      <c r="D141" s="38" t="s">
        <v>193</v>
      </c>
      <c r="E141" s="39">
        <v>42410</v>
      </c>
      <c r="F141" s="40" t="s">
        <v>377</v>
      </c>
      <c r="G141" s="41" t="s">
        <v>41</v>
      </c>
      <c r="H141" s="41" t="s">
        <v>42</v>
      </c>
      <c r="I141" s="42">
        <v>17133333</v>
      </c>
      <c r="J141" s="54">
        <v>17133333</v>
      </c>
      <c r="K141" s="54">
        <v>22466666</v>
      </c>
      <c r="L141" s="43">
        <v>57000000</v>
      </c>
      <c r="M141" s="37" t="s">
        <v>43</v>
      </c>
      <c r="N141" s="41" t="s">
        <v>378</v>
      </c>
      <c r="O141" s="44">
        <v>42410</v>
      </c>
      <c r="P141" s="44">
        <v>42541</v>
      </c>
      <c r="Q141" s="44">
        <v>42541</v>
      </c>
      <c r="R141" s="45">
        <f t="shared" si="8"/>
        <v>132</v>
      </c>
      <c r="S141" s="63">
        <v>9.5</v>
      </c>
      <c r="T141" s="46" t="str">
        <f t="shared" ca="1" si="9"/>
        <v>TERMINADO</v>
      </c>
      <c r="U141" s="61"/>
      <c r="V141" s="48"/>
      <c r="W141" s="44"/>
      <c r="X141" s="47"/>
      <c r="Y141" s="47"/>
      <c r="Z141" s="47"/>
      <c r="AA141" s="47"/>
      <c r="AB141" s="47"/>
      <c r="AC141" s="47"/>
      <c r="AD141" s="48"/>
      <c r="AE141" s="62"/>
      <c r="AF141" s="47"/>
      <c r="AG141" s="47"/>
      <c r="AH141" s="47"/>
      <c r="AI141" s="47"/>
      <c r="AJ141" s="47"/>
      <c r="AK141" s="47"/>
      <c r="AL141" s="41"/>
      <c r="AM141" s="41"/>
      <c r="AN141" s="51">
        <f t="shared" ca="1" si="10"/>
        <v>1333.3333333333333</v>
      </c>
      <c r="AO141" s="59"/>
    </row>
    <row r="142" spans="1:41" ht="16.5" customHeight="1" x14ac:dyDescent="0.2">
      <c r="A142" s="34" t="s">
        <v>38</v>
      </c>
      <c r="B142" s="35">
        <v>139</v>
      </c>
      <c r="C142" s="36">
        <v>2016</v>
      </c>
      <c r="D142" s="38" t="s">
        <v>63</v>
      </c>
      <c r="E142" s="39">
        <v>42410</v>
      </c>
      <c r="F142" s="40" t="s">
        <v>379</v>
      </c>
      <c r="G142" s="41" t="s">
        <v>41</v>
      </c>
      <c r="H142" s="41" t="s">
        <v>42</v>
      </c>
      <c r="I142" s="42">
        <v>13000000</v>
      </c>
      <c r="J142" s="54">
        <v>13000000</v>
      </c>
      <c r="K142" s="54">
        <v>0</v>
      </c>
      <c r="L142" s="43">
        <v>77460285</v>
      </c>
      <c r="M142" s="37" t="s">
        <v>43</v>
      </c>
      <c r="N142" s="41" t="s">
        <v>380</v>
      </c>
      <c r="O142" s="44">
        <v>42410</v>
      </c>
      <c r="P142" s="44">
        <v>42541</v>
      </c>
      <c r="Q142" s="44">
        <v>42541</v>
      </c>
      <c r="R142" s="45">
        <f t="shared" si="8"/>
        <v>132</v>
      </c>
      <c r="S142" s="45">
        <f>+R142/30</f>
        <v>4.4000000000000004</v>
      </c>
      <c r="T142" s="46" t="str">
        <f t="shared" ca="1" si="9"/>
        <v>TERMINADO</v>
      </c>
      <c r="U142" s="61"/>
      <c r="V142" s="48"/>
      <c r="W142" s="44"/>
      <c r="X142" s="47"/>
      <c r="Y142" s="47"/>
      <c r="Z142" s="47"/>
      <c r="AA142" s="47"/>
      <c r="AB142" s="47"/>
      <c r="AC142" s="47"/>
      <c r="AD142" s="48"/>
      <c r="AE142" s="62"/>
      <c r="AF142" s="47"/>
      <c r="AG142" s="47"/>
      <c r="AH142" s="47"/>
      <c r="AI142" s="47"/>
      <c r="AJ142" s="47"/>
      <c r="AK142" s="47"/>
      <c r="AL142" s="41"/>
      <c r="AM142" s="41"/>
      <c r="AN142" s="51">
        <f t="shared" ca="1" si="10"/>
        <v>1333.3333333333333</v>
      </c>
      <c r="AO142" s="59"/>
    </row>
    <row r="143" spans="1:41" ht="16.5" customHeight="1" x14ac:dyDescent="0.2">
      <c r="A143" s="34" t="s">
        <v>38</v>
      </c>
      <c r="B143" s="35">
        <v>140</v>
      </c>
      <c r="C143" s="36">
        <v>2016</v>
      </c>
      <c r="D143" s="38" t="s">
        <v>146</v>
      </c>
      <c r="E143" s="39">
        <v>42410</v>
      </c>
      <c r="F143" s="40" t="s">
        <v>381</v>
      </c>
      <c r="G143" s="41" t="s">
        <v>41</v>
      </c>
      <c r="H143" s="41" t="s">
        <v>42</v>
      </c>
      <c r="I143" s="42">
        <v>8666667</v>
      </c>
      <c r="J143" s="54">
        <v>8666667</v>
      </c>
      <c r="K143" s="54">
        <v>8666667</v>
      </c>
      <c r="L143" s="43">
        <v>15000000</v>
      </c>
      <c r="M143" s="37" t="s">
        <v>43</v>
      </c>
      <c r="N143" s="41" t="s">
        <v>382</v>
      </c>
      <c r="O143" s="44">
        <v>42410</v>
      </c>
      <c r="P143" s="44">
        <v>42541</v>
      </c>
      <c r="Q143" s="44">
        <v>42541</v>
      </c>
      <c r="R143" s="45">
        <f t="shared" si="8"/>
        <v>132</v>
      </c>
      <c r="S143" s="45">
        <v>6</v>
      </c>
      <c r="T143" s="46" t="str">
        <f t="shared" ca="1" si="9"/>
        <v>TERMINADO</v>
      </c>
      <c r="U143" s="61"/>
      <c r="V143" s="48"/>
      <c r="W143" s="44"/>
      <c r="X143" s="47"/>
      <c r="Y143" s="47"/>
      <c r="Z143" s="47"/>
      <c r="AA143" s="47"/>
      <c r="AB143" s="47"/>
      <c r="AC143" s="47"/>
      <c r="AD143" s="48"/>
      <c r="AE143" s="62"/>
      <c r="AF143" s="47"/>
      <c r="AG143" s="47"/>
      <c r="AH143" s="47"/>
      <c r="AI143" s="47"/>
      <c r="AJ143" s="47"/>
      <c r="AK143" s="47"/>
      <c r="AL143" s="41"/>
      <c r="AM143" s="41"/>
      <c r="AN143" s="51">
        <f t="shared" ca="1" si="10"/>
        <v>1333.3333333333333</v>
      </c>
      <c r="AO143" s="59"/>
    </row>
    <row r="144" spans="1:41" ht="16.5" customHeight="1" x14ac:dyDescent="0.2">
      <c r="A144" s="34" t="s">
        <v>38</v>
      </c>
      <c r="B144" s="35">
        <v>141</v>
      </c>
      <c r="C144" s="36">
        <v>2016</v>
      </c>
      <c r="D144" s="38" t="s">
        <v>193</v>
      </c>
      <c r="E144" s="39">
        <v>42411</v>
      </c>
      <c r="F144" s="40" t="s">
        <v>383</v>
      </c>
      <c r="G144" s="41" t="s">
        <v>41</v>
      </c>
      <c r="H144" s="41" t="s">
        <v>42</v>
      </c>
      <c r="I144" s="42">
        <v>44800000</v>
      </c>
      <c r="J144" s="54">
        <v>44800000</v>
      </c>
      <c r="K144" s="54">
        <v>44800000</v>
      </c>
      <c r="L144" s="43">
        <v>36000000</v>
      </c>
      <c r="M144" s="37" t="s">
        <v>43</v>
      </c>
      <c r="N144" s="41" t="s">
        <v>384</v>
      </c>
      <c r="O144" s="44">
        <v>42411</v>
      </c>
      <c r="P144" s="44">
        <v>42582</v>
      </c>
      <c r="Q144" s="44">
        <v>42582</v>
      </c>
      <c r="R144" s="45">
        <f t="shared" si="8"/>
        <v>172</v>
      </c>
      <c r="S144" s="45">
        <v>6</v>
      </c>
      <c r="T144" s="46" t="str">
        <f t="shared" ca="1" si="9"/>
        <v>TERMINADO</v>
      </c>
      <c r="U144" s="61"/>
      <c r="V144" s="48"/>
      <c r="W144" s="44"/>
      <c r="X144" s="47"/>
      <c r="Y144" s="47"/>
      <c r="Z144" s="47"/>
      <c r="AA144" s="47"/>
      <c r="AB144" s="47"/>
      <c r="AC144" s="47"/>
      <c r="AD144" s="48"/>
      <c r="AE144" s="62"/>
      <c r="AF144" s="47"/>
      <c r="AG144" s="47"/>
      <c r="AH144" s="47"/>
      <c r="AI144" s="47"/>
      <c r="AJ144" s="47"/>
      <c r="AK144" s="47"/>
      <c r="AL144" s="41"/>
      <c r="AM144" s="41"/>
      <c r="AN144" s="51">
        <f t="shared" ca="1" si="10"/>
        <v>1022.6744186046511</v>
      </c>
      <c r="AO144" s="59"/>
    </row>
    <row r="145" spans="1:41" ht="16.5" customHeight="1" x14ac:dyDescent="0.2">
      <c r="A145" s="34" t="s">
        <v>38</v>
      </c>
      <c r="B145" s="35">
        <v>142</v>
      </c>
      <c r="C145" s="36">
        <v>2016</v>
      </c>
      <c r="D145" s="38" t="s">
        <v>146</v>
      </c>
      <c r="E145" s="39">
        <v>42412</v>
      </c>
      <c r="F145" s="40" t="s">
        <v>379</v>
      </c>
      <c r="G145" s="41" t="s">
        <v>41</v>
      </c>
      <c r="H145" s="41" t="s">
        <v>42</v>
      </c>
      <c r="I145" s="42">
        <v>12800000</v>
      </c>
      <c r="J145" s="54">
        <v>12800000</v>
      </c>
      <c r="K145" s="54">
        <v>12800000</v>
      </c>
      <c r="L145" s="43">
        <v>20400000</v>
      </c>
      <c r="M145" s="37" t="s">
        <v>43</v>
      </c>
      <c r="N145" s="41" t="s">
        <v>380</v>
      </c>
      <c r="O145" s="44">
        <v>42412</v>
      </c>
      <c r="P145" s="44">
        <v>42541</v>
      </c>
      <c r="Q145" s="44">
        <v>42541</v>
      </c>
      <c r="R145" s="45">
        <f t="shared" si="8"/>
        <v>130</v>
      </c>
      <c r="S145" s="45">
        <v>6</v>
      </c>
      <c r="T145" s="46" t="str">
        <f t="shared" ca="1" si="9"/>
        <v>TERMINADO</v>
      </c>
      <c r="U145" s="61"/>
      <c r="V145" s="48"/>
      <c r="W145" s="44"/>
      <c r="X145" s="47"/>
      <c r="Y145" s="47"/>
      <c r="Z145" s="47"/>
      <c r="AA145" s="47"/>
      <c r="AB145" s="47"/>
      <c r="AC145" s="47"/>
      <c r="AD145" s="48"/>
      <c r="AE145" s="62"/>
      <c r="AF145" s="47"/>
      <c r="AG145" s="47"/>
      <c r="AH145" s="47"/>
      <c r="AI145" s="47"/>
      <c r="AJ145" s="47"/>
      <c r="AK145" s="47"/>
      <c r="AL145" s="41"/>
      <c r="AM145" s="41"/>
      <c r="AN145" s="51">
        <f t="shared" ca="1" si="10"/>
        <v>1352.3076923076924</v>
      </c>
      <c r="AO145" s="59"/>
    </row>
    <row r="146" spans="1:41" ht="16.5" customHeight="1" x14ac:dyDescent="0.2">
      <c r="A146" s="34" t="s">
        <v>38</v>
      </c>
      <c r="B146" s="35">
        <v>144</v>
      </c>
      <c r="C146" s="36">
        <v>2016</v>
      </c>
      <c r="D146" s="38" t="s">
        <v>39</v>
      </c>
      <c r="E146" s="39">
        <v>42412</v>
      </c>
      <c r="F146" s="40" t="s">
        <v>385</v>
      </c>
      <c r="G146" s="41" t="s">
        <v>41</v>
      </c>
      <c r="H146" s="41" t="s">
        <v>42</v>
      </c>
      <c r="I146" s="42">
        <v>7200000</v>
      </c>
      <c r="J146" s="54">
        <v>10800000</v>
      </c>
      <c r="K146" s="54">
        <v>10800000</v>
      </c>
      <c r="L146" s="43">
        <v>69350000</v>
      </c>
      <c r="M146" s="37" t="s">
        <v>43</v>
      </c>
      <c r="N146" s="41" t="s">
        <v>386</v>
      </c>
      <c r="O146" s="44">
        <v>42412</v>
      </c>
      <c r="P146" s="44">
        <v>42502</v>
      </c>
      <c r="Q146" s="44">
        <v>42547</v>
      </c>
      <c r="R146" s="45">
        <f t="shared" si="8"/>
        <v>91</v>
      </c>
      <c r="S146" s="45">
        <f>+R146/30</f>
        <v>3.0333333333333332</v>
      </c>
      <c r="T146" s="46" t="str">
        <f t="shared" ca="1" si="9"/>
        <v>TERMINADO</v>
      </c>
      <c r="U146" s="61">
        <v>45</v>
      </c>
      <c r="V146" s="48"/>
      <c r="W146" s="44">
        <v>42547</v>
      </c>
      <c r="X146" s="47"/>
      <c r="Y146" s="47"/>
      <c r="Z146" s="47"/>
      <c r="AA146" s="47"/>
      <c r="AB146" s="47"/>
      <c r="AC146" s="47"/>
      <c r="AD146" s="48"/>
      <c r="AE146" s="62">
        <v>3600000</v>
      </c>
      <c r="AF146" s="47"/>
      <c r="AG146" s="47"/>
      <c r="AH146" s="47"/>
      <c r="AI146" s="47"/>
      <c r="AJ146" s="47"/>
      <c r="AK146" s="47"/>
      <c r="AL146" s="41"/>
      <c r="AM146" s="41"/>
      <c r="AN146" s="51">
        <f t="shared" ca="1" si="10"/>
        <v>1931.868131868132</v>
      </c>
      <c r="AO146" s="59"/>
    </row>
    <row r="147" spans="1:41" ht="16.5" customHeight="1" x14ac:dyDescent="0.2">
      <c r="A147" s="34" t="s">
        <v>38</v>
      </c>
      <c r="B147" s="35">
        <v>145</v>
      </c>
      <c r="C147" s="36">
        <v>2016</v>
      </c>
      <c r="D147" s="38" t="s">
        <v>146</v>
      </c>
      <c r="E147" s="39">
        <v>42415</v>
      </c>
      <c r="F147" s="40" t="s">
        <v>387</v>
      </c>
      <c r="G147" s="41" t="s">
        <v>41</v>
      </c>
      <c r="H147" s="41" t="s">
        <v>42</v>
      </c>
      <c r="I147" s="42">
        <v>9166667</v>
      </c>
      <c r="J147" s="54">
        <v>9166667</v>
      </c>
      <c r="K147" s="54">
        <v>9166667</v>
      </c>
      <c r="L147" s="43">
        <v>47500000</v>
      </c>
      <c r="M147" s="37" t="s">
        <v>43</v>
      </c>
      <c r="N147" s="41" t="s">
        <v>388</v>
      </c>
      <c r="O147" s="44">
        <v>42415</v>
      </c>
      <c r="P147" s="44">
        <v>42541</v>
      </c>
      <c r="Q147" s="44">
        <v>42541</v>
      </c>
      <c r="R147" s="45">
        <f t="shared" si="8"/>
        <v>127</v>
      </c>
      <c r="S147" s="45">
        <f>+R147/30</f>
        <v>4.2333333333333334</v>
      </c>
      <c r="T147" s="46" t="str">
        <f t="shared" ca="1" si="9"/>
        <v>TERMINADO</v>
      </c>
      <c r="U147" s="61"/>
      <c r="V147" s="48"/>
      <c r="W147" s="44"/>
      <c r="X147" s="47"/>
      <c r="Y147" s="47"/>
      <c r="Z147" s="47"/>
      <c r="AA147" s="47"/>
      <c r="AB147" s="47"/>
      <c r="AC147" s="47"/>
      <c r="AD147" s="48"/>
      <c r="AE147" s="62"/>
      <c r="AF147" s="47"/>
      <c r="AG147" s="47"/>
      <c r="AH147" s="47"/>
      <c r="AI147" s="47"/>
      <c r="AJ147" s="47"/>
      <c r="AK147" s="47"/>
      <c r="AL147" s="41"/>
      <c r="AM147" s="41"/>
      <c r="AN147" s="51">
        <f t="shared" ca="1" si="10"/>
        <v>1381.8897637795276</v>
      </c>
      <c r="AO147" s="59"/>
    </row>
    <row r="148" spans="1:41" ht="16.5" customHeight="1" x14ac:dyDescent="0.2">
      <c r="A148" s="34" t="s">
        <v>38</v>
      </c>
      <c r="B148" s="35">
        <v>146</v>
      </c>
      <c r="C148" s="36">
        <v>2016</v>
      </c>
      <c r="D148" s="38" t="s">
        <v>146</v>
      </c>
      <c r="E148" s="39">
        <v>42415</v>
      </c>
      <c r="F148" s="40" t="s">
        <v>389</v>
      </c>
      <c r="G148" s="41" t="s">
        <v>41</v>
      </c>
      <c r="H148" s="41" t="s">
        <v>42</v>
      </c>
      <c r="I148" s="42">
        <v>9166667</v>
      </c>
      <c r="J148" s="54">
        <v>9166667</v>
      </c>
      <c r="K148" s="54">
        <v>9166667</v>
      </c>
      <c r="L148" s="43">
        <v>15000000</v>
      </c>
      <c r="M148" s="37" t="s">
        <v>43</v>
      </c>
      <c r="N148" s="41" t="s">
        <v>390</v>
      </c>
      <c r="O148" s="44">
        <v>42415</v>
      </c>
      <c r="P148" s="44">
        <v>42541</v>
      </c>
      <c r="Q148" s="44">
        <v>42541</v>
      </c>
      <c r="R148" s="45">
        <f t="shared" si="8"/>
        <v>127</v>
      </c>
      <c r="S148" s="45">
        <v>6</v>
      </c>
      <c r="T148" s="46" t="str">
        <f t="shared" ca="1" si="9"/>
        <v>TERMINADO</v>
      </c>
      <c r="U148" s="61"/>
      <c r="V148" s="48"/>
      <c r="W148" s="44"/>
      <c r="X148" s="47"/>
      <c r="Y148" s="47"/>
      <c r="Z148" s="47"/>
      <c r="AA148" s="47"/>
      <c r="AB148" s="47"/>
      <c r="AC148" s="47"/>
      <c r="AD148" s="48"/>
      <c r="AE148" s="62"/>
      <c r="AF148" s="47"/>
      <c r="AG148" s="47"/>
      <c r="AH148" s="47"/>
      <c r="AI148" s="47"/>
      <c r="AJ148" s="47"/>
      <c r="AK148" s="47"/>
      <c r="AL148" s="41"/>
      <c r="AM148" s="41"/>
      <c r="AN148" s="51">
        <f t="shared" ca="1" si="10"/>
        <v>1381.8897637795276</v>
      </c>
      <c r="AO148" s="59"/>
    </row>
    <row r="149" spans="1:41" ht="16.5" customHeight="1" x14ac:dyDescent="0.2">
      <c r="A149" s="34" t="s">
        <v>38</v>
      </c>
      <c r="B149" s="35">
        <v>147</v>
      </c>
      <c r="C149" s="36">
        <v>2016</v>
      </c>
      <c r="D149" s="38" t="s">
        <v>193</v>
      </c>
      <c r="E149" s="39">
        <v>42415</v>
      </c>
      <c r="F149" s="40" t="s">
        <v>391</v>
      </c>
      <c r="G149" s="41" t="s">
        <v>41</v>
      </c>
      <c r="H149" s="41" t="s">
        <v>42</v>
      </c>
      <c r="I149" s="42">
        <v>11666667</v>
      </c>
      <c r="J149" s="54">
        <v>11666667</v>
      </c>
      <c r="K149" s="54">
        <v>11666667</v>
      </c>
      <c r="L149" s="43">
        <v>15000000</v>
      </c>
      <c r="M149" s="37" t="s">
        <v>43</v>
      </c>
      <c r="N149" s="41" t="s">
        <v>392</v>
      </c>
      <c r="O149" s="44">
        <v>42415</v>
      </c>
      <c r="P149" s="44">
        <v>42541</v>
      </c>
      <c r="Q149" s="44">
        <v>42541</v>
      </c>
      <c r="R149" s="45">
        <f t="shared" si="8"/>
        <v>127</v>
      </c>
      <c r="S149" s="45">
        <v>6</v>
      </c>
      <c r="T149" s="46" t="str">
        <f t="shared" ca="1" si="9"/>
        <v>TERMINADO</v>
      </c>
      <c r="U149" s="61"/>
      <c r="V149" s="48"/>
      <c r="W149" s="44"/>
      <c r="X149" s="47"/>
      <c r="Y149" s="47"/>
      <c r="Z149" s="47"/>
      <c r="AA149" s="47"/>
      <c r="AB149" s="47"/>
      <c r="AC149" s="47"/>
      <c r="AD149" s="48"/>
      <c r="AE149" s="62"/>
      <c r="AF149" s="47"/>
      <c r="AG149" s="47"/>
      <c r="AH149" s="47"/>
      <c r="AI149" s="47"/>
      <c r="AJ149" s="47"/>
      <c r="AK149" s="47"/>
      <c r="AL149" s="41"/>
      <c r="AM149" s="41"/>
      <c r="AN149" s="51">
        <f t="shared" ca="1" si="10"/>
        <v>1381.8897637795276</v>
      </c>
      <c r="AO149" s="59"/>
    </row>
    <row r="150" spans="1:41" ht="16.5" customHeight="1" x14ac:dyDescent="0.2">
      <c r="A150" s="34" t="s">
        <v>38</v>
      </c>
      <c r="B150" s="35">
        <v>148</v>
      </c>
      <c r="C150" s="36">
        <v>2016</v>
      </c>
      <c r="D150" s="38" t="s">
        <v>393</v>
      </c>
      <c r="E150" s="39">
        <v>42415</v>
      </c>
      <c r="F150" s="40" t="s">
        <v>394</v>
      </c>
      <c r="G150" s="41" t="s">
        <v>41</v>
      </c>
      <c r="H150" s="41" t="s">
        <v>42</v>
      </c>
      <c r="I150" s="42">
        <v>12500000</v>
      </c>
      <c r="J150" s="54">
        <v>12500000</v>
      </c>
      <c r="K150" s="54">
        <v>12500000</v>
      </c>
      <c r="L150" s="43">
        <v>19000000</v>
      </c>
      <c r="M150" s="37" t="s">
        <v>43</v>
      </c>
      <c r="N150" s="41" t="s">
        <v>395</v>
      </c>
      <c r="O150" s="44">
        <v>42415</v>
      </c>
      <c r="P150" s="44">
        <v>42541</v>
      </c>
      <c r="Q150" s="44">
        <v>42541</v>
      </c>
      <c r="R150" s="45">
        <f t="shared" si="8"/>
        <v>127</v>
      </c>
      <c r="S150" s="45">
        <f>+R150/30</f>
        <v>4.2333333333333334</v>
      </c>
      <c r="T150" s="46" t="str">
        <f t="shared" ca="1" si="9"/>
        <v>TERMINADO</v>
      </c>
      <c r="U150" s="61"/>
      <c r="V150" s="48"/>
      <c r="W150" s="44"/>
      <c r="X150" s="47"/>
      <c r="Y150" s="47"/>
      <c r="Z150" s="47"/>
      <c r="AA150" s="47"/>
      <c r="AB150" s="47"/>
      <c r="AC150" s="47"/>
      <c r="AD150" s="48"/>
      <c r="AE150" s="62"/>
      <c r="AF150" s="47"/>
      <c r="AG150" s="47"/>
      <c r="AH150" s="47"/>
      <c r="AI150" s="47"/>
      <c r="AJ150" s="47"/>
      <c r="AK150" s="47"/>
      <c r="AL150" s="41"/>
      <c r="AM150" s="41"/>
      <c r="AN150" s="51">
        <f t="shared" ca="1" si="10"/>
        <v>1381.8897637795276</v>
      </c>
      <c r="AO150" s="59"/>
    </row>
    <row r="151" spans="1:41" ht="16.5" customHeight="1" x14ac:dyDescent="0.2">
      <c r="A151" s="34" t="s">
        <v>38</v>
      </c>
      <c r="B151" s="35">
        <v>149</v>
      </c>
      <c r="C151" s="36">
        <v>2016</v>
      </c>
      <c r="D151" s="38" t="s">
        <v>396</v>
      </c>
      <c r="E151" s="39">
        <v>42416</v>
      </c>
      <c r="F151" s="40" t="s">
        <v>397</v>
      </c>
      <c r="G151" s="41" t="s">
        <v>41</v>
      </c>
      <c r="H151" s="41" t="s">
        <v>42</v>
      </c>
      <c r="I151" s="42">
        <v>57730365</v>
      </c>
      <c r="J151" s="54">
        <v>57730365</v>
      </c>
      <c r="K151" s="54">
        <v>35667805</v>
      </c>
      <c r="L151" s="43">
        <v>10000000</v>
      </c>
      <c r="M151" s="37" t="s">
        <v>43</v>
      </c>
      <c r="N151" s="41" t="s">
        <v>398</v>
      </c>
      <c r="O151" s="44">
        <v>42416</v>
      </c>
      <c r="P151" s="44">
        <v>42735</v>
      </c>
      <c r="Q151" s="44">
        <v>42735</v>
      </c>
      <c r="R151" s="45">
        <f t="shared" si="8"/>
        <v>320</v>
      </c>
      <c r="S151" s="45">
        <v>5</v>
      </c>
      <c r="T151" s="46" t="str">
        <f t="shared" ca="1" si="9"/>
        <v>TERMINADO</v>
      </c>
      <c r="U151" s="61"/>
      <c r="V151" s="48"/>
      <c r="W151" s="44"/>
      <c r="X151" s="47"/>
      <c r="Y151" s="47"/>
      <c r="Z151" s="47"/>
      <c r="AA151" s="47"/>
      <c r="AB151" s="47"/>
      <c r="AC151" s="47"/>
      <c r="AD151" s="48"/>
      <c r="AE151" s="62"/>
      <c r="AF151" s="47"/>
      <c r="AG151" s="47"/>
      <c r="AH151" s="47"/>
      <c r="AI151" s="47"/>
      <c r="AJ151" s="47"/>
      <c r="AK151" s="47"/>
      <c r="AL151" s="41"/>
      <c r="AM151" s="41"/>
      <c r="AN151" s="51">
        <f t="shared" ca="1" si="10"/>
        <v>548.125</v>
      </c>
      <c r="AO151" s="59"/>
    </row>
    <row r="152" spans="1:41" ht="16.5" customHeight="1" x14ac:dyDescent="0.2">
      <c r="A152" s="34" t="s">
        <v>38</v>
      </c>
      <c r="B152" s="35">
        <v>150</v>
      </c>
      <c r="C152" s="36">
        <v>2016</v>
      </c>
      <c r="D152" s="38" t="s">
        <v>399</v>
      </c>
      <c r="E152" s="39">
        <v>42416</v>
      </c>
      <c r="F152" s="40" t="s">
        <v>400</v>
      </c>
      <c r="G152" s="41" t="s">
        <v>41</v>
      </c>
      <c r="H152" s="41" t="s">
        <v>42</v>
      </c>
      <c r="I152" s="42">
        <v>57730365</v>
      </c>
      <c r="J152" s="54">
        <v>57730365</v>
      </c>
      <c r="K152" s="54">
        <v>57730365</v>
      </c>
      <c r="L152" s="43">
        <v>33250000</v>
      </c>
      <c r="M152" s="37" t="s">
        <v>43</v>
      </c>
      <c r="N152" s="41" t="s">
        <v>401</v>
      </c>
      <c r="O152" s="44">
        <v>42418</v>
      </c>
      <c r="P152" s="44">
        <v>42735</v>
      </c>
      <c r="Q152" s="44">
        <v>42735</v>
      </c>
      <c r="R152" s="45">
        <f t="shared" si="8"/>
        <v>318</v>
      </c>
      <c r="S152" s="45">
        <f>+R152/30</f>
        <v>10.6</v>
      </c>
      <c r="T152" s="46" t="str">
        <f t="shared" ca="1" si="9"/>
        <v>TERMINADO</v>
      </c>
      <c r="U152" s="61"/>
      <c r="V152" s="48"/>
      <c r="W152" s="44"/>
      <c r="X152" s="47"/>
      <c r="Y152" s="47"/>
      <c r="Z152" s="47"/>
      <c r="AA152" s="47"/>
      <c r="AB152" s="47"/>
      <c r="AC152" s="47"/>
      <c r="AD152" s="48"/>
      <c r="AE152" s="62"/>
      <c r="AF152" s="47"/>
      <c r="AG152" s="47"/>
      <c r="AH152" s="47"/>
      <c r="AI152" s="47"/>
      <c r="AJ152" s="47"/>
      <c r="AK152" s="47"/>
      <c r="AL152" s="41"/>
      <c r="AM152" s="41"/>
      <c r="AN152" s="51">
        <f t="shared" ca="1" si="10"/>
        <v>550.94339622641508</v>
      </c>
      <c r="AO152" s="59"/>
    </row>
    <row r="153" spans="1:41" ht="16.5" customHeight="1" x14ac:dyDescent="0.2">
      <c r="A153" s="34" t="s">
        <v>38</v>
      </c>
      <c r="B153" s="35">
        <v>151</v>
      </c>
      <c r="C153" s="36">
        <v>2016</v>
      </c>
      <c r="D153" s="38" t="s">
        <v>146</v>
      </c>
      <c r="E153" s="39">
        <v>42416</v>
      </c>
      <c r="F153" s="40" t="s">
        <v>402</v>
      </c>
      <c r="G153" s="41" t="s">
        <v>41</v>
      </c>
      <c r="H153" s="41" t="s">
        <v>42</v>
      </c>
      <c r="I153" s="42">
        <v>9093333</v>
      </c>
      <c r="J153" s="54">
        <v>12760000</v>
      </c>
      <c r="K153" s="54">
        <v>12026666</v>
      </c>
      <c r="L153" s="43">
        <v>48000000</v>
      </c>
      <c r="M153" s="37" t="s">
        <v>43</v>
      </c>
      <c r="N153" s="41" t="s">
        <v>403</v>
      </c>
      <c r="O153" s="44">
        <v>42416</v>
      </c>
      <c r="P153" s="44">
        <v>42541</v>
      </c>
      <c r="Q153" s="44">
        <v>42582</v>
      </c>
      <c r="R153" s="45">
        <f t="shared" si="8"/>
        <v>126</v>
      </c>
      <c r="S153" s="45">
        <v>6</v>
      </c>
      <c r="T153" s="46" t="str">
        <f t="shared" ca="1" si="9"/>
        <v>TERMINADO</v>
      </c>
      <c r="U153" s="61">
        <v>40</v>
      </c>
      <c r="V153" s="48"/>
      <c r="W153" s="44">
        <v>42582</v>
      </c>
      <c r="X153" s="47"/>
      <c r="Y153" s="47"/>
      <c r="Z153" s="47"/>
      <c r="AA153" s="47"/>
      <c r="AB153" s="47"/>
      <c r="AC153" s="47"/>
      <c r="AD153" s="48"/>
      <c r="AE153" s="62">
        <v>3666667</v>
      </c>
      <c r="AF153" s="47"/>
      <c r="AG153" s="47"/>
      <c r="AH153" s="47"/>
      <c r="AI153" s="47"/>
      <c r="AJ153" s="47"/>
      <c r="AK153" s="47"/>
      <c r="AL153" s="41"/>
      <c r="AM153" s="41"/>
      <c r="AN153" s="51">
        <f t="shared" ca="1" si="10"/>
        <v>1392.063492063492</v>
      </c>
      <c r="AO153" s="59"/>
    </row>
    <row r="154" spans="1:41" ht="16.5" customHeight="1" x14ac:dyDescent="0.2">
      <c r="A154" s="34" t="s">
        <v>38</v>
      </c>
      <c r="B154" s="35">
        <v>152</v>
      </c>
      <c r="C154" s="36">
        <v>2016</v>
      </c>
      <c r="D154" s="38" t="s">
        <v>367</v>
      </c>
      <c r="E154" s="39">
        <v>42416</v>
      </c>
      <c r="F154" s="40" t="s">
        <v>404</v>
      </c>
      <c r="G154" s="41" t="s">
        <v>41</v>
      </c>
      <c r="H154" s="41" t="s">
        <v>42</v>
      </c>
      <c r="I154" s="42">
        <v>9746400</v>
      </c>
      <c r="J154" s="54">
        <v>9746400</v>
      </c>
      <c r="K154" s="54">
        <v>9746400</v>
      </c>
      <c r="L154" s="43">
        <v>25600000</v>
      </c>
      <c r="M154" s="37" t="s">
        <v>43</v>
      </c>
      <c r="N154" s="41" t="s">
        <v>405</v>
      </c>
      <c r="O154" s="44">
        <v>42416</v>
      </c>
      <c r="P154" s="44">
        <v>42541</v>
      </c>
      <c r="Q154" s="44">
        <v>42541</v>
      </c>
      <c r="R154" s="45">
        <f t="shared" si="8"/>
        <v>126</v>
      </c>
      <c r="S154" s="63">
        <v>8</v>
      </c>
      <c r="T154" s="46" t="str">
        <f t="shared" ca="1" si="9"/>
        <v>TERMINADO</v>
      </c>
      <c r="U154" s="61"/>
      <c r="V154" s="48"/>
      <c r="W154" s="44"/>
      <c r="X154" s="47"/>
      <c r="Y154" s="47"/>
      <c r="Z154" s="47"/>
      <c r="AA154" s="47"/>
      <c r="AB154" s="47"/>
      <c r="AC154" s="47"/>
      <c r="AD154" s="48"/>
      <c r="AE154" s="62"/>
      <c r="AF154" s="47"/>
      <c r="AG154" s="47"/>
      <c r="AH154" s="47"/>
      <c r="AI154" s="47"/>
      <c r="AJ154" s="47"/>
      <c r="AK154" s="47"/>
      <c r="AL154" s="41"/>
      <c r="AM154" s="41"/>
      <c r="AN154" s="51">
        <f t="shared" ca="1" si="10"/>
        <v>1392.063492063492</v>
      </c>
      <c r="AO154" s="59"/>
    </row>
    <row r="155" spans="1:41" ht="16.5" customHeight="1" x14ac:dyDescent="0.2">
      <c r="A155" s="34" t="s">
        <v>38</v>
      </c>
      <c r="B155" s="35">
        <v>153</v>
      </c>
      <c r="C155" s="36">
        <v>2016</v>
      </c>
      <c r="D155" s="38" t="s">
        <v>367</v>
      </c>
      <c r="E155" s="39">
        <v>42416</v>
      </c>
      <c r="F155" s="40" t="s">
        <v>406</v>
      </c>
      <c r="G155" s="41" t="s">
        <v>41</v>
      </c>
      <c r="H155" s="41" t="s">
        <v>42</v>
      </c>
      <c r="I155" s="42">
        <v>4716000</v>
      </c>
      <c r="J155" s="54">
        <v>4716000</v>
      </c>
      <c r="K155" s="54">
        <v>4716000</v>
      </c>
      <c r="L155" s="43">
        <v>19000000</v>
      </c>
      <c r="M155" s="37" t="s">
        <v>43</v>
      </c>
      <c r="N155" s="41" t="s">
        <v>407</v>
      </c>
      <c r="O155" s="44">
        <v>42416</v>
      </c>
      <c r="P155" s="44">
        <v>42476</v>
      </c>
      <c r="Q155" s="44">
        <v>42476</v>
      </c>
      <c r="R155" s="45">
        <f t="shared" si="8"/>
        <v>61</v>
      </c>
      <c r="S155" s="45">
        <f>+R155/30</f>
        <v>2.0333333333333332</v>
      </c>
      <c r="T155" s="46" t="str">
        <f t="shared" ca="1" si="9"/>
        <v>TERMINADO</v>
      </c>
      <c r="U155" s="61"/>
      <c r="V155" s="48"/>
      <c r="W155" s="44"/>
      <c r="X155" s="47"/>
      <c r="Y155" s="47"/>
      <c r="Z155" s="47"/>
      <c r="AA155" s="47"/>
      <c r="AB155" s="47"/>
      <c r="AC155" s="47"/>
      <c r="AD155" s="48"/>
      <c r="AE155" s="62"/>
      <c r="AF155" s="47"/>
      <c r="AG155" s="47"/>
      <c r="AH155" s="47"/>
      <c r="AI155" s="47"/>
      <c r="AJ155" s="47"/>
      <c r="AK155" s="47"/>
      <c r="AL155" s="41"/>
      <c r="AM155" s="41"/>
      <c r="AN155" s="51">
        <f t="shared" ca="1" si="10"/>
        <v>2875.4098360655739</v>
      </c>
      <c r="AO155" s="59"/>
    </row>
    <row r="156" spans="1:41" ht="16.5" customHeight="1" x14ac:dyDescent="0.2">
      <c r="A156" s="34" t="s">
        <v>38</v>
      </c>
      <c r="B156" s="35">
        <v>154</v>
      </c>
      <c r="C156" s="36">
        <v>2016</v>
      </c>
      <c r="D156" s="38" t="s">
        <v>146</v>
      </c>
      <c r="E156" s="39">
        <v>42417</v>
      </c>
      <c r="F156" s="40" t="s">
        <v>408</v>
      </c>
      <c r="G156" s="41" t="s">
        <v>41</v>
      </c>
      <c r="H156" s="41" t="s">
        <v>42</v>
      </c>
      <c r="I156" s="42">
        <v>7800000</v>
      </c>
      <c r="J156" s="54">
        <v>7800000</v>
      </c>
      <c r="K156" s="54">
        <v>11700000</v>
      </c>
      <c r="L156" s="43">
        <v>24000000</v>
      </c>
      <c r="M156" s="37" t="s">
        <v>43</v>
      </c>
      <c r="N156" s="41" t="s">
        <v>409</v>
      </c>
      <c r="O156" s="44">
        <v>42417</v>
      </c>
      <c r="P156" s="44">
        <v>42507</v>
      </c>
      <c r="Q156" s="44">
        <v>42507</v>
      </c>
      <c r="R156" s="45">
        <f t="shared" si="8"/>
        <v>91</v>
      </c>
      <c r="S156" s="45">
        <v>6</v>
      </c>
      <c r="T156" s="46" t="str">
        <f t="shared" ca="1" si="9"/>
        <v>TERMINADO</v>
      </c>
      <c r="U156" s="61"/>
      <c r="V156" s="48"/>
      <c r="W156" s="44"/>
      <c r="X156" s="47"/>
      <c r="Y156" s="47"/>
      <c r="Z156" s="47"/>
      <c r="AA156" s="47"/>
      <c r="AB156" s="47"/>
      <c r="AC156" s="47"/>
      <c r="AD156" s="48"/>
      <c r="AE156" s="62"/>
      <c r="AF156" s="47"/>
      <c r="AG156" s="47"/>
      <c r="AH156" s="47"/>
      <c r="AI156" s="47"/>
      <c r="AJ156" s="47"/>
      <c r="AK156" s="47"/>
      <c r="AL156" s="41"/>
      <c r="AM156" s="41"/>
      <c r="AN156" s="51">
        <f t="shared" ca="1" si="10"/>
        <v>1926.3736263736264</v>
      </c>
      <c r="AO156" s="59"/>
    </row>
    <row r="157" spans="1:41" ht="16.5" customHeight="1" x14ac:dyDescent="0.2">
      <c r="A157" s="34" t="s">
        <v>38</v>
      </c>
      <c r="B157" s="35">
        <v>155</v>
      </c>
      <c r="C157" s="36">
        <v>2016</v>
      </c>
      <c r="D157" s="38" t="s">
        <v>193</v>
      </c>
      <c r="E157" s="39">
        <v>42417</v>
      </c>
      <c r="F157" s="40" t="s">
        <v>410</v>
      </c>
      <c r="G157" s="41" t="s">
        <v>41</v>
      </c>
      <c r="H157" s="41" t="s">
        <v>42</v>
      </c>
      <c r="I157" s="42">
        <v>37800000</v>
      </c>
      <c r="J157" s="54">
        <v>37800000</v>
      </c>
      <c r="K157" s="54">
        <v>37800000</v>
      </c>
      <c r="L157" s="43">
        <v>81000000</v>
      </c>
      <c r="M157" s="37" t="s">
        <v>43</v>
      </c>
      <c r="N157" s="41" t="s">
        <v>411</v>
      </c>
      <c r="O157" s="44">
        <v>42418</v>
      </c>
      <c r="P157" s="44">
        <v>42582</v>
      </c>
      <c r="Q157" s="44">
        <v>42582</v>
      </c>
      <c r="R157" s="45">
        <f t="shared" si="8"/>
        <v>165</v>
      </c>
      <c r="S157" s="45">
        <f>+R157/30</f>
        <v>5.5</v>
      </c>
      <c r="T157" s="46" t="str">
        <f t="shared" ca="1" si="9"/>
        <v>TERMINADO</v>
      </c>
      <c r="U157" s="61"/>
      <c r="V157" s="48"/>
      <c r="W157" s="44"/>
      <c r="X157" s="47"/>
      <c r="Y157" s="47"/>
      <c r="Z157" s="47"/>
      <c r="AA157" s="47"/>
      <c r="AB157" s="47"/>
      <c r="AC157" s="47"/>
      <c r="AD157" s="48"/>
      <c r="AE157" s="62"/>
      <c r="AF157" s="47"/>
      <c r="AG157" s="47"/>
      <c r="AH157" s="47"/>
      <c r="AI157" s="47"/>
      <c r="AJ157" s="47"/>
      <c r="AK157" s="47"/>
      <c r="AL157" s="41"/>
      <c r="AM157" s="41"/>
      <c r="AN157" s="51">
        <f t="shared" ca="1" si="10"/>
        <v>1061.8181818181818</v>
      </c>
      <c r="AO157" s="59"/>
    </row>
    <row r="158" spans="1:41" ht="16.5" customHeight="1" x14ac:dyDescent="0.2">
      <c r="A158" s="34" t="s">
        <v>38</v>
      </c>
      <c r="B158" s="35">
        <v>156</v>
      </c>
      <c r="C158" s="36">
        <v>2016</v>
      </c>
      <c r="D158" s="38" t="s">
        <v>367</v>
      </c>
      <c r="E158" s="39">
        <v>42417</v>
      </c>
      <c r="F158" s="40" t="s">
        <v>412</v>
      </c>
      <c r="G158" s="41" t="s">
        <v>41</v>
      </c>
      <c r="H158" s="41" t="s">
        <v>42</v>
      </c>
      <c r="I158" s="42">
        <v>11480000</v>
      </c>
      <c r="J158" s="54">
        <v>15213333</v>
      </c>
      <c r="K158" s="54">
        <v>15213333</v>
      </c>
      <c r="L158" s="43" t="e">
        <v>#N/A</v>
      </c>
      <c r="M158" s="37" t="s">
        <v>43</v>
      </c>
      <c r="N158" s="41" t="s">
        <v>413</v>
      </c>
      <c r="O158" s="44">
        <v>42417</v>
      </c>
      <c r="P158" s="44">
        <v>42541</v>
      </c>
      <c r="Q158" s="44">
        <v>42582</v>
      </c>
      <c r="R158" s="45">
        <f t="shared" si="8"/>
        <v>125</v>
      </c>
      <c r="S158" s="45">
        <f>+R158/30</f>
        <v>4.166666666666667</v>
      </c>
      <c r="T158" s="46" t="str">
        <f t="shared" ca="1" si="9"/>
        <v>TERMINADO</v>
      </c>
      <c r="U158" s="61">
        <v>40</v>
      </c>
      <c r="V158" s="48"/>
      <c r="W158" s="44">
        <v>42582</v>
      </c>
      <c r="X158" s="47"/>
      <c r="Y158" s="47"/>
      <c r="Z158" s="47"/>
      <c r="AA158" s="47"/>
      <c r="AB158" s="47"/>
      <c r="AC158" s="47"/>
      <c r="AD158" s="48"/>
      <c r="AE158" s="62">
        <v>3733333</v>
      </c>
      <c r="AF158" s="47"/>
      <c r="AG158" s="47"/>
      <c r="AH158" s="47"/>
      <c r="AI158" s="47"/>
      <c r="AJ158" s="47"/>
      <c r="AK158" s="47"/>
      <c r="AL158" s="41"/>
      <c r="AM158" s="41"/>
      <c r="AN158" s="51">
        <f t="shared" ca="1" si="10"/>
        <v>1402.4</v>
      </c>
      <c r="AO158" s="59"/>
    </row>
    <row r="159" spans="1:41" ht="16.5" customHeight="1" x14ac:dyDescent="0.2">
      <c r="A159" s="34" t="s">
        <v>38</v>
      </c>
      <c r="B159" s="35">
        <v>157</v>
      </c>
      <c r="C159" s="36">
        <v>2016</v>
      </c>
      <c r="D159" s="38" t="s">
        <v>367</v>
      </c>
      <c r="E159" s="39">
        <v>42417</v>
      </c>
      <c r="F159" s="40" t="s">
        <v>414</v>
      </c>
      <c r="G159" s="41" t="s">
        <v>41</v>
      </c>
      <c r="H159" s="41" t="s">
        <v>42</v>
      </c>
      <c r="I159" s="42">
        <v>7790000</v>
      </c>
      <c r="J159" s="54">
        <v>7790000</v>
      </c>
      <c r="K159" s="54">
        <v>7790000</v>
      </c>
      <c r="L159" s="43">
        <v>100000000</v>
      </c>
      <c r="M159" s="37" t="s">
        <v>43</v>
      </c>
      <c r="N159" s="41" t="s">
        <v>415</v>
      </c>
      <c r="O159" s="44">
        <v>42417</v>
      </c>
      <c r="P159" s="44">
        <v>42541</v>
      </c>
      <c r="Q159" s="44">
        <v>42541</v>
      </c>
      <c r="R159" s="45">
        <f t="shared" si="8"/>
        <v>125</v>
      </c>
      <c r="S159" s="45">
        <v>10</v>
      </c>
      <c r="T159" s="46" t="str">
        <f t="shared" ca="1" si="9"/>
        <v>TERMINADO</v>
      </c>
      <c r="U159" s="61"/>
      <c r="V159" s="48"/>
      <c r="W159" s="44"/>
      <c r="X159" s="47"/>
      <c r="Y159" s="47"/>
      <c r="Z159" s="47"/>
      <c r="AA159" s="47"/>
      <c r="AB159" s="47"/>
      <c r="AC159" s="47"/>
      <c r="AD159" s="48"/>
      <c r="AE159" s="62"/>
      <c r="AF159" s="47"/>
      <c r="AG159" s="47"/>
      <c r="AH159" s="47"/>
      <c r="AI159" s="47"/>
      <c r="AJ159" s="47"/>
      <c r="AK159" s="47"/>
      <c r="AL159" s="41"/>
      <c r="AM159" s="41"/>
      <c r="AN159" s="51">
        <f t="shared" ca="1" si="10"/>
        <v>1402.4</v>
      </c>
      <c r="AO159" s="59"/>
    </row>
    <row r="160" spans="1:41" ht="16.5" customHeight="1" x14ac:dyDescent="0.2">
      <c r="A160" s="34" t="s">
        <v>38</v>
      </c>
      <c r="B160" s="35">
        <v>158</v>
      </c>
      <c r="C160" s="36">
        <v>2016</v>
      </c>
      <c r="D160" s="38" t="s">
        <v>348</v>
      </c>
      <c r="E160" s="39">
        <v>42417</v>
      </c>
      <c r="F160" s="40" t="s">
        <v>416</v>
      </c>
      <c r="G160" s="41" t="s">
        <v>41</v>
      </c>
      <c r="H160" s="41" t="s">
        <v>42</v>
      </c>
      <c r="I160" s="42">
        <v>12000000</v>
      </c>
      <c r="J160" s="54">
        <v>16400000</v>
      </c>
      <c r="K160" s="54">
        <v>16400000</v>
      </c>
      <c r="L160" s="43">
        <v>43800000</v>
      </c>
      <c r="M160" s="37" t="s">
        <v>43</v>
      </c>
      <c r="N160" s="41" t="s">
        <v>417</v>
      </c>
      <c r="O160" s="44">
        <v>42417</v>
      </c>
      <c r="P160" s="44">
        <v>42538</v>
      </c>
      <c r="Q160" s="44">
        <v>42582</v>
      </c>
      <c r="R160" s="45">
        <f t="shared" si="8"/>
        <v>122</v>
      </c>
      <c r="S160" s="45">
        <v>6</v>
      </c>
      <c r="T160" s="46" t="str">
        <f t="shared" ca="1" si="9"/>
        <v>TERMINADO</v>
      </c>
      <c r="U160" s="61">
        <v>44</v>
      </c>
      <c r="V160" s="48"/>
      <c r="W160" s="44">
        <v>42582</v>
      </c>
      <c r="X160" s="47"/>
      <c r="Y160" s="47"/>
      <c r="Z160" s="47"/>
      <c r="AA160" s="47"/>
      <c r="AB160" s="47"/>
      <c r="AC160" s="47"/>
      <c r="AD160" s="48"/>
      <c r="AE160" s="62">
        <v>4400000</v>
      </c>
      <c r="AF160" s="47"/>
      <c r="AG160" s="47"/>
      <c r="AH160" s="47"/>
      <c r="AI160" s="47"/>
      <c r="AJ160" s="47"/>
      <c r="AK160" s="47"/>
      <c r="AL160" s="41"/>
      <c r="AM160" s="41"/>
      <c r="AN160" s="51">
        <f t="shared" ca="1" si="10"/>
        <v>1436.8852459016393</v>
      </c>
      <c r="AO160" s="59"/>
    </row>
    <row r="161" spans="1:41" ht="16.5" customHeight="1" x14ac:dyDescent="0.2">
      <c r="A161" s="34" t="s">
        <v>38</v>
      </c>
      <c r="B161" s="35">
        <v>159</v>
      </c>
      <c r="C161" s="36">
        <v>2016</v>
      </c>
      <c r="D161" s="38" t="s">
        <v>348</v>
      </c>
      <c r="E161" s="39">
        <v>42417</v>
      </c>
      <c r="F161" s="40" t="s">
        <v>418</v>
      </c>
      <c r="G161" s="41" t="s">
        <v>41</v>
      </c>
      <c r="H161" s="41" t="s">
        <v>42</v>
      </c>
      <c r="I161" s="42">
        <v>10000000</v>
      </c>
      <c r="J161" s="54">
        <v>13666667</v>
      </c>
      <c r="K161" s="54">
        <v>13666667</v>
      </c>
      <c r="L161" s="43">
        <v>81000000</v>
      </c>
      <c r="M161" s="37" t="s">
        <v>43</v>
      </c>
      <c r="N161" s="41" t="s">
        <v>419</v>
      </c>
      <c r="O161" s="44">
        <v>42417</v>
      </c>
      <c r="P161" s="44">
        <v>42538</v>
      </c>
      <c r="Q161" s="44">
        <v>42582</v>
      </c>
      <c r="R161" s="45">
        <f t="shared" si="8"/>
        <v>122</v>
      </c>
      <c r="S161" s="45">
        <f>+R161/30</f>
        <v>4.0666666666666664</v>
      </c>
      <c r="T161" s="46" t="str">
        <f t="shared" ca="1" si="9"/>
        <v>TERMINADO</v>
      </c>
      <c r="U161" s="61">
        <v>44</v>
      </c>
      <c r="V161" s="48"/>
      <c r="W161" s="44">
        <v>42582</v>
      </c>
      <c r="X161" s="47"/>
      <c r="Y161" s="47"/>
      <c r="Z161" s="47"/>
      <c r="AA161" s="47"/>
      <c r="AB161" s="47"/>
      <c r="AC161" s="47"/>
      <c r="AD161" s="48"/>
      <c r="AE161" s="62">
        <v>3666667</v>
      </c>
      <c r="AF161" s="47"/>
      <c r="AG161" s="47"/>
      <c r="AH161" s="47"/>
      <c r="AI161" s="47"/>
      <c r="AJ161" s="47"/>
      <c r="AK161" s="47"/>
      <c r="AL161" s="41"/>
      <c r="AM161" s="41"/>
      <c r="AN161" s="51">
        <f t="shared" ca="1" si="10"/>
        <v>1436.8852459016393</v>
      </c>
      <c r="AO161" s="59"/>
    </row>
    <row r="162" spans="1:41" ht="16.5" customHeight="1" x14ac:dyDescent="0.2">
      <c r="A162" s="34" t="s">
        <v>38</v>
      </c>
      <c r="B162" s="35">
        <v>160</v>
      </c>
      <c r="C162" s="36">
        <v>2016</v>
      </c>
      <c r="D162" s="38" t="s">
        <v>348</v>
      </c>
      <c r="E162" s="39">
        <v>42417</v>
      </c>
      <c r="F162" s="40" t="s">
        <v>418</v>
      </c>
      <c r="G162" s="41" t="s">
        <v>41</v>
      </c>
      <c r="H162" s="41" t="s">
        <v>42</v>
      </c>
      <c r="I162" s="42">
        <v>10000000</v>
      </c>
      <c r="J162" s="54">
        <v>13666667</v>
      </c>
      <c r="K162" s="54">
        <v>13666667</v>
      </c>
      <c r="L162" s="43">
        <v>21600000</v>
      </c>
      <c r="M162" s="37" t="s">
        <v>43</v>
      </c>
      <c r="N162" s="41" t="s">
        <v>420</v>
      </c>
      <c r="O162" s="44">
        <v>42417</v>
      </c>
      <c r="P162" s="44">
        <v>42538</v>
      </c>
      <c r="Q162" s="44">
        <v>42582</v>
      </c>
      <c r="R162" s="45">
        <f t="shared" si="8"/>
        <v>122</v>
      </c>
      <c r="S162" s="45">
        <v>6</v>
      </c>
      <c r="T162" s="46" t="str">
        <f t="shared" ca="1" si="9"/>
        <v>TERMINADO</v>
      </c>
      <c r="U162" s="61">
        <v>44</v>
      </c>
      <c r="V162" s="48"/>
      <c r="W162" s="44">
        <v>42582</v>
      </c>
      <c r="X162" s="47"/>
      <c r="Y162" s="47"/>
      <c r="Z162" s="47"/>
      <c r="AA162" s="47"/>
      <c r="AB162" s="47"/>
      <c r="AC162" s="47"/>
      <c r="AD162" s="48"/>
      <c r="AE162" s="62">
        <v>3666667</v>
      </c>
      <c r="AF162" s="47"/>
      <c r="AG162" s="47"/>
      <c r="AH162" s="47"/>
      <c r="AI162" s="47"/>
      <c r="AJ162" s="47"/>
      <c r="AK162" s="47"/>
      <c r="AL162" s="41"/>
      <c r="AM162" s="41"/>
      <c r="AN162" s="51">
        <f t="shared" ca="1" si="10"/>
        <v>1436.8852459016393</v>
      </c>
      <c r="AO162" s="59"/>
    </row>
    <row r="163" spans="1:41" ht="16.5" customHeight="1" x14ac:dyDescent="0.2">
      <c r="A163" s="34" t="s">
        <v>38</v>
      </c>
      <c r="B163" s="35">
        <v>161</v>
      </c>
      <c r="C163" s="36">
        <v>2016</v>
      </c>
      <c r="D163" s="38" t="s">
        <v>348</v>
      </c>
      <c r="E163" s="39">
        <v>42417</v>
      </c>
      <c r="F163" s="40" t="s">
        <v>416</v>
      </c>
      <c r="G163" s="41" t="s">
        <v>41</v>
      </c>
      <c r="H163" s="41" t="s">
        <v>42</v>
      </c>
      <c r="I163" s="42">
        <v>16000000</v>
      </c>
      <c r="J163" s="54">
        <v>16000000</v>
      </c>
      <c r="K163" s="54">
        <v>21866667</v>
      </c>
      <c r="L163" s="43">
        <v>37842000</v>
      </c>
      <c r="M163" s="37" t="s">
        <v>43</v>
      </c>
      <c r="N163" s="41" t="s">
        <v>421</v>
      </c>
      <c r="O163" s="44">
        <v>42417</v>
      </c>
      <c r="P163" s="44">
        <v>42538</v>
      </c>
      <c r="Q163" s="44">
        <v>42538</v>
      </c>
      <c r="R163" s="45">
        <f t="shared" si="8"/>
        <v>122</v>
      </c>
      <c r="S163" s="45">
        <v>6</v>
      </c>
      <c r="T163" s="46" t="str">
        <f t="shared" ca="1" si="9"/>
        <v>TERMINADO</v>
      </c>
      <c r="U163" s="61"/>
      <c r="V163" s="48"/>
      <c r="W163" s="44"/>
      <c r="X163" s="47"/>
      <c r="Y163" s="47"/>
      <c r="Z163" s="47"/>
      <c r="AA163" s="47"/>
      <c r="AB163" s="47"/>
      <c r="AC163" s="47"/>
      <c r="AD163" s="48"/>
      <c r="AE163" s="62"/>
      <c r="AF163" s="47"/>
      <c r="AG163" s="47"/>
      <c r="AH163" s="47"/>
      <c r="AI163" s="47"/>
      <c r="AJ163" s="47"/>
      <c r="AK163" s="47"/>
      <c r="AL163" s="41"/>
      <c r="AM163" s="41"/>
      <c r="AN163" s="51">
        <f t="shared" ca="1" si="10"/>
        <v>1436.8852459016393</v>
      </c>
      <c r="AO163" s="59"/>
    </row>
    <row r="164" spans="1:41" ht="16.5" customHeight="1" x14ac:dyDescent="0.2">
      <c r="A164" s="34" t="s">
        <v>38</v>
      </c>
      <c r="B164" s="35">
        <v>162</v>
      </c>
      <c r="C164" s="36">
        <v>2016</v>
      </c>
      <c r="D164" s="38" t="s">
        <v>348</v>
      </c>
      <c r="E164" s="39">
        <v>42417</v>
      </c>
      <c r="F164" s="40" t="s">
        <v>416</v>
      </c>
      <c r="G164" s="41" t="s">
        <v>41</v>
      </c>
      <c r="H164" s="41" t="s">
        <v>42</v>
      </c>
      <c r="I164" s="42">
        <v>12000000</v>
      </c>
      <c r="J164" s="54">
        <v>16400000</v>
      </c>
      <c r="K164" s="54">
        <v>16400000</v>
      </c>
      <c r="L164" s="43">
        <v>39000000</v>
      </c>
      <c r="M164" s="37" t="s">
        <v>43</v>
      </c>
      <c r="N164" s="41" t="s">
        <v>422</v>
      </c>
      <c r="O164" s="44">
        <v>42417</v>
      </c>
      <c r="P164" s="44">
        <v>42538</v>
      </c>
      <c r="Q164" s="44">
        <v>42582</v>
      </c>
      <c r="R164" s="45">
        <f t="shared" si="8"/>
        <v>122</v>
      </c>
      <c r="S164" s="45">
        <v>6</v>
      </c>
      <c r="T164" s="46" t="str">
        <f t="shared" ca="1" si="9"/>
        <v>TERMINADO</v>
      </c>
      <c r="U164" s="61">
        <v>44</v>
      </c>
      <c r="V164" s="48"/>
      <c r="W164" s="44">
        <v>42582</v>
      </c>
      <c r="X164" s="47"/>
      <c r="Y164" s="47"/>
      <c r="Z164" s="47"/>
      <c r="AA164" s="47"/>
      <c r="AB164" s="47"/>
      <c r="AC164" s="47"/>
      <c r="AD164" s="48"/>
      <c r="AE164" s="62">
        <v>4400000</v>
      </c>
      <c r="AF164" s="47"/>
      <c r="AG164" s="47"/>
      <c r="AH164" s="47"/>
      <c r="AI164" s="47"/>
      <c r="AJ164" s="47"/>
      <c r="AK164" s="47"/>
      <c r="AL164" s="41"/>
      <c r="AM164" s="41"/>
      <c r="AN164" s="51">
        <f t="shared" ca="1" si="10"/>
        <v>1436.8852459016393</v>
      </c>
      <c r="AO164" s="59"/>
    </row>
    <row r="165" spans="1:41" ht="16.5" customHeight="1" x14ac:dyDescent="0.2">
      <c r="A165" s="34" t="s">
        <v>38</v>
      </c>
      <c r="B165" s="35">
        <v>163</v>
      </c>
      <c r="C165" s="36">
        <v>2016</v>
      </c>
      <c r="D165" s="38" t="s">
        <v>423</v>
      </c>
      <c r="E165" s="39">
        <v>42418</v>
      </c>
      <c r="F165" s="40" t="s">
        <v>424</v>
      </c>
      <c r="G165" s="41" t="s">
        <v>41</v>
      </c>
      <c r="H165" s="41" t="s">
        <v>42</v>
      </c>
      <c r="I165" s="42">
        <v>92915552</v>
      </c>
      <c r="J165" s="54">
        <v>92915552</v>
      </c>
      <c r="K165" s="54">
        <v>92915552</v>
      </c>
      <c r="L165" s="43">
        <v>33000000</v>
      </c>
      <c r="M165" s="37" t="s">
        <v>43</v>
      </c>
      <c r="N165" s="41" t="s">
        <v>425</v>
      </c>
      <c r="O165" s="44">
        <v>42419</v>
      </c>
      <c r="P165" s="44">
        <v>42735</v>
      </c>
      <c r="Q165" s="44">
        <v>42735</v>
      </c>
      <c r="R165" s="45">
        <f t="shared" si="8"/>
        <v>317</v>
      </c>
      <c r="S165" s="45">
        <v>6</v>
      </c>
      <c r="T165" s="46" t="str">
        <f t="shared" ca="1" si="9"/>
        <v>TERMINADO</v>
      </c>
      <c r="U165" s="61"/>
      <c r="V165" s="48"/>
      <c r="W165" s="44"/>
      <c r="X165" s="47"/>
      <c r="Y165" s="47"/>
      <c r="Z165" s="47"/>
      <c r="AA165" s="47"/>
      <c r="AB165" s="47"/>
      <c r="AC165" s="47"/>
      <c r="AD165" s="48"/>
      <c r="AE165" s="62"/>
      <c r="AF165" s="47"/>
      <c r="AG165" s="47"/>
      <c r="AH165" s="47"/>
      <c r="AI165" s="47"/>
      <c r="AJ165" s="47"/>
      <c r="AK165" s="47"/>
      <c r="AL165" s="41"/>
      <c r="AM165" s="41"/>
      <c r="AN165" s="51">
        <f t="shared" ca="1" si="10"/>
        <v>552.36593059936911</v>
      </c>
      <c r="AO165" s="59"/>
    </row>
    <row r="166" spans="1:41" ht="16.5" customHeight="1" x14ac:dyDescent="0.2">
      <c r="A166" s="34" t="s">
        <v>38</v>
      </c>
      <c r="B166" s="35">
        <v>164</v>
      </c>
      <c r="C166" s="36">
        <v>2016</v>
      </c>
      <c r="D166" s="38" t="s">
        <v>263</v>
      </c>
      <c r="E166" s="39">
        <v>42418</v>
      </c>
      <c r="F166" s="40" t="s">
        <v>426</v>
      </c>
      <c r="G166" s="41" t="s">
        <v>41</v>
      </c>
      <c r="H166" s="41" t="s">
        <v>42</v>
      </c>
      <c r="I166" s="42">
        <v>71473502</v>
      </c>
      <c r="J166" s="54">
        <v>71473502</v>
      </c>
      <c r="K166" s="54">
        <v>45733849</v>
      </c>
      <c r="L166" s="43">
        <v>48000000</v>
      </c>
      <c r="M166" s="37" t="s">
        <v>43</v>
      </c>
      <c r="N166" s="41" t="s">
        <v>427</v>
      </c>
      <c r="O166" s="44">
        <v>42419</v>
      </c>
      <c r="P166" s="44">
        <v>42735</v>
      </c>
      <c r="Q166" s="44">
        <v>42735</v>
      </c>
      <c r="R166" s="45">
        <f t="shared" si="8"/>
        <v>317</v>
      </c>
      <c r="S166" s="45">
        <f>+R166/30</f>
        <v>10.566666666666666</v>
      </c>
      <c r="T166" s="46" t="str">
        <f t="shared" ca="1" si="9"/>
        <v>TERMINADO</v>
      </c>
      <c r="U166" s="61"/>
      <c r="V166" s="48"/>
      <c r="W166" s="44"/>
      <c r="X166" s="47"/>
      <c r="Y166" s="47"/>
      <c r="Z166" s="47"/>
      <c r="AA166" s="47"/>
      <c r="AB166" s="47"/>
      <c r="AC166" s="47"/>
      <c r="AD166" s="48"/>
      <c r="AE166" s="62"/>
      <c r="AF166" s="47"/>
      <c r="AG166" s="47"/>
      <c r="AH166" s="47"/>
      <c r="AI166" s="47"/>
      <c r="AJ166" s="47"/>
      <c r="AK166" s="47"/>
      <c r="AL166" s="41"/>
      <c r="AM166" s="41"/>
      <c r="AN166" s="51">
        <f t="shared" ca="1" si="10"/>
        <v>552.36593059936911</v>
      </c>
      <c r="AO166" s="59"/>
    </row>
    <row r="167" spans="1:41" ht="16.5" customHeight="1" x14ac:dyDescent="0.2">
      <c r="A167" s="34" t="s">
        <v>38</v>
      </c>
      <c r="B167" s="35">
        <v>165</v>
      </c>
      <c r="C167" s="36">
        <v>2016</v>
      </c>
      <c r="D167" s="38" t="s">
        <v>348</v>
      </c>
      <c r="E167" s="39">
        <v>42418</v>
      </c>
      <c r="F167" s="40" t="s">
        <v>428</v>
      </c>
      <c r="G167" s="41" t="s">
        <v>41</v>
      </c>
      <c r="H167" s="41" t="s">
        <v>42</v>
      </c>
      <c r="I167" s="42">
        <v>16000000</v>
      </c>
      <c r="J167" s="54">
        <v>16000000</v>
      </c>
      <c r="K167" s="54">
        <v>16000000</v>
      </c>
      <c r="L167" s="43">
        <v>15000000</v>
      </c>
      <c r="M167" s="37" t="s">
        <v>43</v>
      </c>
      <c r="N167" s="41" t="s">
        <v>429</v>
      </c>
      <c r="O167" s="44">
        <v>42419</v>
      </c>
      <c r="P167" s="44">
        <v>42541</v>
      </c>
      <c r="Q167" s="44">
        <v>42541</v>
      </c>
      <c r="R167" s="45">
        <f t="shared" si="8"/>
        <v>123</v>
      </c>
      <c r="S167" s="45">
        <v>6</v>
      </c>
      <c r="T167" s="46" t="str">
        <f t="shared" ca="1" si="9"/>
        <v>TERMINADO</v>
      </c>
      <c r="U167" s="61"/>
      <c r="V167" s="48"/>
      <c r="W167" s="44"/>
      <c r="X167" s="47"/>
      <c r="Y167" s="47"/>
      <c r="Z167" s="47"/>
      <c r="AA167" s="47"/>
      <c r="AB167" s="47"/>
      <c r="AC167" s="47"/>
      <c r="AD167" s="48"/>
      <c r="AE167" s="62"/>
      <c r="AF167" s="47"/>
      <c r="AG167" s="47"/>
      <c r="AH167" s="47"/>
      <c r="AI167" s="47"/>
      <c r="AJ167" s="47"/>
      <c r="AK167" s="47"/>
      <c r="AL167" s="41"/>
      <c r="AM167" s="41"/>
      <c r="AN167" s="51">
        <f t="shared" ca="1" si="10"/>
        <v>1423.5772357723577</v>
      </c>
      <c r="AO167" s="59"/>
    </row>
    <row r="168" spans="1:41" ht="16.5" customHeight="1" x14ac:dyDescent="0.2">
      <c r="A168" s="34" t="s">
        <v>38</v>
      </c>
      <c r="B168" s="35">
        <v>166</v>
      </c>
      <c r="C168" s="36">
        <v>2016</v>
      </c>
      <c r="D168" s="38" t="s">
        <v>193</v>
      </c>
      <c r="E168" s="39">
        <v>42418</v>
      </c>
      <c r="F168" s="40" t="s">
        <v>430</v>
      </c>
      <c r="G168" s="41" t="s">
        <v>41</v>
      </c>
      <c r="H168" s="41" t="s">
        <v>42</v>
      </c>
      <c r="I168" s="42">
        <v>13500000</v>
      </c>
      <c r="J168" s="54">
        <v>13500000</v>
      </c>
      <c r="K168" s="54">
        <v>13500000</v>
      </c>
      <c r="L168" s="43">
        <v>24750000</v>
      </c>
      <c r="M168" s="37" t="s">
        <v>43</v>
      </c>
      <c r="N168" s="41" t="s">
        <v>431</v>
      </c>
      <c r="O168" s="44">
        <v>42418</v>
      </c>
      <c r="P168" s="44">
        <v>42582</v>
      </c>
      <c r="Q168" s="44">
        <v>42582</v>
      </c>
      <c r="R168" s="45">
        <f t="shared" si="8"/>
        <v>165</v>
      </c>
      <c r="S168" s="63">
        <v>4.5</v>
      </c>
      <c r="T168" s="46" t="str">
        <f t="shared" ca="1" si="9"/>
        <v>TERMINADO</v>
      </c>
      <c r="U168" s="61"/>
      <c r="V168" s="48"/>
      <c r="W168" s="44"/>
      <c r="X168" s="47"/>
      <c r="Y168" s="47"/>
      <c r="Z168" s="47"/>
      <c r="AA168" s="47"/>
      <c r="AB168" s="47"/>
      <c r="AC168" s="47"/>
      <c r="AD168" s="48"/>
      <c r="AE168" s="62"/>
      <c r="AF168" s="47"/>
      <c r="AG168" s="47"/>
      <c r="AH168" s="47"/>
      <c r="AI168" s="47"/>
      <c r="AJ168" s="47"/>
      <c r="AK168" s="47"/>
      <c r="AL168" s="41"/>
      <c r="AM168" s="41"/>
      <c r="AN168" s="51">
        <f t="shared" ca="1" si="10"/>
        <v>1061.8181818181818</v>
      </c>
      <c r="AO168" s="59"/>
    </row>
    <row r="169" spans="1:41" ht="16.5" customHeight="1" x14ac:dyDescent="0.2">
      <c r="A169" s="34" t="s">
        <v>38</v>
      </c>
      <c r="B169" s="35">
        <v>167</v>
      </c>
      <c r="C169" s="36">
        <v>2016</v>
      </c>
      <c r="D169" s="38" t="s">
        <v>193</v>
      </c>
      <c r="E169" s="39">
        <v>42418</v>
      </c>
      <c r="F169" s="40" t="s">
        <v>432</v>
      </c>
      <c r="G169" s="41" t="s">
        <v>41</v>
      </c>
      <c r="H169" s="41" t="s">
        <v>42</v>
      </c>
      <c r="I169" s="42">
        <v>22500000</v>
      </c>
      <c r="J169" s="54">
        <v>22500000</v>
      </c>
      <c r="K169" s="54">
        <v>22500000</v>
      </c>
      <c r="L169" s="43">
        <v>29750000</v>
      </c>
      <c r="M169" s="37" t="s">
        <v>43</v>
      </c>
      <c r="N169" s="41" t="s">
        <v>433</v>
      </c>
      <c r="O169" s="44">
        <v>42418</v>
      </c>
      <c r="P169" s="44">
        <v>42573</v>
      </c>
      <c r="Q169" s="44">
        <v>42573</v>
      </c>
      <c r="R169" s="45">
        <f t="shared" si="8"/>
        <v>156</v>
      </c>
      <c r="S169" s="45">
        <v>8</v>
      </c>
      <c r="T169" s="46" t="str">
        <f t="shared" ca="1" si="9"/>
        <v>TERMINADO</v>
      </c>
      <c r="U169" s="61"/>
      <c r="V169" s="48"/>
      <c r="W169" s="44"/>
      <c r="X169" s="47"/>
      <c r="Y169" s="47"/>
      <c r="Z169" s="47"/>
      <c r="AA169" s="47"/>
      <c r="AB169" s="47"/>
      <c r="AC169" s="47"/>
      <c r="AD169" s="48"/>
      <c r="AE169" s="62"/>
      <c r="AF169" s="47"/>
      <c r="AG169" s="47"/>
      <c r="AH169" s="47"/>
      <c r="AI169" s="47"/>
      <c r="AJ169" s="47"/>
      <c r="AK169" s="47"/>
      <c r="AL169" s="41"/>
      <c r="AM169" s="41"/>
      <c r="AN169" s="51">
        <f t="shared" ca="1" si="10"/>
        <v>1123.0769230769231</v>
      </c>
      <c r="AO169" s="59"/>
    </row>
    <row r="170" spans="1:41" ht="16.5" customHeight="1" x14ac:dyDescent="0.2">
      <c r="A170" s="34" t="s">
        <v>38</v>
      </c>
      <c r="B170" s="35">
        <v>168</v>
      </c>
      <c r="C170" s="36">
        <v>2016</v>
      </c>
      <c r="D170" s="38" t="s">
        <v>193</v>
      </c>
      <c r="E170" s="39">
        <v>42418</v>
      </c>
      <c r="F170" s="40" t="s">
        <v>434</v>
      </c>
      <c r="G170" s="41" t="s">
        <v>41</v>
      </c>
      <c r="H170" s="41" t="s">
        <v>42</v>
      </c>
      <c r="I170" s="42">
        <v>18900000</v>
      </c>
      <c r="J170" s="54">
        <v>18900000</v>
      </c>
      <c r="K170" s="54">
        <v>18900000</v>
      </c>
      <c r="L170" s="43">
        <v>21000000</v>
      </c>
      <c r="M170" s="37" t="s">
        <v>43</v>
      </c>
      <c r="N170" s="41" t="s">
        <v>435</v>
      </c>
      <c r="O170" s="44">
        <v>42418</v>
      </c>
      <c r="P170" s="44">
        <v>42582</v>
      </c>
      <c r="Q170" s="44">
        <v>42582</v>
      </c>
      <c r="R170" s="45">
        <f t="shared" si="8"/>
        <v>165</v>
      </c>
      <c r="S170" s="45">
        <v>6</v>
      </c>
      <c r="T170" s="46" t="str">
        <f t="shared" ca="1" si="9"/>
        <v>TERMINADO</v>
      </c>
      <c r="U170" s="61"/>
      <c r="V170" s="48"/>
      <c r="W170" s="44"/>
      <c r="X170" s="47"/>
      <c r="Y170" s="47"/>
      <c r="Z170" s="47"/>
      <c r="AA170" s="47"/>
      <c r="AB170" s="47"/>
      <c r="AC170" s="47"/>
      <c r="AD170" s="48"/>
      <c r="AE170" s="62"/>
      <c r="AF170" s="47"/>
      <c r="AG170" s="47"/>
      <c r="AH170" s="47"/>
      <c r="AI170" s="47"/>
      <c r="AJ170" s="47"/>
      <c r="AK170" s="47"/>
      <c r="AL170" s="41"/>
      <c r="AM170" s="41"/>
      <c r="AN170" s="51">
        <f t="shared" ca="1" si="10"/>
        <v>1061.8181818181818</v>
      </c>
      <c r="AO170" s="59"/>
    </row>
    <row r="171" spans="1:41" ht="16.5" customHeight="1" x14ac:dyDescent="0.2">
      <c r="A171" s="34" t="s">
        <v>38</v>
      </c>
      <c r="B171" s="35">
        <v>169</v>
      </c>
      <c r="C171" s="36">
        <v>2016</v>
      </c>
      <c r="D171" s="38" t="s">
        <v>348</v>
      </c>
      <c r="E171" s="39">
        <v>42419</v>
      </c>
      <c r="F171" s="40" t="s">
        <v>436</v>
      </c>
      <c r="G171" s="41" t="s">
        <v>41</v>
      </c>
      <c r="H171" s="41" t="s">
        <v>42</v>
      </c>
      <c r="I171" s="42">
        <v>18040000</v>
      </c>
      <c r="J171" s="54">
        <v>18040000</v>
      </c>
      <c r="K171" s="54">
        <v>18040000</v>
      </c>
      <c r="L171" s="43">
        <v>24000000</v>
      </c>
      <c r="M171" s="37" t="s">
        <v>43</v>
      </c>
      <c r="N171" s="41" t="s">
        <v>437</v>
      </c>
      <c r="O171" s="44">
        <v>42419</v>
      </c>
      <c r="P171" s="44">
        <v>42540</v>
      </c>
      <c r="Q171" s="44">
        <v>42540</v>
      </c>
      <c r="R171" s="45">
        <f t="shared" si="8"/>
        <v>122</v>
      </c>
      <c r="S171" s="45">
        <v>6</v>
      </c>
      <c r="T171" s="46" t="str">
        <f t="shared" ca="1" si="9"/>
        <v>TERMINADO</v>
      </c>
      <c r="U171" s="61"/>
      <c r="V171" s="48"/>
      <c r="W171" s="44"/>
      <c r="X171" s="47"/>
      <c r="Y171" s="47"/>
      <c r="Z171" s="47"/>
      <c r="AA171" s="47"/>
      <c r="AB171" s="47"/>
      <c r="AC171" s="47"/>
      <c r="AD171" s="48"/>
      <c r="AE171" s="62"/>
      <c r="AF171" s="47"/>
      <c r="AG171" s="47"/>
      <c r="AH171" s="47"/>
      <c r="AI171" s="47"/>
      <c r="AJ171" s="47"/>
      <c r="AK171" s="47"/>
      <c r="AL171" s="41"/>
      <c r="AM171" s="41"/>
      <c r="AN171" s="51">
        <f t="shared" ca="1" si="10"/>
        <v>1435.2459016393443</v>
      </c>
      <c r="AO171" s="59"/>
    </row>
    <row r="172" spans="1:41" ht="16.5" customHeight="1" x14ac:dyDescent="0.2">
      <c r="A172" s="34" t="s">
        <v>38</v>
      </c>
      <c r="B172" s="35">
        <v>170</v>
      </c>
      <c r="C172" s="36">
        <v>2016</v>
      </c>
      <c r="D172" s="38" t="s">
        <v>348</v>
      </c>
      <c r="E172" s="39">
        <v>42419</v>
      </c>
      <c r="F172" s="40" t="s">
        <v>438</v>
      </c>
      <c r="G172" s="41" t="s">
        <v>41</v>
      </c>
      <c r="H172" s="41" t="s">
        <v>42</v>
      </c>
      <c r="I172" s="42">
        <v>28000000</v>
      </c>
      <c r="J172" s="54">
        <v>28000000</v>
      </c>
      <c r="K172" s="54">
        <v>28000000</v>
      </c>
      <c r="L172" s="43">
        <v>18000000</v>
      </c>
      <c r="M172" s="37" t="s">
        <v>43</v>
      </c>
      <c r="N172" s="41" t="s">
        <v>439</v>
      </c>
      <c r="O172" s="44">
        <v>42419</v>
      </c>
      <c r="P172" s="44">
        <v>42540</v>
      </c>
      <c r="Q172" s="44">
        <v>42540</v>
      </c>
      <c r="R172" s="45">
        <f t="shared" si="8"/>
        <v>122</v>
      </c>
      <c r="S172" s="45">
        <v>9</v>
      </c>
      <c r="T172" s="46" t="str">
        <f t="shared" ca="1" si="9"/>
        <v>TERMINADO</v>
      </c>
      <c r="U172" s="61"/>
      <c r="V172" s="48"/>
      <c r="W172" s="44"/>
      <c r="X172" s="47"/>
      <c r="Y172" s="47"/>
      <c r="Z172" s="47"/>
      <c r="AA172" s="47"/>
      <c r="AB172" s="47"/>
      <c r="AC172" s="47"/>
      <c r="AD172" s="48"/>
      <c r="AE172" s="62"/>
      <c r="AF172" s="47"/>
      <c r="AG172" s="47"/>
      <c r="AH172" s="47"/>
      <c r="AI172" s="47"/>
      <c r="AJ172" s="47"/>
      <c r="AK172" s="47"/>
      <c r="AL172" s="41"/>
      <c r="AM172" s="41"/>
      <c r="AN172" s="51">
        <f t="shared" ca="1" si="10"/>
        <v>1435.2459016393443</v>
      </c>
      <c r="AO172" s="59"/>
    </row>
    <row r="173" spans="1:41" ht="15" x14ac:dyDescent="0.2">
      <c r="A173" s="34" t="s">
        <v>38</v>
      </c>
      <c r="B173" s="35">
        <v>171</v>
      </c>
      <c r="C173" s="36">
        <v>2016</v>
      </c>
      <c r="D173" s="38" t="s">
        <v>348</v>
      </c>
      <c r="E173" s="39">
        <v>42419</v>
      </c>
      <c r="F173" s="40" t="s">
        <v>440</v>
      </c>
      <c r="G173" s="41" t="s">
        <v>41</v>
      </c>
      <c r="H173" s="41" t="s">
        <v>42</v>
      </c>
      <c r="I173" s="42">
        <v>20000000</v>
      </c>
      <c r="J173" s="54">
        <v>20000000</v>
      </c>
      <c r="K173" s="54">
        <v>20000000</v>
      </c>
      <c r="L173" s="43">
        <v>13500000</v>
      </c>
      <c r="M173" s="37" t="s">
        <v>43</v>
      </c>
      <c r="N173" s="41" t="s">
        <v>441</v>
      </c>
      <c r="O173" s="44">
        <v>42419</v>
      </c>
      <c r="P173" s="44">
        <v>42540</v>
      </c>
      <c r="Q173" s="44">
        <v>42540</v>
      </c>
      <c r="R173" s="45">
        <f t="shared" si="8"/>
        <v>122</v>
      </c>
      <c r="S173" s="45">
        <v>9</v>
      </c>
      <c r="T173" s="46" t="str">
        <f t="shared" ca="1" si="9"/>
        <v>TERMINADO</v>
      </c>
      <c r="U173" s="61"/>
      <c r="V173" s="48"/>
      <c r="W173" s="44"/>
      <c r="X173" s="47"/>
      <c r="Y173" s="47"/>
      <c r="Z173" s="47"/>
      <c r="AA173" s="47"/>
      <c r="AB173" s="47"/>
      <c r="AC173" s="47"/>
      <c r="AD173" s="48"/>
      <c r="AE173" s="62"/>
      <c r="AF173" s="47"/>
      <c r="AG173" s="47"/>
      <c r="AH173" s="47"/>
      <c r="AI173" s="47"/>
      <c r="AJ173" s="47"/>
      <c r="AK173" s="47"/>
      <c r="AL173" s="41"/>
      <c r="AM173" s="41"/>
      <c r="AN173" s="51">
        <f t="shared" ca="1" si="10"/>
        <v>1435.2459016393443</v>
      </c>
      <c r="AO173" s="59"/>
    </row>
    <row r="174" spans="1:41" ht="16.5" customHeight="1" x14ac:dyDescent="0.2">
      <c r="A174" s="34" t="s">
        <v>38</v>
      </c>
      <c r="B174" s="35">
        <v>172</v>
      </c>
      <c r="C174" s="36">
        <v>2016</v>
      </c>
      <c r="D174" s="38" t="s">
        <v>193</v>
      </c>
      <c r="E174" s="39">
        <v>42419</v>
      </c>
      <c r="F174" s="40" t="s">
        <v>442</v>
      </c>
      <c r="G174" s="41" t="s">
        <v>41</v>
      </c>
      <c r="H174" s="41" t="s">
        <v>42</v>
      </c>
      <c r="I174" s="42">
        <v>9000000</v>
      </c>
      <c r="J174" s="54">
        <v>9000000</v>
      </c>
      <c r="K174" s="54">
        <v>9000000</v>
      </c>
      <c r="L174" s="43">
        <v>31800000</v>
      </c>
      <c r="M174" s="37" t="s">
        <v>43</v>
      </c>
      <c r="N174" s="41" t="s">
        <v>443</v>
      </c>
      <c r="O174" s="44">
        <v>42419</v>
      </c>
      <c r="P174" s="44">
        <v>42570</v>
      </c>
      <c r="Q174" s="44">
        <v>42570</v>
      </c>
      <c r="R174" s="45">
        <f t="shared" si="8"/>
        <v>152</v>
      </c>
      <c r="S174" s="45">
        <v>6</v>
      </c>
      <c r="T174" s="46" t="str">
        <f t="shared" ca="1" si="9"/>
        <v>TERMINADO</v>
      </c>
      <c r="U174" s="61"/>
      <c r="V174" s="48"/>
      <c r="W174" s="44"/>
      <c r="X174" s="47"/>
      <c r="Y174" s="47"/>
      <c r="Z174" s="47"/>
      <c r="AA174" s="47"/>
      <c r="AB174" s="47"/>
      <c r="AC174" s="47"/>
      <c r="AD174" s="48"/>
      <c r="AE174" s="62"/>
      <c r="AF174" s="47"/>
      <c r="AG174" s="47"/>
      <c r="AH174" s="47"/>
      <c r="AI174" s="47"/>
      <c r="AJ174" s="47"/>
      <c r="AK174" s="47"/>
      <c r="AL174" s="41"/>
      <c r="AM174" s="41"/>
      <c r="AN174" s="51">
        <f t="shared" ca="1" si="10"/>
        <v>1151.9736842105262</v>
      </c>
      <c r="AO174" s="59"/>
    </row>
    <row r="175" spans="1:41" ht="16.5" customHeight="1" x14ac:dyDescent="0.2">
      <c r="A175" s="34" t="s">
        <v>38</v>
      </c>
      <c r="B175" s="35">
        <v>173</v>
      </c>
      <c r="C175" s="36">
        <v>2016</v>
      </c>
      <c r="D175" s="38" t="s">
        <v>444</v>
      </c>
      <c r="E175" s="39">
        <v>42419</v>
      </c>
      <c r="F175" s="40" t="s">
        <v>445</v>
      </c>
      <c r="G175" s="41" t="s">
        <v>41</v>
      </c>
      <c r="H175" s="41" t="s">
        <v>42</v>
      </c>
      <c r="I175" s="42">
        <v>7260000</v>
      </c>
      <c r="J175" s="54">
        <v>7260000</v>
      </c>
      <c r="K175" s="54">
        <v>9660000</v>
      </c>
      <c r="L175" s="43">
        <v>7500000</v>
      </c>
      <c r="M175" s="37" t="s">
        <v>43</v>
      </c>
      <c r="N175" s="41" t="s">
        <v>446</v>
      </c>
      <c r="O175" s="44">
        <v>42419</v>
      </c>
      <c r="P175" s="44">
        <v>42541</v>
      </c>
      <c r="Q175" s="44">
        <v>42541</v>
      </c>
      <c r="R175" s="45">
        <f t="shared" si="8"/>
        <v>123</v>
      </c>
      <c r="S175" s="45">
        <v>5</v>
      </c>
      <c r="T175" s="46" t="str">
        <f t="shared" ca="1" si="9"/>
        <v>TERMINADO</v>
      </c>
      <c r="U175" s="61"/>
      <c r="V175" s="48"/>
      <c r="W175" s="44"/>
      <c r="X175" s="47"/>
      <c r="Y175" s="47"/>
      <c r="Z175" s="47"/>
      <c r="AA175" s="47"/>
      <c r="AB175" s="47"/>
      <c r="AC175" s="47"/>
      <c r="AD175" s="48"/>
      <c r="AE175" s="62"/>
      <c r="AF175" s="47"/>
      <c r="AG175" s="47"/>
      <c r="AH175" s="47"/>
      <c r="AI175" s="47"/>
      <c r="AJ175" s="47"/>
      <c r="AK175" s="47"/>
      <c r="AL175" s="41"/>
      <c r="AM175" s="41"/>
      <c r="AN175" s="51">
        <f t="shared" ca="1" si="10"/>
        <v>1423.5772357723577</v>
      </c>
      <c r="AO175" s="59"/>
    </row>
    <row r="176" spans="1:41" ht="16.5" customHeight="1" x14ac:dyDescent="0.2">
      <c r="A176" s="34" t="s">
        <v>38</v>
      </c>
      <c r="B176" s="35">
        <v>174</v>
      </c>
      <c r="C176" s="36">
        <v>2016</v>
      </c>
      <c r="D176" s="38" t="s">
        <v>348</v>
      </c>
      <c r="E176" s="39">
        <v>42419</v>
      </c>
      <c r="F176" s="40" t="s">
        <v>447</v>
      </c>
      <c r="G176" s="41" t="s">
        <v>41</v>
      </c>
      <c r="H176" s="41" t="s">
        <v>42</v>
      </c>
      <c r="I176" s="42">
        <v>10000000</v>
      </c>
      <c r="J176" s="54">
        <v>13500000</v>
      </c>
      <c r="K176" s="54">
        <v>13500000</v>
      </c>
      <c r="L176" s="43">
        <v>43996000</v>
      </c>
      <c r="M176" s="37" t="s">
        <v>43</v>
      </c>
      <c r="N176" s="41" t="s">
        <v>448</v>
      </c>
      <c r="O176" s="44">
        <v>42419</v>
      </c>
      <c r="P176" s="44">
        <v>42542</v>
      </c>
      <c r="Q176" s="44">
        <v>42582</v>
      </c>
      <c r="R176" s="45">
        <f t="shared" si="8"/>
        <v>124</v>
      </c>
      <c r="S176" s="45">
        <f>+R176/30</f>
        <v>4.1333333333333337</v>
      </c>
      <c r="T176" s="46" t="str">
        <f t="shared" ca="1" si="9"/>
        <v>TERMINADO</v>
      </c>
      <c r="U176" s="61">
        <v>42</v>
      </c>
      <c r="V176" s="48"/>
      <c r="W176" s="44">
        <v>42582</v>
      </c>
      <c r="X176" s="47"/>
      <c r="Y176" s="47"/>
      <c r="Z176" s="47"/>
      <c r="AA176" s="47"/>
      <c r="AB176" s="47"/>
      <c r="AC176" s="47"/>
      <c r="AD176" s="48"/>
      <c r="AE176" s="62">
        <v>3500000</v>
      </c>
      <c r="AF176" s="47"/>
      <c r="AG176" s="47"/>
      <c r="AH176" s="47"/>
      <c r="AI176" s="47"/>
      <c r="AJ176" s="47"/>
      <c r="AK176" s="47"/>
      <c r="AL176" s="41"/>
      <c r="AM176" s="41"/>
      <c r="AN176" s="51">
        <f t="shared" ca="1" si="10"/>
        <v>1412.0967741935483</v>
      </c>
      <c r="AO176" s="59"/>
    </row>
    <row r="177" spans="1:41" ht="16.5" customHeight="1" x14ac:dyDescent="0.2">
      <c r="A177" s="34" t="s">
        <v>38</v>
      </c>
      <c r="B177" s="35">
        <v>175</v>
      </c>
      <c r="C177" s="36">
        <v>2016</v>
      </c>
      <c r="D177" s="38" t="s">
        <v>175</v>
      </c>
      <c r="E177" s="39">
        <v>42422</v>
      </c>
      <c r="F177" s="40" t="s">
        <v>449</v>
      </c>
      <c r="G177" s="41" t="s">
        <v>41</v>
      </c>
      <c r="H177" s="41" t="s">
        <v>42</v>
      </c>
      <c r="I177" s="42">
        <v>8820000</v>
      </c>
      <c r="J177" s="54">
        <v>8820000</v>
      </c>
      <c r="K177" s="54">
        <v>8820000</v>
      </c>
      <c r="L177" s="43">
        <v>22200000</v>
      </c>
      <c r="M177" s="37" t="s">
        <v>43</v>
      </c>
      <c r="N177" s="41" t="s">
        <v>450</v>
      </c>
      <c r="O177" s="44">
        <v>42422</v>
      </c>
      <c r="P177" s="44">
        <v>42570</v>
      </c>
      <c r="Q177" s="44">
        <v>42570</v>
      </c>
      <c r="R177" s="45">
        <f t="shared" si="8"/>
        <v>149</v>
      </c>
      <c r="S177" s="45">
        <v>6</v>
      </c>
      <c r="T177" s="46" t="str">
        <f t="shared" ca="1" si="9"/>
        <v>TERMINADO</v>
      </c>
      <c r="U177" s="61"/>
      <c r="V177" s="48"/>
      <c r="W177" s="44"/>
      <c r="X177" s="47"/>
      <c r="Y177" s="47"/>
      <c r="Z177" s="47"/>
      <c r="AA177" s="47"/>
      <c r="AB177" s="47"/>
      <c r="AC177" s="47"/>
      <c r="AD177" s="48"/>
      <c r="AE177" s="62"/>
      <c r="AF177" s="47"/>
      <c r="AG177" s="47"/>
      <c r="AH177" s="47"/>
      <c r="AI177" s="47"/>
      <c r="AJ177" s="47"/>
      <c r="AK177" s="47"/>
      <c r="AL177" s="41"/>
      <c r="AM177" s="41"/>
      <c r="AN177" s="51">
        <f t="shared" ca="1" si="10"/>
        <v>1173.1543624161075</v>
      </c>
      <c r="AO177" s="59"/>
    </row>
    <row r="178" spans="1:41" ht="16.5" customHeight="1" x14ac:dyDescent="0.2">
      <c r="A178" s="34" t="s">
        <v>38</v>
      </c>
      <c r="B178" s="35">
        <v>176</v>
      </c>
      <c r="C178" s="36">
        <v>2016</v>
      </c>
      <c r="D178" s="38" t="s">
        <v>90</v>
      </c>
      <c r="E178" s="39">
        <v>42422</v>
      </c>
      <c r="F178" s="40" t="s">
        <v>451</v>
      </c>
      <c r="G178" s="41" t="s">
        <v>41</v>
      </c>
      <c r="H178" s="41" t="s">
        <v>42</v>
      </c>
      <c r="I178" s="42">
        <v>7866667</v>
      </c>
      <c r="J178" s="54">
        <v>10533334</v>
      </c>
      <c r="K178" s="54">
        <v>10533334</v>
      </c>
      <c r="L178" s="43">
        <v>29400000</v>
      </c>
      <c r="M178" s="37" t="s">
        <v>43</v>
      </c>
      <c r="N178" s="41" t="s">
        <v>452</v>
      </c>
      <c r="O178" s="44">
        <v>42422</v>
      </c>
      <c r="P178" s="44">
        <v>42541</v>
      </c>
      <c r="Q178" s="44">
        <v>42582</v>
      </c>
      <c r="R178" s="45">
        <f t="shared" si="8"/>
        <v>120</v>
      </c>
      <c r="S178" s="45">
        <f>+R178/30</f>
        <v>4</v>
      </c>
      <c r="T178" s="46" t="str">
        <f t="shared" ca="1" si="9"/>
        <v>TERMINADO</v>
      </c>
      <c r="U178" s="61">
        <v>40</v>
      </c>
      <c r="V178" s="48"/>
      <c r="W178" s="44">
        <v>42582</v>
      </c>
      <c r="X178" s="47"/>
      <c r="Y178" s="47"/>
      <c r="Z178" s="47"/>
      <c r="AA178" s="47"/>
      <c r="AB178" s="47"/>
      <c r="AC178" s="47"/>
      <c r="AD178" s="48"/>
      <c r="AE178" s="62">
        <v>2666667</v>
      </c>
      <c r="AF178" s="47"/>
      <c r="AG178" s="47"/>
      <c r="AH178" s="47"/>
      <c r="AI178" s="47"/>
      <c r="AJ178" s="47"/>
      <c r="AK178" s="47"/>
      <c r="AL178" s="41"/>
      <c r="AM178" s="41"/>
      <c r="AN178" s="51">
        <f t="shared" ca="1" si="10"/>
        <v>1456.6666666666667</v>
      </c>
      <c r="AO178" s="59"/>
    </row>
    <row r="179" spans="1:41" ht="16.5" customHeight="1" x14ac:dyDescent="0.2">
      <c r="A179" s="34" t="s">
        <v>38</v>
      </c>
      <c r="B179" s="35">
        <v>177</v>
      </c>
      <c r="C179" s="36">
        <v>2016</v>
      </c>
      <c r="D179" s="38" t="s">
        <v>348</v>
      </c>
      <c r="E179" s="39">
        <v>42422</v>
      </c>
      <c r="F179" s="40" t="s">
        <v>453</v>
      </c>
      <c r="G179" s="41" t="s">
        <v>41</v>
      </c>
      <c r="H179" s="41" t="s">
        <v>42</v>
      </c>
      <c r="I179" s="42">
        <v>20000000</v>
      </c>
      <c r="J179" s="54">
        <v>20000000</v>
      </c>
      <c r="K179" s="54">
        <v>20000000</v>
      </c>
      <c r="L179" s="43">
        <v>50350000</v>
      </c>
      <c r="M179" s="37" t="s">
        <v>43</v>
      </c>
      <c r="N179" s="41" t="s">
        <v>454</v>
      </c>
      <c r="O179" s="44">
        <v>42422</v>
      </c>
      <c r="P179" s="44">
        <v>42541</v>
      </c>
      <c r="Q179" s="44">
        <v>42541</v>
      </c>
      <c r="R179" s="45">
        <f t="shared" si="8"/>
        <v>120</v>
      </c>
      <c r="S179" s="63">
        <f>+R179/30</f>
        <v>4</v>
      </c>
      <c r="T179" s="46" t="str">
        <f t="shared" ca="1" si="9"/>
        <v>TERMINADO</v>
      </c>
      <c r="U179" s="61"/>
      <c r="V179" s="48"/>
      <c r="W179" s="44"/>
      <c r="X179" s="47"/>
      <c r="Y179" s="47"/>
      <c r="Z179" s="47"/>
      <c r="AA179" s="47"/>
      <c r="AB179" s="47"/>
      <c r="AC179" s="47"/>
      <c r="AD179" s="48"/>
      <c r="AE179" s="62"/>
      <c r="AF179" s="47"/>
      <c r="AG179" s="47"/>
      <c r="AH179" s="47"/>
      <c r="AI179" s="47"/>
      <c r="AJ179" s="47"/>
      <c r="AK179" s="47"/>
      <c r="AL179" s="41"/>
      <c r="AM179" s="41"/>
      <c r="AN179" s="51">
        <f t="shared" ca="1" si="10"/>
        <v>1456.6666666666667</v>
      </c>
      <c r="AO179" s="59"/>
    </row>
    <row r="180" spans="1:41" ht="16.5" customHeight="1" x14ac:dyDescent="0.2">
      <c r="A180" s="34" t="s">
        <v>38</v>
      </c>
      <c r="B180" s="35">
        <v>178</v>
      </c>
      <c r="C180" s="36">
        <v>2016</v>
      </c>
      <c r="D180" s="38" t="s">
        <v>348</v>
      </c>
      <c r="E180" s="39">
        <v>42422</v>
      </c>
      <c r="F180" s="40" t="s">
        <v>455</v>
      </c>
      <c r="G180" s="41" t="s">
        <v>41</v>
      </c>
      <c r="H180" s="41" t="s">
        <v>42</v>
      </c>
      <c r="I180" s="42">
        <v>20000000</v>
      </c>
      <c r="J180" s="54">
        <v>20000000</v>
      </c>
      <c r="K180" s="54">
        <v>20000000</v>
      </c>
      <c r="L180" s="43">
        <v>56700000</v>
      </c>
      <c r="M180" s="37" t="s">
        <v>43</v>
      </c>
      <c r="N180" s="41" t="s">
        <v>456</v>
      </c>
      <c r="O180" s="44">
        <v>42423</v>
      </c>
      <c r="P180" s="44">
        <v>42544</v>
      </c>
      <c r="Q180" s="44">
        <v>42544</v>
      </c>
      <c r="R180" s="45">
        <f t="shared" si="8"/>
        <v>122</v>
      </c>
      <c r="S180" s="45">
        <f>+R180/30</f>
        <v>4.0666666666666664</v>
      </c>
      <c r="T180" s="46" t="str">
        <f t="shared" ca="1" si="9"/>
        <v>TERMINADO</v>
      </c>
      <c r="U180" s="61"/>
      <c r="V180" s="48"/>
      <c r="W180" s="44"/>
      <c r="X180" s="47"/>
      <c r="Y180" s="47"/>
      <c r="Z180" s="47"/>
      <c r="AA180" s="47"/>
      <c r="AB180" s="47"/>
      <c r="AC180" s="47"/>
      <c r="AD180" s="48"/>
      <c r="AE180" s="62"/>
      <c r="AF180" s="47"/>
      <c r="AG180" s="47"/>
      <c r="AH180" s="47"/>
      <c r="AI180" s="47"/>
      <c r="AJ180" s="47"/>
      <c r="AK180" s="47"/>
      <c r="AL180" s="41"/>
      <c r="AM180" s="41"/>
      <c r="AN180" s="51">
        <f t="shared" ca="1" si="10"/>
        <v>1431.967213114754</v>
      </c>
      <c r="AO180" s="59"/>
    </row>
    <row r="181" spans="1:41" ht="16.5" customHeight="1" x14ac:dyDescent="0.2">
      <c r="A181" s="34" t="s">
        <v>38</v>
      </c>
      <c r="B181" s="35">
        <v>179</v>
      </c>
      <c r="C181" s="36">
        <v>2016</v>
      </c>
      <c r="D181" s="38" t="s">
        <v>193</v>
      </c>
      <c r="E181" s="39">
        <v>42422</v>
      </c>
      <c r="F181" s="40" t="s">
        <v>457</v>
      </c>
      <c r="G181" s="41" t="s">
        <v>41</v>
      </c>
      <c r="H181" s="41" t="s">
        <v>42</v>
      </c>
      <c r="I181" s="42">
        <v>32970000</v>
      </c>
      <c r="J181" s="54">
        <v>32970000</v>
      </c>
      <c r="K181" s="54">
        <v>32970000</v>
      </c>
      <c r="L181" s="43">
        <v>21333333</v>
      </c>
      <c r="M181" s="37" t="s">
        <v>43</v>
      </c>
      <c r="N181" s="41" t="s">
        <v>458</v>
      </c>
      <c r="O181" s="44">
        <v>42423</v>
      </c>
      <c r="P181" s="44">
        <v>42582</v>
      </c>
      <c r="Q181" s="44">
        <v>42582</v>
      </c>
      <c r="R181" s="45">
        <f t="shared" si="8"/>
        <v>160</v>
      </c>
      <c r="S181" s="64">
        <f>+R181/30</f>
        <v>5.333333333333333</v>
      </c>
      <c r="T181" s="46" t="str">
        <f t="shared" ca="1" si="9"/>
        <v>TERMINADO</v>
      </c>
      <c r="U181" s="61"/>
      <c r="V181" s="48"/>
      <c r="W181" s="44"/>
      <c r="X181" s="47"/>
      <c r="Y181" s="47"/>
      <c r="Z181" s="47"/>
      <c r="AA181" s="47"/>
      <c r="AB181" s="47"/>
      <c r="AC181" s="47"/>
      <c r="AD181" s="48"/>
      <c r="AE181" s="62"/>
      <c r="AF181" s="47"/>
      <c r="AG181" s="47"/>
      <c r="AH181" s="47"/>
      <c r="AI181" s="47"/>
      <c r="AJ181" s="47"/>
      <c r="AK181" s="47"/>
      <c r="AL181" s="41"/>
      <c r="AM181" s="41"/>
      <c r="AN181" s="51">
        <f t="shared" ca="1" si="10"/>
        <v>1091.875</v>
      </c>
      <c r="AO181" s="59"/>
    </row>
    <row r="182" spans="1:41" ht="16.5" customHeight="1" x14ac:dyDescent="0.2">
      <c r="A182" s="34" t="s">
        <v>38</v>
      </c>
      <c r="B182" s="35">
        <v>180</v>
      </c>
      <c r="C182" s="36">
        <v>2016</v>
      </c>
      <c r="D182" s="38" t="s">
        <v>348</v>
      </c>
      <c r="E182" s="39">
        <v>42422</v>
      </c>
      <c r="F182" s="40" t="s">
        <v>428</v>
      </c>
      <c r="G182" s="41" t="s">
        <v>41</v>
      </c>
      <c r="H182" s="41" t="s">
        <v>42</v>
      </c>
      <c r="I182" s="42">
        <v>16000000</v>
      </c>
      <c r="J182" s="54">
        <v>16000000</v>
      </c>
      <c r="K182" s="54">
        <v>16000000</v>
      </c>
      <c r="L182" s="43">
        <v>38666666</v>
      </c>
      <c r="M182" s="37" t="s">
        <v>43</v>
      </c>
      <c r="N182" s="41" t="s">
        <v>459</v>
      </c>
      <c r="O182" s="44">
        <v>42423</v>
      </c>
      <c r="P182" s="44">
        <v>42544</v>
      </c>
      <c r="Q182" s="44">
        <v>42544</v>
      </c>
      <c r="R182" s="45">
        <f t="shared" si="8"/>
        <v>122</v>
      </c>
      <c r="S182" s="45">
        <f>+R182/30</f>
        <v>4.0666666666666664</v>
      </c>
      <c r="T182" s="46" t="str">
        <f t="shared" ca="1" si="9"/>
        <v>TERMINADO</v>
      </c>
      <c r="U182" s="61"/>
      <c r="V182" s="48"/>
      <c r="W182" s="44"/>
      <c r="X182" s="47"/>
      <c r="Y182" s="47"/>
      <c r="Z182" s="47"/>
      <c r="AA182" s="47"/>
      <c r="AB182" s="47"/>
      <c r="AC182" s="47"/>
      <c r="AD182" s="48"/>
      <c r="AE182" s="62"/>
      <c r="AF182" s="47"/>
      <c r="AG182" s="47"/>
      <c r="AH182" s="47"/>
      <c r="AI182" s="47"/>
      <c r="AJ182" s="47"/>
      <c r="AK182" s="47"/>
      <c r="AL182" s="41"/>
      <c r="AM182" s="41"/>
      <c r="AN182" s="51">
        <f t="shared" ca="1" si="10"/>
        <v>1431.967213114754</v>
      </c>
      <c r="AO182" s="59"/>
    </row>
    <row r="183" spans="1:41" ht="16.5" customHeight="1" x14ac:dyDescent="0.2">
      <c r="A183" s="34" t="s">
        <v>38</v>
      </c>
      <c r="B183" s="35">
        <v>181</v>
      </c>
      <c r="C183" s="36">
        <v>2016</v>
      </c>
      <c r="D183" s="38" t="s">
        <v>193</v>
      </c>
      <c r="E183" s="39">
        <v>42423</v>
      </c>
      <c r="F183" s="40" t="s">
        <v>460</v>
      </c>
      <c r="G183" s="41" t="s">
        <v>41</v>
      </c>
      <c r="H183" s="41" t="s">
        <v>42</v>
      </c>
      <c r="I183" s="42">
        <v>33280000</v>
      </c>
      <c r="J183" s="54">
        <v>33280000</v>
      </c>
      <c r="K183" s="54">
        <v>33280000</v>
      </c>
      <c r="L183" s="43">
        <v>21000000</v>
      </c>
      <c r="M183" s="37" t="s">
        <v>43</v>
      </c>
      <c r="N183" s="41" t="s">
        <v>461</v>
      </c>
      <c r="O183" s="44">
        <v>42424</v>
      </c>
      <c r="P183" s="44">
        <v>42582</v>
      </c>
      <c r="Q183" s="44">
        <v>42582</v>
      </c>
      <c r="R183" s="45">
        <f t="shared" si="8"/>
        <v>159</v>
      </c>
      <c r="S183" s="45">
        <v>6</v>
      </c>
      <c r="T183" s="46" t="str">
        <f t="shared" ca="1" si="9"/>
        <v>TERMINADO</v>
      </c>
      <c r="U183" s="61"/>
      <c r="V183" s="48"/>
      <c r="W183" s="44"/>
      <c r="X183" s="47"/>
      <c r="Y183" s="47"/>
      <c r="Z183" s="47"/>
      <c r="AA183" s="47"/>
      <c r="AB183" s="47"/>
      <c r="AC183" s="47"/>
      <c r="AD183" s="48"/>
      <c r="AE183" s="62"/>
      <c r="AF183" s="47"/>
      <c r="AG183" s="47"/>
      <c r="AH183" s="47"/>
      <c r="AI183" s="47"/>
      <c r="AJ183" s="47"/>
      <c r="AK183" s="47"/>
      <c r="AL183" s="41"/>
      <c r="AM183" s="41"/>
      <c r="AN183" s="51">
        <f t="shared" ca="1" si="10"/>
        <v>1098.1132075471698</v>
      </c>
      <c r="AO183" s="59"/>
    </row>
    <row r="184" spans="1:41" ht="16.5" customHeight="1" x14ac:dyDescent="0.2">
      <c r="A184" s="34" t="s">
        <v>38</v>
      </c>
      <c r="B184" s="35">
        <v>182</v>
      </c>
      <c r="C184" s="36">
        <v>2016</v>
      </c>
      <c r="D184" s="38" t="s">
        <v>175</v>
      </c>
      <c r="E184" s="39">
        <v>42423</v>
      </c>
      <c r="F184" s="40" t="s">
        <v>462</v>
      </c>
      <c r="G184" s="41" t="s">
        <v>41</v>
      </c>
      <c r="H184" s="41" t="s">
        <v>42</v>
      </c>
      <c r="I184" s="42">
        <v>19466667</v>
      </c>
      <c r="J184" s="54">
        <v>19466667</v>
      </c>
      <c r="K184" s="54">
        <v>19466667</v>
      </c>
      <c r="L184" s="43">
        <v>28050000</v>
      </c>
      <c r="M184" s="37" t="s">
        <v>43</v>
      </c>
      <c r="N184" s="41" t="s">
        <v>463</v>
      </c>
      <c r="O184" s="44">
        <v>42423</v>
      </c>
      <c r="P184" s="44">
        <v>42570</v>
      </c>
      <c r="Q184" s="44">
        <v>42570</v>
      </c>
      <c r="R184" s="45">
        <f t="shared" si="8"/>
        <v>148</v>
      </c>
      <c r="S184" s="45">
        <v>8</v>
      </c>
      <c r="T184" s="46" t="str">
        <f t="shared" ca="1" si="9"/>
        <v>TERMINADO</v>
      </c>
      <c r="U184" s="61"/>
      <c r="V184" s="48"/>
      <c r="W184" s="44"/>
      <c r="X184" s="47"/>
      <c r="Y184" s="47"/>
      <c r="Z184" s="47"/>
      <c r="AA184" s="47"/>
      <c r="AB184" s="47"/>
      <c r="AC184" s="47"/>
      <c r="AD184" s="48"/>
      <c r="AE184" s="62"/>
      <c r="AF184" s="47"/>
      <c r="AG184" s="47"/>
      <c r="AH184" s="47"/>
      <c r="AI184" s="47"/>
      <c r="AJ184" s="47"/>
      <c r="AK184" s="47"/>
      <c r="AL184" s="41"/>
      <c r="AM184" s="41"/>
      <c r="AN184" s="51">
        <f t="shared" ca="1" si="10"/>
        <v>1180.4054054054054</v>
      </c>
      <c r="AO184" s="59"/>
    </row>
    <row r="185" spans="1:41" ht="16.5" customHeight="1" x14ac:dyDescent="0.2">
      <c r="A185" s="34" t="s">
        <v>38</v>
      </c>
      <c r="B185" s="35">
        <v>183</v>
      </c>
      <c r="C185" s="36">
        <v>2016</v>
      </c>
      <c r="D185" s="38" t="s">
        <v>193</v>
      </c>
      <c r="E185" s="39">
        <v>42423</v>
      </c>
      <c r="F185" s="40" t="s">
        <v>464</v>
      </c>
      <c r="G185" s="41" t="s">
        <v>41</v>
      </c>
      <c r="H185" s="41" t="s">
        <v>42</v>
      </c>
      <c r="I185" s="42">
        <v>10000000</v>
      </c>
      <c r="J185" s="54">
        <v>10000000</v>
      </c>
      <c r="K185" s="54">
        <v>10000000</v>
      </c>
      <c r="L185" s="43">
        <v>81148870</v>
      </c>
      <c r="M185" s="37" t="s">
        <v>43</v>
      </c>
      <c r="N185" s="41" t="s">
        <v>465</v>
      </c>
      <c r="O185" s="44">
        <v>42423</v>
      </c>
      <c r="P185" s="44">
        <v>42574</v>
      </c>
      <c r="Q185" s="44">
        <v>42574</v>
      </c>
      <c r="R185" s="45">
        <f t="shared" si="8"/>
        <v>152</v>
      </c>
      <c r="S185" s="45">
        <f>+R185/30</f>
        <v>5.0666666666666664</v>
      </c>
      <c r="T185" s="46" t="str">
        <f t="shared" ca="1" si="9"/>
        <v>TERMINADO</v>
      </c>
      <c r="U185" s="61"/>
      <c r="V185" s="48"/>
      <c r="W185" s="44"/>
      <c r="X185" s="47"/>
      <c r="Y185" s="47"/>
      <c r="Z185" s="47"/>
      <c r="AA185" s="47"/>
      <c r="AB185" s="47"/>
      <c r="AC185" s="47"/>
      <c r="AD185" s="48"/>
      <c r="AE185" s="62"/>
      <c r="AF185" s="47"/>
      <c r="AG185" s="47"/>
      <c r="AH185" s="47"/>
      <c r="AI185" s="47"/>
      <c r="AJ185" s="47"/>
      <c r="AK185" s="47"/>
      <c r="AL185" s="41"/>
      <c r="AM185" s="41"/>
      <c r="AN185" s="51">
        <f t="shared" ca="1" si="10"/>
        <v>1149.3421052631579</v>
      </c>
      <c r="AO185" s="59"/>
    </row>
    <row r="186" spans="1:41" ht="15" x14ac:dyDescent="0.2">
      <c r="A186" s="34" t="s">
        <v>38</v>
      </c>
      <c r="B186" s="35">
        <v>184</v>
      </c>
      <c r="C186" s="36">
        <v>2016</v>
      </c>
      <c r="D186" s="38" t="e">
        <v>#N/A</v>
      </c>
      <c r="E186" s="39">
        <v>42423</v>
      </c>
      <c r="F186" s="40" t="s">
        <v>466</v>
      </c>
      <c r="G186" s="41" t="s">
        <v>41</v>
      </c>
      <c r="H186" s="41" t="s">
        <v>42</v>
      </c>
      <c r="I186" s="42">
        <v>9750000</v>
      </c>
      <c r="J186" s="54">
        <v>9750000</v>
      </c>
      <c r="K186" s="54">
        <v>0</v>
      </c>
      <c r="L186" s="43">
        <v>13800000</v>
      </c>
      <c r="M186" s="37" t="s">
        <v>43</v>
      </c>
      <c r="N186" s="41" t="s">
        <v>467</v>
      </c>
      <c r="O186" s="44">
        <v>42423</v>
      </c>
      <c r="P186" s="44">
        <v>42541</v>
      </c>
      <c r="Q186" s="44">
        <v>42541</v>
      </c>
      <c r="R186" s="45">
        <f t="shared" si="8"/>
        <v>119</v>
      </c>
      <c r="S186" s="45">
        <v>6</v>
      </c>
      <c r="T186" s="46" t="str">
        <f t="shared" ca="1" si="9"/>
        <v>TERMINADO</v>
      </c>
      <c r="U186" s="61"/>
      <c r="V186" s="48"/>
      <c r="W186" s="44"/>
      <c r="X186" s="47"/>
      <c r="Y186" s="47"/>
      <c r="Z186" s="47"/>
      <c r="AA186" s="47"/>
      <c r="AB186" s="47"/>
      <c r="AC186" s="47"/>
      <c r="AD186" s="48"/>
      <c r="AE186" s="62"/>
      <c r="AF186" s="47"/>
      <c r="AG186" s="47"/>
      <c r="AH186" s="47"/>
      <c r="AI186" s="47"/>
      <c r="AJ186" s="47"/>
      <c r="AK186" s="47"/>
      <c r="AL186" s="41"/>
      <c r="AM186" s="41"/>
      <c r="AN186" s="51">
        <f t="shared" ca="1" si="10"/>
        <v>1468.0672268907563</v>
      </c>
      <c r="AO186" s="59" t="s">
        <v>468</v>
      </c>
    </row>
    <row r="187" spans="1:41" ht="16.5" customHeight="1" x14ac:dyDescent="0.2">
      <c r="A187" s="34" t="s">
        <v>38</v>
      </c>
      <c r="B187" s="35">
        <v>185</v>
      </c>
      <c r="C187" s="36">
        <v>2016</v>
      </c>
      <c r="D187" s="38" t="s">
        <v>46</v>
      </c>
      <c r="E187" s="39">
        <v>42424</v>
      </c>
      <c r="F187" s="40" t="s">
        <v>469</v>
      </c>
      <c r="G187" s="41" t="s">
        <v>41</v>
      </c>
      <c r="H187" s="41" t="s">
        <v>42</v>
      </c>
      <c r="I187" s="42">
        <v>7500000</v>
      </c>
      <c r="J187" s="54">
        <v>7500000</v>
      </c>
      <c r="K187" s="54">
        <v>7500000</v>
      </c>
      <c r="L187" s="43">
        <v>12000000</v>
      </c>
      <c r="M187" s="37" t="s">
        <v>43</v>
      </c>
      <c r="N187" s="41" t="s">
        <v>470</v>
      </c>
      <c r="O187" s="44">
        <v>42425</v>
      </c>
      <c r="P187" s="44">
        <v>42515</v>
      </c>
      <c r="Q187" s="44">
        <v>42515</v>
      </c>
      <c r="R187" s="45">
        <f t="shared" si="8"/>
        <v>91</v>
      </c>
      <c r="S187" s="45">
        <v>6</v>
      </c>
      <c r="T187" s="46" t="str">
        <f t="shared" ca="1" si="9"/>
        <v>TERMINADO</v>
      </c>
      <c r="U187" s="61"/>
      <c r="V187" s="48"/>
      <c r="W187" s="44"/>
      <c r="X187" s="47"/>
      <c r="Y187" s="47"/>
      <c r="Z187" s="47"/>
      <c r="AA187" s="47"/>
      <c r="AB187" s="47"/>
      <c r="AC187" s="47"/>
      <c r="AD187" s="48"/>
      <c r="AE187" s="62"/>
      <c r="AF187" s="47"/>
      <c r="AG187" s="47"/>
      <c r="AH187" s="47"/>
      <c r="AI187" s="47"/>
      <c r="AJ187" s="47"/>
      <c r="AK187" s="47"/>
      <c r="AL187" s="41"/>
      <c r="AM187" s="41"/>
      <c r="AN187" s="51">
        <f t="shared" ca="1" si="10"/>
        <v>1917.5824175824175</v>
      </c>
      <c r="AO187" s="59"/>
    </row>
    <row r="188" spans="1:41" ht="16.5" customHeight="1" x14ac:dyDescent="0.2">
      <c r="A188" s="34" t="s">
        <v>38</v>
      </c>
      <c r="B188" s="35">
        <v>186</v>
      </c>
      <c r="C188" s="36">
        <v>2016</v>
      </c>
      <c r="D188" s="38" t="s">
        <v>193</v>
      </c>
      <c r="E188" s="39">
        <v>42424</v>
      </c>
      <c r="F188" s="40" t="s">
        <v>471</v>
      </c>
      <c r="G188" s="41" t="s">
        <v>41</v>
      </c>
      <c r="H188" s="41" t="s">
        <v>42</v>
      </c>
      <c r="I188" s="42">
        <v>23400000</v>
      </c>
      <c r="J188" s="54">
        <v>23400000</v>
      </c>
      <c r="K188" s="54">
        <v>23400000</v>
      </c>
      <c r="L188" s="43">
        <v>17000000</v>
      </c>
      <c r="M188" s="37" t="s">
        <v>43</v>
      </c>
      <c r="N188" s="41" t="s">
        <v>472</v>
      </c>
      <c r="O188" s="44">
        <v>42424</v>
      </c>
      <c r="P188" s="44">
        <v>42582</v>
      </c>
      <c r="Q188" s="44">
        <v>42582</v>
      </c>
      <c r="R188" s="45">
        <f t="shared" si="8"/>
        <v>159</v>
      </c>
      <c r="S188" s="63">
        <v>8.5</v>
      </c>
      <c r="T188" s="46" t="str">
        <f t="shared" ca="1" si="9"/>
        <v>TERMINADO</v>
      </c>
      <c r="U188" s="61"/>
      <c r="V188" s="48"/>
      <c r="W188" s="44"/>
      <c r="X188" s="47"/>
      <c r="Y188" s="47"/>
      <c r="Z188" s="47"/>
      <c r="AA188" s="47"/>
      <c r="AB188" s="47"/>
      <c r="AC188" s="47"/>
      <c r="AD188" s="48"/>
      <c r="AE188" s="62"/>
      <c r="AF188" s="47"/>
      <c r="AG188" s="47"/>
      <c r="AH188" s="47"/>
      <c r="AI188" s="47"/>
      <c r="AJ188" s="47"/>
      <c r="AK188" s="47"/>
      <c r="AL188" s="41"/>
      <c r="AM188" s="41"/>
      <c r="AN188" s="51">
        <f t="shared" ca="1" si="10"/>
        <v>1098.1132075471698</v>
      </c>
      <c r="AO188" s="59"/>
    </row>
    <row r="189" spans="1:41" ht="16.5" customHeight="1" x14ac:dyDescent="0.2">
      <c r="A189" s="34" t="s">
        <v>38</v>
      </c>
      <c r="B189" s="35">
        <v>187</v>
      </c>
      <c r="C189" s="36">
        <v>2016</v>
      </c>
      <c r="D189" s="38" t="s">
        <v>193</v>
      </c>
      <c r="E189" s="39">
        <v>42424</v>
      </c>
      <c r="F189" s="40" t="s">
        <v>473</v>
      </c>
      <c r="G189" s="41" t="s">
        <v>41</v>
      </c>
      <c r="H189" s="41" t="s">
        <v>42</v>
      </c>
      <c r="I189" s="42">
        <v>27560000</v>
      </c>
      <c r="J189" s="54">
        <v>27560000</v>
      </c>
      <c r="K189" s="54">
        <v>27560000</v>
      </c>
      <c r="L189" s="43">
        <v>26500000</v>
      </c>
      <c r="M189" s="37" t="s">
        <v>43</v>
      </c>
      <c r="N189" s="41" t="s">
        <v>474</v>
      </c>
      <c r="O189" s="44">
        <v>42424</v>
      </c>
      <c r="P189" s="44">
        <v>42582</v>
      </c>
      <c r="Q189" s="44">
        <v>42582</v>
      </c>
      <c r="R189" s="45">
        <f t="shared" si="8"/>
        <v>159</v>
      </c>
      <c r="S189" s="45">
        <f>+R189/30</f>
        <v>5.3</v>
      </c>
      <c r="T189" s="46" t="str">
        <f t="shared" ca="1" si="9"/>
        <v>TERMINADO</v>
      </c>
      <c r="U189" s="61"/>
      <c r="V189" s="48"/>
      <c r="W189" s="44"/>
      <c r="X189" s="47"/>
      <c r="Y189" s="47"/>
      <c r="Z189" s="47"/>
      <c r="AA189" s="47"/>
      <c r="AB189" s="47"/>
      <c r="AC189" s="47"/>
      <c r="AD189" s="48"/>
      <c r="AE189" s="62"/>
      <c r="AF189" s="47"/>
      <c r="AG189" s="47"/>
      <c r="AH189" s="47"/>
      <c r="AI189" s="47"/>
      <c r="AJ189" s="47"/>
      <c r="AK189" s="47"/>
      <c r="AL189" s="41"/>
      <c r="AM189" s="41"/>
      <c r="AN189" s="51">
        <f t="shared" ca="1" si="10"/>
        <v>1098.1132075471698</v>
      </c>
      <c r="AO189" s="59"/>
    </row>
    <row r="190" spans="1:41" ht="16.5" customHeight="1" x14ac:dyDescent="0.2">
      <c r="A190" s="34" t="s">
        <v>38</v>
      </c>
      <c r="B190" s="35">
        <v>188</v>
      </c>
      <c r="C190" s="36">
        <v>2016</v>
      </c>
      <c r="D190" s="38" t="s">
        <v>348</v>
      </c>
      <c r="E190" s="39">
        <v>42424</v>
      </c>
      <c r="F190" s="40" t="s">
        <v>475</v>
      </c>
      <c r="G190" s="41" t="s">
        <v>41</v>
      </c>
      <c r="H190" s="41" t="s">
        <v>42</v>
      </c>
      <c r="I190" s="42">
        <v>20000000</v>
      </c>
      <c r="J190" s="54">
        <v>20000000</v>
      </c>
      <c r="K190" s="54">
        <v>20000000</v>
      </c>
      <c r="L190" s="43">
        <v>18000000</v>
      </c>
      <c r="M190" s="37" t="s">
        <v>43</v>
      </c>
      <c r="N190" s="41" t="s">
        <v>476</v>
      </c>
      <c r="O190" s="44">
        <v>42424</v>
      </c>
      <c r="P190" s="44">
        <v>42545</v>
      </c>
      <c r="Q190" s="44">
        <v>42545</v>
      </c>
      <c r="R190" s="45">
        <f t="shared" si="8"/>
        <v>122</v>
      </c>
      <c r="S190" s="45">
        <v>6</v>
      </c>
      <c r="T190" s="46" t="str">
        <f t="shared" ca="1" si="9"/>
        <v>TERMINADO</v>
      </c>
      <c r="U190" s="61"/>
      <c r="V190" s="48"/>
      <c r="W190" s="44"/>
      <c r="X190" s="47"/>
      <c r="Y190" s="47"/>
      <c r="Z190" s="47"/>
      <c r="AA190" s="47"/>
      <c r="AB190" s="47"/>
      <c r="AC190" s="47"/>
      <c r="AD190" s="48"/>
      <c r="AE190" s="62"/>
      <c r="AF190" s="47"/>
      <c r="AG190" s="47"/>
      <c r="AH190" s="47"/>
      <c r="AI190" s="47"/>
      <c r="AJ190" s="47"/>
      <c r="AK190" s="47"/>
      <c r="AL190" s="41"/>
      <c r="AM190" s="41"/>
      <c r="AN190" s="51">
        <f t="shared" ca="1" si="10"/>
        <v>1431.1475409836066</v>
      </c>
      <c r="AO190" s="59"/>
    </row>
    <row r="191" spans="1:41" ht="16.5" customHeight="1" x14ac:dyDescent="0.2">
      <c r="A191" s="34" t="s">
        <v>38</v>
      </c>
      <c r="B191" s="35">
        <v>189</v>
      </c>
      <c r="C191" s="36">
        <v>2016</v>
      </c>
      <c r="D191" s="38" t="s">
        <v>193</v>
      </c>
      <c r="E191" s="39">
        <v>42424</v>
      </c>
      <c r="F191" s="40" t="s">
        <v>477</v>
      </c>
      <c r="G191" s="41" t="s">
        <v>41</v>
      </c>
      <c r="H191" s="41" t="s">
        <v>42</v>
      </c>
      <c r="I191" s="42">
        <v>22500000</v>
      </c>
      <c r="J191" s="54">
        <v>22500000</v>
      </c>
      <c r="K191" s="54">
        <v>22500000</v>
      </c>
      <c r="L191" s="43">
        <v>77333328</v>
      </c>
      <c r="M191" s="37" t="s">
        <v>43</v>
      </c>
      <c r="N191" s="41" t="s">
        <v>478</v>
      </c>
      <c r="O191" s="44">
        <v>42424</v>
      </c>
      <c r="P191" s="44">
        <v>42575</v>
      </c>
      <c r="Q191" s="44">
        <v>42575</v>
      </c>
      <c r="R191" s="45">
        <f t="shared" si="8"/>
        <v>152</v>
      </c>
      <c r="S191" s="45">
        <v>9</v>
      </c>
      <c r="T191" s="46" t="str">
        <f t="shared" ca="1" si="9"/>
        <v>TERMINADO</v>
      </c>
      <c r="U191" s="61"/>
      <c r="V191" s="48"/>
      <c r="W191" s="44"/>
      <c r="X191" s="47"/>
      <c r="Y191" s="47"/>
      <c r="Z191" s="47"/>
      <c r="AA191" s="47"/>
      <c r="AB191" s="47"/>
      <c r="AC191" s="47"/>
      <c r="AD191" s="48"/>
      <c r="AE191" s="62"/>
      <c r="AF191" s="47"/>
      <c r="AG191" s="47"/>
      <c r="AH191" s="47"/>
      <c r="AI191" s="47"/>
      <c r="AJ191" s="47"/>
      <c r="AK191" s="47"/>
      <c r="AL191" s="41"/>
      <c r="AM191" s="41"/>
      <c r="AN191" s="51">
        <f t="shared" ca="1" si="10"/>
        <v>1148.6842105263158</v>
      </c>
      <c r="AO191" s="59"/>
    </row>
    <row r="192" spans="1:41" ht="16.5" customHeight="1" x14ac:dyDescent="0.2">
      <c r="A192" s="34" t="s">
        <v>38</v>
      </c>
      <c r="B192" s="35">
        <v>190</v>
      </c>
      <c r="C192" s="36">
        <v>2016</v>
      </c>
      <c r="D192" s="38" t="s">
        <v>348</v>
      </c>
      <c r="E192" s="39">
        <v>42424</v>
      </c>
      <c r="F192" s="40" t="s">
        <v>479</v>
      </c>
      <c r="G192" s="41" t="s">
        <v>41</v>
      </c>
      <c r="H192" s="41" t="s">
        <v>42</v>
      </c>
      <c r="I192" s="42">
        <v>22800000</v>
      </c>
      <c r="J192" s="54">
        <v>22800000</v>
      </c>
      <c r="K192" s="54">
        <v>22800000</v>
      </c>
      <c r="L192" s="43">
        <v>12600000</v>
      </c>
      <c r="M192" s="37" t="s">
        <v>43</v>
      </c>
      <c r="N192" s="41" t="s">
        <v>480</v>
      </c>
      <c r="O192" s="44">
        <v>42424</v>
      </c>
      <c r="P192" s="44">
        <v>42545</v>
      </c>
      <c r="Q192" s="44">
        <v>42545</v>
      </c>
      <c r="R192" s="45">
        <f t="shared" si="8"/>
        <v>122</v>
      </c>
      <c r="S192" s="45">
        <v>6</v>
      </c>
      <c r="T192" s="46" t="str">
        <f t="shared" ca="1" si="9"/>
        <v>TERMINADO</v>
      </c>
      <c r="U192" s="61"/>
      <c r="V192" s="48"/>
      <c r="W192" s="44"/>
      <c r="X192" s="47"/>
      <c r="Y192" s="47"/>
      <c r="Z192" s="47"/>
      <c r="AA192" s="47"/>
      <c r="AB192" s="47"/>
      <c r="AC192" s="47"/>
      <c r="AD192" s="48"/>
      <c r="AE192" s="62"/>
      <c r="AF192" s="47"/>
      <c r="AG192" s="47"/>
      <c r="AH192" s="47"/>
      <c r="AI192" s="47"/>
      <c r="AJ192" s="47"/>
      <c r="AK192" s="47"/>
      <c r="AL192" s="41"/>
      <c r="AM192" s="41"/>
      <c r="AN192" s="51">
        <f t="shared" ca="1" si="10"/>
        <v>1431.1475409836066</v>
      </c>
      <c r="AO192" s="59"/>
    </row>
    <row r="193" spans="1:41" ht="16.5" customHeight="1" x14ac:dyDescent="0.2">
      <c r="A193" s="34" t="s">
        <v>38</v>
      </c>
      <c r="B193" s="35">
        <v>191</v>
      </c>
      <c r="C193" s="36">
        <v>2016</v>
      </c>
      <c r="D193" s="38" t="s">
        <v>193</v>
      </c>
      <c r="E193" s="39">
        <v>42424</v>
      </c>
      <c r="F193" s="40" t="s">
        <v>481</v>
      </c>
      <c r="G193" s="41" t="s">
        <v>41</v>
      </c>
      <c r="H193" s="41" t="s">
        <v>42</v>
      </c>
      <c r="I193" s="42">
        <v>34320000</v>
      </c>
      <c r="J193" s="54">
        <v>34320000</v>
      </c>
      <c r="K193" s="54">
        <v>34320000</v>
      </c>
      <c r="L193" s="43">
        <v>42500000</v>
      </c>
      <c r="M193" s="37" t="s">
        <v>43</v>
      </c>
      <c r="N193" s="41" t="s">
        <v>482</v>
      </c>
      <c r="O193" s="44">
        <v>42424</v>
      </c>
      <c r="P193" s="44">
        <v>42582</v>
      </c>
      <c r="Q193" s="44">
        <v>42582</v>
      </c>
      <c r="R193" s="45">
        <f t="shared" si="8"/>
        <v>159</v>
      </c>
      <c r="S193" s="63">
        <f t="shared" ref="S193:S256" si="11">+R193/30</f>
        <v>5.3</v>
      </c>
      <c r="T193" s="46" t="str">
        <f t="shared" ca="1" si="9"/>
        <v>TERMINADO</v>
      </c>
      <c r="U193" s="61"/>
      <c r="V193" s="48"/>
      <c r="W193" s="44"/>
      <c r="X193" s="47"/>
      <c r="Y193" s="47"/>
      <c r="Z193" s="47"/>
      <c r="AA193" s="47"/>
      <c r="AB193" s="47"/>
      <c r="AC193" s="47"/>
      <c r="AD193" s="48"/>
      <c r="AE193" s="62"/>
      <c r="AF193" s="47"/>
      <c r="AG193" s="47"/>
      <c r="AH193" s="47"/>
      <c r="AI193" s="47"/>
      <c r="AJ193" s="47"/>
      <c r="AK193" s="47"/>
      <c r="AL193" s="41"/>
      <c r="AM193" s="41"/>
      <c r="AN193" s="51">
        <f t="shared" ca="1" si="10"/>
        <v>1098.1132075471698</v>
      </c>
      <c r="AO193" s="59"/>
    </row>
    <row r="194" spans="1:41" ht="16.5" customHeight="1" x14ac:dyDescent="0.2">
      <c r="A194" s="34" t="s">
        <v>38</v>
      </c>
      <c r="B194" s="35">
        <v>192</v>
      </c>
      <c r="C194" s="36">
        <v>2016</v>
      </c>
      <c r="D194" s="38" t="s">
        <v>146</v>
      </c>
      <c r="E194" s="39">
        <v>42424</v>
      </c>
      <c r="F194" s="40" t="s">
        <v>483</v>
      </c>
      <c r="G194" s="41" t="s">
        <v>41</v>
      </c>
      <c r="H194" s="41" t="s">
        <v>42</v>
      </c>
      <c r="I194" s="42">
        <v>7040000</v>
      </c>
      <c r="J194" s="54">
        <v>7040000</v>
      </c>
      <c r="K194" s="54">
        <v>7040000</v>
      </c>
      <c r="L194" s="43">
        <v>54000000</v>
      </c>
      <c r="M194" s="37" t="s">
        <v>43</v>
      </c>
      <c r="N194" s="41" t="s">
        <v>484</v>
      </c>
      <c r="O194" s="44">
        <v>42424</v>
      </c>
      <c r="P194" s="44">
        <v>42541</v>
      </c>
      <c r="Q194" s="44">
        <v>42541</v>
      </c>
      <c r="R194" s="45">
        <f t="shared" si="8"/>
        <v>118</v>
      </c>
      <c r="S194" s="45">
        <f t="shared" si="11"/>
        <v>3.9333333333333331</v>
      </c>
      <c r="T194" s="46" t="str">
        <f t="shared" ca="1" si="9"/>
        <v>TERMINADO</v>
      </c>
      <c r="U194" s="61"/>
      <c r="V194" s="48"/>
      <c r="W194" s="44"/>
      <c r="X194" s="47"/>
      <c r="Y194" s="47"/>
      <c r="Z194" s="47"/>
      <c r="AA194" s="47"/>
      <c r="AB194" s="47"/>
      <c r="AC194" s="47"/>
      <c r="AD194" s="48"/>
      <c r="AE194" s="62"/>
      <c r="AF194" s="47"/>
      <c r="AG194" s="47"/>
      <c r="AH194" s="47"/>
      <c r="AI194" s="47"/>
      <c r="AJ194" s="47"/>
      <c r="AK194" s="47"/>
      <c r="AL194" s="41"/>
      <c r="AM194" s="41"/>
      <c r="AN194" s="51">
        <f t="shared" ca="1" si="10"/>
        <v>1479.6610169491526</v>
      </c>
      <c r="AO194" s="59" t="s">
        <v>485</v>
      </c>
    </row>
    <row r="195" spans="1:41" ht="16.5" customHeight="1" x14ac:dyDescent="0.2">
      <c r="A195" s="34" t="s">
        <v>38</v>
      </c>
      <c r="B195" s="35">
        <v>193</v>
      </c>
      <c r="C195" s="36">
        <v>2016</v>
      </c>
      <c r="D195" s="38" t="s">
        <v>146</v>
      </c>
      <c r="E195" s="39">
        <v>42424</v>
      </c>
      <c r="F195" s="40" t="s">
        <v>486</v>
      </c>
      <c r="G195" s="41" t="s">
        <v>41</v>
      </c>
      <c r="H195" s="41" t="s">
        <v>42</v>
      </c>
      <c r="I195" s="42">
        <v>16000000</v>
      </c>
      <c r="J195" s="54">
        <v>16000000</v>
      </c>
      <c r="K195" s="54">
        <v>16000000</v>
      </c>
      <c r="L195" s="43">
        <v>36000000</v>
      </c>
      <c r="M195" s="37" t="s">
        <v>43</v>
      </c>
      <c r="N195" s="41" t="s">
        <v>286</v>
      </c>
      <c r="O195" s="44">
        <v>42424</v>
      </c>
      <c r="P195" s="44">
        <v>42545</v>
      </c>
      <c r="Q195" s="44">
        <v>42545</v>
      </c>
      <c r="R195" s="45">
        <f t="shared" ref="R195:R258" si="12">P195-O195+1</f>
        <v>122</v>
      </c>
      <c r="S195" s="45">
        <f t="shared" si="11"/>
        <v>4.0666666666666664</v>
      </c>
      <c r="T195" s="46" t="str">
        <f t="shared" ref="T195:T258" ca="1" si="13">IF(O195=0,"",IF($T$1&gt;P195,"TERMINADO","EN EJECUCION"))</f>
        <v>TERMINADO</v>
      </c>
      <c r="U195" s="61"/>
      <c r="V195" s="48"/>
      <c r="W195" s="44"/>
      <c r="X195" s="47"/>
      <c r="Y195" s="47"/>
      <c r="Z195" s="47"/>
      <c r="AA195" s="47"/>
      <c r="AB195" s="47"/>
      <c r="AC195" s="47"/>
      <c r="AD195" s="48"/>
      <c r="AE195" s="62"/>
      <c r="AF195" s="47"/>
      <c r="AG195" s="47"/>
      <c r="AH195" s="47"/>
      <c r="AI195" s="47"/>
      <c r="AJ195" s="47"/>
      <c r="AK195" s="47"/>
      <c r="AL195" s="41"/>
      <c r="AM195" s="41"/>
      <c r="AN195" s="51">
        <f t="shared" ref="AN195:AN258" ca="1" si="14">IF(R195=1,"",100*($T$1-O195+1)/R195)</f>
        <v>1431.1475409836066</v>
      </c>
      <c r="AO195" s="59"/>
    </row>
    <row r="196" spans="1:41" ht="16.5" customHeight="1" x14ac:dyDescent="0.2">
      <c r="A196" s="34" t="s">
        <v>38</v>
      </c>
      <c r="B196" s="35">
        <v>194</v>
      </c>
      <c r="C196" s="36">
        <v>2016</v>
      </c>
      <c r="D196" s="38" t="s">
        <v>193</v>
      </c>
      <c r="E196" s="39">
        <v>42424</v>
      </c>
      <c r="F196" s="40" t="s">
        <v>487</v>
      </c>
      <c r="G196" s="41" t="s">
        <v>41</v>
      </c>
      <c r="H196" s="41" t="s">
        <v>42</v>
      </c>
      <c r="I196" s="42">
        <v>8000000</v>
      </c>
      <c r="J196" s="54">
        <v>8000000</v>
      </c>
      <c r="K196" s="54">
        <v>8000000</v>
      </c>
      <c r="L196" s="43">
        <v>15600000</v>
      </c>
      <c r="M196" s="37" t="s">
        <v>43</v>
      </c>
      <c r="N196" s="41" t="s">
        <v>488</v>
      </c>
      <c r="O196" s="44">
        <v>42424</v>
      </c>
      <c r="P196" s="44">
        <v>42545</v>
      </c>
      <c r="Q196" s="44">
        <v>42545</v>
      </c>
      <c r="R196" s="45">
        <f t="shared" si="12"/>
        <v>122</v>
      </c>
      <c r="S196" s="45">
        <f t="shared" si="11"/>
        <v>4.0666666666666664</v>
      </c>
      <c r="T196" s="46" t="str">
        <f t="shared" ca="1" si="13"/>
        <v>TERMINADO</v>
      </c>
      <c r="U196" s="61"/>
      <c r="V196" s="48"/>
      <c r="W196" s="44"/>
      <c r="X196" s="47"/>
      <c r="Y196" s="47"/>
      <c r="Z196" s="47"/>
      <c r="AA196" s="47"/>
      <c r="AB196" s="47"/>
      <c r="AC196" s="47"/>
      <c r="AD196" s="48"/>
      <c r="AE196" s="62"/>
      <c r="AF196" s="47"/>
      <c r="AG196" s="47"/>
      <c r="AH196" s="47"/>
      <c r="AI196" s="47"/>
      <c r="AJ196" s="47"/>
      <c r="AK196" s="47"/>
      <c r="AL196" s="41"/>
      <c r="AM196" s="41"/>
      <c r="AN196" s="51">
        <f t="shared" ca="1" si="14"/>
        <v>1431.1475409836066</v>
      </c>
      <c r="AO196" s="59"/>
    </row>
    <row r="197" spans="1:41" ht="16.5" customHeight="1" x14ac:dyDescent="0.2">
      <c r="A197" s="34" t="s">
        <v>38</v>
      </c>
      <c r="B197" s="35">
        <v>195</v>
      </c>
      <c r="C197" s="36">
        <v>2016</v>
      </c>
      <c r="D197" s="38" t="s">
        <v>193</v>
      </c>
      <c r="E197" s="39">
        <v>42424</v>
      </c>
      <c r="F197" s="40" t="s">
        <v>489</v>
      </c>
      <c r="G197" s="41" t="s">
        <v>41</v>
      </c>
      <c r="H197" s="41" t="s">
        <v>42</v>
      </c>
      <c r="I197" s="42">
        <v>12500000</v>
      </c>
      <c r="J197" s="54">
        <v>12500000</v>
      </c>
      <c r="K197" s="54">
        <v>12500000</v>
      </c>
      <c r="L197" s="43">
        <v>16200000</v>
      </c>
      <c r="M197" s="37" t="s">
        <v>43</v>
      </c>
      <c r="N197" s="41" t="s">
        <v>490</v>
      </c>
      <c r="O197" s="44">
        <v>42424</v>
      </c>
      <c r="P197" s="44">
        <v>42575</v>
      </c>
      <c r="Q197" s="44">
        <v>42575</v>
      </c>
      <c r="R197" s="45">
        <f t="shared" si="12"/>
        <v>152</v>
      </c>
      <c r="S197" s="45">
        <f t="shared" si="11"/>
        <v>5.0666666666666664</v>
      </c>
      <c r="T197" s="46" t="str">
        <f t="shared" ca="1" si="13"/>
        <v>TERMINADO</v>
      </c>
      <c r="U197" s="61"/>
      <c r="V197" s="48"/>
      <c r="W197" s="44"/>
      <c r="X197" s="47"/>
      <c r="Y197" s="47"/>
      <c r="Z197" s="47"/>
      <c r="AA197" s="47"/>
      <c r="AB197" s="47"/>
      <c r="AC197" s="47"/>
      <c r="AD197" s="48"/>
      <c r="AE197" s="62"/>
      <c r="AF197" s="47"/>
      <c r="AG197" s="47"/>
      <c r="AH197" s="47"/>
      <c r="AI197" s="47"/>
      <c r="AJ197" s="47"/>
      <c r="AK197" s="47"/>
      <c r="AL197" s="41"/>
      <c r="AM197" s="41"/>
      <c r="AN197" s="51">
        <f t="shared" ca="1" si="14"/>
        <v>1148.6842105263158</v>
      </c>
      <c r="AO197" s="59"/>
    </row>
    <row r="198" spans="1:41" ht="16.5" customHeight="1" x14ac:dyDescent="0.2">
      <c r="A198" s="34" t="s">
        <v>38</v>
      </c>
      <c r="B198" s="35">
        <v>196</v>
      </c>
      <c r="C198" s="36">
        <v>2016</v>
      </c>
      <c r="D198" s="38" t="s">
        <v>193</v>
      </c>
      <c r="E198" s="39">
        <v>42425</v>
      </c>
      <c r="F198" s="40" t="s">
        <v>491</v>
      </c>
      <c r="G198" s="41" t="s">
        <v>41</v>
      </c>
      <c r="H198" s="41" t="s">
        <v>42</v>
      </c>
      <c r="I198" s="42">
        <v>23100000</v>
      </c>
      <c r="J198" s="54">
        <v>23100000</v>
      </c>
      <c r="K198" s="54">
        <v>23100000</v>
      </c>
      <c r="L198" s="43">
        <v>27000000</v>
      </c>
      <c r="M198" s="37" t="s">
        <v>43</v>
      </c>
      <c r="N198" s="41" t="s">
        <v>492</v>
      </c>
      <c r="O198" s="44">
        <v>42426</v>
      </c>
      <c r="P198" s="44">
        <v>42582</v>
      </c>
      <c r="Q198" s="44">
        <v>42582</v>
      </c>
      <c r="R198" s="45">
        <f t="shared" si="12"/>
        <v>157</v>
      </c>
      <c r="S198" s="45">
        <f t="shared" si="11"/>
        <v>5.2333333333333334</v>
      </c>
      <c r="T198" s="46" t="str">
        <f t="shared" ca="1" si="13"/>
        <v>TERMINADO</v>
      </c>
      <c r="U198" s="61"/>
      <c r="V198" s="48"/>
      <c r="W198" s="44"/>
      <c r="X198" s="47"/>
      <c r="Y198" s="47"/>
      <c r="Z198" s="47"/>
      <c r="AA198" s="47"/>
      <c r="AB198" s="47"/>
      <c r="AC198" s="47"/>
      <c r="AD198" s="48"/>
      <c r="AE198" s="62"/>
      <c r="AF198" s="47"/>
      <c r="AG198" s="47"/>
      <c r="AH198" s="47"/>
      <c r="AI198" s="47"/>
      <c r="AJ198" s="47"/>
      <c r="AK198" s="47"/>
      <c r="AL198" s="41"/>
      <c r="AM198" s="41"/>
      <c r="AN198" s="51">
        <f t="shared" ca="1" si="14"/>
        <v>1110.8280254777071</v>
      </c>
      <c r="AO198" s="59"/>
    </row>
    <row r="199" spans="1:41" ht="16.5" customHeight="1" x14ac:dyDescent="0.2">
      <c r="A199" s="34" t="s">
        <v>38</v>
      </c>
      <c r="B199" s="35">
        <v>197</v>
      </c>
      <c r="C199" s="36">
        <v>2016</v>
      </c>
      <c r="D199" s="38" t="s">
        <v>348</v>
      </c>
      <c r="E199" s="39">
        <v>42425</v>
      </c>
      <c r="F199" s="40" t="s">
        <v>493</v>
      </c>
      <c r="G199" s="41" t="s">
        <v>41</v>
      </c>
      <c r="H199" s="41" t="s">
        <v>42</v>
      </c>
      <c r="I199" s="42">
        <v>20000000</v>
      </c>
      <c r="J199" s="54">
        <v>20000000</v>
      </c>
      <c r="K199" s="54">
        <v>20000000</v>
      </c>
      <c r="L199" s="43">
        <v>36000000</v>
      </c>
      <c r="M199" s="37" t="s">
        <v>43</v>
      </c>
      <c r="N199" s="41" t="s">
        <v>494</v>
      </c>
      <c r="O199" s="44">
        <v>42425</v>
      </c>
      <c r="P199" s="44">
        <v>42546</v>
      </c>
      <c r="Q199" s="44">
        <v>42546</v>
      </c>
      <c r="R199" s="45">
        <f t="shared" si="12"/>
        <v>122</v>
      </c>
      <c r="S199" s="45">
        <f t="shared" si="11"/>
        <v>4.0666666666666664</v>
      </c>
      <c r="T199" s="46" t="str">
        <f t="shared" ca="1" si="13"/>
        <v>TERMINADO</v>
      </c>
      <c r="U199" s="61"/>
      <c r="V199" s="48"/>
      <c r="W199" s="44"/>
      <c r="X199" s="47"/>
      <c r="Y199" s="47"/>
      <c r="Z199" s="47"/>
      <c r="AA199" s="47"/>
      <c r="AB199" s="47"/>
      <c r="AC199" s="47"/>
      <c r="AD199" s="48"/>
      <c r="AE199" s="62"/>
      <c r="AF199" s="47"/>
      <c r="AG199" s="47"/>
      <c r="AH199" s="47"/>
      <c r="AI199" s="47"/>
      <c r="AJ199" s="47"/>
      <c r="AK199" s="47"/>
      <c r="AL199" s="41"/>
      <c r="AM199" s="41"/>
      <c r="AN199" s="51">
        <f t="shared" ca="1" si="14"/>
        <v>1430.327868852459</v>
      </c>
      <c r="AO199" s="59"/>
    </row>
    <row r="200" spans="1:41" ht="16.5" customHeight="1" x14ac:dyDescent="0.2">
      <c r="A200" s="34" t="s">
        <v>38</v>
      </c>
      <c r="B200" s="35">
        <v>198</v>
      </c>
      <c r="C200" s="36">
        <v>2016</v>
      </c>
      <c r="D200" s="38" t="s">
        <v>348</v>
      </c>
      <c r="E200" s="39">
        <v>42425</v>
      </c>
      <c r="F200" s="40" t="s">
        <v>495</v>
      </c>
      <c r="G200" s="41" t="s">
        <v>41</v>
      </c>
      <c r="H200" s="41" t="s">
        <v>42</v>
      </c>
      <c r="I200" s="42">
        <v>18000000</v>
      </c>
      <c r="J200" s="54">
        <v>18000000</v>
      </c>
      <c r="K200" s="54">
        <v>18000000</v>
      </c>
      <c r="L200" s="43">
        <v>68000000</v>
      </c>
      <c r="M200" s="37" t="s">
        <v>43</v>
      </c>
      <c r="N200" s="41" t="s">
        <v>496</v>
      </c>
      <c r="O200" s="44">
        <v>42425</v>
      </c>
      <c r="P200" s="44">
        <v>42546</v>
      </c>
      <c r="Q200" s="44">
        <v>42546</v>
      </c>
      <c r="R200" s="45">
        <f t="shared" si="12"/>
        <v>122</v>
      </c>
      <c r="S200" s="63">
        <f t="shared" si="11"/>
        <v>4.0666666666666664</v>
      </c>
      <c r="T200" s="46" t="str">
        <f t="shared" ca="1" si="13"/>
        <v>TERMINADO</v>
      </c>
      <c r="U200" s="61"/>
      <c r="V200" s="48"/>
      <c r="W200" s="44"/>
      <c r="X200" s="47"/>
      <c r="Y200" s="47"/>
      <c r="Z200" s="47"/>
      <c r="AA200" s="47"/>
      <c r="AB200" s="47"/>
      <c r="AC200" s="47"/>
      <c r="AD200" s="48"/>
      <c r="AE200" s="62"/>
      <c r="AF200" s="47"/>
      <c r="AG200" s="47"/>
      <c r="AH200" s="47"/>
      <c r="AI200" s="47"/>
      <c r="AJ200" s="47"/>
      <c r="AK200" s="47"/>
      <c r="AL200" s="41"/>
      <c r="AM200" s="41"/>
      <c r="AN200" s="51">
        <f t="shared" ca="1" si="14"/>
        <v>1430.327868852459</v>
      </c>
      <c r="AO200" s="59"/>
    </row>
    <row r="201" spans="1:41" ht="16.5" customHeight="1" x14ac:dyDescent="0.2">
      <c r="A201" s="34" t="s">
        <v>38</v>
      </c>
      <c r="B201" s="35">
        <v>199</v>
      </c>
      <c r="C201" s="36">
        <v>2016</v>
      </c>
      <c r="D201" s="38" t="s">
        <v>348</v>
      </c>
      <c r="E201" s="39">
        <v>42425</v>
      </c>
      <c r="F201" s="40" t="s">
        <v>497</v>
      </c>
      <c r="G201" s="41" t="s">
        <v>41</v>
      </c>
      <c r="H201" s="41" t="s">
        <v>42</v>
      </c>
      <c r="I201" s="42">
        <v>20000000</v>
      </c>
      <c r="J201" s="54">
        <v>20000000</v>
      </c>
      <c r="K201" s="54">
        <v>20000000</v>
      </c>
      <c r="L201" s="43">
        <v>39996000</v>
      </c>
      <c r="M201" s="37" t="s">
        <v>43</v>
      </c>
      <c r="N201" s="41" t="s">
        <v>498</v>
      </c>
      <c r="O201" s="44">
        <v>42425</v>
      </c>
      <c r="P201" s="44">
        <v>42546</v>
      </c>
      <c r="Q201" s="44">
        <v>42546</v>
      </c>
      <c r="R201" s="45">
        <f t="shared" si="12"/>
        <v>122</v>
      </c>
      <c r="S201" s="45">
        <f t="shared" si="11"/>
        <v>4.0666666666666664</v>
      </c>
      <c r="T201" s="46" t="str">
        <f t="shared" ca="1" si="13"/>
        <v>TERMINADO</v>
      </c>
      <c r="U201" s="61"/>
      <c r="V201" s="48"/>
      <c r="W201" s="44"/>
      <c r="X201" s="47"/>
      <c r="Y201" s="47"/>
      <c r="Z201" s="47"/>
      <c r="AA201" s="47"/>
      <c r="AB201" s="47"/>
      <c r="AC201" s="47"/>
      <c r="AD201" s="48"/>
      <c r="AE201" s="62"/>
      <c r="AF201" s="47"/>
      <c r="AG201" s="47"/>
      <c r="AH201" s="47"/>
      <c r="AI201" s="47"/>
      <c r="AJ201" s="47"/>
      <c r="AK201" s="47"/>
      <c r="AL201" s="41"/>
      <c r="AM201" s="41"/>
      <c r="AN201" s="51">
        <f t="shared" ca="1" si="14"/>
        <v>1430.327868852459</v>
      </c>
      <c r="AO201" s="59"/>
    </row>
    <row r="202" spans="1:41" ht="16.5" customHeight="1" x14ac:dyDescent="0.2">
      <c r="A202" s="34" t="s">
        <v>38</v>
      </c>
      <c r="B202" s="35">
        <v>200</v>
      </c>
      <c r="C202" s="36">
        <v>2016</v>
      </c>
      <c r="D202" s="38" t="s">
        <v>193</v>
      </c>
      <c r="E202" s="39">
        <v>42425</v>
      </c>
      <c r="F202" s="40" t="s">
        <v>499</v>
      </c>
      <c r="G202" s="41" t="s">
        <v>41</v>
      </c>
      <c r="H202" s="41" t="s">
        <v>42</v>
      </c>
      <c r="I202" s="42">
        <v>23250000</v>
      </c>
      <c r="J202" s="54">
        <v>23250000</v>
      </c>
      <c r="K202" s="54">
        <v>23250000</v>
      </c>
      <c r="L202" s="43">
        <v>18000000</v>
      </c>
      <c r="M202" s="37" t="s">
        <v>43</v>
      </c>
      <c r="N202" s="41" t="s">
        <v>500</v>
      </c>
      <c r="O202" s="44">
        <v>42425</v>
      </c>
      <c r="P202" s="44">
        <v>42582</v>
      </c>
      <c r="Q202" s="44">
        <v>42582</v>
      </c>
      <c r="R202" s="45">
        <f t="shared" si="12"/>
        <v>158</v>
      </c>
      <c r="S202" s="45">
        <f t="shared" si="11"/>
        <v>5.2666666666666666</v>
      </c>
      <c r="T202" s="46" t="str">
        <f t="shared" ca="1" si="13"/>
        <v>TERMINADO</v>
      </c>
      <c r="U202" s="61"/>
      <c r="V202" s="48"/>
      <c r="W202" s="44"/>
      <c r="X202" s="47"/>
      <c r="Y202" s="47"/>
      <c r="Z202" s="47"/>
      <c r="AA202" s="47"/>
      <c r="AB202" s="47"/>
      <c r="AC202" s="47"/>
      <c r="AD202" s="48"/>
      <c r="AE202" s="62"/>
      <c r="AF202" s="47"/>
      <c r="AG202" s="47"/>
      <c r="AH202" s="47"/>
      <c r="AI202" s="47"/>
      <c r="AJ202" s="47"/>
      <c r="AK202" s="47"/>
      <c r="AL202" s="41"/>
      <c r="AM202" s="41"/>
      <c r="AN202" s="51">
        <f t="shared" ca="1" si="14"/>
        <v>1104.4303797468353</v>
      </c>
      <c r="AO202" s="59"/>
    </row>
    <row r="203" spans="1:41" ht="16.5" customHeight="1" x14ac:dyDescent="0.2">
      <c r="A203" s="34" t="s">
        <v>38</v>
      </c>
      <c r="B203" s="35">
        <v>201</v>
      </c>
      <c r="C203" s="36">
        <v>2016</v>
      </c>
      <c r="D203" s="38" t="s">
        <v>193</v>
      </c>
      <c r="E203" s="39">
        <v>42425</v>
      </c>
      <c r="F203" s="40" t="s">
        <v>501</v>
      </c>
      <c r="G203" s="41" t="s">
        <v>41</v>
      </c>
      <c r="H203" s="41" t="s">
        <v>42</v>
      </c>
      <c r="I203" s="42">
        <v>12000000</v>
      </c>
      <c r="J203" s="54">
        <v>12000000</v>
      </c>
      <c r="K203" s="54">
        <v>12000000</v>
      </c>
      <c r="L203" s="43">
        <v>11760000</v>
      </c>
      <c r="M203" s="37" t="s">
        <v>43</v>
      </c>
      <c r="N203" s="41" t="s">
        <v>502</v>
      </c>
      <c r="O203" s="44">
        <v>42425</v>
      </c>
      <c r="P203" s="44">
        <v>42546</v>
      </c>
      <c r="Q203" s="44">
        <v>42546</v>
      </c>
      <c r="R203" s="45">
        <f t="shared" si="12"/>
        <v>122</v>
      </c>
      <c r="S203" s="45">
        <f t="shared" si="11"/>
        <v>4.0666666666666664</v>
      </c>
      <c r="T203" s="46" t="str">
        <f t="shared" ca="1" si="13"/>
        <v>TERMINADO</v>
      </c>
      <c r="U203" s="61"/>
      <c r="V203" s="48"/>
      <c r="W203" s="44"/>
      <c r="X203" s="47"/>
      <c r="Y203" s="47"/>
      <c r="Z203" s="47"/>
      <c r="AA203" s="47"/>
      <c r="AB203" s="47"/>
      <c r="AC203" s="47"/>
      <c r="AD203" s="48"/>
      <c r="AE203" s="62"/>
      <c r="AF203" s="47"/>
      <c r="AG203" s="47"/>
      <c r="AH203" s="47"/>
      <c r="AI203" s="47"/>
      <c r="AJ203" s="47"/>
      <c r="AK203" s="47"/>
      <c r="AL203" s="41"/>
      <c r="AM203" s="41"/>
      <c r="AN203" s="51">
        <f t="shared" ca="1" si="14"/>
        <v>1430.327868852459</v>
      </c>
      <c r="AO203" s="59"/>
    </row>
    <row r="204" spans="1:41" ht="16.5" customHeight="1" x14ac:dyDescent="0.2">
      <c r="A204" s="34" t="s">
        <v>38</v>
      </c>
      <c r="B204" s="35">
        <v>202</v>
      </c>
      <c r="C204" s="36">
        <v>2016</v>
      </c>
      <c r="D204" s="38" t="s">
        <v>193</v>
      </c>
      <c r="E204" s="39">
        <v>42425</v>
      </c>
      <c r="F204" s="40" t="s">
        <v>503</v>
      </c>
      <c r="G204" s="41" t="s">
        <v>41</v>
      </c>
      <c r="H204" s="41" t="s">
        <v>42</v>
      </c>
      <c r="I204" s="42">
        <v>10000000</v>
      </c>
      <c r="J204" s="54">
        <v>10000000</v>
      </c>
      <c r="K204" s="54">
        <v>10000000</v>
      </c>
      <c r="L204" s="43">
        <v>16200000</v>
      </c>
      <c r="M204" s="37" t="s">
        <v>43</v>
      </c>
      <c r="N204" s="41" t="s">
        <v>504</v>
      </c>
      <c r="O204" s="44">
        <v>42425</v>
      </c>
      <c r="P204" s="44">
        <v>42576</v>
      </c>
      <c r="Q204" s="44">
        <v>42576</v>
      </c>
      <c r="R204" s="45">
        <f t="shared" si="12"/>
        <v>152</v>
      </c>
      <c r="S204" s="45">
        <f t="shared" si="11"/>
        <v>5.0666666666666664</v>
      </c>
      <c r="T204" s="46" t="str">
        <f t="shared" ca="1" si="13"/>
        <v>TERMINADO</v>
      </c>
      <c r="U204" s="61"/>
      <c r="V204" s="48"/>
      <c r="W204" s="44"/>
      <c r="X204" s="47"/>
      <c r="Y204" s="47"/>
      <c r="Z204" s="47"/>
      <c r="AA204" s="47"/>
      <c r="AB204" s="47"/>
      <c r="AC204" s="47"/>
      <c r="AD204" s="48"/>
      <c r="AE204" s="62"/>
      <c r="AF204" s="47"/>
      <c r="AG204" s="47"/>
      <c r="AH204" s="47"/>
      <c r="AI204" s="47"/>
      <c r="AJ204" s="47"/>
      <c r="AK204" s="47"/>
      <c r="AL204" s="41"/>
      <c r="AM204" s="41"/>
      <c r="AN204" s="51">
        <f t="shared" ca="1" si="14"/>
        <v>1148.0263157894738</v>
      </c>
      <c r="AO204" s="59"/>
    </row>
    <row r="205" spans="1:41" ht="16.5" customHeight="1" x14ac:dyDescent="0.2">
      <c r="A205" s="34" t="s">
        <v>38</v>
      </c>
      <c r="B205" s="35">
        <v>203</v>
      </c>
      <c r="C205" s="36">
        <v>2016</v>
      </c>
      <c r="D205" s="38" t="s">
        <v>348</v>
      </c>
      <c r="E205" s="39">
        <v>42426</v>
      </c>
      <c r="F205" s="40" t="s">
        <v>428</v>
      </c>
      <c r="G205" s="41" t="s">
        <v>41</v>
      </c>
      <c r="H205" s="41" t="s">
        <v>42</v>
      </c>
      <c r="I205" s="42">
        <v>12000000</v>
      </c>
      <c r="J205" s="54">
        <v>12000000</v>
      </c>
      <c r="K205" s="54">
        <v>12000000</v>
      </c>
      <c r="L205" s="43">
        <v>16000000</v>
      </c>
      <c r="M205" s="37" t="s">
        <v>43</v>
      </c>
      <c r="N205" s="41" t="s">
        <v>505</v>
      </c>
      <c r="O205" s="44">
        <v>42430</v>
      </c>
      <c r="P205" s="44">
        <v>42551</v>
      </c>
      <c r="Q205" s="44">
        <v>42551</v>
      </c>
      <c r="R205" s="45">
        <f t="shared" si="12"/>
        <v>122</v>
      </c>
      <c r="S205" s="45">
        <f t="shared" si="11"/>
        <v>4.0666666666666664</v>
      </c>
      <c r="T205" s="46" t="str">
        <f t="shared" ca="1" si="13"/>
        <v>TERMINADO</v>
      </c>
      <c r="U205" s="61"/>
      <c r="V205" s="48"/>
      <c r="W205" s="44"/>
      <c r="X205" s="47"/>
      <c r="Y205" s="47"/>
      <c r="Z205" s="47"/>
      <c r="AA205" s="47"/>
      <c r="AB205" s="47"/>
      <c r="AC205" s="47"/>
      <c r="AD205" s="48"/>
      <c r="AE205" s="62"/>
      <c r="AF205" s="47"/>
      <c r="AG205" s="47"/>
      <c r="AH205" s="47"/>
      <c r="AI205" s="47"/>
      <c r="AJ205" s="47"/>
      <c r="AK205" s="47"/>
      <c r="AL205" s="41"/>
      <c r="AM205" s="41"/>
      <c r="AN205" s="51">
        <f t="shared" ca="1" si="14"/>
        <v>1426.2295081967213</v>
      </c>
      <c r="AO205" s="59"/>
    </row>
    <row r="206" spans="1:41" ht="16.5" customHeight="1" x14ac:dyDescent="0.2">
      <c r="A206" s="34" t="s">
        <v>38</v>
      </c>
      <c r="B206" s="35">
        <v>204</v>
      </c>
      <c r="C206" s="36">
        <v>2016</v>
      </c>
      <c r="D206" s="38" t="s">
        <v>348</v>
      </c>
      <c r="E206" s="39">
        <v>42426</v>
      </c>
      <c r="F206" s="40" t="s">
        <v>428</v>
      </c>
      <c r="G206" s="41" t="s">
        <v>41</v>
      </c>
      <c r="H206" s="41" t="s">
        <v>42</v>
      </c>
      <c r="I206" s="42">
        <v>12000000</v>
      </c>
      <c r="J206" s="54">
        <v>12000000</v>
      </c>
      <c r="K206" s="54">
        <v>12000000</v>
      </c>
      <c r="L206" s="43">
        <v>28050000</v>
      </c>
      <c r="M206" s="37" t="s">
        <v>43</v>
      </c>
      <c r="N206" s="41" t="s">
        <v>506</v>
      </c>
      <c r="O206" s="44">
        <v>42430</v>
      </c>
      <c r="P206" s="44">
        <v>42551</v>
      </c>
      <c r="Q206" s="44">
        <v>42551</v>
      </c>
      <c r="R206" s="45">
        <f t="shared" si="12"/>
        <v>122</v>
      </c>
      <c r="S206" s="45">
        <f t="shared" si="11"/>
        <v>4.0666666666666664</v>
      </c>
      <c r="T206" s="46" t="str">
        <f t="shared" ca="1" si="13"/>
        <v>TERMINADO</v>
      </c>
      <c r="U206" s="61"/>
      <c r="V206" s="48"/>
      <c r="W206" s="44"/>
      <c r="X206" s="47"/>
      <c r="Y206" s="47"/>
      <c r="Z206" s="47"/>
      <c r="AA206" s="47"/>
      <c r="AB206" s="47"/>
      <c r="AC206" s="47"/>
      <c r="AD206" s="48"/>
      <c r="AE206" s="62"/>
      <c r="AF206" s="47"/>
      <c r="AG206" s="47"/>
      <c r="AH206" s="47"/>
      <c r="AI206" s="47"/>
      <c r="AJ206" s="47"/>
      <c r="AK206" s="47"/>
      <c r="AL206" s="41"/>
      <c r="AM206" s="41"/>
      <c r="AN206" s="51">
        <f t="shared" ca="1" si="14"/>
        <v>1426.2295081967213</v>
      </c>
      <c r="AO206" s="59"/>
    </row>
    <row r="207" spans="1:41" ht="16.5" customHeight="1" x14ac:dyDescent="0.2">
      <c r="A207" s="34" t="s">
        <v>38</v>
      </c>
      <c r="B207" s="35">
        <v>205</v>
      </c>
      <c r="C207" s="36">
        <v>2016</v>
      </c>
      <c r="D207" s="38" t="s">
        <v>193</v>
      </c>
      <c r="E207" s="39">
        <v>42426</v>
      </c>
      <c r="F207" s="40" t="s">
        <v>507</v>
      </c>
      <c r="G207" s="41" t="s">
        <v>41</v>
      </c>
      <c r="H207" s="41" t="s">
        <v>42</v>
      </c>
      <c r="I207" s="42">
        <v>12887000</v>
      </c>
      <c r="J207" s="54">
        <v>12887000</v>
      </c>
      <c r="K207" s="54">
        <v>12887000</v>
      </c>
      <c r="L207" s="43">
        <v>31800000</v>
      </c>
      <c r="M207" s="37" t="s">
        <v>43</v>
      </c>
      <c r="N207" s="41" t="s">
        <v>508</v>
      </c>
      <c r="O207" s="44">
        <v>42430</v>
      </c>
      <c r="P207" s="44">
        <v>42582</v>
      </c>
      <c r="Q207" s="44">
        <v>42582</v>
      </c>
      <c r="R207" s="45">
        <f t="shared" si="12"/>
        <v>153</v>
      </c>
      <c r="S207" s="45">
        <f t="shared" si="11"/>
        <v>5.0999999999999996</v>
      </c>
      <c r="T207" s="46" t="str">
        <f t="shared" ca="1" si="13"/>
        <v>TERMINADO</v>
      </c>
      <c r="U207" s="61"/>
      <c r="V207" s="48"/>
      <c r="W207" s="44"/>
      <c r="X207" s="47"/>
      <c r="Y207" s="47"/>
      <c r="Z207" s="47"/>
      <c r="AA207" s="47"/>
      <c r="AB207" s="47"/>
      <c r="AC207" s="47"/>
      <c r="AD207" s="48"/>
      <c r="AE207" s="62"/>
      <c r="AF207" s="47"/>
      <c r="AG207" s="47"/>
      <c r="AH207" s="47"/>
      <c r="AI207" s="47"/>
      <c r="AJ207" s="47"/>
      <c r="AK207" s="47"/>
      <c r="AL207" s="41"/>
      <c r="AM207" s="41"/>
      <c r="AN207" s="51">
        <f t="shared" ca="1" si="14"/>
        <v>1137.2549019607843</v>
      </c>
      <c r="AO207" s="59"/>
    </row>
    <row r="208" spans="1:41" ht="16.5" customHeight="1" x14ac:dyDescent="0.2">
      <c r="A208" s="34" t="s">
        <v>509</v>
      </c>
      <c r="B208" s="35">
        <v>1</v>
      </c>
      <c r="C208" s="36">
        <v>2016</v>
      </c>
      <c r="D208" s="38" t="s">
        <v>46</v>
      </c>
      <c r="E208" s="39">
        <v>42426</v>
      </c>
      <c r="F208" s="40" t="s">
        <v>510</v>
      </c>
      <c r="G208" s="41" t="s">
        <v>511</v>
      </c>
      <c r="H208" s="41" t="s">
        <v>42</v>
      </c>
      <c r="I208" s="42">
        <v>862625000</v>
      </c>
      <c r="J208" s="54">
        <v>862625000</v>
      </c>
      <c r="K208" s="54"/>
      <c r="L208" s="43">
        <v>110000000</v>
      </c>
      <c r="M208" s="37" t="s">
        <v>43</v>
      </c>
      <c r="N208" s="41" t="s">
        <v>512</v>
      </c>
      <c r="O208" s="44">
        <v>42431</v>
      </c>
      <c r="P208" s="44">
        <v>42553</v>
      </c>
      <c r="Q208" s="44"/>
      <c r="R208" s="37">
        <f t="shared" si="12"/>
        <v>123</v>
      </c>
      <c r="S208" s="45">
        <f t="shared" si="11"/>
        <v>4.0999999999999996</v>
      </c>
      <c r="T208" s="46" t="str">
        <f t="shared" ca="1" si="13"/>
        <v>TERMINADO</v>
      </c>
      <c r="U208" s="61"/>
      <c r="V208" s="48"/>
      <c r="W208" s="44"/>
      <c r="X208" s="47"/>
      <c r="Y208" s="47"/>
      <c r="Z208" s="47"/>
      <c r="AA208" s="47"/>
      <c r="AB208" s="47"/>
      <c r="AC208" s="47"/>
      <c r="AD208" s="48"/>
      <c r="AE208" s="62"/>
      <c r="AF208" s="47"/>
      <c r="AG208" s="47"/>
      <c r="AH208" s="47"/>
      <c r="AI208" s="47"/>
      <c r="AJ208" s="47"/>
      <c r="AK208" s="47"/>
      <c r="AL208" s="41"/>
      <c r="AM208" s="41"/>
      <c r="AN208" s="51">
        <f t="shared" ca="1" si="14"/>
        <v>1413.821138211382</v>
      </c>
      <c r="AO208" s="59"/>
    </row>
    <row r="209" spans="1:41" ht="16.5" customHeight="1" x14ac:dyDescent="0.2">
      <c r="A209" s="34" t="s">
        <v>38</v>
      </c>
      <c r="B209" s="35">
        <v>206</v>
      </c>
      <c r="C209" s="36">
        <v>2016</v>
      </c>
      <c r="D209" s="38" t="s">
        <v>53</v>
      </c>
      <c r="E209" s="39">
        <v>42429</v>
      </c>
      <c r="F209" s="40" t="s">
        <v>513</v>
      </c>
      <c r="G209" s="41" t="s">
        <v>41</v>
      </c>
      <c r="H209" s="41" t="s">
        <v>42</v>
      </c>
      <c r="I209" s="42">
        <v>5400000</v>
      </c>
      <c r="J209" s="54">
        <v>5400000</v>
      </c>
      <c r="K209" s="54">
        <v>8100000</v>
      </c>
      <c r="L209" s="43">
        <v>24000000</v>
      </c>
      <c r="M209" s="37" t="s">
        <v>43</v>
      </c>
      <c r="N209" s="41" t="s">
        <v>514</v>
      </c>
      <c r="O209" s="44">
        <v>42429</v>
      </c>
      <c r="P209" s="44">
        <v>42521</v>
      </c>
      <c r="Q209" s="44">
        <v>42521</v>
      </c>
      <c r="R209" s="45">
        <f t="shared" si="12"/>
        <v>93</v>
      </c>
      <c r="S209" s="45">
        <f t="shared" si="11"/>
        <v>3.1</v>
      </c>
      <c r="T209" s="46" t="str">
        <f t="shared" ca="1" si="13"/>
        <v>TERMINADO</v>
      </c>
      <c r="U209" s="61"/>
      <c r="V209" s="48"/>
      <c r="W209" s="44"/>
      <c r="X209" s="47"/>
      <c r="Y209" s="47"/>
      <c r="Z209" s="47"/>
      <c r="AA209" s="47"/>
      <c r="AB209" s="47"/>
      <c r="AC209" s="47"/>
      <c r="AD209" s="48"/>
      <c r="AE209" s="62"/>
      <c r="AF209" s="47"/>
      <c r="AG209" s="47"/>
      <c r="AH209" s="47"/>
      <c r="AI209" s="47"/>
      <c r="AJ209" s="47"/>
      <c r="AK209" s="47"/>
      <c r="AL209" s="41"/>
      <c r="AM209" s="41"/>
      <c r="AN209" s="51">
        <f t="shared" ca="1" si="14"/>
        <v>1872.0430107526881</v>
      </c>
      <c r="AO209" s="59"/>
    </row>
    <row r="210" spans="1:41" ht="16.5" customHeight="1" x14ac:dyDescent="0.2">
      <c r="A210" s="34" t="s">
        <v>38</v>
      </c>
      <c r="B210" s="35">
        <v>207</v>
      </c>
      <c r="C210" s="36">
        <v>2016</v>
      </c>
      <c r="D210" s="38" t="s">
        <v>348</v>
      </c>
      <c r="E210" s="39">
        <v>42429</v>
      </c>
      <c r="F210" s="40" t="s">
        <v>416</v>
      </c>
      <c r="G210" s="41" t="s">
        <v>41</v>
      </c>
      <c r="H210" s="41" t="s">
        <v>42</v>
      </c>
      <c r="I210" s="42">
        <v>12000000</v>
      </c>
      <c r="J210" s="54">
        <v>15200000</v>
      </c>
      <c r="K210" s="54">
        <v>15200000</v>
      </c>
      <c r="L210" s="43">
        <v>39000000</v>
      </c>
      <c r="M210" s="37" t="s">
        <v>43</v>
      </c>
      <c r="N210" s="41" t="s">
        <v>515</v>
      </c>
      <c r="O210" s="44">
        <v>42429</v>
      </c>
      <c r="P210" s="44">
        <v>42551</v>
      </c>
      <c r="Q210" s="44">
        <v>42582</v>
      </c>
      <c r="R210" s="45">
        <f t="shared" si="12"/>
        <v>123</v>
      </c>
      <c r="S210" s="45">
        <f t="shared" si="11"/>
        <v>4.0999999999999996</v>
      </c>
      <c r="T210" s="46" t="str">
        <f t="shared" ca="1" si="13"/>
        <v>TERMINADO</v>
      </c>
      <c r="U210" s="61">
        <v>32</v>
      </c>
      <c r="V210" s="48"/>
      <c r="W210" s="44">
        <v>42582</v>
      </c>
      <c r="X210" s="47"/>
      <c r="Y210" s="47"/>
      <c r="Z210" s="47"/>
      <c r="AA210" s="47"/>
      <c r="AB210" s="47"/>
      <c r="AC210" s="47"/>
      <c r="AD210" s="48"/>
      <c r="AE210" s="62">
        <v>3200000</v>
      </c>
      <c r="AF210" s="47"/>
      <c r="AG210" s="47"/>
      <c r="AH210" s="47"/>
      <c r="AI210" s="47"/>
      <c r="AJ210" s="47"/>
      <c r="AK210" s="47"/>
      <c r="AL210" s="41"/>
      <c r="AM210" s="41"/>
      <c r="AN210" s="51">
        <f t="shared" ca="1" si="14"/>
        <v>1415.4471544715448</v>
      </c>
      <c r="AO210" s="59"/>
    </row>
    <row r="211" spans="1:41" ht="16.5" customHeight="1" x14ac:dyDescent="0.2">
      <c r="A211" s="34" t="s">
        <v>99</v>
      </c>
      <c r="B211" s="35">
        <v>208</v>
      </c>
      <c r="C211" s="36">
        <v>2016</v>
      </c>
      <c r="D211" s="38" t="s">
        <v>46</v>
      </c>
      <c r="E211" s="39">
        <v>42430</v>
      </c>
      <c r="F211" s="40" t="s">
        <v>516</v>
      </c>
      <c r="G211" s="41" t="s">
        <v>41</v>
      </c>
      <c r="H211" s="41" t="s">
        <v>101</v>
      </c>
      <c r="I211" s="42">
        <v>435509890</v>
      </c>
      <c r="J211" s="54">
        <v>522611868</v>
      </c>
      <c r="K211" s="54"/>
      <c r="L211" s="43">
        <v>21000000</v>
      </c>
      <c r="M211" s="37" t="s">
        <v>102</v>
      </c>
      <c r="N211" s="41" t="s">
        <v>517</v>
      </c>
      <c r="O211" s="44">
        <v>42430</v>
      </c>
      <c r="P211" s="44">
        <v>42735</v>
      </c>
      <c r="Q211" s="44"/>
      <c r="R211" s="37">
        <f t="shared" si="12"/>
        <v>306</v>
      </c>
      <c r="S211" s="45">
        <f t="shared" si="11"/>
        <v>10.199999999999999</v>
      </c>
      <c r="T211" s="46" t="str">
        <f t="shared" ca="1" si="13"/>
        <v>TERMINADO</v>
      </c>
      <c r="U211" s="61"/>
      <c r="V211" s="48"/>
      <c r="W211" s="44"/>
      <c r="X211" s="47"/>
      <c r="Y211" s="47"/>
      <c r="Z211" s="47"/>
      <c r="AA211" s="47"/>
      <c r="AB211" s="47"/>
      <c r="AC211" s="47"/>
      <c r="AD211" s="48"/>
      <c r="AE211" s="62">
        <v>87101978</v>
      </c>
      <c r="AF211" s="47"/>
      <c r="AG211" s="47"/>
      <c r="AH211" s="47"/>
      <c r="AI211" s="47"/>
      <c r="AJ211" s="47"/>
      <c r="AK211" s="47"/>
      <c r="AL211" s="41"/>
      <c r="AM211" s="41"/>
      <c r="AN211" s="51">
        <f t="shared" ca="1" si="14"/>
        <v>568.62745098039215</v>
      </c>
      <c r="AO211" s="59"/>
    </row>
    <row r="212" spans="1:41" ht="16.5" customHeight="1" x14ac:dyDescent="0.2">
      <c r="A212" s="34" t="s">
        <v>38</v>
      </c>
      <c r="B212" s="35">
        <v>209</v>
      </c>
      <c r="C212" s="36">
        <v>2016</v>
      </c>
      <c r="D212" s="38" t="s">
        <v>160</v>
      </c>
      <c r="E212" s="39">
        <v>42430</v>
      </c>
      <c r="F212" s="40" t="s">
        <v>518</v>
      </c>
      <c r="G212" s="41" t="s">
        <v>41</v>
      </c>
      <c r="H212" s="41" t="s">
        <v>42</v>
      </c>
      <c r="I212" s="42">
        <v>11000000</v>
      </c>
      <c r="J212" s="54">
        <v>11000000</v>
      </c>
      <c r="K212" s="54">
        <v>11000000</v>
      </c>
      <c r="L212" s="43">
        <v>23400000</v>
      </c>
      <c r="M212" s="37" t="s">
        <v>43</v>
      </c>
      <c r="N212" s="41" t="s">
        <v>519</v>
      </c>
      <c r="O212" s="44">
        <v>42430</v>
      </c>
      <c r="P212" s="44">
        <v>42541</v>
      </c>
      <c r="Q212" s="44">
        <v>42541</v>
      </c>
      <c r="R212" s="45">
        <f t="shared" si="12"/>
        <v>112</v>
      </c>
      <c r="S212" s="45">
        <f t="shared" si="11"/>
        <v>3.7333333333333334</v>
      </c>
      <c r="T212" s="46" t="str">
        <f t="shared" ca="1" si="13"/>
        <v>TERMINADO</v>
      </c>
      <c r="U212" s="61"/>
      <c r="V212" s="48"/>
      <c r="W212" s="44"/>
      <c r="X212" s="47"/>
      <c r="Y212" s="47"/>
      <c r="Z212" s="47"/>
      <c r="AA212" s="47"/>
      <c r="AB212" s="47"/>
      <c r="AC212" s="47"/>
      <c r="AD212" s="48"/>
      <c r="AE212" s="62"/>
      <c r="AF212" s="47"/>
      <c r="AG212" s="47"/>
      <c r="AH212" s="47"/>
      <c r="AI212" s="47"/>
      <c r="AJ212" s="47"/>
      <c r="AK212" s="47"/>
      <c r="AL212" s="41"/>
      <c r="AM212" s="41"/>
      <c r="AN212" s="51">
        <f t="shared" ca="1" si="14"/>
        <v>1553.5714285714287</v>
      </c>
      <c r="AO212" s="59"/>
    </row>
    <row r="213" spans="1:41" ht="16.5" customHeight="1" x14ac:dyDescent="0.2">
      <c r="A213" s="34" t="s">
        <v>38</v>
      </c>
      <c r="B213" s="35">
        <v>210</v>
      </c>
      <c r="C213" s="36">
        <v>2016</v>
      </c>
      <c r="D213" s="38" t="s">
        <v>367</v>
      </c>
      <c r="E213" s="39">
        <v>42430</v>
      </c>
      <c r="F213" s="40" t="s">
        <v>520</v>
      </c>
      <c r="G213" s="41" t="s">
        <v>41</v>
      </c>
      <c r="H213" s="41" t="s">
        <v>42</v>
      </c>
      <c r="I213" s="42">
        <v>15000000</v>
      </c>
      <c r="J213" s="54">
        <v>15000000</v>
      </c>
      <c r="K213" s="54">
        <v>14166667</v>
      </c>
      <c r="L213" s="43">
        <v>68000000</v>
      </c>
      <c r="M213" s="37" t="s">
        <v>43</v>
      </c>
      <c r="N213" s="41" t="s">
        <v>521</v>
      </c>
      <c r="O213" s="44">
        <v>42430</v>
      </c>
      <c r="P213" s="44">
        <v>42521</v>
      </c>
      <c r="Q213" s="44">
        <v>42521</v>
      </c>
      <c r="R213" s="45">
        <f t="shared" si="12"/>
        <v>92</v>
      </c>
      <c r="S213" s="63">
        <f t="shared" si="11"/>
        <v>3.0666666666666669</v>
      </c>
      <c r="T213" s="46" t="str">
        <f t="shared" ca="1" si="13"/>
        <v>TERMINADO</v>
      </c>
      <c r="U213" s="61"/>
      <c r="V213" s="48"/>
      <c r="W213" s="44"/>
      <c r="X213" s="47"/>
      <c r="Y213" s="47"/>
      <c r="Z213" s="47"/>
      <c r="AA213" s="47"/>
      <c r="AB213" s="47"/>
      <c r="AC213" s="47"/>
      <c r="AD213" s="48"/>
      <c r="AE213" s="62"/>
      <c r="AF213" s="47"/>
      <c r="AG213" s="47"/>
      <c r="AH213" s="47"/>
      <c r="AI213" s="47"/>
      <c r="AJ213" s="47"/>
      <c r="AK213" s="47"/>
      <c r="AL213" s="41"/>
      <c r="AM213" s="41"/>
      <c r="AN213" s="51">
        <f t="shared" ca="1" si="14"/>
        <v>1891.304347826087</v>
      </c>
      <c r="AO213" s="59"/>
    </row>
    <row r="214" spans="1:41" ht="16.5" customHeight="1" x14ac:dyDescent="0.2">
      <c r="A214" s="34" t="s">
        <v>38</v>
      </c>
      <c r="B214" s="35">
        <v>211</v>
      </c>
      <c r="C214" s="36">
        <v>2016</v>
      </c>
      <c r="D214" s="38" t="s">
        <v>348</v>
      </c>
      <c r="E214" s="39">
        <v>42430</v>
      </c>
      <c r="F214" s="40" t="s">
        <v>522</v>
      </c>
      <c r="G214" s="41" t="s">
        <v>41</v>
      </c>
      <c r="H214" s="41" t="s">
        <v>42</v>
      </c>
      <c r="I214" s="42">
        <v>16000000</v>
      </c>
      <c r="J214" s="54">
        <v>16000000</v>
      </c>
      <c r="K214" s="54">
        <v>16000000</v>
      </c>
      <c r="L214" s="43">
        <v>24000000</v>
      </c>
      <c r="M214" s="37" t="s">
        <v>43</v>
      </c>
      <c r="N214" s="41" t="s">
        <v>523</v>
      </c>
      <c r="O214" s="44">
        <v>42430</v>
      </c>
      <c r="P214" s="44">
        <v>42551</v>
      </c>
      <c r="Q214" s="44">
        <v>42551</v>
      </c>
      <c r="R214" s="45">
        <f t="shared" si="12"/>
        <v>122</v>
      </c>
      <c r="S214" s="45">
        <f t="shared" si="11"/>
        <v>4.0666666666666664</v>
      </c>
      <c r="T214" s="46" t="str">
        <f t="shared" ca="1" si="13"/>
        <v>TERMINADO</v>
      </c>
      <c r="U214" s="61"/>
      <c r="V214" s="48"/>
      <c r="W214" s="44"/>
      <c r="X214" s="47"/>
      <c r="Y214" s="47"/>
      <c r="Z214" s="47"/>
      <c r="AA214" s="47"/>
      <c r="AB214" s="47"/>
      <c r="AC214" s="47"/>
      <c r="AD214" s="48"/>
      <c r="AE214" s="62"/>
      <c r="AF214" s="47"/>
      <c r="AG214" s="47"/>
      <c r="AH214" s="47"/>
      <c r="AI214" s="47"/>
      <c r="AJ214" s="47"/>
      <c r="AK214" s="47"/>
      <c r="AL214" s="41"/>
      <c r="AM214" s="41"/>
      <c r="AN214" s="51">
        <f t="shared" ca="1" si="14"/>
        <v>1426.2295081967213</v>
      </c>
      <c r="AO214" s="59"/>
    </row>
    <row r="215" spans="1:41" ht="16.5" customHeight="1" x14ac:dyDescent="0.2">
      <c r="A215" s="34" t="s">
        <v>38</v>
      </c>
      <c r="B215" s="35">
        <v>212</v>
      </c>
      <c r="C215" s="36">
        <v>2016</v>
      </c>
      <c r="D215" s="38" t="s">
        <v>348</v>
      </c>
      <c r="E215" s="39">
        <v>42430</v>
      </c>
      <c r="F215" s="40" t="s">
        <v>475</v>
      </c>
      <c r="G215" s="41" t="s">
        <v>41</v>
      </c>
      <c r="H215" s="41" t="s">
        <v>42</v>
      </c>
      <c r="I215" s="42">
        <v>20000000</v>
      </c>
      <c r="J215" s="54">
        <v>20000000</v>
      </c>
      <c r="K215" s="54">
        <v>10833333</v>
      </c>
      <c r="L215" s="43">
        <v>24000000</v>
      </c>
      <c r="M215" s="37" t="s">
        <v>43</v>
      </c>
      <c r="N215" s="41" t="s">
        <v>524</v>
      </c>
      <c r="O215" s="44">
        <v>42430</v>
      </c>
      <c r="P215" s="44">
        <v>42551</v>
      </c>
      <c r="Q215" s="44">
        <v>42551</v>
      </c>
      <c r="R215" s="45">
        <f t="shared" si="12"/>
        <v>122</v>
      </c>
      <c r="S215" s="45">
        <f t="shared" si="11"/>
        <v>4.0666666666666664</v>
      </c>
      <c r="T215" s="46" t="str">
        <f t="shared" ca="1" si="13"/>
        <v>TERMINADO</v>
      </c>
      <c r="U215" s="61"/>
      <c r="V215" s="48"/>
      <c r="W215" s="44"/>
      <c r="X215" s="47"/>
      <c r="Y215" s="47"/>
      <c r="Z215" s="47"/>
      <c r="AA215" s="47"/>
      <c r="AB215" s="47"/>
      <c r="AC215" s="47"/>
      <c r="AD215" s="48"/>
      <c r="AE215" s="62"/>
      <c r="AF215" s="47"/>
      <c r="AG215" s="47"/>
      <c r="AH215" s="47"/>
      <c r="AI215" s="47"/>
      <c r="AJ215" s="47"/>
      <c r="AK215" s="47"/>
      <c r="AL215" s="41"/>
      <c r="AM215" s="41"/>
      <c r="AN215" s="51">
        <f t="shared" ca="1" si="14"/>
        <v>1426.2295081967213</v>
      </c>
      <c r="AO215" s="59"/>
    </row>
    <row r="216" spans="1:41" ht="16.5" customHeight="1" x14ac:dyDescent="0.2">
      <c r="A216" s="34" t="s">
        <v>38</v>
      </c>
      <c r="B216" s="35">
        <v>213</v>
      </c>
      <c r="C216" s="36">
        <v>2016</v>
      </c>
      <c r="D216" s="38" t="s">
        <v>348</v>
      </c>
      <c r="E216" s="39">
        <v>42430</v>
      </c>
      <c r="F216" s="40" t="s">
        <v>418</v>
      </c>
      <c r="G216" s="41" t="s">
        <v>41</v>
      </c>
      <c r="H216" s="41" t="s">
        <v>42</v>
      </c>
      <c r="I216" s="42">
        <v>6000000</v>
      </c>
      <c r="J216" s="54">
        <v>6000000</v>
      </c>
      <c r="K216" s="54">
        <v>6000000</v>
      </c>
      <c r="L216" s="43">
        <v>18500000</v>
      </c>
      <c r="M216" s="37" t="s">
        <v>43</v>
      </c>
      <c r="N216" s="41" t="s">
        <v>525</v>
      </c>
      <c r="O216" s="44">
        <v>42430</v>
      </c>
      <c r="P216" s="44">
        <v>42551</v>
      </c>
      <c r="Q216" s="44">
        <v>42551</v>
      </c>
      <c r="R216" s="45">
        <f t="shared" si="12"/>
        <v>122</v>
      </c>
      <c r="S216" s="45">
        <f t="shared" si="11"/>
        <v>4.0666666666666664</v>
      </c>
      <c r="T216" s="46" t="str">
        <f t="shared" ca="1" si="13"/>
        <v>TERMINADO</v>
      </c>
      <c r="U216" s="61"/>
      <c r="V216" s="48"/>
      <c r="W216" s="44"/>
      <c r="X216" s="47"/>
      <c r="Y216" s="47"/>
      <c r="Z216" s="47"/>
      <c r="AA216" s="47"/>
      <c r="AB216" s="47"/>
      <c r="AC216" s="47"/>
      <c r="AD216" s="48"/>
      <c r="AE216" s="62"/>
      <c r="AF216" s="47"/>
      <c r="AG216" s="47"/>
      <c r="AH216" s="47"/>
      <c r="AI216" s="47"/>
      <c r="AJ216" s="47"/>
      <c r="AK216" s="47"/>
      <c r="AL216" s="41"/>
      <c r="AM216" s="41"/>
      <c r="AN216" s="51">
        <f t="shared" ca="1" si="14"/>
        <v>1426.2295081967213</v>
      </c>
      <c r="AO216" s="59"/>
    </row>
    <row r="217" spans="1:41" ht="16.5" customHeight="1" x14ac:dyDescent="0.2">
      <c r="A217" s="34" t="s">
        <v>38</v>
      </c>
      <c r="B217" s="35">
        <v>214</v>
      </c>
      <c r="C217" s="36">
        <v>2016</v>
      </c>
      <c r="D217" s="38" t="s">
        <v>348</v>
      </c>
      <c r="E217" s="39">
        <v>42430</v>
      </c>
      <c r="F217" s="40" t="s">
        <v>428</v>
      </c>
      <c r="G217" s="41" t="s">
        <v>41</v>
      </c>
      <c r="H217" s="41" t="s">
        <v>42</v>
      </c>
      <c r="I217" s="42">
        <v>14000000</v>
      </c>
      <c r="J217" s="54">
        <v>14000000</v>
      </c>
      <c r="K217" s="54">
        <v>14000000</v>
      </c>
      <c r="L217" s="43">
        <v>20000000</v>
      </c>
      <c r="M217" s="37" t="s">
        <v>43</v>
      </c>
      <c r="N217" s="41" t="s">
        <v>526</v>
      </c>
      <c r="O217" s="44">
        <v>42430</v>
      </c>
      <c r="P217" s="44">
        <v>42551</v>
      </c>
      <c r="Q217" s="44">
        <v>42551</v>
      </c>
      <c r="R217" s="45">
        <f t="shared" si="12"/>
        <v>122</v>
      </c>
      <c r="S217" s="45">
        <f t="shared" si="11"/>
        <v>4.0666666666666664</v>
      </c>
      <c r="T217" s="46" t="str">
        <f t="shared" ca="1" si="13"/>
        <v>TERMINADO</v>
      </c>
      <c r="U217" s="61"/>
      <c r="V217" s="48"/>
      <c r="W217" s="44"/>
      <c r="X217" s="47"/>
      <c r="Y217" s="47"/>
      <c r="Z217" s="47"/>
      <c r="AA217" s="47"/>
      <c r="AB217" s="47"/>
      <c r="AC217" s="47"/>
      <c r="AD217" s="48"/>
      <c r="AE217" s="62"/>
      <c r="AF217" s="47"/>
      <c r="AG217" s="47"/>
      <c r="AH217" s="47"/>
      <c r="AI217" s="47"/>
      <c r="AJ217" s="47"/>
      <c r="AK217" s="47"/>
      <c r="AL217" s="41"/>
      <c r="AM217" s="41"/>
      <c r="AN217" s="51">
        <f t="shared" ca="1" si="14"/>
        <v>1426.2295081967213</v>
      </c>
      <c r="AO217" s="59"/>
    </row>
    <row r="218" spans="1:41" ht="16.5" customHeight="1" x14ac:dyDescent="0.2">
      <c r="A218" s="34" t="s">
        <v>38</v>
      </c>
      <c r="B218" s="35">
        <v>215</v>
      </c>
      <c r="C218" s="36">
        <v>2016</v>
      </c>
      <c r="D218" s="38" t="s">
        <v>193</v>
      </c>
      <c r="E218" s="39">
        <v>42431</v>
      </c>
      <c r="F218" s="40" t="s">
        <v>527</v>
      </c>
      <c r="G218" s="41" t="s">
        <v>41</v>
      </c>
      <c r="H218" s="41" t="s">
        <v>42</v>
      </c>
      <c r="I218" s="42">
        <v>24000000</v>
      </c>
      <c r="J218" s="54">
        <v>24000000</v>
      </c>
      <c r="K218" s="54">
        <v>24000000</v>
      </c>
      <c r="L218" s="43">
        <v>21000000</v>
      </c>
      <c r="M218" s="37" t="s">
        <v>43</v>
      </c>
      <c r="N218" s="41" t="s">
        <v>528</v>
      </c>
      <c r="O218" s="44">
        <v>42437</v>
      </c>
      <c r="P218" s="44">
        <v>42559</v>
      </c>
      <c r="Q218" s="44">
        <v>42559</v>
      </c>
      <c r="R218" s="45">
        <f t="shared" si="12"/>
        <v>123</v>
      </c>
      <c r="S218" s="45">
        <f t="shared" si="11"/>
        <v>4.0999999999999996</v>
      </c>
      <c r="T218" s="46" t="str">
        <f t="shared" ca="1" si="13"/>
        <v>TERMINADO</v>
      </c>
      <c r="U218" s="61"/>
      <c r="V218" s="48"/>
      <c r="W218" s="44"/>
      <c r="X218" s="47"/>
      <c r="Y218" s="47"/>
      <c r="Z218" s="47"/>
      <c r="AA218" s="47"/>
      <c r="AB218" s="47"/>
      <c r="AC218" s="47"/>
      <c r="AD218" s="48"/>
      <c r="AE218" s="62"/>
      <c r="AF218" s="47"/>
      <c r="AG218" s="47"/>
      <c r="AH218" s="47"/>
      <c r="AI218" s="47"/>
      <c r="AJ218" s="47"/>
      <c r="AK218" s="47"/>
      <c r="AL218" s="41"/>
      <c r="AM218" s="41"/>
      <c r="AN218" s="51">
        <f t="shared" ca="1" si="14"/>
        <v>1408.9430894308944</v>
      </c>
      <c r="AO218" s="59"/>
    </row>
    <row r="219" spans="1:41" ht="16.5" customHeight="1" x14ac:dyDescent="0.2">
      <c r="A219" s="34" t="s">
        <v>38</v>
      </c>
      <c r="B219" s="35">
        <v>216</v>
      </c>
      <c r="C219" s="36">
        <v>2016</v>
      </c>
      <c r="D219" s="38" t="s">
        <v>348</v>
      </c>
      <c r="E219" s="39">
        <v>42431</v>
      </c>
      <c r="F219" s="40" t="s">
        <v>529</v>
      </c>
      <c r="G219" s="41" t="s">
        <v>41</v>
      </c>
      <c r="H219" s="41" t="s">
        <v>42</v>
      </c>
      <c r="I219" s="42">
        <v>32000000</v>
      </c>
      <c r="J219" s="54">
        <v>32000000</v>
      </c>
      <c r="K219" s="54">
        <v>32000000</v>
      </c>
      <c r="L219" s="43">
        <v>26640000</v>
      </c>
      <c r="M219" s="37" t="s">
        <v>43</v>
      </c>
      <c r="N219" s="41" t="s">
        <v>530</v>
      </c>
      <c r="O219" s="44">
        <v>42431</v>
      </c>
      <c r="P219" s="44">
        <v>42553</v>
      </c>
      <c r="Q219" s="44">
        <v>42553</v>
      </c>
      <c r="R219" s="45">
        <f t="shared" si="12"/>
        <v>123</v>
      </c>
      <c r="S219" s="45">
        <f t="shared" si="11"/>
        <v>4.0999999999999996</v>
      </c>
      <c r="T219" s="46" t="str">
        <f t="shared" ca="1" si="13"/>
        <v>TERMINADO</v>
      </c>
      <c r="U219" s="61"/>
      <c r="V219" s="48"/>
      <c r="W219" s="44"/>
      <c r="X219" s="47"/>
      <c r="Y219" s="47"/>
      <c r="Z219" s="47"/>
      <c r="AA219" s="47"/>
      <c r="AB219" s="47"/>
      <c r="AC219" s="47"/>
      <c r="AD219" s="48"/>
      <c r="AE219" s="62"/>
      <c r="AF219" s="47"/>
      <c r="AG219" s="47"/>
      <c r="AH219" s="47"/>
      <c r="AI219" s="47"/>
      <c r="AJ219" s="47"/>
      <c r="AK219" s="47"/>
      <c r="AL219" s="41"/>
      <c r="AM219" s="41"/>
      <c r="AN219" s="51">
        <f t="shared" ca="1" si="14"/>
        <v>1413.821138211382</v>
      </c>
      <c r="AO219" s="59"/>
    </row>
    <row r="220" spans="1:41" ht="16.5" customHeight="1" x14ac:dyDescent="0.2">
      <c r="A220" s="34" t="s">
        <v>38</v>
      </c>
      <c r="B220" s="35">
        <v>217</v>
      </c>
      <c r="C220" s="36">
        <v>2016</v>
      </c>
      <c r="D220" s="38" t="s">
        <v>348</v>
      </c>
      <c r="E220" s="39">
        <v>42431</v>
      </c>
      <c r="F220" s="40" t="s">
        <v>531</v>
      </c>
      <c r="G220" s="41" t="s">
        <v>41</v>
      </c>
      <c r="H220" s="41" t="s">
        <v>42</v>
      </c>
      <c r="I220" s="42">
        <v>28000000</v>
      </c>
      <c r="J220" s="54">
        <v>28000000</v>
      </c>
      <c r="K220" s="54">
        <v>28000000</v>
      </c>
      <c r="L220" s="43">
        <v>7200000</v>
      </c>
      <c r="M220" s="37" t="s">
        <v>43</v>
      </c>
      <c r="N220" s="41" t="s">
        <v>532</v>
      </c>
      <c r="O220" s="44">
        <v>42431</v>
      </c>
      <c r="P220" s="44">
        <v>42553</v>
      </c>
      <c r="Q220" s="44">
        <v>42553</v>
      </c>
      <c r="R220" s="45">
        <f t="shared" si="12"/>
        <v>123</v>
      </c>
      <c r="S220" s="45">
        <f t="shared" si="11"/>
        <v>4.0999999999999996</v>
      </c>
      <c r="T220" s="46" t="str">
        <f t="shared" ca="1" si="13"/>
        <v>TERMINADO</v>
      </c>
      <c r="U220" s="61"/>
      <c r="V220" s="48"/>
      <c r="W220" s="44"/>
      <c r="X220" s="47"/>
      <c r="Y220" s="47"/>
      <c r="Z220" s="47"/>
      <c r="AA220" s="47"/>
      <c r="AB220" s="47"/>
      <c r="AC220" s="47"/>
      <c r="AD220" s="48"/>
      <c r="AE220" s="62"/>
      <c r="AF220" s="47"/>
      <c r="AG220" s="47"/>
      <c r="AH220" s="47"/>
      <c r="AI220" s="47"/>
      <c r="AJ220" s="47"/>
      <c r="AK220" s="47"/>
      <c r="AL220" s="41"/>
      <c r="AM220" s="41"/>
      <c r="AN220" s="51">
        <f t="shared" ca="1" si="14"/>
        <v>1413.821138211382</v>
      </c>
      <c r="AO220" s="59"/>
    </row>
    <row r="221" spans="1:41" ht="16.5" customHeight="1" x14ac:dyDescent="0.2">
      <c r="A221" s="34" t="s">
        <v>38</v>
      </c>
      <c r="B221" s="35">
        <v>218</v>
      </c>
      <c r="C221" s="36">
        <v>2016</v>
      </c>
      <c r="D221" s="38" t="s">
        <v>348</v>
      </c>
      <c r="E221" s="39">
        <v>42431</v>
      </c>
      <c r="F221" s="40" t="s">
        <v>428</v>
      </c>
      <c r="G221" s="41" t="s">
        <v>41</v>
      </c>
      <c r="H221" s="41" t="s">
        <v>42</v>
      </c>
      <c r="I221" s="42">
        <v>18000000</v>
      </c>
      <c r="J221" s="54">
        <v>18000000</v>
      </c>
      <c r="K221" s="54">
        <v>18000000</v>
      </c>
      <c r="L221" s="43">
        <v>10800000</v>
      </c>
      <c r="M221" s="37" t="s">
        <v>43</v>
      </c>
      <c r="N221" s="41" t="s">
        <v>533</v>
      </c>
      <c r="O221" s="44">
        <v>42431</v>
      </c>
      <c r="P221" s="44">
        <v>42553</v>
      </c>
      <c r="Q221" s="44">
        <v>42553</v>
      </c>
      <c r="R221" s="45">
        <f t="shared" si="12"/>
        <v>123</v>
      </c>
      <c r="S221" s="45">
        <f t="shared" si="11"/>
        <v>4.0999999999999996</v>
      </c>
      <c r="T221" s="46" t="str">
        <f t="shared" ca="1" si="13"/>
        <v>TERMINADO</v>
      </c>
      <c r="U221" s="61"/>
      <c r="V221" s="48"/>
      <c r="W221" s="44"/>
      <c r="X221" s="47"/>
      <c r="Y221" s="47"/>
      <c r="Z221" s="47"/>
      <c r="AA221" s="47"/>
      <c r="AB221" s="47"/>
      <c r="AC221" s="47"/>
      <c r="AD221" s="48"/>
      <c r="AE221" s="62"/>
      <c r="AF221" s="47"/>
      <c r="AG221" s="47"/>
      <c r="AH221" s="47"/>
      <c r="AI221" s="47"/>
      <c r="AJ221" s="47"/>
      <c r="AK221" s="47"/>
      <c r="AL221" s="41"/>
      <c r="AM221" s="41"/>
      <c r="AN221" s="51">
        <f t="shared" ca="1" si="14"/>
        <v>1413.821138211382</v>
      </c>
      <c r="AO221" s="59"/>
    </row>
    <row r="222" spans="1:41" ht="16.5" customHeight="1" x14ac:dyDescent="0.2">
      <c r="A222" s="34" t="s">
        <v>38</v>
      </c>
      <c r="B222" s="35">
        <v>219</v>
      </c>
      <c r="C222" s="36">
        <v>2016</v>
      </c>
      <c r="D222" s="38" t="s">
        <v>160</v>
      </c>
      <c r="E222" s="39">
        <v>42431</v>
      </c>
      <c r="F222" s="40" t="s">
        <v>534</v>
      </c>
      <c r="G222" s="41" t="s">
        <v>41</v>
      </c>
      <c r="H222" s="41" t="s">
        <v>42</v>
      </c>
      <c r="I222" s="42">
        <v>18333333</v>
      </c>
      <c r="J222" s="54">
        <v>18333333</v>
      </c>
      <c r="K222" s="54">
        <v>18333333</v>
      </c>
      <c r="L222" s="43">
        <v>27000000</v>
      </c>
      <c r="M222" s="37" t="s">
        <v>43</v>
      </c>
      <c r="N222" s="41" t="s">
        <v>535</v>
      </c>
      <c r="O222" s="44">
        <v>42431</v>
      </c>
      <c r="P222" s="44">
        <v>42541</v>
      </c>
      <c r="Q222" s="44">
        <v>42541</v>
      </c>
      <c r="R222" s="45">
        <f t="shared" si="12"/>
        <v>111</v>
      </c>
      <c r="S222" s="45">
        <f t="shared" si="11"/>
        <v>3.7</v>
      </c>
      <c r="T222" s="46" t="str">
        <f t="shared" ca="1" si="13"/>
        <v>TERMINADO</v>
      </c>
      <c r="U222" s="61"/>
      <c r="V222" s="48"/>
      <c r="W222" s="44"/>
      <c r="X222" s="47"/>
      <c r="Y222" s="47"/>
      <c r="Z222" s="47"/>
      <c r="AA222" s="47"/>
      <c r="AB222" s="47"/>
      <c r="AC222" s="47"/>
      <c r="AD222" s="48"/>
      <c r="AE222" s="62"/>
      <c r="AF222" s="47"/>
      <c r="AG222" s="47"/>
      <c r="AH222" s="47"/>
      <c r="AI222" s="47"/>
      <c r="AJ222" s="47"/>
      <c r="AK222" s="47"/>
      <c r="AL222" s="41"/>
      <c r="AM222" s="41"/>
      <c r="AN222" s="51">
        <f t="shared" ca="1" si="14"/>
        <v>1566.6666666666667</v>
      </c>
      <c r="AO222" s="59"/>
    </row>
    <row r="223" spans="1:41" ht="16.5" customHeight="1" x14ac:dyDescent="0.2">
      <c r="A223" s="34" t="s">
        <v>38</v>
      </c>
      <c r="B223" s="35">
        <v>220</v>
      </c>
      <c r="C223" s="36">
        <v>2016</v>
      </c>
      <c r="D223" s="38" t="s">
        <v>160</v>
      </c>
      <c r="E223" s="39">
        <v>42431</v>
      </c>
      <c r="F223" s="40" t="s">
        <v>536</v>
      </c>
      <c r="G223" s="41" t="s">
        <v>41</v>
      </c>
      <c r="H223" s="41" t="s">
        <v>42</v>
      </c>
      <c r="I223" s="42">
        <v>9166667</v>
      </c>
      <c r="J223" s="54">
        <v>9166667</v>
      </c>
      <c r="K223" s="54">
        <v>9166667</v>
      </c>
      <c r="L223" s="43">
        <v>8000000</v>
      </c>
      <c r="M223" s="37" t="s">
        <v>43</v>
      </c>
      <c r="N223" s="41" t="s">
        <v>537</v>
      </c>
      <c r="O223" s="44">
        <v>42431</v>
      </c>
      <c r="P223" s="44">
        <v>42541</v>
      </c>
      <c r="Q223" s="44">
        <v>42541</v>
      </c>
      <c r="R223" s="45">
        <f t="shared" si="12"/>
        <v>111</v>
      </c>
      <c r="S223" s="45">
        <f t="shared" si="11"/>
        <v>3.7</v>
      </c>
      <c r="T223" s="46" t="str">
        <f t="shared" ca="1" si="13"/>
        <v>TERMINADO</v>
      </c>
      <c r="U223" s="61"/>
      <c r="V223" s="48"/>
      <c r="W223" s="44"/>
      <c r="X223" s="47"/>
      <c r="Y223" s="47"/>
      <c r="Z223" s="47"/>
      <c r="AA223" s="47"/>
      <c r="AB223" s="47"/>
      <c r="AC223" s="47"/>
      <c r="AD223" s="48"/>
      <c r="AE223" s="62"/>
      <c r="AF223" s="47"/>
      <c r="AG223" s="47"/>
      <c r="AH223" s="47"/>
      <c r="AI223" s="47"/>
      <c r="AJ223" s="47"/>
      <c r="AK223" s="47"/>
      <c r="AL223" s="41"/>
      <c r="AM223" s="41"/>
      <c r="AN223" s="51">
        <f t="shared" ca="1" si="14"/>
        <v>1566.6666666666667</v>
      </c>
      <c r="AO223" s="59"/>
    </row>
    <row r="224" spans="1:41" ht="16.5" customHeight="1" x14ac:dyDescent="0.2">
      <c r="A224" s="34" t="s">
        <v>38</v>
      </c>
      <c r="B224" s="35">
        <v>221</v>
      </c>
      <c r="C224" s="36">
        <v>2016</v>
      </c>
      <c r="D224" s="38" t="s">
        <v>193</v>
      </c>
      <c r="E224" s="39">
        <v>42431</v>
      </c>
      <c r="F224" s="40" t="s">
        <v>538</v>
      </c>
      <c r="G224" s="41" t="s">
        <v>41</v>
      </c>
      <c r="H224" s="41" t="s">
        <v>42</v>
      </c>
      <c r="I224" s="42">
        <v>35000000</v>
      </c>
      <c r="J224" s="54">
        <v>35000000</v>
      </c>
      <c r="K224" s="54">
        <v>35000000</v>
      </c>
      <c r="L224" s="43">
        <v>32850000</v>
      </c>
      <c r="M224" s="37" t="s">
        <v>43</v>
      </c>
      <c r="N224" s="41" t="s">
        <v>539</v>
      </c>
      <c r="O224" s="44">
        <v>42431</v>
      </c>
      <c r="P224" s="44">
        <v>42582</v>
      </c>
      <c r="Q224" s="44">
        <v>42582</v>
      </c>
      <c r="R224" s="45">
        <f t="shared" si="12"/>
        <v>152</v>
      </c>
      <c r="S224" s="45">
        <f t="shared" si="11"/>
        <v>5.0666666666666664</v>
      </c>
      <c r="T224" s="46" t="str">
        <f t="shared" ca="1" si="13"/>
        <v>TERMINADO</v>
      </c>
      <c r="U224" s="61"/>
      <c r="V224" s="48"/>
      <c r="W224" s="44"/>
      <c r="X224" s="47"/>
      <c r="Y224" s="47"/>
      <c r="Z224" s="47"/>
      <c r="AA224" s="47"/>
      <c r="AB224" s="47"/>
      <c r="AC224" s="47"/>
      <c r="AD224" s="48"/>
      <c r="AE224" s="62"/>
      <c r="AF224" s="47"/>
      <c r="AG224" s="47"/>
      <c r="AH224" s="47"/>
      <c r="AI224" s="47"/>
      <c r="AJ224" s="47"/>
      <c r="AK224" s="47"/>
      <c r="AL224" s="41"/>
      <c r="AM224" s="41"/>
      <c r="AN224" s="51">
        <f t="shared" ca="1" si="14"/>
        <v>1144.078947368421</v>
      </c>
      <c r="AO224" s="59"/>
    </row>
    <row r="225" spans="1:41" ht="16.5" customHeight="1" x14ac:dyDescent="0.2">
      <c r="A225" s="34" t="s">
        <v>38</v>
      </c>
      <c r="B225" s="35">
        <v>222</v>
      </c>
      <c r="C225" s="36">
        <v>2016</v>
      </c>
      <c r="D225" s="38" t="s">
        <v>193</v>
      </c>
      <c r="E225" s="39">
        <v>42431</v>
      </c>
      <c r="F225" s="40" t="s">
        <v>540</v>
      </c>
      <c r="G225" s="41" t="s">
        <v>41</v>
      </c>
      <c r="H225" s="41" t="s">
        <v>42</v>
      </c>
      <c r="I225" s="42">
        <v>35000000</v>
      </c>
      <c r="J225" s="54">
        <v>35000000</v>
      </c>
      <c r="K225" s="54">
        <v>35000000</v>
      </c>
      <c r="L225" s="43">
        <v>13800000</v>
      </c>
      <c r="M225" s="37" t="s">
        <v>43</v>
      </c>
      <c r="N225" s="41" t="s">
        <v>541</v>
      </c>
      <c r="O225" s="44">
        <v>42431</v>
      </c>
      <c r="P225" s="44">
        <v>42582</v>
      </c>
      <c r="Q225" s="44">
        <v>42582</v>
      </c>
      <c r="R225" s="45">
        <f t="shared" si="12"/>
        <v>152</v>
      </c>
      <c r="S225" s="45">
        <f t="shared" si="11"/>
        <v>5.0666666666666664</v>
      </c>
      <c r="T225" s="46" t="str">
        <f t="shared" ca="1" si="13"/>
        <v>TERMINADO</v>
      </c>
      <c r="U225" s="61"/>
      <c r="V225" s="48"/>
      <c r="W225" s="44"/>
      <c r="X225" s="47"/>
      <c r="Y225" s="47"/>
      <c r="Z225" s="47"/>
      <c r="AA225" s="47"/>
      <c r="AB225" s="47"/>
      <c r="AC225" s="47"/>
      <c r="AD225" s="48"/>
      <c r="AE225" s="62"/>
      <c r="AF225" s="47"/>
      <c r="AG225" s="47"/>
      <c r="AH225" s="47"/>
      <c r="AI225" s="47"/>
      <c r="AJ225" s="47"/>
      <c r="AK225" s="47"/>
      <c r="AL225" s="41"/>
      <c r="AM225" s="41"/>
      <c r="AN225" s="51">
        <f t="shared" ca="1" si="14"/>
        <v>1144.078947368421</v>
      </c>
      <c r="AO225" s="59"/>
    </row>
    <row r="226" spans="1:41" ht="16.5" customHeight="1" x14ac:dyDescent="0.2">
      <c r="A226" s="34" t="s">
        <v>38</v>
      </c>
      <c r="B226" s="35">
        <v>223</v>
      </c>
      <c r="C226" s="36">
        <v>2016</v>
      </c>
      <c r="D226" s="38" t="s">
        <v>542</v>
      </c>
      <c r="E226" s="39">
        <v>42432</v>
      </c>
      <c r="F226" s="40" t="s">
        <v>543</v>
      </c>
      <c r="G226" s="41" t="s">
        <v>41</v>
      </c>
      <c r="H226" s="41" t="s">
        <v>42</v>
      </c>
      <c r="I226" s="42">
        <v>11960000</v>
      </c>
      <c r="J226" s="54">
        <v>11960000</v>
      </c>
      <c r="K226" s="54">
        <v>11960000</v>
      </c>
      <c r="L226" s="43">
        <v>18000000</v>
      </c>
      <c r="M226" s="37" t="s">
        <v>43</v>
      </c>
      <c r="N226" s="41" t="s">
        <v>544</v>
      </c>
      <c r="O226" s="44">
        <v>42432</v>
      </c>
      <c r="P226" s="44">
        <v>42570</v>
      </c>
      <c r="Q226" s="44">
        <v>42570</v>
      </c>
      <c r="R226" s="45">
        <f t="shared" si="12"/>
        <v>139</v>
      </c>
      <c r="S226" s="45">
        <f t="shared" si="11"/>
        <v>4.6333333333333337</v>
      </c>
      <c r="T226" s="46" t="str">
        <f t="shared" ca="1" si="13"/>
        <v>TERMINADO</v>
      </c>
      <c r="U226" s="61"/>
      <c r="V226" s="48"/>
      <c r="W226" s="44"/>
      <c r="X226" s="47"/>
      <c r="Y226" s="47"/>
      <c r="Z226" s="47"/>
      <c r="AA226" s="47"/>
      <c r="AB226" s="47"/>
      <c r="AC226" s="47"/>
      <c r="AD226" s="48"/>
      <c r="AE226" s="62"/>
      <c r="AF226" s="47"/>
      <c r="AG226" s="47"/>
      <c r="AH226" s="47"/>
      <c r="AI226" s="47"/>
      <c r="AJ226" s="47"/>
      <c r="AK226" s="47"/>
      <c r="AL226" s="41"/>
      <c r="AM226" s="41"/>
      <c r="AN226" s="51">
        <f t="shared" ca="1" si="14"/>
        <v>1250.3597122302158</v>
      </c>
      <c r="AO226" s="59"/>
    </row>
    <row r="227" spans="1:41" ht="16.5" customHeight="1" x14ac:dyDescent="0.2">
      <c r="A227" s="34" t="s">
        <v>38</v>
      </c>
      <c r="B227" s="35">
        <v>224</v>
      </c>
      <c r="C227" s="36">
        <v>2016</v>
      </c>
      <c r="D227" s="38" t="s">
        <v>193</v>
      </c>
      <c r="E227" s="39">
        <v>42432</v>
      </c>
      <c r="F227" s="40" t="s">
        <v>545</v>
      </c>
      <c r="G227" s="41" t="s">
        <v>41</v>
      </c>
      <c r="H227" s="41" t="s">
        <v>42</v>
      </c>
      <c r="I227" s="42">
        <v>12764333</v>
      </c>
      <c r="J227" s="54">
        <v>12764333</v>
      </c>
      <c r="K227" s="54">
        <v>12764333</v>
      </c>
      <c r="L227" s="43">
        <v>10500000</v>
      </c>
      <c r="M227" s="37" t="s">
        <v>43</v>
      </c>
      <c r="N227" s="41" t="s">
        <v>546</v>
      </c>
      <c r="O227" s="44">
        <v>42432</v>
      </c>
      <c r="P227" s="44">
        <v>42582</v>
      </c>
      <c r="Q227" s="44">
        <v>42582</v>
      </c>
      <c r="R227" s="45">
        <f t="shared" si="12"/>
        <v>151</v>
      </c>
      <c r="S227" s="45">
        <f t="shared" si="11"/>
        <v>5.0333333333333332</v>
      </c>
      <c r="T227" s="46" t="str">
        <f t="shared" ca="1" si="13"/>
        <v>TERMINADO</v>
      </c>
      <c r="U227" s="61"/>
      <c r="V227" s="48"/>
      <c r="W227" s="44"/>
      <c r="X227" s="47"/>
      <c r="Y227" s="47"/>
      <c r="Z227" s="47"/>
      <c r="AA227" s="47"/>
      <c r="AB227" s="47"/>
      <c r="AC227" s="47"/>
      <c r="AD227" s="48"/>
      <c r="AE227" s="62"/>
      <c r="AF227" s="47"/>
      <c r="AG227" s="47"/>
      <c r="AH227" s="47"/>
      <c r="AI227" s="47"/>
      <c r="AJ227" s="47"/>
      <c r="AK227" s="47"/>
      <c r="AL227" s="41"/>
      <c r="AM227" s="41"/>
      <c r="AN227" s="51">
        <f t="shared" ca="1" si="14"/>
        <v>1150.9933774834437</v>
      </c>
      <c r="AO227" s="59"/>
    </row>
    <row r="228" spans="1:41" ht="16.5" customHeight="1" x14ac:dyDescent="0.2">
      <c r="A228" s="34" t="s">
        <v>38</v>
      </c>
      <c r="B228" s="35">
        <v>225</v>
      </c>
      <c r="C228" s="36">
        <v>2016</v>
      </c>
      <c r="D228" s="38" t="s">
        <v>348</v>
      </c>
      <c r="E228" s="39">
        <v>42432</v>
      </c>
      <c r="F228" s="40" t="s">
        <v>547</v>
      </c>
      <c r="G228" s="41" t="s">
        <v>41</v>
      </c>
      <c r="H228" s="41" t="s">
        <v>42</v>
      </c>
      <c r="I228" s="42">
        <v>8000000</v>
      </c>
      <c r="J228" s="54">
        <v>8000000</v>
      </c>
      <c r="K228" s="54">
        <v>8000000</v>
      </c>
      <c r="L228" s="43">
        <v>19842000</v>
      </c>
      <c r="M228" s="37" t="s">
        <v>43</v>
      </c>
      <c r="N228" s="41" t="s">
        <v>548</v>
      </c>
      <c r="O228" s="44">
        <v>42432</v>
      </c>
      <c r="P228" s="44">
        <v>42554</v>
      </c>
      <c r="Q228" s="44">
        <v>42554</v>
      </c>
      <c r="R228" s="45">
        <f t="shared" si="12"/>
        <v>123</v>
      </c>
      <c r="S228" s="45">
        <f t="shared" si="11"/>
        <v>4.0999999999999996</v>
      </c>
      <c r="T228" s="46" t="str">
        <f t="shared" ca="1" si="13"/>
        <v>TERMINADO</v>
      </c>
      <c r="U228" s="61"/>
      <c r="V228" s="48"/>
      <c r="W228" s="44"/>
      <c r="X228" s="47"/>
      <c r="Y228" s="47"/>
      <c r="Z228" s="47"/>
      <c r="AA228" s="47"/>
      <c r="AB228" s="47"/>
      <c r="AC228" s="47"/>
      <c r="AD228" s="48"/>
      <c r="AE228" s="62"/>
      <c r="AF228" s="47"/>
      <c r="AG228" s="47"/>
      <c r="AH228" s="47"/>
      <c r="AI228" s="47"/>
      <c r="AJ228" s="47"/>
      <c r="AK228" s="47"/>
      <c r="AL228" s="41"/>
      <c r="AM228" s="41"/>
      <c r="AN228" s="51">
        <f t="shared" ca="1" si="14"/>
        <v>1413.0081300813008</v>
      </c>
      <c r="AO228" s="59"/>
    </row>
    <row r="229" spans="1:41" ht="16.5" customHeight="1" x14ac:dyDescent="0.2">
      <c r="A229" s="34" t="s">
        <v>38</v>
      </c>
      <c r="B229" s="35">
        <v>226</v>
      </c>
      <c r="C229" s="36">
        <v>2016</v>
      </c>
      <c r="D229" s="38" t="s">
        <v>348</v>
      </c>
      <c r="E229" s="39">
        <v>42432</v>
      </c>
      <c r="F229" s="40" t="s">
        <v>549</v>
      </c>
      <c r="G229" s="41" t="s">
        <v>41</v>
      </c>
      <c r="H229" s="41" t="s">
        <v>42</v>
      </c>
      <c r="I229" s="42">
        <v>33200000</v>
      </c>
      <c r="J229" s="54">
        <v>33200000</v>
      </c>
      <c r="K229" s="54">
        <v>33200000</v>
      </c>
      <c r="L229" s="43">
        <v>31500000</v>
      </c>
      <c r="M229" s="37" t="s">
        <v>43</v>
      </c>
      <c r="N229" s="41" t="s">
        <v>550</v>
      </c>
      <c r="O229" s="44">
        <v>42432</v>
      </c>
      <c r="P229" s="44">
        <v>42554</v>
      </c>
      <c r="Q229" s="44">
        <v>42554</v>
      </c>
      <c r="R229" s="45">
        <f t="shared" si="12"/>
        <v>123</v>
      </c>
      <c r="S229" s="45">
        <f t="shared" si="11"/>
        <v>4.0999999999999996</v>
      </c>
      <c r="T229" s="46" t="str">
        <f t="shared" ca="1" si="13"/>
        <v>TERMINADO</v>
      </c>
      <c r="U229" s="61"/>
      <c r="V229" s="48"/>
      <c r="W229" s="44"/>
      <c r="X229" s="47"/>
      <c r="Y229" s="47"/>
      <c r="Z229" s="47"/>
      <c r="AA229" s="47"/>
      <c r="AB229" s="47"/>
      <c r="AC229" s="47"/>
      <c r="AD229" s="48"/>
      <c r="AE229" s="62"/>
      <c r="AF229" s="47"/>
      <c r="AG229" s="47"/>
      <c r="AH229" s="47"/>
      <c r="AI229" s="47"/>
      <c r="AJ229" s="47"/>
      <c r="AK229" s="47"/>
      <c r="AL229" s="41"/>
      <c r="AM229" s="41"/>
      <c r="AN229" s="51">
        <f t="shared" ca="1" si="14"/>
        <v>1413.0081300813008</v>
      </c>
      <c r="AO229" s="59"/>
    </row>
    <row r="230" spans="1:41" ht="16.5" customHeight="1" x14ac:dyDescent="0.2">
      <c r="A230" s="34" t="s">
        <v>38</v>
      </c>
      <c r="B230" s="35">
        <v>227</v>
      </c>
      <c r="C230" s="36">
        <v>2016</v>
      </c>
      <c r="D230" s="38" t="s">
        <v>348</v>
      </c>
      <c r="E230" s="39">
        <v>42432</v>
      </c>
      <c r="F230" s="40" t="s">
        <v>447</v>
      </c>
      <c r="G230" s="41" t="s">
        <v>41</v>
      </c>
      <c r="H230" s="41" t="s">
        <v>42</v>
      </c>
      <c r="I230" s="42">
        <v>8000000</v>
      </c>
      <c r="J230" s="54">
        <v>9866667</v>
      </c>
      <c r="K230" s="54">
        <v>9866667</v>
      </c>
      <c r="L230" s="43">
        <v>22500000</v>
      </c>
      <c r="M230" s="37" t="s">
        <v>43</v>
      </c>
      <c r="N230" s="41" t="s">
        <v>551</v>
      </c>
      <c r="O230" s="44">
        <v>42433</v>
      </c>
      <c r="P230" s="44">
        <v>42555</v>
      </c>
      <c r="Q230" s="44">
        <v>42582</v>
      </c>
      <c r="R230" s="45">
        <f t="shared" si="12"/>
        <v>123</v>
      </c>
      <c r="S230" s="45">
        <f t="shared" si="11"/>
        <v>4.0999999999999996</v>
      </c>
      <c r="T230" s="46" t="str">
        <f t="shared" ca="1" si="13"/>
        <v>TERMINADO</v>
      </c>
      <c r="U230" s="61">
        <v>28</v>
      </c>
      <c r="V230" s="48"/>
      <c r="W230" s="44">
        <v>42582</v>
      </c>
      <c r="X230" s="47"/>
      <c r="Y230" s="47"/>
      <c r="Z230" s="47"/>
      <c r="AA230" s="47"/>
      <c r="AB230" s="47"/>
      <c r="AC230" s="47"/>
      <c r="AD230" s="48"/>
      <c r="AE230" s="62">
        <v>1866667</v>
      </c>
      <c r="AF230" s="47"/>
      <c r="AG230" s="47"/>
      <c r="AH230" s="47"/>
      <c r="AI230" s="47"/>
      <c r="AJ230" s="47"/>
      <c r="AK230" s="47"/>
      <c r="AL230" s="41"/>
      <c r="AM230" s="41"/>
      <c r="AN230" s="51">
        <f t="shared" ca="1" si="14"/>
        <v>1412.1951219512196</v>
      </c>
      <c r="AO230" s="59"/>
    </row>
    <row r="231" spans="1:41" ht="16.5" customHeight="1" x14ac:dyDescent="0.2">
      <c r="A231" s="34" t="s">
        <v>38</v>
      </c>
      <c r="B231" s="35">
        <v>228</v>
      </c>
      <c r="C231" s="36">
        <v>2016</v>
      </c>
      <c r="D231" s="38" t="s">
        <v>552</v>
      </c>
      <c r="E231" s="39">
        <v>42432</v>
      </c>
      <c r="F231" s="40" t="s">
        <v>553</v>
      </c>
      <c r="G231" s="41" t="s">
        <v>41</v>
      </c>
      <c r="H231" s="41" t="s">
        <v>42</v>
      </c>
      <c r="I231" s="42">
        <v>7023233</v>
      </c>
      <c r="J231" s="54">
        <v>7023233</v>
      </c>
      <c r="K231" s="54">
        <v>7023233</v>
      </c>
      <c r="L231" s="43">
        <v>7500000</v>
      </c>
      <c r="M231" s="37" t="s">
        <v>43</v>
      </c>
      <c r="N231" s="41" t="s">
        <v>554</v>
      </c>
      <c r="O231" s="44">
        <v>42432</v>
      </c>
      <c r="P231" s="44">
        <v>42541</v>
      </c>
      <c r="Q231" s="44">
        <v>42541</v>
      </c>
      <c r="R231" s="45">
        <f t="shared" si="12"/>
        <v>110</v>
      </c>
      <c r="S231" s="45">
        <f t="shared" si="11"/>
        <v>3.6666666666666665</v>
      </c>
      <c r="T231" s="46" t="str">
        <f t="shared" ca="1" si="13"/>
        <v>TERMINADO</v>
      </c>
      <c r="U231" s="61"/>
      <c r="V231" s="48"/>
      <c r="W231" s="44"/>
      <c r="X231" s="47"/>
      <c r="Y231" s="47"/>
      <c r="Z231" s="47"/>
      <c r="AA231" s="47"/>
      <c r="AB231" s="47"/>
      <c r="AC231" s="47"/>
      <c r="AD231" s="48"/>
      <c r="AE231" s="62"/>
      <c r="AF231" s="47"/>
      <c r="AG231" s="47"/>
      <c r="AH231" s="47"/>
      <c r="AI231" s="47"/>
      <c r="AJ231" s="47"/>
      <c r="AK231" s="47"/>
      <c r="AL231" s="41"/>
      <c r="AM231" s="41"/>
      <c r="AN231" s="51">
        <f t="shared" ca="1" si="14"/>
        <v>1580</v>
      </c>
      <c r="AO231" s="59"/>
    </row>
    <row r="232" spans="1:41" ht="16.5" customHeight="1" x14ac:dyDescent="0.2">
      <c r="A232" s="34" t="s">
        <v>38</v>
      </c>
      <c r="B232" s="35">
        <v>229</v>
      </c>
      <c r="C232" s="36">
        <v>2016</v>
      </c>
      <c r="D232" s="38" t="s">
        <v>193</v>
      </c>
      <c r="E232" s="39">
        <v>42432</v>
      </c>
      <c r="F232" s="40" t="s">
        <v>555</v>
      </c>
      <c r="G232" s="41" t="s">
        <v>41</v>
      </c>
      <c r="H232" s="41" t="s">
        <v>42</v>
      </c>
      <c r="I232" s="42">
        <v>8488800</v>
      </c>
      <c r="J232" s="54">
        <v>8488800</v>
      </c>
      <c r="K232" s="54">
        <v>2200800</v>
      </c>
      <c r="L232" s="43">
        <v>24000000</v>
      </c>
      <c r="M232" s="37" t="s">
        <v>43</v>
      </c>
      <c r="N232" s="41" t="s">
        <v>556</v>
      </c>
      <c r="O232" s="44">
        <v>42433</v>
      </c>
      <c r="P232" s="44">
        <v>42541</v>
      </c>
      <c r="Q232" s="44">
        <v>42541</v>
      </c>
      <c r="R232" s="45">
        <f t="shared" si="12"/>
        <v>109</v>
      </c>
      <c r="S232" s="45">
        <f t="shared" si="11"/>
        <v>3.6333333333333333</v>
      </c>
      <c r="T232" s="46" t="str">
        <f t="shared" ca="1" si="13"/>
        <v>TERMINADO</v>
      </c>
      <c r="U232" s="61"/>
      <c r="V232" s="48"/>
      <c r="W232" s="44"/>
      <c r="X232" s="47"/>
      <c r="Y232" s="47"/>
      <c r="Z232" s="47"/>
      <c r="AA232" s="47"/>
      <c r="AB232" s="47"/>
      <c r="AC232" s="47"/>
      <c r="AD232" s="48"/>
      <c r="AE232" s="62"/>
      <c r="AF232" s="47"/>
      <c r="AG232" s="47"/>
      <c r="AH232" s="47"/>
      <c r="AI232" s="47"/>
      <c r="AJ232" s="47"/>
      <c r="AK232" s="47"/>
      <c r="AL232" s="41"/>
      <c r="AM232" s="41"/>
      <c r="AN232" s="51">
        <f t="shared" ca="1" si="14"/>
        <v>1593.5779816513761</v>
      </c>
      <c r="AO232" s="59"/>
    </row>
    <row r="233" spans="1:41" ht="16.5" customHeight="1" x14ac:dyDescent="0.2">
      <c r="A233" s="34" t="s">
        <v>38</v>
      </c>
      <c r="B233" s="35">
        <v>230</v>
      </c>
      <c r="C233" s="36">
        <v>2016</v>
      </c>
      <c r="D233" s="38" t="s">
        <v>348</v>
      </c>
      <c r="E233" s="39">
        <v>42433</v>
      </c>
      <c r="F233" s="40" t="s">
        <v>557</v>
      </c>
      <c r="G233" s="41" t="s">
        <v>41</v>
      </c>
      <c r="H233" s="41" t="s">
        <v>42</v>
      </c>
      <c r="I233" s="42">
        <v>40000000</v>
      </c>
      <c r="J233" s="54">
        <v>40000000</v>
      </c>
      <c r="K233" s="54">
        <v>40000000</v>
      </c>
      <c r="L233" s="43">
        <v>6500000</v>
      </c>
      <c r="M233" s="37" t="s">
        <v>43</v>
      </c>
      <c r="N233" s="41" t="s">
        <v>558</v>
      </c>
      <c r="O233" s="44">
        <v>42438</v>
      </c>
      <c r="P233" s="44">
        <v>42560</v>
      </c>
      <c r="Q233" s="44">
        <v>42560</v>
      </c>
      <c r="R233" s="45">
        <f t="shared" si="12"/>
        <v>123</v>
      </c>
      <c r="S233" s="45">
        <f t="shared" si="11"/>
        <v>4.0999999999999996</v>
      </c>
      <c r="T233" s="46" t="str">
        <f t="shared" ca="1" si="13"/>
        <v>TERMINADO</v>
      </c>
      <c r="U233" s="61"/>
      <c r="V233" s="48"/>
      <c r="W233" s="44"/>
      <c r="X233" s="47"/>
      <c r="Y233" s="47"/>
      <c r="Z233" s="47"/>
      <c r="AA233" s="47"/>
      <c r="AB233" s="47"/>
      <c r="AC233" s="47"/>
      <c r="AD233" s="48"/>
      <c r="AE233" s="62"/>
      <c r="AF233" s="47"/>
      <c r="AG233" s="47"/>
      <c r="AH233" s="47"/>
      <c r="AI233" s="47"/>
      <c r="AJ233" s="47"/>
      <c r="AK233" s="47"/>
      <c r="AL233" s="41"/>
      <c r="AM233" s="41"/>
      <c r="AN233" s="51">
        <f t="shared" ca="1" si="14"/>
        <v>1408.1300813008131</v>
      </c>
      <c r="AO233" s="59"/>
    </row>
    <row r="234" spans="1:41" ht="16.5" customHeight="1" x14ac:dyDescent="0.2">
      <c r="A234" s="34" t="s">
        <v>38</v>
      </c>
      <c r="B234" s="35">
        <v>231</v>
      </c>
      <c r="C234" s="36">
        <v>2016</v>
      </c>
      <c r="D234" s="38" t="s">
        <v>46</v>
      </c>
      <c r="E234" s="39">
        <v>42433</v>
      </c>
      <c r="F234" s="40" t="s">
        <v>559</v>
      </c>
      <c r="G234" s="41" t="s">
        <v>41</v>
      </c>
      <c r="H234" s="41" t="s">
        <v>42</v>
      </c>
      <c r="I234" s="42">
        <v>14800000</v>
      </c>
      <c r="J234" s="54">
        <v>14800000</v>
      </c>
      <c r="K234" s="54">
        <v>14800000</v>
      </c>
      <c r="L234" s="43">
        <v>30000000</v>
      </c>
      <c r="M234" s="37" t="s">
        <v>43</v>
      </c>
      <c r="N234" s="41" t="s">
        <v>560</v>
      </c>
      <c r="O234" s="44">
        <v>42433</v>
      </c>
      <c r="P234" s="44">
        <v>42582</v>
      </c>
      <c r="Q234" s="44">
        <v>42582</v>
      </c>
      <c r="R234" s="45">
        <f t="shared" si="12"/>
        <v>150</v>
      </c>
      <c r="S234" s="45">
        <f t="shared" si="11"/>
        <v>5</v>
      </c>
      <c r="T234" s="46" t="str">
        <f t="shared" ca="1" si="13"/>
        <v>TERMINADO</v>
      </c>
      <c r="U234" s="61"/>
      <c r="V234" s="48"/>
      <c r="W234" s="44"/>
      <c r="X234" s="47"/>
      <c r="Y234" s="47"/>
      <c r="Z234" s="47"/>
      <c r="AA234" s="47"/>
      <c r="AB234" s="47"/>
      <c r="AC234" s="47"/>
      <c r="AD234" s="48"/>
      <c r="AE234" s="62"/>
      <c r="AF234" s="47"/>
      <c r="AG234" s="47"/>
      <c r="AH234" s="47"/>
      <c r="AI234" s="47"/>
      <c r="AJ234" s="47"/>
      <c r="AK234" s="47"/>
      <c r="AL234" s="41"/>
      <c r="AM234" s="41"/>
      <c r="AN234" s="51">
        <f t="shared" ca="1" si="14"/>
        <v>1158</v>
      </c>
      <c r="AO234" s="59"/>
    </row>
    <row r="235" spans="1:41" ht="16.5" customHeight="1" x14ac:dyDescent="0.2">
      <c r="A235" s="34" t="s">
        <v>38</v>
      </c>
      <c r="B235" s="35">
        <v>232</v>
      </c>
      <c r="C235" s="36">
        <v>2016</v>
      </c>
      <c r="D235" s="38" t="s">
        <v>193</v>
      </c>
      <c r="E235" s="39">
        <v>42436</v>
      </c>
      <c r="F235" s="40" t="s">
        <v>561</v>
      </c>
      <c r="G235" s="41" t="s">
        <v>41</v>
      </c>
      <c r="H235" s="41" t="s">
        <v>42</v>
      </c>
      <c r="I235" s="42">
        <v>16800000</v>
      </c>
      <c r="J235" s="54">
        <v>16800000</v>
      </c>
      <c r="K235" s="54">
        <v>16800000</v>
      </c>
      <c r="L235" s="43">
        <v>33000000</v>
      </c>
      <c r="M235" s="37" t="s">
        <v>43</v>
      </c>
      <c r="N235" s="41" t="s">
        <v>562</v>
      </c>
      <c r="O235" s="44">
        <v>42437</v>
      </c>
      <c r="P235" s="44">
        <v>42582</v>
      </c>
      <c r="Q235" s="44">
        <v>42582</v>
      </c>
      <c r="R235" s="45">
        <f t="shared" si="12"/>
        <v>146</v>
      </c>
      <c r="S235" s="45">
        <f t="shared" si="11"/>
        <v>4.8666666666666663</v>
      </c>
      <c r="T235" s="46" t="str">
        <f t="shared" ca="1" si="13"/>
        <v>TERMINADO</v>
      </c>
      <c r="U235" s="61"/>
      <c r="V235" s="48"/>
      <c r="W235" s="44"/>
      <c r="X235" s="47"/>
      <c r="Y235" s="47"/>
      <c r="Z235" s="47"/>
      <c r="AA235" s="47"/>
      <c r="AB235" s="47"/>
      <c r="AC235" s="47"/>
      <c r="AD235" s="48"/>
      <c r="AE235" s="62"/>
      <c r="AF235" s="47"/>
      <c r="AG235" s="47"/>
      <c r="AH235" s="47"/>
      <c r="AI235" s="47"/>
      <c r="AJ235" s="47"/>
      <c r="AK235" s="47"/>
      <c r="AL235" s="41"/>
      <c r="AM235" s="41"/>
      <c r="AN235" s="51">
        <f t="shared" ca="1" si="14"/>
        <v>1186.986301369863</v>
      </c>
      <c r="AO235" s="59"/>
    </row>
    <row r="236" spans="1:41" ht="16.5" customHeight="1" x14ac:dyDescent="0.2">
      <c r="A236" s="34" t="s">
        <v>38</v>
      </c>
      <c r="B236" s="35">
        <v>233</v>
      </c>
      <c r="C236" s="36">
        <v>2016</v>
      </c>
      <c r="D236" s="38" t="s">
        <v>542</v>
      </c>
      <c r="E236" s="39">
        <v>42436</v>
      </c>
      <c r="F236" s="40" t="s">
        <v>563</v>
      </c>
      <c r="G236" s="41" t="s">
        <v>41</v>
      </c>
      <c r="H236" s="41" t="s">
        <v>42</v>
      </c>
      <c r="I236" s="42">
        <v>11613333</v>
      </c>
      <c r="J236" s="54">
        <v>11613333</v>
      </c>
      <c r="K236" s="54">
        <v>11613333</v>
      </c>
      <c r="L236" s="43">
        <v>11700000</v>
      </c>
      <c r="M236" s="37" t="s">
        <v>43</v>
      </c>
      <c r="N236" s="41" t="s">
        <v>564</v>
      </c>
      <c r="O236" s="44">
        <v>42436</v>
      </c>
      <c r="P236" s="44">
        <v>42570</v>
      </c>
      <c r="Q236" s="44">
        <v>42570</v>
      </c>
      <c r="R236" s="45">
        <f t="shared" si="12"/>
        <v>135</v>
      </c>
      <c r="S236" s="45">
        <f t="shared" si="11"/>
        <v>4.5</v>
      </c>
      <c r="T236" s="46" t="str">
        <f t="shared" ca="1" si="13"/>
        <v>TERMINADO</v>
      </c>
      <c r="U236" s="61"/>
      <c r="V236" s="48"/>
      <c r="W236" s="44"/>
      <c r="X236" s="47"/>
      <c r="Y236" s="47"/>
      <c r="Z236" s="47"/>
      <c r="AA236" s="47"/>
      <c r="AB236" s="47"/>
      <c r="AC236" s="47"/>
      <c r="AD236" s="48"/>
      <c r="AE236" s="62"/>
      <c r="AF236" s="47"/>
      <c r="AG236" s="47"/>
      <c r="AH236" s="47"/>
      <c r="AI236" s="47"/>
      <c r="AJ236" s="47"/>
      <c r="AK236" s="47"/>
      <c r="AL236" s="41"/>
      <c r="AM236" s="41"/>
      <c r="AN236" s="51">
        <f t="shared" ca="1" si="14"/>
        <v>1284.4444444444443</v>
      </c>
      <c r="AO236" s="59"/>
    </row>
    <row r="237" spans="1:41" ht="16.5" customHeight="1" x14ac:dyDescent="0.2">
      <c r="A237" s="34" t="s">
        <v>38</v>
      </c>
      <c r="B237" s="35">
        <v>234</v>
      </c>
      <c r="C237" s="36">
        <v>2016</v>
      </c>
      <c r="D237" s="38" t="s">
        <v>348</v>
      </c>
      <c r="E237" s="39">
        <v>42436</v>
      </c>
      <c r="F237" s="40" t="s">
        <v>438</v>
      </c>
      <c r="G237" s="41" t="s">
        <v>41</v>
      </c>
      <c r="H237" s="41" t="s">
        <v>42</v>
      </c>
      <c r="I237" s="42">
        <v>26000000</v>
      </c>
      <c r="J237" s="54">
        <v>26000000</v>
      </c>
      <c r="K237" s="54">
        <v>26000000</v>
      </c>
      <c r="L237" s="43">
        <v>50293324</v>
      </c>
      <c r="M237" s="37" t="s">
        <v>43</v>
      </c>
      <c r="N237" s="41" t="s">
        <v>565</v>
      </c>
      <c r="O237" s="44">
        <v>42436</v>
      </c>
      <c r="P237" s="44">
        <v>42558</v>
      </c>
      <c r="Q237" s="44">
        <v>42558</v>
      </c>
      <c r="R237" s="45">
        <f t="shared" si="12"/>
        <v>123</v>
      </c>
      <c r="S237" s="63">
        <f t="shared" si="11"/>
        <v>4.0999999999999996</v>
      </c>
      <c r="T237" s="46" t="str">
        <f t="shared" ca="1" si="13"/>
        <v>TERMINADO</v>
      </c>
      <c r="U237" s="61"/>
      <c r="V237" s="48"/>
      <c r="W237" s="44"/>
      <c r="X237" s="47"/>
      <c r="Y237" s="47"/>
      <c r="Z237" s="47"/>
      <c r="AA237" s="47"/>
      <c r="AB237" s="47"/>
      <c r="AC237" s="47"/>
      <c r="AD237" s="48"/>
      <c r="AE237" s="62"/>
      <c r="AF237" s="47"/>
      <c r="AG237" s="47"/>
      <c r="AH237" s="47"/>
      <c r="AI237" s="47"/>
      <c r="AJ237" s="47"/>
      <c r="AK237" s="47"/>
      <c r="AL237" s="41"/>
      <c r="AM237" s="41"/>
      <c r="AN237" s="51">
        <f t="shared" ca="1" si="14"/>
        <v>1409.7560975609756</v>
      </c>
      <c r="AO237" s="59"/>
    </row>
    <row r="238" spans="1:41" ht="16.5" customHeight="1" x14ac:dyDescent="0.2">
      <c r="A238" s="34" t="s">
        <v>38</v>
      </c>
      <c r="B238" s="35">
        <v>235</v>
      </c>
      <c r="C238" s="36">
        <v>2016</v>
      </c>
      <c r="D238" s="38" t="s">
        <v>348</v>
      </c>
      <c r="E238" s="39">
        <v>42436</v>
      </c>
      <c r="F238" s="40" t="s">
        <v>566</v>
      </c>
      <c r="G238" s="41" t="s">
        <v>41</v>
      </c>
      <c r="H238" s="41" t="s">
        <v>42</v>
      </c>
      <c r="I238" s="42">
        <v>18800000</v>
      </c>
      <c r="J238" s="54">
        <v>18800000</v>
      </c>
      <c r="K238" s="54">
        <v>18800000</v>
      </c>
      <c r="L238" s="43">
        <v>3000000</v>
      </c>
      <c r="M238" s="37" t="s">
        <v>43</v>
      </c>
      <c r="N238" s="41" t="s">
        <v>567</v>
      </c>
      <c r="O238" s="44">
        <v>42436</v>
      </c>
      <c r="P238" s="44">
        <v>42558</v>
      </c>
      <c r="Q238" s="44">
        <v>42558</v>
      </c>
      <c r="R238" s="45">
        <f t="shared" si="12"/>
        <v>123</v>
      </c>
      <c r="S238" s="45">
        <f t="shared" si="11"/>
        <v>4.0999999999999996</v>
      </c>
      <c r="T238" s="46" t="str">
        <f t="shared" ca="1" si="13"/>
        <v>TERMINADO</v>
      </c>
      <c r="U238" s="61"/>
      <c r="V238" s="48"/>
      <c r="W238" s="44"/>
      <c r="X238" s="47"/>
      <c r="Y238" s="47"/>
      <c r="Z238" s="47"/>
      <c r="AA238" s="47"/>
      <c r="AB238" s="47"/>
      <c r="AC238" s="47"/>
      <c r="AD238" s="48"/>
      <c r="AE238" s="62"/>
      <c r="AF238" s="47"/>
      <c r="AG238" s="47"/>
      <c r="AH238" s="47"/>
      <c r="AI238" s="47"/>
      <c r="AJ238" s="47"/>
      <c r="AK238" s="47"/>
      <c r="AL238" s="41"/>
      <c r="AM238" s="41"/>
      <c r="AN238" s="51">
        <f t="shared" ca="1" si="14"/>
        <v>1409.7560975609756</v>
      </c>
      <c r="AO238" s="59"/>
    </row>
    <row r="239" spans="1:41" ht="16.5" customHeight="1" x14ac:dyDescent="0.2">
      <c r="A239" s="34" t="s">
        <v>38</v>
      </c>
      <c r="B239" s="35">
        <v>236</v>
      </c>
      <c r="C239" s="36">
        <v>2016</v>
      </c>
      <c r="D239" s="38" t="s">
        <v>568</v>
      </c>
      <c r="E239" s="39">
        <v>42437</v>
      </c>
      <c r="F239" s="40" t="s">
        <v>569</v>
      </c>
      <c r="G239" s="41" t="s">
        <v>41</v>
      </c>
      <c r="H239" s="41" t="s">
        <v>42</v>
      </c>
      <c r="I239" s="42">
        <v>67336772</v>
      </c>
      <c r="J239" s="54">
        <v>67336772</v>
      </c>
      <c r="K239" s="54">
        <v>16546920</v>
      </c>
      <c r="L239" s="43">
        <v>7500000</v>
      </c>
      <c r="M239" s="37" t="s">
        <v>43</v>
      </c>
      <c r="N239" s="41" t="s">
        <v>570</v>
      </c>
      <c r="O239" s="44">
        <v>42438</v>
      </c>
      <c r="P239" s="44">
        <v>42735</v>
      </c>
      <c r="Q239" s="44">
        <v>42735</v>
      </c>
      <c r="R239" s="45">
        <f t="shared" si="12"/>
        <v>298</v>
      </c>
      <c r="S239" s="45">
        <f t="shared" si="11"/>
        <v>9.9333333333333336</v>
      </c>
      <c r="T239" s="46" t="str">
        <f t="shared" ca="1" si="13"/>
        <v>TERMINADO</v>
      </c>
      <c r="U239" s="61"/>
      <c r="V239" s="48"/>
      <c r="W239" s="44"/>
      <c r="X239" s="47"/>
      <c r="Y239" s="47"/>
      <c r="Z239" s="47"/>
      <c r="AA239" s="47"/>
      <c r="AB239" s="47"/>
      <c r="AC239" s="47"/>
      <c r="AD239" s="48"/>
      <c r="AE239" s="62"/>
      <c r="AF239" s="47"/>
      <c r="AG239" s="47"/>
      <c r="AH239" s="47"/>
      <c r="AI239" s="47"/>
      <c r="AJ239" s="47"/>
      <c r="AK239" s="47"/>
      <c r="AL239" s="41"/>
      <c r="AM239" s="41"/>
      <c r="AN239" s="51">
        <f t="shared" ca="1" si="14"/>
        <v>581.20805369127515</v>
      </c>
      <c r="AO239" s="59"/>
    </row>
    <row r="240" spans="1:41" ht="16.5" customHeight="1" x14ac:dyDescent="0.2">
      <c r="A240" s="34" t="s">
        <v>38</v>
      </c>
      <c r="B240" s="35">
        <v>237</v>
      </c>
      <c r="C240" s="36">
        <v>2016</v>
      </c>
      <c r="D240" s="38" t="s">
        <v>348</v>
      </c>
      <c r="E240" s="39">
        <v>42437</v>
      </c>
      <c r="F240" s="40" t="s">
        <v>438</v>
      </c>
      <c r="G240" s="41" t="s">
        <v>41</v>
      </c>
      <c r="H240" s="41" t="s">
        <v>42</v>
      </c>
      <c r="I240" s="42">
        <v>28000000</v>
      </c>
      <c r="J240" s="54">
        <v>28000000</v>
      </c>
      <c r="K240" s="54">
        <v>28000000</v>
      </c>
      <c r="L240" s="43">
        <v>13500000</v>
      </c>
      <c r="M240" s="37" t="s">
        <v>43</v>
      </c>
      <c r="N240" s="41" t="s">
        <v>571</v>
      </c>
      <c r="O240" s="44">
        <v>42438</v>
      </c>
      <c r="P240" s="44">
        <v>42560</v>
      </c>
      <c r="Q240" s="44">
        <v>42560</v>
      </c>
      <c r="R240" s="45">
        <f t="shared" si="12"/>
        <v>123</v>
      </c>
      <c r="S240" s="45">
        <f t="shared" si="11"/>
        <v>4.0999999999999996</v>
      </c>
      <c r="T240" s="46" t="str">
        <f t="shared" ca="1" si="13"/>
        <v>TERMINADO</v>
      </c>
      <c r="U240" s="61"/>
      <c r="V240" s="48"/>
      <c r="W240" s="44"/>
      <c r="X240" s="47"/>
      <c r="Y240" s="47"/>
      <c r="Z240" s="47"/>
      <c r="AA240" s="47"/>
      <c r="AB240" s="47"/>
      <c r="AC240" s="47"/>
      <c r="AD240" s="48"/>
      <c r="AE240" s="62"/>
      <c r="AF240" s="47"/>
      <c r="AG240" s="47"/>
      <c r="AH240" s="47"/>
      <c r="AI240" s="47"/>
      <c r="AJ240" s="47"/>
      <c r="AK240" s="47"/>
      <c r="AL240" s="41"/>
      <c r="AM240" s="41"/>
      <c r="AN240" s="51">
        <f t="shared" ca="1" si="14"/>
        <v>1408.1300813008131</v>
      </c>
      <c r="AO240" s="59"/>
    </row>
    <row r="241" spans="1:41" ht="16.5" customHeight="1" x14ac:dyDescent="0.2">
      <c r="A241" s="34" t="s">
        <v>38</v>
      </c>
      <c r="B241" s="35">
        <v>238</v>
      </c>
      <c r="C241" s="36">
        <v>2016</v>
      </c>
      <c r="D241" s="38" t="s">
        <v>542</v>
      </c>
      <c r="E241" s="39">
        <v>42437</v>
      </c>
      <c r="F241" s="40" t="s">
        <v>572</v>
      </c>
      <c r="G241" s="41" t="s">
        <v>41</v>
      </c>
      <c r="H241" s="41" t="s">
        <v>42</v>
      </c>
      <c r="I241" s="42">
        <v>11526667</v>
      </c>
      <c r="J241" s="54">
        <v>11526667</v>
      </c>
      <c r="K241" s="54">
        <v>11526667</v>
      </c>
      <c r="L241" s="43">
        <v>10000000</v>
      </c>
      <c r="M241" s="37" t="s">
        <v>43</v>
      </c>
      <c r="N241" s="41" t="s">
        <v>573</v>
      </c>
      <c r="O241" s="44">
        <v>42437</v>
      </c>
      <c r="P241" s="44">
        <v>42570</v>
      </c>
      <c r="Q241" s="44">
        <v>42570</v>
      </c>
      <c r="R241" s="45">
        <f t="shared" si="12"/>
        <v>134</v>
      </c>
      <c r="S241" s="45">
        <f t="shared" si="11"/>
        <v>4.4666666666666668</v>
      </c>
      <c r="T241" s="46" t="str">
        <f t="shared" ca="1" si="13"/>
        <v>TERMINADO</v>
      </c>
      <c r="U241" s="61"/>
      <c r="V241" s="48"/>
      <c r="W241" s="44"/>
      <c r="X241" s="47"/>
      <c r="Y241" s="47"/>
      <c r="Z241" s="47"/>
      <c r="AA241" s="47"/>
      <c r="AB241" s="47"/>
      <c r="AC241" s="47"/>
      <c r="AD241" s="48"/>
      <c r="AE241" s="62"/>
      <c r="AF241" s="47"/>
      <c r="AG241" s="47"/>
      <c r="AH241" s="47"/>
      <c r="AI241" s="47"/>
      <c r="AJ241" s="47"/>
      <c r="AK241" s="47"/>
      <c r="AL241" s="41"/>
      <c r="AM241" s="41"/>
      <c r="AN241" s="51">
        <f t="shared" ca="1" si="14"/>
        <v>1293.2835820895523</v>
      </c>
      <c r="AO241" s="59"/>
    </row>
    <row r="242" spans="1:41" ht="16.5" customHeight="1" x14ac:dyDescent="0.2">
      <c r="A242" s="34" t="s">
        <v>38</v>
      </c>
      <c r="B242" s="35">
        <v>239</v>
      </c>
      <c r="C242" s="36">
        <v>2016</v>
      </c>
      <c r="D242" s="38" t="s">
        <v>348</v>
      </c>
      <c r="E242" s="39">
        <v>42437</v>
      </c>
      <c r="F242" s="40" t="s">
        <v>475</v>
      </c>
      <c r="G242" s="41" t="s">
        <v>41</v>
      </c>
      <c r="H242" s="41" t="s">
        <v>42</v>
      </c>
      <c r="I242" s="42">
        <v>20000000</v>
      </c>
      <c r="J242" s="54">
        <v>20000000</v>
      </c>
      <c r="K242" s="54">
        <v>20000000</v>
      </c>
      <c r="L242" s="43">
        <v>57115624</v>
      </c>
      <c r="M242" s="37" t="s">
        <v>43</v>
      </c>
      <c r="N242" s="41" t="s">
        <v>574</v>
      </c>
      <c r="O242" s="44">
        <v>42437</v>
      </c>
      <c r="P242" s="44">
        <v>42559</v>
      </c>
      <c r="Q242" s="44">
        <v>42559</v>
      </c>
      <c r="R242" s="45">
        <f t="shared" si="12"/>
        <v>123</v>
      </c>
      <c r="S242" s="45">
        <f t="shared" si="11"/>
        <v>4.0999999999999996</v>
      </c>
      <c r="T242" s="46" t="str">
        <f t="shared" ca="1" si="13"/>
        <v>TERMINADO</v>
      </c>
      <c r="U242" s="61"/>
      <c r="V242" s="48"/>
      <c r="W242" s="44"/>
      <c r="X242" s="47"/>
      <c r="Y242" s="47"/>
      <c r="Z242" s="47"/>
      <c r="AA242" s="47"/>
      <c r="AB242" s="47"/>
      <c r="AC242" s="47"/>
      <c r="AD242" s="48"/>
      <c r="AE242" s="62"/>
      <c r="AF242" s="47"/>
      <c r="AG242" s="47"/>
      <c r="AH242" s="47"/>
      <c r="AI242" s="47"/>
      <c r="AJ242" s="47"/>
      <c r="AK242" s="47"/>
      <c r="AL242" s="41"/>
      <c r="AM242" s="41"/>
      <c r="AN242" s="51">
        <f t="shared" ca="1" si="14"/>
        <v>1408.9430894308944</v>
      </c>
      <c r="AO242" s="59"/>
    </row>
    <row r="243" spans="1:41" ht="16.5" customHeight="1" x14ac:dyDescent="0.2">
      <c r="A243" s="34" t="s">
        <v>38</v>
      </c>
      <c r="B243" s="35">
        <v>240</v>
      </c>
      <c r="C243" s="36">
        <v>2016</v>
      </c>
      <c r="D243" s="38" t="s">
        <v>193</v>
      </c>
      <c r="E243" s="39">
        <v>42437</v>
      </c>
      <c r="F243" s="40" t="s">
        <v>575</v>
      </c>
      <c r="G243" s="41" t="s">
        <v>41</v>
      </c>
      <c r="H243" s="41" t="s">
        <v>42</v>
      </c>
      <c r="I243" s="42">
        <v>12000000</v>
      </c>
      <c r="J243" s="54">
        <v>12000000</v>
      </c>
      <c r="K243" s="54">
        <v>12000000</v>
      </c>
      <c r="L243" s="43" t="e">
        <v>#N/A</v>
      </c>
      <c r="M243" s="37" t="s">
        <v>43</v>
      </c>
      <c r="N243" s="41" t="s">
        <v>576</v>
      </c>
      <c r="O243" s="44">
        <v>42437</v>
      </c>
      <c r="P243" s="44">
        <v>42582</v>
      </c>
      <c r="Q243" s="44">
        <v>42582</v>
      </c>
      <c r="R243" s="45">
        <f t="shared" si="12"/>
        <v>146</v>
      </c>
      <c r="S243" s="45">
        <f t="shared" si="11"/>
        <v>4.8666666666666663</v>
      </c>
      <c r="T243" s="46" t="str">
        <f t="shared" ca="1" si="13"/>
        <v>TERMINADO</v>
      </c>
      <c r="U243" s="61"/>
      <c r="V243" s="48"/>
      <c r="W243" s="44"/>
      <c r="X243" s="47"/>
      <c r="Y243" s="47"/>
      <c r="Z243" s="47"/>
      <c r="AA243" s="47"/>
      <c r="AB243" s="47"/>
      <c r="AC243" s="47"/>
      <c r="AD243" s="48"/>
      <c r="AE243" s="62"/>
      <c r="AF243" s="47"/>
      <c r="AG243" s="47"/>
      <c r="AH243" s="47"/>
      <c r="AI243" s="47"/>
      <c r="AJ243" s="47"/>
      <c r="AK243" s="47"/>
      <c r="AL243" s="41"/>
      <c r="AM243" s="41"/>
      <c r="AN243" s="51">
        <f t="shared" ca="1" si="14"/>
        <v>1186.986301369863</v>
      </c>
      <c r="AO243" s="59"/>
    </row>
    <row r="244" spans="1:41" ht="16.5" customHeight="1" x14ac:dyDescent="0.2">
      <c r="A244" s="34" t="s">
        <v>38</v>
      </c>
      <c r="B244" s="35">
        <v>241</v>
      </c>
      <c r="C244" s="36">
        <v>2016</v>
      </c>
      <c r="D244" s="38" t="s">
        <v>193</v>
      </c>
      <c r="E244" s="39">
        <v>42438</v>
      </c>
      <c r="F244" s="40" t="s">
        <v>577</v>
      </c>
      <c r="G244" s="41" t="s">
        <v>41</v>
      </c>
      <c r="H244" s="41" t="s">
        <v>42</v>
      </c>
      <c r="I244" s="42">
        <v>7150000</v>
      </c>
      <c r="J244" s="54">
        <v>7150000</v>
      </c>
      <c r="K244" s="54">
        <v>7150000</v>
      </c>
      <c r="L244" s="43">
        <v>8000000</v>
      </c>
      <c r="M244" s="37" t="s">
        <v>43</v>
      </c>
      <c r="N244" s="41" t="s">
        <v>578</v>
      </c>
      <c r="O244" s="44">
        <v>42438</v>
      </c>
      <c r="P244" s="44">
        <v>42582</v>
      </c>
      <c r="Q244" s="44">
        <v>42582</v>
      </c>
      <c r="R244" s="45">
        <f t="shared" si="12"/>
        <v>145</v>
      </c>
      <c r="S244" s="45">
        <f t="shared" si="11"/>
        <v>4.833333333333333</v>
      </c>
      <c r="T244" s="46" t="str">
        <f t="shared" ca="1" si="13"/>
        <v>TERMINADO</v>
      </c>
      <c r="U244" s="61"/>
      <c r="V244" s="48"/>
      <c r="W244" s="44"/>
      <c r="X244" s="47"/>
      <c r="Y244" s="47"/>
      <c r="Z244" s="47"/>
      <c r="AA244" s="47"/>
      <c r="AB244" s="47"/>
      <c r="AC244" s="47"/>
      <c r="AD244" s="48"/>
      <c r="AE244" s="62"/>
      <c r="AF244" s="47"/>
      <c r="AG244" s="47"/>
      <c r="AH244" s="47"/>
      <c r="AI244" s="47"/>
      <c r="AJ244" s="47"/>
      <c r="AK244" s="47"/>
      <c r="AL244" s="41"/>
      <c r="AM244" s="41"/>
      <c r="AN244" s="51">
        <f t="shared" ca="1" si="14"/>
        <v>1194.4827586206898</v>
      </c>
      <c r="AO244" s="59"/>
    </row>
    <row r="245" spans="1:41" ht="16.5" customHeight="1" x14ac:dyDescent="0.2">
      <c r="A245" s="34" t="s">
        <v>38</v>
      </c>
      <c r="B245" s="35">
        <v>242</v>
      </c>
      <c r="C245" s="36">
        <v>2016</v>
      </c>
      <c r="D245" s="38" t="s">
        <v>542</v>
      </c>
      <c r="E245" s="39">
        <v>42438</v>
      </c>
      <c r="F245" s="40" t="s">
        <v>579</v>
      </c>
      <c r="G245" s="41" t="s">
        <v>41</v>
      </c>
      <c r="H245" s="41" t="s">
        <v>42</v>
      </c>
      <c r="I245" s="42">
        <v>11440000</v>
      </c>
      <c r="J245" s="54">
        <v>11440000</v>
      </c>
      <c r="K245" s="54">
        <v>11440000</v>
      </c>
      <c r="L245" s="43">
        <v>6700000</v>
      </c>
      <c r="M245" s="37" t="s">
        <v>43</v>
      </c>
      <c r="N245" s="41" t="s">
        <v>580</v>
      </c>
      <c r="O245" s="44">
        <v>42438</v>
      </c>
      <c r="P245" s="44">
        <v>42570</v>
      </c>
      <c r="Q245" s="44">
        <v>42570</v>
      </c>
      <c r="R245" s="45">
        <f t="shared" si="12"/>
        <v>133</v>
      </c>
      <c r="S245" s="45">
        <f t="shared" si="11"/>
        <v>4.4333333333333336</v>
      </c>
      <c r="T245" s="46" t="str">
        <f t="shared" ca="1" si="13"/>
        <v>TERMINADO</v>
      </c>
      <c r="U245" s="61"/>
      <c r="V245" s="48"/>
      <c r="W245" s="44"/>
      <c r="X245" s="47"/>
      <c r="Y245" s="47"/>
      <c r="Z245" s="47"/>
      <c r="AA245" s="47"/>
      <c r="AB245" s="47"/>
      <c r="AC245" s="47"/>
      <c r="AD245" s="48"/>
      <c r="AE245" s="62"/>
      <c r="AF245" s="47"/>
      <c r="AG245" s="47"/>
      <c r="AH245" s="47"/>
      <c r="AI245" s="47"/>
      <c r="AJ245" s="47"/>
      <c r="AK245" s="47"/>
      <c r="AL245" s="41"/>
      <c r="AM245" s="41"/>
      <c r="AN245" s="51">
        <f t="shared" ca="1" si="14"/>
        <v>1302.2556390977443</v>
      </c>
      <c r="AO245" s="59"/>
    </row>
    <row r="246" spans="1:41" ht="16.5" customHeight="1" x14ac:dyDescent="0.2">
      <c r="A246" s="34" t="s">
        <v>38</v>
      </c>
      <c r="B246" s="35">
        <v>243</v>
      </c>
      <c r="C246" s="36">
        <v>2016</v>
      </c>
      <c r="D246" s="38" t="s">
        <v>146</v>
      </c>
      <c r="E246" s="39">
        <v>42438</v>
      </c>
      <c r="F246" s="40" t="s">
        <v>581</v>
      </c>
      <c r="G246" s="41" t="s">
        <v>41</v>
      </c>
      <c r="H246" s="41" t="s">
        <v>42</v>
      </c>
      <c r="I246" s="42">
        <v>7040000</v>
      </c>
      <c r="J246" s="54">
        <v>7040000</v>
      </c>
      <c r="K246" s="54">
        <v>7040000</v>
      </c>
      <c r="L246" s="43">
        <v>10800000</v>
      </c>
      <c r="M246" s="37" t="s">
        <v>43</v>
      </c>
      <c r="N246" s="41" t="s">
        <v>582</v>
      </c>
      <c r="O246" s="44">
        <v>42438</v>
      </c>
      <c r="P246" s="44">
        <v>42541</v>
      </c>
      <c r="Q246" s="44">
        <v>42541</v>
      </c>
      <c r="R246" s="45">
        <f t="shared" si="12"/>
        <v>104</v>
      </c>
      <c r="S246" s="45">
        <f t="shared" si="11"/>
        <v>3.4666666666666668</v>
      </c>
      <c r="T246" s="46" t="str">
        <f t="shared" ca="1" si="13"/>
        <v>TERMINADO</v>
      </c>
      <c r="U246" s="61"/>
      <c r="V246" s="48"/>
      <c r="W246" s="44"/>
      <c r="X246" s="47"/>
      <c r="Y246" s="47"/>
      <c r="Z246" s="47"/>
      <c r="AA246" s="47"/>
      <c r="AB246" s="47"/>
      <c r="AC246" s="47"/>
      <c r="AD246" s="48"/>
      <c r="AE246" s="62"/>
      <c r="AF246" s="47"/>
      <c r="AG246" s="47"/>
      <c r="AH246" s="47"/>
      <c r="AI246" s="47"/>
      <c r="AJ246" s="47"/>
      <c r="AK246" s="47"/>
      <c r="AL246" s="41"/>
      <c r="AM246" s="41"/>
      <c r="AN246" s="51">
        <f t="shared" ca="1" si="14"/>
        <v>1665.3846153846155</v>
      </c>
      <c r="AO246" s="59"/>
    </row>
    <row r="247" spans="1:41" ht="16.5" customHeight="1" x14ac:dyDescent="0.2">
      <c r="A247" s="34" t="s">
        <v>38</v>
      </c>
      <c r="B247" s="35">
        <v>244</v>
      </c>
      <c r="C247" s="36">
        <v>2016</v>
      </c>
      <c r="D247" s="38" t="s">
        <v>348</v>
      </c>
      <c r="E247" s="39">
        <v>42439</v>
      </c>
      <c r="F247" s="40" t="s">
        <v>428</v>
      </c>
      <c r="G247" s="41" t="s">
        <v>41</v>
      </c>
      <c r="H247" s="41" t="s">
        <v>42</v>
      </c>
      <c r="I247" s="42">
        <v>14000000</v>
      </c>
      <c r="J247" s="54">
        <v>14000000</v>
      </c>
      <c r="K247" s="54">
        <v>14000000</v>
      </c>
      <c r="L247" s="43">
        <v>14000000</v>
      </c>
      <c r="M247" s="37" t="s">
        <v>43</v>
      </c>
      <c r="N247" s="41" t="s">
        <v>583</v>
      </c>
      <c r="O247" s="44">
        <v>42439</v>
      </c>
      <c r="P247" s="44">
        <v>42561</v>
      </c>
      <c r="Q247" s="44">
        <v>42561</v>
      </c>
      <c r="R247" s="45">
        <f t="shared" si="12"/>
        <v>123</v>
      </c>
      <c r="S247" s="45">
        <f t="shared" si="11"/>
        <v>4.0999999999999996</v>
      </c>
      <c r="T247" s="46" t="str">
        <f t="shared" ca="1" si="13"/>
        <v>TERMINADO</v>
      </c>
      <c r="U247" s="61"/>
      <c r="V247" s="48"/>
      <c r="W247" s="44"/>
      <c r="X247" s="47"/>
      <c r="Y247" s="47"/>
      <c r="Z247" s="47"/>
      <c r="AA247" s="47"/>
      <c r="AB247" s="47"/>
      <c r="AC247" s="47"/>
      <c r="AD247" s="48"/>
      <c r="AE247" s="62"/>
      <c r="AF247" s="47"/>
      <c r="AG247" s="47"/>
      <c r="AH247" s="47"/>
      <c r="AI247" s="47"/>
      <c r="AJ247" s="47"/>
      <c r="AK247" s="47"/>
      <c r="AL247" s="41"/>
      <c r="AM247" s="41"/>
      <c r="AN247" s="51">
        <f t="shared" ca="1" si="14"/>
        <v>1407.3170731707316</v>
      </c>
      <c r="AO247" s="59"/>
    </row>
    <row r="248" spans="1:41" ht="16.5" customHeight="1" x14ac:dyDescent="0.2">
      <c r="A248" s="34" t="s">
        <v>38</v>
      </c>
      <c r="B248" s="35">
        <v>245</v>
      </c>
      <c r="C248" s="36">
        <v>2016</v>
      </c>
      <c r="D248" s="38" t="s">
        <v>542</v>
      </c>
      <c r="E248" s="39">
        <v>42439</v>
      </c>
      <c r="F248" s="40" t="s">
        <v>584</v>
      </c>
      <c r="G248" s="41" t="s">
        <v>41</v>
      </c>
      <c r="H248" s="41" t="s">
        <v>42</v>
      </c>
      <c r="I248" s="42">
        <v>11353333</v>
      </c>
      <c r="J248" s="54">
        <v>11353333</v>
      </c>
      <c r="K248" s="54">
        <v>11353333</v>
      </c>
      <c r="L248" s="43">
        <v>14000000</v>
      </c>
      <c r="M248" s="37" t="s">
        <v>43</v>
      </c>
      <c r="N248" s="41" t="s">
        <v>585</v>
      </c>
      <c r="O248" s="44">
        <v>42439</v>
      </c>
      <c r="P248" s="44">
        <v>42570</v>
      </c>
      <c r="Q248" s="44">
        <v>42570</v>
      </c>
      <c r="R248" s="45">
        <f t="shared" si="12"/>
        <v>132</v>
      </c>
      <c r="S248" s="45">
        <f t="shared" si="11"/>
        <v>4.4000000000000004</v>
      </c>
      <c r="T248" s="46" t="str">
        <f t="shared" ca="1" si="13"/>
        <v>TERMINADO</v>
      </c>
      <c r="U248" s="61"/>
      <c r="V248" s="48"/>
      <c r="W248" s="44"/>
      <c r="X248" s="47"/>
      <c r="Y248" s="47"/>
      <c r="Z248" s="47"/>
      <c r="AA248" s="47"/>
      <c r="AB248" s="47"/>
      <c r="AC248" s="47"/>
      <c r="AD248" s="48"/>
      <c r="AE248" s="62"/>
      <c r="AF248" s="47"/>
      <c r="AG248" s="47"/>
      <c r="AH248" s="47"/>
      <c r="AI248" s="47"/>
      <c r="AJ248" s="47"/>
      <c r="AK248" s="47"/>
      <c r="AL248" s="41"/>
      <c r="AM248" s="41"/>
      <c r="AN248" s="51">
        <f t="shared" ca="1" si="14"/>
        <v>1311.3636363636363</v>
      </c>
      <c r="AO248" s="59"/>
    </row>
    <row r="249" spans="1:41" ht="16.5" customHeight="1" x14ac:dyDescent="0.2">
      <c r="A249" s="34" t="s">
        <v>38</v>
      </c>
      <c r="B249" s="35">
        <v>246</v>
      </c>
      <c r="C249" s="36">
        <v>2016</v>
      </c>
      <c r="D249" s="38" t="s">
        <v>542</v>
      </c>
      <c r="E249" s="39">
        <v>42440</v>
      </c>
      <c r="F249" s="40" t="s">
        <v>586</v>
      </c>
      <c r="G249" s="41" t="s">
        <v>41</v>
      </c>
      <c r="H249" s="41" t="s">
        <v>42</v>
      </c>
      <c r="I249" s="42">
        <v>11266667</v>
      </c>
      <c r="J249" s="54">
        <v>11266667</v>
      </c>
      <c r="K249" s="54">
        <v>11266667</v>
      </c>
      <c r="L249" s="43">
        <v>12000000</v>
      </c>
      <c r="M249" s="37" t="s">
        <v>43</v>
      </c>
      <c r="N249" s="41" t="s">
        <v>587</v>
      </c>
      <c r="O249" s="44">
        <v>42440</v>
      </c>
      <c r="P249" s="44">
        <v>42570</v>
      </c>
      <c r="Q249" s="44">
        <v>42570</v>
      </c>
      <c r="R249" s="45">
        <f t="shared" si="12"/>
        <v>131</v>
      </c>
      <c r="S249" s="45">
        <f t="shared" si="11"/>
        <v>4.3666666666666663</v>
      </c>
      <c r="T249" s="46" t="str">
        <f t="shared" ca="1" si="13"/>
        <v>TERMINADO</v>
      </c>
      <c r="U249" s="61"/>
      <c r="V249" s="48"/>
      <c r="W249" s="44"/>
      <c r="X249" s="47"/>
      <c r="Y249" s="47"/>
      <c r="Z249" s="47"/>
      <c r="AA249" s="47"/>
      <c r="AB249" s="47"/>
      <c r="AC249" s="47"/>
      <c r="AD249" s="48"/>
      <c r="AE249" s="62"/>
      <c r="AF249" s="47"/>
      <c r="AG249" s="47"/>
      <c r="AH249" s="47"/>
      <c r="AI249" s="47"/>
      <c r="AJ249" s="47"/>
      <c r="AK249" s="47"/>
      <c r="AL249" s="41"/>
      <c r="AM249" s="41"/>
      <c r="AN249" s="51">
        <f t="shared" ca="1" si="14"/>
        <v>1320.6106870229007</v>
      </c>
      <c r="AO249" s="59"/>
    </row>
    <row r="250" spans="1:41" ht="16.5" customHeight="1" x14ac:dyDescent="0.2">
      <c r="A250" s="34" t="s">
        <v>38</v>
      </c>
      <c r="B250" s="35">
        <v>247</v>
      </c>
      <c r="C250" s="36">
        <v>2016</v>
      </c>
      <c r="D250" s="38" t="s">
        <v>348</v>
      </c>
      <c r="E250" s="39">
        <v>42440</v>
      </c>
      <c r="F250" s="40" t="s">
        <v>428</v>
      </c>
      <c r="G250" s="41" t="s">
        <v>41</v>
      </c>
      <c r="H250" s="41" t="s">
        <v>42</v>
      </c>
      <c r="I250" s="42">
        <v>16000000</v>
      </c>
      <c r="J250" s="54">
        <v>16000000</v>
      </c>
      <c r="K250" s="54">
        <v>16000000</v>
      </c>
      <c r="L250" s="43">
        <v>12000000</v>
      </c>
      <c r="M250" s="37" t="s">
        <v>43</v>
      </c>
      <c r="N250" s="41" t="s">
        <v>588</v>
      </c>
      <c r="O250" s="44">
        <v>42443</v>
      </c>
      <c r="P250" s="44">
        <v>42565</v>
      </c>
      <c r="Q250" s="44">
        <v>42565</v>
      </c>
      <c r="R250" s="45">
        <f t="shared" si="12"/>
        <v>123</v>
      </c>
      <c r="S250" s="45">
        <f t="shared" si="11"/>
        <v>4.0999999999999996</v>
      </c>
      <c r="T250" s="46" t="str">
        <f t="shared" ca="1" si="13"/>
        <v>TERMINADO</v>
      </c>
      <c r="U250" s="61"/>
      <c r="V250" s="48"/>
      <c r="W250" s="44"/>
      <c r="X250" s="47"/>
      <c r="Y250" s="47"/>
      <c r="Z250" s="47"/>
      <c r="AA250" s="47"/>
      <c r="AB250" s="47"/>
      <c r="AC250" s="47"/>
      <c r="AD250" s="48"/>
      <c r="AE250" s="62"/>
      <c r="AF250" s="47"/>
      <c r="AG250" s="47"/>
      <c r="AH250" s="47"/>
      <c r="AI250" s="47"/>
      <c r="AJ250" s="47"/>
      <c r="AK250" s="47"/>
      <c r="AL250" s="41"/>
      <c r="AM250" s="41"/>
      <c r="AN250" s="51">
        <f t="shared" ca="1" si="14"/>
        <v>1404.0650406504064</v>
      </c>
      <c r="AO250" s="59"/>
    </row>
    <row r="251" spans="1:41" ht="16.5" customHeight="1" x14ac:dyDescent="0.2">
      <c r="A251" s="34" t="s">
        <v>38</v>
      </c>
      <c r="B251" s="35">
        <v>248</v>
      </c>
      <c r="C251" s="36">
        <v>2016</v>
      </c>
      <c r="D251" s="38" t="s">
        <v>193</v>
      </c>
      <c r="E251" s="39">
        <v>42440</v>
      </c>
      <c r="F251" s="40" t="s">
        <v>589</v>
      </c>
      <c r="G251" s="41" t="s">
        <v>41</v>
      </c>
      <c r="H251" s="41" t="s">
        <v>42</v>
      </c>
      <c r="I251" s="42">
        <v>8930000</v>
      </c>
      <c r="J251" s="54">
        <v>8930000</v>
      </c>
      <c r="K251" s="54">
        <v>8930000</v>
      </c>
      <c r="L251" s="43">
        <v>11500000</v>
      </c>
      <c r="M251" s="37" t="s">
        <v>43</v>
      </c>
      <c r="N251" s="41" t="s">
        <v>590</v>
      </c>
      <c r="O251" s="44">
        <v>42440</v>
      </c>
      <c r="P251" s="44">
        <v>42582</v>
      </c>
      <c r="Q251" s="44">
        <v>42582</v>
      </c>
      <c r="R251" s="45">
        <f t="shared" si="12"/>
        <v>143</v>
      </c>
      <c r="S251" s="45">
        <f t="shared" si="11"/>
        <v>4.7666666666666666</v>
      </c>
      <c r="T251" s="46" t="str">
        <f t="shared" ca="1" si="13"/>
        <v>TERMINADO</v>
      </c>
      <c r="U251" s="61"/>
      <c r="V251" s="48"/>
      <c r="W251" s="44"/>
      <c r="X251" s="47"/>
      <c r="Y251" s="47"/>
      <c r="Z251" s="47"/>
      <c r="AA251" s="47"/>
      <c r="AB251" s="47"/>
      <c r="AC251" s="47"/>
      <c r="AD251" s="48"/>
      <c r="AE251" s="62"/>
      <c r="AF251" s="47"/>
      <c r="AG251" s="47"/>
      <c r="AH251" s="47"/>
      <c r="AI251" s="47"/>
      <c r="AJ251" s="47"/>
      <c r="AK251" s="47"/>
      <c r="AL251" s="41"/>
      <c r="AM251" s="41"/>
      <c r="AN251" s="51">
        <f t="shared" ca="1" si="14"/>
        <v>1209.7902097902097</v>
      </c>
      <c r="AO251" s="59"/>
    </row>
    <row r="252" spans="1:41" ht="16.5" customHeight="1" x14ac:dyDescent="0.2">
      <c r="A252" s="34" t="s">
        <v>38</v>
      </c>
      <c r="B252" s="35">
        <v>249</v>
      </c>
      <c r="C252" s="36">
        <v>2016</v>
      </c>
      <c r="D252" s="38" t="s">
        <v>160</v>
      </c>
      <c r="E252" s="39">
        <v>42443</v>
      </c>
      <c r="F252" s="40" t="s">
        <v>591</v>
      </c>
      <c r="G252" s="41" t="s">
        <v>41</v>
      </c>
      <c r="H252" s="41" t="s">
        <v>42</v>
      </c>
      <c r="I252" s="42">
        <v>9800000</v>
      </c>
      <c r="J252" s="54">
        <v>9800000</v>
      </c>
      <c r="K252" s="54">
        <v>8400000</v>
      </c>
      <c r="L252" s="43">
        <v>14070000</v>
      </c>
      <c r="M252" s="37" t="s">
        <v>43</v>
      </c>
      <c r="N252" s="41" t="s">
        <v>592</v>
      </c>
      <c r="O252" s="44">
        <v>42443</v>
      </c>
      <c r="P252" s="44">
        <v>42541</v>
      </c>
      <c r="Q252" s="44">
        <v>42541</v>
      </c>
      <c r="R252" s="45">
        <f t="shared" si="12"/>
        <v>99</v>
      </c>
      <c r="S252" s="45">
        <f t="shared" si="11"/>
        <v>3.3</v>
      </c>
      <c r="T252" s="46" t="str">
        <f t="shared" ca="1" si="13"/>
        <v>TERMINADO</v>
      </c>
      <c r="U252" s="61"/>
      <c r="V252" s="48"/>
      <c r="W252" s="44"/>
      <c r="X252" s="47"/>
      <c r="Y252" s="47"/>
      <c r="Z252" s="47"/>
      <c r="AA252" s="47"/>
      <c r="AB252" s="47"/>
      <c r="AC252" s="47"/>
      <c r="AD252" s="48"/>
      <c r="AE252" s="62"/>
      <c r="AF252" s="47"/>
      <c r="AG252" s="47"/>
      <c r="AH252" s="47"/>
      <c r="AI252" s="47"/>
      <c r="AJ252" s="47"/>
      <c r="AK252" s="47"/>
      <c r="AL252" s="41"/>
      <c r="AM252" s="41"/>
      <c r="AN252" s="51">
        <f t="shared" ca="1" si="14"/>
        <v>1744.4444444444443</v>
      </c>
      <c r="AO252" s="59"/>
    </row>
    <row r="253" spans="1:41" ht="16.5" customHeight="1" x14ac:dyDescent="0.2">
      <c r="A253" s="34" t="s">
        <v>38</v>
      </c>
      <c r="B253" s="35">
        <v>250</v>
      </c>
      <c r="C253" s="36">
        <v>2016</v>
      </c>
      <c r="D253" s="38" t="s">
        <v>193</v>
      </c>
      <c r="E253" s="39">
        <v>42444</v>
      </c>
      <c r="F253" s="40" t="s">
        <v>593</v>
      </c>
      <c r="G253" s="41" t="s">
        <v>41</v>
      </c>
      <c r="H253" s="41" t="s">
        <v>42</v>
      </c>
      <c r="I253" s="42">
        <v>8749333</v>
      </c>
      <c r="J253" s="54">
        <v>8749333</v>
      </c>
      <c r="K253" s="54">
        <v>8749333</v>
      </c>
      <c r="L253" s="43">
        <v>36000000</v>
      </c>
      <c r="M253" s="37" t="s">
        <v>43</v>
      </c>
      <c r="N253" s="41" t="s">
        <v>594</v>
      </c>
      <c r="O253" s="44">
        <v>42445</v>
      </c>
      <c r="P253" s="44">
        <v>42582</v>
      </c>
      <c r="Q253" s="44">
        <v>42582</v>
      </c>
      <c r="R253" s="45">
        <f t="shared" si="12"/>
        <v>138</v>
      </c>
      <c r="S253" s="45">
        <f t="shared" si="11"/>
        <v>4.5999999999999996</v>
      </c>
      <c r="T253" s="46" t="str">
        <f t="shared" ca="1" si="13"/>
        <v>TERMINADO</v>
      </c>
      <c r="U253" s="61"/>
      <c r="V253" s="48"/>
      <c r="W253" s="44"/>
      <c r="X253" s="47"/>
      <c r="Y253" s="47"/>
      <c r="Z253" s="47"/>
      <c r="AA253" s="47"/>
      <c r="AB253" s="47"/>
      <c r="AC253" s="47"/>
      <c r="AD253" s="48"/>
      <c r="AE253" s="62"/>
      <c r="AF253" s="47"/>
      <c r="AG253" s="47"/>
      <c r="AH253" s="47"/>
      <c r="AI253" s="47"/>
      <c r="AJ253" s="47"/>
      <c r="AK253" s="47"/>
      <c r="AL253" s="41"/>
      <c r="AM253" s="41"/>
      <c r="AN253" s="51">
        <f t="shared" ca="1" si="14"/>
        <v>1250</v>
      </c>
      <c r="AO253" s="59"/>
    </row>
    <row r="254" spans="1:41" ht="16.5" customHeight="1" x14ac:dyDescent="0.2">
      <c r="A254" s="34" t="s">
        <v>38</v>
      </c>
      <c r="B254" s="35">
        <v>251</v>
      </c>
      <c r="C254" s="36">
        <v>2016</v>
      </c>
      <c r="D254" s="38" t="s">
        <v>193</v>
      </c>
      <c r="E254" s="39">
        <v>42444</v>
      </c>
      <c r="F254" s="40" t="s">
        <v>595</v>
      </c>
      <c r="G254" s="41" t="s">
        <v>41</v>
      </c>
      <c r="H254" s="41" t="s">
        <v>42</v>
      </c>
      <c r="I254" s="42">
        <v>29466667</v>
      </c>
      <c r="J254" s="54">
        <v>29466667</v>
      </c>
      <c r="K254" s="54">
        <v>29466667</v>
      </c>
      <c r="L254" s="43">
        <v>28000000</v>
      </c>
      <c r="M254" s="37" t="s">
        <v>43</v>
      </c>
      <c r="N254" s="41" t="s">
        <v>596</v>
      </c>
      <c r="O254" s="44">
        <v>42445</v>
      </c>
      <c r="P254" s="44">
        <v>42582</v>
      </c>
      <c r="Q254" s="44">
        <v>42582</v>
      </c>
      <c r="R254" s="45">
        <f t="shared" si="12"/>
        <v>138</v>
      </c>
      <c r="S254" s="45">
        <f t="shared" si="11"/>
        <v>4.5999999999999996</v>
      </c>
      <c r="T254" s="46" t="str">
        <f t="shared" ca="1" si="13"/>
        <v>TERMINADO</v>
      </c>
      <c r="U254" s="61"/>
      <c r="V254" s="48"/>
      <c r="W254" s="44"/>
      <c r="X254" s="47"/>
      <c r="Y254" s="47"/>
      <c r="Z254" s="47"/>
      <c r="AA254" s="47"/>
      <c r="AB254" s="47"/>
      <c r="AC254" s="47"/>
      <c r="AD254" s="48"/>
      <c r="AE254" s="62"/>
      <c r="AF254" s="47"/>
      <c r="AG254" s="47"/>
      <c r="AH254" s="47"/>
      <c r="AI254" s="47"/>
      <c r="AJ254" s="47"/>
      <c r="AK254" s="47"/>
      <c r="AL254" s="41"/>
      <c r="AM254" s="41"/>
      <c r="AN254" s="51">
        <f t="shared" ca="1" si="14"/>
        <v>1250</v>
      </c>
      <c r="AO254" s="59"/>
    </row>
    <row r="255" spans="1:41" ht="16.5" customHeight="1" x14ac:dyDescent="0.2">
      <c r="A255" s="34" t="s">
        <v>200</v>
      </c>
      <c r="B255" s="35">
        <v>3</v>
      </c>
      <c r="C255" s="36">
        <v>2016</v>
      </c>
      <c r="D255" s="38" t="s">
        <v>597</v>
      </c>
      <c r="E255" s="39">
        <v>42444</v>
      </c>
      <c r="F255" s="40" t="s">
        <v>598</v>
      </c>
      <c r="G255" s="41" t="s">
        <v>202</v>
      </c>
      <c r="H255" s="41" t="s">
        <v>203</v>
      </c>
      <c r="I255" s="42">
        <v>35150000</v>
      </c>
      <c r="J255" s="54">
        <v>35150000</v>
      </c>
      <c r="K255" s="54"/>
      <c r="L255" s="43">
        <v>103500000</v>
      </c>
      <c r="M255" s="37" t="s">
        <v>102</v>
      </c>
      <c r="N255" s="41" t="s">
        <v>599</v>
      </c>
      <c r="O255" s="44">
        <v>42446</v>
      </c>
      <c r="P255" s="44">
        <v>42582</v>
      </c>
      <c r="Q255" s="44"/>
      <c r="R255" s="37">
        <f t="shared" si="12"/>
        <v>137</v>
      </c>
      <c r="S255" s="45">
        <f t="shared" si="11"/>
        <v>4.5666666666666664</v>
      </c>
      <c r="T255" s="46" t="str">
        <f t="shared" ca="1" si="13"/>
        <v>TERMINADO</v>
      </c>
      <c r="U255" s="61"/>
      <c r="V255" s="48"/>
      <c r="W255" s="44"/>
      <c r="X255" s="47"/>
      <c r="Y255" s="47"/>
      <c r="Z255" s="47"/>
      <c r="AA255" s="47"/>
      <c r="AB255" s="47"/>
      <c r="AC255" s="47"/>
      <c r="AD255" s="48"/>
      <c r="AE255" s="62"/>
      <c r="AF255" s="47"/>
      <c r="AG255" s="47"/>
      <c r="AH255" s="47"/>
      <c r="AI255" s="47"/>
      <c r="AJ255" s="47"/>
      <c r="AK255" s="47"/>
      <c r="AL255" s="41"/>
      <c r="AM255" s="41"/>
      <c r="AN255" s="51">
        <f t="shared" ca="1" si="14"/>
        <v>1258.3941605839416</v>
      </c>
      <c r="AO255" s="59"/>
    </row>
    <row r="256" spans="1:41" ht="16.5" customHeight="1" x14ac:dyDescent="0.2">
      <c r="A256" s="34" t="s">
        <v>38</v>
      </c>
      <c r="B256" s="35">
        <v>252</v>
      </c>
      <c r="C256" s="36">
        <v>2016</v>
      </c>
      <c r="D256" s="38" t="s">
        <v>600</v>
      </c>
      <c r="E256" s="39">
        <v>42445</v>
      </c>
      <c r="F256" s="40" t="s">
        <v>601</v>
      </c>
      <c r="G256" s="41" t="s">
        <v>41</v>
      </c>
      <c r="H256" s="41" t="s">
        <v>42</v>
      </c>
      <c r="I256" s="42">
        <v>82734600</v>
      </c>
      <c r="J256" s="54">
        <v>82734600</v>
      </c>
      <c r="K256" s="54">
        <v>56880038</v>
      </c>
      <c r="L256" s="43">
        <v>24000000</v>
      </c>
      <c r="M256" s="37" t="s">
        <v>43</v>
      </c>
      <c r="N256" s="41" t="s">
        <v>602</v>
      </c>
      <c r="O256" s="44">
        <v>42445</v>
      </c>
      <c r="P256" s="44">
        <v>42690</v>
      </c>
      <c r="Q256" s="44">
        <v>42690</v>
      </c>
      <c r="R256" s="45">
        <f t="shared" si="12"/>
        <v>246</v>
      </c>
      <c r="S256" s="45">
        <f t="shared" si="11"/>
        <v>8.1999999999999993</v>
      </c>
      <c r="T256" s="46" t="str">
        <f t="shared" ca="1" si="13"/>
        <v>TERMINADO</v>
      </c>
      <c r="U256" s="61"/>
      <c r="V256" s="48"/>
      <c r="W256" s="44"/>
      <c r="X256" s="47"/>
      <c r="Y256" s="47"/>
      <c r="Z256" s="47"/>
      <c r="AA256" s="47"/>
      <c r="AB256" s="47"/>
      <c r="AC256" s="47"/>
      <c r="AD256" s="48"/>
      <c r="AE256" s="62"/>
      <c r="AF256" s="47"/>
      <c r="AG256" s="47"/>
      <c r="AH256" s="47"/>
      <c r="AI256" s="47"/>
      <c r="AJ256" s="47"/>
      <c r="AK256" s="47"/>
      <c r="AL256" s="41"/>
      <c r="AM256" s="41"/>
      <c r="AN256" s="51">
        <f t="shared" ca="1" si="14"/>
        <v>701.21951219512198</v>
      </c>
      <c r="AO256" s="59"/>
    </row>
    <row r="257" spans="1:41" ht="16.5" customHeight="1" x14ac:dyDescent="0.2">
      <c r="A257" s="34" t="s">
        <v>38</v>
      </c>
      <c r="B257" s="35">
        <v>253</v>
      </c>
      <c r="C257" s="36">
        <v>2016</v>
      </c>
      <c r="D257" s="38" t="s">
        <v>348</v>
      </c>
      <c r="E257" s="39">
        <v>42445</v>
      </c>
      <c r="F257" s="40" t="s">
        <v>418</v>
      </c>
      <c r="G257" s="41" t="s">
        <v>41</v>
      </c>
      <c r="H257" s="41" t="s">
        <v>42</v>
      </c>
      <c r="I257" s="42">
        <v>3720000</v>
      </c>
      <c r="J257" s="54">
        <v>3720000</v>
      </c>
      <c r="K257" s="54">
        <v>4216000</v>
      </c>
      <c r="L257" s="43">
        <v>14000000</v>
      </c>
      <c r="M257" s="37" t="s">
        <v>43</v>
      </c>
      <c r="N257" s="41" t="s">
        <v>603</v>
      </c>
      <c r="O257" s="44">
        <v>42445</v>
      </c>
      <c r="P257" s="44">
        <v>42567</v>
      </c>
      <c r="Q257" s="44">
        <v>42567</v>
      </c>
      <c r="R257" s="45">
        <f t="shared" si="12"/>
        <v>123</v>
      </c>
      <c r="S257" s="45">
        <f t="shared" ref="S257:S320" si="15">+R257/30</f>
        <v>4.0999999999999996</v>
      </c>
      <c r="T257" s="46" t="str">
        <f t="shared" ca="1" si="13"/>
        <v>TERMINADO</v>
      </c>
      <c r="U257" s="61"/>
      <c r="V257" s="48"/>
      <c r="W257" s="44"/>
      <c r="X257" s="47"/>
      <c r="Y257" s="47"/>
      <c r="Z257" s="47"/>
      <c r="AA257" s="47"/>
      <c r="AB257" s="47"/>
      <c r="AC257" s="47"/>
      <c r="AD257" s="48"/>
      <c r="AE257" s="62"/>
      <c r="AF257" s="47"/>
      <c r="AG257" s="47"/>
      <c r="AH257" s="47"/>
      <c r="AI257" s="47"/>
      <c r="AJ257" s="47"/>
      <c r="AK257" s="47"/>
      <c r="AL257" s="41"/>
      <c r="AM257" s="41"/>
      <c r="AN257" s="51">
        <f t="shared" ca="1" si="14"/>
        <v>1402.439024390244</v>
      </c>
      <c r="AO257" s="59"/>
    </row>
    <row r="258" spans="1:41" ht="16.5" customHeight="1" x14ac:dyDescent="0.2">
      <c r="A258" s="34" t="s">
        <v>38</v>
      </c>
      <c r="B258" s="35">
        <v>254</v>
      </c>
      <c r="C258" s="36">
        <v>2016</v>
      </c>
      <c r="D258" s="38" t="s">
        <v>367</v>
      </c>
      <c r="E258" s="39">
        <v>42445</v>
      </c>
      <c r="F258" s="40" t="s">
        <v>604</v>
      </c>
      <c r="G258" s="41" t="s">
        <v>41</v>
      </c>
      <c r="H258" s="41" t="s">
        <v>42</v>
      </c>
      <c r="I258" s="42">
        <v>15000000</v>
      </c>
      <c r="J258" s="54">
        <v>15000000</v>
      </c>
      <c r="K258" s="54">
        <v>15000000</v>
      </c>
      <c r="L258" s="43">
        <v>21600000</v>
      </c>
      <c r="M258" s="37" t="s">
        <v>43</v>
      </c>
      <c r="N258" s="41" t="s">
        <v>605</v>
      </c>
      <c r="O258" s="44">
        <v>42446</v>
      </c>
      <c r="P258" s="44">
        <v>42538</v>
      </c>
      <c r="Q258" s="44">
        <v>42538</v>
      </c>
      <c r="R258" s="45">
        <f t="shared" si="12"/>
        <v>93</v>
      </c>
      <c r="S258" s="45">
        <f t="shared" si="15"/>
        <v>3.1</v>
      </c>
      <c r="T258" s="46" t="str">
        <f t="shared" ca="1" si="13"/>
        <v>TERMINADO</v>
      </c>
      <c r="U258" s="61"/>
      <c r="V258" s="48"/>
      <c r="W258" s="44"/>
      <c r="X258" s="47"/>
      <c r="Y258" s="47"/>
      <c r="Z258" s="47"/>
      <c r="AA258" s="47"/>
      <c r="AB258" s="47"/>
      <c r="AC258" s="47"/>
      <c r="AD258" s="48"/>
      <c r="AE258" s="62"/>
      <c r="AF258" s="47"/>
      <c r="AG258" s="47"/>
      <c r="AH258" s="47"/>
      <c r="AI258" s="47"/>
      <c r="AJ258" s="47"/>
      <c r="AK258" s="47"/>
      <c r="AL258" s="41"/>
      <c r="AM258" s="41"/>
      <c r="AN258" s="51">
        <f t="shared" ca="1" si="14"/>
        <v>1853.763440860215</v>
      </c>
      <c r="AO258" s="59"/>
    </row>
    <row r="259" spans="1:41" ht="16.5" customHeight="1" x14ac:dyDescent="0.2">
      <c r="A259" s="34" t="s">
        <v>38</v>
      </c>
      <c r="B259" s="35">
        <v>255</v>
      </c>
      <c r="C259" s="36">
        <v>2016</v>
      </c>
      <c r="D259" s="38" t="s">
        <v>552</v>
      </c>
      <c r="E259" s="39">
        <v>42445</v>
      </c>
      <c r="F259" s="40" t="s">
        <v>606</v>
      </c>
      <c r="G259" s="41" t="s">
        <v>41</v>
      </c>
      <c r="H259" s="41" t="s">
        <v>42</v>
      </c>
      <c r="I259" s="42">
        <v>11083333</v>
      </c>
      <c r="J259" s="54">
        <v>11083333</v>
      </c>
      <c r="K259" s="54">
        <v>11083333</v>
      </c>
      <c r="L259" s="43">
        <v>20000000</v>
      </c>
      <c r="M259" s="37" t="s">
        <v>43</v>
      </c>
      <c r="N259" s="41" t="s">
        <v>607</v>
      </c>
      <c r="O259" s="44">
        <v>42446</v>
      </c>
      <c r="P259" s="44">
        <v>42541</v>
      </c>
      <c r="Q259" s="44">
        <v>42541</v>
      </c>
      <c r="R259" s="45">
        <f t="shared" ref="R259:R322" si="16">P259-O259+1</f>
        <v>96</v>
      </c>
      <c r="S259" s="45">
        <f t="shared" si="15"/>
        <v>3.2</v>
      </c>
      <c r="T259" s="46" t="str">
        <f t="shared" ref="T259:T322" ca="1" si="17">IF(O259=0,"",IF($T$1&gt;P259,"TERMINADO","EN EJECUCION"))</f>
        <v>TERMINADO</v>
      </c>
      <c r="U259" s="61"/>
      <c r="V259" s="48"/>
      <c r="W259" s="44"/>
      <c r="X259" s="47"/>
      <c r="Y259" s="47"/>
      <c r="Z259" s="47"/>
      <c r="AA259" s="47"/>
      <c r="AB259" s="47"/>
      <c r="AC259" s="47"/>
      <c r="AD259" s="48"/>
      <c r="AE259" s="62"/>
      <c r="AF259" s="47"/>
      <c r="AG259" s="47"/>
      <c r="AH259" s="47"/>
      <c r="AI259" s="47"/>
      <c r="AJ259" s="47"/>
      <c r="AK259" s="47"/>
      <c r="AL259" s="41"/>
      <c r="AM259" s="41"/>
      <c r="AN259" s="51">
        <f t="shared" ref="AN259:AN322" ca="1" si="18">IF(R259=1,"",100*($T$1-O259+1)/R259)</f>
        <v>1795.8333333333333</v>
      </c>
      <c r="AO259" s="59"/>
    </row>
    <row r="260" spans="1:41" ht="16.5" customHeight="1" x14ac:dyDescent="0.2">
      <c r="A260" s="34" t="s">
        <v>38</v>
      </c>
      <c r="B260" s="35">
        <v>256</v>
      </c>
      <c r="C260" s="36">
        <v>2016</v>
      </c>
      <c r="D260" s="38" t="s">
        <v>333</v>
      </c>
      <c r="E260" s="39">
        <v>42447</v>
      </c>
      <c r="F260" s="40" t="s">
        <v>608</v>
      </c>
      <c r="G260" s="41" t="s">
        <v>41</v>
      </c>
      <c r="H260" s="41" t="s">
        <v>42</v>
      </c>
      <c r="I260" s="42">
        <v>22600000</v>
      </c>
      <c r="J260" s="54">
        <v>22600000</v>
      </c>
      <c r="K260" s="54">
        <v>22600000</v>
      </c>
      <c r="L260" s="43">
        <v>9800000</v>
      </c>
      <c r="M260" s="37" t="s">
        <v>43</v>
      </c>
      <c r="N260" s="41" t="s">
        <v>609</v>
      </c>
      <c r="O260" s="44">
        <v>42447</v>
      </c>
      <c r="P260" s="44">
        <v>42570</v>
      </c>
      <c r="Q260" s="44">
        <v>42570</v>
      </c>
      <c r="R260" s="45">
        <f t="shared" si="16"/>
        <v>124</v>
      </c>
      <c r="S260" s="45">
        <f t="shared" si="15"/>
        <v>4.1333333333333337</v>
      </c>
      <c r="T260" s="46" t="str">
        <f t="shared" ca="1" si="17"/>
        <v>TERMINADO</v>
      </c>
      <c r="U260" s="61"/>
      <c r="V260" s="48"/>
      <c r="W260" s="44"/>
      <c r="X260" s="47"/>
      <c r="Y260" s="47"/>
      <c r="Z260" s="47"/>
      <c r="AA260" s="47"/>
      <c r="AB260" s="47"/>
      <c r="AC260" s="47"/>
      <c r="AD260" s="48"/>
      <c r="AE260" s="62"/>
      <c r="AF260" s="47"/>
      <c r="AG260" s="47"/>
      <c r="AH260" s="47"/>
      <c r="AI260" s="47"/>
      <c r="AJ260" s="47"/>
      <c r="AK260" s="47"/>
      <c r="AL260" s="41"/>
      <c r="AM260" s="41"/>
      <c r="AN260" s="51">
        <f t="shared" ca="1" si="18"/>
        <v>1389.516129032258</v>
      </c>
      <c r="AO260" s="59"/>
    </row>
    <row r="261" spans="1:41" ht="16.5" customHeight="1" x14ac:dyDescent="0.2">
      <c r="A261" s="34" t="s">
        <v>38</v>
      </c>
      <c r="B261" s="35">
        <v>257</v>
      </c>
      <c r="C261" s="36">
        <v>2016</v>
      </c>
      <c r="D261" s="38" t="s">
        <v>53</v>
      </c>
      <c r="E261" s="39">
        <v>42447</v>
      </c>
      <c r="F261" s="40" t="s">
        <v>610</v>
      </c>
      <c r="G261" s="41" t="s">
        <v>41</v>
      </c>
      <c r="H261" s="41" t="s">
        <v>42</v>
      </c>
      <c r="I261" s="42">
        <v>4500000</v>
      </c>
      <c r="J261" s="54">
        <v>6150000</v>
      </c>
      <c r="K261" s="54">
        <v>6150000</v>
      </c>
      <c r="L261" s="43">
        <v>12500000</v>
      </c>
      <c r="M261" s="37" t="s">
        <v>43</v>
      </c>
      <c r="N261" s="41" t="s">
        <v>611</v>
      </c>
      <c r="O261" s="44">
        <v>42447</v>
      </c>
      <c r="P261" s="44">
        <v>42539</v>
      </c>
      <c r="Q261" s="44">
        <v>42582</v>
      </c>
      <c r="R261" s="45">
        <f t="shared" si="16"/>
        <v>93</v>
      </c>
      <c r="S261" s="45">
        <f t="shared" si="15"/>
        <v>3.1</v>
      </c>
      <c r="T261" s="46" t="str">
        <f t="shared" ca="1" si="17"/>
        <v>TERMINADO</v>
      </c>
      <c r="U261" s="61">
        <v>33</v>
      </c>
      <c r="V261" s="48"/>
      <c r="W261" s="44">
        <v>42582</v>
      </c>
      <c r="X261" s="47"/>
      <c r="Y261" s="47"/>
      <c r="Z261" s="47"/>
      <c r="AA261" s="47"/>
      <c r="AB261" s="47"/>
      <c r="AC261" s="47"/>
      <c r="AD261" s="48"/>
      <c r="AE261" s="62">
        <v>1650000</v>
      </c>
      <c r="AF261" s="47"/>
      <c r="AG261" s="47"/>
      <c r="AH261" s="47"/>
      <c r="AI261" s="47"/>
      <c r="AJ261" s="47"/>
      <c r="AK261" s="47"/>
      <c r="AL261" s="41"/>
      <c r="AM261" s="41"/>
      <c r="AN261" s="51">
        <f t="shared" ca="1" si="18"/>
        <v>1852.6881720430108</v>
      </c>
      <c r="AO261" s="59"/>
    </row>
    <row r="262" spans="1:41" ht="16.5" customHeight="1" x14ac:dyDescent="0.2">
      <c r="A262" s="34" t="s">
        <v>38</v>
      </c>
      <c r="B262" s="35">
        <v>258</v>
      </c>
      <c r="C262" s="36">
        <v>2016</v>
      </c>
      <c r="D262" s="38" t="s">
        <v>367</v>
      </c>
      <c r="E262" s="39">
        <v>42447</v>
      </c>
      <c r="F262" s="40" t="s">
        <v>612</v>
      </c>
      <c r="G262" s="41" t="s">
        <v>41</v>
      </c>
      <c r="H262" s="41" t="s">
        <v>42</v>
      </c>
      <c r="I262" s="42">
        <v>13500000</v>
      </c>
      <c r="J262" s="54">
        <v>13500000</v>
      </c>
      <c r="K262" s="54">
        <v>13500000</v>
      </c>
      <c r="L262" s="43">
        <v>15840000</v>
      </c>
      <c r="M262" s="37" t="s">
        <v>43</v>
      </c>
      <c r="N262" s="41" t="s">
        <v>613</v>
      </c>
      <c r="O262" s="44">
        <v>42447</v>
      </c>
      <c r="P262" s="44">
        <v>42539</v>
      </c>
      <c r="Q262" s="44">
        <v>42539</v>
      </c>
      <c r="R262" s="45">
        <f t="shared" si="16"/>
        <v>93</v>
      </c>
      <c r="S262" s="45">
        <f t="shared" si="15"/>
        <v>3.1</v>
      </c>
      <c r="T262" s="46" t="str">
        <f t="shared" ca="1" si="17"/>
        <v>TERMINADO</v>
      </c>
      <c r="U262" s="61"/>
      <c r="V262" s="48"/>
      <c r="W262" s="44"/>
      <c r="X262" s="47"/>
      <c r="Y262" s="47"/>
      <c r="Z262" s="47"/>
      <c r="AA262" s="47"/>
      <c r="AB262" s="47"/>
      <c r="AC262" s="47"/>
      <c r="AD262" s="48"/>
      <c r="AE262" s="62"/>
      <c r="AF262" s="47"/>
      <c r="AG262" s="47"/>
      <c r="AH262" s="47"/>
      <c r="AI262" s="47"/>
      <c r="AJ262" s="47"/>
      <c r="AK262" s="47"/>
      <c r="AL262" s="41"/>
      <c r="AM262" s="41"/>
      <c r="AN262" s="51">
        <f t="shared" ca="1" si="18"/>
        <v>1852.6881720430108</v>
      </c>
      <c r="AO262" s="59"/>
    </row>
    <row r="263" spans="1:41" ht="16.5" customHeight="1" x14ac:dyDescent="0.2">
      <c r="A263" s="34" t="s">
        <v>38</v>
      </c>
      <c r="B263" s="35">
        <v>259</v>
      </c>
      <c r="C263" s="36">
        <v>2016</v>
      </c>
      <c r="D263" s="38" t="s">
        <v>367</v>
      </c>
      <c r="E263" s="39">
        <v>42447</v>
      </c>
      <c r="F263" s="40" t="s">
        <v>614</v>
      </c>
      <c r="G263" s="41" t="s">
        <v>41</v>
      </c>
      <c r="H263" s="41" t="s">
        <v>42</v>
      </c>
      <c r="I263" s="42">
        <v>9000000</v>
      </c>
      <c r="J263" s="54">
        <v>9000000</v>
      </c>
      <c r="K263" s="54">
        <v>9000000</v>
      </c>
      <c r="L263" s="43">
        <v>30000000</v>
      </c>
      <c r="M263" s="37" t="s">
        <v>43</v>
      </c>
      <c r="N263" s="41" t="s">
        <v>615</v>
      </c>
      <c r="O263" s="44">
        <v>42447</v>
      </c>
      <c r="P263" s="44">
        <v>42537</v>
      </c>
      <c r="Q263" s="44">
        <v>42537</v>
      </c>
      <c r="R263" s="45">
        <f t="shared" si="16"/>
        <v>91</v>
      </c>
      <c r="S263" s="45">
        <f t="shared" si="15"/>
        <v>3.0333333333333332</v>
      </c>
      <c r="T263" s="46" t="str">
        <f t="shared" ca="1" si="17"/>
        <v>TERMINADO</v>
      </c>
      <c r="U263" s="61"/>
      <c r="V263" s="48"/>
      <c r="W263" s="44"/>
      <c r="X263" s="47"/>
      <c r="Y263" s="47"/>
      <c r="Z263" s="47"/>
      <c r="AA263" s="47"/>
      <c r="AB263" s="47"/>
      <c r="AC263" s="47"/>
      <c r="AD263" s="48"/>
      <c r="AE263" s="62"/>
      <c r="AF263" s="47"/>
      <c r="AG263" s="47"/>
      <c r="AH263" s="47"/>
      <c r="AI263" s="47"/>
      <c r="AJ263" s="47"/>
      <c r="AK263" s="47"/>
      <c r="AL263" s="41"/>
      <c r="AM263" s="41"/>
      <c r="AN263" s="51">
        <f t="shared" ca="1" si="18"/>
        <v>1893.4065934065934</v>
      </c>
      <c r="AO263" s="59"/>
    </row>
    <row r="264" spans="1:41" ht="16.5" customHeight="1" x14ac:dyDescent="0.2">
      <c r="A264" s="34" t="s">
        <v>38</v>
      </c>
      <c r="B264" s="35">
        <v>260</v>
      </c>
      <c r="C264" s="36">
        <v>2016</v>
      </c>
      <c r="D264" s="38" t="s">
        <v>367</v>
      </c>
      <c r="E264" s="39">
        <v>42447</v>
      </c>
      <c r="F264" s="40" t="s">
        <v>616</v>
      </c>
      <c r="G264" s="41" t="s">
        <v>41</v>
      </c>
      <c r="H264" s="41" t="s">
        <v>42</v>
      </c>
      <c r="I264" s="42">
        <v>7833333</v>
      </c>
      <c r="J264" s="54">
        <v>7833333</v>
      </c>
      <c r="K264" s="54">
        <v>7833333</v>
      </c>
      <c r="L264" s="43">
        <v>9000000</v>
      </c>
      <c r="M264" s="37" t="s">
        <v>43</v>
      </c>
      <c r="N264" s="41" t="s">
        <v>617</v>
      </c>
      <c r="O264" s="44">
        <v>42447</v>
      </c>
      <c r="P264" s="44">
        <v>42541</v>
      </c>
      <c r="Q264" s="44">
        <v>42541</v>
      </c>
      <c r="R264" s="45">
        <f t="shared" si="16"/>
        <v>95</v>
      </c>
      <c r="S264" s="45">
        <f t="shared" si="15"/>
        <v>3.1666666666666665</v>
      </c>
      <c r="T264" s="46" t="str">
        <f t="shared" ca="1" si="17"/>
        <v>TERMINADO</v>
      </c>
      <c r="U264" s="61"/>
      <c r="V264" s="48"/>
      <c r="W264" s="44"/>
      <c r="X264" s="47"/>
      <c r="Y264" s="47"/>
      <c r="Z264" s="47"/>
      <c r="AA264" s="47"/>
      <c r="AB264" s="47"/>
      <c r="AC264" s="47"/>
      <c r="AD264" s="48"/>
      <c r="AE264" s="62"/>
      <c r="AF264" s="47"/>
      <c r="AG264" s="47"/>
      <c r="AH264" s="47"/>
      <c r="AI264" s="47"/>
      <c r="AJ264" s="47"/>
      <c r="AK264" s="47"/>
      <c r="AL264" s="41"/>
      <c r="AM264" s="41"/>
      <c r="AN264" s="51">
        <f t="shared" ca="1" si="18"/>
        <v>1813.6842105263158</v>
      </c>
      <c r="AO264" s="59"/>
    </row>
    <row r="265" spans="1:41" ht="16.5" customHeight="1" x14ac:dyDescent="0.2">
      <c r="A265" s="34" t="s">
        <v>38</v>
      </c>
      <c r="B265" s="35">
        <v>261</v>
      </c>
      <c r="C265" s="36">
        <v>2016</v>
      </c>
      <c r="D265" s="38" t="s">
        <v>367</v>
      </c>
      <c r="E265" s="39">
        <v>42447</v>
      </c>
      <c r="F265" s="40" t="s">
        <v>618</v>
      </c>
      <c r="G265" s="41" t="s">
        <v>41</v>
      </c>
      <c r="H265" s="41" t="s">
        <v>42</v>
      </c>
      <c r="I265" s="42">
        <v>7833333</v>
      </c>
      <c r="J265" s="54">
        <v>11166666</v>
      </c>
      <c r="K265" s="54">
        <v>10333333</v>
      </c>
      <c r="L265" s="43">
        <v>5880000</v>
      </c>
      <c r="M265" s="37" t="s">
        <v>43</v>
      </c>
      <c r="N265" s="41" t="s">
        <v>619</v>
      </c>
      <c r="O265" s="44">
        <v>42447</v>
      </c>
      <c r="P265" s="44">
        <v>42541</v>
      </c>
      <c r="Q265" s="44">
        <v>42582</v>
      </c>
      <c r="R265" s="45">
        <f t="shared" si="16"/>
        <v>95</v>
      </c>
      <c r="S265" s="45">
        <f t="shared" si="15"/>
        <v>3.1666666666666665</v>
      </c>
      <c r="T265" s="46" t="str">
        <f t="shared" ca="1" si="17"/>
        <v>TERMINADO</v>
      </c>
      <c r="U265" s="61">
        <v>40</v>
      </c>
      <c r="V265" s="48"/>
      <c r="W265" s="44">
        <v>42582</v>
      </c>
      <c r="X265" s="47"/>
      <c r="Y265" s="47"/>
      <c r="Z265" s="47"/>
      <c r="AA265" s="47"/>
      <c r="AB265" s="47"/>
      <c r="AC265" s="47"/>
      <c r="AD265" s="48"/>
      <c r="AE265" s="62">
        <v>3333333</v>
      </c>
      <c r="AF265" s="47"/>
      <c r="AG265" s="47"/>
      <c r="AH265" s="47"/>
      <c r="AI265" s="47"/>
      <c r="AJ265" s="47"/>
      <c r="AK265" s="47"/>
      <c r="AL265" s="41"/>
      <c r="AM265" s="41"/>
      <c r="AN265" s="51">
        <f t="shared" ca="1" si="18"/>
        <v>1813.6842105263158</v>
      </c>
      <c r="AO265" s="59"/>
    </row>
    <row r="266" spans="1:41" ht="16.5" customHeight="1" x14ac:dyDescent="0.2">
      <c r="A266" s="34" t="s">
        <v>38</v>
      </c>
      <c r="B266" s="35">
        <v>262</v>
      </c>
      <c r="C266" s="36">
        <v>2016</v>
      </c>
      <c r="D266" s="38" t="s">
        <v>552</v>
      </c>
      <c r="E266" s="39">
        <v>42447</v>
      </c>
      <c r="F266" s="40" t="s">
        <v>620</v>
      </c>
      <c r="G266" s="41" t="s">
        <v>41</v>
      </c>
      <c r="H266" s="41" t="s">
        <v>42</v>
      </c>
      <c r="I266" s="42">
        <v>8960000</v>
      </c>
      <c r="J266" s="54">
        <v>8960000</v>
      </c>
      <c r="K266" s="54">
        <v>8960000</v>
      </c>
      <c r="L266" s="43">
        <v>21600000</v>
      </c>
      <c r="M266" s="37" t="s">
        <v>43</v>
      </c>
      <c r="N266" s="41" t="s">
        <v>621</v>
      </c>
      <c r="O266" s="44">
        <v>42457</v>
      </c>
      <c r="P266" s="44">
        <v>42541</v>
      </c>
      <c r="Q266" s="44">
        <v>42541</v>
      </c>
      <c r="R266" s="45">
        <f t="shared" si="16"/>
        <v>85</v>
      </c>
      <c r="S266" s="45">
        <f t="shared" si="15"/>
        <v>2.8333333333333335</v>
      </c>
      <c r="T266" s="46" t="str">
        <f t="shared" ca="1" si="17"/>
        <v>TERMINADO</v>
      </c>
      <c r="U266" s="61"/>
      <c r="V266" s="48"/>
      <c r="W266" s="44"/>
      <c r="X266" s="47"/>
      <c r="Y266" s="47"/>
      <c r="Z266" s="47"/>
      <c r="AA266" s="47"/>
      <c r="AB266" s="47"/>
      <c r="AC266" s="47"/>
      <c r="AD266" s="48"/>
      <c r="AE266" s="62"/>
      <c r="AF266" s="47"/>
      <c r="AG266" s="47"/>
      <c r="AH266" s="47"/>
      <c r="AI266" s="47"/>
      <c r="AJ266" s="47"/>
      <c r="AK266" s="47"/>
      <c r="AL266" s="41"/>
      <c r="AM266" s="41"/>
      <c r="AN266" s="51">
        <f t="shared" ca="1" si="18"/>
        <v>2015.2941176470588</v>
      </c>
      <c r="AO266" s="59"/>
    </row>
    <row r="267" spans="1:41" ht="16.5" customHeight="1" x14ac:dyDescent="0.2">
      <c r="A267" s="34" t="s">
        <v>38</v>
      </c>
      <c r="B267" s="35">
        <v>263</v>
      </c>
      <c r="C267" s="36">
        <v>2016</v>
      </c>
      <c r="D267" s="38" t="s">
        <v>250</v>
      </c>
      <c r="E267" s="39">
        <v>42447</v>
      </c>
      <c r="F267" s="40" t="s">
        <v>622</v>
      </c>
      <c r="G267" s="41" t="s">
        <v>41</v>
      </c>
      <c r="H267" s="41" t="s">
        <v>42</v>
      </c>
      <c r="I267" s="42">
        <v>11200000</v>
      </c>
      <c r="J267" s="54">
        <v>11200000</v>
      </c>
      <c r="K267" s="54">
        <v>11200000</v>
      </c>
      <c r="L267" s="43">
        <v>13500000</v>
      </c>
      <c r="M267" s="37" t="s">
        <v>43</v>
      </c>
      <c r="N267" s="41" t="s">
        <v>623</v>
      </c>
      <c r="O267" s="44">
        <v>42457</v>
      </c>
      <c r="P267" s="44">
        <v>42541</v>
      </c>
      <c r="Q267" s="44">
        <v>42541</v>
      </c>
      <c r="R267" s="45">
        <f t="shared" si="16"/>
        <v>85</v>
      </c>
      <c r="S267" s="45">
        <f t="shared" si="15"/>
        <v>2.8333333333333335</v>
      </c>
      <c r="T267" s="46" t="str">
        <f t="shared" ca="1" si="17"/>
        <v>TERMINADO</v>
      </c>
      <c r="U267" s="61"/>
      <c r="V267" s="48"/>
      <c r="W267" s="44"/>
      <c r="X267" s="47"/>
      <c r="Y267" s="47"/>
      <c r="Z267" s="47"/>
      <c r="AA267" s="47"/>
      <c r="AB267" s="47"/>
      <c r="AC267" s="47"/>
      <c r="AD267" s="48"/>
      <c r="AE267" s="62"/>
      <c r="AF267" s="47"/>
      <c r="AG267" s="47"/>
      <c r="AH267" s="47"/>
      <c r="AI267" s="47"/>
      <c r="AJ267" s="47"/>
      <c r="AK267" s="47"/>
      <c r="AL267" s="41"/>
      <c r="AM267" s="41"/>
      <c r="AN267" s="51">
        <f t="shared" ca="1" si="18"/>
        <v>2015.2941176470588</v>
      </c>
      <c r="AO267" s="59"/>
    </row>
    <row r="268" spans="1:41" ht="16.5" customHeight="1" x14ac:dyDescent="0.2">
      <c r="A268" s="34" t="s">
        <v>38</v>
      </c>
      <c r="B268" s="35">
        <v>264</v>
      </c>
      <c r="C268" s="36">
        <v>2016</v>
      </c>
      <c r="D268" s="38" t="s">
        <v>63</v>
      </c>
      <c r="E268" s="39">
        <v>42447</v>
      </c>
      <c r="F268" s="40" t="s">
        <v>624</v>
      </c>
      <c r="G268" s="41" t="s">
        <v>41</v>
      </c>
      <c r="H268" s="41" t="s">
        <v>42</v>
      </c>
      <c r="I268" s="42">
        <v>7224000</v>
      </c>
      <c r="J268" s="54">
        <v>10664000</v>
      </c>
      <c r="K268" s="54">
        <v>10664000</v>
      </c>
      <c r="L268" s="43">
        <v>24000000</v>
      </c>
      <c r="M268" s="37" t="s">
        <v>43</v>
      </c>
      <c r="N268" s="41" t="s">
        <v>625</v>
      </c>
      <c r="O268" s="44">
        <v>42457</v>
      </c>
      <c r="P268" s="44">
        <v>42541</v>
      </c>
      <c r="Q268" s="44">
        <v>42582</v>
      </c>
      <c r="R268" s="45">
        <f t="shared" si="16"/>
        <v>85</v>
      </c>
      <c r="S268" s="45">
        <f t="shared" si="15"/>
        <v>2.8333333333333335</v>
      </c>
      <c r="T268" s="46" t="str">
        <f t="shared" ca="1" si="17"/>
        <v>TERMINADO</v>
      </c>
      <c r="U268" s="61">
        <v>40</v>
      </c>
      <c r="V268" s="48"/>
      <c r="W268" s="44">
        <v>42582</v>
      </c>
      <c r="X268" s="47"/>
      <c r="Y268" s="47"/>
      <c r="Z268" s="47"/>
      <c r="AA268" s="47"/>
      <c r="AB268" s="47"/>
      <c r="AC268" s="47"/>
      <c r="AD268" s="48"/>
      <c r="AE268" s="62">
        <v>3440000</v>
      </c>
      <c r="AF268" s="47"/>
      <c r="AG268" s="47"/>
      <c r="AH268" s="47"/>
      <c r="AI268" s="47"/>
      <c r="AJ268" s="47"/>
      <c r="AK268" s="47"/>
      <c r="AL268" s="41"/>
      <c r="AM268" s="41"/>
      <c r="AN268" s="51">
        <f t="shared" ca="1" si="18"/>
        <v>2015.2941176470588</v>
      </c>
      <c r="AO268" s="59"/>
    </row>
    <row r="269" spans="1:41" ht="16.5" customHeight="1" x14ac:dyDescent="0.2">
      <c r="A269" s="34" t="s">
        <v>38</v>
      </c>
      <c r="B269" s="35">
        <v>265</v>
      </c>
      <c r="C269" s="36">
        <v>2016</v>
      </c>
      <c r="D269" s="38" t="s">
        <v>160</v>
      </c>
      <c r="E269" s="39">
        <v>42447</v>
      </c>
      <c r="F269" s="40" t="s">
        <v>626</v>
      </c>
      <c r="G269" s="41" t="s">
        <v>41</v>
      </c>
      <c r="H269" s="41" t="s">
        <v>42</v>
      </c>
      <c r="I269" s="42">
        <v>7000000</v>
      </c>
      <c r="J269" s="54">
        <v>7000000</v>
      </c>
      <c r="K269" s="54">
        <v>7000000</v>
      </c>
      <c r="L269" s="43">
        <v>33000000</v>
      </c>
      <c r="M269" s="37" t="s">
        <v>43</v>
      </c>
      <c r="N269" s="41" t="s">
        <v>627</v>
      </c>
      <c r="O269" s="44">
        <v>42457</v>
      </c>
      <c r="P269" s="44">
        <v>42541</v>
      </c>
      <c r="Q269" s="44">
        <v>42541</v>
      </c>
      <c r="R269" s="45">
        <f t="shared" si="16"/>
        <v>85</v>
      </c>
      <c r="S269" s="45">
        <f t="shared" si="15"/>
        <v>2.8333333333333335</v>
      </c>
      <c r="T269" s="46" t="str">
        <f t="shared" ca="1" si="17"/>
        <v>TERMINADO</v>
      </c>
      <c r="U269" s="61"/>
      <c r="V269" s="48"/>
      <c r="W269" s="44"/>
      <c r="X269" s="47"/>
      <c r="Y269" s="47"/>
      <c r="Z269" s="47"/>
      <c r="AA269" s="47"/>
      <c r="AB269" s="47"/>
      <c r="AC269" s="47"/>
      <c r="AD269" s="48"/>
      <c r="AE269" s="62"/>
      <c r="AF269" s="47"/>
      <c r="AG269" s="47"/>
      <c r="AH269" s="47"/>
      <c r="AI269" s="47"/>
      <c r="AJ269" s="47"/>
      <c r="AK269" s="47"/>
      <c r="AL269" s="41"/>
      <c r="AM269" s="41"/>
      <c r="AN269" s="51">
        <f t="shared" ca="1" si="18"/>
        <v>2015.2941176470588</v>
      </c>
      <c r="AO269" s="59"/>
    </row>
    <row r="270" spans="1:41" ht="16.5" customHeight="1" x14ac:dyDescent="0.2">
      <c r="A270" s="34" t="s">
        <v>38</v>
      </c>
      <c r="B270" s="35">
        <v>266</v>
      </c>
      <c r="C270" s="36">
        <v>2016</v>
      </c>
      <c r="D270" s="38" t="s">
        <v>46</v>
      </c>
      <c r="E270" s="39">
        <v>42447</v>
      </c>
      <c r="F270" s="40" t="s">
        <v>628</v>
      </c>
      <c r="G270" s="41" t="s">
        <v>41</v>
      </c>
      <c r="H270" s="41" t="s">
        <v>42</v>
      </c>
      <c r="I270" s="42">
        <v>4960000</v>
      </c>
      <c r="J270" s="54">
        <v>4960000</v>
      </c>
      <c r="K270" s="54">
        <v>4960000</v>
      </c>
      <c r="L270" s="43">
        <v>9000000</v>
      </c>
      <c r="M270" s="37" t="s">
        <v>43</v>
      </c>
      <c r="N270" s="41" t="s">
        <v>629</v>
      </c>
      <c r="O270" s="44">
        <v>42457</v>
      </c>
      <c r="P270" s="44">
        <v>42582</v>
      </c>
      <c r="Q270" s="44">
        <v>42582</v>
      </c>
      <c r="R270" s="45">
        <f t="shared" si="16"/>
        <v>126</v>
      </c>
      <c r="S270" s="45">
        <f t="shared" si="15"/>
        <v>4.2</v>
      </c>
      <c r="T270" s="46" t="str">
        <f t="shared" ca="1" si="17"/>
        <v>TERMINADO</v>
      </c>
      <c r="U270" s="61"/>
      <c r="V270" s="48"/>
      <c r="W270" s="44"/>
      <c r="X270" s="47"/>
      <c r="Y270" s="47"/>
      <c r="Z270" s="47"/>
      <c r="AA270" s="47"/>
      <c r="AB270" s="47"/>
      <c r="AC270" s="47"/>
      <c r="AD270" s="48"/>
      <c r="AE270" s="62"/>
      <c r="AF270" s="47"/>
      <c r="AG270" s="47"/>
      <c r="AH270" s="47"/>
      <c r="AI270" s="47"/>
      <c r="AJ270" s="47"/>
      <c r="AK270" s="47"/>
      <c r="AL270" s="41"/>
      <c r="AM270" s="41"/>
      <c r="AN270" s="51">
        <f t="shared" ca="1" si="18"/>
        <v>1359.5238095238096</v>
      </c>
      <c r="AO270" s="59"/>
    </row>
    <row r="271" spans="1:41" ht="16.5" customHeight="1" x14ac:dyDescent="0.2">
      <c r="A271" s="34" t="s">
        <v>38</v>
      </c>
      <c r="B271" s="35">
        <v>267</v>
      </c>
      <c r="C271" s="36">
        <v>2016</v>
      </c>
      <c r="D271" s="38" t="s">
        <v>146</v>
      </c>
      <c r="E271" s="39">
        <v>42447</v>
      </c>
      <c r="F271" s="40" t="s">
        <v>630</v>
      </c>
      <c r="G271" s="41" t="s">
        <v>41</v>
      </c>
      <c r="H271" s="41" t="s">
        <v>42</v>
      </c>
      <c r="I271" s="42">
        <v>8400000</v>
      </c>
      <c r="J271" s="54">
        <v>8400000</v>
      </c>
      <c r="K271" s="54">
        <v>8400000</v>
      </c>
      <c r="L271" s="43">
        <v>9999999</v>
      </c>
      <c r="M271" s="37" t="s">
        <v>43</v>
      </c>
      <c r="N271" s="41" t="s">
        <v>631</v>
      </c>
      <c r="O271" s="44">
        <v>42457</v>
      </c>
      <c r="P271" s="44">
        <v>42541</v>
      </c>
      <c r="Q271" s="44">
        <v>42541</v>
      </c>
      <c r="R271" s="45">
        <f t="shared" si="16"/>
        <v>85</v>
      </c>
      <c r="S271" s="45">
        <f t="shared" si="15"/>
        <v>2.8333333333333335</v>
      </c>
      <c r="T271" s="46" t="str">
        <f t="shared" ca="1" si="17"/>
        <v>TERMINADO</v>
      </c>
      <c r="U271" s="61"/>
      <c r="V271" s="48"/>
      <c r="W271" s="44"/>
      <c r="X271" s="47"/>
      <c r="Y271" s="47"/>
      <c r="Z271" s="47"/>
      <c r="AA271" s="47"/>
      <c r="AB271" s="47"/>
      <c r="AC271" s="47"/>
      <c r="AD271" s="48"/>
      <c r="AE271" s="62"/>
      <c r="AF271" s="47"/>
      <c r="AG271" s="47"/>
      <c r="AH271" s="47"/>
      <c r="AI271" s="47"/>
      <c r="AJ271" s="47"/>
      <c r="AK271" s="47"/>
      <c r="AL271" s="41"/>
      <c r="AM271" s="41"/>
      <c r="AN271" s="51">
        <f t="shared" ca="1" si="18"/>
        <v>2015.2941176470588</v>
      </c>
      <c r="AO271" s="59"/>
    </row>
    <row r="272" spans="1:41" ht="16.5" customHeight="1" x14ac:dyDescent="0.2">
      <c r="A272" s="34" t="s">
        <v>38</v>
      </c>
      <c r="B272" s="35">
        <v>268</v>
      </c>
      <c r="C272" s="36">
        <v>2016</v>
      </c>
      <c r="D272" s="38" t="s">
        <v>146</v>
      </c>
      <c r="E272" s="39">
        <v>42447</v>
      </c>
      <c r="F272" s="40" t="s">
        <v>632</v>
      </c>
      <c r="G272" s="41" t="s">
        <v>41</v>
      </c>
      <c r="H272" s="41" t="s">
        <v>42</v>
      </c>
      <c r="I272" s="42">
        <v>9000000</v>
      </c>
      <c r="J272" s="54">
        <v>9000000</v>
      </c>
      <c r="K272" s="54">
        <v>9000000</v>
      </c>
      <c r="L272" s="43">
        <v>21600000</v>
      </c>
      <c r="M272" s="37" t="s">
        <v>43</v>
      </c>
      <c r="N272" s="41" t="s">
        <v>633</v>
      </c>
      <c r="O272" s="44">
        <v>42457</v>
      </c>
      <c r="P272" s="44">
        <v>42549</v>
      </c>
      <c r="Q272" s="44">
        <v>42549</v>
      </c>
      <c r="R272" s="45">
        <f t="shared" si="16"/>
        <v>93</v>
      </c>
      <c r="S272" s="45">
        <f t="shared" si="15"/>
        <v>3.1</v>
      </c>
      <c r="T272" s="46" t="str">
        <f t="shared" ca="1" si="17"/>
        <v>TERMINADO</v>
      </c>
      <c r="U272" s="61"/>
      <c r="V272" s="48"/>
      <c r="W272" s="44"/>
      <c r="X272" s="47"/>
      <c r="Y272" s="47"/>
      <c r="Z272" s="47"/>
      <c r="AA272" s="47"/>
      <c r="AB272" s="47"/>
      <c r="AC272" s="47"/>
      <c r="AD272" s="48"/>
      <c r="AE272" s="62"/>
      <c r="AF272" s="47"/>
      <c r="AG272" s="47"/>
      <c r="AH272" s="47"/>
      <c r="AI272" s="47"/>
      <c r="AJ272" s="47"/>
      <c r="AK272" s="47"/>
      <c r="AL272" s="41"/>
      <c r="AM272" s="41"/>
      <c r="AN272" s="51">
        <f t="shared" ca="1" si="18"/>
        <v>1841.9354838709678</v>
      </c>
      <c r="AO272" s="59"/>
    </row>
    <row r="273" spans="1:41" ht="16.5" customHeight="1" x14ac:dyDescent="0.2">
      <c r="A273" s="34" t="s">
        <v>38</v>
      </c>
      <c r="B273" s="35">
        <v>269</v>
      </c>
      <c r="C273" s="36">
        <v>2016</v>
      </c>
      <c r="D273" s="38" t="s">
        <v>146</v>
      </c>
      <c r="E273" s="39">
        <v>42447</v>
      </c>
      <c r="F273" s="40" t="s">
        <v>634</v>
      </c>
      <c r="G273" s="41" t="s">
        <v>41</v>
      </c>
      <c r="H273" s="41" t="s">
        <v>42</v>
      </c>
      <c r="I273" s="42">
        <v>8400000</v>
      </c>
      <c r="J273" s="54">
        <v>8400000</v>
      </c>
      <c r="K273" s="54">
        <v>8400000</v>
      </c>
      <c r="L273" s="43">
        <v>24000000</v>
      </c>
      <c r="M273" s="37" t="s">
        <v>43</v>
      </c>
      <c r="N273" s="41" t="s">
        <v>635</v>
      </c>
      <c r="O273" s="44">
        <v>42457</v>
      </c>
      <c r="P273" s="44">
        <v>42541</v>
      </c>
      <c r="Q273" s="44">
        <v>42541</v>
      </c>
      <c r="R273" s="45">
        <f t="shared" si="16"/>
        <v>85</v>
      </c>
      <c r="S273" s="45">
        <f t="shared" si="15"/>
        <v>2.8333333333333335</v>
      </c>
      <c r="T273" s="46" t="str">
        <f t="shared" ca="1" si="17"/>
        <v>TERMINADO</v>
      </c>
      <c r="U273" s="61"/>
      <c r="V273" s="48"/>
      <c r="W273" s="44"/>
      <c r="X273" s="47"/>
      <c r="Y273" s="47"/>
      <c r="Z273" s="47"/>
      <c r="AA273" s="47"/>
      <c r="AB273" s="47"/>
      <c r="AC273" s="47"/>
      <c r="AD273" s="48"/>
      <c r="AE273" s="62"/>
      <c r="AF273" s="47"/>
      <c r="AG273" s="47"/>
      <c r="AH273" s="47"/>
      <c r="AI273" s="47"/>
      <c r="AJ273" s="47"/>
      <c r="AK273" s="47"/>
      <c r="AL273" s="41"/>
      <c r="AM273" s="41"/>
      <c r="AN273" s="51">
        <f t="shared" ca="1" si="18"/>
        <v>2015.2941176470588</v>
      </c>
      <c r="AO273" s="59"/>
    </row>
    <row r="274" spans="1:41" ht="16.5" customHeight="1" x14ac:dyDescent="0.2">
      <c r="A274" s="34" t="s">
        <v>38</v>
      </c>
      <c r="B274" s="35">
        <v>270</v>
      </c>
      <c r="C274" s="36">
        <v>2016</v>
      </c>
      <c r="D274" s="38" t="s">
        <v>146</v>
      </c>
      <c r="E274" s="39">
        <v>42458</v>
      </c>
      <c r="F274" s="40" t="s">
        <v>636</v>
      </c>
      <c r="G274" s="41" t="s">
        <v>41</v>
      </c>
      <c r="H274" s="41" t="s">
        <v>42</v>
      </c>
      <c r="I274" s="42">
        <v>9000000</v>
      </c>
      <c r="J274" s="54">
        <v>9000000</v>
      </c>
      <c r="K274" s="54">
        <v>10300000</v>
      </c>
      <c r="L274" s="43">
        <v>17640000</v>
      </c>
      <c r="M274" s="37" t="s">
        <v>43</v>
      </c>
      <c r="N274" s="41" t="s">
        <v>637</v>
      </c>
      <c r="O274" s="44">
        <v>42459</v>
      </c>
      <c r="P274" s="44">
        <v>42551</v>
      </c>
      <c r="Q274" s="44">
        <v>42551</v>
      </c>
      <c r="R274" s="45">
        <f t="shared" si="16"/>
        <v>93</v>
      </c>
      <c r="S274" s="45">
        <f t="shared" si="15"/>
        <v>3.1</v>
      </c>
      <c r="T274" s="46" t="str">
        <f t="shared" ca="1" si="17"/>
        <v>TERMINADO</v>
      </c>
      <c r="U274" s="61"/>
      <c r="V274" s="48"/>
      <c r="W274" s="44"/>
      <c r="X274" s="47"/>
      <c r="Y274" s="47"/>
      <c r="Z274" s="47"/>
      <c r="AA274" s="47"/>
      <c r="AB274" s="47"/>
      <c r="AC274" s="47"/>
      <c r="AD274" s="48"/>
      <c r="AE274" s="62"/>
      <c r="AF274" s="47"/>
      <c r="AG274" s="47"/>
      <c r="AH274" s="47"/>
      <c r="AI274" s="47"/>
      <c r="AJ274" s="47"/>
      <c r="AK274" s="47"/>
      <c r="AL274" s="41"/>
      <c r="AM274" s="41"/>
      <c r="AN274" s="51">
        <f t="shared" ca="1" si="18"/>
        <v>1839.7849462365591</v>
      </c>
      <c r="AO274" s="59"/>
    </row>
    <row r="275" spans="1:41" ht="16.5" customHeight="1" x14ac:dyDescent="0.2">
      <c r="A275" s="34" t="s">
        <v>38</v>
      </c>
      <c r="B275" s="35">
        <v>271</v>
      </c>
      <c r="C275" s="36">
        <v>2016</v>
      </c>
      <c r="D275" s="38" t="s">
        <v>552</v>
      </c>
      <c r="E275" s="39">
        <v>42458</v>
      </c>
      <c r="F275" s="40" t="s">
        <v>638</v>
      </c>
      <c r="G275" s="41" t="s">
        <v>41</v>
      </c>
      <c r="H275" s="41" t="s">
        <v>42</v>
      </c>
      <c r="I275" s="42">
        <v>16800000</v>
      </c>
      <c r="J275" s="54">
        <v>16800000</v>
      </c>
      <c r="K275" s="54">
        <v>16800000</v>
      </c>
      <c r="L275" s="43">
        <v>13200000</v>
      </c>
      <c r="M275" s="37" t="s">
        <v>43</v>
      </c>
      <c r="N275" s="41" t="s">
        <v>639</v>
      </c>
      <c r="O275" s="44">
        <v>42458</v>
      </c>
      <c r="P275" s="44">
        <v>42541</v>
      </c>
      <c r="Q275" s="44">
        <v>42541</v>
      </c>
      <c r="R275" s="45">
        <f t="shared" si="16"/>
        <v>84</v>
      </c>
      <c r="S275" s="45">
        <f t="shared" si="15"/>
        <v>2.8</v>
      </c>
      <c r="T275" s="46" t="str">
        <f t="shared" ca="1" si="17"/>
        <v>TERMINADO</v>
      </c>
      <c r="U275" s="61"/>
      <c r="V275" s="48"/>
      <c r="W275" s="44"/>
      <c r="X275" s="47"/>
      <c r="Y275" s="47"/>
      <c r="Z275" s="47"/>
      <c r="AA275" s="47"/>
      <c r="AB275" s="47"/>
      <c r="AC275" s="47"/>
      <c r="AD275" s="48"/>
      <c r="AE275" s="62"/>
      <c r="AF275" s="47"/>
      <c r="AG275" s="47"/>
      <c r="AH275" s="47"/>
      <c r="AI275" s="47"/>
      <c r="AJ275" s="47"/>
      <c r="AK275" s="47"/>
      <c r="AL275" s="41"/>
      <c r="AM275" s="41"/>
      <c r="AN275" s="51">
        <f t="shared" ca="1" si="18"/>
        <v>2038.0952380952381</v>
      </c>
      <c r="AO275" s="59"/>
    </row>
    <row r="276" spans="1:41" ht="16.5" customHeight="1" x14ac:dyDescent="0.2">
      <c r="A276" s="34" t="s">
        <v>38</v>
      </c>
      <c r="B276" s="35">
        <v>272</v>
      </c>
      <c r="C276" s="36">
        <v>2016</v>
      </c>
      <c r="D276" s="38" t="s">
        <v>160</v>
      </c>
      <c r="E276" s="39">
        <v>42458</v>
      </c>
      <c r="F276" s="40" t="s">
        <v>640</v>
      </c>
      <c r="G276" s="41" t="s">
        <v>41</v>
      </c>
      <c r="H276" s="41" t="s">
        <v>42</v>
      </c>
      <c r="I276" s="42">
        <v>11066667</v>
      </c>
      <c r="J276" s="54">
        <v>11066667</v>
      </c>
      <c r="K276" s="54">
        <v>9600000</v>
      </c>
      <c r="L276" s="43">
        <v>21600000</v>
      </c>
      <c r="M276" s="37" t="s">
        <v>43</v>
      </c>
      <c r="N276" s="41" t="s">
        <v>641</v>
      </c>
      <c r="O276" s="44">
        <v>42458</v>
      </c>
      <c r="P276" s="44">
        <v>42541</v>
      </c>
      <c r="Q276" s="44">
        <v>42541</v>
      </c>
      <c r="R276" s="45">
        <f t="shared" si="16"/>
        <v>84</v>
      </c>
      <c r="S276" s="45">
        <f t="shared" si="15"/>
        <v>2.8</v>
      </c>
      <c r="T276" s="46" t="str">
        <f t="shared" ca="1" si="17"/>
        <v>TERMINADO</v>
      </c>
      <c r="U276" s="61"/>
      <c r="V276" s="48"/>
      <c r="W276" s="44"/>
      <c r="X276" s="47"/>
      <c r="Y276" s="47"/>
      <c r="Z276" s="47"/>
      <c r="AA276" s="47"/>
      <c r="AB276" s="47"/>
      <c r="AC276" s="47"/>
      <c r="AD276" s="48"/>
      <c r="AE276" s="62"/>
      <c r="AF276" s="47"/>
      <c r="AG276" s="47"/>
      <c r="AH276" s="47"/>
      <c r="AI276" s="47"/>
      <c r="AJ276" s="47"/>
      <c r="AK276" s="47"/>
      <c r="AL276" s="41"/>
      <c r="AM276" s="41"/>
      <c r="AN276" s="51">
        <f t="shared" ca="1" si="18"/>
        <v>2038.0952380952381</v>
      </c>
      <c r="AO276" s="59"/>
    </row>
    <row r="277" spans="1:41" ht="16.5" customHeight="1" x14ac:dyDescent="0.2">
      <c r="A277" s="34" t="s">
        <v>38</v>
      </c>
      <c r="B277" s="35">
        <v>273</v>
      </c>
      <c r="C277" s="36">
        <v>2016</v>
      </c>
      <c r="D277" s="38" t="s">
        <v>160</v>
      </c>
      <c r="E277" s="39">
        <v>42458</v>
      </c>
      <c r="F277" s="40" t="s">
        <v>642</v>
      </c>
      <c r="G277" s="41" t="s">
        <v>41</v>
      </c>
      <c r="H277" s="41" t="s">
        <v>42</v>
      </c>
      <c r="I277" s="42">
        <v>8300000</v>
      </c>
      <c r="J277" s="54">
        <v>8300000</v>
      </c>
      <c r="K277" s="54">
        <v>8300000</v>
      </c>
      <c r="L277" s="43">
        <v>21000000</v>
      </c>
      <c r="M277" s="37" t="s">
        <v>43</v>
      </c>
      <c r="N277" s="41" t="s">
        <v>643</v>
      </c>
      <c r="O277" s="44">
        <v>42458</v>
      </c>
      <c r="P277" s="44">
        <v>42541</v>
      </c>
      <c r="Q277" s="44">
        <v>42541</v>
      </c>
      <c r="R277" s="45">
        <f t="shared" si="16"/>
        <v>84</v>
      </c>
      <c r="S277" s="45">
        <f t="shared" si="15"/>
        <v>2.8</v>
      </c>
      <c r="T277" s="46" t="str">
        <f t="shared" ca="1" si="17"/>
        <v>TERMINADO</v>
      </c>
      <c r="U277" s="61"/>
      <c r="V277" s="48"/>
      <c r="W277" s="44"/>
      <c r="X277" s="47"/>
      <c r="Y277" s="47"/>
      <c r="Z277" s="47"/>
      <c r="AA277" s="47"/>
      <c r="AB277" s="47"/>
      <c r="AC277" s="47"/>
      <c r="AD277" s="48"/>
      <c r="AE277" s="62"/>
      <c r="AF277" s="47"/>
      <c r="AG277" s="47"/>
      <c r="AH277" s="47"/>
      <c r="AI277" s="47"/>
      <c r="AJ277" s="47"/>
      <c r="AK277" s="47"/>
      <c r="AL277" s="41"/>
      <c r="AM277" s="41"/>
      <c r="AN277" s="51">
        <f t="shared" ca="1" si="18"/>
        <v>2038.0952380952381</v>
      </c>
      <c r="AO277" s="59"/>
    </row>
    <row r="278" spans="1:41" ht="16.5" customHeight="1" x14ac:dyDescent="0.2">
      <c r="A278" s="34" t="s">
        <v>38</v>
      </c>
      <c r="B278" s="35">
        <v>274</v>
      </c>
      <c r="C278" s="36">
        <v>2016</v>
      </c>
      <c r="D278" s="38" t="s">
        <v>160</v>
      </c>
      <c r="E278" s="39">
        <v>42458</v>
      </c>
      <c r="F278" s="40" t="s">
        <v>644</v>
      </c>
      <c r="G278" s="41" t="s">
        <v>41</v>
      </c>
      <c r="H278" s="41" t="s">
        <v>42</v>
      </c>
      <c r="I278" s="42">
        <v>8300000</v>
      </c>
      <c r="J278" s="54">
        <v>8300000</v>
      </c>
      <c r="K278" s="54">
        <v>8300000</v>
      </c>
      <c r="L278" s="43" t="e">
        <v>#N/A</v>
      </c>
      <c r="M278" s="37" t="s">
        <v>43</v>
      </c>
      <c r="N278" s="41" t="s">
        <v>645</v>
      </c>
      <c r="O278" s="44">
        <v>42458</v>
      </c>
      <c r="P278" s="44">
        <v>42541</v>
      </c>
      <c r="Q278" s="44">
        <v>42541</v>
      </c>
      <c r="R278" s="45">
        <f t="shared" si="16"/>
        <v>84</v>
      </c>
      <c r="S278" s="45">
        <f t="shared" si="15"/>
        <v>2.8</v>
      </c>
      <c r="T278" s="46" t="str">
        <f t="shared" ca="1" si="17"/>
        <v>TERMINADO</v>
      </c>
      <c r="U278" s="61"/>
      <c r="V278" s="48"/>
      <c r="W278" s="44"/>
      <c r="X278" s="47"/>
      <c r="Y278" s="47"/>
      <c r="Z278" s="47"/>
      <c r="AA278" s="47"/>
      <c r="AB278" s="47"/>
      <c r="AC278" s="47"/>
      <c r="AD278" s="48"/>
      <c r="AE278" s="62"/>
      <c r="AF278" s="47"/>
      <c r="AG278" s="47"/>
      <c r="AH278" s="47"/>
      <c r="AI278" s="47"/>
      <c r="AJ278" s="47"/>
      <c r="AK278" s="47"/>
      <c r="AL278" s="41"/>
      <c r="AM278" s="41"/>
      <c r="AN278" s="51">
        <f t="shared" ca="1" si="18"/>
        <v>2038.0952380952381</v>
      </c>
      <c r="AO278" s="59"/>
    </row>
    <row r="279" spans="1:41" ht="16.5" customHeight="1" x14ac:dyDescent="0.2">
      <c r="A279" s="34" t="s">
        <v>200</v>
      </c>
      <c r="B279" s="35">
        <v>4</v>
      </c>
      <c r="C279" s="36">
        <v>2016</v>
      </c>
      <c r="D279" s="38" t="s">
        <v>46</v>
      </c>
      <c r="E279" s="39">
        <v>42458</v>
      </c>
      <c r="F279" s="40" t="s">
        <v>646</v>
      </c>
      <c r="G279" s="41" t="s">
        <v>202</v>
      </c>
      <c r="H279" s="41" t="s">
        <v>42</v>
      </c>
      <c r="I279" s="42">
        <v>12301800</v>
      </c>
      <c r="J279" s="54">
        <v>12301800</v>
      </c>
      <c r="K279" s="54"/>
      <c r="L279" s="43">
        <v>105800000</v>
      </c>
      <c r="M279" s="37" t="s">
        <v>102</v>
      </c>
      <c r="N279" s="41" t="s">
        <v>647</v>
      </c>
      <c r="O279" s="44">
        <v>42464</v>
      </c>
      <c r="P279" s="44">
        <v>42484</v>
      </c>
      <c r="Q279" s="44"/>
      <c r="R279" s="37">
        <f t="shared" si="16"/>
        <v>21</v>
      </c>
      <c r="S279" s="45">
        <f t="shared" si="15"/>
        <v>0.7</v>
      </c>
      <c r="T279" s="46" t="str">
        <f t="shared" ca="1" si="17"/>
        <v>TERMINADO</v>
      </c>
      <c r="U279" s="61"/>
      <c r="V279" s="48"/>
      <c r="W279" s="44"/>
      <c r="X279" s="47"/>
      <c r="Y279" s="47"/>
      <c r="Z279" s="47"/>
      <c r="AA279" s="47"/>
      <c r="AB279" s="47"/>
      <c r="AC279" s="47"/>
      <c r="AD279" s="48"/>
      <c r="AE279" s="62"/>
      <c r="AF279" s="47"/>
      <c r="AG279" s="47"/>
      <c r="AH279" s="47"/>
      <c r="AI279" s="47"/>
      <c r="AJ279" s="47"/>
      <c r="AK279" s="47"/>
      <c r="AL279" s="41"/>
      <c r="AM279" s="41"/>
      <c r="AN279" s="51">
        <f t="shared" ca="1" si="18"/>
        <v>8123.8095238095239</v>
      </c>
      <c r="AO279" s="59"/>
    </row>
    <row r="280" spans="1:41" ht="16.5" customHeight="1" x14ac:dyDescent="0.2">
      <c r="A280" s="34" t="s">
        <v>38</v>
      </c>
      <c r="B280" s="35">
        <v>275</v>
      </c>
      <c r="C280" s="36">
        <v>2016</v>
      </c>
      <c r="D280" s="38" t="s">
        <v>160</v>
      </c>
      <c r="E280" s="39">
        <v>42459</v>
      </c>
      <c r="F280" s="40" t="s">
        <v>648</v>
      </c>
      <c r="G280" s="41" t="s">
        <v>41</v>
      </c>
      <c r="H280" s="41" t="s">
        <v>42</v>
      </c>
      <c r="I280" s="42">
        <v>8200000</v>
      </c>
      <c r="J280" s="54">
        <v>8200000</v>
      </c>
      <c r="K280" s="54">
        <v>8200000</v>
      </c>
      <c r="L280" s="43">
        <v>18000000</v>
      </c>
      <c r="M280" s="37" t="s">
        <v>43</v>
      </c>
      <c r="N280" s="41" t="s">
        <v>649</v>
      </c>
      <c r="O280" s="44">
        <v>42459</v>
      </c>
      <c r="P280" s="44">
        <v>42541</v>
      </c>
      <c r="Q280" s="44">
        <v>42541</v>
      </c>
      <c r="R280" s="45">
        <f t="shared" si="16"/>
        <v>83</v>
      </c>
      <c r="S280" s="45">
        <f t="shared" si="15"/>
        <v>2.7666666666666666</v>
      </c>
      <c r="T280" s="46" t="str">
        <f t="shared" ca="1" si="17"/>
        <v>TERMINADO</v>
      </c>
      <c r="U280" s="61"/>
      <c r="V280" s="48"/>
      <c r="W280" s="44"/>
      <c r="X280" s="47"/>
      <c r="Y280" s="47"/>
      <c r="Z280" s="47"/>
      <c r="AA280" s="47"/>
      <c r="AB280" s="47"/>
      <c r="AC280" s="47"/>
      <c r="AD280" s="48"/>
      <c r="AE280" s="62"/>
      <c r="AF280" s="47"/>
      <c r="AG280" s="47"/>
      <c r="AH280" s="47"/>
      <c r="AI280" s="47"/>
      <c r="AJ280" s="47"/>
      <c r="AK280" s="47"/>
      <c r="AL280" s="41"/>
      <c r="AM280" s="41"/>
      <c r="AN280" s="51">
        <f t="shared" ca="1" si="18"/>
        <v>2061.4457831325303</v>
      </c>
      <c r="AO280" s="59"/>
    </row>
    <row r="281" spans="1:41" ht="16.5" customHeight="1" x14ac:dyDescent="0.2">
      <c r="A281" s="34" t="s">
        <v>38</v>
      </c>
      <c r="B281" s="35">
        <v>276</v>
      </c>
      <c r="C281" s="36">
        <v>2016</v>
      </c>
      <c r="D281" s="38" t="s">
        <v>160</v>
      </c>
      <c r="E281" s="39">
        <v>42459</v>
      </c>
      <c r="F281" s="40" t="s">
        <v>650</v>
      </c>
      <c r="G281" s="41" t="s">
        <v>41</v>
      </c>
      <c r="H281" s="41" t="s">
        <v>42</v>
      </c>
      <c r="I281" s="42">
        <v>8200000</v>
      </c>
      <c r="J281" s="54">
        <v>8200000</v>
      </c>
      <c r="K281" s="54">
        <v>8200000</v>
      </c>
      <c r="L281" s="43">
        <v>14850000</v>
      </c>
      <c r="M281" s="37" t="s">
        <v>43</v>
      </c>
      <c r="N281" s="41" t="s">
        <v>651</v>
      </c>
      <c r="O281" s="44">
        <v>42459</v>
      </c>
      <c r="P281" s="44">
        <v>42541</v>
      </c>
      <c r="Q281" s="44">
        <v>42541</v>
      </c>
      <c r="R281" s="45">
        <f t="shared" si="16"/>
        <v>83</v>
      </c>
      <c r="S281" s="45">
        <f t="shared" si="15"/>
        <v>2.7666666666666666</v>
      </c>
      <c r="T281" s="46" t="str">
        <f t="shared" ca="1" si="17"/>
        <v>TERMINADO</v>
      </c>
      <c r="U281" s="61"/>
      <c r="V281" s="48"/>
      <c r="W281" s="44"/>
      <c r="X281" s="47"/>
      <c r="Y281" s="47"/>
      <c r="Z281" s="47"/>
      <c r="AA281" s="47"/>
      <c r="AB281" s="47"/>
      <c r="AC281" s="47"/>
      <c r="AD281" s="48"/>
      <c r="AE281" s="62"/>
      <c r="AF281" s="47"/>
      <c r="AG281" s="47"/>
      <c r="AH281" s="47"/>
      <c r="AI281" s="47"/>
      <c r="AJ281" s="47"/>
      <c r="AK281" s="47"/>
      <c r="AL281" s="41"/>
      <c r="AM281" s="41"/>
      <c r="AN281" s="51">
        <f t="shared" ca="1" si="18"/>
        <v>2061.4457831325303</v>
      </c>
      <c r="AO281" s="59"/>
    </row>
    <row r="282" spans="1:41" ht="16.5" customHeight="1" x14ac:dyDescent="0.2">
      <c r="A282" s="34" t="s">
        <v>38</v>
      </c>
      <c r="B282" s="35">
        <v>277</v>
      </c>
      <c r="C282" s="36">
        <v>2016</v>
      </c>
      <c r="D282" s="38" t="s">
        <v>348</v>
      </c>
      <c r="E282" s="39">
        <v>42459</v>
      </c>
      <c r="F282" s="40" t="s">
        <v>652</v>
      </c>
      <c r="G282" s="41" t="s">
        <v>41</v>
      </c>
      <c r="H282" s="41" t="s">
        <v>42</v>
      </c>
      <c r="I282" s="42">
        <v>16000000</v>
      </c>
      <c r="J282" s="54">
        <v>16000000</v>
      </c>
      <c r="K282" s="54">
        <v>16000000</v>
      </c>
      <c r="L282" s="43">
        <v>7500000</v>
      </c>
      <c r="M282" s="37" t="s">
        <v>43</v>
      </c>
      <c r="N282" s="41" t="s">
        <v>653</v>
      </c>
      <c r="O282" s="44">
        <v>0</v>
      </c>
      <c r="P282" s="44">
        <v>0</v>
      </c>
      <c r="Q282" s="44"/>
      <c r="R282" s="45">
        <f t="shared" si="16"/>
        <v>1</v>
      </c>
      <c r="S282" s="45">
        <f t="shared" si="15"/>
        <v>3.3333333333333333E-2</v>
      </c>
      <c r="T282" s="46" t="str">
        <f t="shared" si="17"/>
        <v/>
      </c>
      <c r="U282" s="61"/>
      <c r="V282" s="48"/>
      <c r="W282" s="44"/>
      <c r="X282" s="47"/>
      <c r="Y282" s="47"/>
      <c r="Z282" s="47"/>
      <c r="AA282" s="47"/>
      <c r="AB282" s="47"/>
      <c r="AC282" s="47"/>
      <c r="AD282" s="48"/>
      <c r="AE282" s="62"/>
      <c r="AF282" s="47"/>
      <c r="AG282" s="47"/>
      <c r="AH282" s="47"/>
      <c r="AI282" s="47"/>
      <c r="AJ282" s="47"/>
      <c r="AK282" s="47"/>
      <c r="AL282" s="41"/>
      <c r="AM282" s="41"/>
      <c r="AN282" s="51" t="str">
        <f t="shared" si="18"/>
        <v/>
      </c>
      <c r="AO282" s="59"/>
    </row>
    <row r="283" spans="1:41" ht="16.5" customHeight="1" x14ac:dyDescent="0.2">
      <c r="A283" s="34" t="s">
        <v>38</v>
      </c>
      <c r="B283" s="35">
        <v>278</v>
      </c>
      <c r="C283" s="36">
        <v>2016</v>
      </c>
      <c r="D283" s="38" t="s">
        <v>160</v>
      </c>
      <c r="E283" s="39">
        <v>42459</v>
      </c>
      <c r="F283" s="40" t="s">
        <v>654</v>
      </c>
      <c r="G283" s="41" t="s">
        <v>41</v>
      </c>
      <c r="H283" s="41" t="s">
        <v>42</v>
      </c>
      <c r="I283" s="42">
        <v>8746667</v>
      </c>
      <c r="J283" s="54">
        <v>8746667</v>
      </c>
      <c r="K283" s="54">
        <v>8746667</v>
      </c>
      <c r="L283" s="43">
        <v>15000000</v>
      </c>
      <c r="M283" s="37" t="s">
        <v>43</v>
      </c>
      <c r="N283" s="41" t="s">
        <v>655</v>
      </c>
      <c r="O283" s="44">
        <v>42459</v>
      </c>
      <c r="P283" s="44">
        <v>42541</v>
      </c>
      <c r="Q283" s="44">
        <v>42541</v>
      </c>
      <c r="R283" s="45">
        <f t="shared" si="16"/>
        <v>83</v>
      </c>
      <c r="S283" s="45">
        <f t="shared" si="15"/>
        <v>2.7666666666666666</v>
      </c>
      <c r="T283" s="46" t="str">
        <f t="shared" ca="1" si="17"/>
        <v>TERMINADO</v>
      </c>
      <c r="U283" s="61"/>
      <c r="V283" s="48"/>
      <c r="W283" s="44"/>
      <c r="X283" s="47"/>
      <c r="Y283" s="47"/>
      <c r="Z283" s="47"/>
      <c r="AA283" s="47"/>
      <c r="AB283" s="47"/>
      <c r="AC283" s="47"/>
      <c r="AD283" s="48"/>
      <c r="AE283" s="62"/>
      <c r="AF283" s="47"/>
      <c r="AG283" s="47"/>
      <c r="AH283" s="47"/>
      <c r="AI283" s="47"/>
      <c r="AJ283" s="47"/>
      <c r="AK283" s="47"/>
      <c r="AL283" s="41"/>
      <c r="AM283" s="41"/>
      <c r="AN283" s="51">
        <f t="shared" ca="1" si="18"/>
        <v>2061.4457831325303</v>
      </c>
      <c r="AO283" s="59"/>
    </row>
    <row r="284" spans="1:41" ht="16.5" customHeight="1" x14ac:dyDescent="0.2">
      <c r="A284" s="34" t="s">
        <v>38</v>
      </c>
      <c r="B284" s="35">
        <v>279</v>
      </c>
      <c r="C284" s="36">
        <v>2016</v>
      </c>
      <c r="D284" s="38" t="s">
        <v>160</v>
      </c>
      <c r="E284" s="39">
        <v>42459</v>
      </c>
      <c r="F284" s="40" t="s">
        <v>656</v>
      </c>
      <c r="G284" s="41" t="s">
        <v>41</v>
      </c>
      <c r="H284" s="41" t="s">
        <v>42</v>
      </c>
      <c r="I284" s="42">
        <v>9000000</v>
      </c>
      <c r="J284" s="54">
        <v>9000000</v>
      </c>
      <c r="K284" s="54">
        <v>9000000</v>
      </c>
      <c r="L284" s="43">
        <v>6000000</v>
      </c>
      <c r="M284" s="37" t="s">
        <v>43</v>
      </c>
      <c r="N284" s="41" t="s">
        <v>657</v>
      </c>
      <c r="O284" s="44">
        <v>42459</v>
      </c>
      <c r="P284" s="44">
        <v>42521</v>
      </c>
      <c r="Q284" s="44">
        <v>42521</v>
      </c>
      <c r="R284" s="45">
        <f t="shared" si="16"/>
        <v>63</v>
      </c>
      <c r="S284" s="45">
        <f t="shared" si="15"/>
        <v>2.1</v>
      </c>
      <c r="T284" s="46" t="str">
        <f t="shared" ca="1" si="17"/>
        <v>TERMINADO</v>
      </c>
      <c r="U284" s="61"/>
      <c r="V284" s="48"/>
      <c r="W284" s="44"/>
      <c r="X284" s="47"/>
      <c r="Y284" s="47"/>
      <c r="Z284" s="47"/>
      <c r="AA284" s="47"/>
      <c r="AB284" s="47"/>
      <c r="AC284" s="47"/>
      <c r="AD284" s="48"/>
      <c r="AE284" s="62"/>
      <c r="AF284" s="47"/>
      <c r="AG284" s="47"/>
      <c r="AH284" s="47"/>
      <c r="AI284" s="47"/>
      <c r="AJ284" s="47"/>
      <c r="AK284" s="47"/>
      <c r="AL284" s="41"/>
      <c r="AM284" s="41"/>
      <c r="AN284" s="51">
        <f t="shared" ca="1" si="18"/>
        <v>2715.8730158730159</v>
      </c>
      <c r="AO284" s="59"/>
    </row>
    <row r="285" spans="1:41" ht="16.5" customHeight="1" x14ac:dyDescent="0.2">
      <c r="A285" s="34" t="s">
        <v>38</v>
      </c>
      <c r="B285" s="35">
        <v>280</v>
      </c>
      <c r="C285" s="36">
        <v>2016</v>
      </c>
      <c r="D285" s="38" t="s">
        <v>146</v>
      </c>
      <c r="E285" s="39">
        <v>42459</v>
      </c>
      <c r="F285" s="40" t="s">
        <v>658</v>
      </c>
      <c r="G285" s="41" t="s">
        <v>41</v>
      </c>
      <c r="H285" s="41" t="s">
        <v>42</v>
      </c>
      <c r="I285" s="42">
        <v>9000000</v>
      </c>
      <c r="J285" s="54">
        <v>9000000</v>
      </c>
      <c r="K285" s="54">
        <v>9000000</v>
      </c>
      <c r="L285" s="43">
        <v>16000000</v>
      </c>
      <c r="M285" s="37" t="s">
        <v>43</v>
      </c>
      <c r="N285" s="41" t="s">
        <v>659</v>
      </c>
      <c r="O285" s="44">
        <v>42459</v>
      </c>
      <c r="P285" s="44">
        <v>42551</v>
      </c>
      <c r="Q285" s="44">
        <v>42551</v>
      </c>
      <c r="R285" s="45">
        <f t="shared" si="16"/>
        <v>93</v>
      </c>
      <c r="S285" s="45">
        <f t="shared" si="15"/>
        <v>3.1</v>
      </c>
      <c r="T285" s="46" t="str">
        <f t="shared" ca="1" si="17"/>
        <v>TERMINADO</v>
      </c>
      <c r="U285" s="61"/>
      <c r="V285" s="48"/>
      <c r="W285" s="44"/>
      <c r="X285" s="47"/>
      <c r="Y285" s="47"/>
      <c r="Z285" s="47"/>
      <c r="AA285" s="47"/>
      <c r="AB285" s="47"/>
      <c r="AC285" s="47"/>
      <c r="AD285" s="48"/>
      <c r="AE285" s="62"/>
      <c r="AF285" s="47"/>
      <c r="AG285" s="47"/>
      <c r="AH285" s="47"/>
      <c r="AI285" s="47"/>
      <c r="AJ285" s="47"/>
      <c r="AK285" s="47"/>
      <c r="AL285" s="41"/>
      <c r="AM285" s="41"/>
      <c r="AN285" s="51">
        <f t="shared" ca="1" si="18"/>
        <v>1839.7849462365591</v>
      </c>
      <c r="AO285" s="59"/>
    </row>
    <row r="286" spans="1:41" ht="16.5" customHeight="1" x14ac:dyDescent="0.2">
      <c r="A286" s="34" t="s">
        <v>38</v>
      </c>
      <c r="B286" s="35">
        <v>281</v>
      </c>
      <c r="C286" s="36">
        <v>2016</v>
      </c>
      <c r="D286" s="38" t="s">
        <v>250</v>
      </c>
      <c r="E286" s="39">
        <v>42459</v>
      </c>
      <c r="F286" s="40" t="s">
        <v>660</v>
      </c>
      <c r="G286" s="41" t="s">
        <v>41</v>
      </c>
      <c r="H286" s="41" t="s">
        <v>42</v>
      </c>
      <c r="I286" s="42">
        <v>9000000</v>
      </c>
      <c r="J286" s="54">
        <v>9000000</v>
      </c>
      <c r="K286" s="54">
        <v>9000000</v>
      </c>
      <c r="L286" s="43">
        <v>9800000</v>
      </c>
      <c r="M286" s="37" t="s">
        <v>43</v>
      </c>
      <c r="N286" s="41" t="s">
        <v>661</v>
      </c>
      <c r="O286" s="44">
        <v>42459</v>
      </c>
      <c r="P286" s="44">
        <v>42521</v>
      </c>
      <c r="Q286" s="44">
        <v>42521</v>
      </c>
      <c r="R286" s="45">
        <f t="shared" si="16"/>
        <v>63</v>
      </c>
      <c r="S286" s="45">
        <f t="shared" si="15"/>
        <v>2.1</v>
      </c>
      <c r="T286" s="46" t="str">
        <f t="shared" ca="1" si="17"/>
        <v>TERMINADO</v>
      </c>
      <c r="U286" s="61"/>
      <c r="V286" s="48"/>
      <c r="W286" s="44"/>
      <c r="X286" s="47"/>
      <c r="Y286" s="47"/>
      <c r="Z286" s="47"/>
      <c r="AA286" s="47"/>
      <c r="AB286" s="47"/>
      <c r="AC286" s="47"/>
      <c r="AD286" s="48"/>
      <c r="AE286" s="62"/>
      <c r="AF286" s="47"/>
      <c r="AG286" s="47"/>
      <c r="AH286" s="47"/>
      <c r="AI286" s="47"/>
      <c r="AJ286" s="47"/>
      <c r="AK286" s="47"/>
      <c r="AL286" s="41"/>
      <c r="AM286" s="41"/>
      <c r="AN286" s="51">
        <f t="shared" ca="1" si="18"/>
        <v>2715.8730158730159</v>
      </c>
      <c r="AO286" s="59"/>
    </row>
    <row r="287" spans="1:41" ht="16.5" customHeight="1" x14ac:dyDescent="0.2">
      <c r="A287" s="34" t="s">
        <v>38</v>
      </c>
      <c r="B287" s="35">
        <v>282</v>
      </c>
      <c r="C287" s="36">
        <v>2016</v>
      </c>
      <c r="D287" s="38" t="s">
        <v>250</v>
      </c>
      <c r="E287" s="39">
        <v>42459</v>
      </c>
      <c r="F287" s="40" t="s">
        <v>662</v>
      </c>
      <c r="G287" s="41" t="s">
        <v>41</v>
      </c>
      <c r="H287" s="41" t="s">
        <v>42</v>
      </c>
      <c r="I287" s="42">
        <v>9000000</v>
      </c>
      <c r="J287" s="54">
        <v>9000000</v>
      </c>
      <c r="K287" s="54">
        <v>9000000</v>
      </c>
      <c r="L287" s="43">
        <v>20000000</v>
      </c>
      <c r="M287" s="37" t="s">
        <v>43</v>
      </c>
      <c r="N287" s="41" t="s">
        <v>663</v>
      </c>
      <c r="O287" s="44">
        <v>42459</v>
      </c>
      <c r="P287" s="44">
        <v>42521</v>
      </c>
      <c r="Q287" s="44">
        <v>42521</v>
      </c>
      <c r="R287" s="45">
        <f t="shared" si="16"/>
        <v>63</v>
      </c>
      <c r="S287" s="45">
        <f t="shared" si="15"/>
        <v>2.1</v>
      </c>
      <c r="T287" s="46" t="str">
        <f t="shared" ca="1" si="17"/>
        <v>TERMINADO</v>
      </c>
      <c r="U287" s="61"/>
      <c r="V287" s="48"/>
      <c r="W287" s="44"/>
      <c r="X287" s="47"/>
      <c r="Y287" s="47"/>
      <c r="Z287" s="47"/>
      <c r="AA287" s="47"/>
      <c r="AB287" s="47"/>
      <c r="AC287" s="47"/>
      <c r="AD287" s="48"/>
      <c r="AE287" s="62"/>
      <c r="AF287" s="47"/>
      <c r="AG287" s="47"/>
      <c r="AH287" s="47"/>
      <c r="AI287" s="47"/>
      <c r="AJ287" s="47"/>
      <c r="AK287" s="47"/>
      <c r="AL287" s="41"/>
      <c r="AM287" s="41"/>
      <c r="AN287" s="51">
        <f t="shared" ca="1" si="18"/>
        <v>2715.8730158730159</v>
      </c>
      <c r="AO287" s="59"/>
    </row>
    <row r="288" spans="1:41" ht="16.5" customHeight="1" x14ac:dyDescent="0.2">
      <c r="A288" s="34" t="s">
        <v>38</v>
      </c>
      <c r="B288" s="35">
        <v>283</v>
      </c>
      <c r="C288" s="36">
        <v>2016</v>
      </c>
      <c r="D288" s="38" t="s">
        <v>193</v>
      </c>
      <c r="E288" s="39">
        <v>42459</v>
      </c>
      <c r="F288" s="40" t="s">
        <v>664</v>
      </c>
      <c r="G288" s="41" t="s">
        <v>41</v>
      </c>
      <c r="H288" s="41" t="s">
        <v>42</v>
      </c>
      <c r="I288" s="42">
        <v>9000000</v>
      </c>
      <c r="J288" s="54">
        <v>9000000</v>
      </c>
      <c r="K288" s="54">
        <v>9000000</v>
      </c>
      <c r="L288" s="43">
        <v>7800000</v>
      </c>
      <c r="M288" s="37" t="s">
        <v>43</v>
      </c>
      <c r="N288" s="41" t="s">
        <v>665</v>
      </c>
      <c r="O288" s="44">
        <v>42460</v>
      </c>
      <c r="P288" s="44">
        <v>42551</v>
      </c>
      <c r="Q288" s="44">
        <v>42551</v>
      </c>
      <c r="R288" s="45">
        <f t="shared" si="16"/>
        <v>92</v>
      </c>
      <c r="S288" s="45">
        <f t="shared" si="15"/>
        <v>3.0666666666666669</v>
      </c>
      <c r="T288" s="46" t="str">
        <f t="shared" ca="1" si="17"/>
        <v>TERMINADO</v>
      </c>
      <c r="U288" s="61"/>
      <c r="V288" s="48"/>
      <c r="W288" s="44"/>
      <c r="X288" s="47"/>
      <c r="Y288" s="47"/>
      <c r="Z288" s="47"/>
      <c r="AA288" s="47"/>
      <c r="AB288" s="47"/>
      <c r="AC288" s="47"/>
      <c r="AD288" s="48"/>
      <c r="AE288" s="62"/>
      <c r="AF288" s="47"/>
      <c r="AG288" s="47"/>
      <c r="AH288" s="47"/>
      <c r="AI288" s="47"/>
      <c r="AJ288" s="47"/>
      <c r="AK288" s="47"/>
      <c r="AL288" s="41"/>
      <c r="AM288" s="41"/>
      <c r="AN288" s="51">
        <f t="shared" ca="1" si="18"/>
        <v>1858.695652173913</v>
      </c>
      <c r="AO288" s="59"/>
    </row>
    <row r="289" spans="1:41" ht="16.5" customHeight="1" x14ac:dyDescent="0.2">
      <c r="A289" s="34" t="s">
        <v>38</v>
      </c>
      <c r="B289" s="35">
        <v>284</v>
      </c>
      <c r="C289" s="36">
        <v>2016</v>
      </c>
      <c r="D289" s="38" t="s">
        <v>367</v>
      </c>
      <c r="E289" s="39">
        <v>42460</v>
      </c>
      <c r="F289" s="40" t="s">
        <v>666</v>
      </c>
      <c r="G289" s="41" t="s">
        <v>41</v>
      </c>
      <c r="H289" s="41" t="s">
        <v>42</v>
      </c>
      <c r="I289" s="42">
        <v>10933333</v>
      </c>
      <c r="J289" s="54">
        <v>10933333</v>
      </c>
      <c r="K289" s="54">
        <v>10933333</v>
      </c>
      <c r="L289" s="43">
        <v>15000000</v>
      </c>
      <c r="M289" s="37" t="s">
        <v>43</v>
      </c>
      <c r="N289" s="41" t="s">
        <v>667</v>
      </c>
      <c r="O289" s="44">
        <v>42460</v>
      </c>
      <c r="P289" s="44">
        <v>42541</v>
      </c>
      <c r="Q289" s="44">
        <v>42541</v>
      </c>
      <c r="R289" s="45">
        <f t="shared" si="16"/>
        <v>82</v>
      </c>
      <c r="S289" s="45">
        <f t="shared" si="15"/>
        <v>2.7333333333333334</v>
      </c>
      <c r="T289" s="46" t="str">
        <f t="shared" ca="1" si="17"/>
        <v>TERMINADO</v>
      </c>
      <c r="U289" s="61"/>
      <c r="V289" s="48"/>
      <c r="W289" s="44"/>
      <c r="X289" s="47"/>
      <c r="Y289" s="47"/>
      <c r="Z289" s="47"/>
      <c r="AA289" s="47"/>
      <c r="AB289" s="47"/>
      <c r="AC289" s="47"/>
      <c r="AD289" s="48"/>
      <c r="AE289" s="62"/>
      <c r="AF289" s="47"/>
      <c r="AG289" s="47"/>
      <c r="AH289" s="47"/>
      <c r="AI289" s="47"/>
      <c r="AJ289" s="47"/>
      <c r="AK289" s="47"/>
      <c r="AL289" s="41"/>
      <c r="AM289" s="41"/>
      <c r="AN289" s="51">
        <f t="shared" ca="1" si="18"/>
        <v>2085.3658536585367</v>
      </c>
      <c r="AO289" s="59"/>
    </row>
    <row r="290" spans="1:41" ht="16.5" customHeight="1" x14ac:dyDescent="0.2">
      <c r="A290" s="34" t="s">
        <v>38</v>
      </c>
      <c r="B290" s="35">
        <v>285</v>
      </c>
      <c r="C290" s="36">
        <v>2016</v>
      </c>
      <c r="D290" s="38" t="s">
        <v>193</v>
      </c>
      <c r="E290" s="39">
        <v>42460</v>
      </c>
      <c r="F290" s="40" t="s">
        <v>668</v>
      </c>
      <c r="G290" s="41" t="s">
        <v>41</v>
      </c>
      <c r="H290" s="41" t="s">
        <v>42</v>
      </c>
      <c r="I290" s="42">
        <v>12000000</v>
      </c>
      <c r="J290" s="54">
        <v>12000000</v>
      </c>
      <c r="K290" s="54">
        <v>12000000</v>
      </c>
      <c r="L290" s="43">
        <v>5000000</v>
      </c>
      <c r="M290" s="37" t="s">
        <v>43</v>
      </c>
      <c r="N290" s="41" t="s">
        <v>669</v>
      </c>
      <c r="O290" s="44">
        <v>42460</v>
      </c>
      <c r="P290" s="44">
        <v>42551</v>
      </c>
      <c r="Q290" s="44">
        <v>42551</v>
      </c>
      <c r="R290" s="45">
        <f t="shared" si="16"/>
        <v>92</v>
      </c>
      <c r="S290" s="45">
        <f t="shared" si="15"/>
        <v>3.0666666666666669</v>
      </c>
      <c r="T290" s="46" t="str">
        <f t="shared" ca="1" si="17"/>
        <v>TERMINADO</v>
      </c>
      <c r="U290" s="61"/>
      <c r="V290" s="48"/>
      <c r="W290" s="44"/>
      <c r="X290" s="47"/>
      <c r="Y290" s="47"/>
      <c r="Z290" s="47"/>
      <c r="AA290" s="47"/>
      <c r="AB290" s="47"/>
      <c r="AC290" s="47"/>
      <c r="AD290" s="48"/>
      <c r="AE290" s="62"/>
      <c r="AF290" s="47"/>
      <c r="AG290" s="47"/>
      <c r="AH290" s="47"/>
      <c r="AI290" s="47"/>
      <c r="AJ290" s="47"/>
      <c r="AK290" s="47"/>
      <c r="AL290" s="41"/>
      <c r="AM290" s="41"/>
      <c r="AN290" s="51">
        <f t="shared" ca="1" si="18"/>
        <v>1858.695652173913</v>
      </c>
      <c r="AO290" s="59"/>
    </row>
    <row r="291" spans="1:41" ht="16.5" customHeight="1" x14ac:dyDescent="0.2">
      <c r="A291" s="34" t="s">
        <v>38</v>
      </c>
      <c r="B291" s="35">
        <v>286</v>
      </c>
      <c r="C291" s="36">
        <v>2016</v>
      </c>
      <c r="D291" s="38" t="s">
        <v>160</v>
      </c>
      <c r="E291" s="39">
        <v>42461</v>
      </c>
      <c r="F291" s="40" t="s">
        <v>670</v>
      </c>
      <c r="G291" s="41" t="s">
        <v>41</v>
      </c>
      <c r="H291" s="41" t="s">
        <v>42</v>
      </c>
      <c r="I291" s="42">
        <v>9000000</v>
      </c>
      <c r="J291" s="54">
        <v>9000000</v>
      </c>
      <c r="K291" s="54">
        <v>9000000</v>
      </c>
      <c r="L291" s="43" t="e">
        <v>#N/A</v>
      </c>
      <c r="M291" s="37" t="s">
        <v>43</v>
      </c>
      <c r="N291" s="41" t="s">
        <v>671</v>
      </c>
      <c r="O291" s="44">
        <v>42461</v>
      </c>
      <c r="P291" s="44">
        <v>42551</v>
      </c>
      <c r="Q291" s="44">
        <v>42551</v>
      </c>
      <c r="R291" s="45">
        <f t="shared" si="16"/>
        <v>91</v>
      </c>
      <c r="S291" s="45">
        <f t="shared" si="15"/>
        <v>3.0333333333333332</v>
      </c>
      <c r="T291" s="46" t="str">
        <f t="shared" ca="1" si="17"/>
        <v>TERMINADO</v>
      </c>
      <c r="U291" s="47"/>
      <c r="V291" s="48"/>
      <c r="W291" s="48"/>
      <c r="X291" s="47"/>
      <c r="Y291" s="47"/>
      <c r="Z291" s="47"/>
      <c r="AA291" s="47"/>
      <c r="AB291" s="47"/>
      <c r="AC291" s="47"/>
      <c r="AD291" s="48"/>
      <c r="AE291" s="62"/>
      <c r="AF291" s="47"/>
      <c r="AG291" s="47"/>
      <c r="AH291" s="47"/>
      <c r="AI291" s="47"/>
      <c r="AJ291" s="47"/>
      <c r="AK291" s="47"/>
      <c r="AL291" s="41"/>
      <c r="AM291" s="41"/>
      <c r="AN291" s="51">
        <f t="shared" ca="1" si="18"/>
        <v>1878.0219780219779</v>
      </c>
      <c r="AO291" s="59"/>
    </row>
    <row r="292" spans="1:41" ht="16.5" customHeight="1" x14ac:dyDescent="0.2">
      <c r="A292" s="34" t="s">
        <v>38</v>
      </c>
      <c r="B292" s="35">
        <v>287</v>
      </c>
      <c r="C292" s="36">
        <v>2016</v>
      </c>
      <c r="D292" s="38" t="s">
        <v>90</v>
      </c>
      <c r="E292" s="39">
        <v>42461</v>
      </c>
      <c r="F292" s="40" t="s">
        <v>672</v>
      </c>
      <c r="G292" s="41" t="s">
        <v>41</v>
      </c>
      <c r="H292" s="41" t="s">
        <v>42</v>
      </c>
      <c r="I292" s="42">
        <v>2350000</v>
      </c>
      <c r="J292" s="54">
        <v>2350000</v>
      </c>
      <c r="K292" s="54">
        <v>2350000</v>
      </c>
      <c r="L292" s="43" t="e">
        <v>#N/A</v>
      </c>
      <c r="M292" s="37" t="s">
        <v>43</v>
      </c>
      <c r="N292" s="41" t="s">
        <v>673</v>
      </c>
      <c r="O292" s="44">
        <v>42461</v>
      </c>
      <c r="P292" s="44">
        <v>42490</v>
      </c>
      <c r="Q292" s="44">
        <v>42490</v>
      </c>
      <c r="R292" s="45">
        <f t="shared" si="16"/>
        <v>30</v>
      </c>
      <c r="S292" s="45">
        <f t="shared" si="15"/>
        <v>1</v>
      </c>
      <c r="T292" s="46" t="str">
        <f t="shared" ca="1" si="17"/>
        <v>TERMINADO</v>
      </c>
      <c r="U292" s="47"/>
      <c r="V292" s="48"/>
      <c r="W292" s="48"/>
      <c r="X292" s="47"/>
      <c r="Y292" s="47"/>
      <c r="Z292" s="47"/>
      <c r="AA292" s="47"/>
      <c r="AB292" s="47"/>
      <c r="AC292" s="47"/>
      <c r="AD292" s="48"/>
      <c r="AE292" s="62"/>
      <c r="AF292" s="47"/>
      <c r="AG292" s="47"/>
      <c r="AH292" s="47"/>
      <c r="AI292" s="47"/>
      <c r="AJ292" s="47"/>
      <c r="AK292" s="47"/>
      <c r="AL292" s="41"/>
      <c r="AM292" s="41"/>
      <c r="AN292" s="51">
        <f t="shared" ca="1" si="18"/>
        <v>5696.666666666667</v>
      </c>
      <c r="AO292" s="59"/>
    </row>
    <row r="293" spans="1:41" ht="16.5" customHeight="1" x14ac:dyDescent="0.2">
      <c r="A293" s="34" t="s">
        <v>38</v>
      </c>
      <c r="B293" s="35">
        <v>288</v>
      </c>
      <c r="C293" s="36">
        <v>2016</v>
      </c>
      <c r="D293" s="38" t="s">
        <v>160</v>
      </c>
      <c r="E293" s="39">
        <v>42461</v>
      </c>
      <c r="F293" s="40" t="s">
        <v>674</v>
      </c>
      <c r="G293" s="41" t="s">
        <v>41</v>
      </c>
      <c r="H293" s="41" t="s">
        <v>42</v>
      </c>
      <c r="I293" s="42">
        <v>8533333</v>
      </c>
      <c r="J293" s="54">
        <v>8533333</v>
      </c>
      <c r="K293" s="54">
        <v>8533333</v>
      </c>
      <c r="L293" s="43" t="e">
        <v>#N/A</v>
      </c>
      <c r="M293" s="37" t="s">
        <v>43</v>
      </c>
      <c r="N293" s="41" t="s">
        <v>675</v>
      </c>
      <c r="O293" s="44">
        <v>42461</v>
      </c>
      <c r="P293" s="44">
        <v>42541</v>
      </c>
      <c r="Q293" s="44">
        <v>42541</v>
      </c>
      <c r="R293" s="45">
        <f t="shared" si="16"/>
        <v>81</v>
      </c>
      <c r="S293" s="45">
        <f t="shared" si="15"/>
        <v>2.7</v>
      </c>
      <c r="T293" s="46" t="str">
        <f t="shared" ca="1" si="17"/>
        <v>TERMINADO</v>
      </c>
      <c r="U293" s="47"/>
      <c r="V293" s="48"/>
      <c r="W293" s="48"/>
      <c r="X293" s="47"/>
      <c r="Y293" s="47"/>
      <c r="Z293" s="47"/>
      <c r="AA293" s="47"/>
      <c r="AB293" s="47"/>
      <c r="AC293" s="47"/>
      <c r="AD293" s="48"/>
      <c r="AE293" s="62"/>
      <c r="AF293" s="47"/>
      <c r="AG293" s="47"/>
      <c r="AH293" s="47"/>
      <c r="AI293" s="47"/>
      <c r="AJ293" s="47"/>
      <c r="AK293" s="47"/>
      <c r="AL293" s="41"/>
      <c r="AM293" s="41"/>
      <c r="AN293" s="51">
        <f t="shared" ca="1" si="18"/>
        <v>2109.8765432098767</v>
      </c>
      <c r="AO293" s="59"/>
    </row>
    <row r="294" spans="1:41" ht="16.5" customHeight="1" x14ac:dyDescent="0.2">
      <c r="A294" s="34" t="s">
        <v>38</v>
      </c>
      <c r="B294" s="35">
        <v>289</v>
      </c>
      <c r="C294" s="36">
        <v>2016</v>
      </c>
      <c r="D294" s="38" t="s">
        <v>46</v>
      </c>
      <c r="E294" s="39">
        <v>42464</v>
      </c>
      <c r="F294" s="40" t="s">
        <v>676</v>
      </c>
      <c r="G294" s="41" t="s">
        <v>41</v>
      </c>
      <c r="H294" s="41" t="s">
        <v>42</v>
      </c>
      <c r="I294" s="42">
        <v>7740000</v>
      </c>
      <c r="J294" s="54">
        <v>7740000</v>
      </c>
      <c r="K294" s="54">
        <v>9976000</v>
      </c>
      <c r="L294" s="43" t="e">
        <v>#N/A</v>
      </c>
      <c r="M294" s="37" t="s">
        <v>43</v>
      </c>
      <c r="N294" s="41" t="s">
        <v>677</v>
      </c>
      <c r="O294" s="44">
        <v>42466</v>
      </c>
      <c r="P294" s="44">
        <v>42557</v>
      </c>
      <c r="Q294" s="44">
        <v>42557</v>
      </c>
      <c r="R294" s="45">
        <f t="shared" si="16"/>
        <v>92</v>
      </c>
      <c r="S294" s="45">
        <f t="shared" si="15"/>
        <v>3.0666666666666669</v>
      </c>
      <c r="T294" s="46" t="str">
        <f t="shared" ca="1" si="17"/>
        <v>TERMINADO</v>
      </c>
      <c r="U294" s="47"/>
      <c r="V294" s="48"/>
      <c r="W294" s="48"/>
      <c r="X294" s="47"/>
      <c r="Y294" s="47"/>
      <c r="Z294" s="47"/>
      <c r="AA294" s="47"/>
      <c r="AB294" s="47"/>
      <c r="AC294" s="47"/>
      <c r="AD294" s="48"/>
      <c r="AE294" s="62"/>
      <c r="AF294" s="47"/>
      <c r="AG294" s="47"/>
      <c r="AH294" s="47"/>
      <c r="AI294" s="47"/>
      <c r="AJ294" s="47"/>
      <c r="AK294" s="47"/>
      <c r="AL294" s="41"/>
      <c r="AM294" s="41"/>
      <c r="AN294" s="51">
        <f t="shared" ca="1" si="18"/>
        <v>1852.1739130434783</v>
      </c>
      <c r="AO294" s="59"/>
    </row>
    <row r="295" spans="1:41" ht="16.5" customHeight="1" x14ac:dyDescent="0.2">
      <c r="A295" s="34" t="s">
        <v>38</v>
      </c>
      <c r="B295" s="35">
        <v>290</v>
      </c>
      <c r="C295" s="36">
        <v>2016</v>
      </c>
      <c r="D295" s="38" t="s">
        <v>193</v>
      </c>
      <c r="E295" s="39">
        <v>42465</v>
      </c>
      <c r="F295" s="40" t="s">
        <v>678</v>
      </c>
      <c r="G295" s="41" t="s">
        <v>41</v>
      </c>
      <c r="H295" s="41" t="s">
        <v>42</v>
      </c>
      <c r="I295" s="42">
        <v>12000000</v>
      </c>
      <c r="J295" s="54">
        <v>12000000</v>
      </c>
      <c r="K295" s="54">
        <v>12000000</v>
      </c>
      <c r="L295" s="43" t="e">
        <v>#N/A</v>
      </c>
      <c r="M295" s="37" t="s">
        <v>43</v>
      </c>
      <c r="N295" s="41" t="s">
        <v>679</v>
      </c>
      <c r="O295" s="44">
        <v>42465</v>
      </c>
      <c r="P295" s="44">
        <v>42556</v>
      </c>
      <c r="Q295" s="44">
        <v>42556</v>
      </c>
      <c r="R295" s="45">
        <f t="shared" si="16"/>
        <v>92</v>
      </c>
      <c r="S295" s="45">
        <f t="shared" si="15"/>
        <v>3.0666666666666669</v>
      </c>
      <c r="T295" s="46" t="str">
        <f t="shared" ca="1" si="17"/>
        <v>TERMINADO</v>
      </c>
      <c r="U295" s="47"/>
      <c r="V295" s="48"/>
      <c r="W295" s="48"/>
      <c r="X295" s="47"/>
      <c r="Y295" s="47"/>
      <c r="Z295" s="47"/>
      <c r="AA295" s="47"/>
      <c r="AB295" s="47"/>
      <c r="AC295" s="47"/>
      <c r="AD295" s="48"/>
      <c r="AE295" s="62"/>
      <c r="AF295" s="47"/>
      <c r="AG295" s="47"/>
      <c r="AH295" s="47"/>
      <c r="AI295" s="47"/>
      <c r="AJ295" s="47"/>
      <c r="AK295" s="47"/>
      <c r="AL295" s="41"/>
      <c r="AM295" s="41"/>
      <c r="AN295" s="51">
        <f t="shared" ca="1" si="18"/>
        <v>1853.2608695652175</v>
      </c>
      <c r="AO295" s="59"/>
    </row>
    <row r="296" spans="1:41" ht="16.5" customHeight="1" x14ac:dyDescent="0.2">
      <c r="A296" s="34" t="s">
        <v>38</v>
      </c>
      <c r="B296" s="35">
        <v>291</v>
      </c>
      <c r="C296" s="36">
        <v>2016</v>
      </c>
      <c r="D296" s="38" t="s">
        <v>39</v>
      </c>
      <c r="E296" s="39">
        <v>42465</v>
      </c>
      <c r="F296" s="40" t="s">
        <v>680</v>
      </c>
      <c r="G296" s="41" t="s">
        <v>41</v>
      </c>
      <c r="H296" s="41" t="s">
        <v>42</v>
      </c>
      <c r="I296" s="42">
        <v>12000000</v>
      </c>
      <c r="J296" s="54">
        <v>15600000</v>
      </c>
      <c r="K296" s="54">
        <v>15600000</v>
      </c>
      <c r="L296" s="43" t="e">
        <v>#N/A</v>
      </c>
      <c r="M296" s="37" t="s">
        <v>43</v>
      </c>
      <c r="N296" s="41" t="s">
        <v>681</v>
      </c>
      <c r="O296" s="44">
        <v>42465</v>
      </c>
      <c r="P296" s="44">
        <v>42582</v>
      </c>
      <c r="Q296" s="44">
        <v>42582</v>
      </c>
      <c r="R296" s="45">
        <f t="shared" si="16"/>
        <v>118</v>
      </c>
      <c r="S296" s="45">
        <f t="shared" si="15"/>
        <v>3.9333333333333331</v>
      </c>
      <c r="T296" s="46" t="str">
        <f t="shared" ca="1" si="17"/>
        <v>TERMINADO</v>
      </c>
      <c r="U296" s="47"/>
      <c r="V296" s="48"/>
      <c r="W296" s="48"/>
      <c r="X296" s="47"/>
      <c r="Y296" s="47"/>
      <c r="Z296" s="47"/>
      <c r="AA296" s="47"/>
      <c r="AB296" s="47"/>
      <c r="AC296" s="47"/>
      <c r="AD296" s="48"/>
      <c r="AE296" s="62">
        <v>3600000</v>
      </c>
      <c r="AF296" s="47"/>
      <c r="AG296" s="47"/>
      <c r="AH296" s="47"/>
      <c r="AI296" s="47"/>
      <c r="AJ296" s="47"/>
      <c r="AK296" s="47"/>
      <c r="AL296" s="41"/>
      <c r="AM296" s="41"/>
      <c r="AN296" s="51">
        <f t="shared" ca="1" si="18"/>
        <v>1444.9152542372881</v>
      </c>
      <c r="AO296" s="59"/>
    </row>
    <row r="297" spans="1:41" ht="16.5" customHeight="1" x14ac:dyDescent="0.2">
      <c r="A297" s="34" t="s">
        <v>38</v>
      </c>
      <c r="B297" s="35">
        <v>292</v>
      </c>
      <c r="C297" s="36">
        <v>2016</v>
      </c>
      <c r="D297" s="38" t="s">
        <v>39</v>
      </c>
      <c r="E297" s="39">
        <v>42466</v>
      </c>
      <c r="F297" s="40" t="s">
        <v>682</v>
      </c>
      <c r="G297" s="41" t="s">
        <v>41</v>
      </c>
      <c r="H297" s="41" t="s">
        <v>42</v>
      </c>
      <c r="I297" s="42">
        <v>7200000</v>
      </c>
      <c r="J297" s="54">
        <v>7200000</v>
      </c>
      <c r="K297" s="54">
        <v>7200000</v>
      </c>
      <c r="L297" s="43" t="e">
        <v>#N/A</v>
      </c>
      <c r="M297" s="37" t="s">
        <v>43</v>
      </c>
      <c r="N297" s="41" t="s">
        <v>44</v>
      </c>
      <c r="O297" s="44">
        <v>42466</v>
      </c>
      <c r="P297" s="44">
        <v>42527</v>
      </c>
      <c r="Q297" s="44">
        <v>42527</v>
      </c>
      <c r="R297" s="45">
        <f t="shared" si="16"/>
        <v>62</v>
      </c>
      <c r="S297" s="45">
        <f t="shared" si="15"/>
        <v>2.0666666666666669</v>
      </c>
      <c r="T297" s="46" t="str">
        <f t="shared" ca="1" si="17"/>
        <v>TERMINADO</v>
      </c>
      <c r="U297" s="47"/>
      <c r="V297" s="48"/>
      <c r="W297" s="48"/>
      <c r="X297" s="47"/>
      <c r="Y297" s="47"/>
      <c r="Z297" s="47"/>
      <c r="AA297" s="47"/>
      <c r="AB297" s="47"/>
      <c r="AC297" s="47"/>
      <c r="AD297" s="48"/>
      <c r="AE297" s="62">
        <v>0</v>
      </c>
      <c r="AF297" s="47"/>
      <c r="AG297" s="47"/>
      <c r="AH297" s="47"/>
      <c r="AI297" s="47"/>
      <c r="AJ297" s="47"/>
      <c r="AK297" s="47"/>
      <c r="AL297" s="41"/>
      <c r="AM297" s="41"/>
      <c r="AN297" s="51">
        <f t="shared" ca="1" si="18"/>
        <v>2748.3870967741937</v>
      </c>
      <c r="AO297" s="59"/>
    </row>
    <row r="298" spans="1:41" ht="16.5" customHeight="1" x14ac:dyDescent="0.2">
      <c r="A298" s="34" t="s">
        <v>38</v>
      </c>
      <c r="B298" s="35">
        <v>293</v>
      </c>
      <c r="C298" s="36">
        <v>2016</v>
      </c>
      <c r="D298" s="38" t="s">
        <v>160</v>
      </c>
      <c r="E298" s="39">
        <v>42466</v>
      </c>
      <c r="F298" s="40" t="s">
        <v>683</v>
      </c>
      <c r="G298" s="41" t="s">
        <v>41</v>
      </c>
      <c r="H298" s="41" t="s">
        <v>42</v>
      </c>
      <c r="I298" s="42">
        <v>3700000</v>
      </c>
      <c r="J298" s="54">
        <v>3700000</v>
      </c>
      <c r="K298" s="54">
        <v>3700000</v>
      </c>
      <c r="L298" s="43" t="e">
        <v>#N/A</v>
      </c>
      <c r="M298" s="37" t="s">
        <v>43</v>
      </c>
      <c r="N298" s="41" t="s">
        <v>684</v>
      </c>
      <c r="O298" s="44">
        <v>42467</v>
      </c>
      <c r="P298" s="44">
        <v>42541</v>
      </c>
      <c r="Q298" s="44">
        <v>42541</v>
      </c>
      <c r="R298" s="45">
        <f t="shared" si="16"/>
        <v>75</v>
      </c>
      <c r="S298" s="45">
        <f t="shared" si="15"/>
        <v>2.5</v>
      </c>
      <c r="T298" s="46" t="str">
        <f t="shared" ca="1" si="17"/>
        <v>TERMINADO</v>
      </c>
      <c r="U298" s="47"/>
      <c r="V298" s="48"/>
      <c r="W298" s="48"/>
      <c r="X298" s="47"/>
      <c r="Y298" s="47"/>
      <c r="Z298" s="47"/>
      <c r="AA298" s="47"/>
      <c r="AB298" s="47"/>
      <c r="AC298" s="47"/>
      <c r="AD298" s="48"/>
      <c r="AE298" s="62">
        <v>0</v>
      </c>
      <c r="AF298" s="47"/>
      <c r="AG298" s="47"/>
      <c r="AH298" s="47"/>
      <c r="AI298" s="47"/>
      <c r="AJ298" s="47"/>
      <c r="AK298" s="47"/>
      <c r="AL298" s="41"/>
      <c r="AM298" s="41"/>
      <c r="AN298" s="51">
        <f t="shared" ca="1" si="18"/>
        <v>2270.6666666666665</v>
      </c>
      <c r="AO298" s="59"/>
    </row>
    <row r="299" spans="1:41" ht="16.5" customHeight="1" x14ac:dyDescent="0.2">
      <c r="A299" s="34" t="s">
        <v>38</v>
      </c>
      <c r="B299" s="35">
        <v>294</v>
      </c>
      <c r="C299" s="36">
        <v>2016</v>
      </c>
      <c r="D299" s="38" t="s">
        <v>160</v>
      </c>
      <c r="E299" s="39">
        <v>42466</v>
      </c>
      <c r="F299" s="40" t="s">
        <v>685</v>
      </c>
      <c r="G299" s="41" t="s">
        <v>41</v>
      </c>
      <c r="H299" s="41" t="s">
        <v>42</v>
      </c>
      <c r="I299" s="42">
        <v>12500000</v>
      </c>
      <c r="J299" s="54">
        <v>12500000</v>
      </c>
      <c r="K299" s="54">
        <v>12500000</v>
      </c>
      <c r="L299" s="43" t="e">
        <v>#N/A</v>
      </c>
      <c r="M299" s="37" t="s">
        <v>43</v>
      </c>
      <c r="N299" s="41" t="s">
        <v>686</v>
      </c>
      <c r="O299" s="44">
        <v>42466</v>
      </c>
      <c r="P299" s="44">
        <v>42542</v>
      </c>
      <c r="Q299" s="44">
        <v>42542</v>
      </c>
      <c r="R299" s="45">
        <f t="shared" si="16"/>
        <v>77</v>
      </c>
      <c r="S299" s="45">
        <f t="shared" si="15"/>
        <v>2.5666666666666669</v>
      </c>
      <c r="T299" s="46" t="str">
        <f t="shared" ca="1" si="17"/>
        <v>TERMINADO</v>
      </c>
      <c r="U299" s="47"/>
      <c r="V299" s="48"/>
      <c r="W299" s="48"/>
      <c r="X299" s="47"/>
      <c r="Y299" s="47"/>
      <c r="Z299" s="47"/>
      <c r="AA299" s="47"/>
      <c r="AB299" s="47"/>
      <c r="AC299" s="47"/>
      <c r="AD299" s="48"/>
      <c r="AE299" s="62">
        <v>0</v>
      </c>
      <c r="AF299" s="47"/>
      <c r="AG299" s="47"/>
      <c r="AH299" s="47"/>
      <c r="AI299" s="47"/>
      <c r="AJ299" s="47"/>
      <c r="AK299" s="47"/>
      <c r="AL299" s="41"/>
      <c r="AM299" s="41"/>
      <c r="AN299" s="51">
        <f t="shared" ca="1" si="18"/>
        <v>2212.9870129870128</v>
      </c>
      <c r="AO299" s="59"/>
    </row>
    <row r="300" spans="1:41" ht="15" x14ac:dyDescent="0.2">
      <c r="A300" s="34" t="s">
        <v>99</v>
      </c>
      <c r="B300" s="35">
        <v>295</v>
      </c>
      <c r="C300" s="36">
        <v>2016</v>
      </c>
      <c r="D300" s="38" t="s">
        <v>46</v>
      </c>
      <c r="E300" s="39">
        <v>42467</v>
      </c>
      <c r="F300" s="40" t="s">
        <v>687</v>
      </c>
      <c r="G300" s="41" t="s">
        <v>41</v>
      </c>
      <c r="H300" s="41" t="s">
        <v>101</v>
      </c>
      <c r="I300" s="42">
        <v>41180000</v>
      </c>
      <c r="J300" s="54">
        <v>41180000</v>
      </c>
      <c r="K300" s="54"/>
      <c r="L300" s="43" t="e">
        <v>#N/A</v>
      </c>
      <c r="M300" s="37" t="s">
        <v>102</v>
      </c>
      <c r="N300" s="41" t="s">
        <v>103</v>
      </c>
      <c r="O300" s="44">
        <v>42467</v>
      </c>
      <c r="P300" s="44">
        <v>42528</v>
      </c>
      <c r="Q300" s="44"/>
      <c r="R300" s="37">
        <f t="shared" si="16"/>
        <v>62</v>
      </c>
      <c r="S300" s="45">
        <f t="shared" si="15"/>
        <v>2.0666666666666669</v>
      </c>
      <c r="T300" s="46" t="str">
        <f t="shared" ca="1" si="17"/>
        <v>TERMINADO</v>
      </c>
      <c r="U300" s="47"/>
      <c r="V300" s="48"/>
      <c r="W300" s="48"/>
      <c r="X300" s="47"/>
      <c r="Y300" s="47"/>
      <c r="Z300" s="47"/>
      <c r="AA300" s="47"/>
      <c r="AB300" s="47"/>
      <c r="AC300" s="47"/>
      <c r="AD300" s="48"/>
      <c r="AE300" s="62">
        <v>0</v>
      </c>
      <c r="AF300" s="47"/>
      <c r="AG300" s="47"/>
      <c r="AH300" s="47"/>
      <c r="AI300" s="47"/>
      <c r="AJ300" s="47"/>
      <c r="AK300" s="47"/>
      <c r="AL300" s="41"/>
      <c r="AM300" s="41"/>
      <c r="AN300" s="51">
        <f t="shared" ca="1" si="18"/>
        <v>2746.7741935483873</v>
      </c>
      <c r="AO300" s="59"/>
    </row>
    <row r="301" spans="1:41" ht="15" x14ac:dyDescent="0.2">
      <c r="A301" s="34" t="s">
        <v>38</v>
      </c>
      <c r="B301" s="35">
        <v>296</v>
      </c>
      <c r="C301" s="36">
        <v>2016</v>
      </c>
      <c r="D301" s="38" t="s">
        <v>39</v>
      </c>
      <c r="E301" s="39">
        <v>42467</v>
      </c>
      <c r="F301" s="40" t="s">
        <v>688</v>
      </c>
      <c r="G301" s="41" t="s">
        <v>41</v>
      </c>
      <c r="H301" s="41" t="s">
        <v>42</v>
      </c>
      <c r="I301" s="42">
        <v>17100000</v>
      </c>
      <c r="J301" s="54">
        <v>17100000</v>
      </c>
      <c r="K301" s="54">
        <v>17100000</v>
      </c>
      <c r="L301" s="43" t="e">
        <v>#N/A</v>
      </c>
      <c r="M301" s="37" t="s">
        <v>43</v>
      </c>
      <c r="N301" s="41" t="s">
        <v>689</v>
      </c>
      <c r="O301" s="44">
        <v>42467</v>
      </c>
      <c r="P301" s="44">
        <v>42582</v>
      </c>
      <c r="Q301" s="44">
        <v>42582</v>
      </c>
      <c r="R301" s="45">
        <f t="shared" si="16"/>
        <v>116</v>
      </c>
      <c r="S301" s="45">
        <f t="shared" si="15"/>
        <v>3.8666666666666667</v>
      </c>
      <c r="T301" s="46" t="str">
        <f t="shared" ca="1" si="17"/>
        <v>TERMINADO</v>
      </c>
      <c r="U301" s="47"/>
      <c r="V301" s="48"/>
      <c r="W301" s="48"/>
      <c r="X301" s="47"/>
      <c r="Y301" s="47"/>
      <c r="Z301" s="47"/>
      <c r="AA301" s="47"/>
      <c r="AB301" s="47"/>
      <c r="AC301" s="47"/>
      <c r="AD301" s="48"/>
      <c r="AE301" s="62">
        <v>0</v>
      </c>
      <c r="AF301" s="47"/>
      <c r="AG301" s="47"/>
      <c r="AH301" s="47"/>
      <c r="AI301" s="47"/>
      <c r="AJ301" s="47"/>
      <c r="AK301" s="47"/>
      <c r="AL301" s="41"/>
      <c r="AM301" s="41"/>
      <c r="AN301" s="51">
        <f t="shared" ca="1" si="18"/>
        <v>1468.1034482758621</v>
      </c>
      <c r="AO301" s="59"/>
    </row>
    <row r="302" spans="1:41" ht="15" x14ac:dyDescent="0.2">
      <c r="A302" s="34" t="s">
        <v>38</v>
      </c>
      <c r="B302" s="35">
        <v>297</v>
      </c>
      <c r="C302" s="36">
        <v>2016</v>
      </c>
      <c r="D302" s="38" t="s">
        <v>348</v>
      </c>
      <c r="E302" s="39">
        <v>42467</v>
      </c>
      <c r="F302" s="40" t="s">
        <v>690</v>
      </c>
      <c r="G302" s="41" t="s">
        <v>41</v>
      </c>
      <c r="H302" s="41" t="s">
        <v>42</v>
      </c>
      <c r="I302" s="42">
        <v>7600000</v>
      </c>
      <c r="J302" s="54">
        <v>7600000</v>
      </c>
      <c r="K302" s="54">
        <v>7600000</v>
      </c>
      <c r="L302" s="43" t="e">
        <v>#N/A</v>
      </c>
      <c r="M302" s="37" t="s">
        <v>43</v>
      </c>
      <c r="N302" s="41" t="s">
        <v>691</v>
      </c>
      <c r="O302" s="44">
        <v>42467</v>
      </c>
      <c r="P302" s="44">
        <v>42582</v>
      </c>
      <c r="Q302" s="44">
        <v>42582</v>
      </c>
      <c r="R302" s="45">
        <f t="shared" si="16"/>
        <v>116</v>
      </c>
      <c r="S302" s="45">
        <f t="shared" si="15"/>
        <v>3.8666666666666667</v>
      </c>
      <c r="T302" s="46" t="str">
        <f t="shared" ca="1" si="17"/>
        <v>TERMINADO</v>
      </c>
      <c r="U302" s="47"/>
      <c r="V302" s="48"/>
      <c r="W302" s="48"/>
      <c r="X302" s="47"/>
      <c r="Y302" s="47"/>
      <c r="Z302" s="47"/>
      <c r="AA302" s="47"/>
      <c r="AB302" s="47"/>
      <c r="AC302" s="47"/>
      <c r="AD302" s="48"/>
      <c r="AE302" s="62">
        <v>0</v>
      </c>
      <c r="AF302" s="47"/>
      <c r="AG302" s="47"/>
      <c r="AH302" s="47"/>
      <c r="AI302" s="47"/>
      <c r="AJ302" s="47"/>
      <c r="AK302" s="47"/>
      <c r="AL302" s="41"/>
      <c r="AM302" s="41"/>
      <c r="AN302" s="51">
        <f t="shared" ca="1" si="18"/>
        <v>1468.1034482758621</v>
      </c>
      <c r="AO302" s="59"/>
    </row>
    <row r="303" spans="1:41" ht="15" x14ac:dyDescent="0.2">
      <c r="A303" s="34" t="s">
        <v>38</v>
      </c>
      <c r="B303" s="35">
        <v>298</v>
      </c>
      <c r="C303" s="36">
        <v>2016</v>
      </c>
      <c r="D303" s="38" t="s">
        <v>552</v>
      </c>
      <c r="E303" s="39">
        <v>42468</v>
      </c>
      <c r="F303" s="40" t="s">
        <v>692</v>
      </c>
      <c r="G303" s="41" t="s">
        <v>41</v>
      </c>
      <c r="H303" s="41" t="s">
        <v>42</v>
      </c>
      <c r="I303" s="42">
        <v>9733333</v>
      </c>
      <c r="J303" s="54">
        <v>9733333</v>
      </c>
      <c r="K303" s="54">
        <v>9733333</v>
      </c>
      <c r="L303" s="43" t="e">
        <v>#N/A</v>
      </c>
      <c r="M303" s="37" t="s">
        <v>43</v>
      </c>
      <c r="N303" s="41" t="s">
        <v>693</v>
      </c>
      <c r="O303" s="44">
        <v>42468</v>
      </c>
      <c r="P303" s="44">
        <v>42541</v>
      </c>
      <c r="Q303" s="44">
        <v>42541</v>
      </c>
      <c r="R303" s="45">
        <f t="shared" si="16"/>
        <v>74</v>
      </c>
      <c r="S303" s="45">
        <f t="shared" si="15"/>
        <v>2.4666666666666668</v>
      </c>
      <c r="T303" s="46" t="str">
        <f t="shared" ca="1" si="17"/>
        <v>TERMINADO</v>
      </c>
      <c r="U303" s="47"/>
      <c r="V303" s="48"/>
      <c r="W303" s="48"/>
      <c r="X303" s="47"/>
      <c r="Y303" s="47"/>
      <c r="Z303" s="47"/>
      <c r="AA303" s="47"/>
      <c r="AB303" s="47"/>
      <c r="AC303" s="47"/>
      <c r="AD303" s="48"/>
      <c r="AE303" s="62">
        <v>0</v>
      </c>
      <c r="AF303" s="47"/>
      <c r="AG303" s="47"/>
      <c r="AH303" s="47"/>
      <c r="AI303" s="47"/>
      <c r="AJ303" s="47"/>
      <c r="AK303" s="47"/>
      <c r="AL303" s="41"/>
      <c r="AM303" s="41"/>
      <c r="AN303" s="51">
        <f t="shared" ca="1" si="18"/>
        <v>2300</v>
      </c>
      <c r="AO303" s="59"/>
    </row>
    <row r="304" spans="1:41" ht="15" x14ac:dyDescent="0.2">
      <c r="A304" s="34" t="s">
        <v>38</v>
      </c>
      <c r="B304" s="35">
        <v>299</v>
      </c>
      <c r="C304" s="36">
        <v>2016</v>
      </c>
      <c r="D304" s="38" t="s">
        <v>552</v>
      </c>
      <c r="E304" s="39">
        <v>42468</v>
      </c>
      <c r="F304" s="40" t="s">
        <v>694</v>
      </c>
      <c r="G304" s="41" t="s">
        <v>41</v>
      </c>
      <c r="H304" s="41" t="s">
        <v>42</v>
      </c>
      <c r="I304" s="42">
        <v>9733333</v>
      </c>
      <c r="J304" s="54">
        <v>9733333</v>
      </c>
      <c r="K304" s="54">
        <v>9733333</v>
      </c>
      <c r="L304" s="43" t="e">
        <v>#N/A</v>
      </c>
      <c r="M304" s="37" t="s">
        <v>43</v>
      </c>
      <c r="N304" s="41" t="s">
        <v>695</v>
      </c>
      <c r="O304" s="44">
        <v>42468</v>
      </c>
      <c r="P304" s="44">
        <v>42541</v>
      </c>
      <c r="Q304" s="44">
        <v>42541</v>
      </c>
      <c r="R304" s="45">
        <f t="shared" si="16"/>
        <v>74</v>
      </c>
      <c r="S304" s="45">
        <f t="shared" si="15"/>
        <v>2.4666666666666668</v>
      </c>
      <c r="T304" s="46" t="str">
        <f t="shared" ca="1" si="17"/>
        <v>TERMINADO</v>
      </c>
      <c r="U304" s="47"/>
      <c r="V304" s="48"/>
      <c r="W304" s="48"/>
      <c r="X304" s="47"/>
      <c r="Y304" s="47"/>
      <c r="Z304" s="47"/>
      <c r="AA304" s="47"/>
      <c r="AB304" s="47"/>
      <c r="AC304" s="47"/>
      <c r="AD304" s="48"/>
      <c r="AE304" s="62">
        <v>0</v>
      </c>
      <c r="AF304" s="47"/>
      <c r="AG304" s="47"/>
      <c r="AH304" s="47"/>
      <c r="AI304" s="47"/>
      <c r="AJ304" s="47"/>
      <c r="AK304" s="47"/>
      <c r="AL304" s="41"/>
      <c r="AM304" s="41"/>
      <c r="AN304" s="51">
        <f t="shared" ca="1" si="18"/>
        <v>2300</v>
      </c>
      <c r="AO304" s="59"/>
    </row>
    <row r="305" spans="1:41" ht="15" x14ac:dyDescent="0.2">
      <c r="A305" s="34" t="s">
        <v>38</v>
      </c>
      <c r="B305" s="35">
        <v>300</v>
      </c>
      <c r="C305" s="36">
        <v>2016</v>
      </c>
      <c r="D305" s="38" t="s">
        <v>393</v>
      </c>
      <c r="E305" s="39">
        <v>42468</v>
      </c>
      <c r="F305" s="40" t="s">
        <v>696</v>
      </c>
      <c r="G305" s="41" t="s">
        <v>41</v>
      </c>
      <c r="H305" s="41" t="s">
        <v>42</v>
      </c>
      <c r="I305" s="42">
        <v>7466667</v>
      </c>
      <c r="J305" s="54">
        <v>7466667</v>
      </c>
      <c r="K305" s="54">
        <v>7466667</v>
      </c>
      <c r="L305" s="43" t="e">
        <v>#N/A</v>
      </c>
      <c r="M305" s="37" t="s">
        <v>43</v>
      </c>
      <c r="N305" s="41" t="s">
        <v>697</v>
      </c>
      <c r="O305" s="44">
        <v>42471</v>
      </c>
      <c r="P305" s="44">
        <v>42541</v>
      </c>
      <c r="Q305" s="44">
        <v>42541</v>
      </c>
      <c r="R305" s="45">
        <f t="shared" si="16"/>
        <v>71</v>
      </c>
      <c r="S305" s="45">
        <f t="shared" si="15"/>
        <v>2.3666666666666667</v>
      </c>
      <c r="T305" s="46" t="str">
        <f t="shared" ca="1" si="17"/>
        <v>TERMINADO</v>
      </c>
      <c r="U305" s="47"/>
      <c r="V305" s="48"/>
      <c r="W305" s="48"/>
      <c r="X305" s="47"/>
      <c r="Y305" s="47"/>
      <c r="Z305" s="47"/>
      <c r="AA305" s="47"/>
      <c r="AB305" s="47"/>
      <c r="AC305" s="47"/>
      <c r="AD305" s="48"/>
      <c r="AE305" s="62">
        <v>0</v>
      </c>
      <c r="AF305" s="47"/>
      <c r="AG305" s="47"/>
      <c r="AH305" s="47"/>
      <c r="AI305" s="47"/>
      <c r="AJ305" s="47"/>
      <c r="AK305" s="47"/>
      <c r="AL305" s="41"/>
      <c r="AM305" s="41"/>
      <c r="AN305" s="51">
        <f t="shared" ca="1" si="18"/>
        <v>2392.9577464788731</v>
      </c>
      <c r="AO305" s="59"/>
    </row>
    <row r="306" spans="1:41" ht="15" x14ac:dyDescent="0.2">
      <c r="A306" s="34" t="s">
        <v>38</v>
      </c>
      <c r="B306" s="35">
        <v>301</v>
      </c>
      <c r="C306" s="36">
        <v>2016</v>
      </c>
      <c r="D306" s="38" t="s">
        <v>250</v>
      </c>
      <c r="E306" s="39">
        <v>42471</v>
      </c>
      <c r="F306" s="40" t="s">
        <v>698</v>
      </c>
      <c r="G306" s="41" t="s">
        <v>41</v>
      </c>
      <c r="H306" s="41" t="s">
        <v>42</v>
      </c>
      <c r="I306" s="42">
        <v>8866667</v>
      </c>
      <c r="J306" s="54">
        <v>8866667</v>
      </c>
      <c r="K306" s="54">
        <v>8866667</v>
      </c>
      <c r="L306" s="43" t="e">
        <v>#N/A</v>
      </c>
      <c r="M306" s="37" t="s">
        <v>43</v>
      </c>
      <c r="N306" s="41" t="s">
        <v>699</v>
      </c>
      <c r="O306" s="44">
        <v>42471</v>
      </c>
      <c r="P306" s="44">
        <v>42541</v>
      </c>
      <c r="Q306" s="44">
        <v>42541</v>
      </c>
      <c r="R306" s="45">
        <f t="shared" si="16"/>
        <v>71</v>
      </c>
      <c r="S306" s="45">
        <f t="shared" si="15"/>
        <v>2.3666666666666667</v>
      </c>
      <c r="T306" s="46" t="str">
        <f t="shared" ca="1" si="17"/>
        <v>TERMINADO</v>
      </c>
      <c r="U306" s="47"/>
      <c r="V306" s="48"/>
      <c r="W306" s="48"/>
      <c r="X306" s="47"/>
      <c r="Y306" s="47"/>
      <c r="Z306" s="47"/>
      <c r="AA306" s="47"/>
      <c r="AB306" s="47"/>
      <c r="AC306" s="47"/>
      <c r="AD306" s="48"/>
      <c r="AE306" s="62">
        <v>0</v>
      </c>
      <c r="AF306" s="47"/>
      <c r="AG306" s="47"/>
      <c r="AH306" s="47"/>
      <c r="AI306" s="47"/>
      <c r="AJ306" s="47"/>
      <c r="AK306" s="47"/>
      <c r="AL306" s="41"/>
      <c r="AM306" s="41"/>
      <c r="AN306" s="51">
        <f t="shared" ca="1" si="18"/>
        <v>2392.9577464788731</v>
      </c>
      <c r="AO306" s="59"/>
    </row>
    <row r="307" spans="1:41" ht="15" x14ac:dyDescent="0.2">
      <c r="A307" s="34" t="s">
        <v>38</v>
      </c>
      <c r="B307" s="35">
        <v>302</v>
      </c>
      <c r="C307" s="36">
        <v>2016</v>
      </c>
      <c r="D307" s="38" t="s">
        <v>250</v>
      </c>
      <c r="E307" s="39">
        <v>42471</v>
      </c>
      <c r="F307" s="40" t="s">
        <v>700</v>
      </c>
      <c r="G307" s="41" t="s">
        <v>41</v>
      </c>
      <c r="H307" s="41" t="s">
        <v>42</v>
      </c>
      <c r="I307" s="42">
        <v>8866667</v>
      </c>
      <c r="J307" s="54">
        <v>8866667</v>
      </c>
      <c r="K307" s="54">
        <v>0</v>
      </c>
      <c r="L307" s="43" t="e">
        <v>#N/A</v>
      </c>
      <c r="M307" s="37" t="s">
        <v>43</v>
      </c>
      <c r="N307" s="41" t="s">
        <v>701</v>
      </c>
      <c r="O307" s="44">
        <v>42471</v>
      </c>
      <c r="P307" s="44">
        <v>42541</v>
      </c>
      <c r="Q307" s="44">
        <v>42541</v>
      </c>
      <c r="R307" s="45">
        <f t="shared" si="16"/>
        <v>71</v>
      </c>
      <c r="S307" s="45">
        <f t="shared" si="15"/>
        <v>2.3666666666666667</v>
      </c>
      <c r="T307" s="46" t="str">
        <f t="shared" ca="1" si="17"/>
        <v>TERMINADO</v>
      </c>
      <c r="U307" s="47"/>
      <c r="V307" s="48"/>
      <c r="W307" s="48"/>
      <c r="X307" s="47"/>
      <c r="Y307" s="47"/>
      <c r="Z307" s="47"/>
      <c r="AA307" s="47"/>
      <c r="AB307" s="47"/>
      <c r="AC307" s="47"/>
      <c r="AD307" s="48"/>
      <c r="AE307" s="62">
        <v>0</v>
      </c>
      <c r="AF307" s="47"/>
      <c r="AG307" s="47"/>
      <c r="AH307" s="47"/>
      <c r="AI307" s="47"/>
      <c r="AJ307" s="47"/>
      <c r="AK307" s="47"/>
      <c r="AL307" s="41"/>
      <c r="AM307" s="41"/>
      <c r="AN307" s="51">
        <f t="shared" ca="1" si="18"/>
        <v>2392.9577464788731</v>
      </c>
      <c r="AO307" s="59"/>
    </row>
    <row r="308" spans="1:41" ht="15" x14ac:dyDescent="0.2">
      <c r="A308" s="34" t="s">
        <v>38</v>
      </c>
      <c r="B308" s="35">
        <v>303</v>
      </c>
      <c r="C308" s="36">
        <v>2016</v>
      </c>
      <c r="D308" s="38" t="s">
        <v>193</v>
      </c>
      <c r="E308" s="39">
        <v>42472</v>
      </c>
      <c r="F308" s="40" t="s">
        <v>702</v>
      </c>
      <c r="G308" s="41" t="s">
        <v>41</v>
      </c>
      <c r="H308" s="41" t="s">
        <v>42</v>
      </c>
      <c r="I308" s="42">
        <v>9000000</v>
      </c>
      <c r="J308" s="54">
        <v>9000000</v>
      </c>
      <c r="K308" s="54">
        <v>9000000</v>
      </c>
      <c r="L308" s="43" t="e">
        <v>#N/A</v>
      </c>
      <c r="M308" s="37" t="s">
        <v>43</v>
      </c>
      <c r="N308" s="41" t="s">
        <v>703</v>
      </c>
      <c r="O308" s="44">
        <v>42472</v>
      </c>
      <c r="P308" s="44">
        <v>42563</v>
      </c>
      <c r="Q308" s="44">
        <v>42563</v>
      </c>
      <c r="R308" s="45">
        <f t="shared" si="16"/>
        <v>92</v>
      </c>
      <c r="S308" s="45">
        <f t="shared" si="15"/>
        <v>3.0666666666666669</v>
      </c>
      <c r="T308" s="46" t="str">
        <f t="shared" ca="1" si="17"/>
        <v>TERMINADO</v>
      </c>
      <c r="U308" s="47"/>
      <c r="V308" s="48"/>
      <c r="W308" s="48"/>
      <c r="X308" s="47"/>
      <c r="Y308" s="47"/>
      <c r="Z308" s="47"/>
      <c r="AA308" s="47"/>
      <c r="AB308" s="47"/>
      <c r="AC308" s="47"/>
      <c r="AD308" s="48"/>
      <c r="AE308" s="62">
        <v>0</v>
      </c>
      <c r="AF308" s="47"/>
      <c r="AG308" s="47"/>
      <c r="AH308" s="47"/>
      <c r="AI308" s="47"/>
      <c r="AJ308" s="47"/>
      <c r="AK308" s="47"/>
      <c r="AL308" s="41"/>
      <c r="AM308" s="41"/>
      <c r="AN308" s="51">
        <f t="shared" ca="1" si="18"/>
        <v>1845.6521739130435</v>
      </c>
      <c r="AO308" s="59"/>
    </row>
    <row r="309" spans="1:41" ht="15" x14ac:dyDescent="0.2">
      <c r="A309" s="34" t="s">
        <v>38</v>
      </c>
      <c r="B309" s="35">
        <v>304</v>
      </c>
      <c r="C309" s="36">
        <v>2016</v>
      </c>
      <c r="D309" s="38" t="s">
        <v>193</v>
      </c>
      <c r="E309" s="39">
        <v>42472</v>
      </c>
      <c r="F309" s="40" t="s">
        <v>704</v>
      </c>
      <c r="G309" s="41" t="s">
        <v>41</v>
      </c>
      <c r="H309" s="41" t="s">
        <v>42</v>
      </c>
      <c r="I309" s="42">
        <v>7800000</v>
      </c>
      <c r="J309" s="54">
        <v>7800000</v>
      </c>
      <c r="K309" s="54">
        <v>7800000</v>
      </c>
      <c r="L309" s="43" t="e">
        <v>#N/A</v>
      </c>
      <c r="M309" s="37" t="s">
        <v>43</v>
      </c>
      <c r="N309" s="41" t="s">
        <v>705</v>
      </c>
      <c r="O309" s="44">
        <v>42472</v>
      </c>
      <c r="P309" s="44">
        <v>42563</v>
      </c>
      <c r="Q309" s="44">
        <v>42563</v>
      </c>
      <c r="R309" s="45">
        <f t="shared" si="16"/>
        <v>92</v>
      </c>
      <c r="S309" s="45">
        <f t="shared" si="15"/>
        <v>3.0666666666666669</v>
      </c>
      <c r="T309" s="46" t="str">
        <f t="shared" ca="1" si="17"/>
        <v>TERMINADO</v>
      </c>
      <c r="U309" s="47"/>
      <c r="V309" s="48"/>
      <c r="W309" s="48"/>
      <c r="X309" s="47"/>
      <c r="Y309" s="47"/>
      <c r="Z309" s="47"/>
      <c r="AA309" s="47"/>
      <c r="AB309" s="47"/>
      <c r="AC309" s="47"/>
      <c r="AD309" s="48"/>
      <c r="AE309" s="62">
        <v>0</v>
      </c>
      <c r="AF309" s="47"/>
      <c r="AG309" s="47"/>
      <c r="AH309" s="47"/>
      <c r="AI309" s="47"/>
      <c r="AJ309" s="47"/>
      <c r="AK309" s="47"/>
      <c r="AL309" s="41"/>
      <c r="AM309" s="41"/>
      <c r="AN309" s="51">
        <f t="shared" ca="1" si="18"/>
        <v>1845.6521739130435</v>
      </c>
      <c r="AO309" s="59"/>
    </row>
    <row r="310" spans="1:41" ht="15" x14ac:dyDescent="0.2">
      <c r="A310" s="34" t="s">
        <v>38</v>
      </c>
      <c r="B310" s="35">
        <v>305</v>
      </c>
      <c r="C310" s="36">
        <v>2016</v>
      </c>
      <c r="D310" s="38" t="s">
        <v>250</v>
      </c>
      <c r="E310" s="39">
        <v>42472</v>
      </c>
      <c r="F310" s="40" t="s">
        <v>706</v>
      </c>
      <c r="G310" s="41" t="s">
        <v>41</v>
      </c>
      <c r="H310" s="41" t="s">
        <v>42</v>
      </c>
      <c r="I310" s="42">
        <v>8050000</v>
      </c>
      <c r="J310" s="54">
        <v>8050000</v>
      </c>
      <c r="K310" s="54">
        <v>8050000</v>
      </c>
      <c r="L310" s="43" t="e">
        <v>#N/A</v>
      </c>
      <c r="M310" s="37" t="s">
        <v>43</v>
      </c>
      <c r="N310" s="41" t="s">
        <v>707</v>
      </c>
      <c r="O310" s="44">
        <v>42472</v>
      </c>
      <c r="P310" s="44">
        <v>42541</v>
      </c>
      <c r="Q310" s="44">
        <v>42541</v>
      </c>
      <c r="R310" s="45">
        <f t="shared" si="16"/>
        <v>70</v>
      </c>
      <c r="S310" s="45">
        <f t="shared" si="15"/>
        <v>2.3333333333333335</v>
      </c>
      <c r="T310" s="46" t="str">
        <f t="shared" ca="1" si="17"/>
        <v>TERMINADO</v>
      </c>
      <c r="U310" s="47"/>
      <c r="V310" s="48"/>
      <c r="W310" s="48"/>
      <c r="X310" s="47"/>
      <c r="Y310" s="47"/>
      <c r="Z310" s="47"/>
      <c r="AA310" s="47"/>
      <c r="AB310" s="47"/>
      <c r="AC310" s="47"/>
      <c r="AD310" s="48"/>
      <c r="AE310" s="62">
        <v>0</v>
      </c>
      <c r="AF310" s="47"/>
      <c r="AG310" s="47"/>
      <c r="AH310" s="47"/>
      <c r="AI310" s="47"/>
      <c r="AJ310" s="47"/>
      <c r="AK310" s="47"/>
      <c r="AL310" s="41"/>
      <c r="AM310" s="41"/>
      <c r="AN310" s="51">
        <f t="shared" ca="1" si="18"/>
        <v>2425.7142857142858</v>
      </c>
      <c r="AO310" s="59"/>
    </row>
    <row r="311" spans="1:41" ht="15" x14ac:dyDescent="0.2">
      <c r="A311" s="34" t="s">
        <v>38</v>
      </c>
      <c r="B311" s="35">
        <v>306</v>
      </c>
      <c r="C311" s="36">
        <v>2016</v>
      </c>
      <c r="D311" s="38" t="s">
        <v>256</v>
      </c>
      <c r="E311" s="39">
        <v>42473</v>
      </c>
      <c r="F311" s="40" t="s">
        <v>708</v>
      </c>
      <c r="G311" s="41" t="s">
        <v>41</v>
      </c>
      <c r="H311" s="41" t="s">
        <v>42</v>
      </c>
      <c r="I311" s="42">
        <v>2720000</v>
      </c>
      <c r="J311" s="54">
        <v>2720000</v>
      </c>
      <c r="K311" s="54">
        <v>2720000</v>
      </c>
      <c r="L311" s="43" t="e">
        <v>#N/A</v>
      </c>
      <c r="M311" s="37" t="s">
        <v>43</v>
      </c>
      <c r="N311" s="41" t="s">
        <v>709</v>
      </c>
      <c r="O311" s="44">
        <v>42473</v>
      </c>
      <c r="P311" s="44">
        <v>42541</v>
      </c>
      <c r="Q311" s="44">
        <v>42541</v>
      </c>
      <c r="R311" s="45">
        <f t="shared" si="16"/>
        <v>69</v>
      </c>
      <c r="S311" s="45">
        <f t="shared" si="15"/>
        <v>2.2999999999999998</v>
      </c>
      <c r="T311" s="46" t="str">
        <f t="shared" ca="1" si="17"/>
        <v>TERMINADO</v>
      </c>
      <c r="U311" s="47"/>
      <c r="V311" s="48"/>
      <c r="W311" s="48"/>
      <c r="X311" s="47"/>
      <c r="Y311" s="47"/>
      <c r="Z311" s="47"/>
      <c r="AA311" s="47"/>
      <c r="AB311" s="47"/>
      <c r="AC311" s="47"/>
      <c r="AD311" s="48"/>
      <c r="AE311" s="62">
        <v>0</v>
      </c>
      <c r="AF311" s="47"/>
      <c r="AG311" s="47"/>
      <c r="AH311" s="47"/>
      <c r="AI311" s="47"/>
      <c r="AJ311" s="47"/>
      <c r="AK311" s="47"/>
      <c r="AL311" s="41"/>
      <c r="AM311" s="41"/>
      <c r="AN311" s="51">
        <f t="shared" ca="1" si="18"/>
        <v>2459.4202898550725</v>
      </c>
      <c r="AO311" s="59"/>
    </row>
    <row r="312" spans="1:41" ht="15" x14ac:dyDescent="0.2">
      <c r="A312" s="34" t="s">
        <v>38</v>
      </c>
      <c r="B312" s="35">
        <v>307</v>
      </c>
      <c r="C312" s="36">
        <v>2016</v>
      </c>
      <c r="D312" s="38" t="s">
        <v>552</v>
      </c>
      <c r="E312" s="39">
        <v>42473</v>
      </c>
      <c r="F312" s="40" t="s">
        <v>710</v>
      </c>
      <c r="G312" s="41" t="s">
        <v>41</v>
      </c>
      <c r="H312" s="41" t="s">
        <v>42</v>
      </c>
      <c r="I312" s="42">
        <v>8613333</v>
      </c>
      <c r="J312" s="54">
        <v>8613333</v>
      </c>
      <c r="K312" s="54">
        <v>8613333</v>
      </c>
      <c r="L312" s="43" t="e">
        <v>#N/A</v>
      </c>
      <c r="M312" s="37" t="s">
        <v>43</v>
      </c>
      <c r="N312" s="41" t="s">
        <v>711</v>
      </c>
      <c r="O312" s="44">
        <v>42473</v>
      </c>
      <c r="P312" s="44">
        <v>42541</v>
      </c>
      <c r="Q312" s="44">
        <v>42541</v>
      </c>
      <c r="R312" s="45">
        <f t="shared" si="16"/>
        <v>69</v>
      </c>
      <c r="S312" s="45">
        <f t="shared" si="15"/>
        <v>2.2999999999999998</v>
      </c>
      <c r="T312" s="46" t="str">
        <f t="shared" ca="1" si="17"/>
        <v>TERMINADO</v>
      </c>
      <c r="U312" s="47"/>
      <c r="V312" s="48"/>
      <c r="W312" s="48"/>
      <c r="X312" s="47"/>
      <c r="Y312" s="47"/>
      <c r="Z312" s="47"/>
      <c r="AA312" s="47"/>
      <c r="AB312" s="47"/>
      <c r="AC312" s="47"/>
      <c r="AD312" s="48"/>
      <c r="AE312" s="62">
        <v>0</v>
      </c>
      <c r="AF312" s="47"/>
      <c r="AG312" s="47"/>
      <c r="AH312" s="47"/>
      <c r="AI312" s="47"/>
      <c r="AJ312" s="47"/>
      <c r="AK312" s="47"/>
      <c r="AL312" s="41"/>
      <c r="AM312" s="41"/>
      <c r="AN312" s="51">
        <f t="shared" ca="1" si="18"/>
        <v>2459.4202898550725</v>
      </c>
      <c r="AO312" s="59"/>
    </row>
    <row r="313" spans="1:41" ht="15" x14ac:dyDescent="0.2">
      <c r="A313" s="34" t="s">
        <v>38</v>
      </c>
      <c r="B313" s="35">
        <v>308</v>
      </c>
      <c r="C313" s="36">
        <v>2016</v>
      </c>
      <c r="D313" s="38" t="s">
        <v>63</v>
      </c>
      <c r="E313" s="39">
        <v>42473</v>
      </c>
      <c r="F313" s="40" t="s">
        <v>712</v>
      </c>
      <c r="G313" s="41" t="s">
        <v>41</v>
      </c>
      <c r="H313" s="41" t="s">
        <v>42</v>
      </c>
      <c r="I313" s="42">
        <v>13680000</v>
      </c>
      <c r="J313" s="54">
        <v>13680000</v>
      </c>
      <c r="K313" s="54">
        <v>9880000</v>
      </c>
      <c r="L313" s="43" t="e">
        <v>#N/A</v>
      </c>
      <c r="M313" s="37" t="s">
        <v>43</v>
      </c>
      <c r="N313" s="41" t="s">
        <v>713</v>
      </c>
      <c r="O313" s="44">
        <v>42473</v>
      </c>
      <c r="P313" s="44">
        <v>42582</v>
      </c>
      <c r="Q313" s="44">
        <v>42582</v>
      </c>
      <c r="R313" s="45">
        <f t="shared" si="16"/>
        <v>110</v>
      </c>
      <c r="S313" s="45">
        <f t="shared" si="15"/>
        <v>3.6666666666666665</v>
      </c>
      <c r="T313" s="46" t="str">
        <f t="shared" ca="1" si="17"/>
        <v>TERMINADO</v>
      </c>
      <c r="U313" s="47"/>
      <c r="V313" s="48"/>
      <c r="W313" s="48"/>
      <c r="X313" s="47"/>
      <c r="Y313" s="47"/>
      <c r="Z313" s="47"/>
      <c r="AA313" s="47"/>
      <c r="AB313" s="47"/>
      <c r="AC313" s="47"/>
      <c r="AD313" s="48"/>
      <c r="AE313" s="62">
        <v>0</v>
      </c>
      <c r="AF313" s="47"/>
      <c r="AG313" s="47"/>
      <c r="AH313" s="47"/>
      <c r="AI313" s="47"/>
      <c r="AJ313" s="47"/>
      <c r="AK313" s="47"/>
      <c r="AL313" s="41"/>
      <c r="AM313" s="41"/>
      <c r="AN313" s="51">
        <f t="shared" ca="1" si="18"/>
        <v>1542.7272727272727</v>
      </c>
      <c r="AO313" s="59"/>
    </row>
    <row r="314" spans="1:41" ht="15" x14ac:dyDescent="0.2">
      <c r="A314" s="34" t="s">
        <v>38</v>
      </c>
      <c r="B314" s="35">
        <v>309</v>
      </c>
      <c r="C314" s="36">
        <v>2016</v>
      </c>
      <c r="D314" s="38" t="s">
        <v>367</v>
      </c>
      <c r="E314" s="39">
        <v>42473</v>
      </c>
      <c r="F314" s="40" t="s">
        <v>714</v>
      </c>
      <c r="G314" s="41" t="s">
        <v>41</v>
      </c>
      <c r="H314" s="41" t="s">
        <v>42</v>
      </c>
      <c r="I314" s="42">
        <v>5666667</v>
      </c>
      <c r="J314" s="54">
        <v>5666667</v>
      </c>
      <c r="K314" s="54">
        <v>5666667</v>
      </c>
      <c r="L314" s="43" t="e">
        <v>#N/A</v>
      </c>
      <c r="M314" s="37" t="s">
        <v>43</v>
      </c>
      <c r="N314" s="41" t="s">
        <v>715</v>
      </c>
      <c r="O314" s="44">
        <v>42473</v>
      </c>
      <c r="P314" s="44">
        <v>42541</v>
      </c>
      <c r="Q314" s="44">
        <v>42541</v>
      </c>
      <c r="R314" s="45">
        <f t="shared" si="16"/>
        <v>69</v>
      </c>
      <c r="S314" s="45">
        <f t="shared" si="15"/>
        <v>2.2999999999999998</v>
      </c>
      <c r="T314" s="46" t="str">
        <f t="shared" ca="1" si="17"/>
        <v>TERMINADO</v>
      </c>
      <c r="U314" s="47"/>
      <c r="V314" s="48"/>
      <c r="W314" s="48"/>
      <c r="X314" s="47"/>
      <c r="Y314" s="47"/>
      <c r="Z314" s="47"/>
      <c r="AA314" s="47"/>
      <c r="AB314" s="47"/>
      <c r="AC314" s="47"/>
      <c r="AD314" s="48"/>
      <c r="AE314" s="62">
        <v>0</v>
      </c>
      <c r="AF314" s="47"/>
      <c r="AG314" s="47"/>
      <c r="AH314" s="47"/>
      <c r="AI314" s="47"/>
      <c r="AJ314" s="47"/>
      <c r="AK314" s="47"/>
      <c r="AL314" s="41"/>
      <c r="AM314" s="41"/>
      <c r="AN314" s="51">
        <f t="shared" ca="1" si="18"/>
        <v>2459.4202898550725</v>
      </c>
      <c r="AO314" s="59"/>
    </row>
    <row r="315" spans="1:41" ht="15" x14ac:dyDescent="0.2">
      <c r="A315" s="34" t="s">
        <v>38</v>
      </c>
      <c r="B315" s="35">
        <v>310</v>
      </c>
      <c r="C315" s="36">
        <v>2016</v>
      </c>
      <c r="D315" s="38" t="s">
        <v>46</v>
      </c>
      <c r="E315" s="39">
        <v>42473</v>
      </c>
      <c r="F315" s="40" t="s">
        <v>716</v>
      </c>
      <c r="G315" s="41" t="s">
        <v>41</v>
      </c>
      <c r="H315" s="41" t="s">
        <v>42</v>
      </c>
      <c r="I315" s="42">
        <v>4320000</v>
      </c>
      <c r="J315" s="54">
        <v>4320000</v>
      </c>
      <c r="K315" s="54">
        <v>4320000</v>
      </c>
      <c r="L315" s="43" t="e">
        <v>#N/A</v>
      </c>
      <c r="M315" s="37" t="s">
        <v>43</v>
      </c>
      <c r="N315" s="41" t="s">
        <v>364</v>
      </c>
      <c r="O315" s="44">
        <v>42473</v>
      </c>
      <c r="P315" s="44">
        <v>42582</v>
      </c>
      <c r="Q315" s="44">
        <v>42582</v>
      </c>
      <c r="R315" s="45">
        <f t="shared" si="16"/>
        <v>110</v>
      </c>
      <c r="S315" s="45">
        <f t="shared" si="15"/>
        <v>3.6666666666666665</v>
      </c>
      <c r="T315" s="46" t="str">
        <f t="shared" ca="1" si="17"/>
        <v>TERMINADO</v>
      </c>
      <c r="U315" s="47"/>
      <c r="V315" s="48"/>
      <c r="W315" s="48"/>
      <c r="X315" s="47"/>
      <c r="Y315" s="47"/>
      <c r="Z315" s="47"/>
      <c r="AA315" s="47"/>
      <c r="AB315" s="47"/>
      <c r="AC315" s="47"/>
      <c r="AD315" s="48"/>
      <c r="AE315" s="62">
        <v>0</v>
      </c>
      <c r="AF315" s="47"/>
      <c r="AG315" s="47"/>
      <c r="AH315" s="47"/>
      <c r="AI315" s="47"/>
      <c r="AJ315" s="47"/>
      <c r="AK315" s="47"/>
      <c r="AL315" s="41"/>
      <c r="AM315" s="41"/>
      <c r="AN315" s="51">
        <f t="shared" ca="1" si="18"/>
        <v>1542.7272727272727</v>
      </c>
      <c r="AO315" s="59"/>
    </row>
    <row r="316" spans="1:41" ht="15" x14ac:dyDescent="0.2">
      <c r="A316" s="34" t="s">
        <v>38</v>
      </c>
      <c r="B316" s="35">
        <v>311</v>
      </c>
      <c r="C316" s="36">
        <v>2016</v>
      </c>
      <c r="D316" s="38" t="s">
        <v>160</v>
      </c>
      <c r="E316" s="39">
        <v>42473</v>
      </c>
      <c r="F316" s="40" t="s">
        <v>717</v>
      </c>
      <c r="G316" s="41" t="s">
        <v>41</v>
      </c>
      <c r="H316" s="41" t="s">
        <v>42</v>
      </c>
      <c r="I316" s="42">
        <v>6800000</v>
      </c>
      <c r="J316" s="54">
        <v>6800000</v>
      </c>
      <c r="K316" s="54">
        <v>6800000</v>
      </c>
      <c r="L316" s="43" t="e">
        <v>#N/A</v>
      </c>
      <c r="M316" s="37" t="s">
        <v>43</v>
      </c>
      <c r="N316" s="41" t="s">
        <v>718</v>
      </c>
      <c r="O316" s="44">
        <v>42473</v>
      </c>
      <c r="P316" s="44">
        <v>42541</v>
      </c>
      <c r="Q316" s="44">
        <v>42541</v>
      </c>
      <c r="R316" s="45">
        <f t="shared" si="16"/>
        <v>69</v>
      </c>
      <c r="S316" s="45">
        <f t="shared" si="15"/>
        <v>2.2999999999999998</v>
      </c>
      <c r="T316" s="46" t="str">
        <f t="shared" ca="1" si="17"/>
        <v>TERMINADO</v>
      </c>
      <c r="U316" s="47"/>
      <c r="V316" s="48"/>
      <c r="W316" s="48"/>
      <c r="X316" s="47"/>
      <c r="Y316" s="47"/>
      <c r="Z316" s="47"/>
      <c r="AA316" s="47"/>
      <c r="AB316" s="47"/>
      <c r="AC316" s="47"/>
      <c r="AD316" s="48"/>
      <c r="AE316" s="62">
        <v>0</v>
      </c>
      <c r="AF316" s="47"/>
      <c r="AG316" s="47"/>
      <c r="AH316" s="47"/>
      <c r="AI316" s="47"/>
      <c r="AJ316" s="47"/>
      <c r="AK316" s="47"/>
      <c r="AL316" s="41"/>
      <c r="AM316" s="41"/>
      <c r="AN316" s="51">
        <f t="shared" ca="1" si="18"/>
        <v>2459.4202898550725</v>
      </c>
      <c r="AO316" s="59"/>
    </row>
    <row r="317" spans="1:41" ht="15" x14ac:dyDescent="0.2">
      <c r="A317" s="34" t="s">
        <v>38</v>
      </c>
      <c r="B317" s="35">
        <v>312</v>
      </c>
      <c r="C317" s="36">
        <v>2016</v>
      </c>
      <c r="D317" s="38" t="s">
        <v>250</v>
      </c>
      <c r="E317" s="39">
        <v>42474</v>
      </c>
      <c r="F317" s="40" t="s">
        <v>719</v>
      </c>
      <c r="G317" s="41" t="s">
        <v>41</v>
      </c>
      <c r="H317" s="41" t="s">
        <v>42</v>
      </c>
      <c r="I317" s="42">
        <v>6700000</v>
      </c>
      <c r="J317" s="54">
        <v>6700000</v>
      </c>
      <c r="K317" s="54">
        <v>6700000</v>
      </c>
      <c r="L317" s="43" t="e">
        <v>#N/A</v>
      </c>
      <c r="M317" s="37" t="s">
        <v>43</v>
      </c>
      <c r="N317" s="41" t="s">
        <v>720</v>
      </c>
      <c r="O317" s="44">
        <v>42474</v>
      </c>
      <c r="P317" s="44">
        <v>42541</v>
      </c>
      <c r="Q317" s="44">
        <v>42541</v>
      </c>
      <c r="R317" s="45">
        <f t="shared" si="16"/>
        <v>68</v>
      </c>
      <c r="S317" s="45">
        <f t="shared" si="15"/>
        <v>2.2666666666666666</v>
      </c>
      <c r="T317" s="46" t="str">
        <f t="shared" ca="1" si="17"/>
        <v>TERMINADO</v>
      </c>
      <c r="U317" s="47"/>
      <c r="V317" s="48"/>
      <c r="W317" s="48"/>
      <c r="X317" s="47"/>
      <c r="Y317" s="47"/>
      <c r="Z317" s="47"/>
      <c r="AA317" s="47"/>
      <c r="AB317" s="47"/>
      <c r="AC317" s="47"/>
      <c r="AD317" s="48"/>
      <c r="AE317" s="62">
        <v>0</v>
      </c>
      <c r="AF317" s="47"/>
      <c r="AG317" s="47"/>
      <c r="AH317" s="47"/>
      <c r="AI317" s="47"/>
      <c r="AJ317" s="47"/>
      <c r="AK317" s="47"/>
      <c r="AL317" s="41"/>
      <c r="AM317" s="41"/>
      <c r="AN317" s="51">
        <f t="shared" ca="1" si="18"/>
        <v>2494.1176470588234</v>
      </c>
      <c r="AO317" s="59"/>
    </row>
    <row r="318" spans="1:41" ht="15" x14ac:dyDescent="0.2">
      <c r="A318" s="34" t="s">
        <v>38</v>
      </c>
      <c r="B318" s="35">
        <v>313</v>
      </c>
      <c r="C318" s="36">
        <v>2016</v>
      </c>
      <c r="D318" s="38" t="s">
        <v>193</v>
      </c>
      <c r="E318" s="39">
        <v>42474</v>
      </c>
      <c r="F318" s="40" t="s">
        <v>721</v>
      </c>
      <c r="G318" s="41" t="s">
        <v>41</v>
      </c>
      <c r="H318" s="41" t="s">
        <v>42</v>
      </c>
      <c r="I318" s="42">
        <v>9000000</v>
      </c>
      <c r="J318" s="54">
        <v>9000000</v>
      </c>
      <c r="K318" s="54">
        <v>9000000</v>
      </c>
      <c r="L318" s="43" t="e">
        <v>#N/A</v>
      </c>
      <c r="M318" s="37" t="s">
        <v>43</v>
      </c>
      <c r="N318" s="41" t="s">
        <v>722</v>
      </c>
      <c r="O318" s="44">
        <v>42475</v>
      </c>
      <c r="P318" s="44">
        <v>42566</v>
      </c>
      <c r="Q318" s="44">
        <v>42566</v>
      </c>
      <c r="R318" s="45">
        <f t="shared" si="16"/>
        <v>92</v>
      </c>
      <c r="S318" s="45">
        <f t="shared" si="15"/>
        <v>3.0666666666666669</v>
      </c>
      <c r="T318" s="46" t="str">
        <f t="shared" ca="1" si="17"/>
        <v>TERMINADO</v>
      </c>
      <c r="U318" s="47"/>
      <c r="V318" s="48"/>
      <c r="W318" s="48"/>
      <c r="X318" s="47"/>
      <c r="Y318" s="47"/>
      <c r="Z318" s="47"/>
      <c r="AA318" s="47"/>
      <c r="AB318" s="47"/>
      <c r="AC318" s="47"/>
      <c r="AD318" s="48"/>
      <c r="AE318" s="62">
        <v>0</v>
      </c>
      <c r="AF318" s="47"/>
      <c r="AG318" s="47"/>
      <c r="AH318" s="47"/>
      <c r="AI318" s="47"/>
      <c r="AJ318" s="47"/>
      <c r="AK318" s="47"/>
      <c r="AL318" s="41"/>
      <c r="AM318" s="41"/>
      <c r="AN318" s="51">
        <f t="shared" ca="1" si="18"/>
        <v>1842.391304347826</v>
      </c>
      <c r="AO318" s="59"/>
    </row>
    <row r="319" spans="1:41" ht="15" x14ac:dyDescent="0.2">
      <c r="A319" s="34" t="s">
        <v>200</v>
      </c>
      <c r="B319" s="35">
        <v>5</v>
      </c>
      <c r="C319" s="36">
        <v>2016</v>
      </c>
      <c r="D319" s="38" t="s">
        <v>39</v>
      </c>
      <c r="E319" s="39">
        <v>42474</v>
      </c>
      <c r="F319" s="40" t="s">
        <v>723</v>
      </c>
      <c r="G319" s="41" t="s">
        <v>202</v>
      </c>
      <c r="H319" s="41" t="s">
        <v>42</v>
      </c>
      <c r="I319" s="42">
        <v>2326000</v>
      </c>
      <c r="J319" s="54">
        <v>2326000</v>
      </c>
      <c r="K319" s="54"/>
      <c r="L319" s="43">
        <v>5800000</v>
      </c>
      <c r="M319" s="37" t="s">
        <v>43</v>
      </c>
      <c r="N319" s="41" t="s">
        <v>724</v>
      </c>
      <c r="O319" s="44">
        <v>42480</v>
      </c>
      <c r="P319" s="44">
        <v>42510</v>
      </c>
      <c r="Q319" s="44"/>
      <c r="R319" s="37">
        <f t="shared" si="16"/>
        <v>31</v>
      </c>
      <c r="S319" s="45">
        <f t="shared" si="15"/>
        <v>1.0333333333333334</v>
      </c>
      <c r="T319" s="46" t="str">
        <f t="shared" ca="1" si="17"/>
        <v>TERMINADO</v>
      </c>
      <c r="U319" s="47"/>
      <c r="V319" s="48"/>
      <c r="W319" s="48"/>
      <c r="X319" s="47"/>
      <c r="Y319" s="47"/>
      <c r="Z319" s="47"/>
      <c r="AA319" s="47"/>
      <c r="AB319" s="47"/>
      <c r="AC319" s="47"/>
      <c r="AD319" s="48"/>
      <c r="AE319" s="62">
        <v>0</v>
      </c>
      <c r="AF319" s="47"/>
      <c r="AG319" s="47"/>
      <c r="AH319" s="47"/>
      <c r="AI319" s="47"/>
      <c r="AJ319" s="47"/>
      <c r="AK319" s="47"/>
      <c r="AL319" s="41"/>
      <c r="AM319" s="41"/>
      <c r="AN319" s="51">
        <f t="shared" ca="1" si="18"/>
        <v>5451.6129032258068</v>
      </c>
      <c r="AO319" s="59"/>
    </row>
    <row r="320" spans="1:41" ht="15" x14ac:dyDescent="0.2">
      <c r="A320" s="34" t="s">
        <v>38</v>
      </c>
      <c r="B320" s="35">
        <v>314</v>
      </c>
      <c r="C320" s="36">
        <v>2016</v>
      </c>
      <c r="D320" s="38" t="s">
        <v>160</v>
      </c>
      <c r="E320" s="39">
        <v>42475</v>
      </c>
      <c r="F320" s="40" t="s">
        <v>725</v>
      </c>
      <c r="G320" s="41" t="s">
        <v>41</v>
      </c>
      <c r="H320" s="41" t="s">
        <v>42</v>
      </c>
      <c r="I320" s="42">
        <v>6700000</v>
      </c>
      <c r="J320" s="54">
        <v>6700000</v>
      </c>
      <c r="K320" s="54">
        <v>6700000</v>
      </c>
      <c r="L320" s="43" t="e">
        <v>#N/A</v>
      </c>
      <c r="M320" s="37" t="s">
        <v>43</v>
      </c>
      <c r="N320" s="41" t="s">
        <v>726</v>
      </c>
      <c r="O320" s="44">
        <v>42475</v>
      </c>
      <c r="P320" s="44">
        <v>42541</v>
      </c>
      <c r="Q320" s="44">
        <v>42541</v>
      </c>
      <c r="R320" s="45">
        <f t="shared" si="16"/>
        <v>67</v>
      </c>
      <c r="S320" s="45">
        <f t="shared" si="15"/>
        <v>2.2333333333333334</v>
      </c>
      <c r="T320" s="46" t="str">
        <f t="shared" ca="1" si="17"/>
        <v>TERMINADO</v>
      </c>
      <c r="U320" s="47"/>
      <c r="V320" s="48"/>
      <c r="W320" s="48"/>
      <c r="X320" s="47"/>
      <c r="Y320" s="47"/>
      <c r="Z320" s="47"/>
      <c r="AA320" s="47"/>
      <c r="AB320" s="47"/>
      <c r="AC320" s="47"/>
      <c r="AD320" s="48"/>
      <c r="AE320" s="62">
        <v>0</v>
      </c>
      <c r="AF320" s="47"/>
      <c r="AG320" s="47"/>
      <c r="AH320" s="47"/>
      <c r="AI320" s="47"/>
      <c r="AJ320" s="47"/>
      <c r="AK320" s="47"/>
      <c r="AL320" s="41"/>
      <c r="AM320" s="41"/>
      <c r="AN320" s="51">
        <f t="shared" ca="1" si="18"/>
        <v>2529.8507462686566</v>
      </c>
      <c r="AO320" s="59"/>
    </row>
    <row r="321" spans="1:41" ht="15" x14ac:dyDescent="0.2">
      <c r="A321" s="34" t="s">
        <v>38</v>
      </c>
      <c r="B321" s="35">
        <v>315</v>
      </c>
      <c r="C321" s="36">
        <v>2016</v>
      </c>
      <c r="D321" s="38" t="s">
        <v>256</v>
      </c>
      <c r="E321" s="39">
        <v>42475</v>
      </c>
      <c r="F321" s="40" t="s">
        <v>727</v>
      </c>
      <c r="G321" s="41" t="s">
        <v>41</v>
      </c>
      <c r="H321" s="41" t="s">
        <v>42</v>
      </c>
      <c r="I321" s="42">
        <v>8360000</v>
      </c>
      <c r="J321" s="54">
        <v>8360000</v>
      </c>
      <c r="K321" s="54">
        <v>8360000</v>
      </c>
      <c r="L321" s="43" t="e">
        <v>#N/A</v>
      </c>
      <c r="M321" s="37" t="s">
        <v>43</v>
      </c>
      <c r="N321" s="41" t="s">
        <v>728</v>
      </c>
      <c r="O321" s="44">
        <v>42475</v>
      </c>
      <c r="P321" s="44">
        <v>42541</v>
      </c>
      <c r="Q321" s="44">
        <v>42541</v>
      </c>
      <c r="R321" s="45">
        <f t="shared" si="16"/>
        <v>67</v>
      </c>
      <c r="S321" s="45">
        <f t="shared" ref="S321:S384" si="19">+R321/30</f>
        <v>2.2333333333333334</v>
      </c>
      <c r="T321" s="46" t="str">
        <f t="shared" ca="1" si="17"/>
        <v>TERMINADO</v>
      </c>
      <c r="U321" s="47"/>
      <c r="V321" s="48"/>
      <c r="W321" s="48"/>
      <c r="X321" s="47"/>
      <c r="Y321" s="47"/>
      <c r="Z321" s="47"/>
      <c r="AA321" s="47"/>
      <c r="AB321" s="47"/>
      <c r="AC321" s="47"/>
      <c r="AD321" s="48"/>
      <c r="AE321" s="62">
        <v>0</v>
      </c>
      <c r="AF321" s="47"/>
      <c r="AG321" s="47"/>
      <c r="AH321" s="47"/>
      <c r="AI321" s="47"/>
      <c r="AJ321" s="47"/>
      <c r="AK321" s="47"/>
      <c r="AL321" s="41"/>
      <c r="AM321" s="41"/>
      <c r="AN321" s="51">
        <f t="shared" ca="1" si="18"/>
        <v>2529.8507462686566</v>
      </c>
      <c r="AO321" s="59"/>
    </row>
    <row r="322" spans="1:41" ht="15" x14ac:dyDescent="0.2">
      <c r="A322" s="34" t="s">
        <v>38</v>
      </c>
      <c r="B322" s="35">
        <v>316</v>
      </c>
      <c r="C322" s="36">
        <v>2016</v>
      </c>
      <c r="D322" s="38" t="s">
        <v>193</v>
      </c>
      <c r="E322" s="39">
        <v>42475</v>
      </c>
      <c r="F322" s="40" t="s">
        <v>729</v>
      </c>
      <c r="G322" s="41" t="s">
        <v>41</v>
      </c>
      <c r="H322" s="41" t="s">
        <v>42</v>
      </c>
      <c r="I322" s="42">
        <v>9900000</v>
      </c>
      <c r="J322" s="54">
        <v>9900000</v>
      </c>
      <c r="K322" s="54">
        <v>9900000</v>
      </c>
      <c r="L322" s="43" t="e">
        <v>#N/A</v>
      </c>
      <c r="M322" s="37" t="s">
        <v>43</v>
      </c>
      <c r="N322" s="41" t="s">
        <v>730</v>
      </c>
      <c r="O322" s="44">
        <v>42475</v>
      </c>
      <c r="P322" s="44">
        <v>42541</v>
      </c>
      <c r="Q322" s="44">
        <v>42541</v>
      </c>
      <c r="R322" s="45">
        <f t="shared" si="16"/>
        <v>67</v>
      </c>
      <c r="S322" s="45">
        <f t="shared" si="19"/>
        <v>2.2333333333333334</v>
      </c>
      <c r="T322" s="46" t="str">
        <f t="shared" ca="1" si="17"/>
        <v>TERMINADO</v>
      </c>
      <c r="U322" s="47"/>
      <c r="V322" s="48"/>
      <c r="W322" s="48"/>
      <c r="X322" s="47"/>
      <c r="Y322" s="47"/>
      <c r="Z322" s="47"/>
      <c r="AA322" s="47"/>
      <c r="AB322" s="47"/>
      <c r="AC322" s="47"/>
      <c r="AD322" s="48"/>
      <c r="AE322" s="62">
        <v>0</v>
      </c>
      <c r="AF322" s="47"/>
      <c r="AG322" s="47"/>
      <c r="AH322" s="47"/>
      <c r="AI322" s="47"/>
      <c r="AJ322" s="47"/>
      <c r="AK322" s="47"/>
      <c r="AL322" s="41"/>
      <c r="AM322" s="41"/>
      <c r="AN322" s="51">
        <f t="shared" ca="1" si="18"/>
        <v>2529.8507462686566</v>
      </c>
      <c r="AO322" s="59"/>
    </row>
    <row r="323" spans="1:41" ht="15" x14ac:dyDescent="0.2">
      <c r="A323" s="34" t="s">
        <v>38</v>
      </c>
      <c r="B323" s="35">
        <v>317</v>
      </c>
      <c r="C323" s="36">
        <v>2016</v>
      </c>
      <c r="D323" s="38" t="s">
        <v>250</v>
      </c>
      <c r="E323" s="39">
        <v>42475</v>
      </c>
      <c r="F323" s="40" t="s">
        <v>731</v>
      </c>
      <c r="G323" s="41" t="s">
        <v>41</v>
      </c>
      <c r="H323" s="41" t="s">
        <v>42</v>
      </c>
      <c r="I323" s="42">
        <v>9900000</v>
      </c>
      <c r="J323" s="54">
        <v>9900000</v>
      </c>
      <c r="K323" s="54">
        <v>9900000</v>
      </c>
      <c r="L323" s="43" t="e">
        <v>#N/A</v>
      </c>
      <c r="M323" s="37" t="s">
        <v>43</v>
      </c>
      <c r="N323" s="41" t="s">
        <v>732</v>
      </c>
      <c r="O323" s="44">
        <v>42475</v>
      </c>
      <c r="P323" s="44">
        <v>42541</v>
      </c>
      <c r="Q323" s="44">
        <v>42541</v>
      </c>
      <c r="R323" s="45">
        <f t="shared" ref="R323:R386" si="20">P323-O323+1</f>
        <v>67</v>
      </c>
      <c r="S323" s="45">
        <f t="shared" si="19"/>
        <v>2.2333333333333334</v>
      </c>
      <c r="T323" s="46" t="str">
        <f t="shared" ref="T323:T386" ca="1" si="21">IF(O323=0,"",IF($T$1&gt;P323,"TERMINADO","EN EJECUCION"))</f>
        <v>TERMINADO</v>
      </c>
      <c r="U323" s="47"/>
      <c r="V323" s="48"/>
      <c r="W323" s="48"/>
      <c r="X323" s="47"/>
      <c r="Y323" s="47"/>
      <c r="Z323" s="47"/>
      <c r="AA323" s="47"/>
      <c r="AB323" s="47"/>
      <c r="AC323" s="47"/>
      <c r="AD323" s="48"/>
      <c r="AE323" s="62">
        <v>0</v>
      </c>
      <c r="AF323" s="47"/>
      <c r="AG323" s="47"/>
      <c r="AH323" s="47"/>
      <c r="AI323" s="47"/>
      <c r="AJ323" s="47"/>
      <c r="AK323" s="47"/>
      <c r="AL323" s="41"/>
      <c r="AM323" s="41"/>
      <c r="AN323" s="51">
        <f t="shared" ref="AN323:AN386" ca="1" si="22">IF(R323=1,"",100*($T$1-O323+1)/R323)</f>
        <v>2529.8507462686566</v>
      </c>
      <c r="AO323" s="59"/>
    </row>
    <row r="324" spans="1:41" ht="15" x14ac:dyDescent="0.2">
      <c r="A324" s="34" t="s">
        <v>38</v>
      </c>
      <c r="B324" s="35">
        <v>318</v>
      </c>
      <c r="C324" s="36">
        <v>2016</v>
      </c>
      <c r="D324" s="38" t="s">
        <v>160</v>
      </c>
      <c r="E324" s="39">
        <v>42478</v>
      </c>
      <c r="F324" s="40" t="s">
        <v>733</v>
      </c>
      <c r="G324" s="41" t="s">
        <v>41</v>
      </c>
      <c r="H324" s="41" t="s">
        <v>42</v>
      </c>
      <c r="I324" s="42">
        <v>9450000</v>
      </c>
      <c r="J324" s="54">
        <v>9450000</v>
      </c>
      <c r="K324" s="54">
        <v>9450000</v>
      </c>
      <c r="L324" s="43" t="e">
        <v>#N/A</v>
      </c>
      <c r="M324" s="37" t="s">
        <v>43</v>
      </c>
      <c r="N324" s="41" t="s">
        <v>734</v>
      </c>
      <c r="O324" s="44">
        <v>42478</v>
      </c>
      <c r="P324" s="44">
        <v>42541</v>
      </c>
      <c r="Q324" s="44">
        <v>42541</v>
      </c>
      <c r="R324" s="45">
        <f t="shared" si="20"/>
        <v>64</v>
      </c>
      <c r="S324" s="45">
        <f t="shared" si="19"/>
        <v>2.1333333333333333</v>
      </c>
      <c r="T324" s="46" t="str">
        <f t="shared" ca="1" si="21"/>
        <v>TERMINADO</v>
      </c>
      <c r="U324" s="47"/>
      <c r="V324" s="48"/>
      <c r="W324" s="48"/>
      <c r="X324" s="47"/>
      <c r="Y324" s="47"/>
      <c r="Z324" s="47"/>
      <c r="AA324" s="47"/>
      <c r="AB324" s="47"/>
      <c r="AC324" s="47"/>
      <c r="AD324" s="48"/>
      <c r="AE324" s="62">
        <v>0</v>
      </c>
      <c r="AF324" s="47"/>
      <c r="AG324" s="47"/>
      <c r="AH324" s="47"/>
      <c r="AI324" s="47"/>
      <c r="AJ324" s="47"/>
      <c r="AK324" s="47"/>
      <c r="AL324" s="41"/>
      <c r="AM324" s="41"/>
      <c r="AN324" s="51">
        <f t="shared" ca="1" si="22"/>
        <v>2643.75</v>
      </c>
      <c r="AO324" s="59"/>
    </row>
    <row r="325" spans="1:41" ht="15" x14ac:dyDescent="0.2">
      <c r="A325" s="34" t="s">
        <v>38</v>
      </c>
      <c r="B325" s="35">
        <v>319</v>
      </c>
      <c r="C325" s="36">
        <v>2016</v>
      </c>
      <c r="D325" s="38" t="s">
        <v>250</v>
      </c>
      <c r="E325" s="39">
        <v>42478</v>
      </c>
      <c r="F325" s="40" t="s">
        <v>735</v>
      </c>
      <c r="G325" s="41" t="s">
        <v>41</v>
      </c>
      <c r="H325" s="41" t="s">
        <v>42</v>
      </c>
      <c r="I325" s="42">
        <v>15750000</v>
      </c>
      <c r="J325" s="54">
        <v>15750000</v>
      </c>
      <c r="K325" s="54">
        <v>15750000</v>
      </c>
      <c r="L325" s="43" t="e">
        <v>#N/A</v>
      </c>
      <c r="M325" s="37" t="s">
        <v>43</v>
      </c>
      <c r="N325" s="41" t="s">
        <v>736</v>
      </c>
      <c r="O325" s="44">
        <v>42478</v>
      </c>
      <c r="P325" s="44">
        <v>42541</v>
      </c>
      <c r="Q325" s="44">
        <v>42541</v>
      </c>
      <c r="R325" s="45">
        <f t="shared" si="20"/>
        <v>64</v>
      </c>
      <c r="S325" s="45">
        <f t="shared" si="19"/>
        <v>2.1333333333333333</v>
      </c>
      <c r="T325" s="46" t="str">
        <f t="shared" ca="1" si="21"/>
        <v>TERMINADO</v>
      </c>
      <c r="U325" s="47"/>
      <c r="V325" s="48"/>
      <c r="W325" s="48"/>
      <c r="X325" s="47"/>
      <c r="Y325" s="47"/>
      <c r="Z325" s="47"/>
      <c r="AA325" s="47"/>
      <c r="AB325" s="47"/>
      <c r="AC325" s="47"/>
      <c r="AD325" s="48"/>
      <c r="AE325" s="62">
        <v>0</v>
      </c>
      <c r="AF325" s="47"/>
      <c r="AG325" s="47"/>
      <c r="AH325" s="47"/>
      <c r="AI325" s="47"/>
      <c r="AJ325" s="47"/>
      <c r="AK325" s="47"/>
      <c r="AL325" s="41"/>
      <c r="AM325" s="41"/>
      <c r="AN325" s="51">
        <f t="shared" ca="1" si="22"/>
        <v>2643.75</v>
      </c>
      <c r="AO325" s="59"/>
    </row>
    <row r="326" spans="1:41" ht="15" x14ac:dyDescent="0.2">
      <c r="A326" s="34" t="s">
        <v>38</v>
      </c>
      <c r="B326" s="35">
        <v>320</v>
      </c>
      <c r="C326" s="36">
        <v>2016</v>
      </c>
      <c r="D326" s="38" t="s">
        <v>250</v>
      </c>
      <c r="E326" s="39">
        <v>42478</v>
      </c>
      <c r="F326" s="40" t="s">
        <v>737</v>
      </c>
      <c r="G326" s="41" t="s">
        <v>41</v>
      </c>
      <c r="H326" s="41" t="s">
        <v>42</v>
      </c>
      <c r="I326" s="42">
        <v>8266667</v>
      </c>
      <c r="J326" s="54">
        <v>8266667</v>
      </c>
      <c r="K326" s="54">
        <v>8266667</v>
      </c>
      <c r="L326" s="43" t="e">
        <v>#N/A</v>
      </c>
      <c r="M326" s="37" t="s">
        <v>43</v>
      </c>
      <c r="N326" s="41" t="s">
        <v>738</v>
      </c>
      <c r="O326" s="44">
        <v>42479</v>
      </c>
      <c r="P326" s="44">
        <v>42541</v>
      </c>
      <c r="Q326" s="44">
        <v>42541</v>
      </c>
      <c r="R326" s="45">
        <f t="shared" si="20"/>
        <v>63</v>
      </c>
      <c r="S326" s="45">
        <f t="shared" si="19"/>
        <v>2.1</v>
      </c>
      <c r="T326" s="46" t="str">
        <f t="shared" ca="1" si="21"/>
        <v>TERMINADO</v>
      </c>
      <c r="U326" s="47"/>
      <c r="V326" s="48"/>
      <c r="W326" s="48"/>
      <c r="X326" s="47"/>
      <c r="Y326" s="47"/>
      <c r="Z326" s="47"/>
      <c r="AA326" s="47"/>
      <c r="AB326" s="47"/>
      <c r="AC326" s="47"/>
      <c r="AD326" s="48"/>
      <c r="AE326" s="62">
        <v>0</v>
      </c>
      <c r="AF326" s="47"/>
      <c r="AG326" s="47"/>
      <c r="AH326" s="47"/>
      <c r="AI326" s="47"/>
      <c r="AJ326" s="47"/>
      <c r="AK326" s="47"/>
      <c r="AL326" s="41"/>
      <c r="AM326" s="41"/>
      <c r="AN326" s="51">
        <f t="shared" ca="1" si="22"/>
        <v>2684.1269841269841</v>
      </c>
      <c r="AO326" s="59"/>
    </row>
    <row r="327" spans="1:41" ht="15" x14ac:dyDescent="0.2">
      <c r="A327" s="34" t="s">
        <v>38</v>
      </c>
      <c r="B327" s="35">
        <v>321</v>
      </c>
      <c r="C327" s="36">
        <v>2016</v>
      </c>
      <c r="D327" s="38" t="s">
        <v>53</v>
      </c>
      <c r="E327" s="39">
        <v>42479</v>
      </c>
      <c r="F327" s="40" t="s">
        <v>739</v>
      </c>
      <c r="G327" s="41" t="s">
        <v>41</v>
      </c>
      <c r="H327" s="41" t="s">
        <v>42</v>
      </c>
      <c r="I327" s="42">
        <v>6800000</v>
      </c>
      <c r="J327" s="54">
        <v>6800000</v>
      </c>
      <c r="K327" s="54">
        <v>2800000</v>
      </c>
      <c r="L327" s="43" t="e">
        <v>#N/A</v>
      </c>
      <c r="M327" s="37" t="s">
        <v>43</v>
      </c>
      <c r="N327" s="41" t="s">
        <v>740</v>
      </c>
      <c r="O327" s="44">
        <v>42479</v>
      </c>
      <c r="P327" s="44">
        <v>42582</v>
      </c>
      <c r="Q327" s="44">
        <v>42582</v>
      </c>
      <c r="R327" s="45">
        <f t="shared" si="20"/>
        <v>104</v>
      </c>
      <c r="S327" s="45">
        <f t="shared" si="19"/>
        <v>3.4666666666666668</v>
      </c>
      <c r="T327" s="46" t="str">
        <f t="shared" ca="1" si="21"/>
        <v>TERMINADO</v>
      </c>
      <c r="U327" s="47"/>
      <c r="V327" s="48"/>
      <c r="W327" s="48"/>
      <c r="X327" s="47"/>
      <c r="Y327" s="47"/>
      <c r="Z327" s="47"/>
      <c r="AA327" s="47"/>
      <c r="AB327" s="47"/>
      <c r="AC327" s="47"/>
      <c r="AD327" s="48"/>
      <c r="AE327" s="62">
        <v>0</v>
      </c>
      <c r="AF327" s="47"/>
      <c r="AG327" s="47"/>
      <c r="AH327" s="47"/>
      <c r="AI327" s="47"/>
      <c r="AJ327" s="47"/>
      <c r="AK327" s="47"/>
      <c r="AL327" s="41"/>
      <c r="AM327" s="41"/>
      <c r="AN327" s="51">
        <f t="shared" ca="1" si="22"/>
        <v>1625.9615384615386</v>
      </c>
      <c r="AO327" s="59"/>
    </row>
    <row r="328" spans="1:41" ht="15" x14ac:dyDescent="0.2">
      <c r="A328" s="34" t="s">
        <v>38</v>
      </c>
      <c r="B328" s="35">
        <v>322</v>
      </c>
      <c r="C328" s="36">
        <v>2016</v>
      </c>
      <c r="D328" s="38" t="s">
        <v>90</v>
      </c>
      <c r="E328" s="39">
        <v>42479</v>
      </c>
      <c r="F328" s="40" t="s">
        <v>741</v>
      </c>
      <c r="G328" s="41" t="s">
        <v>41</v>
      </c>
      <c r="H328" s="41" t="s">
        <v>42</v>
      </c>
      <c r="I328" s="42">
        <v>6800000</v>
      </c>
      <c r="J328" s="54">
        <v>6800000</v>
      </c>
      <c r="K328" s="54">
        <v>6800000</v>
      </c>
      <c r="L328" s="43" t="e">
        <v>#N/A</v>
      </c>
      <c r="M328" s="37" t="s">
        <v>43</v>
      </c>
      <c r="N328" s="41" t="s">
        <v>742</v>
      </c>
      <c r="O328" s="44">
        <v>42479</v>
      </c>
      <c r="P328" s="44">
        <v>42582</v>
      </c>
      <c r="Q328" s="44">
        <v>42582</v>
      </c>
      <c r="R328" s="45">
        <f t="shared" si="20"/>
        <v>104</v>
      </c>
      <c r="S328" s="45">
        <f t="shared" si="19"/>
        <v>3.4666666666666668</v>
      </c>
      <c r="T328" s="46" t="str">
        <f t="shared" ca="1" si="21"/>
        <v>TERMINADO</v>
      </c>
      <c r="U328" s="47"/>
      <c r="V328" s="48"/>
      <c r="W328" s="48"/>
      <c r="X328" s="47"/>
      <c r="Y328" s="47"/>
      <c r="Z328" s="47"/>
      <c r="AA328" s="47"/>
      <c r="AB328" s="47"/>
      <c r="AC328" s="47"/>
      <c r="AD328" s="48"/>
      <c r="AE328" s="62">
        <v>0</v>
      </c>
      <c r="AF328" s="47"/>
      <c r="AG328" s="47"/>
      <c r="AH328" s="47"/>
      <c r="AI328" s="47"/>
      <c r="AJ328" s="47"/>
      <c r="AK328" s="47"/>
      <c r="AL328" s="41"/>
      <c r="AM328" s="41"/>
      <c r="AN328" s="51">
        <f t="shared" ca="1" si="22"/>
        <v>1625.9615384615386</v>
      </c>
      <c r="AO328" s="59"/>
    </row>
    <row r="329" spans="1:41" ht="15" x14ac:dyDescent="0.2">
      <c r="A329" s="34" t="s">
        <v>38</v>
      </c>
      <c r="B329" s="35">
        <v>323</v>
      </c>
      <c r="C329" s="36">
        <v>2016</v>
      </c>
      <c r="D329" s="38" t="s">
        <v>743</v>
      </c>
      <c r="E329" s="39">
        <v>42479</v>
      </c>
      <c r="F329" s="40" t="s">
        <v>744</v>
      </c>
      <c r="G329" s="41" t="s">
        <v>41</v>
      </c>
      <c r="H329" s="41" t="s">
        <v>42</v>
      </c>
      <c r="I329" s="42">
        <v>11366667</v>
      </c>
      <c r="J329" s="54">
        <v>11366667</v>
      </c>
      <c r="K329" s="54">
        <v>11366667</v>
      </c>
      <c r="L329" s="43" t="e">
        <v>#N/A</v>
      </c>
      <c r="M329" s="37" t="s">
        <v>43</v>
      </c>
      <c r="N329" s="41" t="s">
        <v>745</v>
      </c>
      <c r="O329" s="44">
        <v>42479</v>
      </c>
      <c r="P329" s="44">
        <v>42541</v>
      </c>
      <c r="Q329" s="44">
        <v>42541</v>
      </c>
      <c r="R329" s="45">
        <f t="shared" si="20"/>
        <v>63</v>
      </c>
      <c r="S329" s="45">
        <f t="shared" si="19"/>
        <v>2.1</v>
      </c>
      <c r="T329" s="46" t="str">
        <f t="shared" ca="1" si="21"/>
        <v>TERMINADO</v>
      </c>
      <c r="U329" s="47"/>
      <c r="V329" s="48"/>
      <c r="W329" s="48"/>
      <c r="X329" s="47"/>
      <c r="Y329" s="47"/>
      <c r="Z329" s="47"/>
      <c r="AA329" s="47"/>
      <c r="AB329" s="47"/>
      <c r="AC329" s="47"/>
      <c r="AD329" s="48"/>
      <c r="AE329" s="62">
        <v>0</v>
      </c>
      <c r="AF329" s="47"/>
      <c r="AG329" s="47"/>
      <c r="AH329" s="47"/>
      <c r="AI329" s="47"/>
      <c r="AJ329" s="47"/>
      <c r="AK329" s="47"/>
      <c r="AL329" s="41"/>
      <c r="AM329" s="41"/>
      <c r="AN329" s="51">
        <f t="shared" ca="1" si="22"/>
        <v>2684.1269841269841</v>
      </c>
      <c r="AO329" s="59"/>
    </row>
    <row r="330" spans="1:41" ht="15" x14ac:dyDescent="0.2">
      <c r="A330" s="34" t="s">
        <v>38</v>
      </c>
      <c r="B330" s="35">
        <v>324</v>
      </c>
      <c r="C330" s="36">
        <v>2016</v>
      </c>
      <c r="D330" s="38" t="s">
        <v>746</v>
      </c>
      <c r="E330" s="39">
        <v>42480</v>
      </c>
      <c r="F330" s="40" t="s">
        <v>747</v>
      </c>
      <c r="G330" s="41" t="s">
        <v>41</v>
      </c>
      <c r="H330" s="41" t="s">
        <v>42</v>
      </c>
      <c r="I330" s="42">
        <v>5515640</v>
      </c>
      <c r="J330" s="54">
        <v>5515640</v>
      </c>
      <c r="K330" s="54">
        <v>5515640</v>
      </c>
      <c r="L330" s="43" t="e">
        <v>#N/A</v>
      </c>
      <c r="M330" s="37" t="s">
        <v>43</v>
      </c>
      <c r="N330" s="41" t="s">
        <v>748</v>
      </c>
      <c r="O330" s="44">
        <v>42482</v>
      </c>
      <c r="P330" s="44">
        <v>42512</v>
      </c>
      <c r="Q330" s="44">
        <v>42512</v>
      </c>
      <c r="R330" s="45">
        <f t="shared" si="20"/>
        <v>31</v>
      </c>
      <c r="S330" s="45">
        <f t="shared" si="19"/>
        <v>1.0333333333333334</v>
      </c>
      <c r="T330" s="46" t="str">
        <f t="shared" ca="1" si="21"/>
        <v>TERMINADO</v>
      </c>
      <c r="U330" s="47"/>
      <c r="V330" s="48"/>
      <c r="W330" s="48"/>
      <c r="X330" s="47"/>
      <c r="Y330" s="47"/>
      <c r="Z330" s="47"/>
      <c r="AA330" s="47"/>
      <c r="AB330" s="47"/>
      <c r="AC330" s="47"/>
      <c r="AD330" s="48"/>
      <c r="AE330" s="62">
        <v>0</v>
      </c>
      <c r="AF330" s="47"/>
      <c r="AG330" s="47"/>
      <c r="AH330" s="47"/>
      <c r="AI330" s="47"/>
      <c r="AJ330" s="47"/>
      <c r="AK330" s="47"/>
      <c r="AL330" s="41"/>
      <c r="AM330" s="41"/>
      <c r="AN330" s="51">
        <f t="shared" ca="1" si="22"/>
        <v>5445.1612903225805</v>
      </c>
      <c r="AO330" s="59"/>
    </row>
    <row r="331" spans="1:41" ht="15" x14ac:dyDescent="0.2">
      <c r="A331" s="34" t="s">
        <v>38</v>
      </c>
      <c r="B331" s="35">
        <v>325</v>
      </c>
      <c r="C331" s="36">
        <v>2016</v>
      </c>
      <c r="D331" s="38" t="s">
        <v>193</v>
      </c>
      <c r="E331" s="39">
        <v>42480</v>
      </c>
      <c r="F331" s="40" t="s">
        <v>749</v>
      </c>
      <c r="G331" s="41" t="s">
        <v>41</v>
      </c>
      <c r="H331" s="41" t="s">
        <v>42</v>
      </c>
      <c r="I331" s="42">
        <v>11783333</v>
      </c>
      <c r="J331" s="54">
        <v>11783333</v>
      </c>
      <c r="K331" s="54">
        <v>11783333</v>
      </c>
      <c r="L331" s="43" t="e">
        <v>#N/A</v>
      </c>
      <c r="M331" s="37" t="s">
        <v>43</v>
      </c>
      <c r="N331" s="41" t="s">
        <v>750</v>
      </c>
      <c r="O331" s="44">
        <v>42480</v>
      </c>
      <c r="P331" s="44">
        <v>42582</v>
      </c>
      <c r="Q331" s="44">
        <v>42582</v>
      </c>
      <c r="R331" s="45">
        <f t="shared" si="20"/>
        <v>103</v>
      </c>
      <c r="S331" s="45">
        <f t="shared" si="19"/>
        <v>3.4333333333333331</v>
      </c>
      <c r="T331" s="46" t="str">
        <f t="shared" ca="1" si="21"/>
        <v>TERMINADO</v>
      </c>
      <c r="U331" s="47"/>
      <c r="V331" s="48"/>
      <c r="W331" s="48"/>
      <c r="X331" s="47"/>
      <c r="Y331" s="47"/>
      <c r="Z331" s="47"/>
      <c r="AA331" s="47"/>
      <c r="AB331" s="47"/>
      <c r="AC331" s="47"/>
      <c r="AD331" s="48"/>
      <c r="AE331" s="62">
        <v>0</v>
      </c>
      <c r="AF331" s="47"/>
      <c r="AG331" s="47"/>
      <c r="AH331" s="47"/>
      <c r="AI331" s="47"/>
      <c r="AJ331" s="47"/>
      <c r="AK331" s="47"/>
      <c r="AL331" s="41"/>
      <c r="AM331" s="41"/>
      <c r="AN331" s="51">
        <f t="shared" ca="1" si="22"/>
        <v>1640.7766990291261</v>
      </c>
      <c r="AO331" s="59"/>
    </row>
    <row r="332" spans="1:41" ht="15" x14ac:dyDescent="0.2">
      <c r="A332" s="34" t="s">
        <v>38</v>
      </c>
      <c r="B332" s="35">
        <v>326</v>
      </c>
      <c r="C332" s="36">
        <v>2016</v>
      </c>
      <c r="D332" s="38" t="s">
        <v>743</v>
      </c>
      <c r="E332" s="39">
        <v>42480</v>
      </c>
      <c r="F332" s="40" t="s">
        <v>751</v>
      </c>
      <c r="G332" s="41" t="s">
        <v>41</v>
      </c>
      <c r="H332" s="41" t="s">
        <v>42</v>
      </c>
      <c r="I332" s="42">
        <v>9000000</v>
      </c>
      <c r="J332" s="54">
        <v>9000000</v>
      </c>
      <c r="K332" s="54">
        <v>9000000</v>
      </c>
      <c r="L332" s="43" t="e">
        <v>#N/A</v>
      </c>
      <c r="M332" s="37" t="s">
        <v>43</v>
      </c>
      <c r="N332" s="41" t="s">
        <v>752</v>
      </c>
      <c r="O332" s="44">
        <v>42481</v>
      </c>
      <c r="P332" s="44">
        <v>42542</v>
      </c>
      <c r="Q332" s="44">
        <v>42542</v>
      </c>
      <c r="R332" s="45">
        <f t="shared" si="20"/>
        <v>62</v>
      </c>
      <c r="S332" s="45">
        <f t="shared" si="19"/>
        <v>2.0666666666666669</v>
      </c>
      <c r="T332" s="46" t="str">
        <f t="shared" ca="1" si="21"/>
        <v>TERMINADO</v>
      </c>
      <c r="U332" s="47"/>
      <c r="V332" s="48"/>
      <c r="W332" s="48"/>
      <c r="X332" s="47"/>
      <c r="Y332" s="47"/>
      <c r="Z332" s="47"/>
      <c r="AA332" s="47"/>
      <c r="AB332" s="47"/>
      <c r="AC332" s="47"/>
      <c r="AD332" s="48"/>
      <c r="AE332" s="62">
        <v>0</v>
      </c>
      <c r="AF332" s="47"/>
      <c r="AG332" s="47"/>
      <c r="AH332" s="47"/>
      <c r="AI332" s="47"/>
      <c r="AJ332" s="47"/>
      <c r="AK332" s="47"/>
      <c r="AL332" s="41"/>
      <c r="AM332" s="41"/>
      <c r="AN332" s="51">
        <f t="shared" ca="1" si="22"/>
        <v>2724.1935483870966</v>
      </c>
      <c r="AO332" s="59"/>
    </row>
    <row r="333" spans="1:41" ht="15" x14ac:dyDescent="0.2">
      <c r="A333" s="34" t="s">
        <v>38</v>
      </c>
      <c r="B333" s="35">
        <v>327</v>
      </c>
      <c r="C333" s="36">
        <v>2016</v>
      </c>
      <c r="D333" s="38" t="s">
        <v>250</v>
      </c>
      <c r="E333" s="39">
        <v>42480</v>
      </c>
      <c r="F333" s="40" t="s">
        <v>753</v>
      </c>
      <c r="G333" s="41" t="s">
        <v>41</v>
      </c>
      <c r="H333" s="41" t="s">
        <v>42</v>
      </c>
      <c r="I333" s="42">
        <v>8000000</v>
      </c>
      <c r="J333" s="54">
        <v>8000000</v>
      </c>
      <c r="K333" s="54">
        <v>8000000</v>
      </c>
      <c r="L333" s="43" t="e">
        <v>#N/A</v>
      </c>
      <c r="M333" s="37" t="s">
        <v>43</v>
      </c>
      <c r="N333" s="41" t="s">
        <v>754</v>
      </c>
      <c r="O333" s="44">
        <v>42480</v>
      </c>
      <c r="P333" s="44">
        <v>42541</v>
      </c>
      <c r="Q333" s="44">
        <v>42541</v>
      </c>
      <c r="R333" s="45">
        <f t="shared" si="20"/>
        <v>62</v>
      </c>
      <c r="S333" s="45">
        <f t="shared" si="19"/>
        <v>2.0666666666666669</v>
      </c>
      <c r="T333" s="46" t="str">
        <f t="shared" ca="1" si="21"/>
        <v>TERMINADO</v>
      </c>
      <c r="U333" s="47"/>
      <c r="V333" s="48"/>
      <c r="W333" s="48"/>
      <c r="X333" s="47"/>
      <c r="Y333" s="47"/>
      <c r="Z333" s="47"/>
      <c r="AA333" s="47"/>
      <c r="AB333" s="47"/>
      <c r="AC333" s="47"/>
      <c r="AD333" s="48"/>
      <c r="AE333" s="62">
        <v>0</v>
      </c>
      <c r="AF333" s="47"/>
      <c r="AG333" s="47"/>
      <c r="AH333" s="47"/>
      <c r="AI333" s="47"/>
      <c r="AJ333" s="47"/>
      <c r="AK333" s="47"/>
      <c r="AL333" s="41"/>
      <c r="AM333" s="41"/>
      <c r="AN333" s="51">
        <f t="shared" ca="1" si="22"/>
        <v>2725.8064516129034</v>
      </c>
      <c r="AO333" s="59"/>
    </row>
    <row r="334" spans="1:41" ht="15" x14ac:dyDescent="0.2">
      <c r="A334" s="34" t="s">
        <v>38</v>
      </c>
      <c r="B334" s="35">
        <v>328</v>
      </c>
      <c r="C334" s="36">
        <v>2016</v>
      </c>
      <c r="D334" s="38" t="s">
        <v>46</v>
      </c>
      <c r="E334" s="39">
        <v>42480</v>
      </c>
      <c r="F334" s="40" t="s">
        <v>755</v>
      </c>
      <c r="G334" s="41" t="s">
        <v>41</v>
      </c>
      <c r="H334" s="41" t="s">
        <v>42</v>
      </c>
      <c r="I334" s="42">
        <v>10500000</v>
      </c>
      <c r="J334" s="54">
        <v>10500000</v>
      </c>
      <c r="K334" s="54">
        <v>2566666</v>
      </c>
      <c r="L334" s="43" t="e">
        <v>#N/A</v>
      </c>
      <c r="M334" s="37" t="s">
        <v>43</v>
      </c>
      <c r="N334" s="41" t="s">
        <v>756</v>
      </c>
      <c r="O334" s="44">
        <v>42480</v>
      </c>
      <c r="P334" s="44">
        <v>42571</v>
      </c>
      <c r="Q334" s="44">
        <v>42571</v>
      </c>
      <c r="R334" s="45">
        <f t="shared" si="20"/>
        <v>92</v>
      </c>
      <c r="S334" s="45">
        <f t="shared" si="19"/>
        <v>3.0666666666666669</v>
      </c>
      <c r="T334" s="46" t="str">
        <f t="shared" ca="1" si="21"/>
        <v>TERMINADO</v>
      </c>
      <c r="U334" s="47"/>
      <c r="V334" s="48"/>
      <c r="W334" s="48"/>
      <c r="X334" s="47"/>
      <c r="Y334" s="47"/>
      <c r="Z334" s="47"/>
      <c r="AA334" s="47"/>
      <c r="AB334" s="47"/>
      <c r="AC334" s="47"/>
      <c r="AD334" s="48"/>
      <c r="AE334" s="62">
        <v>0</v>
      </c>
      <c r="AF334" s="47"/>
      <c r="AG334" s="47"/>
      <c r="AH334" s="47"/>
      <c r="AI334" s="47"/>
      <c r="AJ334" s="47"/>
      <c r="AK334" s="47"/>
      <c r="AL334" s="41"/>
      <c r="AM334" s="41"/>
      <c r="AN334" s="51">
        <f t="shared" ca="1" si="22"/>
        <v>1836.9565217391305</v>
      </c>
      <c r="AO334" s="59"/>
    </row>
    <row r="335" spans="1:41" ht="15" x14ac:dyDescent="0.2">
      <c r="A335" s="34" t="s">
        <v>38</v>
      </c>
      <c r="B335" s="35">
        <v>329</v>
      </c>
      <c r="C335" s="36">
        <v>2016</v>
      </c>
      <c r="D335" s="38" t="s">
        <v>250</v>
      </c>
      <c r="E335" s="39">
        <v>42481</v>
      </c>
      <c r="F335" s="40" t="s">
        <v>757</v>
      </c>
      <c r="G335" s="41" t="s">
        <v>41</v>
      </c>
      <c r="H335" s="41" t="s">
        <v>42</v>
      </c>
      <c r="I335" s="42">
        <v>9000000</v>
      </c>
      <c r="J335" s="54">
        <v>9000000</v>
      </c>
      <c r="K335" s="54">
        <v>9000000</v>
      </c>
      <c r="L335" s="43" t="e">
        <v>#N/A</v>
      </c>
      <c r="M335" s="37" t="s">
        <v>43</v>
      </c>
      <c r="N335" s="41" t="s">
        <v>758</v>
      </c>
      <c r="O335" s="44">
        <v>42481</v>
      </c>
      <c r="P335" s="44">
        <v>42542</v>
      </c>
      <c r="Q335" s="44">
        <v>42542</v>
      </c>
      <c r="R335" s="45">
        <f t="shared" si="20"/>
        <v>62</v>
      </c>
      <c r="S335" s="45">
        <f t="shared" si="19"/>
        <v>2.0666666666666669</v>
      </c>
      <c r="T335" s="46" t="str">
        <f t="shared" ca="1" si="21"/>
        <v>TERMINADO</v>
      </c>
      <c r="U335" s="47"/>
      <c r="V335" s="48"/>
      <c r="W335" s="48"/>
      <c r="X335" s="47"/>
      <c r="Y335" s="47"/>
      <c r="Z335" s="47"/>
      <c r="AA335" s="47"/>
      <c r="AB335" s="47"/>
      <c r="AC335" s="47"/>
      <c r="AD335" s="48"/>
      <c r="AE335" s="62">
        <v>0</v>
      </c>
      <c r="AF335" s="47"/>
      <c r="AG335" s="47"/>
      <c r="AH335" s="47"/>
      <c r="AI335" s="47"/>
      <c r="AJ335" s="47"/>
      <c r="AK335" s="47"/>
      <c r="AL335" s="41"/>
      <c r="AM335" s="41"/>
      <c r="AN335" s="51">
        <f t="shared" ca="1" si="22"/>
        <v>2724.1935483870966</v>
      </c>
      <c r="AO335" s="59"/>
    </row>
    <row r="336" spans="1:41" ht="15" x14ac:dyDescent="0.2">
      <c r="A336" s="34" t="s">
        <v>38</v>
      </c>
      <c r="B336" s="35">
        <v>330</v>
      </c>
      <c r="C336" s="36">
        <v>2016</v>
      </c>
      <c r="D336" s="38" t="s">
        <v>250</v>
      </c>
      <c r="E336" s="39">
        <v>42481</v>
      </c>
      <c r="F336" s="40" t="s">
        <v>759</v>
      </c>
      <c r="G336" s="41" t="s">
        <v>41</v>
      </c>
      <c r="H336" s="41" t="s">
        <v>42</v>
      </c>
      <c r="I336" s="42">
        <v>8000000</v>
      </c>
      <c r="J336" s="54">
        <v>8000000</v>
      </c>
      <c r="K336" s="54">
        <v>8000000</v>
      </c>
      <c r="L336" s="43" t="e">
        <v>#N/A</v>
      </c>
      <c r="M336" s="37" t="s">
        <v>43</v>
      </c>
      <c r="N336" s="41" t="s">
        <v>760</v>
      </c>
      <c r="O336" s="44">
        <v>42481</v>
      </c>
      <c r="P336" s="44">
        <v>42542</v>
      </c>
      <c r="Q336" s="44">
        <v>42542</v>
      </c>
      <c r="R336" s="45">
        <f t="shared" si="20"/>
        <v>62</v>
      </c>
      <c r="S336" s="45">
        <f t="shared" si="19"/>
        <v>2.0666666666666669</v>
      </c>
      <c r="T336" s="46" t="str">
        <f t="shared" ca="1" si="21"/>
        <v>TERMINADO</v>
      </c>
      <c r="U336" s="47"/>
      <c r="V336" s="48"/>
      <c r="W336" s="48"/>
      <c r="X336" s="47"/>
      <c r="Y336" s="47"/>
      <c r="Z336" s="47"/>
      <c r="AA336" s="47"/>
      <c r="AB336" s="47"/>
      <c r="AC336" s="47"/>
      <c r="AD336" s="48"/>
      <c r="AE336" s="62">
        <v>0</v>
      </c>
      <c r="AF336" s="47"/>
      <c r="AG336" s="47"/>
      <c r="AH336" s="47"/>
      <c r="AI336" s="47"/>
      <c r="AJ336" s="47"/>
      <c r="AK336" s="47"/>
      <c r="AL336" s="41"/>
      <c r="AM336" s="41"/>
      <c r="AN336" s="51">
        <f t="shared" ca="1" si="22"/>
        <v>2724.1935483870966</v>
      </c>
      <c r="AO336" s="59"/>
    </row>
    <row r="337" spans="1:41" ht="15" x14ac:dyDescent="0.2">
      <c r="A337" s="34" t="s">
        <v>38</v>
      </c>
      <c r="B337" s="35">
        <v>331</v>
      </c>
      <c r="C337" s="36">
        <v>2016</v>
      </c>
      <c r="D337" s="38" t="s">
        <v>193</v>
      </c>
      <c r="E337" s="39">
        <v>42481</v>
      </c>
      <c r="F337" s="40" t="s">
        <v>761</v>
      </c>
      <c r="G337" s="41" t="s">
        <v>41</v>
      </c>
      <c r="H337" s="41" t="s">
        <v>42</v>
      </c>
      <c r="I337" s="42">
        <v>13333333</v>
      </c>
      <c r="J337" s="54">
        <v>13333333</v>
      </c>
      <c r="K337" s="54">
        <v>13333333</v>
      </c>
      <c r="L337" s="43" t="e">
        <v>#N/A</v>
      </c>
      <c r="M337" s="37" t="s">
        <v>43</v>
      </c>
      <c r="N337" s="41" t="s">
        <v>762</v>
      </c>
      <c r="O337" s="44">
        <v>42481</v>
      </c>
      <c r="P337" s="44">
        <v>42582</v>
      </c>
      <c r="Q337" s="44">
        <v>42582</v>
      </c>
      <c r="R337" s="45">
        <f t="shared" si="20"/>
        <v>102</v>
      </c>
      <c r="S337" s="45">
        <f t="shared" si="19"/>
        <v>3.4</v>
      </c>
      <c r="T337" s="46" t="str">
        <f t="shared" ca="1" si="21"/>
        <v>TERMINADO</v>
      </c>
      <c r="U337" s="47"/>
      <c r="V337" s="48"/>
      <c r="W337" s="48"/>
      <c r="X337" s="47"/>
      <c r="Y337" s="47"/>
      <c r="Z337" s="47"/>
      <c r="AA337" s="47"/>
      <c r="AB337" s="47"/>
      <c r="AC337" s="47"/>
      <c r="AD337" s="48"/>
      <c r="AE337" s="62">
        <v>0</v>
      </c>
      <c r="AF337" s="47"/>
      <c r="AG337" s="47"/>
      <c r="AH337" s="47"/>
      <c r="AI337" s="47"/>
      <c r="AJ337" s="47"/>
      <c r="AK337" s="47"/>
      <c r="AL337" s="41"/>
      <c r="AM337" s="41"/>
      <c r="AN337" s="51">
        <f t="shared" ca="1" si="22"/>
        <v>1655.8823529411766</v>
      </c>
      <c r="AO337" s="59"/>
    </row>
    <row r="338" spans="1:41" ht="15" x14ac:dyDescent="0.2">
      <c r="A338" s="34" t="s">
        <v>38</v>
      </c>
      <c r="B338" s="35">
        <v>332</v>
      </c>
      <c r="C338" s="36">
        <v>2016</v>
      </c>
      <c r="D338" s="38" t="s">
        <v>53</v>
      </c>
      <c r="E338" s="39">
        <v>42482</v>
      </c>
      <c r="F338" s="40" t="s">
        <v>763</v>
      </c>
      <c r="G338" s="41" t="s">
        <v>41</v>
      </c>
      <c r="H338" s="41" t="s">
        <v>42</v>
      </c>
      <c r="I338" s="42">
        <v>9816667</v>
      </c>
      <c r="J338" s="54">
        <v>9816667</v>
      </c>
      <c r="K338" s="54">
        <v>14466667</v>
      </c>
      <c r="L338" s="43" t="e">
        <v>#N/A</v>
      </c>
      <c r="M338" s="37" t="s">
        <v>43</v>
      </c>
      <c r="N338" s="41" t="s">
        <v>764</v>
      </c>
      <c r="O338" s="44">
        <v>42482</v>
      </c>
      <c r="P338" s="44">
        <v>42582</v>
      </c>
      <c r="Q338" s="44">
        <v>42582</v>
      </c>
      <c r="R338" s="45">
        <f t="shared" si="20"/>
        <v>101</v>
      </c>
      <c r="S338" s="45">
        <f t="shared" si="19"/>
        <v>3.3666666666666667</v>
      </c>
      <c r="T338" s="46" t="str">
        <f t="shared" ca="1" si="21"/>
        <v>TERMINADO</v>
      </c>
      <c r="U338" s="47"/>
      <c r="V338" s="48"/>
      <c r="W338" s="48"/>
      <c r="X338" s="47"/>
      <c r="Y338" s="47"/>
      <c r="Z338" s="47"/>
      <c r="AA338" s="47"/>
      <c r="AB338" s="47"/>
      <c r="AC338" s="47"/>
      <c r="AD338" s="48"/>
      <c r="AE338" s="62">
        <v>0</v>
      </c>
      <c r="AF338" s="47"/>
      <c r="AG338" s="47"/>
      <c r="AH338" s="47"/>
      <c r="AI338" s="47"/>
      <c r="AJ338" s="47"/>
      <c r="AK338" s="47"/>
      <c r="AL338" s="41"/>
      <c r="AM338" s="41"/>
      <c r="AN338" s="51">
        <f t="shared" ca="1" si="22"/>
        <v>1671.2871287128712</v>
      </c>
      <c r="AO338" s="59"/>
    </row>
    <row r="339" spans="1:41" ht="15" x14ac:dyDescent="0.2">
      <c r="A339" s="34" t="s">
        <v>38</v>
      </c>
      <c r="B339" s="35">
        <v>333</v>
      </c>
      <c r="C339" s="36">
        <v>2016</v>
      </c>
      <c r="D339" s="38" t="s">
        <v>193</v>
      </c>
      <c r="E339" s="39">
        <v>42482</v>
      </c>
      <c r="F339" s="40" t="s">
        <v>765</v>
      </c>
      <c r="G339" s="41" t="s">
        <v>41</v>
      </c>
      <c r="H339" s="41" t="s">
        <v>42</v>
      </c>
      <c r="I339" s="42">
        <v>8850000</v>
      </c>
      <c r="J339" s="54">
        <v>8850000</v>
      </c>
      <c r="K339" s="54">
        <v>8850000</v>
      </c>
      <c r="L339" s="43" t="e">
        <v>#N/A</v>
      </c>
      <c r="M339" s="37" t="s">
        <v>43</v>
      </c>
      <c r="N339" s="41" t="s">
        <v>766</v>
      </c>
      <c r="O339" s="44">
        <v>42482</v>
      </c>
      <c r="P339" s="44">
        <v>42541</v>
      </c>
      <c r="Q339" s="44">
        <v>42541</v>
      </c>
      <c r="R339" s="45">
        <f t="shared" si="20"/>
        <v>60</v>
      </c>
      <c r="S339" s="45">
        <f t="shared" si="19"/>
        <v>2</v>
      </c>
      <c r="T339" s="46" t="str">
        <f t="shared" ca="1" si="21"/>
        <v>TERMINADO</v>
      </c>
      <c r="U339" s="47"/>
      <c r="V339" s="48"/>
      <c r="W339" s="48"/>
      <c r="X339" s="47"/>
      <c r="Y339" s="47"/>
      <c r="Z339" s="47"/>
      <c r="AA339" s="47"/>
      <c r="AB339" s="47"/>
      <c r="AC339" s="47"/>
      <c r="AD339" s="48"/>
      <c r="AE339" s="62">
        <v>0</v>
      </c>
      <c r="AF339" s="47"/>
      <c r="AG339" s="47"/>
      <c r="AH339" s="47"/>
      <c r="AI339" s="47"/>
      <c r="AJ339" s="47"/>
      <c r="AK339" s="47"/>
      <c r="AL339" s="41"/>
      <c r="AM339" s="41"/>
      <c r="AN339" s="51">
        <f t="shared" ca="1" si="22"/>
        <v>2813.3333333333335</v>
      </c>
      <c r="AO339" s="59"/>
    </row>
    <row r="340" spans="1:41" ht="15" x14ac:dyDescent="0.2">
      <c r="A340" s="34" t="s">
        <v>38</v>
      </c>
      <c r="B340" s="35">
        <v>334</v>
      </c>
      <c r="C340" s="36">
        <v>2016</v>
      </c>
      <c r="D340" s="38" t="s">
        <v>250</v>
      </c>
      <c r="E340" s="39">
        <v>42482</v>
      </c>
      <c r="F340" s="40" t="s">
        <v>767</v>
      </c>
      <c r="G340" s="41" t="s">
        <v>41</v>
      </c>
      <c r="H340" s="41" t="s">
        <v>42</v>
      </c>
      <c r="I340" s="42">
        <v>5000000</v>
      </c>
      <c r="J340" s="54">
        <v>5000000</v>
      </c>
      <c r="K340" s="54">
        <v>5000000</v>
      </c>
      <c r="L340" s="43" t="e">
        <v>#N/A</v>
      </c>
      <c r="M340" s="37" t="s">
        <v>43</v>
      </c>
      <c r="N340" s="41" t="s">
        <v>768</v>
      </c>
      <c r="O340" s="44">
        <v>42482</v>
      </c>
      <c r="P340" s="44">
        <v>42543</v>
      </c>
      <c r="Q340" s="44">
        <v>42543</v>
      </c>
      <c r="R340" s="45">
        <f t="shared" si="20"/>
        <v>62</v>
      </c>
      <c r="S340" s="45">
        <f t="shared" si="19"/>
        <v>2.0666666666666669</v>
      </c>
      <c r="T340" s="46" t="str">
        <f t="shared" ca="1" si="21"/>
        <v>TERMINADO</v>
      </c>
      <c r="U340" s="47"/>
      <c r="V340" s="48"/>
      <c r="W340" s="48"/>
      <c r="X340" s="47"/>
      <c r="Y340" s="47"/>
      <c r="Z340" s="47"/>
      <c r="AA340" s="47"/>
      <c r="AB340" s="47"/>
      <c r="AC340" s="47"/>
      <c r="AD340" s="48"/>
      <c r="AE340" s="62">
        <v>0</v>
      </c>
      <c r="AF340" s="47"/>
      <c r="AG340" s="47"/>
      <c r="AH340" s="47"/>
      <c r="AI340" s="47"/>
      <c r="AJ340" s="47"/>
      <c r="AK340" s="47"/>
      <c r="AL340" s="41"/>
      <c r="AM340" s="41"/>
      <c r="AN340" s="51">
        <f t="shared" ca="1" si="22"/>
        <v>2722.5806451612902</v>
      </c>
      <c r="AO340" s="59"/>
    </row>
    <row r="341" spans="1:41" ht="15" x14ac:dyDescent="0.2">
      <c r="A341" s="34" t="s">
        <v>38</v>
      </c>
      <c r="B341" s="35">
        <v>335</v>
      </c>
      <c r="C341" s="36">
        <v>2016</v>
      </c>
      <c r="D341" s="38" t="s">
        <v>769</v>
      </c>
      <c r="E341" s="39">
        <v>42485</v>
      </c>
      <c r="F341" s="40" t="s">
        <v>770</v>
      </c>
      <c r="G341" s="41" t="s">
        <v>41</v>
      </c>
      <c r="H341" s="41" t="s">
        <v>42</v>
      </c>
      <c r="I341" s="42">
        <v>45044393</v>
      </c>
      <c r="J341" s="54">
        <v>45044393</v>
      </c>
      <c r="K341" s="54">
        <v>45044393</v>
      </c>
      <c r="L341" s="43" t="e">
        <v>#N/A</v>
      </c>
      <c r="M341" s="37" t="s">
        <v>43</v>
      </c>
      <c r="N341" s="41" t="s">
        <v>771</v>
      </c>
      <c r="O341" s="44">
        <v>42486</v>
      </c>
      <c r="P341" s="44">
        <v>42735</v>
      </c>
      <c r="Q341" s="44">
        <v>42735</v>
      </c>
      <c r="R341" s="45">
        <f t="shared" si="20"/>
        <v>250</v>
      </c>
      <c r="S341" s="45">
        <f t="shared" si="19"/>
        <v>8.3333333333333339</v>
      </c>
      <c r="T341" s="46" t="str">
        <f t="shared" ca="1" si="21"/>
        <v>TERMINADO</v>
      </c>
      <c r="U341" s="47"/>
      <c r="V341" s="48"/>
      <c r="W341" s="48"/>
      <c r="X341" s="47"/>
      <c r="Y341" s="47"/>
      <c r="Z341" s="47"/>
      <c r="AA341" s="47"/>
      <c r="AB341" s="47"/>
      <c r="AC341" s="47"/>
      <c r="AD341" s="48"/>
      <c r="AE341" s="62">
        <v>0</v>
      </c>
      <c r="AF341" s="47"/>
      <c r="AG341" s="47"/>
      <c r="AH341" s="47"/>
      <c r="AI341" s="47"/>
      <c r="AJ341" s="47"/>
      <c r="AK341" s="47"/>
      <c r="AL341" s="41"/>
      <c r="AM341" s="41"/>
      <c r="AN341" s="51">
        <f t="shared" ca="1" si="22"/>
        <v>673.6</v>
      </c>
      <c r="AO341" s="59"/>
    </row>
    <row r="342" spans="1:41" ht="15" x14ac:dyDescent="0.2">
      <c r="A342" s="34" t="s">
        <v>38</v>
      </c>
      <c r="B342" s="35">
        <v>336</v>
      </c>
      <c r="C342" s="36">
        <v>2016</v>
      </c>
      <c r="D342" s="38" t="s">
        <v>256</v>
      </c>
      <c r="E342" s="39">
        <v>42485</v>
      </c>
      <c r="F342" s="40" t="s">
        <v>772</v>
      </c>
      <c r="G342" s="41" t="s">
        <v>41</v>
      </c>
      <c r="H342" s="41" t="s">
        <v>42</v>
      </c>
      <c r="I342" s="42">
        <v>6400000</v>
      </c>
      <c r="J342" s="54">
        <v>6400000</v>
      </c>
      <c r="K342" s="54">
        <v>6400000</v>
      </c>
      <c r="L342" s="43" t="e">
        <v>#N/A</v>
      </c>
      <c r="M342" s="37" t="s">
        <v>43</v>
      </c>
      <c r="N342" s="41" t="s">
        <v>773</v>
      </c>
      <c r="O342" s="44">
        <v>42486</v>
      </c>
      <c r="P342" s="44">
        <v>42547</v>
      </c>
      <c r="Q342" s="44">
        <v>42547</v>
      </c>
      <c r="R342" s="45">
        <f t="shared" si="20"/>
        <v>62</v>
      </c>
      <c r="S342" s="45">
        <f t="shared" si="19"/>
        <v>2.0666666666666669</v>
      </c>
      <c r="T342" s="46" t="str">
        <f t="shared" ca="1" si="21"/>
        <v>TERMINADO</v>
      </c>
      <c r="U342" s="47"/>
      <c r="V342" s="48"/>
      <c r="W342" s="48"/>
      <c r="X342" s="47"/>
      <c r="Y342" s="47"/>
      <c r="Z342" s="47"/>
      <c r="AA342" s="47"/>
      <c r="AB342" s="47"/>
      <c r="AC342" s="47"/>
      <c r="AD342" s="48"/>
      <c r="AE342" s="62">
        <v>0</v>
      </c>
      <c r="AF342" s="47"/>
      <c r="AG342" s="47"/>
      <c r="AH342" s="47"/>
      <c r="AI342" s="47"/>
      <c r="AJ342" s="47"/>
      <c r="AK342" s="47"/>
      <c r="AL342" s="41"/>
      <c r="AM342" s="41"/>
      <c r="AN342" s="51">
        <f t="shared" ca="1" si="22"/>
        <v>2716.1290322580644</v>
      </c>
      <c r="AO342" s="59"/>
    </row>
    <row r="343" spans="1:41" ht="15" x14ac:dyDescent="0.2">
      <c r="A343" s="34" t="s">
        <v>38</v>
      </c>
      <c r="B343" s="35">
        <v>337</v>
      </c>
      <c r="C343" s="36">
        <v>2016</v>
      </c>
      <c r="D343" s="38" t="s">
        <v>774</v>
      </c>
      <c r="E343" s="39">
        <v>42485</v>
      </c>
      <c r="F343" s="40" t="s">
        <v>775</v>
      </c>
      <c r="G343" s="41" t="s">
        <v>41</v>
      </c>
      <c r="H343" s="41" t="s">
        <v>42</v>
      </c>
      <c r="I343" s="42">
        <v>6400000</v>
      </c>
      <c r="J343" s="54">
        <v>6400000</v>
      </c>
      <c r="K343" s="54">
        <v>6400000</v>
      </c>
      <c r="L343" s="43" t="e">
        <v>#N/A</v>
      </c>
      <c r="M343" s="37" t="s">
        <v>43</v>
      </c>
      <c r="N343" s="41" t="s">
        <v>776</v>
      </c>
      <c r="O343" s="44">
        <v>42485</v>
      </c>
      <c r="P343" s="44">
        <v>42582</v>
      </c>
      <c r="Q343" s="44">
        <v>42582</v>
      </c>
      <c r="R343" s="45">
        <f t="shared" si="20"/>
        <v>98</v>
      </c>
      <c r="S343" s="45">
        <f t="shared" si="19"/>
        <v>3.2666666666666666</v>
      </c>
      <c r="T343" s="46" t="str">
        <f t="shared" ca="1" si="21"/>
        <v>TERMINADO</v>
      </c>
      <c r="U343" s="47"/>
      <c r="V343" s="48"/>
      <c r="W343" s="48"/>
      <c r="X343" s="47"/>
      <c r="Y343" s="47"/>
      <c r="Z343" s="47"/>
      <c r="AA343" s="47"/>
      <c r="AB343" s="47"/>
      <c r="AC343" s="47"/>
      <c r="AD343" s="48"/>
      <c r="AE343" s="62">
        <v>0</v>
      </c>
      <c r="AF343" s="47"/>
      <c r="AG343" s="47"/>
      <c r="AH343" s="47"/>
      <c r="AI343" s="47"/>
      <c r="AJ343" s="47"/>
      <c r="AK343" s="47"/>
      <c r="AL343" s="41"/>
      <c r="AM343" s="41"/>
      <c r="AN343" s="51">
        <f t="shared" ca="1" si="22"/>
        <v>1719.3877551020407</v>
      </c>
      <c r="AO343" s="59"/>
    </row>
    <row r="344" spans="1:41" ht="15" x14ac:dyDescent="0.2">
      <c r="A344" s="34" t="s">
        <v>38</v>
      </c>
      <c r="B344" s="35">
        <v>338</v>
      </c>
      <c r="C344" s="36">
        <v>2016</v>
      </c>
      <c r="D344" s="38" t="s">
        <v>193</v>
      </c>
      <c r="E344" s="39">
        <v>42485</v>
      </c>
      <c r="F344" s="40" t="s">
        <v>777</v>
      </c>
      <c r="G344" s="41" t="s">
        <v>41</v>
      </c>
      <c r="H344" s="41" t="s">
        <v>42</v>
      </c>
      <c r="I344" s="42">
        <v>9600000</v>
      </c>
      <c r="J344" s="54">
        <v>9600000</v>
      </c>
      <c r="K344" s="54">
        <v>9600000</v>
      </c>
      <c r="L344" s="43" t="e">
        <v>#N/A</v>
      </c>
      <c r="M344" s="37" t="s">
        <v>43</v>
      </c>
      <c r="N344" s="41" t="s">
        <v>778</v>
      </c>
      <c r="O344" s="44">
        <v>42485</v>
      </c>
      <c r="P344" s="44">
        <v>42576</v>
      </c>
      <c r="Q344" s="44">
        <v>42576</v>
      </c>
      <c r="R344" s="45">
        <f t="shared" si="20"/>
        <v>92</v>
      </c>
      <c r="S344" s="45">
        <f t="shared" si="19"/>
        <v>3.0666666666666669</v>
      </c>
      <c r="T344" s="46" t="str">
        <f t="shared" ca="1" si="21"/>
        <v>TERMINADO</v>
      </c>
      <c r="U344" s="47"/>
      <c r="V344" s="48"/>
      <c r="W344" s="48"/>
      <c r="X344" s="47"/>
      <c r="Y344" s="47"/>
      <c r="Z344" s="47"/>
      <c r="AA344" s="47"/>
      <c r="AB344" s="47"/>
      <c r="AC344" s="47"/>
      <c r="AD344" s="48"/>
      <c r="AE344" s="62">
        <v>0</v>
      </c>
      <c r="AF344" s="47"/>
      <c r="AG344" s="47"/>
      <c r="AH344" s="47"/>
      <c r="AI344" s="47"/>
      <c r="AJ344" s="47"/>
      <c r="AK344" s="47"/>
      <c r="AL344" s="41"/>
      <c r="AM344" s="41"/>
      <c r="AN344" s="51">
        <f t="shared" ca="1" si="22"/>
        <v>1831.5217391304348</v>
      </c>
      <c r="AO344" s="59"/>
    </row>
    <row r="345" spans="1:41" ht="15" x14ac:dyDescent="0.2">
      <c r="A345" s="34" t="s">
        <v>38</v>
      </c>
      <c r="B345" s="35" t="s">
        <v>779</v>
      </c>
      <c r="C345" s="36">
        <v>2016</v>
      </c>
      <c r="D345" s="38" t="s">
        <v>39</v>
      </c>
      <c r="E345" s="39">
        <v>42485</v>
      </c>
      <c r="F345" s="40" t="s">
        <v>780</v>
      </c>
      <c r="G345" s="41" t="s">
        <v>41</v>
      </c>
      <c r="H345" s="41" t="s">
        <v>42</v>
      </c>
      <c r="I345" s="42">
        <v>5200000</v>
      </c>
      <c r="J345" s="54">
        <v>5200000</v>
      </c>
      <c r="K345" s="54">
        <v>7800000</v>
      </c>
      <c r="L345" s="43" t="e">
        <v>#N/A</v>
      </c>
      <c r="M345" s="37" t="s">
        <v>43</v>
      </c>
      <c r="N345" s="41" t="s">
        <v>781</v>
      </c>
      <c r="O345" s="44">
        <v>42485</v>
      </c>
      <c r="P345" s="44">
        <v>42575</v>
      </c>
      <c r="Q345" s="44">
        <v>42575</v>
      </c>
      <c r="R345" s="45">
        <f t="shared" si="20"/>
        <v>91</v>
      </c>
      <c r="S345" s="45">
        <f t="shared" si="19"/>
        <v>3.0333333333333332</v>
      </c>
      <c r="T345" s="46" t="str">
        <f t="shared" ca="1" si="21"/>
        <v>TERMINADO</v>
      </c>
      <c r="U345" s="47"/>
      <c r="V345" s="48"/>
      <c r="W345" s="48"/>
      <c r="X345" s="47"/>
      <c r="Y345" s="47"/>
      <c r="Z345" s="47"/>
      <c r="AA345" s="47"/>
      <c r="AB345" s="47"/>
      <c r="AC345" s="47"/>
      <c r="AD345" s="48"/>
      <c r="AE345" s="62">
        <v>0</v>
      </c>
      <c r="AF345" s="47"/>
      <c r="AG345" s="47"/>
      <c r="AH345" s="47"/>
      <c r="AI345" s="47"/>
      <c r="AJ345" s="47"/>
      <c r="AK345" s="47"/>
      <c r="AL345" s="41"/>
      <c r="AM345" s="41"/>
      <c r="AN345" s="51">
        <f t="shared" ca="1" si="22"/>
        <v>1851.6483516483515</v>
      </c>
      <c r="AO345" s="59"/>
    </row>
    <row r="346" spans="1:41" ht="15" x14ac:dyDescent="0.2">
      <c r="A346" s="34" t="s">
        <v>38</v>
      </c>
      <c r="B346" s="35">
        <v>339</v>
      </c>
      <c r="C346" s="36">
        <v>2016</v>
      </c>
      <c r="D346" s="38" t="s">
        <v>166</v>
      </c>
      <c r="E346" s="39">
        <v>42486</v>
      </c>
      <c r="F346" s="40" t="s">
        <v>782</v>
      </c>
      <c r="G346" s="41" t="s">
        <v>41</v>
      </c>
      <c r="H346" s="41" t="s">
        <v>42</v>
      </c>
      <c r="I346" s="42">
        <v>11083333</v>
      </c>
      <c r="J346" s="54">
        <v>11083333</v>
      </c>
      <c r="K346" s="54">
        <v>11083333</v>
      </c>
      <c r="L346" s="43" t="e">
        <v>#N/A</v>
      </c>
      <c r="M346" s="37" t="s">
        <v>43</v>
      </c>
      <c r="N346" s="41" t="s">
        <v>783</v>
      </c>
      <c r="O346" s="44">
        <v>42486</v>
      </c>
      <c r="P346" s="44">
        <v>42582</v>
      </c>
      <c r="Q346" s="44">
        <v>42582</v>
      </c>
      <c r="R346" s="45">
        <f t="shared" si="20"/>
        <v>97</v>
      </c>
      <c r="S346" s="45">
        <f t="shared" si="19"/>
        <v>3.2333333333333334</v>
      </c>
      <c r="T346" s="46" t="str">
        <f t="shared" ca="1" si="21"/>
        <v>TERMINADO</v>
      </c>
      <c r="U346" s="47"/>
      <c r="V346" s="48"/>
      <c r="W346" s="48"/>
      <c r="X346" s="47"/>
      <c r="Y346" s="47"/>
      <c r="Z346" s="47"/>
      <c r="AA346" s="47"/>
      <c r="AB346" s="47"/>
      <c r="AC346" s="47"/>
      <c r="AD346" s="48"/>
      <c r="AE346" s="62">
        <v>0</v>
      </c>
      <c r="AF346" s="47"/>
      <c r="AG346" s="47"/>
      <c r="AH346" s="47"/>
      <c r="AI346" s="47"/>
      <c r="AJ346" s="47"/>
      <c r="AK346" s="47"/>
      <c r="AL346" s="41"/>
      <c r="AM346" s="41"/>
      <c r="AN346" s="51">
        <f t="shared" ca="1" si="22"/>
        <v>1736.0824742268042</v>
      </c>
      <c r="AO346" s="59"/>
    </row>
    <row r="347" spans="1:41" ht="15" x14ac:dyDescent="0.2">
      <c r="A347" s="34" t="s">
        <v>38</v>
      </c>
      <c r="B347" s="35">
        <v>340</v>
      </c>
      <c r="C347" s="36">
        <v>2016</v>
      </c>
      <c r="D347" s="38" t="s">
        <v>53</v>
      </c>
      <c r="E347" s="39">
        <v>42487</v>
      </c>
      <c r="F347" s="40" t="s">
        <v>784</v>
      </c>
      <c r="G347" s="41" t="s">
        <v>41</v>
      </c>
      <c r="H347" s="41" t="s">
        <v>42</v>
      </c>
      <c r="I347" s="42">
        <v>9400000</v>
      </c>
      <c r="J347" s="54">
        <v>13900000</v>
      </c>
      <c r="K347" s="54">
        <v>13900000</v>
      </c>
      <c r="L347" s="43" t="e">
        <v>#N/A</v>
      </c>
      <c r="M347" s="37" t="s">
        <v>43</v>
      </c>
      <c r="N347" s="41" t="s">
        <v>785</v>
      </c>
      <c r="O347" s="44">
        <v>42487</v>
      </c>
      <c r="P347" s="44">
        <v>42582</v>
      </c>
      <c r="Q347" s="44">
        <v>42612</v>
      </c>
      <c r="R347" s="45">
        <f t="shared" si="20"/>
        <v>96</v>
      </c>
      <c r="S347" s="45">
        <f t="shared" si="19"/>
        <v>3.2</v>
      </c>
      <c r="T347" s="46" t="str">
        <f t="shared" ca="1" si="21"/>
        <v>TERMINADO</v>
      </c>
      <c r="U347" s="47">
        <v>30</v>
      </c>
      <c r="V347" s="48"/>
      <c r="W347" s="58">
        <v>42612</v>
      </c>
      <c r="X347" s="47"/>
      <c r="Y347" s="47"/>
      <c r="Z347" s="47"/>
      <c r="AA347" s="47"/>
      <c r="AB347" s="47"/>
      <c r="AC347" s="47"/>
      <c r="AD347" s="48"/>
      <c r="AE347" s="62">
        <v>4500000</v>
      </c>
      <c r="AF347" s="47"/>
      <c r="AG347" s="47"/>
      <c r="AH347" s="47"/>
      <c r="AI347" s="47"/>
      <c r="AJ347" s="47"/>
      <c r="AK347" s="47"/>
      <c r="AL347" s="41"/>
      <c r="AM347" s="41"/>
      <c r="AN347" s="51">
        <f t="shared" ca="1" si="22"/>
        <v>1753.125</v>
      </c>
      <c r="AO347" s="59"/>
    </row>
    <row r="348" spans="1:41" ht="15" x14ac:dyDescent="0.2">
      <c r="A348" s="34" t="s">
        <v>38</v>
      </c>
      <c r="B348" s="35">
        <v>341</v>
      </c>
      <c r="C348" s="36">
        <v>2016</v>
      </c>
      <c r="D348" s="38" t="s">
        <v>53</v>
      </c>
      <c r="E348" s="39">
        <v>42487</v>
      </c>
      <c r="F348" s="40" t="s">
        <v>786</v>
      </c>
      <c r="G348" s="41" t="s">
        <v>41</v>
      </c>
      <c r="H348" s="41" t="s">
        <v>42</v>
      </c>
      <c r="I348" s="42">
        <v>12533333</v>
      </c>
      <c r="J348" s="54">
        <v>12533333</v>
      </c>
      <c r="K348" s="54">
        <v>12533333</v>
      </c>
      <c r="L348" s="43" t="e">
        <v>#N/A</v>
      </c>
      <c r="M348" s="37" t="s">
        <v>43</v>
      </c>
      <c r="N348" s="41" t="s">
        <v>787</v>
      </c>
      <c r="O348" s="44">
        <v>42487</v>
      </c>
      <c r="P348" s="44">
        <v>42582</v>
      </c>
      <c r="Q348" s="44">
        <v>42582</v>
      </c>
      <c r="R348" s="45">
        <f t="shared" si="20"/>
        <v>96</v>
      </c>
      <c r="S348" s="45">
        <f t="shared" si="19"/>
        <v>3.2</v>
      </c>
      <c r="T348" s="46" t="str">
        <f t="shared" ca="1" si="21"/>
        <v>TERMINADO</v>
      </c>
      <c r="U348" s="47"/>
      <c r="V348" s="48"/>
      <c r="W348" s="48"/>
      <c r="X348" s="47"/>
      <c r="Y348" s="47"/>
      <c r="Z348" s="47"/>
      <c r="AA348" s="47"/>
      <c r="AB348" s="47"/>
      <c r="AC348" s="47"/>
      <c r="AD348" s="48"/>
      <c r="AE348" s="62">
        <v>0</v>
      </c>
      <c r="AF348" s="47"/>
      <c r="AG348" s="47"/>
      <c r="AH348" s="47"/>
      <c r="AI348" s="47"/>
      <c r="AJ348" s="47"/>
      <c r="AK348" s="47"/>
      <c r="AL348" s="41"/>
      <c r="AM348" s="41"/>
      <c r="AN348" s="51">
        <f t="shared" ca="1" si="22"/>
        <v>1753.125</v>
      </c>
      <c r="AO348" s="59"/>
    </row>
    <row r="349" spans="1:41" ht="15" x14ac:dyDescent="0.2">
      <c r="A349" s="34" t="s">
        <v>38</v>
      </c>
      <c r="B349" s="35">
        <v>342</v>
      </c>
      <c r="C349" s="36">
        <v>2016</v>
      </c>
      <c r="D349" s="38" t="s">
        <v>160</v>
      </c>
      <c r="E349" s="39">
        <v>42487</v>
      </c>
      <c r="F349" s="40" t="s">
        <v>788</v>
      </c>
      <c r="G349" s="41" t="s">
        <v>41</v>
      </c>
      <c r="H349" s="41" t="s">
        <v>42</v>
      </c>
      <c r="I349" s="42">
        <v>7600000</v>
      </c>
      <c r="J349" s="54">
        <v>7600000</v>
      </c>
      <c r="K349" s="54">
        <v>7600000</v>
      </c>
      <c r="L349" s="43" t="e">
        <v>#N/A</v>
      </c>
      <c r="M349" s="37" t="s">
        <v>43</v>
      </c>
      <c r="N349" s="41" t="s">
        <v>789</v>
      </c>
      <c r="O349" s="44">
        <v>42487</v>
      </c>
      <c r="P349" s="44">
        <v>42548</v>
      </c>
      <c r="Q349" s="44">
        <v>42548</v>
      </c>
      <c r="R349" s="45">
        <f t="shared" si="20"/>
        <v>62</v>
      </c>
      <c r="S349" s="45">
        <f t="shared" si="19"/>
        <v>2.0666666666666669</v>
      </c>
      <c r="T349" s="46" t="str">
        <f t="shared" ca="1" si="21"/>
        <v>TERMINADO</v>
      </c>
      <c r="U349" s="47"/>
      <c r="V349" s="48"/>
      <c r="W349" s="48"/>
      <c r="X349" s="47"/>
      <c r="Y349" s="47"/>
      <c r="Z349" s="47"/>
      <c r="AA349" s="47"/>
      <c r="AB349" s="47"/>
      <c r="AC349" s="47"/>
      <c r="AD349" s="48"/>
      <c r="AE349" s="62">
        <v>0</v>
      </c>
      <c r="AF349" s="47"/>
      <c r="AG349" s="47"/>
      <c r="AH349" s="47"/>
      <c r="AI349" s="47"/>
      <c r="AJ349" s="47"/>
      <c r="AK349" s="47"/>
      <c r="AL349" s="41"/>
      <c r="AM349" s="41"/>
      <c r="AN349" s="51">
        <f t="shared" ca="1" si="22"/>
        <v>2714.516129032258</v>
      </c>
      <c r="AO349" s="59"/>
    </row>
    <row r="350" spans="1:41" ht="15" x14ac:dyDescent="0.2">
      <c r="A350" s="34" t="s">
        <v>38</v>
      </c>
      <c r="B350" s="35">
        <v>343</v>
      </c>
      <c r="C350" s="36">
        <v>2016</v>
      </c>
      <c r="D350" s="38" t="s">
        <v>250</v>
      </c>
      <c r="E350" s="39">
        <v>42487</v>
      </c>
      <c r="F350" s="40" t="s">
        <v>790</v>
      </c>
      <c r="G350" s="41" t="s">
        <v>41</v>
      </c>
      <c r="H350" s="41" t="s">
        <v>42</v>
      </c>
      <c r="I350" s="42">
        <v>8000000</v>
      </c>
      <c r="J350" s="54">
        <v>8000000</v>
      </c>
      <c r="K350" s="54">
        <v>8000000</v>
      </c>
      <c r="L350" s="43" t="e">
        <v>#N/A</v>
      </c>
      <c r="M350" s="37" t="s">
        <v>43</v>
      </c>
      <c r="N350" s="41" t="s">
        <v>791</v>
      </c>
      <c r="O350" s="44">
        <v>42487</v>
      </c>
      <c r="P350" s="44">
        <v>42548</v>
      </c>
      <c r="Q350" s="44">
        <v>42548</v>
      </c>
      <c r="R350" s="45">
        <f t="shared" si="20"/>
        <v>62</v>
      </c>
      <c r="S350" s="45">
        <f t="shared" si="19"/>
        <v>2.0666666666666669</v>
      </c>
      <c r="T350" s="46" t="str">
        <f t="shared" ca="1" si="21"/>
        <v>TERMINADO</v>
      </c>
      <c r="U350" s="47"/>
      <c r="V350" s="48"/>
      <c r="W350" s="48"/>
      <c r="X350" s="47"/>
      <c r="Y350" s="47"/>
      <c r="Z350" s="47"/>
      <c r="AA350" s="47"/>
      <c r="AB350" s="47"/>
      <c r="AC350" s="47"/>
      <c r="AD350" s="48"/>
      <c r="AE350" s="62">
        <v>0</v>
      </c>
      <c r="AF350" s="47"/>
      <c r="AG350" s="47"/>
      <c r="AH350" s="47"/>
      <c r="AI350" s="47"/>
      <c r="AJ350" s="47"/>
      <c r="AK350" s="47"/>
      <c r="AL350" s="41"/>
      <c r="AM350" s="41"/>
      <c r="AN350" s="51">
        <f t="shared" ca="1" si="22"/>
        <v>2714.516129032258</v>
      </c>
      <c r="AO350" s="59"/>
    </row>
    <row r="351" spans="1:41" ht="15" x14ac:dyDescent="0.2">
      <c r="A351" s="34" t="s">
        <v>38</v>
      </c>
      <c r="B351" s="35">
        <v>344</v>
      </c>
      <c r="C351" s="36">
        <v>2016</v>
      </c>
      <c r="D351" s="38" t="s">
        <v>444</v>
      </c>
      <c r="E351" s="39">
        <v>42487</v>
      </c>
      <c r="F351" s="40" t="s">
        <v>792</v>
      </c>
      <c r="G351" s="41" t="s">
        <v>41</v>
      </c>
      <c r="H351" s="41" t="s">
        <v>42</v>
      </c>
      <c r="I351" s="42">
        <v>10966667</v>
      </c>
      <c r="J351" s="54">
        <v>10966667</v>
      </c>
      <c r="K351" s="54">
        <v>10966667</v>
      </c>
      <c r="L351" s="43" t="e">
        <v>#N/A</v>
      </c>
      <c r="M351" s="37" t="s">
        <v>43</v>
      </c>
      <c r="N351" s="41" t="s">
        <v>793</v>
      </c>
      <c r="O351" s="44">
        <v>42488</v>
      </c>
      <c r="P351" s="44">
        <v>42582</v>
      </c>
      <c r="Q351" s="44">
        <v>42582</v>
      </c>
      <c r="R351" s="45">
        <f t="shared" si="20"/>
        <v>95</v>
      </c>
      <c r="S351" s="45">
        <f t="shared" si="19"/>
        <v>3.1666666666666665</v>
      </c>
      <c r="T351" s="46" t="str">
        <f t="shared" ca="1" si="21"/>
        <v>TERMINADO</v>
      </c>
      <c r="U351" s="47"/>
      <c r="V351" s="48"/>
      <c r="W351" s="48"/>
      <c r="X351" s="47"/>
      <c r="Y351" s="47"/>
      <c r="Z351" s="47"/>
      <c r="AA351" s="47"/>
      <c r="AB351" s="47"/>
      <c r="AC351" s="47"/>
      <c r="AD351" s="48"/>
      <c r="AE351" s="62">
        <v>0</v>
      </c>
      <c r="AF351" s="47"/>
      <c r="AG351" s="47"/>
      <c r="AH351" s="47"/>
      <c r="AI351" s="47"/>
      <c r="AJ351" s="47"/>
      <c r="AK351" s="47"/>
      <c r="AL351" s="41"/>
      <c r="AM351" s="41"/>
      <c r="AN351" s="51">
        <f t="shared" ca="1" si="22"/>
        <v>1770.5263157894738</v>
      </c>
      <c r="AO351" s="59"/>
    </row>
    <row r="352" spans="1:41" ht="15" x14ac:dyDescent="0.2">
      <c r="A352" s="34" t="s">
        <v>38</v>
      </c>
      <c r="B352" s="35">
        <v>345</v>
      </c>
      <c r="C352" s="36">
        <v>2016</v>
      </c>
      <c r="D352" s="38" t="s">
        <v>193</v>
      </c>
      <c r="E352" s="39">
        <v>42489</v>
      </c>
      <c r="F352" s="40" t="s">
        <v>794</v>
      </c>
      <c r="G352" s="41" t="s">
        <v>41</v>
      </c>
      <c r="H352" s="41" t="s">
        <v>42</v>
      </c>
      <c r="I352" s="42">
        <v>3000000</v>
      </c>
      <c r="J352" s="54">
        <v>3000000</v>
      </c>
      <c r="K352" s="54">
        <v>3000000</v>
      </c>
      <c r="L352" s="43" t="e">
        <v>#N/A</v>
      </c>
      <c r="M352" s="37" t="s">
        <v>43</v>
      </c>
      <c r="N352" s="41" t="s">
        <v>795</v>
      </c>
      <c r="O352" s="44">
        <v>42489</v>
      </c>
      <c r="P352" s="44">
        <v>42550</v>
      </c>
      <c r="Q352" s="44">
        <v>42550</v>
      </c>
      <c r="R352" s="45">
        <f t="shared" si="20"/>
        <v>62</v>
      </c>
      <c r="S352" s="45">
        <f t="shared" si="19"/>
        <v>2.0666666666666669</v>
      </c>
      <c r="T352" s="46" t="str">
        <f t="shared" ca="1" si="21"/>
        <v>TERMINADO</v>
      </c>
      <c r="U352" s="47"/>
      <c r="V352" s="48"/>
      <c r="W352" s="48"/>
      <c r="X352" s="47"/>
      <c r="Y352" s="47"/>
      <c r="Z352" s="47"/>
      <c r="AA352" s="47"/>
      <c r="AB352" s="47"/>
      <c r="AC352" s="47"/>
      <c r="AD352" s="48"/>
      <c r="AE352" s="62">
        <v>0</v>
      </c>
      <c r="AF352" s="47"/>
      <c r="AG352" s="47"/>
      <c r="AH352" s="47"/>
      <c r="AI352" s="47"/>
      <c r="AJ352" s="47"/>
      <c r="AK352" s="47"/>
      <c r="AL352" s="41"/>
      <c r="AM352" s="41"/>
      <c r="AN352" s="51">
        <f t="shared" ca="1" si="22"/>
        <v>2711.2903225806454</v>
      </c>
      <c r="AO352" s="59"/>
    </row>
    <row r="353" spans="1:41" ht="15" x14ac:dyDescent="0.2">
      <c r="A353" s="34" t="s">
        <v>200</v>
      </c>
      <c r="B353" s="35">
        <v>6</v>
      </c>
      <c r="C353" s="36">
        <v>2016</v>
      </c>
      <c r="D353" s="38" t="s">
        <v>50</v>
      </c>
      <c r="E353" s="39">
        <v>42489</v>
      </c>
      <c r="F353" s="40" t="s">
        <v>796</v>
      </c>
      <c r="G353" s="41" t="s">
        <v>202</v>
      </c>
      <c r="H353" s="41" t="s">
        <v>42</v>
      </c>
      <c r="I353" s="42">
        <v>19250200</v>
      </c>
      <c r="J353" s="54">
        <v>19250200</v>
      </c>
      <c r="K353" s="54"/>
      <c r="L353" s="43">
        <v>26500000</v>
      </c>
      <c r="M353" s="37" t="s">
        <v>43</v>
      </c>
      <c r="N353" s="41" t="s">
        <v>797</v>
      </c>
      <c r="O353" s="44">
        <v>42489</v>
      </c>
      <c r="P353" s="44">
        <v>42509</v>
      </c>
      <c r="Q353" s="44"/>
      <c r="R353" s="37">
        <f t="shared" si="20"/>
        <v>21</v>
      </c>
      <c r="S353" s="45">
        <f t="shared" si="19"/>
        <v>0.7</v>
      </c>
      <c r="T353" s="46" t="str">
        <f t="shared" ca="1" si="21"/>
        <v>TERMINADO</v>
      </c>
      <c r="U353" s="47"/>
      <c r="V353" s="48"/>
      <c r="W353" s="48"/>
      <c r="X353" s="47"/>
      <c r="Y353" s="47"/>
      <c r="Z353" s="47"/>
      <c r="AA353" s="47"/>
      <c r="AB353" s="47"/>
      <c r="AC353" s="47"/>
      <c r="AD353" s="48"/>
      <c r="AE353" s="62">
        <v>0</v>
      </c>
      <c r="AF353" s="47"/>
      <c r="AG353" s="47"/>
      <c r="AH353" s="47"/>
      <c r="AI353" s="47"/>
      <c r="AJ353" s="47"/>
      <c r="AK353" s="47"/>
      <c r="AL353" s="41"/>
      <c r="AM353" s="41"/>
      <c r="AN353" s="51">
        <f t="shared" ca="1" si="22"/>
        <v>8004.7619047619046</v>
      </c>
      <c r="AO353" s="59"/>
    </row>
    <row r="354" spans="1:41" ht="15" x14ac:dyDescent="0.2">
      <c r="A354" s="34" t="s">
        <v>38</v>
      </c>
      <c r="B354" s="35">
        <v>346</v>
      </c>
      <c r="C354" s="36">
        <v>2016</v>
      </c>
      <c r="D354" s="38" t="e">
        <v>#N/A</v>
      </c>
      <c r="E354" s="39">
        <v>42492</v>
      </c>
      <c r="F354" s="40" t="s">
        <v>798</v>
      </c>
      <c r="G354" s="41" t="s">
        <v>41</v>
      </c>
      <c r="H354" s="41" t="s">
        <v>42</v>
      </c>
      <c r="I354" s="42">
        <v>5333333</v>
      </c>
      <c r="J354" s="54">
        <v>5333333</v>
      </c>
      <c r="K354" s="54">
        <v>5333333</v>
      </c>
      <c r="L354" s="43" t="e">
        <v>#N/A</v>
      </c>
      <c r="M354" s="37" t="s">
        <v>43</v>
      </c>
      <c r="N354" s="41" t="s">
        <v>799</v>
      </c>
      <c r="O354" s="44">
        <v>42492</v>
      </c>
      <c r="P354" s="44">
        <v>42541</v>
      </c>
      <c r="Q354" s="44">
        <v>42541</v>
      </c>
      <c r="R354" s="45">
        <f t="shared" si="20"/>
        <v>50</v>
      </c>
      <c r="S354" s="45">
        <f t="shared" si="19"/>
        <v>1.6666666666666667</v>
      </c>
      <c r="T354" s="46" t="str">
        <f t="shared" ca="1" si="21"/>
        <v>TERMINADO</v>
      </c>
      <c r="U354" s="47"/>
      <c r="V354" s="48"/>
      <c r="W354" s="48"/>
      <c r="X354" s="47"/>
      <c r="Y354" s="47"/>
      <c r="Z354" s="47"/>
      <c r="AA354" s="47"/>
      <c r="AB354" s="47"/>
      <c r="AC354" s="47"/>
      <c r="AD354" s="48"/>
      <c r="AE354" s="62">
        <v>0</v>
      </c>
      <c r="AF354" s="47"/>
      <c r="AG354" s="47"/>
      <c r="AH354" s="47"/>
      <c r="AI354" s="47"/>
      <c r="AJ354" s="47"/>
      <c r="AK354" s="47"/>
      <c r="AL354" s="41"/>
      <c r="AM354" s="41"/>
      <c r="AN354" s="51">
        <f t="shared" ca="1" si="22"/>
        <v>3356</v>
      </c>
      <c r="AO354" s="59"/>
    </row>
    <row r="355" spans="1:41" ht="15" x14ac:dyDescent="0.2">
      <c r="A355" s="34" t="s">
        <v>38</v>
      </c>
      <c r="B355" s="35">
        <v>347</v>
      </c>
      <c r="C355" s="36">
        <v>2016</v>
      </c>
      <c r="D355" s="38" t="s">
        <v>444</v>
      </c>
      <c r="E355" s="39">
        <v>42492</v>
      </c>
      <c r="F355" s="40" t="s">
        <v>800</v>
      </c>
      <c r="G355" s="41" t="s">
        <v>41</v>
      </c>
      <c r="H355" s="41" t="s">
        <v>42</v>
      </c>
      <c r="I355" s="42">
        <v>9000000</v>
      </c>
      <c r="J355" s="54">
        <v>9000000</v>
      </c>
      <c r="K355" s="54">
        <v>9000000</v>
      </c>
      <c r="L355" s="43" t="e">
        <v>#N/A</v>
      </c>
      <c r="M355" s="37" t="s">
        <v>43</v>
      </c>
      <c r="N355" s="41" t="s">
        <v>801</v>
      </c>
      <c r="O355" s="44">
        <v>42492</v>
      </c>
      <c r="P355" s="44">
        <v>42582</v>
      </c>
      <c r="Q355" s="44">
        <v>42582</v>
      </c>
      <c r="R355" s="45">
        <f t="shared" si="20"/>
        <v>91</v>
      </c>
      <c r="S355" s="45">
        <f t="shared" si="19"/>
        <v>3.0333333333333332</v>
      </c>
      <c r="T355" s="46" t="str">
        <f t="shared" ca="1" si="21"/>
        <v>TERMINADO</v>
      </c>
      <c r="U355" s="47"/>
      <c r="V355" s="48"/>
      <c r="W355" s="48"/>
      <c r="X355" s="47"/>
      <c r="Y355" s="47"/>
      <c r="Z355" s="47"/>
      <c r="AA355" s="47"/>
      <c r="AB355" s="47"/>
      <c r="AC355" s="47"/>
      <c r="AD355" s="48"/>
      <c r="AE355" s="62">
        <v>0</v>
      </c>
      <c r="AF355" s="47"/>
      <c r="AG355" s="47"/>
      <c r="AH355" s="47"/>
      <c r="AI355" s="47"/>
      <c r="AJ355" s="47"/>
      <c r="AK355" s="47"/>
      <c r="AL355" s="41"/>
      <c r="AM355" s="41"/>
      <c r="AN355" s="51">
        <f t="shared" ca="1" si="22"/>
        <v>1843.9560439560439</v>
      </c>
      <c r="AO355" s="59"/>
    </row>
    <row r="356" spans="1:41" ht="15" x14ac:dyDescent="0.2">
      <c r="A356" s="34" t="s">
        <v>38</v>
      </c>
      <c r="B356" s="35">
        <v>348</v>
      </c>
      <c r="C356" s="36">
        <v>2016</v>
      </c>
      <c r="D356" s="38" t="s">
        <v>333</v>
      </c>
      <c r="E356" s="39">
        <v>42493</v>
      </c>
      <c r="F356" s="40" t="s">
        <v>802</v>
      </c>
      <c r="G356" s="41" t="s">
        <v>41</v>
      </c>
      <c r="H356" s="41" t="s">
        <v>42</v>
      </c>
      <c r="I356" s="42">
        <v>11180000</v>
      </c>
      <c r="J356" s="54">
        <v>11180000</v>
      </c>
      <c r="K356" s="54">
        <v>11180000</v>
      </c>
      <c r="L356" s="43" t="e">
        <v>#N/A</v>
      </c>
      <c r="M356" s="37" t="s">
        <v>43</v>
      </c>
      <c r="N356" s="41" t="s">
        <v>803</v>
      </c>
      <c r="O356" s="44">
        <v>42493</v>
      </c>
      <c r="P356" s="44">
        <v>42570</v>
      </c>
      <c r="Q356" s="44">
        <v>42570</v>
      </c>
      <c r="R356" s="45">
        <f t="shared" si="20"/>
        <v>78</v>
      </c>
      <c r="S356" s="45">
        <f t="shared" si="19"/>
        <v>2.6</v>
      </c>
      <c r="T356" s="46" t="str">
        <f t="shared" ca="1" si="21"/>
        <v>TERMINADO</v>
      </c>
      <c r="U356" s="47"/>
      <c r="V356" s="48"/>
      <c r="W356" s="48"/>
      <c r="X356" s="47"/>
      <c r="Y356" s="47"/>
      <c r="Z356" s="47"/>
      <c r="AA356" s="47"/>
      <c r="AB356" s="47"/>
      <c r="AC356" s="47"/>
      <c r="AD356" s="48"/>
      <c r="AE356" s="62">
        <v>0</v>
      </c>
      <c r="AF356" s="47"/>
      <c r="AG356" s="47"/>
      <c r="AH356" s="47"/>
      <c r="AI356" s="47"/>
      <c r="AJ356" s="47"/>
      <c r="AK356" s="47"/>
      <c r="AL356" s="41"/>
      <c r="AM356" s="41"/>
      <c r="AN356" s="51">
        <f t="shared" ca="1" si="22"/>
        <v>2150</v>
      </c>
      <c r="AO356" s="59"/>
    </row>
    <row r="357" spans="1:41" ht="15" x14ac:dyDescent="0.2">
      <c r="A357" s="34" t="s">
        <v>38</v>
      </c>
      <c r="B357" s="35">
        <v>349</v>
      </c>
      <c r="C357" s="36">
        <v>2016</v>
      </c>
      <c r="D357" s="38" t="s">
        <v>393</v>
      </c>
      <c r="E357" s="39">
        <v>42493</v>
      </c>
      <c r="F357" s="40" t="s">
        <v>804</v>
      </c>
      <c r="G357" s="41" t="s">
        <v>41</v>
      </c>
      <c r="H357" s="41" t="s">
        <v>42</v>
      </c>
      <c r="I357" s="42">
        <v>8800000</v>
      </c>
      <c r="J357" s="54">
        <v>8800000</v>
      </c>
      <c r="K357" s="54">
        <v>8800000</v>
      </c>
      <c r="L357" s="43" t="e">
        <v>#N/A</v>
      </c>
      <c r="M357" s="37" t="s">
        <v>43</v>
      </c>
      <c r="N357" s="41" t="s">
        <v>805</v>
      </c>
      <c r="O357" s="44">
        <v>42493</v>
      </c>
      <c r="P357" s="44">
        <v>42541</v>
      </c>
      <c r="Q357" s="44">
        <v>42541</v>
      </c>
      <c r="R357" s="45">
        <f t="shared" si="20"/>
        <v>49</v>
      </c>
      <c r="S357" s="45">
        <f t="shared" si="19"/>
        <v>1.6333333333333333</v>
      </c>
      <c r="T357" s="46" t="str">
        <f t="shared" ca="1" si="21"/>
        <v>TERMINADO</v>
      </c>
      <c r="U357" s="47"/>
      <c r="V357" s="48"/>
      <c r="W357" s="48"/>
      <c r="X357" s="47"/>
      <c r="Y357" s="47"/>
      <c r="Z357" s="47"/>
      <c r="AA357" s="47"/>
      <c r="AB357" s="47"/>
      <c r="AC357" s="47"/>
      <c r="AD357" s="48"/>
      <c r="AE357" s="62">
        <v>0</v>
      </c>
      <c r="AF357" s="47"/>
      <c r="AG357" s="47"/>
      <c r="AH357" s="47"/>
      <c r="AI357" s="47"/>
      <c r="AJ357" s="47"/>
      <c r="AK357" s="47"/>
      <c r="AL357" s="41"/>
      <c r="AM357" s="41"/>
      <c r="AN357" s="51">
        <f t="shared" ca="1" si="22"/>
        <v>3422.4489795918366</v>
      </c>
      <c r="AO357" s="59"/>
    </row>
    <row r="358" spans="1:41" ht="15" x14ac:dyDescent="0.2">
      <c r="A358" s="34" t="s">
        <v>38</v>
      </c>
      <c r="B358" s="35">
        <v>350</v>
      </c>
      <c r="C358" s="36">
        <v>2016</v>
      </c>
      <c r="D358" s="38" t="s">
        <v>53</v>
      </c>
      <c r="E358" s="39">
        <v>42494</v>
      </c>
      <c r="F358" s="40" t="s">
        <v>806</v>
      </c>
      <c r="G358" s="41" t="s">
        <v>41</v>
      </c>
      <c r="H358" s="41" t="s">
        <v>42</v>
      </c>
      <c r="I358" s="42">
        <v>6453333</v>
      </c>
      <c r="J358" s="54">
        <v>6453333</v>
      </c>
      <c r="K358" s="54">
        <v>6453333</v>
      </c>
      <c r="L358" s="43" t="e">
        <v>#N/A</v>
      </c>
      <c r="M358" s="37" t="s">
        <v>43</v>
      </c>
      <c r="N358" s="41" t="s">
        <v>807</v>
      </c>
      <c r="O358" s="44">
        <v>42494</v>
      </c>
      <c r="P358" s="44">
        <v>42582</v>
      </c>
      <c r="Q358" s="44">
        <v>42582</v>
      </c>
      <c r="R358" s="45">
        <f t="shared" si="20"/>
        <v>89</v>
      </c>
      <c r="S358" s="45">
        <f t="shared" si="19"/>
        <v>2.9666666666666668</v>
      </c>
      <c r="T358" s="46" t="str">
        <f t="shared" ca="1" si="21"/>
        <v>TERMINADO</v>
      </c>
      <c r="U358" s="47"/>
      <c r="V358" s="48"/>
      <c r="W358" s="48"/>
      <c r="X358" s="47"/>
      <c r="Y358" s="47"/>
      <c r="Z358" s="47"/>
      <c r="AA358" s="47"/>
      <c r="AB358" s="47"/>
      <c r="AC358" s="47"/>
      <c r="AD358" s="48"/>
      <c r="AE358" s="62">
        <v>0</v>
      </c>
      <c r="AF358" s="47"/>
      <c r="AG358" s="47"/>
      <c r="AH358" s="47"/>
      <c r="AI358" s="47"/>
      <c r="AJ358" s="47"/>
      <c r="AK358" s="47"/>
      <c r="AL358" s="41"/>
      <c r="AM358" s="41"/>
      <c r="AN358" s="51">
        <f t="shared" ca="1" si="22"/>
        <v>1883.1460674157304</v>
      </c>
      <c r="AO358" s="59"/>
    </row>
    <row r="359" spans="1:41" ht="15" x14ac:dyDescent="0.2">
      <c r="A359" s="34" t="s">
        <v>99</v>
      </c>
      <c r="B359" s="35">
        <v>351</v>
      </c>
      <c r="C359" s="36">
        <v>2016</v>
      </c>
      <c r="D359" s="38" t="e">
        <v>#N/A</v>
      </c>
      <c r="E359" s="39">
        <v>42494</v>
      </c>
      <c r="F359" s="40" t="s">
        <v>808</v>
      </c>
      <c r="G359" s="41" t="s">
        <v>41</v>
      </c>
      <c r="H359" s="41" t="s">
        <v>42</v>
      </c>
      <c r="I359" s="42">
        <v>249293529</v>
      </c>
      <c r="J359" s="54">
        <v>249293529</v>
      </c>
      <c r="K359" s="54"/>
      <c r="L359" s="43" t="e">
        <v>#N/A</v>
      </c>
      <c r="M359" s="37" t="s">
        <v>102</v>
      </c>
      <c r="N359" s="41" t="s">
        <v>809</v>
      </c>
      <c r="O359" s="44">
        <v>42501</v>
      </c>
      <c r="P359" s="44">
        <v>42735</v>
      </c>
      <c r="Q359" s="44"/>
      <c r="R359" s="37">
        <f t="shared" si="20"/>
        <v>235</v>
      </c>
      <c r="S359" s="45">
        <f t="shared" si="19"/>
        <v>7.833333333333333</v>
      </c>
      <c r="T359" s="46" t="str">
        <f t="shared" ca="1" si="21"/>
        <v>TERMINADO</v>
      </c>
      <c r="U359" s="47"/>
      <c r="V359" s="48"/>
      <c r="W359" s="48"/>
      <c r="X359" s="47"/>
      <c r="Y359" s="47"/>
      <c r="Z359" s="47"/>
      <c r="AA359" s="47"/>
      <c r="AB359" s="47"/>
      <c r="AC359" s="47"/>
      <c r="AD359" s="48"/>
      <c r="AE359" s="62">
        <v>0</v>
      </c>
      <c r="AF359" s="47"/>
      <c r="AG359" s="47"/>
      <c r="AH359" s="47"/>
      <c r="AI359" s="47"/>
      <c r="AJ359" s="47"/>
      <c r="AK359" s="47"/>
      <c r="AL359" s="41"/>
      <c r="AM359" s="41"/>
      <c r="AN359" s="51">
        <f t="shared" ca="1" si="22"/>
        <v>710.21276595744678</v>
      </c>
      <c r="AO359" s="59"/>
    </row>
    <row r="360" spans="1:41" ht="15" x14ac:dyDescent="0.2">
      <c r="A360" s="34" t="s">
        <v>38</v>
      </c>
      <c r="B360" s="35">
        <v>352</v>
      </c>
      <c r="C360" s="36">
        <v>2016</v>
      </c>
      <c r="D360" s="38" t="s">
        <v>393</v>
      </c>
      <c r="E360" s="39">
        <v>42495</v>
      </c>
      <c r="F360" s="40" t="s">
        <v>810</v>
      </c>
      <c r="G360" s="41" t="s">
        <v>41</v>
      </c>
      <c r="H360" s="41" t="s">
        <v>42</v>
      </c>
      <c r="I360" s="42">
        <v>4700000</v>
      </c>
      <c r="J360" s="54">
        <v>4700000</v>
      </c>
      <c r="K360" s="54">
        <v>4700000</v>
      </c>
      <c r="L360" s="43" t="e">
        <v>#N/A</v>
      </c>
      <c r="M360" s="37" t="s">
        <v>43</v>
      </c>
      <c r="N360" s="41" t="s">
        <v>811</v>
      </c>
      <c r="O360" s="44">
        <v>42495</v>
      </c>
      <c r="P360" s="44">
        <v>42541</v>
      </c>
      <c r="Q360" s="44">
        <v>42541</v>
      </c>
      <c r="R360" s="45">
        <f t="shared" si="20"/>
        <v>47</v>
      </c>
      <c r="S360" s="45">
        <f t="shared" si="19"/>
        <v>1.5666666666666667</v>
      </c>
      <c r="T360" s="46" t="str">
        <f t="shared" ca="1" si="21"/>
        <v>TERMINADO</v>
      </c>
      <c r="U360" s="47"/>
      <c r="V360" s="48"/>
      <c r="W360" s="48"/>
      <c r="X360" s="47"/>
      <c r="Y360" s="47"/>
      <c r="Z360" s="47"/>
      <c r="AA360" s="47"/>
      <c r="AB360" s="47"/>
      <c r="AC360" s="47"/>
      <c r="AD360" s="48"/>
      <c r="AE360" s="62">
        <v>0</v>
      </c>
      <c r="AF360" s="47"/>
      <c r="AG360" s="47"/>
      <c r="AH360" s="47"/>
      <c r="AI360" s="47"/>
      <c r="AJ360" s="47"/>
      <c r="AK360" s="47"/>
      <c r="AL360" s="41"/>
      <c r="AM360" s="41"/>
      <c r="AN360" s="51">
        <f t="shared" ca="1" si="22"/>
        <v>3563.8297872340427</v>
      </c>
      <c r="AO360" s="59"/>
    </row>
    <row r="361" spans="1:41" ht="15" x14ac:dyDescent="0.2">
      <c r="A361" s="34" t="s">
        <v>38</v>
      </c>
      <c r="B361" s="35">
        <v>353</v>
      </c>
      <c r="C361" s="36">
        <v>2016</v>
      </c>
      <c r="D361" s="38" t="s">
        <v>146</v>
      </c>
      <c r="E361" s="39">
        <v>42495</v>
      </c>
      <c r="F361" s="40" t="s">
        <v>812</v>
      </c>
      <c r="G361" s="41" t="s">
        <v>41</v>
      </c>
      <c r="H361" s="41" t="s">
        <v>42</v>
      </c>
      <c r="I361" s="42">
        <v>11600000</v>
      </c>
      <c r="J361" s="54">
        <v>11600000</v>
      </c>
      <c r="K361" s="54">
        <v>11600000</v>
      </c>
      <c r="L361" s="43" t="e">
        <v>#N/A</v>
      </c>
      <c r="M361" s="37" t="s">
        <v>43</v>
      </c>
      <c r="N361" s="41" t="s">
        <v>813</v>
      </c>
      <c r="O361" s="44">
        <v>42495</v>
      </c>
      <c r="P361" s="44">
        <v>42582</v>
      </c>
      <c r="Q361" s="44">
        <v>42582</v>
      </c>
      <c r="R361" s="45">
        <f t="shared" si="20"/>
        <v>88</v>
      </c>
      <c r="S361" s="45">
        <f t="shared" si="19"/>
        <v>2.9333333333333331</v>
      </c>
      <c r="T361" s="46" t="str">
        <f t="shared" ca="1" si="21"/>
        <v>TERMINADO</v>
      </c>
      <c r="U361" s="47"/>
      <c r="V361" s="48"/>
      <c r="W361" s="48"/>
      <c r="X361" s="47"/>
      <c r="Y361" s="47"/>
      <c r="Z361" s="47"/>
      <c r="AA361" s="47"/>
      <c r="AB361" s="47"/>
      <c r="AC361" s="47"/>
      <c r="AD361" s="48"/>
      <c r="AE361" s="62">
        <v>0</v>
      </c>
      <c r="AF361" s="47"/>
      <c r="AG361" s="47"/>
      <c r="AH361" s="47"/>
      <c r="AI361" s="47"/>
      <c r="AJ361" s="47"/>
      <c r="AK361" s="47"/>
      <c r="AL361" s="41"/>
      <c r="AM361" s="41"/>
      <c r="AN361" s="51">
        <f t="shared" ca="1" si="22"/>
        <v>1903.409090909091</v>
      </c>
      <c r="AO361" s="59"/>
    </row>
    <row r="362" spans="1:41" ht="15" x14ac:dyDescent="0.2">
      <c r="A362" s="34" t="s">
        <v>38</v>
      </c>
      <c r="B362" s="35">
        <v>354</v>
      </c>
      <c r="C362" s="36">
        <v>2016</v>
      </c>
      <c r="D362" s="38" t="s">
        <v>256</v>
      </c>
      <c r="E362" s="39">
        <v>42496</v>
      </c>
      <c r="F362" s="40" t="s">
        <v>814</v>
      </c>
      <c r="G362" s="41" t="s">
        <v>41</v>
      </c>
      <c r="H362" s="41" t="s">
        <v>42</v>
      </c>
      <c r="I362" s="42">
        <v>6400000</v>
      </c>
      <c r="J362" s="54">
        <v>6400000</v>
      </c>
      <c r="K362" s="54">
        <v>6400000</v>
      </c>
      <c r="L362" s="43" t="e">
        <v>#N/A</v>
      </c>
      <c r="M362" s="37" t="s">
        <v>43</v>
      </c>
      <c r="N362" s="41" t="s">
        <v>815</v>
      </c>
      <c r="O362" s="44">
        <v>42496</v>
      </c>
      <c r="P362" s="44">
        <v>42557</v>
      </c>
      <c r="Q362" s="44">
        <v>42557</v>
      </c>
      <c r="R362" s="45">
        <f t="shared" si="20"/>
        <v>62</v>
      </c>
      <c r="S362" s="45">
        <f t="shared" si="19"/>
        <v>2.0666666666666669</v>
      </c>
      <c r="T362" s="46" t="str">
        <f t="shared" ca="1" si="21"/>
        <v>TERMINADO</v>
      </c>
      <c r="U362" s="47"/>
      <c r="V362" s="48"/>
      <c r="W362" s="48"/>
      <c r="X362" s="47"/>
      <c r="Y362" s="47"/>
      <c r="Z362" s="47"/>
      <c r="AA362" s="47"/>
      <c r="AB362" s="47"/>
      <c r="AC362" s="47"/>
      <c r="AD362" s="48"/>
      <c r="AE362" s="62">
        <v>0</v>
      </c>
      <c r="AF362" s="47"/>
      <c r="AG362" s="47"/>
      <c r="AH362" s="47"/>
      <c r="AI362" s="47"/>
      <c r="AJ362" s="47"/>
      <c r="AK362" s="47"/>
      <c r="AL362" s="41"/>
      <c r="AM362" s="41"/>
      <c r="AN362" s="51">
        <f t="shared" ca="1" si="22"/>
        <v>2700</v>
      </c>
      <c r="AO362" s="59"/>
    </row>
    <row r="363" spans="1:41" ht="15" x14ac:dyDescent="0.2">
      <c r="A363" s="34" t="s">
        <v>38</v>
      </c>
      <c r="B363" s="35">
        <v>355</v>
      </c>
      <c r="C363" s="36">
        <v>2016</v>
      </c>
      <c r="D363" s="38" t="s">
        <v>444</v>
      </c>
      <c r="E363" s="39">
        <v>42496</v>
      </c>
      <c r="F363" s="40" t="s">
        <v>816</v>
      </c>
      <c r="G363" s="41" t="s">
        <v>41</v>
      </c>
      <c r="H363" s="41" t="s">
        <v>42</v>
      </c>
      <c r="I363" s="42">
        <v>8700000</v>
      </c>
      <c r="J363" s="54">
        <v>8700000</v>
      </c>
      <c r="K363" s="54">
        <v>8700000</v>
      </c>
      <c r="L363" s="43" t="e">
        <v>#N/A</v>
      </c>
      <c r="M363" s="37" t="s">
        <v>43</v>
      </c>
      <c r="N363" s="41" t="s">
        <v>817</v>
      </c>
      <c r="O363" s="44">
        <v>42496</v>
      </c>
      <c r="P363" s="44">
        <v>42582</v>
      </c>
      <c r="Q363" s="44">
        <v>42582</v>
      </c>
      <c r="R363" s="45">
        <f t="shared" si="20"/>
        <v>87</v>
      </c>
      <c r="S363" s="45">
        <f t="shared" si="19"/>
        <v>2.9</v>
      </c>
      <c r="T363" s="46" t="str">
        <f t="shared" ca="1" si="21"/>
        <v>TERMINADO</v>
      </c>
      <c r="U363" s="47"/>
      <c r="V363" s="48"/>
      <c r="W363" s="48"/>
      <c r="X363" s="47"/>
      <c r="Y363" s="47"/>
      <c r="Z363" s="47"/>
      <c r="AA363" s="47"/>
      <c r="AB363" s="47"/>
      <c r="AC363" s="47"/>
      <c r="AD363" s="48"/>
      <c r="AE363" s="62">
        <v>0</v>
      </c>
      <c r="AF363" s="47"/>
      <c r="AG363" s="47"/>
      <c r="AH363" s="47"/>
      <c r="AI363" s="47"/>
      <c r="AJ363" s="47"/>
      <c r="AK363" s="47"/>
      <c r="AL363" s="41"/>
      <c r="AM363" s="41"/>
      <c r="AN363" s="51">
        <f t="shared" ca="1" si="22"/>
        <v>1924.1379310344828</v>
      </c>
      <c r="AO363" s="59"/>
    </row>
    <row r="364" spans="1:41" ht="15" x14ac:dyDescent="0.2">
      <c r="A364" s="34" t="s">
        <v>38</v>
      </c>
      <c r="B364" s="35">
        <v>356</v>
      </c>
      <c r="C364" s="36">
        <v>2016</v>
      </c>
      <c r="D364" s="38" t="s">
        <v>367</v>
      </c>
      <c r="E364" s="39">
        <v>42496</v>
      </c>
      <c r="F364" s="40" t="s">
        <v>818</v>
      </c>
      <c r="G364" s="41" t="s">
        <v>41</v>
      </c>
      <c r="H364" s="41" t="s">
        <v>42</v>
      </c>
      <c r="I364" s="42">
        <v>5733333</v>
      </c>
      <c r="J364" s="54">
        <v>5733333</v>
      </c>
      <c r="K364" s="54">
        <v>5733333</v>
      </c>
      <c r="L364" s="43" t="e">
        <v>#N/A</v>
      </c>
      <c r="M364" s="37" t="s">
        <v>43</v>
      </c>
      <c r="N364" s="41" t="s">
        <v>819</v>
      </c>
      <c r="O364" s="44">
        <v>42496</v>
      </c>
      <c r="P364" s="44">
        <v>42582</v>
      </c>
      <c r="Q364" s="44">
        <v>42582</v>
      </c>
      <c r="R364" s="45">
        <f t="shared" si="20"/>
        <v>87</v>
      </c>
      <c r="S364" s="45">
        <f t="shared" si="19"/>
        <v>2.9</v>
      </c>
      <c r="T364" s="46" t="str">
        <f t="shared" ca="1" si="21"/>
        <v>TERMINADO</v>
      </c>
      <c r="U364" s="47"/>
      <c r="V364" s="48"/>
      <c r="W364" s="48"/>
      <c r="X364" s="47"/>
      <c r="Y364" s="47"/>
      <c r="Z364" s="47"/>
      <c r="AA364" s="47"/>
      <c r="AB364" s="47"/>
      <c r="AC364" s="47"/>
      <c r="AD364" s="48"/>
      <c r="AE364" s="62">
        <v>0</v>
      </c>
      <c r="AF364" s="47"/>
      <c r="AG364" s="47"/>
      <c r="AH364" s="47"/>
      <c r="AI364" s="47"/>
      <c r="AJ364" s="47"/>
      <c r="AK364" s="47"/>
      <c r="AL364" s="41"/>
      <c r="AM364" s="41"/>
      <c r="AN364" s="51">
        <f t="shared" ca="1" si="22"/>
        <v>1924.1379310344828</v>
      </c>
      <c r="AO364" s="59"/>
    </row>
    <row r="365" spans="1:41" ht="15" x14ac:dyDescent="0.2">
      <c r="A365" s="34" t="s">
        <v>820</v>
      </c>
      <c r="B365" s="35">
        <v>1</v>
      </c>
      <c r="C365" s="36">
        <v>2016</v>
      </c>
      <c r="D365" s="38" t="s">
        <v>39</v>
      </c>
      <c r="E365" s="39">
        <v>42496</v>
      </c>
      <c r="F365" s="40" t="s">
        <v>821</v>
      </c>
      <c r="G365" s="41" t="s">
        <v>822</v>
      </c>
      <c r="H365" s="41" t="s">
        <v>42</v>
      </c>
      <c r="I365" s="42">
        <v>284561575</v>
      </c>
      <c r="J365" s="54">
        <v>284561575</v>
      </c>
      <c r="K365" s="54"/>
      <c r="L365" s="43">
        <v>110000000</v>
      </c>
      <c r="M365" s="37" t="s">
        <v>102</v>
      </c>
      <c r="N365" s="41" t="s">
        <v>823</v>
      </c>
      <c r="O365" s="44">
        <v>42509</v>
      </c>
      <c r="P365" s="44">
        <v>42570</v>
      </c>
      <c r="Q365" s="44"/>
      <c r="R365" s="37">
        <f t="shared" si="20"/>
        <v>62</v>
      </c>
      <c r="S365" s="45">
        <f t="shared" si="19"/>
        <v>2.0666666666666669</v>
      </c>
      <c r="T365" s="46" t="str">
        <f t="shared" ca="1" si="21"/>
        <v>TERMINADO</v>
      </c>
      <c r="U365" s="47"/>
      <c r="V365" s="48"/>
      <c r="W365" s="48"/>
      <c r="X365" s="47"/>
      <c r="Y365" s="47"/>
      <c r="Z365" s="47"/>
      <c r="AA365" s="47"/>
      <c r="AB365" s="47"/>
      <c r="AC365" s="47"/>
      <c r="AD365" s="48"/>
      <c r="AE365" s="62">
        <v>0</v>
      </c>
      <c r="AF365" s="47"/>
      <c r="AG365" s="47"/>
      <c r="AH365" s="47"/>
      <c r="AI365" s="47"/>
      <c r="AJ365" s="47"/>
      <c r="AK365" s="47"/>
      <c r="AL365" s="41"/>
      <c r="AM365" s="41"/>
      <c r="AN365" s="51">
        <f t="shared" ca="1" si="22"/>
        <v>2679.0322580645161</v>
      </c>
      <c r="AO365" s="59"/>
    </row>
    <row r="366" spans="1:41" ht="15" x14ac:dyDescent="0.2">
      <c r="A366" s="34" t="s">
        <v>38</v>
      </c>
      <c r="B366" s="35">
        <v>357</v>
      </c>
      <c r="C366" s="36">
        <v>2016</v>
      </c>
      <c r="D366" s="38" t="s">
        <v>824</v>
      </c>
      <c r="E366" s="39">
        <v>42500</v>
      </c>
      <c r="F366" s="40" t="s">
        <v>825</v>
      </c>
      <c r="G366" s="41" t="s">
        <v>41</v>
      </c>
      <c r="H366" s="41" t="s">
        <v>42</v>
      </c>
      <c r="I366" s="42">
        <v>58649639</v>
      </c>
      <c r="J366" s="54">
        <v>58649639</v>
      </c>
      <c r="K366" s="54">
        <v>58649639</v>
      </c>
      <c r="L366" s="43" t="e">
        <v>#N/A</v>
      </c>
      <c r="M366" s="37" t="s">
        <v>43</v>
      </c>
      <c r="N366" s="41" t="s">
        <v>330</v>
      </c>
      <c r="O366" s="44">
        <v>42500</v>
      </c>
      <c r="P366" s="44">
        <v>42735</v>
      </c>
      <c r="Q366" s="44">
        <v>42735</v>
      </c>
      <c r="R366" s="45">
        <f t="shared" si="20"/>
        <v>236</v>
      </c>
      <c r="S366" s="45">
        <f t="shared" si="19"/>
        <v>7.8666666666666663</v>
      </c>
      <c r="T366" s="46" t="str">
        <f t="shared" ca="1" si="21"/>
        <v>TERMINADO</v>
      </c>
      <c r="U366" s="47"/>
      <c r="V366" s="48"/>
      <c r="W366" s="48"/>
      <c r="X366" s="47"/>
      <c r="Y366" s="47"/>
      <c r="Z366" s="47"/>
      <c r="AA366" s="47"/>
      <c r="AB366" s="47"/>
      <c r="AC366" s="47"/>
      <c r="AD366" s="48"/>
      <c r="AE366" s="62">
        <v>0</v>
      </c>
      <c r="AF366" s="47"/>
      <c r="AG366" s="47"/>
      <c r="AH366" s="47"/>
      <c r="AI366" s="47"/>
      <c r="AJ366" s="47"/>
      <c r="AK366" s="47"/>
      <c r="AL366" s="41"/>
      <c r="AM366" s="41"/>
      <c r="AN366" s="51">
        <f t="shared" ca="1" si="22"/>
        <v>707.62711864406776</v>
      </c>
      <c r="AO366" s="59"/>
    </row>
    <row r="367" spans="1:41" ht="15" x14ac:dyDescent="0.2">
      <c r="A367" s="34" t="s">
        <v>38</v>
      </c>
      <c r="B367" s="35">
        <v>358</v>
      </c>
      <c r="C367" s="36">
        <v>2016</v>
      </c>
      <c r="D367" s="38" t="s">
        <v>743</v>
      </c>
      <c r="E367" s="39">
        <v>42500</v>
      </c>
      <c r="F367" s="40" t="s">
        <v>826</v>
      </c>
      <c r="G367" s="41" t="s">
        <v>41</v>
      </c>
      <c r="H367" s="41" t="s">
        <v>42</v>
      </c>
      <c r="I367" s="42">
        <v>7740000</v>
      </c>
      <c r="J367" s="54">
        <v>7740000</v>
      </c>
      <c r="K367" s="54">
        <v>7740000</v>
      </c>
      <c r="L367" s="43" t="e">
        <v>#N/A</v>
      </c>
      <c r="M367" s="37" t="s">
        <v>43</v>
      </c>
      <c r="N367" s="41" t="s">
        <v>827</v>
      </c>
      <c r="O367" s="44">
        <v>42502</v>
      </c>
      <c r="P367" s="44">
        <v>42563</v>
      </c>
      <c r="Q367" s="44">
        <v>42563</v>
      </c>
      <c r="R367" s="45">
        <f t="shared" si="20"/>
        <v>62</v>
      </c>
      <c r="S367" s="45">
        <f t="shared" si="19"/>
        <v>2.0666666666666669</v>
      </c>
      <c r="T367" s="46" t="str">
        <f t="shared" ca="1" si="21"/>
        <v>TERMINADO</v>
      </c>
      <c r="U367" s="47"/>
      <c r="V367" s="48"/>
      <c r="W367" s="48"/>
      <c r="X367" s="47"/>
      <c r="Y367" s="47"/>
      <c r="Z367" s="47"/>
      <c r="AA367" s="47"/>
      <c r="AB367" s="47"/>
      <c r="AC367" s="47"/>
      <c r="AD367" s="48"/>
      <c r="AE367" s="62">
        <v>0</v>
      </c>
      <c r="AF367" s="47"/>
      <c r="AG367" s="47"/>
      <c r="AH367" s="47"/>
      <c r="AI367" s="47"/>
      <c r="AJ367" s="47"/>
      <c r="AK367" s="47"/>
      <c r="AL367" s="41"/>
      <c r="AM367" s="41"/>
      <c r="AN367" s="51">
        <f t="shared" ca="1" si="22"/>
        <v>2690.3225806451615</v>
      </c>
      <c r="AO367" s="59"/>
    </row>
    <row r="368" spans="1:41" ht="15" x14ac:dyDescent="0.2">
      <c r="A368" s="34" t="s">
        <v>38</v>
      </c>
      <c r="B368" s="35">
        <v>359</v>
      </c>
      <c r="C368" s="36">
        <v>2016</v>
      </c>
      <c r="D368" s="38" t="s">
        <v>46</v>
      </c>
      <c r="E368" s="39">
        <v>42500</v>
      </c>
      <c r="F368" s="40" t="s">
        <v>828</v>
      </c>
      <c r="G368" s="41" t="s">
        <v>41</v>
      </c>
      <c r="H368" s="41" t="s">
        <v>42</v>
      </c>
      <c r="I368" s="42">
        <v>4100000</v>
      </c>
      <c r="J368" s="54">
        <v>4100000</v>
      </c>
      <c r="K368" s="54">
        <v>4100000</v>
      </c>
      <c r="L368" s="43" t="e">
        <v>#N/A</v>
      </c>
      <c r="M368" s="37" t="s">
        <v>43</v>
      </c>
      <c r="N368" s="41" t="s">
        <v>315</v>
      </c>
      <c r="O368" s="44">
        <v>42500</v>
      </c>
      <c r="P368" s="44">
        <v>42582</v>
      </c>
      <c r="Q368" s="44">
        <v>42582</v>
      </c>
      <c r="R368" s="45">
        <f t="shared" si="20"/>
        <v>83</v>
      </c>
      <c r="S368" s="45">
        <f t="shared" si="19"/>
        <v>2.7666666666666666</v>
      </c>
      <c r="T368" s="46" t="str">
        <f t="shared" ca="1" si="21"/>
        <v>TERMINADO</v>
      </c>
      <c r="U368" s="47"/>
      <c r="V368" s="48"/>
      <c r="W368" s="48"/>
      <c r="X368" s="47"/>
      <c r="Y368" s="47"/>
      <c r="Z368" s="47"/>
      <c r="AA368" s="47"/>
      <c r="AB368" s="47"/>
      <c r="AC368" s="47"/>
      <c r="AD368" s="48"/>
      <c r="AE368" s="62">
        <v>0</v>
      </c>
      <c r="AF368" s="47"/>
      <c r="AG368" s="47"/>
      <c r="AH368" s="47"/>
      <c r="AI368" s="47"/>
      <c r="AJ368" s="47"/>
      <c r="AK368" s="47"/>
      <c r="AL368" s="41"/>
      <c r="AM368" s="41"/>
      <c r="AN368" s="51">
        <f t="shared" ca="1" si="22"/>
        <v>2012.0481927710844</v>
      </c>
      <c r="AO368" s="59"/>
    </row>
    <row r="369" spans="1:41" ht="15" x14ac:dyDescent="0.2">
      <c r="A369" s="34" t="s">
        <v>38</v>
      </c>
      <c r="B369" s="35">
        <v>360</v>
      </c>
      <c r="C369" s="36">
        <v>2016</v>
      </c>
      <c r="D369" s="38" t="s">
        <v>367</v>
      </c>
      <c r="E369" s="39">
        <v>42501</v>
      </c>
      <c r="F369" s="40" t="s">
        <v>829</v>
      </c>
      <c r="G369" s="41" t="s">
        <v>41</v>
      </c>
      <c r="H369" s="41" t="s">
        <v>42</v>
      </c>
      <c r="I369" s="42">
        <v>6750000</v>
      </c>
      <c r="J369" s="54">
        <v>6750000</v>
      </c>
      <c r="K369" s="54">
        <v>6750000</v>
      </c>
      <c r="L369" s="43" t="e">
        <v>#N/A</v>
      </c>
      <c r="M369" s="37" t="s">
        <v>43</v>
      </c>
      <c r="N369" s="41" t="s">
        <v>830</v>
      </c>
      <c r="O369" s="44">
        <v>42501</v>
      </c>
      <c r="P369" s="44">
        <v>42582</v>
      </c>
      <c r="Q369" s="44">
        <v>42582</v>
      </c>
      <c r="R369" s="45">
        <f t="shared" si="20"/>
        <v>82</v>
      </c>
      <c r="S369" s="45">
        <f t="shared" si="19"/>
        <v>2.7333333333333334</v>
      </c>
      <c r="T369" s="46" t="str">
        <f t="shared" ca="1" si="21"/>
        <v>TERMINADO</v>
      </c>
      <c r="U369" s="47"/>
      <c r="V369" s="48"/>
      <c r="W369" s="48"/>
      <c r="X369" s="47"/>
      <c r="Y369" s="47"/>
      <c r="Z369" s="47"/>
      <c r="AA369" s="47"/>
      <c r="AB369" s="47"/>
      <c r="AC369" s="47"/>
      <c r="AD369" s="48"/>
      <c r="AE369" s="62">
        <v>0</v>
      </c>
      <c r="AF369" s="47"/>
      <c r="AG369" s="47"/>
      <c r="AH369" s="47"/>
      <c r="AI369" s="47"/>
      <c r="AJ369" s="47"/>
      <c r="AK369" s="47"/>
      <c r="AL369" s="41"/>
      <c r="AM369" s="41"/>
      <c r="AN369" s="51">
        <f t="shared" ca="1" si="22"/>
        <v>2035.3658536585365</v>
      </c>
      <c r="AO369" s="59"/>
    </row>
    <row r="370" spans="1:41" ht="15" x14ac:dyDescent="0.2">
      <c r="A370" s="34" t="s">
        <v>38</v>
      </c>
      <c r="B370" s="35">
        <v>361</v>
      </c>
      <c r="C370" s="36">
        <v>2016</v>
      </c>
      <c r="D370" s="38" t="s">
        <v>831</v>
      </c>
      <c r="E370" s="39">
        <v>42502</v>
      </c>
      <c r="F370" s="40" t="s">
        <v>832</v>
      </c>
      <c r="G370" s="41" t="s">
        <v>41</v>
      </c>
      <c r="H370" s="41" t="s">
        <v>42</v>
      </c>
      <c r="I370" s="42">
        <v>11031280</v>
      </c>
      <c r="J370" s="54">
        <v>11031280</v>
      </c>
      <c r="K370" s="54">
        <v>16546920</v>
      </c>
      <c r="L370" s="43" t="e">
        <v>#N/A</v>
      </c>
      <c r="M370" s="37" t="s">
        <v>43</v>
      </c>
      <c r="N370" s="41" t="s">
        <v>238</v>
      </c>
      <c r="O370" s="44">
        <v>42503</v>
      </c>
      <c r="P370" s="44">
        <v>42582</v>
      </c>
      <c r="Q370" s="44">
        <v>42582</v>
      </c>
      <c r="R370" s="45">
        <f t="shared" si="20"/>
        <v>80</v>
      </c>
      <c r="S370" s="45">
        <f t="shared" si="19"/>
        <v>2.6666666666666665</v>
      </c>
      <c r="T370" s="46" t="str">
        <f t="shared" ca="1" si="21"/>
        <v>TERMINADO</v>
      </c>
      <c r="U370" s="47"/>
      <c r="V370" s="48"/>
      <c r="W370" s="48"/>
      <c r="X370" s="47"/>
      <c r="Y370" s="47"/>
      <c r="Z370" s="47"/>
      <c r="AA370" s="47"/>
      <c r="AB370" s="47"/>
      <c r="AC370" s="47"/>
      <c r="AD370" s="48"/>
      <c r="AE370" s="62">
        <v>0</v>
      </c>
      <c r="AF370" s="47"/>
      <c r="AG370" s="47"/>
      <c r="AH370" s="47"/>
      <c r="AI370" s="47"/>
      <c r="AJ370" s="47"/>
      <c r="AK370" s="47"/>
      <c r="AL370" s="41"/>
      <c r="AM370" s="41"/>
      <c r="AN370" s="51">
        <f t="shared" ca="1" si="22"/>
        <v>2083.75</v>
      </c>
      <c r="AO370" s="59"/>
    </row>
    <row r="371" spans="1:41" ht="15" x14ac:dyDescent="0.2">
      <c r="A371" s="34" t="s">
        <v>38</v>
      </c>
      <c r="B371" s="35">
        <v>362</v>
      </c>
      <c r="C371" s="36">
        <v>2016</v>
      </c>
      <c r="D371" s="38" t="s">
        <v>193</v>
      </c>
      <c r="E371" s="39">
        <v>42503</v>
      </c>
      <c r="F371" s="40" t="s">
        <v>833</v>
      </c>
      <c r="G371" s="41" t="s">
        <v>41</v>
      </c>
      <c r="H371" s="41" t="s">
        <v>42</v>
      </c>
      <c r="I371" s="42">
        <v>10533333</v>
      </c>
      <c r="J371" s="54">
        <v>10533333</v>
      </c>
      <c r="K371" s="54">
        <v>10533333</v>
      </c>
      <c r="L371" s="43" t="e">
        <v>#N/A</v>
      </c>
      <c r="M371" s="37" t="s">
        <v>43</v>
      </c>
      <c r="N371" s="41" t="s">
        <v>834</v>
      </c>
      <c r="O371" s="44">
        <v>42503</v>
      </c>
      <c r="P371" s="44">
        <v>42582</v>
      </c>
      <c r="Q371" s="44">
        <v>42582</v>
      </c>
      <c r="R371" s="45">
        <f t="shared" si="20"/>
        <v>80</v>
      </c>
      <c r="S371" s="45">
        <f t="shared" si="19"/>
        <v>2.6666666666666665</v>
      </c>
      <c r="T371" s="46" t="str">
        <f t="shared" ca="1" si="21"/>
        <v>TERMINADO</v>
      </c>
      <c r="U371" s="47"/>
      <c r="V371" s="48"/>
      <c r="W371" s="48"/>
      <c r="X371" s="47"/>
      <c r="Y371" s="47"/>
      <c r="Z371" s="47"/>
      <c r="AA371" s="47"/>
      <c r="AB371" s="47"/>
      <c r="AC371" s="47"/>
      <c r="AD371" s="48"/>
      <c r="AE371" s="62">
        <v>0</v>
      </c>
      <c r="AF371" s="47"/>
      <c r="AG371" s="47"/>
      <c r="AH371" s="47"/>
      <c r="AI371" s="47"/>
      <c r="AJ371" s="47"/>
      <c r="AK371" s="47"/>
      <c r="AL371" s="41"/>
      <c r="AM371" s="41"/>
      <c r="AN371" s="51">
        <f t="shared" ca="1" si="22"/>
        <v>2083.75</v>
      </c>
      <c r="AO371" s="59"/>
    </row>
    <row r="372" spans="1:41" ht="15" x14ac:dyDescent="0.2">
      <c r="A372" s="34" t="s">
        <v>38</v>
      </c>
      <c r="B372" s="35">
        <v>363</v>
      </c>
      <c r="C372" s="36">
        <v>2016</v>
      </c>
      <c r="D372" s="38" t="s">
        <v>256</v>
      </c>
      <c r="E372" s="39">
        <v>42506</v>
      </c>
      <c r="F372" s="40" t="s">
        <v>835</v>
      </c>
      <c r="G372" s="41" t="s">
        <v>41</v>
      </c>
      <c r="H372" s="41" t="s">
        <v>42</v>
      </c>
      <c r="I372" s="42">
        <v>7600000</v>
      </c>
      <c r="J372" s="54">
        <v>7600000</v>
      </c>
      <c r="K372" s="54">
        <v>7600000</v>
      </c>
      <c r="L372" s="43" t="e">
        <v>#N/A</v>
      </c>
      <c r="M372" s="37" t="s">
        <v>43</v>
      </c>
      <c r="N372" s="41" t="s">
        <v>836</v>
      </c>
      <c r="O372" s="44">
        <v>42506</v>
      </c>
      <c r="P372" s="44">
        <v>42567</v>
      </c>
      <c r="Q372" s="44">
        <v>42567</v>
      </c>
      <c r="R372" s="45">
        <f t="shared" si="20"/>
        <v>62</v>
      </c>
      <c r="S372" s="45">
        <f t="shared" si="19"/>
        <v>2.0666666666666669</v>
      </c>
      <c r="T372" s="46" t="str">
        <f t="shared" ca="1" si="21"/>
        <v>TERMINADO</v>
      </c>
      <c r="U372" s="47"/>
      <c r="V372" s="48"/>
      <c r="W372" s="48"/>
      <c r="X372" s="47"/>
      <c r="Y372" s="47"/>
      <c r="Z372" s="47"/>
      <c r="AA372" s="47"/>
      <c r="AB372" s="47"/>
      <c r="AC372" s="47"/>
      <c r="AD372" s="48"/>
      <c r="AE372" s="62">
        <v>0</v>
      </c>
      <c r="AF372" s="47"/>
      <c r="AG372" s="47"/>
      <c r="AH372" s="47"/>
      <c r="AI372" s="47"/>
      <c r="AJ372" s="47"/>
      <c r="AK372" s="47"/>
      <c r="AL372" s="41"/>
      <c r="AM372" s="41"/>
      <c r="AN372" s="51">
        <f t="shared" ca="1" si="22"/>
        <v>2683.8709677419356</v>
      </c>
      <c r="AO372" s="59"/>
    </row>
    <row r="373" spans="1:41" ht="15" x14ac:dyDescent="0.2">
      <c r="A373" s="34" t="s">
        <v>38</v>
      </c>
      <c r="B373" s="35">
        <v>364</v>
      </c>
      <c r="C373" s="36">
        <v>2016</v>
      </c>
      <c r="D373" s="38" t="s">
        <v>166</v>
      </c>
      <c r="E373" s="39">
        <v>42506</v>
      </c>
      <c r="F373" s="40" t="s">
        <v>342</v>
      </c>
      <c r="G373" s="41" t="s">
        <v>41</v>
      </c>
      <c r="H373" s="41" t="s">
        <v>42</v>
      </c>
      <c r="I373" s="42">
        <v>7500000</v>
      </c>
      <c r="J373" s="54">
        <v>7500000</v>
      </c>
      <c r="K373" s="54">
        <v>7500000</v>
      </c>
      <c r="L373" s="43" t="e">
        <v>#N/A</v>
      </c>
      <c r="M373" s="37" t="s">
        <v>43</v>
      </c>
      <c r="N373" s="41" t="s">
        <v>343</v>
      </c>
      <c r="O373" s="44">
        <v>42507</v>
      </c>
      <c r="P373" s="44">
        <v>42582</v>
      </c>
      <c r="Q373" s="44">
        <v>42582</v>
      </c>
      <c r="R373" s="45">
        <f t="shared" si="20"/>
        <v>76</v>
      </c>
      <c r="S373" s="45">
        <f t="shared" si="19"/>
        <v>2.5333333333333332</v>
      </c>
      <c r="T373" s="46" t="str">
        <f t="shared" ca="1" si="21"/>
        <v>TERMINADO</v>
      </c>
      <c r="U373" s="47"/>
      <c r="V373" s="48"/>
      <c r="W373" s="48"/>
      <c r="X373" s="47"/>
      <c r="Y373" s="47"/>
      <c r="Z373" s="47"/>
      <c r="AA373" s="47"/>
      <c r="AB373" s="47"/>
      <c r="AC373" s="47"/>
      <c r="AD373" s="48"/>
      <c r="AE373" s="62">
        <v>0</v>
      </c>
      <c r="AF373" s="47"/>
      <c r="AG373" s="47"/>
      <c r="AH373" s="47"/>
      <c r="AI373" s="47"/>
      <c r="AJ373" s="47"/>
      <c r="AK373" s="47"/>
      <c r="AL373" s="41"/>
      <c r="AM373" s="41"/>
      <c r="AN373" s="51">
        <f t="shared" ca="1" si="22"/>
        <v>2188.1578947368421</v>
      </c>
      <c r="AO373" s="59"/>
    </row>
    <row r="374" spans="1:41" ht="15" x14ac:dyDescent="0.2">
      <c r="A374" s="34" t="s">
        <v>38</v>
      </c>
      <c r="B374" s="35">
        <v>365</v>
      </c>
      <c r="C374" s="36">
        <v>2016</v>
      </c>
      <c r="D374" s="38" t="s">
        <v>46</v>
      </c>
      <c r="E374" s="39">
        <v>42507</v>
      </c>
      <c r="F374" s="40" t="s">
        <v>837</v>
      </c>
      <c r="G374" s="41" t="s">
        <v>41</v>
      </c>
      <c r="H374" s="41" t="s">
        <v>42</v>
      </c>
      <c r="I374" s="42">
        <v>8000000</v>
      </c>
      <c r="J374" s="54">
        <v>8000000</v>
      </c>
      <c r="K374" s="54">
        <v>8000000</v>
      </c>
      <c r="L374" s="43" t="e">
        <v>#N/A</v>
      </c>
      <c r="M374" s="37" t="s">
        <v>43</v>
      </c>
      <c r="N374" s="41" t="s">
        <v>838</v>
      </c>
      <c r="O374" s="44">
        <v>42507</v>
      </c>
      <c r="P374" s="44">
        <v>42582</v>
      </c>
      <c r="Q374" s="44">
        <v>42582</v>
      </c>
      <c r="R374" s="45">
        <f t="shared" si="20"/>
        <v>76</v>
      </c>
      <c r="S374" s="45">
        <f t="shared" si="19"/>
        <v>2.5333333333333332</v>
      </c>
      <c r="T374" s="46" t="str">
        <f t="shared" ca="1" si="21"/>
        <v>TERMINADO</v>
      </c>
      <c r="U374" s="47"/>
      <c r="V374" s="48"/>
      <c r="W374" s="48"/>
      <c r="X374" s="47"/>
      <c r="Y374" s="47"/>
      <c r="Z374" s="47"/>
      <c r="AA374" s="47"/>
      <c r="AB374" s="47"/>
      <c r="AC374" s="47"/>
      <c r="AD374" s="48"/>
      <c r="AE374" s="62">
        <v>0</v>
      </c>
      <c r="AF374" s="47"/>
      <c r="AG374" s="47"/>
      <c r="AH374" s="47"/>
      <c r="AI374" s="47"/>
      <c r="AJ374" s="47"/>
      <c r="AK374" s="47"/>
      <c r="AL374" s="41"/>
      <c r="AM374" s="41"/>
      <c r="AN374" s="51">
        <f t="shared" ca="1" si="22"/>
        <v>2188.1578947368421</v>
      </c>
      <c r="AO374" s="59"/>
    </row>
    <row r="375" spans="1:41" ht="15" x14ac:dyDescent="0.2">
      <c r="A375" s="34" t="s">
        <v>38</v>
      </c>
      <c r="B375" s="35">
        <v>366</v>
      </c>
      <c r="C375" s="36">
        <v>2016</v>
      </c>
      <c r="D375" s="38" t="s">
        <v>53</v>
      </c>
      <c r="E375" s="39">
        <v>42508</v>
      </c>
      <c r="F375" s="40" t="s">
        <v>839</v>
      </c>
      <c r="G375" s="41" t="s">
        <v>41</v>
      </c>
      <c r="H375" s="41" t="s">
        <v>42</v>
      </c>
      <c r="I375" s="42">
        <v>6083333</v>
      </c>
      <c r="J375" s="54">
        <v>6083333</v>
      </c>
      <c r="K375" s="54">
        <v>6083333</v>
      </c>
      <c r="L375" s="43" t="e">
        <v>#N/A</v>
      </c>
      <c r="M375" s="37" t="s">
        <v>43</v>
      </c>
      <c r="N375" s="41" t="s">
        <v>840</v>
      </c>
      <c r="O375" s="44">
        <v>42509</v>
      </c>
      <c r="P375" s="44">
        <v>42582</v>
      </c>
      <c r="Q375" s="44">
        <v>42582</v>
      </c>
      <c r="R375" s="45">
        <f t="shared" si="20"/>
        <v>74</v>
      </c>
      <c r="S375" s="45">
        <f t="shared" si="19"/>
        <v>2.4666666666666668</v>
      </c>
      <c r="T375" s="46" t="str">
        <f t="shared" ca="1" si="21"/>
        <v>TERMINADO</v>
      </c>
      <c r="U375" s="47"/>
      <c r="V375" s="48"/>
      <c r="W375" s="48"/>
      <c r="X375" s="47"/>
      <c r="Y375" s="47"/>
      <c r="Z375" s="47"/>
      <c r="AA375" s="47"/>
      <c r="AB375" s="47"/>
      <c r="AC375" s="47"/>
      <c r="AD375" s="48"/>
      <c r="AE375" s="62">
        <v>0</v>
      </c>
      <c r="AF375" s="47"/>
      <c r="AG375" s="47"/>
      <c r="AH375" s="47"/>
      <c r="AI375" s="47"/>
      <c r="AJ375" s="47"/>
      <c r="AK375" s="47"/>
      <c r="AL375" s="41"/>
      <c r="AM375" s="41"/>
      <c r="AN375" s="51">
        <f t="shared" ca="1" si="22"/>
        <v>2244.5945945945946</v>
      </c>
      <c r="AO375" s="59"/>
    </row>
    <row r="376" spans="1:41" ht="15" x14ac:dyDescent="0.2">
      <c r="A376" s="34" t="s">
        <v>38</v>
      </c>
      <c r="B376" s="35">
        <v>367</v>
      </c>
      <c r="C376" s="36">
        <v>2016</v>
      </c>
      <c r="D376" s="38" t="s">
        <v>160</v>
      </c>
      <c r="E376" s="39">
        <v>42510</v>
      </c>
      <c r="F376" s="40" t="s">
        <v>841</v>
      </c>
      <c r="G376" s="41" t="s">
        <v>41</v>
      </c>
      <c r="H376" s="41" t="s">
        <v>42</v>
      </c>
      <c r="I376" s="42">
        <v>6000000</v>
      </c>
      <c r="J376" s="54">
        <v>6000000</v>
      </c>
      <c r="K376" s="54">
        <v>6000000</v>
      </c>
      <c r="L376" s="43" t="e">
        <v>#N/A</v>
      </c>
      <c r="M376" s="37" t="s">
        <v>43</v>
      </c>
      <c r="N376" s="41" t="s">
        <v>181</v>
      </c>
      <c r="O376" s="44">
        <v>42513</v>
      </c>
      <c r="P376" s="44">
        <v>42582</v>
      </c>
      <c r="Q376" s="44">
        <v>42582</v>
      </c>
      <c r="R376" s="45">
        <f t="shared" si="20"/>
        <v>70</v>
      </c>
      <c r="S376" s="45">
        <f t="shared" si="19"/>
        <v>2.3333333333333335</v>
      </c>
      <c r="T376" s="46" t="str">
        <f t="shared" ca="1" si="21"/>
        <v>TERMINADO</v>
      </c>
      <c r="U376" s="47"/>
      <c r="V376" s="48"/>
      <c r="W376" s="48"/>
      <c r="X376" s="47"/>
      <c r="Y376" s="47"/>
      <c r="Z376" s="47"/>
      <c r="AA376" s="47"/>
      <c r="AB376" s="47"/>
      <c r="AC376" s="47"/>
      <c r="AD376" s="48"/>
      <c r="AE376" s="62">
        <v>0</v>
      </c>
      <c r="AF376" s="47"/>
      <c r="AG376" s="47"/>
      <c r="AH376" s="47"/>
      <c r="AI376" s="47"/>
      <c r="AJ376" s="47"/>
      <c r="AK376" s="47"/>
      <c r="AL376" s="41"/>
      <c r="AM376" s="41"/>
      <c r="AN376" s="51">
        <f t="shared" ca="1" si="22"/>
        <v>2367.1428571428573</v>
      </c>
      <c r="AO376" s="59"/>
    </row>
    <row r="377" spans="1:41" ht="15" x14ac:dyDescent="0.2">
      <c r="A377" s="34" t="s">
        <v>38</v>
      </c>
      <c r="B377" s="35">
        <v>368</v>
      </c>
      <c r="C377" s="36">
        <v>2016</v>
      </c>
      <c r="D377" s="38" t="s">
        <v>46</v>
      </c>
      <c r="E377" s="39">
        <v>42514</v>
      </c>
      <c r="F377" s="40" t="s">
        <v>842</v>
      </c>
      <c r="G377" s="41" t="s">
        <v>41</v>
      </c>
      <c r="H377" s="41" t="s">
        <v>42</v>
      </c>
      <c r="I377" s="42">
        <v>4533333</v>
      </c>
      <c r="J377" s="54">
        <v>4533333</v>
      </c>
      <c r="K377" s="54">
        <v>4533333</v>
      </c>
      <c r="L377" s="43" t="e">
        <v>#N/A</v>
      </c>
      <c r="M377" s="37" t="s">
        <v>43</v>
      </c>
      <c r="N377" s="41" t="s">
        <v>131</v>
      </c>
      <c r="O377" s="44">
        <v>42514</v>
      </c>
      <c r="P377" s="44">
        <v>42582</v>
      </c>
      <c r="Q377" s="44">
        <v>42582</v>
      </c>
      <c r="R377" s="45">
        <f t="shared" si="20"/>
        <v>69</v>
      </c>
      <c r="S377" s="45">
        <f t="shared" si="19"/>
        <v>2.2999999999999998</v>
      </c>
      <c r="T377" s="46" t="str">
        <f t="shared" ca="1" si="21"/>
        <v>TERMINADO</v>
      </c>
      <c r="U377" s="47"/>
      <c r="V377" s="48"/>
      <c r="W377" s="48"/>
      <c r="X377" s="47"/>
      <c r="Y377" s="47"/>
      <c r="Z377" s="47"/>
      <c r="AA377" s="47"/>
      <c r="AB377" s="47"/>
      <c r="AC377" s="47"/>
      <c r="AD377" s="48"/>
      <c r="AE377" s="62">
        <v>0</v>
      </c>
      <c r="AF377" s="47"/>
      <c r="AG377" s="47"/>
      <c r="AH377" s="47"/>
      <c r="AI377" s="47"/>
      <c r="AJ377" s="47"/>
      <c r="AK377" s="47"/>
      <c r="AL377" s="41"/>
      <c r="AM377" s="41"/>
      <c r="AN377" s="51">
        <f t="shared" ca="1" si="22"/>
        <v>2400</v>
      </c>
      <c r="AO377" s="59"/>
    </row>
    <row r="378" spans="1:41" ht="15" x14ac:dyDescent="0.2">
      <c r="A378" s="34" t="s">
        <v>38</v>
      </c>
      <c r="B378" s="35">
        <v>369</v>
      </c>
      <c r="C378" s="36">
        <v>2016</v>
      </c>
      <c r="D378" s="38" t="s">
        <v>444</v>
      </c>
      <c r="E378" s="39">
        <v>42515</v>
      </c>
      <c r="F378" s="40" t="s">
        <v>843</v>
      </c>
      <c r="G378" s="41" t="s">
        <v>41</v>
      </c>
      <c r="H378" s="41" t="s">
        <v>42</v>
      </c>
      <c r="I378" s="42">
        <v>8933333</v>
      </c>
      <c r="J378" s="54">
        <v>8933333</v>
      </c>
      <c r="K378" s="54">
        <v>8933333</v>
      </c>
      <c r="L378" s="43" t="e">
        <v>#N/A</v>
      </c>
      <c r="M378" s="37" t="s">
        <v>43</v>
      </c>
      <c r="N378" s="41" t="s">
        <v>844</v>
      </c>
      <c r="O378" s="44">
        <v>42515</v>
      </c>
      <c r="P378" s="44">
        <v>42582</v>
      </c>
      <c r="Q378" s="44">
        <v>42582</v>
      </c>
      <c r="R378" s="45">
        <f t="shared" si="20"/>
        <v>68</v>
      </c>
      <c r="S378" s="45">
        <f t="shared" si="19"/>
        <v>2.2666666666666666</v>
      </c>
      <c r="T378" s="46" t="str">
        <f t="shared" ca="1" si="21"/>
        <v>TERMINADO</v>
      </c>
      <c r="U378" s="47"/>
      <c r="V378" s="48"/>
      <c r="W378" s="48"/>
      <c r="X378" s="47"/>
      <c r="Y378" s="47"/>
      <c r="Z378" s="47"/>
      <c r="AA378" s="47"/>
      <c r="AB378" s="47"/>
      <c r="AC378" s="47"/>
      <c r="AD378" s="48"/>
      <c r="AE378" s="62">
        <v>0</v>
      </c>
      <c r="AF378" s="47"/>
      <c r="AG378" s="47"/>
      <c r="AH378" s="47"/>
      <c r="AI378" s="47"/>
      <c r="AJ378" s="47"/>
      <c r="AK378" s="47"/>
      <c r="AL378" s="41"/>
      <c r="AM378" s="41"/>
      <c r="AN378" s="51">
        <f t="shared" ca="1" si="22"/>
        <v>2433.8235294117649</v>
      </c>
      <c r="AO378" s="59"/>
    </row>
    <row r="379" spans="1:41" ht="15" x14ac:dyDescent="0.2">
      <c r="A379" s="34" t="s">
        <v>38</v>
      </c>
      <c r="B379" s="35">
        <v>370</v>
      </c>
      <c r="C379" s="36">
        <v>2016</v>
      </c>
      <c r="D379" s="38" t="s">
        <v>367</v>
      </c>
      <c r="E379" s="39">
        <v>42517</v>
      </c>
      <c r="F379" s="40" t="s">
        <v>845</v>
      </c>
      <c r="G379" s="41" t="s">
        <v>41</v>
      </c>
      <c r="H379" s="41" t="s">
        <v>42</v>
      </c>
      <c r="I379" s="42">
        <v>5109000</v>
      </c>
      <c r="J379" s="54">
        <v>5109000</v>
      </c>
      <c r="K379" s="54">
        <v>5109000</v>
      </c>
      <c r="L379" s="43" t="e">
        <v>#N/A</v>
      </c>
      <c r="M379" s="37" t="s">
        <v>43</v>
      </c>
      <c r="N379" s="41" t="s">
        <v>407</v>
      </c>
      <c r="O379" s="44">
        <v>42517</v>
      </c>
      <c r="P379" s="44">
        <v>42582</v>
      </c>
      <c r="Q379" s="44">
        <v>42582</v>
      </c>
      <c r="R379" s="45">
        <f t="shared" si="20"/>
        <v>66</v>
      </c>
      <c r="S379" s="45">
        <f t="shared" si="19"/>
        <v>2.2000000000000002</v>
      </c>
      <c r="T379" s="46" t="str">
        <f t="shared" ca="1" si="21"/>
        <v>TERMINADO</v>
      </c>
      <c r="U379" s="47"/>
      <c r="V379" s="48"/>
      <c r="W379" s="48"/>
      <c r="X379" s="47"/>
      <c r="Y379" s="47"/>
      <c r="Z379" s="47"/>
      <c r="AA379" s="47"/>
      <c r="AB379" s="47"/>
      <c r="AC379" s="47"/>
      <c r="AD379" s="48"/>
      <c r="AE379" s="62">
        <v>0</v>
      </c>
      <c r="AF379" s="47"/>
      <c r="AG379" s="47"/>
      <c r="AH379" s="47"/>
      <c r="AI379" s="47"/>
      <c r="AJ379" s="47"/>
      <c r="AK379" s="47"/>
      <c r="AL379" s="41"/>
      <c r="AM379" s="41"/>
      <c r="AN379" s="51">
        <f t="shared" ca="1" si="22"/>
        <v>2504.5454545454545</v>
      </c>
      <c r="AO379" s="59"/>
    </row>
    <row r="380" spans="1:41" ht="15" x14ac:dyDescent="0.2">
      <c r="A380" s="34" t="s">
        <v>38</v>
      </c>
      <c r="B380" s="35">
        <v>371</v>
      </c>
      <c r="C380" s="36">
        <v>2016</v>
      </c>
      <c r="D380" s="38" t="s">
        <v>166</v>
      </c>
      <c r="E380" s="39">
        <v>42517</v>
      </c>
      <c r="F380" s="40" t="s">
        <v>167</v>
      </c>
      <c r="G380" s="41" t="s">
        <v>41</v>
      </c>
      <c r="H380" s="41" t="s">
        <v>42</v>
      </c>
      <c r="I380" s="42">
        <v>7150000</v>
      </c>
      <c r="J380" s="54">
        <v>10450000</v>
      </c>
      <c r="K380" s="54">
        <v>10450000</v>
      </c>
      <c r="L380" s="43" t="e">
        <v>#N/A</v>
      </c>
      <c r="M380" s="37" t="s">
        <v>43</v>
      </c>
      <c r="N380" s="41" t="s">
        <v>846</v>
      </c>
      <c r="O380" s="44">
        <v>42517</v>
      </c>
      <c r="P380" s="44">
        <v>42582</v>
      </c>
      <c r="Q380" s="44">
        <v>42582</v>
      </c>
      <c r="R380" s="45">
        <f t="shared" si="20"/>
        <v>66</v>
      </c>
      <c r="S380" s="45">
        <f t="shared" si="19"/>
        <v>2.2000000000000002</v>
      </c>
      <c r="T380" s="46" t="str">
        <f t="shared" ca="1" si="21"/>
        <v>TERMINADO</v>
      </c>
      <c r="U380" s="47"/>
      <c r="V380" s="48"/>
      <c r="W380" s="48"/>
      <c r="X380" s="47"/>
      <c r="Y380" s="47"/>
      <c r="Z380" s="47"/>
      <c r="AA380" s="47"/>
      <c r="AB380" s="47"/>
      <c r="AC380" s="47"/>
      <c r="AD380" s="48"/>
      <c r="AE380" s="62">
        <v>3300000</v>
      </c>
      <c r="AF380" s="47"/>
      <c r="AG380" s="47"/>
      <c r="AH380" s="47"/>
      <c r="AI380" s="47"/>
      <c r="AJ380" s="47"/>
      <c r="AK380" s="47"/>
      <c r="AL380" s="41"/>
      <c r="AM380" s="41"/>
      <c r="AN380" s="51">
        <f t="shared" ca="1" si="22"/>
        <v>2504.5454545454545</v>
      </c>
      <c r="AO380" s="59"/>
    </row>
    <row r="381" spans="1:41" ht="15" x14ac:dyDescent="0.2">
      <c r="A381" s="34" t="s">
        <v>38</v>
      </c>
      <c r="B381" s="35">
        <v>372</v>
      </c>
      <c r="C381" s="36">
        <v>2016</v>
      </c>
      <c r="D381" s="38" t="s">
        <v>146</v>
      </c>
      <c r="E381" s="39">
        <v>42517</v>
      </c>
      <c r="F381" s="40" t="s">
        <v>847</v>
      </c>
      <c r="G381" s="41" t="s">
        <v>41</v>
      </c>
      <c r="H381" s="41" t="s">
        <v>42</v>
      </c>
      <c r="I381" s="42">
        <v>7583333</v>
      </c>
      <c r="J381" s="54">
        <v>7583333</v>
      </c>
      <c r="K381" s="54">
        <v>7583333</v>
      </c>
      <c r="L381" s="43" t="e">
        <v>#N/A</v>
      </c>
      <c r="M381" s="37" t="s">
        <v>43</v>
      </c>
      <c r="N381" s="41" t="s">
        <v>848</v>
      </c>
      <c r="O381" s="44">
        <v>42517</v>
      </c>
      <c r="P381" s="44">
        <v>42582</v>
      </c>
      <c r="Q381" s="44">
        <v>42582</v>
      </c>
      <c r="R381" s="45">
        <f t="shared" si="20"/>
        <v>66</v>
      </c>
      <c r="S381" s="45">
        <f t="shared" si="19"/>
        <v>2.2000000000000002</v>
      </c>
      <c r="T381" s="46" t="str">
        <f t="shared" ca="1" si="21"/>
        <v>TERMINADO</v>
      </c>
      <c r="U381" s="47"/>
      <c r="V381" s="48"/>
      <c r="W381" s="48"/>
      <c r="X381" s="47"/>
      <c r="Y381" s="47"/>
      <c r="Z381" s="47"/>
      <c r="AA381" s="47"/>
      <c r="AB381" s="47"/>
      <c r="AC381" s="47"/>
      <c r="AD381" s="48"/>
      <c r="AE381" s="62">
        <v>0</v>
      </c>
      <c r="AF381" s="47"/>
      <c r="AG381" s="47"/>
      <c r="AH381" s="47"/>
      <c r="AI381" s="47"/>
      <c r="AJ381" s="47"/>
      <c r="AK381" s="47"/>
      <c r="AL381" s="41"/>
      <c r="AM381" s="41"/>
      <c r="AN381" s="51">
        <f t="shared" ca="1" si="22"/>
        <v>2504.5454545454545</v>
      </c>
      <c r="AO381" s="59"/>
    </row>
    <row r="382" spans="1:41" ht="15" x14ac:dyDescent="0.2">
      <c r="A382" s="34" t="s">
        <v>38</v>
      </c>
      <c r="B382" s="35">
        <v>373</v>
      </c>
      <c r="C382" s="36">
        <v>2016</v>
      </c>
      <c r="D382" s="38" t="s">
        <v>146</v>
      </c>
      <c r="E382" s="39">
        <v>42522</v>
      </c>
      <c r="F382" s="40" t="s">
        <v>283</v>
      </c>
      <c r="G382" s="41" t="s">
        <v>41</v>
      </c>
      <c r="H382" s="41" t="s">
        <v>42</v>
      </c>
      <c r="I382" s="42">
        <v>6000000</v>
      </c>
      <c r="J382" s="54">
        <v>6000000</v>
      </c>
      <c r="K382" s="54">
        <v>6000000</v>
      </c>
      <c r="L382" s="43" t="e">
        <v>#N/A</v>
      </c>
      <c r="M382" s="37" t="s">
        <v>43</v>
      </c>
      <c r="N382" s="41" t="s">
        <v>849</v>
      </c>
      <c r="O382" s="44">
        <v>42522</v>
      </c>
      <c r="P382" s="44">
        <v>42582</v>
      </c>
      <c r="Q382" s="44">
        <v>42582</v>
      </c>
      <c r="R382" s="45">
        <f t="shared" si="20"/>
        <v>61</v>
      </c>
      <c r="S382" s="45">
        <f t="shared" si="19"/>
        <v>2.0333333333333332</v>
      </c>
      <c r="T382" s="46" t="str">
        <f t="shared" ca="1" si="21"/>
        <v>TERMINADO</v>
      </c>
      <c r="U382" s="47"/>
      <c r="V382" s="48"/>
      <c r="W382" s="48"/>
      <c r="X382" s="47"/>
      <c r="Y382" s="47"/>
      <c r="Z382" s="47"/>
      <c r="AA382" s="47"/>
      <c r="AB382" s="47"/>
      <c r="AC382" s="47"/>
      <c r="AD382" s="48"/>
      <c r="AE382" s="62">
        <v>0</v>
      </c>
      <c r="AF382" s="47"/>
      <c r="AG382" s="47"/>
      <c r="AH382" s="47"/>
      <c r="AI382" s="47"/>
      <c r="AJ382" s="47"/>
      <c r="AK382" s="47"/>
      <c r="AL382" s="41"/>
      <c r="AM382" s="41"/>
      <c r="AN382" s="51">
        <f t="shared" ca="1" si="22"/>
        <v>2701.6393442622953</v>
      </c>
      <c r="AO382" s="59"/>
    </row>
    <row r="383" spans="1:41" ht="15" x14ac:dyDescent="0.2">
      <c r="A383" s="34" t="s">
        <v>38</v>
      </c>
      <c r="B383" s="35">
        <v>374</v>
      </c>
      <c r="C383" s="36">
        <v>2016</v>
      </c>
      <c r="D383" s="38" t="s">
        <v>193</v>
      </c>
      <c r="E383" s="39">
        <v>42522</v>
      </c>
      <c r="F383" s="40" t="s">
        <v>850</v>
      </c>
      <c r="G383" s="41" t="s">
        <v>41</v>
      </c>
      <c r="H383" s="41" t="s">
        <v>42</v>
      </c>
      <c r="I383" s="42">
        <v>8000000</v>
      </c>
      <c r="J383" s="54">
        <v>8000000</v>
      </c>
      <c r="K383" s="54">
        <v>8000000</v>
      </c>
      <c r="L383" s="43" t="e">
        <v>#N/A</v>
      </c>
      <c r="M383" s="37" t="s">
        <v>43</v>
      </c>
      <c r="N383" s="41" t="s">
        <v>851</v>
      </c>
      <c r="O383" s="44">
        <v>42522</v>
      </c>
      <c r="P383" s="44">
        <v>42613</v>
      </c>
      <c r="Q383" s="44">
        <v>42613</v>
      </c>
      <c r="R383" s="45">
        <f t="shared" si="20"/>
        <v>92</v>
      </c>
      <c r="S383" s="45">
        <f t="shared" si="19"/>
        <v>3.0666666666666669</v>
      </c>
      <c r="T383" s="46" t="str">
        <f t="shared" ca="1" si="21"/>
        <v>TERMINADO</v>
      </c>
      <c r="U383" s="47"/>
      <c r="V383" s="48"/>
      <c r="W383" s="48"/>
      <c r="X383" s="47"/>
      <c r="Y383" s="47"/>
      <c r="Z383" s="47"/>
      <c r="AA383" s="47"/>
      <c r="AB383" s="47"/>
      <c r="AC383" s="47"/>
      <c r="AD383" s="48"/>
      <c r="AE383" s="62">
        <v>0</v>
      </c>
      <c r="AF383" s="47"/>
      <c r="AG383" s="47"/>
      <c r="AH383" s="47"/>
      <c r="AI383" s="47"/>
      <c r="AJ383" s="47"/>
      <c r="AK383" s="47"/>
      <c r="AL383" s="41"/>
      <c r="AM383" s="41"/>
      <c r="AN383" s="51">
        <f t="shared" ca="1" si="22"/>
        <v>1791.304347826087</v>
      </c>
      <c r="AO383" s="59"/>
    </row>
    <row r="384" spans="1:41" ht="15" x14ac:dyDescent="0.2">
      <c r="A384" s="34" t="s">
        <v>38</v>
      </c>
      <c r="B384" s="35">
        <v>375</v>
      </c>
      <c r="C384" s="36">
        <v>2016</v>
      </c>
      <c r="D384" s="38" t="s">
        <v>46</v>
      </c>
      <c r="E384" s="39">
        <v>42524</v>
      </c>
      <c r="F384" s="40" t="s">
        <v>852</v>
      </c>
      <c r="G384" s="41" t="s">
        <v>41</v>
      </c>
      <c r="H384" s="41" t="s">
        <v>42</v>
      </c>
      <c r="I384" s="42">
        <v>6000000</v>
      </c>
      <c r="J384" s="54">
        <v>6000000</v>
      </c>
      <c r="K384" s="54">
        <v>4000000</v>
      </c>
      <c r="L384" s="43" t="e">
        <v>#N/A</v>
      </c>
      <c r="M384" s="37" t="s">
        <v>43</v>
      </c>
      <c r="N384" s="41" t="s">
        <v>853</v>
      </c>
      <c r="O384" s="44">
        <v>42524</v>
      </c>
      <c r="P384" s="44">
        <v>42585</v>
      </c>
      <c r="Q384" s="44">
        <v>42585</v>
      </c>
      <c r="R384" s="45">
        <f t="shared" si="20"/>
        <v>62</v>
      </c>
      <c r="S384" s="45">
        <f t="shared" si="19"/>
        <v>2.0666666666666669</v>
      </c>
      <c r="T384" s="46" t="str">
        <f t="shared" ca="1" si="21"/>
        <v>TERMINADO</v>
      </c>
      <c r="U384" s="47"/>
      <c r="V384" s="48"/>
      <c r="W384" s="48"/>
      <c r="X384" s="47"/>
      <c r="Y384" s="47"/>
      <c r="Z384" s="47"/>
      <c r="AA384" s="47"/>
      <c r="AB384" s="47"/>
      <c r="AC384" s="47"/>
      <c r="AD384" s="48"/>
      <c r="AE384" s="62">
        <v>0</v>
      </c>
      <c r="AF384" s="47"/>
      <c r="AG384" s="47"/>
      <c r="AH384" s="47"/>
      <c r="AI384" s="47"/>
      <c r="AJ384" s="47"/>
      <c r="AK384" s="47"/>
      <c r="AL384" s="41"/>
      <c r="AM384" s="41"/>
      <c r="AN384" s="51">
        <f t="shared" ca="1" si="22"/>
        <v>2654.8387096774195</v>
      </c>
      <c r="AO384" s="59"/>
    </row>
    <row r="385" spans="1:41" ht="15" x14ac:dyDescent="0.2">
      <c r="A385" s="34" t="s">
        <v>99</v>
      </c>
      <c r="B385" s="35">
        <v>376</v>
      </c>
      <c r="C385" s="36">
        <v>2016</v>
      </c>
      <c r="D385" s="38"/>
      <c r="E385" s="39">
        <v>42528</v>
      </c>
      <c r="F385" s="40" t="s">
        <v>854</v>
      </c>
      <c r="G385" s="41" t="s">
        <v>41</v>
      </c>
      <c r="H385" s="41" t="s">
        <v>101</v>
      </c>
      <c r="I385" s="42">
        <v>36540000</v>
      </c>
      <c r="J385" s="54">
        <v>36540000</v>
      </c>
      <c r="K385" s="54"/>
      <c r="L385" s="43" t="e">
        <v>#N/A</v>
      </c>
      <c r="M385" s="37" t="s">
        <v>102</v>
      </c>
      <c r="N385" s="41" t="s">
        <v>103</v>
      </c>
      <c r="O385" s="44">
        <v>42528</v>
      </c>
      <c r="P385" s="44">
        <v>42582</v>
      </c>
      <c r="Q385" s="44"/>
      <c r="R385" s="37">
        <f t="shared" si="20"/>
        <v>55</v>
      </c>
      <c r="S385" s="45">
        <f t="shared" ref="S385:S448" si="23">+R385/30</f>
        <v>1.8333333333333333</v>
      </c>
      <c r="T385" s="46" t="str">
        <f t="shared" ca="1" si="21"/>
        <v>TERMINADO</v>
      </c>
      <c r="U385" s="47"/>
      <c r="V385" s="48"/>
      <c r="W385" s="48"/>
      <c r="X385" s="47"/>
      <c r="Y385" s="47"/>
      <c r="Z385" s="47"/>
      <c r="AA385" s="47"/>
      <c r="AB385" s="47"/>
      <c r="AC385" s="47"/>
      <c r="AD385" s="48"/>
      <c r="AE385" s="62">
        <v>0</v>
      </c>
      <c r="AF385" s="47"/>
      <c r="AG385" s="47"/>
      <c r="AH385" s="47"/>
      <c r="AI385" s="47"/>
      <c r="AJ385" s="47"/>
      <c r="AK385" s="47"/>
      <c r="AL385" s="41"/>
      <c r="AM385" s="41"/>
      <c r="AN385" s="51">
        <f t="shared" ca="1" si="22"/>
        <v>2985.4545454545455</v>
      </c>
      <c r="AO385" s="59"/>
    </row>
    <row r="386" spans="1:41" ht="15" x14ac:dyDescent="0.2">
      <c r="A386" s="34" t="s">
        <v>38</v>
      </c>
      <c r="B386" s="35">
        <v>377</v>
      </c>
      <c r="C386" s="36">
        <v>2016</v>
      </c>
      <c r="D386" s="38" t="s">
        <v>53</v>
      </c>
      <c r="E386" s="39">
        <v>42528</v>
      </c>
      <c r="F386" s="40" t="s">
        <v>855</v>
      </c>
      <c r="G386" s="41" t="s">
        <v>41</v>
      </c>
      <c r="H386" s="41" t="s">
        <v>42</v>
      </c>
      <c r="I386" s="42">
        <v>4000000</v>
      </c>
      <c r="J386" s="54">
        <v>4000000</v>
      </c>
      <c r="K386" s="54">
        <v>4000000</v>
      </c>
      <c r="L386" s="43" t="e">
        <v>#N/A</v>
      </c>
      <c r="M386" s="37" t="s">
        <v>43</v>
      </c>
      <c r="N386" s="41" t="s">
        <v>856</v>
      </c>
      <c r="O386" s="44">
        <v>42529</v>
      </c>
      <c r="P386" s="44">
        <v>42590</v>
      </c>
      <c r="Q386" s="44">
        <v>42590</v>
      </c>
      <c r="R386" s="45">
        <f t="shared" si="20"/>
        <v>62</v>
      </c>
      <c r="S386" s="45">
        <f t="shared" si="23"/>
        <v>2.0666666666666669</v>
      </c>
      <c r="T386" s="46" t="str">
        <f t="shared" ca="1" si="21"/>
        <v>TERMINADO</v>
      </c>
      <c r="U386" s="47"/>
      <c r="V386" s="48"/>
      <c r="W386" s="48"/>
      <c r="X386" s="47"/>
      <c r="Y386" s="47"/>
      <c r="Z386" s="47"/>
      <c r="AA386" s="47"/>
      <c r="AB386" s="47"/>
      <c r="AC386" s="47"/>
      <c r="AD386" s="48"/>
      <c r="AE386" s="62">
        <v>0</v>
      </c>
      <c r="AF386" s="47"/>
      <c r="AG386" s="47"/>
      <c r="AH386" s="47"/>
      <c r="AI386" s="47"/>
      <c r="AJ386" s="47"/>
      <c r="AK386" s="47"/>
      <c r="AL386" s="41"/>
      <c r="AM386" s="41"/>
      <c r="AN386" s="51">
        <f t="shared" ca="1" si="22"/>
        <v>2646.7741935483873</v>
      </c>
      <c r="AO386" s="59"/>
    </row>
    <row r="387" spans="1:41" ht="15" x14ac:dyDescent="0.2">
      <c r="A387" s="34" t="s">
        <v>38</v>
      </c>
      <c r="B387" s="35">
        <v>378</v>
      </c>
      <c r="C387" s="36">
        <v>2016</v>
      </c>
      <c r="D387" s="38" t="s">
        <v>53</v>
      </c>
      <c r="E387" s="39">
        <v>42529</v>
      </c>
      <c r="F387" s="40" t="s">
        <v>857</v>
      </c>
      <c r="G387" s="41" t="s">
        <v>41</v>
      </c>
      <c r="H387" s="41" t="s">
        <v>42</v>
      </c>
      <c r="I387" s="42">
        <v>4800000</v>
      </c>
      <c r="J387" s="54">
        <v>4800000</v>
      </c>
      <c r="K387" s="54">
        <v>4800000</v>
      </c>
      <c r="L387" s="43" t="e">
        <v>#N/A</v>
      </c>
      <c r="M387" s="37" t="s">
        <v>43</v>
      </c>
      <c r="N387" s="41" t="s">
        <v>151</v>
      </c>
      <c r="O387" s="44">
        <v>42529</v>
      </c>
      <c r="P387" s="44">
        <v>42590</v>
      </c>
      <c r="Q387" s="44">
        <v>42590</v>
      </c>
      <c r="R387" s="45">
        <f t="shared" ref="R387:R450" si="24">P387-O387+1</f>
        <v>62</v>
      </c>
      <c r="S387" s="45">
        <f t="shared" si="23"/>
        <v>2.0666666666666669</v>
      </c>
      <c r="T387" s="46" t="str">
        <f t="shared" ref="T387:T450" ca="1" si="25">IF(O387=0,"",IF($T$1&gt;P387,"TERMINADO","EN EJECUCION"))</f>
        <v>TERMINADO</v>
      </c>
      <c r="U387" s="47"/>
      <c r="V387" s="48"/>
      <c r="W387" s="48"/>
      <c r="X387" s="47"/>
      <c r="Y387" s="47"/>
      <c r="Z387" s="47"/>
      <c r="AA387" s="47"/>
      <c r="AB387" s="47"/>
      <c r="AC387" s="47"/>
      <c r="AD387" s="48"/>
      <c r="AE387" s="62">
        <v>0</v>
      </c>
      <c r="AF387" s="47"/>
      <c r="AG387" s="47"/>
      <c r="AH387" s="47"/>
      <c r="AI387" s="47"/>
      <c r="AJ387" s="47"/>
      <c r="AK387" s="47"/>
      <c r="AL387" s="41"/>
      <c r="AM387" s="41"/>
      <c r="AN387" s="51">
        <f t="shared" ref="AN387:AN439" ca="1" si="26">IF(R387=1,"",100*($T$1-O387+1)/R387)</f>
        <v>2646.7741935483873</v>
      </c>
      <c r="AO387" s="59"/>
    </row>
    <row r="388" spans="1:41" ht="15" x14ac:dyDescent="0.2">
      <c r="A388" s="34" t="s">
        <v>38</v>
      </c>
      <c r="B388" s="35">
        <v>379</v>
      </c>
      <c r="C388" s="36">
        <v>2016</v>
      </c>
      <c r="D388" s="38" t="s">
        <v>146</v>
      </c>
      <c r="E388" s="39">
        <v>42529</v>
      </c>
      <c r="F388" s="40" t="s">
        <v>858</v>
      </c>
      <c r="G388" s="41" t="s">
        <v>41</v>
      </c>
      <c r="H388" s="41" t="s">
        <v>42</v>
      </c>
      <c r="I388" s="42">
        <v>5200000</v>
      </c>
      <c r="J388" s="54">
        <v>5200000</v>
      </c>
      <c r="K388" s="54">
        <v>5200000</v>
      </c>
      <c r="L388" s="43" t="e">
        <v>#N/A</v>
      </c>
      <c r="M388" s="37" t="s">
        <v>43</v>
      </c>
      <c r="N388" s="41" t="s">
        <v>859</v>
      </c>
      <c r="O388" s="44">
        <v>42529</v>
      </c>
      <c r="P388" s="44">
        <v>42590</v>
      </c>
      <c r="Q388" s="44">
        <v>42590</v>
      </c>
      <c r="R388" s="45">
        <f t="shared" si="24"/>
        <v>62</v>
      </c>
      <c r="S388" s="45">
        <f t="shared" si="23"/>
        <v>2.0666666666666669</v>
      </c>
      <c r="T388" s="46" t="str">
        <f t="shared" ca="1" si="25"/>
        <v>TERMINADO</v>
      </c>
      <c r="U388" s="47"/>
      <c r="V388" s="48"/>
      <c r="W388" s="48"/>
      <c r="X388" s="47"/>
      <c r="Y388" s="47"/>
      <c r="Z388" s="47"/>
      <c r="AA388" s="47"/>
      <c r="AB388" s="47"/>
      <c r="AC388" s="47"/>
      <c r="AD388" s="48"/>
      <c r="AE388" s="62">
        <v>0</v>
      </c>
      <c r="AF388" s="47"/>
      <c r="AG388" s="47"/>
      <c r="AH388" s="47"/>
      <c r="AI388" s="47"/>
      <c r="AJ388" s="47"/>
      <c r="AK388" s="47"/>
      <c r="AL388" s="41"/>
      <c r="AM388" s="41"/>
      <c r="AN388" s="51">
        <f t="shared" ca="1" si="26"/>
        <v>2646.7741935483873</v>
      </c>
      <c r="AO388" s="59"/>
    </row>
    <row r="389" spans="1:41" ht="15" x14ac:dyDescent="0.2">
      <c r="A389" s="34" t="s">
        <v>38</v>
      </c>
      <c r="B389" s="35">
        <v>380</v>
      </c>
      <c r="C389" s="36">
        <v>2016</v>
      </c>
      <c r="D389" s="38" t="s">
        <v>53</v>
      </c>
      <c r="E389" s="39">
        <v>42530</v>
      </c>
      <c r="F389" s="40" t="s">
        <v>860</v>
      </c>
      <c r="G389" s="41" t="s">
        <v>41</v>
      </c>
      <c r="H389" s="41" t="s">
        <v>42</v>
      </c>
      <c r="I389" s="42">
        <v>7400000</v>
      </c>
      <c r="J389" s="54">
        <v>7400000</v>
      </c>
      <c r="K389" s="54">
        <v>7400000</v>
      </c>
      <c r="L389" s="43" t="e">
        <v>#N/A</v>
      </c>
      <c r="M389" s="37" t="s">
        <v>43</v>
      </c>
      <c r="N389" s="41" t="s">
        <v>206</v>
      </c>
      <c r="O389" s="44">
        <v>42530</v>
      </c>
      <c r="P389" s="44">
        <v>42590</v>
      </c>
      <c r="Q389" s="44">
        <v>42590</v>
      </c>
      <c r="R389" s="45">
        <f t="shared" si="24"/>
        <v>61</v>
      </c>
      <c r="S389" s="45">
        <f t="shared" si="23"/>
        <v>2.0333333333333332</v>
      </c>
      <c r="T389" s="46" t="str">
        <f t="shared" ca="1" si="25"/>
        <v>TERMINADO</v>
      </c>
      <c r="U389" s="47"/>
      <c r="V389" s="48"/>
      <c r="W389" s="48"/>
      <c r="X389" s="47"/>
      <c r="Y389" s="47"/>
      <c r="Z389" s="47"/>
      <c r="AA389" s="47"/>
      <c r="AB389" s="47"/>
      <c r="AC389" s="47"/>
      <c r="AD389" s="48"/>
      <c r="AE389" s="62">
        <v>0</v>
      </c>
      <c r="AF389" s="47"/>
      <c r="AG389" s="47"/>
      <c r="AH389" s="47"/>
      <c r="AI389" s="47"/>
      <c r="AJ389" s="47"/>
      <c r="AK389" s="47"/>
      <c r="AL389" s="41"/>
      <c r="AM389" s="41"/>
      <c r="AN389" s="51">
        <f t="shared" ca="1" si="26"/>
        <v>2688.5245901639346</v>
      </c>
      <c r="AO389" s="59"/>
    </row>
    <row r="390" spans="1:41" ht="15" x14ac:dyDescent="0.2">
      <c r="A390" s="34" t="s">
        <v>38</v>
      </c>
      <c r="B390" s="35">
        <v>381</v>
      </c>
      <c r="C390" s="36">
        <v>2016</v>
      </c>
      <c r="D390" s="38" t="s">
        <v>39</v>
      </c>
      <c r="E390" s="39">
        <v>42531</v>
      </c>
      <c r="F390" s="40" t="s">
        <v>861</v>
      </c>
      <c r="G390" s="41" t="s">
        <v>41</v>
      </c>
      <c r="H390" s="41" t="s">
        <v>42</v>
      </c>
      <c r="I390" s="42">
        <v>7000000</v>
      </c>
      <c r="J390" s="54">
        <v>7000000</v>
      </c>
      <c r="K390" s="54">
        <v>7000000</v>
      </c>
      <c r="L390" s="43" t="e">
        <v>#N/A</v>
      </c>
      <c r="M390" s="37" t="s">
        <v>43</v>
      </c>
      <c r="N390" s="41" t="s">
        <v>862</v>
      </c>
      <c r="O390" s="44">
        <v>42531</v>
      </c>
      <c r="P390" s="44">
        <v>42592</v>
      </c>
      <c r="Q390" s="44">
        <v>42592</v>
      </c>
      <c r="R390" s="45">
        <f t="shared" si="24"/>
        <v>62</v>
      </c>
      <c r="S390" s="45">
        <f t="shared" si="23"/>
        <v>2.0666666666666669</v>
      </c>
      <c r="T390" s="46" t="str">
        <f t="shared" ca="1" si="25"/>
        <v>TERMINADO</v>
      </c>
      <c r="U390" s="47"/>
      <c r="V390" s="48"/>
      <c r="W390" s="48"/>
      <c r="X390" s="47"/>
      <c r="Y390" s="47"/>
      <c r="Z390" s="47"/>
      <c r="AA390" s="47"/>
      <c r="AB390" s="47"/>
      <c r="AC390" s="47"/>
      <c r="AD390" s="48"/>
      <c r="AE390" s="62">
        <v>0</v>
      </c>
      <c r="AF390" s="47"/>
      <c r="AG390" s="47"/>
      <c r="AH390" s="47"/>
      <c r="AI390" s="47"/>
      <c r="AJ390" s="47"/>
      <c r="AK390" s="47"/>
      <c r="AL390" s="41"/>
      <c r="AM390" s="41"/>
      <c r="AN390" s="51">
        <f t="shared" ca="1" si="26"/>
        <v>2643.5483870967741</v>
      </c>
      <c r="AO390" s="59"/>
    </row>
    <row r="391" spans="1:41" ht="15" x14ac:dyDescent="0.2">
      <c r="A391" s="34" t="s">
        <v>38</v>
      </c>
      <c r="B391" s="35">
        <v>382</v>
      </c>
      <c r="C391" s="36">
        <v>2016</v>
      </c>
      <c r="D391" s="38" t="s">
        <v>63</v>
      </c>
      <c r="E391" s="39">
        <v>42535</v>
      </c>
      <c r="F391" s="40" t="s">
        <v>863</v>
      </c>
      <c r="G391" s="41" t="s">
        <v>41</v>
      </c>
      <c r="H391" s="41" t="s">
        <v>42</v>
      </c>
      <c r="I391" s="42">
        <v>9000000</v>
      </c>
      <c r="J391" s="54">
        <v>9000000</v>
      </c>
      <c r="K391" s="54">
        <v>9000000</v>
      </c>
      <c r="L391" s="43" t="e">
        <v>#N/A</v>
      </c>
      <c r="M391" s="37" t="s">
        <v>43</v>
      </c>
      <c r="N391" s="41" t="s">
        <v>172</v>
      </c>
      <c r="O391" s="44">
        <v>42535</v>
      </c>
      <c r="P391" s="44">
        <v>42596</v>
      </c>
      <c r="Q391" s="44">
        <v>42596</v>
      </c>
      <c r="R391" s="45">
        <f t="shared" si="24"/>
        <v>62</v>
      </c>
      <c r="S391" s="45">
        <f t="shared" si="23"/>
        <v>2.0666666666666669</v>
      </c>
      <c r="T391" s="46" t="str">
        <f t="shared" ca="1" si="25"/>
        <v>TERMINADO</v>
      </c>
      <c r="U391" s="47"/>
      <c r="V391" s="48"/>
      <c r="W391" s="48"/>
      <c r="X391" s="47"/>
      <c r="Y391" s="47"/>
      <c r="Z391" s="47"/>
      <c r="AA391" s="47"/>
      <c r="AB391" s="47"/>
      <c r="AC391" s="47"/>
      <c r="AD391" s="48"/>
      <c r="AE391" s="62">
        <v>0</v>
      </c>
      <c r="AF391" s="47"/>
      <c r="AG391" s="47"/>
      <c r="AH391" s="47"/>
      <c r="AI391" s="47"/>
      <c r="AJ391" s="47"/>
      <c r="AK391" s="47"/>
      <c r="AL391" s="41"/>
      <c r="AM391" s="41"/>
      <c r="AN391" s="51">
        <f t="shared" ca="1" si="26"/>
        <v>2637.0967741935483</v>
      </c>
      <c r="AO391" s="59"/>
    </row>
    <row r="392" spans="1:41" ht="15" x14ac:dyDescent="0.2">
      <c r="A392" s="34" t="s">
        <v>38</v>
      </c>
      <c r="B392" s="35">
        <v>383</v>
      </c>
      <c r="C392" s="36">
        <v>2016</v>
      </c>
      <c r="D392" s="38" t="s">
        <v>63</v>
      </c>
      <c r="E392" s="39">
        <v>42535</v>
      </c>
      <c r="F392" s="40" t="s">
        <v>864</v>
      </c>
      <c r="G392" s="41" t="s">
        <v>41</v>
      </c>
      <c r="H392" s="41" t="s">
        <v>42</v>
      </c>
      <c r="I392" s="42">
        <v>5000000</v>
      </c>
      <c r="J392" s="54">
        <v>5000000</v>
      </c>
      <c r="K392" s="54">
        <v>5000000</v>
      </c>
      <c r="L392" s="43" t="e">
        <v>#N/A</v>
      </c>
      <c r="M392" s="37" t="s">
        <v>43</v>
      </c>
      <c r="N392" s="41" t="s">
        <v>231</v>
      </c>
      <c r="O392" s="44">
        <v>42535</v>
      </c>
      <c r="P392" s="44">
        <v>42596</v>
      </c>
      <c r="Q392" s="44">
        <v>42596</v>
      </c>
      <c r="R392" s="45">
        <f t="shared" si="24"/>
        <v>62</v>
      </c>
      <c r="S392" s="45">
        <f t="shared" si="23"/>
        <v>2.0666666666666669</v>
      </c>
      <c r="T392" s="46" t="str">
        <f t="shared" ca="1" si="25"/>
        <v>TERMINADO</v>
      </c>
      <c r="U392" s="47"/>
      <c r="V392" s="48"/>
      <c r="W392" s="48"/>
      <c r="X392" s="47"/>
      <c r="Y392" s="47"/>
      <c r="Z392" s="47"/>
      <c r="AA392" s="47"/>
      <c r="AB392" s="47"/>
      <c r="AC392" s="47"/>
      <c r="AD392" s="48"/>
      <c r="AE392" s="62">
        <v>0</v>
      </c>
      <c r="AF392" s="47"/>
      <c r="AG392" s="47"/>
      <c r="AH392" s="47"/>
      <c r="AI392" s="47"/>
      <c r="AJ392" s="47"/>
      <c r="AK392" s="47"/>
      <c r="AL392" s="41"/>
      <c r="AM392" s="41"/>
      <c r="AN392" s="51">
        <f t="shared" ca="1" si="26"/>
        <v>2637.0967741935483</v>
      </c>
      <c r="AO392" s="59"/>
    </row>
    <row r="393" spans="1:41" ht="15" x14ac:dyDescent="0.2">
      <c r="A393" s="34" t="s">
        <v>38</v>
      </c>
      <c r="B393" s="35">
        <v>384</v>
      </c>
      <c r="C393" s="36">
        <v>2016</v>
      </c>
      <c r="D393" s="38" t="s">
        <v>50</v>
      </c>
      <c r="E393" s="39">
        <v>42537</v>
      </c>
      <c r="F393" s="40" t="s">
        <v>865</v>
      </c>
      <c r="G393" s="41" t="s">
        <v>41</v>
      </c>
      <c r="H393" s="41" t="s">
        <v>42</v>
      </c>
      <c r="I393" s="42">
        <v>5700000</v>
      </c>
      <c r="J393" s="54">
        <v>5700000</v>
      </c>
      <c r="K393" s="54">
        <v>3800000</v>
      </c>
      <c r="L393" s="43" t="e">
        <v>#N/A</v>
      </c>
      <c r="M393" s="37" t="s">
        <v>43</v>
      </c>
      <c r="N393" s="41" t="s">
        <v>52</v>
      </c>
      <c r="O393" s="44">
        <v>42537</v>
      </c>
      <c r="P393" s="44">
        <v>42582</v>
      </c>
      <c r="Q393" s="44">
        <v>42582</v>
      </c>
      <c r="R393" s="45">
        <f t="shared" si="24"/>
        <v>46</v>
      </c>
      <c r="S393" s="45">
        <f t="shared" si="23"/>
        <v>1.5333333333333334</v>
      </c>
      <c r="T393" s="46" t="str">
        <f t="shared" ca="1" si="25"/>
        <v>TERMINADO</v>
      </c>
      <c r="U393" s="47"/>
      <c r="V393" s="48"/>
      <c r="W393" s="48"/>
      <c r="X393" s="47"/>
      <c r="Y393" s="47"/>
      <c r="Z393" s="47"/>
      <c r="AA393" s="47"/>
      <c r="AB393" s="47"/>
      <c r="AC393" s="47"/>
      <c r="AD393" s="48"/>
      <c r="AE393" s="62">
        <v>0</v>
      </c>
      <c r="AF393" s="47"/>
      <c r="AG393" s="47"/>
      <c r="AH393" s="47"/>
      <c r="AI393" s="47"/>
      <c r="AJ393" s="47"/>
      <c r="AK393" s="47"/>
      <c r="AL393" s="41"/>
      <c r="AM393" s="41"/>
      <c r="AN393" s="51">
        <f t="shared" ca="1" si="26"/>
        <v>3550</v>
      </c>
      <c r="AO393" s="59"/>
    </row>
    <row r="394" spans="1:41" ht="15" x14ac:dyDescent="0.2">
      <c r="A394" s="34" t="s">
        <v>38</v>
      </c>
      <c r="B394" s="35">
        <v>385</v>
      </c>
      <c r="C394" s="36">
        <v>2016</v>
      </c>
      <c r="D394" s="38" t="s">
        <v>53</v>
      </c>
      <c r="E394" s="39">
        <v>42541</v>
      </c>
      <c r="F394" s="40" t="s">
        <v>866</v>
      </c>
      <c r="G394" s="41" t="s">
        <v>41</v>
      </c>
      <c r="H394" s="41" t="s">
        <v>42</v>
      </c>
      <c r="I394" s="42">
        <v>5000000</v>
      </c>
      <c r="J394" s="54">
        <v>5000000</v>
      </c>
      <c r="K394" s="54">
        <v>5000000</v>
      </c>
      <c r="L394" s="43" t="e">
        <v>#N/A</v>
      </c>
      <c r="M394" s="37" t="s">
        <v>43</v>
      </c>
      <c r="N394" s="41" t="s">
        <v>867</v>
      </c>
      <c r="O394" s="44">
        <v>42541</v>
      </c>
      <c r="P394" s="44">
        <v>42602</v>
      </c>
      <c r="Q394" s="44">
        <v>42602</v>
      </c>
      <c r="R394" s="45">
        <f t="shared" si="24"/>
        <v>62</v>
      </c>
      <c r="S394" s="45">
        <f t="shared" si="23"/>
        <v>2.0666666666666669</v>
      </c>
      <c r="T394" s="46" t="str">
        <f t="shared" ca="1" si="25"/>
        <v>TERMINADO</v>
      </c>
      <c r="U394" s="47"/>
      <c r="V394" s="48"/>
      <c r="W394" s="48"/>
      <c r="X394" s="47"/>
      <c r="Y394" s="47"/>
      <c r="Z394" s="47"/>
      <c r="AA394" s="47"/>
      <c r="AB394" s="47"/>
      <c r="AC394" s="47"/>
      <c r="AD394" s="48"/>
      <c r="AE394" s="62">
        <v>0</v>
      </c>
      <c r="AF394" s="47"/>
      <c r="AG394" s="47"/>
      <c r="AH394" s="47"/>
      <c r="AI394" s="47"/>
      <c r="AJ394" s="47"/>
      <c r="AK394" s="47"/>
      <c r="AL394" s="41"/>
      <c r="AM394" s="41"/>
      <c r="AN394" s="51">
        <f t="shared" ca="1" si="26"/>
        <v>2627.4193548387098</v>
      </c>
      <c r="AO394" s="59"/>
    </row>
    <row r="395" spans="1:41" ht="15" x14ac:dyDescent="0.2">
      <c r="A395" s="34" t="s">
        <v>38</v>
      </c>
      <c r="B395" s="35">
        <v>386</v>
      </c>
      <c r="C395" s="36">
        <v>2016</v>
      </c>
      <c r="D395" s="38" t="s">
        <v>146</v>
      </c>
      <c r="E395" s="39">
        <v>42542</v>
      </c>
      <c r="F395" s="40" t="s">
        <v>289</v>
      </c>
      <c r="G395" s="41" t="s">
        <v>41</v>
      </c>
      <c r="H395" s="41" t="s">
        <v>42</v>
      </c>
      <c r="I395" s="42">
        <v>6000000</v>
      </c>
      <c r="J395" s="54">
        <v>6000000</v>
      </c>
      <c r="K395" s="54">
        <v>6000000</v>
      </c>
      <c r="L395" s="43" t="e">
        <v>#N/A</v>
      </c>
      <c r="M395" s="37" t="s">
        <v>43</v>
      </c>
      <c r="N395" s="41" t="s">
        <v>868</v>
      </c>
      <c r="O395" s="44">
        <v>42542</v>
      </c>
      <c r="P395" s="44">
        <v>42582</v>
      </c>
      <c r="Q395" s="44">
        <v>42582</v>
      </c>
      <c r="R395" s="45">
        <f t="shared" si="24"/>
        <v>41</v>
      </c>
      <c r="S395" s="45">
        <f t="shared" si="23"/>
        <v>1.3666666666666667</v>
      </c>
      <c r="T395" s="46" t="str">
        <f t="shared" ca="1" si="25"/>
        <v>TERMINADO</v>
      </c>
      <c r="U395" s="47"/>
      <c r="V395" s="48"/>
      <c r="W395" s="48"/>
      <c r="X395" s="47"/>
      <c r="Y395" s="47"/>
      <c r="Z395" s="47"/>
      <c r="AA395" s="47"/>
      <c r="AB395" s="47"/>
      <c r="AC395" s="47"/>
      <c r="AD395" s="48"/>
      <c r="AE395" s="62">
        <v>0</v>
      </c>
      <c r="AF395" s="47"/>
      <c r="AG395" s="47"/>
      <c r="AH395" s="47"/>
      <c r="AI395" s="47"/>
      <c r="AJ395" s="47"/>
      <c r="AK395" s="47"/>
      <c r="AL395" s="41"/>
      <c r="AM395" s="41"/>
      <c r="AN395" s="51">
        <f t="shared" ca="1" si="26"/>
        <v>3970.731707317073</v>
      </c>
      <c r="AO395" s="59"/>
    </row>
    <row r="396" spans="1:41" ht="15" x14ac:dyDescent="0.2">
      <c r="A396" s="34" t="s">
        <v>38</v>
      </c>
      <c r="B396" s="35">
        <v>387</v>
      </c>
      <c r="C396" s="36">
        <v>2016</v>
      </c>
      <c r="D396" s="38" t="s">
        <v>160</v>
      </c>
      <c r="E396" s="39">
        <v>42543</v>
      </c>
      <c r="F396" s="40" t="s">
        <v>869</v>
      </c>
      <c r="G396" s="41" t="s">
        <v>41</v>
      </c>
      <c r="H396" s="41" t="s">
        <v>42</v>
      </c>
      <c r="I396" s="42">
        <v>14583333</v>
      </c>
      <c r="J396" s="54">
        <v>14583333</v>
      </c>
      <c r="K396" s="54">
        <v>14583333</v>
      </c>
      <c r="L396" s="43" t="e">
        <v>#N/A</v>
      </c>
      <c r="M396" s="37" t="s">
        <v>43</v>
      </c>
      <c r="N396" s="41" t="s">
        <v>537</v>
      </c>
      <c r="O396" s="44">
        <v>42543</v>
      </c>
      <c r="P396" s="44">
        <v>42720</v>
      </c>
      <c r="Q396" s="44">
        <v>42720</v>
      </c>
      <c r="R396" s="45">
        <f t="shared" si="24"/>
        <v>178</v>
      </c>
      <c r="S396" s="45">
        <f t="shared" si="23"/>
        <v>5.9333333333333336</v>
      </c>
      <c r="T396" s="46" t="str">
        <f t="shared" ca="1" si="25"/>
        <v>TERMINADO</v>
      </c>
      <c r="U396" s="47"/>
      <c r="V396" s="48"/>
      <c r="W396" s="48"/>
      <c r="X396" s="47"/>
      <c r="Y396" s="47"/>
      <c r="Z396" s="47"/>
      <c r="AA396" s="47"/>
      <c r="AB396" s="47"/>
      <c r="AC396" s="47"/>
      <c r="AD396" s="48"/>
      <c r="AE396" s="62">
        <v>0</v>
      </c>
      <c r="AF396" s="47"/>
      <c r="AG396" s="47"/>
      <c r="AH396" s="47"/>
      <c r="AI396" s="47"/>
      <c r="AJ396" s="47"/>
      <c r="AK396" s="47"/>
      <c r="AL396" s="41"/>
      <c r="AM396" s="41"/>
      <c r="AN396" s="51">
        <f t="shared" ca="1" si="26"/>
        <v>914.04494382022472</v>
      </c>
      <c r="AO396" s="59"/>
    </row>
    <row r="397" spans="1:41" ht="15" x14ac:dyDescent="0.2">
      <c r="A397" s="34" t="s">
        <v>38</v>
      </c>
      <c r="B397" s="35">
        <v>388</v>
      </c>
      <c r="C397" s="36">
        <v>2016</v>
      </c>
      <c r="D397" s="38" t="s">
        <v>146</v>
      </c>
      <c r="E397" s="39">
        <v>42544</v>
      </c>
      <c r="F397" s="40" t="s">
        <v>870</v>
      </c>
      <c r="G397" s="41" t="s">
        <v>41</v>
      </c>
      <c r="H397" s="41" t="s">
        <v>42</v>
      </c>
      <c r="I397" s="42">
        <v>9000000</v>
      </c>
      <c r="J397" s="54">
        <v>9000000</v>
      </c>
      <c r="K397" s="54">
        <v>9000000</v>
      </c>
      <c r="L397" s="43" t="e">
        <v>#N/A</v>
      </c>
      <c r="M397" s="37" t="s">
        <v>43</v>
      </c>
      <c r="N397" s="41" t="s">
        <v>186</v>
      </c>
      <c r="O397" s="44">
        <v>42544</v>
      </c>
      <c r="P397" s="44">
        <v>42635</v>
      </c>
      <c r="Q397" s="44">
        <v>42635</v>
      </c>
      <c r="R397" s="45">
        <f t="shared" si="24"/>
        <v>92</v>
      </c>
      <c r="S397" s="45">
        <f t="shared" si="23"/>
        <v>3.0666666666666669</v>
      </c>
      <c r="T397" s="46" t="str">
        <f t="shared" ca="1" si="25"/>
        <v>TERMINADO</v>
      </c>
      <c r="U397" s="47"/>
      <c r="V397" s="48"/>
      <c r="W397" s="48"/>
      <c r="X397" s="47"/>
      <c r="Y397" s="47"/>
      <c r="Z397" s="47"/>
      <c r="AA397" s="47"/>
      <c r="AB397" s="47"/>
      <c r="AC397" s="47"/>
      <c r="AD397" s="48"/>
      <c r="AE397" s="62">
        <v>0</v>
      </c>
      <c r="AF397" s="47"/>
      <c r="AG397" s="47"/>
      <c r="AH397" s="47"/>
      <c r="AI397" s="47"/>
      <c r="AJ397" s="47"/>
      <c r="AK397" s="47"/>
      <c r="AL397" s="41"/>
      <c r="AM397" s="41"/>
      <c r="AN397" s="51">
        <f t="shared" ca="1" si="26"/>
        <v>1767.391304347826</v>
      </c>
      <c r="AO397" s="59"/>
    </row>
    <row r="398" spans="1:41" ht="15" x14ac:dyDescent="0.2">
      <c r="A398" s="34" t="s">
        <v>38</v>
      </c>
      <c r="B398" s="35">
        <v>389</v>
      </c>
      <c r="C398" s="36">
        <v>2016</v>
      </c>
      <c r="D398" s="38" t="s">
        <v>871</v>
      </c>
      <c r="E398" s="39">
        <v>42544</v>
      </c>
      <c r="F398" s="40" t="s">
        <v>872</v>
      </c>
      <c r="G398" s="41" t="s">
        <v>41</v>
      </c>
      <c r="H398" s="41" t="s">
        <v>42</v>
      </c>
      <c r="I398" s="42">
        <v>7388400</v>
      </c>
      <c r="J398" s="54">
        <v>7388400</v>
      </c>
      <c r="K398" s="54">
        <v>7388400</v>
      </c>
      <c r="L398" s="43" t="e">
        <v>#N/A</v>
      </c>
      <c r="M398" s="37" t="s">
        <v>43</v>
      </c>
      <c r="N398" s="41" t="s">
        <v>327</v>
      </c>
      <c r="O398" s="44">
        <v>42544</v>
      </c>
      <c r="P398" s="44">
        <v>42735</v>
      </c>
      <c r="Q398" s="44">
        <v>42735</v>
      </c>
      <c r="R398" s="45">
        <f t="shared" si="24"/>
        <v>192</v>
      </c>
      <c r="S398" s="45">
        <f t="shared" si="23"/>
        <v>6.4</v>
      </c>
      <c r="T398" s="46" t="str">
        <f t="shared" ca="1" si="25"/>
        <v>TERMINADO</v>
      </c>
      <c r="U398" s="47"/>
      <c r="V398" s="48"/>
      <c r="W398" s="48"/>
      <c r="X398" s="47"/>
      <c r="Y398" s="47"/>
      <c r="Z398" s="47"/>
      <c r="AA398" s="47"/>
      <c r="AB398" s="47"/>
      <c r="AC398" s="47"/>
      <c r="AD398" s="48"/>
      <c r="AE398" s="62">
        <v>0</v>
      </c>
      <c r="AF398" s="47"/>
      <c r="AG398" s="47"/>
      <c r="AH398" s="47"/>
      <c r="AI398" s="47"/>
      <c r="AJ398" s="47"/>
      <c r="AK398" s="47"/>
      <c r="AL398" s="41"/>
      <c r="AM398" s="41"/>
      <c r="AN398" s="51">
        <f t="shared" ca="1" si="26"/>
        <v>846.875</v>
      </c>
      <c r="AO398" s="59"/>
    </row>
    <row r="399" spans="1:41" ht="15" x14ac:dyDescent="0.2">
      <c r="A399" s="34" t="s">
        <v>38</v>
      </c>
      <c r="B399" s="35">
        <v>390</v>
      </c>
      <c r="C399" s="36">
        <v>2016</v>
      </c>
      <c r="D399" s="38" t="s">
        <v>163</v>
      </c>
      <c r="E399" s="39">
        <v>42549</v>
      </c>
      <c r="F399" s="40" t="s">
        <v>873</v>
      </c>
      <c r="G399" s="41" t="s">
        <v>41</v>
      </c>
      <c r="H399" s="41" t="s">
        <v>42</v>
      </c>
      <c r="I399" s="42">
        <v>10140000</v>
      </c>
      <c r="J399" s="54">
        <v>10140000</v>
      </c>
      <c r="K399" s="54">
        <v>10140000</v>
      </c>
      <c r="L399" s="43" t="e">
        <v>#N/A</v>
      </c>
      <c r="M399" s="37" t="s">
        <v>43</v>
      </c>
      <c r="N399" s="41" t="s">
        <v>874</v>
      </c>
      <c r="O399" s="44">
        <v>42549</v>
      </c>
      <c r="P399" s="44">
        <v>42720</v>
      </c>
      <c r="Q399" s="44">
        <v>42720</v>
      </c>
      <c r="R399" s="45">
        <f t="shared" si="24"/>
        <v>172</v>
      </c>
      <c r="S399" s="45">
        <f t="shared" si="23"/>
        <v>5.7333333333333334</v>
      </c>
      <c r="T399" s="46" t="str">
        <f t="shared" ca="1" si="25"/>
        <v>TERMINADO</v>
      </c>
      <c r="U399" s="47"/>
      <c r="V399" s="48"/>
      <c r="W399" s="48"/>
      <c r="X399" s="47"/>
      <c r="Y399" s="47"/>
      <c r="Z399" s="47"/>
      <c r="AA399" s="47"/>
      <c r="AB399" s="47"/>
      <c r="AC399" s="47"/>
      <c r="AD399" s="48"/>
      <c r="AE399" s="62">
        <v>0</v>
      </c>
      <c r="AF399" s="47"/>
      <c r="AG399" s="47"/>
      <c r="AH399" s="47"/>
      <c r="AI399" s="47"/>
      <c r="AJ399" s="47"/>
      <c r="AK399" s="47"/>
      <c r="AL399" s="41"/>
      <c r="AM399" s="41"/>
      <c r="AN399" s="51">
        <f t="shared" ca="1" si="26"/>
        <v>942.44186046511629</v>
      </c>
      <c r="AO399" s="59"/>
    </row>
    <row r="400" spans="1:41" ht="15" x14ac:dyDescent="0.2">
      <c r="A400" s="34" t="s">
        <v>38</v>
      </c>
      <c r="B400" s="35">
        <v>391</v>
      </c>
      <c r="C400" s="36">
        <v>2016</v>
      </c>
      <c r="D400" s="38" t="s">
        <v>367</v>
      </c>
      <c r="E400" s="39">
        <v>42549</v>
      </c>
      <c r="F400" s="40" t="s">
        <v>875</v>
      </c>
      <c r="G400" s="41" t="s">
        <v>41</v>
      </c>
      <c r="H400" s="41" t="s">
        <v>42</v>
      </c>
      <c r="I400" s="42">
        <v>7500000</v>
      </c>
      <c r="J400" s="54">
        <v>7500000</v>
      </c>
      <c r="K400" s="54">
        <v>7500000</v>
      </c>
      <c r="L400" s="43" t="e">
        <v>#N/A</v>
      </c>
      <c r="M400" s="37" t="s">
        <v>43</v>
      </c>
      <c r="N400" s="41" t="s">
        <v>876</v>
      </c>
      <c r="O400" s="44">
        <v>42549</v>
      </c>
      <c r="P400" s="44">
        <v>42641</v>
      </c>
      <c r="Q400" s="44">
        <v>42641</v>
      </c>
      <c r="R400" s="45">
        <f t="shared" si="24"/>
        <v>93</v>
      </c>
      <c r="S400" s="45">
        <f t="shared" si="23"/>
        <v>3.1</v>
      </c>
      <c r="T400" s="46" t="str">
        <f t="shared" ca="1" si="25"/>
        <v>TERMINADO</v>
      </c>
      <c r="U400" s="47"/>
      <c r="V400" s="48"/>
      <c r="W400" s="48"/>
      <c r="X400" s="47"/>
      <c r="Y400" s="47"/>
      <c r="Z400" s="47"/>
      <c r="AA400" s="47"/>
      <c r="AB400" s="47"/>
      <c r="AC400" s="47"/>
      <c r="AD400" s="48"/>
      <c r="AE400" s="62">
        <v>0</v>
      </c>
      <c r="AF400" s="47"/>
      <c r="AG400" s="47"/>
      <c r="AH400" s="47"/>
      <c r="AI400" s="47"/>
      <c r="AJ400" s="47"/>
      <c r="AK400" s="47"/>
      <c r="AL400" s="41"/>
      <c r="AM400" s="41"/>
      <c r="AN400" s="51">
        <f t="shared" ca="1" si="26"/>
        <v>1743.010752688172</v>
      </c>
      <c r="AO400" s="59"/>
    </row>
    <row r="401" spans="1:41" ht="15" x14ac:dyDescent="0.2">
      <c r="A401" s="34" t="s">
        <v>38</v>
      </c>
      <c r="B401" s="35">
        <v>392</v>
      </c>
      <c r="C401" s="36">
        <v>2016</v>
      </c>
      <c r="D401" s="38" t="s">
        <v>160</v>
      </c>
      <c r="E401" s="39">
        <v>42549</v>
      </c>
      <c r="F401" s="40" t="s">
        <v>877</v>
      </c>
      <c r="G401" s="41" t="s">
        <v>41</v>
      </c>
      <c r="H401" s="41" t="s">
        <v>42</v>
      </c>
      <c r="I401" s="42">
        <v>16900000</v>
      </c>
      <c r="J401" s="54">
        <v>16900000</v>
      </c>
      <c r="K401" s="54">
        <v>16900000</v>
      </c>
      <c r="L401" s="43" t="e">
        <v>#N/A</v>
      </c>
      <c r="M401" s="37" t="s">
        <v>43</v>
      </c>
      <c r="N401" s="41" t="s">
        <v>878</v>
      </c>
      <c r="O401" s="44">
        <v>42549</v>
      </c>
      <c r="P401" s="44">
        <v>42720</v>
      </c>
      <c r="Q401" s="44">
        <v>42720</v>
      </c>
      <c r="R401" s="45">
        <f t="shared" si="24"/>
        <v>172</v>
      </c>
      <c r="S401" s="45">
        <f t="shared" si="23"/>
        <v>5.7333333333333334</v>
      </c>
      <c r="T401" s="46" t="str">
        <f t="shared" ca="1" si="25"/>
        <v>TERMINADO</v>
      </c>
      <c r="U401" s="47"/>
      <c r="V401" s="48"/>
      <c r="W401" s="48"/>
      <c r="X401" s="47"/>
      <c r="Y401" s="47"/>
      <c r="Z401" s="47"/>
      <c r="AA401" s="47"/>
      <c r="AB401" s="47"/>
      <c r="AC401" s="47"/>
      <c r="AD401" s="48"/>
      <c r="AE401" s="62">
        <v>0</v>
      </c>
      <c r="AF401" s="47"/>
      <c r="AG401" s="47"/>
      <c r="AH401" s="47"/>
      <c r="AI401" s="47"/>
      <c r="AJ401" s="47"/>
      <c r="AK401" s="47"/>
      <c r="AL401" s="41"/>
      <c r="AM401" s="41"/>
      <c r="AN401" s="51">
        <f t="shared" ca="1" si="26"/>
        <v>942.44186046511629</v>
      </c>
      <c r="AO401" s="59"/>
    </row>
    <row r="402" spans="1:41" ht="15" x14ac:dyDescent="0.2">
      <c r="A402" s="34" t="s">
        <v>38</v>
      </c>
      <c r="B402" s="35">
        <v>393</v>
      </c>
      <c r="C402" s="36">
        <v>2016</v>
      </c>
      <c r="D402" s="38" t="s">
        <v>46</v>
      </c>
      <c r="E402" s="39">
        <v>42550</v>
      </c>
      <c r="F402" s="40" t="s">
        <v>879</v>
      </c>
      <c r="G402" s="41" t="s">
        <v>41</v>
      </c>
      <c r="H402" s="41" t="s">
        <v>42</v>
      </c>
      <c r="I402" s="42">
        <v>6000000</v>
      </c>
      <c r="J402" s="54">
        <v>6000000</v>
      </c>
      <c r="K402" s="54">
        <v>6000000</v>
      </c>
      <c r="L402" s="43" t="e">
        <v>#N/A</v>
      </c>
      <c r="M402" s="37" t="s">
        <v>43</v>
      </c>
      <c r="N402" s="41" t="s">
        <v>880</v>
      </c>
      <c r="O402" s="44">
        <v>42550</v>
      </c>
      <c r="P402" s="44">
        <v>42611</v>
      </c>
      <c r="Q402" s="44">
        <v>42611</v>
      </c>
      <c r="R402" s="45">
        <f t="shared" si="24"/>
        <v>62</v>
      </c>
      <c r="S402" s="45">
        <f t="shared" si="23"/>
        <v>2.0666666666666669</v>
      </c>
      <c r="T402" s="46" t="str">
        <f t="shared" ca="1" si="25"/>
        <v>TERMINADO</v>
      </c>
      <c r="U402" s="47"/>
      <c r="V402" s="48"/>
      <c r="W402" s="48"/>
      <c r="X402" s="47"/>
      <c r="Y402" s="47"/>
      <c r="Z402" s="47"/>
      <c r="AA402" s="47"/>
      <c r="AB402" s="47"/>
      <c r="AC402" s="47"/>
      <c r="AD402" s="48"/>
      <c r="AE402" s="62">
        <v>0</v>
      </c>
      <c r="AF402" s="47"/>
      <c r="AG402" s="47"/>
      <c r="AH402" s="47"/>
      <c r="AI402" s="47"/>
      <c r="AJ402" s="47"/>
      <c r="AK402" s="47"/>
      <c r="AL402" s="41"/>
      <c r="AM402" s="41"/>
      <c r="AN402" s="51">
        <f t="shared" ca="1" si="26"/>
        <v>2612.9032258064517</v>
      </c>
      <c r="AO402" s="59"/>
    </row>
    <row r="403" spans="1:41" ht="15" x14ac:dyDescent="0.2">
      <c r="A403" s="34" t="s">
        <v>38</v>
      </c>
      <c r="B403" s="35">
        <v>394</v>
      </c>
      <c r="C403" s="36">
        <v>2016</v>
      </c>
      <c r="D403" s="38" t="s">
        <v>256</v>
      </c>
      <c r="E403" s="39">
        <v>42552</v>
      </c>
      <c r="F403" s="40" t="s">
        <v>881</v>
      </c>
      <c r="G403" s="41" t="s">
        <v>41</v>
      </c>
      <c r="H403" s="41" t="s">
        <v>42</v>
      </c>
      <c r="I403" s="42">
        <v>9406667</v>
      </c>
      <c r="J403" s="54">
        <v>9406667</v>
      </c>
      <c r="K403" s="54">
        <v>9406667</v>
      </c>
      <c r="L403" s="43" t="e">
        <v>#N/A</v>
      </c>
      <c r="M403" s="37" t="s">
        <v>43</v>
      </c>
      <c r="N403" s="41" t="s">
        <v>882</v>
      </c>
      <c r="O403" s="44">
        <v>42552</v>
      </c>
      <c r="P403" s="44">
        <v>42720</v>
      </c>
      <c r="Q403" s="44">
        <v>42720</v>
      </c>
      <c r="R403" s="45">
        <f t="shared" si="24"/>
        <v>169</v>
      </c>
      <c r="S403" s="45">
        <f t="shared" si="23"/>
        <v>5.6333333333333337</v>
      </c>
      <c r="T403" s="46" t="str">
        <f t="shared" ca="1" si="25"/>
        <v>TERMINADO</v>
      </c>
      <c r="U403" s="47"/>
      <c r="V403" s="48"/>
      <c r="W403" s="48"/>
      <c r="X403" s="47"/>
      <c r="Y403" s="47"/>
      <c r="Z403" s="47"/>
      <c r="AA403" s="47"/>
      <c r="AB403" s="47"/>
      <c r="AC403" s="47"/>
      <c r="AD403" s="48"/>
      <c r="AE403" s="62"/>
      <c r="AF403" s="47"/>
      <c r="AG403" s="47"/>
      <c r="AH403" s="47"/>
      <c r="AI403" s="47"/>
      <c r="AJ403" s="47"/>
      <c r="AK403" s="47"/>
      <c r="AL403" s="41"/>
      <c r="AM403" s="41"/>
      <c r="AN403" s="51">
        <f t="shared" ca="1" si="26"/>
        <v>957.39644970414201</v>
      </c>
      <c r="AO403" s="59"/>
    </row>
    <row r="404" spans="1:41" ht="15" x14ac:dyDescent="0.2">
      <c r="A404" s="34" t="s">
        <v>38</v>
      </c>
      <c r="B404" s="35">
        <v>395</v>
      </c>
      <c r="C404" s="36">
        <v>2016</v>
      </c>
      <c r="D404" s="38" t="s">
        <v>193</v>
      </c>
      <c r="E404" s="39">
        <v>42552</v>
      </c>
      <c r="F404" s="40" t="s">
        <v>883</v>
      </c>
      <c r="G404" s="41" t="s">
        <v>41</v>
      </c>
      <c r="H404" s="41" t="s">
        <v>42</v>
      </c>
      <c r="I404" s="42">
        <v>38733333</v>
      </c>
      <c r="J404" s="54">
        <v>38733333</v>
      </c>
      <c r="K404" s="54">
        <v>38733333</v>
      </c>
      <c r="L404" s="43" t="e">
        <v>#N/A</v>
      </c>
      <c r="M404" s="37" t="s">
        <v>43</v>
      </c>
      <c r="N404" s="41" t="s">
        <v>884</v>
      </c>
      <c r="O404" s="44">
        <v>42552</v>
      </c>
      <c r="P404" s="44">
        <v>42720</v>
      </c>
      <c r="Q404" s="44">
        <v>42720</v>
      </c>
      <c r="R404" s="45">
        <f t="shared" si="24"/>
        <v>169</v>
      </c>
      <c r="S404" s="45">
        <f t="shared" si="23"/>
        <v>5.6333333333333337</v>
      </c>
      <c r="T404" s="46" t="str">
        <f t="shared" ca="1" si="25"/>
        <v>TERMINADO</v>
      </c>
      <c r="U404" s="47"/>
      <c r="V404" s="48"/>
      <c r="W404" s="48"/>
      <c r="X404" s="47"/>
      <c r="Y404" s="47"/>
      <c r="Z404" s="47"/>
      <c r="AA404" s="47"/>
      <c r="AB404" s="47"/>
      <c r="AC404" s="47"/>
      <c r="AD404" s="48"/>
      <c r="AE404" s="62"/>
      <c r="AF404" s="47"/>
      <c r="AG404" s="47"/>
      <c r="AH404" s="47"/>
      <c r="AI404" s="47"/>
      <c r="AJ404" s="47"/>
      <c r="AK404" s="47"/>
      <c r="AL404" s="41"/>
      <c r="AM404" s="41"/>
      <c r="AN404" s="51">
        <f t="shared" ca="1" si="26"/>
        <v>957.39644970414201</v>
      </c>
      <c r="AO404" s="59"/>
    </row>
    <row r="405" spans="1:41" ht="15" x14ac:dyDescent="0.2">
      <c r="A405" s="34" t="s">
        <v>38</v>
      </c>
      <c r="B405" s="35">
        <v>396</v>
      </c>
      <c r="C405" s="36">
        <v>2016</v>
      </c>
      <c r="D405" s="38" t="s">
        <v>367</v>
      </c>
      <c r="E405" s="39">
        <v>42559</v>
      </c>
      <c r="F405" s="40" t="s">
        <v>885</v>
      </c>
      <c r="G405" s="41" t="s">
        <v>41</v>
      </c>
      <c r="H405" s="41" t="s">
        <v>42</v>
      </c>
      <c r="I405" s="42">
        <v>33200000</v>
      </c>
      <c r="J405" s="54">
        <v>33200000</v>
      </c>
      <c r="K405" s="54">
        <v>33200000</v>
      </c>
      <c r="L405" s="43" t="e">
        <v>#N/A</v>
      </c>
      <c r="M405" s="37" t="s">
        <v>43</v>
      </c>
      <c r="N405" s="41" t="s">
        <v>886</v>
      </c>
      <c r="O405" s="44">
        <v>42559</v>
      </c>
      <c r="P405" s="44">
        <v>42720</v>
      </c>
      <c r="Q405" s="44">
        <v>42720</v>
      </c>
      <c r="R405" s="45">
        <f t="shared" si="24"/>
        <v>162</v>
      </c>
      <c r="S405" s="45">
        <f t="shared" si="23"/>
        <v>5.4</v>
      </c>
      <c r="T405" s="46" t="str">
        <f t="shared" ca="1" si="25"/>
        <v>TERMINADO</v>
      </c>
      <c r="U405" s="47"/>
      <c r="V405" s="48"/>
      <c r="W405" s="48"/>
      <c r="X405" s="47"/>
      <c r="Y405" s="47"/>
      <c r="Z405" s="47"/>
      <c r="AA405" s="47"/>
      <c r="AB405" s="47"/>
      <c r="AC405" s="47"/>
      <c r="AD405" s="48"/>
      <c r="AE405" s="62"/>
      <c r="AF405" s="47"/>
      <c r="AG405" s="47"/>
      <c r="AH405" s="47"/>
      <c r="AI405" s="47"/>
      <c r="AJ405" s="47"/>
      <c r="AK405" s="47"/>
      <c r="AL405" s="41"/>
      <c r="AM405" s="41"/>
      <c r="AN405" s="51">
        <f t="shared" ca="1" si="26"/>
        <v>994.44444444444446</v>
      </c>
      <c r="AO405" s="59"/>
    </row>
    <row r="406" spans="1:41" ht="15" x14ac:dyDescent="0.2">
      <c r="A406" s="34" t="s">
        <v>38</v>
      </c>
      <c r="B406" s="35">
        <v>397</v>
      </c>
      <c r="C406" s="36">
        <v>2016</v>
      </c>
      <c r="D406" s="38" t="s">
        <v>193</v>
      </c>
      <c r="E406" s="39">
        <v>42563</v>
      </c>
      <c r="F406" s="40" t="s">
        <v>887</v>
      </c>
      <c r="G406" s="41" t="s">
        <v>41</v>
      </c>
      <c r="H406" s="41" t="s">
        <v>42</v>
      </c>
      <c r="I406" s="42">
        <v>36400000</v>
      </c>
      <c r="J406" s="54">
        <v>36400000</v>
      </c>
      <c r="K406" s="54">
        <v>36400000</v>
      </c>
      <c r="L406" s="43" t="e">
        <v>#N/A</v>
      </c>
      <c r="M406" s="37" t="s">
        <v>43</v>
      </c>
      <c r="N406" s="41" t="s">
        <v>888</v>
      </c>
      <c r="O406" s="44">
        <v>42563</v>
      </c>
      <c r="P406" s="44">
        <v>42720</v>
      </c>
      <c r="Q406" s="44">
        <v>42720</v>
      </c>
      <c r="R406" s="45">
        <f t="shared" si="24"/>
        <v>158</v>
      </c>
      <c r="S406" s="45">
        <f t="shared" si="23"/>
        <v>5.2666666666666666</v>
      </c>
      <c r="T406" s="46" t="str">
        <f t="shared" ca="1" si="25"/>
        <v>TERMINADO</v>
      </c>
      <c r="U406" s="47"/>
      <c r="V406" s="48"/>
      <c r="W406" s="48"/>
      <c r="X406" s="47"/>
      <c r="Y406" s="47"/>
      <c r="Z406" s="47"/>
      <c r="AA406" s="47"/>
      <c r="AB406" s="47"/>
      <c r="AC406" s="47"/>
      <c r="AD406" s="48"/>
      <c r="AE406" s="62"/>
      <c r="AF406" s="47"/>
      <c r="AG406" s="47"/>
      <c r="AH406" s="47"/>
      <c r="AI406" s="47"/>
      <c r="AJ406" s="47"/>
      <c r="AK406" s="47"/>
      <c r="AL406" s="41"/>
      <c r="AM406" s="41"/>
      <c r="AN406" s="51">
        <f t="shared" ca="1" si="26"/>
        <v>1017.0886075949367</v>
      </c>
      <c r="AO406" s="59"/>
    </row>
    <row r="407" spans="1:41" ht="15" x14ac:dyDescent="0.2">
      <c r="A407" s="34" t="s">
        <v>38</v>
      </c>
      <c r="B407" s="35">
        <v>398</v>
      </c>
      <c r="C407" s="36">
        <v>2016</v>
      </c>
      <c r="D407" s="38" t="s">
        <v>63</v>
      </c>
      <c r="E407" s="39">
        <v>42564</v>
      </c>
      <c r="F407" s="40" t="s">
        <v>889</v>
      </c>
      <c r="G407" s="41" t="s">
        <v>41</v>
      </c>
      <c r="H407" s="41" t="s">
        <v>42</v>
      </c>
      <c r="I407" s="42">
        <v>9000000</v>
      </c>
      <c r="J407" s="54">
        <v>9000000</v>
      </c>
      <c r="K407" s="54">
        <v>0</v>
      </c>
      <c r="L407" s="43" t="e">
        <v>#N/A</v>
      </c>
      <c r="M407" s="37" t="s">
        <v>43</v>
      </c>
      <c r="N407" s="41" t="s">
        <v>890</v>
      </c>
      <c r="O407" s="44">
        <v>42570</v>
      </c>
      <c r="P407" s="44">
        <v>42654</v>
      </c>
      <c r="Q407" s="44">
        <v>42654</v>
      </c>
      <c r="R407" s="45">
        <f t="shared" si="24"/>
        <v>85</v>
      </c>
      <c r="S407" s="45">
        <f t="shared" si="23"/>
        <v>2.8333333333333335</v>
      </c>
      <c r="T407" s="46" t="str">
        <f t="shared" ca="1" si="25"/>
        <v>TERMINADO</v>
      </c>
      <c r="U407" s="47"/>
      <c r="V407" s="48"/>
      <c r="W407" s="48"/>
      <c r="X407" s="47"/>
      <c r="Y407" s="47"/>
      <c r="Z407" s="47"/>
      <c r="AA407" s="47"/>
      <c r="AB407" s="47"/>
      <c r="AC407" s="47"/>
      <c r="AD407" s="48"/>
      <c r="AE407" s="62"/>
      <c r="AF407" s="47"/>
      <c r="AG407" s="47"/>
      <c r="AH407" s="47"/>
      <c r="AI407" s="47"/>
      <c r="AJ407" s="47"/>
      <c r="AK407" s="47"/>
      <c r="AL407" s="41"/>
      <c r="AM407" s="41"/>
      <c r="AN407" s="51">
        <f t="shared" ca="1" si="26"/>
        <v>1882.3529411764705</v>
      </c>
      <c r="AO407" s="59"/>
    </row>
    <row r="408" spans="1:41" ht="15" x14ac:dyDescent="0.2">
      <c r="A408" s="34" t="s">
        <v>38</v>
      </c>
      <c r="B408" s="35">
        <v>399</v>
      </c>
      <c r="C408" s="36">
        <v>2016</v>
      </c>
      <c r="D408" s="38" t="s">
        <v>193</v>
      </c>
      <c r="E408" s="39">
        <v>42564</v>
      </c>
      <c r="F408" s="40" t="s">
        <v>891</v>
      </c>
      <c r="G408" s="41" t="s">
        <v>41</v>
      </c>
      <c r="H408" s="41" t="s">
        <v>42</v>
      </c>
      <c r="I408" s="42">
        <v>45066667</v>
      </c>
      <c r="J408" s="54">
        <v>45066667</v>
      </c>
      <c r="K408" s="54">
        <v>13066667</v>
      </c>
      <c r="L408" s="43" t="e">
        <v>#N/A</v>
      </c>
      <c r="M408" s="37" t="s">
        <v>43</v>
      </c>
      <c r="N408" s="41" t="s">
        <v>892</v>
      </c>
      <c r="O408" s="44">
        <v>42564</v>
      </c>
      <c r="P408" s="44">
        <v>42613</v>
      </c>
      <c r="Q408" s="44">
        <v>42613</v>
      </c>
      <c r="R408" s="45">
        <f t="shared" si="24"/>
        <v>50</v>
      </c>
      <c r="S408" s="45">
        <f t="shared" si="23"/>
        <v>1.6666666666666667</v>
      </c>
      <c r="T408" s="46" t="str">
        <f t="shared" ca="1" si="25"/>
        <v>TERMINADO</v>
      </c>
      <c r="U408" s="47"/>
      <c r="V408" s="48"/>
      <c r="W408" s="48"/>
      <c r="X408" s="47"/>
      <c r="Y408" s="47"/>
      <c r="Z408" s="47"/>
      <c r="AA408" s="47"/>
      <c r="AB408" s="47"/>
      <c r="AC408" s="47"/>
      <c r="AD408" s="48"/>
      <c r="AE408" s="62"/>
      <c r="AF408" s="47"/>
      <c r="AG408" s="47"/>
      <c r="AH408" s="47"/>
      <c r="AI408" s="47"/>
      <c r="AJ408" s="47"/>
      <c r="AK408" s="47"/>
      <c r="AL408" s="41"/>
      <c r="AM408" s="41"/>
      <c r="AN408" s="51">
        <f t="shared" ca="1" si="26"/>
        <v>3212</v>
      </c>
      <c r="AO408" s="59"/>
    </row>
    <row r="409" spans="1:41" ht="15" x14ac:dyDescent="0.2">
      <c r="A409" s="34" t="s">
        <v>38</v>
      </c>
      <c r="B409" s="35">
        <v>400</v>
      </c>
      <c r="C409" s="36">
        <v>2016</v>
      </c>
      <c r="D409" s="38" t="s">
        <v>193</v>
      </c>
      <c r="E409" s="39">
        <v>42564</v>
      </c>
      <c r="F409" s="40" t="s">
        <v>891</v>
      </c>
      <c r="G409" s="41" t="s">
        <v>41</v>
      </c>
      <c r="H409" s="41" t="s">
        <v>42</v>
      </c>
      <c r="I409" s="42">
        <v>39200000</v>
      </c>
      <c r="J409" s="54">
        <v>39200000</v>
      </c>
      <c r="K409" s="54">
        <v>39200000</v>
      </c>
      <c r="L409" s="43" t="e">
        <v>#N/A</v>
      </c>
      <c r="M409" s="37" t="s">
        <v>43</v>
      </c>
      <c r="N409" s="41" t="s">
        <v>893</v>
      </c>
      <c r="O409" s="44">
        <v>42569</v>
      </c>
      <c r="P409" s="44">
        <v>42735</v>
      </c>
      <c r="Q409" s="44">
        <v>42735</v>
      </c>
      <c r="R409" s="45">
        <f t="shared" si="24"/>
        <v>167</v>
      </c>
      <c r="S409" s="45">
        <f t="shared" si="23"/>
        <v>5.5666666666666664</v>
      </c>
      <c r="T409" s="46" t="str">
        <f t="shared" ca="1" si="25"/>
        <v>TERMINADO</v>
      </c>
      <c r="U409" s="47"/>
      <c r="V409" s="48"/>
      <c r="W409" s="48"/>
      <c r="X409" s="47"/>
      <c r="Y409" s="47"/>
      <c r="Z409" s="47"/>
      <c r="AA409" s="47"/>
      <c r="AB409" s="47"/>
      <c r="AC409" s="47"/>
      <c r="AD409" s="48"/>
      <c r="AE409" s="62"/>
      <c r="AF409" s="47"/>
      <c r="AG409" s="47"/>
      <c r="AH409" s="47"/>
      <c r="AI409" s="47"/>
      <c r="AJ409" s="47"/>
      <c r="AK409" s="47"/>
      <c r="AL409" s="41"/>
      <c r="AM409" s="41"/>
      <c r="AN409" s="51">
        <f t="shared" ca="1" si="26"/>
        <v>958.68263473053889</v>
      </c>
      <c r="AO409" s="59"/>
    </row>
    <row r="410" spans="1:41" ht="15" x14ac:dyDescent="0.2">
      <c r="A410" s="34" t="s">
        <v>38</v>
      </c>
      <c r="B410" s="35">
        <v>401</v>
      </c>
      <c r="C410" s="36">
        <v>2016</v>
      </c>
      <c r="D410" s="38" t="s">
        <v>552</v>
      </c>
      <c r="E410" s="39">
        <v>42564</v>
      </c>
      <c r="F410" s="40" t="s">
        <v>894</v>
      </c>
      <c r="G410" s="41" t="s">
        <v>41</v>
      </c>
      <c r="H410" s="41" t="s">
        <v>42</v>
      </c>
      <c r="I410" s="42">
        <v>9987167</v>
      </c>
      <c r="J410" s="54">
        <v>9987167</v>
      </c>
      <c r="K410" s="54">
        <v>9987167</v>
      </c>
      <c r="L410" s="43" t="e">
        <v>#N/A</v>
      </c>
      <c r="M410" s="37" t="s">
        <v>43</v>
      </c>
      <c r="N410" s="41" t="s">
        <v>895</v>
      </c>
      <c r="O410" s="44">
        <v>42564</v>
      </c>
      <c r="P410" s="44">
        <v>42720</v>
      </c>
      <c r="Q410" s="44">
        <v>42720</v>
      </c>
      <c r="R410" s="45">
        <f t="shared" si="24"/>
        <v>157</v>
      </c>
      <c r="S410" s="45">
        <f t="shared" si="23"/>
        <v>5.2333333333333334</v>
      </c>
      <c r="T410" s="46" t="str">
        <f t="shared" ca="1" si="25"/>
        <v>TERMINADO</v>
      </c>
      <c r="U410" s="47"/>
      <c r="V410" s="48"/>
      <c r="W410" s="48"/>
      <c r="X410" s="47"/>
      <c r="Y410" s="47"/>
      <c r="Z410" s="47"/>
      <c r="AA410" s="47"/>
      <c r="AB410" s="47"/>
      <c r="AC410" s="47"/>
      <c r="AD410" s="48"/>
      <c r="AE410" s="62"/>
      <c r="AF410" s="47"/>
      <c r="AG410" s="47"/>
      <c r="AH410" s="47"/>
      <c r="AI410" s="47"/>
      <c r="AJ410" s="47"/>
      <c r="AK410" s="47"/>
      <c r="AL410" s="41"/>
      <c r="AM410" s="41"/>
      <c r="AN410" s="51">
        <f t="shared" ca="1" si="26"/>
        <v>1022.9299363057324</v>
      </c>
      <c r="AO410" s="59"/>
    </row>
    <row r="411" spans="1:41" ht="15" x14ac:dyDescent="0.2">
      <c r="A411" s="34" t="s">
        <v>38</v>
      </c>
      <c r="B411" s="35">
        <v>402</v>
      </c>
      <c r="C411" s="36">
        <v>2016</v>
      </c>
      <c r="D411" s="38" t="s">
        <v>193</v>
      </c>
      <c r="E411" s="39">
        <v>42566</v>
      </c>
      <c r="F411" s="40" t="s">
        <v>896</v>
      </c>
      <c r="G411" s="41" t="s">
        <v>41</v>
      </c>
      <c r="H411" s="41" t="s">
        <v>42</v>
      </c>
      <c r="I411" s="42">
        <v>26166667</v>
      </c>
      <c r="J411" s="54">
        <v>26166667</v>
      </c>
      <c r="K411" s="54">
        <v>26166667</v>
      </c>
      <c r="L411" s="43" t="e">
        <v>#N/A</v>
      </c>
      <c r="M411" s="37" t="s">
        <v>43</v>
      </c>
      <c r="N411" s="41" t="s">
        <v>897</v>
      </c>
      <c r="O411" s="44">
        <v>42566</v>
      </c>
      <c r="P411" s="44">
        <v>42720</v>
      </c>
      <c r="Q411" s="44">
        <v>42720</v>
      </c>
      <c r="R411" s="45">
        <f t="shared" si="24"/>
        <v>155</v>
      </c>
      <c r="S411" s="45">
        <f t="shared" si="23"/>
        <v>5.166666666666667</v>
      </c>
      <c r="T411" s="46" t="str">
        <f t="shared" ca="1" si="25"/>
        <v>TERMINADO</v>
      </c>
      <c r="U411" s="47"/>
      <c r="V411" s="48"/>
      <c r="W411" s="48"/>
      <c r="X411" s="47"/>
      <c r="Y411" s="47"/>
      <c r="Z411" s="47"/>
      <c r="AA411" s="47"/>
      <c r="AB411" s="47"/>
      <c r="AC411" s="47"/>
      <c r="AD411" s="48"/>
      <c r="AE411" s="62"/>
      <c r="AF411" s="47"/>
      <c r="AG411" s="47"/>
      <c r="AH411" s="47"/>
      <c r="AI411" s="47"/>
      <c r="AJ411" s="47"/>
      <c r="AK411" s="47"/>
      <c r="AL411" s="41"/>
      <c r="AM411" s="41"/>
      <c r="AN411" s="51">
        <f t="shared" ca="1" si="26"/>
        <v>1034.8387096774193</v>
      </c>
      <c r="AO411" s="59"/>
    </row>
    <row r="412" spans="1:41" ht="15" x14ac:dyDescent="0.2">
      <c r="A412" s="34" t="s">
        <v>38</v>
      </c>
      <c r="B412" s="35" t="s">
        <v>898</v>
      </c>
      <c r="C412" s="36">
        <v>2016</v>
      </c>
      <c r="D412" s="38" t="e">
        <v>#N/A</v>
      </c>
      <c r="E412" s="39">
        <v>42569</v>
      </c>
      <c r="F412" s="40" t="s">
        <v>891</v>
      </c>
      <c r="G412" s="41" t="s">
        <v>41</v>
      </c>
      <c r="H412" s="41" t="s">
        <v>42</v>
      </c>
      <c r="I412" s="42">
        <v>38966667</v>
      </c>
      <c r="J412" s="54">
        <v>38966667</v>
      </c>
      <c r="K412" s="54">
        <v>38966667</v>
      </c>
      <c r="L412" s="43" t="e">
        <v>#N/A</v>
      </c>
      <c r="M412" s="37" t="s">
        <v>43</v>
      </c>
      <c r="N412" s="41" t="s">
        <v>899</v>
      </c>
      <c r="O412" s="44">
        <v>42569</v>
      </c>
      <c r="P412" s="44">
        <v>42735</v>
      </c>
      <c r="Q412" s="44">
        <v>42735</v>
      </c>
      <c r="R412" s="45">
        <f t="shared" si="24"/>
        <v>167</v>
      </c>
      <c r="S412" s="45">
        <f t="shared" si="23"/>
        <v>5.5666666666666664</v>
      </c>
      <c r="T412" s="46" t="str">
        <f t="shared" ca="1" si="25"/>
        <v>TERMINADO</v>
      </c>
      <c r="U412" s="47"/>
      <c r="V412" s="48"/>
      <c r="W412" s="48"/>
      <c r="X412" s="47"/>
      <c r="Y412" s="47"/>
      <c r="Z412" s="47"/>
      <c r="AA412" s="47"/>
      <c r="AB412" s="47"/>
      <c r="AC412" s="47"/>
      <c r="AD412" s="48"/>
      <c r="AE412" s="62"/>
      <c r="AF412" s="47"/>
      <c r="AG412" s="47"/>
      <c r="AH412" s="47"/>
      <c r="AI412" s="47"/>
      <c r="AJ412" s="47"/>
      <c r="AK412" s="47"/>
      <c r="AL412" s="41"/>
      <c r="AM412" s="41"/>
      <c r="AN412" s="51">
        <f t="shared" ca="1" si="26"/>
        <v>958.68263473053889</v>
      </c>
      <c r="AO412" s="59"/>
    </row>
    <row r="413" spans="1:41" ht="15" x14ac:dyDescent="0.2">
      <c r="A413" s="34" t="s">
        <v>38</v>
      </c>
      <c r="B413" s="35">
        <v>403</v>
      </c>
      <c r="C413" s="36">
        <v>2016</v>
      </c>
      <c r="D413" s="38" t="s">
        <v>193</v>
      </c>
      <c r="E413" s="39">
        <v>42569</v>
      </c>
      <c r="F413" s="40" t="s">
        <v>900</v>
      </c>
      <c r="G413" s="41" t="s">
        <v>41</v>
      </c>
      <c r="H413" s="41" t="s">
        <v>42</v>
      </c>
      <c r="I413" s="42">
        <v>27333333</v>
      </c>
      <c r="J413" s="54">
        <v>27333333</v>
      </c>
      <c r="K413" s="54">
        <v>27333333</v>
      </c>
      <c r="L413" s="43" t="e">
        <v>#N/A</v>
      </c>
      <c r="M413" s="37" t="s">
        <v>43</v>
      </c>
      <c r="N413" s="41" t="s">
        <v>901</v>
      </c>
      <c r="O413" s="44">
        <v>42570</v>
      </c>
      <c r="P413" s="44">
        <v>42735</v>
      </c>
      <c r="Q413" s="44">
        <v>42735</v>
      </c>
      <c r="R413" s="45">
        <f t="shared" si="24"/>
        <v>166</v>
      </c>
      <c r="S413" s="45">
        <f t="shared" si="23"/>
        <v>5.5333333333333332</v>
      </c>
      <c r="T413" s="46" t="str">
        <f t="shared" ca="1" si="25"/>
        <v>TERMINADO</v>
      </c>
      <c r="U413" s="47"/>
      <c r="V413" s="48"/>
      <c r="W413" s="48"/>
      <c r="X413" s="47"/>
      <c r="Y413" s="47"/>
      <c r="Z413" s="47"/>
      <c r="AA413" s="47"/>
      <c r="AB413" s="47"/>
      <c r="AC413" s="47"/>
      <c r="AD413" s="48"/>
      <c r="AE413" s="62"/>
      <c r="AF413" s="47"/>
      <c r="AG413" s="47"/>
      <c r="AH413" s="47"/>
      <c r="AI413" s="47"/>
      <c r="AJ413" s="47"/>
      <c r="AK413" s="47"/>
      <c r="AL413" s="41"/>
      <c r="AM413" s="41"/>
      <c r="AN413" s="51">
        <f t="shared" ca="1" si="26"/>
        <v>963.85542168674704</v>
      </c>
      <c r="AO413" s="59"/>
    </row>
    <row r="414" spans="1:41" ht="15" x14ac:dyDescent="0.2">
      <c r="A414" s="34" t="s">
        <v>38</v>
      </c>
      <c r="B414" s="35">
        <v>404</v>
      </c>
      <c r="C414" s="36">
        <v>2016</v>
      </c>
      <c r="D414" s="38" t="s">
        <v>146</v>
      </c>
      <c r="E414" s="39">
        <v>42570</v>
      </c>
      <c r="F414" s="40" t="s">
        <v>902</v>
      </c>
      <c r="G414" s="41" t="s">
        <v>41</v>
      </c>
      <c r="H414" s="41" t="s">
        <v>42</v>
      </c>
      <c r="I414" s="42">
        <v>15000000</v>
      </c>
      <c r="J414" s="54">
        <v>15000000</v>
      </c>
      <c r="K414" s="54">
        <v>15000000</v>
      </c>
      <c r="L414" s="43" t="e">
        <v>#N/A</v>
      </c>
      <c r="M414" s="37" t="s">
        <v>43</v>
      </c>
      <c r="N414" s="41" t="s">
        <v>903</v>
      </c>
      <c r="O414" s="44">
        <v>42570</v>
      </c>
      <c r="P414" s="44">
        <v>42661</v>
      </c>
      <c r="Q414" s="44">
        <v>42661</v>
      </c>
      <c r="R414" s="45">
        <f t="shared" si="24"/>
        <v>92</v>
      </c>
      <c r="S414" s="45">
        <f t="shared" si="23"/>
        <v>3.0666666666666669</v>
      </c>
      <c r="T414" s="46" t="str">
        <f t="shared" ca="1" si="25"/>
        <v>TERMINADO</v>
      </c>
      <c r="U414" s="47"/>
      <c r="V414" s="48"/>
      <c r="W414" s="48"/>
      <c r="X414" s="47"/>
      <c r="Y414" s="47"/>
      <c r="Z414" s="47"/>
      <c r="AA414" s="47"/>
      <c r="AB414" s="47"/>
      <c r="AC414" s="47"/>
      <c r="AD414" s="48"/>
      <c r="AE414" s="62"/>
      <c r="AF414" s="47"/>
      <c r="AG414" s="47"/>
      <c r="AH414" s="47"/>
      <c r="AI414" s="47"/>
      <c r="AJ414" s="47"/>
      <c r="AK414" s="47"/>
      <c r="AL414" s="41"/>
      <c r="AM414" s="41"/>
      <c r="AN414" s="51">
        <f t="shared" ca="1" si="26"/>
        <v>1739.1304347826087</v>
      </c>
      <c r="AO414" s="59"/>
    </row>
    <row r="415" spans="1:41" ht="15" x14ac:dyDescent="0.2">
      <c r="A415" s="34" t="s">
        <v>38</v>
      </c>
      <c r="B415" s="35">
        <v>405</v>
      </c>
      <c r="C415" s="36">
        <v>2016</v>
      </c>
      <c r="D415" s="38" t="s">
        <v>193</v>
      </c>
      <c r="E415" s="39">
        <v>42570</v>
      </c>
      <c r="F415" s="40" t="s">
        <v>904</v>
      </c>
      <c r="G415" s="41" t="s">
        <v>41</v>
      </c>
      <c r="H415" s="41" t="s">
        <v>42</v>
      </c>
      <c r="I415" s="42">
        <v>16500000</v>
      </c>
      <c r="J415" s="54">
        <v>16500000</v>
      </c>
      <c r="K415" s="54">
        <v>16500000</v>
      </c>
      <c r="L415" s="43" t="e">
        <v>#N/A</v>
      </c>
      <c r="M415" s="37" t="s">
        <v>43</v>
      </c>
      <c r="N415" s="41" t="s">
        <v>905</v>
      </c>
      <c r="O415" s="44">
        <v>42570</v>
      </c>
      <c r="P415" s="44">
        <v>42722</v>
      </c>
      <c r="Q415" s="44">
        <v>42722</v>
      </c>
      <c r="R415" s="45">
        <f t="shared" si="24"/>
        <v>153</v>
      </c>
      <c r="S415" s="45">
        <f t="shared" si="23"/>
        <v>5.0999999999999996</v>
      </c>
      <c r="T415" s="46" t="str">
        <f t="shared" ca="1" si="25"/>
        <v>TERMINADO</v>
      </c>
      <c r="U415" s="47"/>
      <c r="V415" s="48"/>
      <c r="W415" s="48"/>
      <c r="X415" s="47"/>
      <c r="Y415" s="47"/>
      <c r="Z415" s="47"/>
      <c r="AA415" s="47"/>
      <c r="AB415" s="47"/>
      <c r="AC415" s="47"/>
      <c r="AD415" s="48"/>
      <c r="AE415" s="62"/>
      <c r="AF415" s="47"/>
      <c r="AG415" s="47"/>
      <c r="AH415" s="47"/>
      <c r="AI415" s="47"/>
      <c r="AJ415" s="47"/>
      <c r="AK415" s="47"/>
      <c r="AL415" s="41"/>
      <c r="AM415" s="41"/>
      <c r="AN415" s="51">
        <f t="shared" ca="1" si="26"/>
        <v>1045.751633986928</v>
      </c>
      <c r="AO415" s="59"/>
    </row>
    <row r="416" spans="1:41" ht="15" x14ac:dyDescent="0.2">
      <c r="A416" s="34" t="s">
        <v>38</v>
      </c>
      <c r="B416" s="35">
        <v>406</v>
      </c>
      <c r="C416" s="36">
        <v>2016</v>
      </c>
      <c r="D416" s="38" t="s">
        <v>146</v>
      </c>
      <c r="E416" s="39">
        <v>42570</v>
      </c>
      <c r="F416" s="40" t="s">
        <v>906</v>
      </c>
      <c r="G416" s="41" t="s">
        <v>41</v>
      </c>
      <c r="H416" s="41" t="s">
        <v>42</v>
      </c>
      <c r="I416" s="42">
        <v>4400000</v>
      </c>
      <c r="J416" s="54">
        <v>4400000</v>
      </c>
      <c r="K416" s="54">
        <v>4400000</v>
      </c>
      <c r="L416" s="43" t="e">
        <v>#N/A</v>
      </c>
      <c r="M416" s="37" t="s">
        <v>43</v>
      </c>
      <c r="N416" s="41" t="s">
        <v>907</v>
      </c>
      <c r="O416" s="44">
        <v>42570</v>
      </c>
      <c r="P416" s="44">
        <v>42631</v>
      </c>
      <c r="Q416" s="44">
        <v>42631</v>
      </c>
      <c r="R416" s="45">
        <f t="shared" si="24"/>
        <v>62</v>
      </c>
      <c r="S416" s="45">
        <f t="shared" si="23"/>
        <v>2.0666666666666669</v>
      </c>
      <c r="T416" s="46" t="str">
        <f t="shared" ca="1" si="25"/>
        <v>TERMINADO</v>
      </c>
      <c r="U416" s="47"/>
      <c r="V416" s="48"/>
      <c r="W416" s="48"/>
      <c r="X416" s="47"/>
      <c r="Y416" s="47"/>
      <c r="Z416" s="47"/>
      <c r="AA416" s="47"/>
      <c r="AB416" s="47"/>
      <c r="AC416" s="47"/>
      <c r="AD416" s="48"/>
      <c r="AE416" s="62"/>
      <c r="AF416" s="47"/>
      <c r="AG416" s="47"/>
      <c r="AH416" s="47"/>
      <c r="AI416" s="47"/>
      <c r="AJ416" s="47"/>
      <c r="AK416" s="47"/>
      <c r="AL416" s="41"/>
      <c r="AM416" s="41"/>
      <c r="AN416" s="51">
        <f t="shared" ca="1" si="26"/>
        <v>2580.6451612903224</v>
      </c>
      <c r="AO416" s="59"/>
    </row>
    <row r="417" spans="1:41" ht="15" x14ac:dyDescent="0.2">
      <c r="A417" s="34" t="s">
        <v>38</v>
      </c>
      <c r="B417" s="35">
        <v>407</v>
      </c>
      <c r="C417" s="36">
        <v>2016</v>
      </c>
      <c r="D417" s="38" t="s">
        <v>193</v>
      </c>
      <c r="E417" s="39">
        <v>42570</v>
      </c>
      <c r="F417" s="40" t="s">
        <v>908</v>
      </c>
      <c r="G417" s="41" t="s">
        <v>41</v>
      </c>
      <c r="H417" s="41" t="s">
        <v>42</v>
      </c>
      <c r="I417" s="42">
        <v>10000000</v>
      </c>
      <c r="J417" s="54">
        <v>10000000</v>
      </c>
      <c r="K417" s="54">
        <v>10000000</v>
      </c>
      <c r="L417" s="43" t="e">
        <v>#N/A</v>
      </c>
      <c r="M417" s="37" t="s">
        <v>43</v>
      </c>
      <c r="N417" s="41" t="s">
        <v>909</v>
      </c>
      <c r="O417" s="44">
        <v>42570</v>
      </c>
      <c r="P417" s="44">
        <v>42631</v>
      </c>
      <c r="Q417" s="44">
        <v>42631</v>
      </c>
      <c r="R417" s="45">
        <f t="shared" si="24"/>
        <v>62</v>
      </c>
      <c r="S417" s="45">
        <f t="shared" si="23"/>
        <v>2.0666666666666669</v>
      </c>
      <c r="T417" s="46" t="str">
        <f t="shared" ca="1" si="25"/>
        <v>TERMINADO</v>
      </c>
      <c r="U417" s="47"/>
      <c r="V417" s="48"/>
      <c r="W417" s="48"/>
      <c r="X417" s="47"/>
      <c r="Y417" s="47"/>
      <c r="Z417" s="47"/>
      <c r="AA417" s="47"/>
      <c r="AB417" s="47"/>
      <c r="AC417" s="47"/>
      <c r="AD417" s="48"/>
      <c r="AE417" s="62"/>
      <c r="AF417" s="47"/>
      <c r="AG417" s="47"/>
      <c r="AH417" s="47"/>
      <c r="AI417" s="47"/>
      <c r="AJ417" s="47"/>
      <c r="AK417" s="47"/>
      <c r="AL417" s="41"/>
      <c r="AM417" s="41"/>
      <c r="AN417" s="51">
        <f t="shared" ca="1" si="26"/>
        <v>2580.6451612903224</v>
      </c>
      <c r="AO417" s="59"/>
    </row>
    <row r="418" spans="1:41" ht="15" x14ac:dyDescent="0.2">
      <c r="A418" s="34" t="s">
        <v>38</v>
      </c>
      <c r="B418" s="35">
        <v>411</v>
      </c>
      <c r="C418" s="36">
        <v>2016</v>
      </c>
      <c r="D418" s="38" t="s">
        <v>46</v>
      </c>
      <c r="E418" s="39">
        <v>42570</v>
      </c>
      <c r="F418" s="40" t="s">
        <v>910</v>
      </c>
      <c r="G418" s="41" t="s">
        <v>41</v>
      </c>
      <c r="H418" s="41" t="s">
        <v>42</v>
      </c>
      <c r="I418" s="42">
        <v>16720000</v>
      </c>
      <c r="J418" s="54">
        <v>16720000</v>
      </c>
      <c r="K418" s="54">
        <v>16720000</v>
      </c>
      <c r="L418" s="43" t="e">
        <v>#N/A</v>
      </c>
      <c r="M418" s="37" t="s">
        <v>43</v>
      </c>
      <c r="N418" s="41" t="s">
        <v>911</v>
      </c>
      <c r="O418" s="44">
        <v>42570</v>
      </c>
      <c r="P418" s="44">
        <v>42704</v>
      </c>
      <c r="Q418" s="44">
        <v>42704</v>
      </c>
      <c r="R418" s="45">
        <f t="shared" si="24"/>
        <v>135</v>
      </c>
      <c r="S418" s="45">
        <f t="shared" si="23"/>
        <v>4.5</v>
      </c>
      <c r="T418" s="46" t="str">
        <f t="shared" ca="1" si="25"/>
        <v>TERMINADO</v>
      </c>
      <c r="U418" s="47"/>
      <c r="V418" s="48"/>
      <c r="W418" s="48"/>
      <c r="X418" s="47"/>
      <c r="Y418" s="47"/>
      <c r="Z418" s="47"/>
      <c r="AA418" s="47"/>
      <c r="AB418" s="47"/>
      <c r="AC418" s="47"/>
      <c r="AD418" s="48"/>
      <c r="AE418" s="62"/>
      <c r="AF418" s="47"/>
      <c r="AG418" s="47"/>
      <c r="AH418" s="47"/>
      <c r="AI418" s="47"/>
      <c r="AJ418" s="47"/>
      <c r="AK418" s="47"/>
      <c r="AL418" s="41"/>
      <c r="AM418" s="41"/>
      <c r="AN418" s="51">
        <f t="shared" ca="1" si="26"/>
        <v>1185.1851851851852</v>
      </c>
      <c r="AO418" s="59"/>
    </row>
    <row r="419" spans="1:41" ht="15" x14ac:dyDescent="0.2">
      <c r="A419" s="34" t="s">
        <v>38</v>
      </c>
      <c r="B419" s="35">
        <v>412</v>
      </c>
      <c r="C419" s="36">
        <v>2016</v>
      </c>
      <c r="D419" s="38" t="s">
        <v>90</v>
      </c>
      <c r="E419" s="39">
        <v>42570</v>
      </c>
      <c r="F419" s="40" t="s">
        <v>912</v>
      </c>
      <c r="G419" s="41" t="s">
        <v>41</v>
      </c>
      <c r="H419" s="41" t="s">
        <v>42</v>
      </c>
      <c r="I419" s="42">
        <v>22000000</v>
      </c>
      <c r="J419" s="54">
        <v>22000000</v>
      </c>
      <c r="K419" s="54">
        <v>22000000</v>
      </c>
      <c r="L419" s="43" t="e">
        <v>#N/A</v>
      </c>
      <c r="M419" s="37" t="s">
        <v>43</v>
      </c>
      <c r="N419" s="41" t="s">
        <v>913</v>
      </c>
      <c r="O419" s="44">
        <v>42570</v>
      </c>
      <c r="P419" s="44">
        <v>42704</v>
      </c>
      <c r="Q419" s="44">
        <v>42704</v>
      </c>
      <c r="R419" s="45">
        <f t="shared" si="24"/>
        <v>135</v>
      </c>
      <c r="S419" s="45">
        <f t="shared" si="23"/>
        <v>4.5</v>
      </c>
      <c r="T419" s="46" t="str">
        <f t="shared" ca="1" si="25"/>
        <v>TERMINADO</v>
      </c>
      <c r="U419" s="47"/>
      <c r="V419" s="48"/>
      <c r="W419" s="48"/>
      <c r="X419" s="47"/>
      <c r="Y419" s="47"/>
      <c r="Z419" s="47"/>
      <c r="AA419" s="47"/>
      <c r="AB419" s="47"/>
      <c r="AC419" s="47"/>
      <c r="AD419" s="48"/>
      <c r="AE419" s="62"/>
      <c r="AF419" s="47"/>
      <c r="AG419" s="47"/>
      <c r="AH419" s="47"/>
      <c r="AI419" s="47"/>
      <c r="AJ419" s="47"/>
      <c r="AK419" s="47"/>
      <c r="AL419" s="41"/>
      <c r="AM419" s="41"/>
      <c r="AN419" s="51">
        <f t="shared" ca="1" si="26"/>
        <v>1185.1851851851852</v>
      </c>
      <c r="AO419" s="59"/>
    </row>
    <row r="420" spans="1:41" ht="15" x14ac:dyDescent="0.2">
      <c r="A420" s="34" t="s">
        <v>38</v>
      </c>
      <c r="B420" s="35">
        <v>415</v>
      </c>
      <c r="C420" s="36">
        <v>2016</v>
      </c>
      <c r="D420" s="38" t="s">
        <v>166</v>
      </c>
      <c r="E420" s="39">
        <v>42570</v>
      </c>
      <c r="F420" s="40" t="s">
        <v>914</v>
      </c>
      <c r="G420" s="41" t="s">
        <v>41</v>
      </c>
      <c r="H420" s="41" t="s">
        <v>42</v>
      </c>
      <c r="I420" s="42">
        <v>17600000</v>
      </c>
      <c r="J420" s="54">
        <v>17600000</v>
      </c>
      <c r="K420" s="54">
        <v>17600000</v>
      </c>
      <c r="L420" s="43" t="e">
        <v>#N/A</v>
      </c>
      <c r="M420" s="37" t="s">
        <v>43</v>
      </c>
      <c r="N420" s="41" t="s">
        <v>915</v>
      </c>
      <c r="O420" s="44">
        <v>42570</v>
      </c>
      <c r="P420" s="44">
        <v>42704</v>
      </c>
      <c r="Q420" s="44">
        <v>42704</v>
      </c>
      <c r="R420" s="45">
        <f t="shared" si="24"/>
        <v>135</v>
      </c>
      <c r="S420" s="45">
        <f t="shared" si="23"/>
        <v>4.5</v>
      </c>
      <c r="T420" s="46" t="str">
        <f t="shared" ca="1" si="25"/>
        <v>TERMINADO</v>
      </c>
      <c r="U420" s="47"/>
      <c r="V420" s="48"/>
      <c r="W420" s="48"/>
      <c r="X420" s="47"/>
      <c r="Y420" s="47"/>
      <c r="Z420" s="47"/>
      <c r="AA420" s="47"/>
      <c r="AB420" s="47"/>
      <c r="AC420" s="47"/>
      <c r="AD420" s="48"/>
      <c r="AE420" s="62"/>
      <c r="AF420" s="47"/>
      <c r="AG420" s="47"/>
      <c r="AH420" s="47"/>
      <c r="AI420" s="47"/>
      <c r="AJ420" s="47"/>
      <c r="AK420" s="47"/>
      <c r="AL420" s="41"/>
      <c r="AM420" s="41"/>
      <c r="AN420" s="51">
        <f t="shared" ca="1" si="26"/>
        <v>1185.1851851851852</v>
      </c>
      <c r="AO420" s="59"/>
    </row>
    <row r="421" spans="1:41" ht="15" x14ac:dyDescent="0.2">
      <c r="A421" s="34" t="s">
        <v>38</v>
      </c>
      <c r="B421" s="35">
        <v>420</v>
      </c>
      <c r="C421" s="36">
        <v>2016</v>
      </c>
      <c r="D421" s="38" t="s">
        <v>444</v>
      </c>
      <c r="E421" s="39">
        <v>42572</v>
      </c>
      <c r="F421" s="40" t="s">
        <v>916</v>
      </c>
      <c r="G421" s="41" t="s">
        <v>41</v>
      </c>
      <c r="H421" s="41" t="s">
        <v>42</v>
      </c>
      <c r="I421" s="42">
        <v>9000000</v>
      </c>
      <c r="J421" s="54">
        <v>9000000</v>
      </c>
      <c r="K421" s="54">
        <v>9000000</v>
      </c>
      <c r="L421" s="43" t="e">
        <v>#N/A</v>
      </c>
      <c r="M421" s="37" t="s">
        <v>43</v>
      </c>
      <c r="N421" s="41" t="s">
        <v>917</v>
      </c>
      <c r="O421" s="44">
        <v>42572</v>
      </c>
      <c r="P421" s="44">
        <v>42704</v>
      </c>
      <c r="Q421" s="44">
        <v>42704</v>
      </c>
      <c r="R421" s="45">
        <f t="shared" si="24"/>
        <v>133</v>
      </c>
      <c r="S421" s="45">
        <f t="shared" si="23"/>
        <v>4.4333333333333336</v>
      </c>
      <c r="T421" s="46" t="str">
        <f t="shared" ca="1" si="25"/>
        <v>TERMINADO</v>
      </c>
      <c r="U421" s="47"/>
      <c r="V421" s="48"/>
      <c r="W421" s="48"/>
      <c r="X421" s="47"/>
      <c r="Y421" s="47"/>
      <c r="Z421" s="47"/>
      <c r="AA421" s="47"/>
      <c r="AB421" s="47"/>
      <c r="AC421" s="47"/>
      <c r="AD421" s="48"/>
      <c r="AE421" s="62"/>
      <c r="AF421" s="47"/>
      <c r="AG421" s="47"/>
      <c r="AH421" s="47"/>
      <c r="AI421" s="47"/>
      <c r="AJ421" s="47"/>
      <c r="AK421" s="47"/>
      <c r="AL421" s="41"/>
      <c r="AM421" s="41"/>
      <c r="AN421" s="51">
        <f t="shared" ca="1" si="26"/>
        <v>1201.5037593984962</v>
      </c>
      <c r="AO421" s="59"/>
    </row>
    <row r="422" spans="1:41" ht="15" x14ac:dyDescent="0.2">
      <c r="A422" s="34" t="s">
        <v>38</v>
      </c>
      <c r="B422" s="35">
        <v>421</v>
      </c>
      <c r="C422" s="36">
        <v>2016</v>
      </c>
      <c r="D422" s="38" t="s">
        <v>367</v>
      </c>
      <c r="E422" s="39">
        <v>42572</v>
      </c>
      <c r="F422" s="40" t="s">
        <v>918</v>
      </c>
      <c r="G422" s="41" t="s">
        <v>41</v>
      </c>
      <c r="H422" s="41" t="s">
        <v>42</v>
      </c>
      <c r="I422" s="42">
        <v>4716000</v>
      </c>
      <c r="J422" s="54">
        <v>4716000</v>
      </c>
      <c r="K422" s="54">
        <v>4716000</v>
      </c>
      <c r="L422" s="43" t="e">
        <v>#N/A</v>
      </c>
      <c r="M422" s="37" t="s">
        <v>43</v>
      </c>
      <c r="N422" s="41" t="s">
        <v>919</v>
      </c>
      <c r="O422" s="44">
        <v>42572</v>
      </c>
      <c r="P422" s="44">
        <v>42633</v>
      </c>
      <c r="Q422" s="44">
        <v>42633</v>
      </c>
      <c r="R422" s="45">
        <f t="shared" si="24"/>
        <v>62</v>
      </c>
      <c r="S422" s="45">
        <f t="shared" si="23"/>
        <v>2.0666666666666669</v>
      </c>
      <c r="T422" s="46" t="str">
        <f t="shared" ca="1" si="25"/>
        <v>TERMINADO</v>
      </c>
      <c r="U422" s="47"/>
      <c r="V422" s="48"/>
      <c r="W422" s="48"/>
      <c r="X422" s="47"/>
      <c r="Y422" s="47"/>
      <c r="Z422" s="47"/>
      <c r="AA422" s="47"/>
      <c r="AB422" s="47"/>
      <c r="AC422" s="47"/>
      <c r="AD422" s="48"/>
      <c r="AE422" s="62"/>
      <c r="AF422" s="47"/>
      <c r="AG422" s="47"/>
      <c r="AH422" s="47"/>
      <c r="AI422" s="47"/>
      <c r="AJ422" s="47"/>
      <c r="AK422" s="47"/>
      <c r="AL422" s="41"/>
      <c r="AM422" s="41"/>
      <c r="AN422" s="51">
        <f t="shared" ca="1" si="26"/>
        <v>2577.4193548387098</v>
      </c>
      <c r="AO422" s="59"/>
    </row>
    <row r="423" spans="1:41" ht="15" x14ac:dyDescent="0.2">
      <c r="A423" s="34" t="s">
        <v>38</v>
      </c>
      <c r="B423" s="35">
        <v>422</v>
      </c>
      <c r="C423" s="36">
        <v>2016</v>
      </c>
      <c r="D423" s="38" t="s">
        <v>90</v>
      </c>
      <c r="E423" s="39">
        <v>42572</v>
      </c>
      <c r="F423" s="40" t="s">
        <v>920</v>
      </c>
      <c r="G423" s="41" t="s">
        <v>41</v>
      </c>
      <c r="H423" s="41" t="s">
        <v>42</v>
      </c>
      <c r="I423" s="42">
        <v>22000000</v>
      </c>
      <c r="J423" s="54">
        <v>22000000</v>
      </c>
      <c r="K423" s="54">
        <v>22000000</v>
      </c>
      <c r="L423" s="43" t="e">
        <v>#N/A</v>
      </c>
      <c r="M423" s="37" t="s">
        <v>43</v>
      </c>
      <c r="N423" s="41" t="s">
        <v>921</v>
      </c>
      <c r="O423" s="44">
        <v>42572</v>
      </c>
      <c r="P423" s="44">
        <v>42704</v>
      </c>
      <c r="Q423" s="44">
        <v>42704</v>
      </c>
      <c r="R423" s="45">
        <f t="shared" si="24"/>
        <v>133</v>
      </c>
      <c r="S423" s="45">
        <f t="shared" si="23"/>
        <v>4.4333333333333336</v>
      </c>
      <c r="T423" s="46" t="str">
        <f t="shared" ca="1" si="25"/>
        <v>TERMINADO</v>
      </c>
      <c r="U423" s="47"/>
      <c r="V423" s="48"/>
      <c r="W423" s="48"/>
      <c r="X423" s="47"/>
      <c r="Y423" s="47"/>
      <c r="Z423" s="47"/>
      <c r="AA423" s="47"/>
      <c r="AB423" s="47"/>
      <c r="AC423" s="47"/>
      <c r="AD423" s="48"/>
      <c r="AE423" s="62"/>
      <c r="AF423" s="47"/>
      <c r="AG423" s="47"/>
      <c r="AH423" s="47"/>
      <c r="AI423" s="47"/>
      <c r="AJ423" s="47"/>
      <c r="AK423" s="47"/>
      <c r="AL423" s="41"/>
      <c r="AM423" s="41"/>
      <c r="AN423" s="51">
        <f t="shared" ca="1" si="26"/>
        <v>1201.5037593984962</v>
      </c>
      <c r="AO423" s="59"/>
    </row>
    <row r="424" spans="1:41" ht="15" x14ac:dyDescent="0.2">
      <c r="A424" s="34" t="s">
        <v>38</v>
      </c>
      <c r="B424" s="35">
        <v>423</v>
      </c>
      <c r="C424" s="36">
        <v>2016</v>
      </c>
      <c r="D424" s="38" t="s">
        <v>63</v>
      </c>
      <c r="E424" s="39">
        <v>42572</v>
      </c>
      <c r="F424" s="40" t="s">
        <v>922</v>
      </c>
      <c r="G424" s="41" t="s">
        <v>41</v>
      </c>
      <c r="H424" s="41" t="s">
        <v>42</v>
      </c>
      <c r="I424" s="42">
        <v>16720000</v>
      </c>
      <c r="J424" s="54">
        <v>16720000</v>
      </c>
      <c r="K424" s="54">
        <v>16720000</v>
      </c>
      <c r="L424" s="43" t="e">
        <v>#N/A</v>
      </c>
      <c r="M424" s="37" t="s">
        <v>43</v>
      </c>
      <c r="N424" s="41" t="s">
        <v>923</v>
      </c>
      <c r="O424" s="44">
        <v>42572</v>
      </c>
      <c r="P424" s="44">
        <v>42704</v>
      </c>
      <c r="Q424" s="44">
        <v>42704</v>
      </c>
      <c r="R424" s="45">
        <f t="shared" si="24"/>
        <v>133</v>
      </c>
      <c r="S424" s="45">
        <f t="shared" si="23"/>
        <v>4.4333333333333336</v>
      </c>
      <c r="T424" s="46" t="str">
        <f t="shared" ca="1" si="25"/>
        <v>TERMINADO</v>
      </c>
      <c r="U424" s="47"/>
      <c r="V424" s="48"/>
      <c r="W424" s="48"/>
      <c r="X424" s="47"/>
      <c r="Y424" s="47"/>
      <c r="Z424" s="47"/>
      <c r="AA424" s="47"/>
      <c r="AB424" s="47"/>
      <c r="AC424" s="47"/>
      <c r="AD424" s="48"/>
      <c r="AE424" s="62"/>
      <c r="AF424" s="47"/>
      <c r="AG424" s="47"/>
      <c r="AH424" s="47"/>
      <c r="AI424" s="47"/>
      <c r="AJ424" s="47"/>
      <c r="AK424" s="47"/>
      <c r="AL424" s="41"/>
      <c r="AM424" s="41"/>
      <c r="AN424" s="51">
        <f t="shared" ca="1" si="26"/>
        <v>1201.5037593984962</v>
      </c>
      <c r="AO424" s="59"/>
    </row>
    <row r="425" spans="1:41" ht="15" x14ac:dyDescent="0.2">
      <c r="A425" s="34" t="s">
        <v>38</v>
      </c>
      <c r="B425" s="35">
        <v>424</v>
      </c>
      <c r="C425" s="36">
        <v>2016</v>
      </c>
      <c r="D425" s="38" t="s">
        <v>160</v>
      </c>
      <c r="E425" s="39">
        <v>42572</v>
      </c>
      <c r="F425" s="40" t="s">
        <v>924</v>
      </c>
      <c r="G425" s="41" t="s">
        <v>41</v>
      </c>
      <c r="H425" s="41" t="s">
        <v>42</v>
      </c>
      <c r="I425" s="42">
        <v>10000000</v>
      </c>
      <c r="J425" s="54">
        <v>10000000</v>
      </c>
      <c r="K425" s="54">
        <v>10000000</v>
      </c>
      <c r="L425" s="43" t="e">
        <v>#N/A</v>
      </c>
      <c r="M425" s="37" t="s">
        <v>43</v>
      </c>
      <c r="N425" s="41" t="s">
        <v>925</v>
      </c>
      <c r="O425" s="44">
        <v>42572</v>
      </c>
      <c r="P425" s="44">
        <v>42633</v>
      </c>
      <c r="Q425" s="44">
        <v>42633</v>
      </c>
      <c r="R425" s="45">
        <f t="shared" si="24"/>
        <v>62</v>
      </c>
      <c r="S425" s="45">
        <f t="shared" si="23"/>
        <v>2.0666666666666669</v>
      </c>
      <c r="T425" s="46" t="str">
        <f t="shared" ca="1" si="25"/>
        <v>TERMINADO</v>
      </c>
      <c r="U425" s="47"/>
      <c r="V425" s="48"/>
      <c r="W425" s="48"/>
      <c r="X425" s="47"/>
      <c r="Y425" s="47"/>
      <c r="Z425" s="47"/>
      <c r="AA425" s="47"/>
      <c r="AB425" s="47"/>
      <c r="AC425" s="47"/>
      <c r="AD425" s="48"/>
      <c r="AE425" s="62"/>
      <c r="AF425" s="47"/>
      <c r="AG425" s="47"/>
      <c r="AH425" s="47"/>
      <c r="AI425" s="47"/>
      <c r="AJ425" s="47"/>
      <c r="AK425" s="47"/>
      <c r="AL425" s="41"/>
      <c r="AM425" s="41"/>
      <c r="AN425" s="51">
        <f t="shared" ca="1" si="26"/>
        <v>2577.4193548387098</v>
      </c>
      <c r="AO425" s="59"/>
    </row>
    <row r="426" spans="1:41" ht="15" x14ac:dyDescent="0.2">
      <c r="A426" s="34" t="s">
        <v>200</v>
      </c>
      <c r="B426" s="35">
        <v>8</v>
      </c>
      <c r="C426" s="36">
        <v>2016</v>
      </c>
      <c r="D426" s="38"/>
      <c r="E426" s="39">
        <v>42572</v>
      </c>
      <c r="F426" s="40" t="s">
        <v>926</v>
      </c>
      <c r="G426" s="41" t="s">
        <v>202</v>
      </c>
      <c r="H426" s="41" t="s">
        <v>927</v>
      </c>
      <c r="I426" s="42">
        <v>1666920</v>
      </c>
      <c r="J426" s="54">
        <v>1666920</v>
      </c>
      <c r="K426" s="54"/>
      <c r="L426" s="43">
        <v>21600000</v>
      </c>
      <c r="M426" s="37" t="s">
        <v>102</v>
      </c>
      <c r="N426" s="41" t="s">
        <v>928</v>
      </c>
      <c r="O426" s="44">
        <v>42577</v>
      </c>
      <c r="P426" s="44">
        <v>42591</v>
      </c>
      <c r="Q426" s="44"/>
      <c r="R426" s="37">
        <f t="shared" si="24"/>
        <v>15</v>
      </c>
      <c r="S426" s="45">
        <f t="shared" si="23"/>
        <v>0.5</v>
      </c>
      <c r="T426" s="46" t="str">
        <f t="shared" ca="1" si="25"/>
        <v>TERMINADO</v>
      </c>
      <c r="U426" s="47"/>
      <c r="V426" s="48"/>
      <c r="W426" s="48"/>
      <c r="X426" s="47"/>
      <c r="Y426" s="47"/>
      <c r="Z426" s="47"/>
      <c r="AA426" s="47"/>
      <c r="AB426" s="47"/>
      <c r="AC426" s="47"/>
      <c r="AD426" s="48"/>
      <c r="AE426" s="49"/>
      <c r="AF426" s="47"/>
      <c r="AG426" s="47"/>
      <c r="AH426" s="47"/>
      <c r="AI426" s="47"/>
      <c r="AJ426" s="47"/>
      <c r="AK426" s="47"/>
      <c r="AL426" s="41"/>
      <c r="AM426" s="41"/>
      <c r="AN426" s="51">
        <f t="shared" ca="1" si="26"/>
        <v>10620</v>
      </c>
      <c r="AO426" s="59"/>
    </row>
    <row r="427" spans="1:41" ht="15" x14ac:dyDescent="0.2">
      <c r="A427" s="34" t="s">
        <v>38</v>
      </c>
      <c r="B427" s="35">
        <v>425</v>
      </c>
      <c r="C427" s="36">
        <v>2016</v>
      </c>
      <c r="D427" s="38" t="s">
        <v>929</v>
      </c>
      <c r="E427" s="39">
        <v>42573</v>
      </c>
      <c r="F427" s="40" t="s">
        <v>930</v>
      </c>
      <c r="G427" s="41" t="s">
        <v>41</v>
      </c>
      <c r="H427" s="41" t="s">
        <v>42</v>
      </c>
      <c r="I427" s="42">
        <v>36081478</v>
      </c>
      <c r="J427" s="54">
        <v>36081478</v>
      </c>
      <c r="K427" s="54">
        <v>36081478</v>
      </c>
      <c r="L427" s="43" t="e">
        <v>#N/A</v>
      </c>
      <c r="M427" s="37" t="s">
        <v>43</v>
      </c>
      <c r="N427" s="41" t="s">
        <v>931</v>
      </c>
      <c r="O427" s="44">
        <v>42576</v>
      </c>
      <c r="P427" s="44">
        <v>42735</v>
      </c>
      <c r="Q427" s="44">
        <v>42735</v>
      </c>
      <c r="R427" s="45">
        <f t="shared" si="24"/>
        <v>160</v>
      </c>
      <c r="S427" s="45">
        <f t="shared" si="23"/>
        <v>5.333333333333333</v>
      </c>
      <c r="T427" s="46" t="str">
        <f t="shared" ca="1" si="25"/>
        <v>TERMINADO</v>
      </c>
      <c r="U427" s="47"/>
      <c r="V427" s="48"/>
      <c r="W427" s="48"/>
      <c r="X427" s="47"/>
      <c r="Y427" s="47"/>
      <c r="Z427" s="47"/>
      <c r="AA427" s="47"/>
      <c r="AB427" s="47"/>
      <c r="AC427" s="47"/>
      <c r="AD427" s="48"/>
      <c r="AE427" s="62"/>
      <c r="AF427" s="47"/>
      <c r="AG427" s="47"/>
      <c r="AH427" s="47"/>
      <c r="AI427" s="47"/>
      <c r="AJ427" s="47"/>
      <c r="AK427" s="47"/>
      <c r="AL427" s="41"/>
      <c r="AM427" s="41"/>
      <c r="AN427" s="51">
        <f t="shared" ca="1" si="26"/>
        <v>996.25</v>
      </c>
      <c r="AO427" s="59"/>
    </row>
    <row r="428" spans="1:41" ht="15" x14ac:dyDescent="0.2">
      <c r="A428" s="34" t="s">
        <v>200</v>
      </c>
      <c r="B428" s="35">
        <v>7</v>
      </c>
      <c r="C428" s="36">
        <v>2016</v>
      </c>
      <c r="D428" s="38"/>
      <c r="E428" s="39">
        <v>42573</v>
      </c>
      <c r="F428" s="40" t="s">
        <v>932</v>
      </c>
      <c r="G428" s="41" t="s">
        <v>202</v>
      </c>
      <c r="H428" s="41" t="s">
        <v>927</v>
      </c>
      <c r="I428" s="42">
        <v>8000000</v>
      </c>
      <c r="J428" s="54">
        <v>8000000</v>
      </c>
      <c r="K428" s="54"/>
      <c r="L428" s="43">
        <v>20000000</v>
      </c>
      <c r="M428" s="37" t="s">
        <v>102</v>
      </c>
      <c r="N428" s="41" t="s">
        <v>933</v>
      </c>
      <c r="O428" s="44">
        <v>42579</v>
      </c>
      <c r="P428" s="44">
        <v>42586</v>
      </c>
      <c r="Q428" s="44"/>
      <c r="R428" s="37">
        <f t="shared" si="24"/>
        <v>8</v>
      </c>
      <c r="S428" s="45">
        <f t="shared" si="23"/>
        <v>0.26666666666666666</v>
      </c>
      <c r="T428" s="46" t="str">
        <f t="shared" ca="1" si="25"/>
        <v>TERMINADO</v>
      </c>
      <c r="U428" s="47"/>
      <c r="V428" s="48"/>
      <c r="W428" s="48"/>
      <c r="X428" s="47"/>
      <c r="Y428" s="47"/>
      <c r="Z428" s="47"/>
      <c r="AA428" s="47"/>
      <c r="AB428" s="47"/>
      <c r="AC428" s="47"/>
      <c r="AD428" s="48"/>
      <c r="AE428" s="49"/>
      <c r="AF428" s="47"/>
      <c r="AG428" s="47"/>
      <c r="AH428" s="47"/>
      <c r="AI428" s="47"/>
      <c r="AJ428" s="47"/>
      <c r="AK428" s="47"/>
      <c r="AL428" s="41"/>
      <c r="AM428" s="41"/>
      <c r="AN428" s="51">
        <f t="shared" ca="1" si="26"/>
        <v>19887.5</v>
      </c>
      <c r="AO428" s="59"/>
    </row>
    <row r="429" spans="1:41" ht="15" x14ac:dyDescent="0.2">
      <c r="A429" s="34" t="s">
        <v>38</v>
      </c>
      <c r="B429" s="35">
        <v>426</v>
      </c>
      <c r="C429" s="36">
        <v>2016</v>
      </c>
      <c r="D429" s="38" t="s">
        <v>39</v>
      </c>
      <c r="E429" s="39">
        <v>42576</v>
      </c>
      <c r="F429" s="40" t="s">
        <v>934</v>
      </c>
      <c r="G429" s="41" t="s">
        <v>41</v>
      </c>
      <c r="H429" s="41" t="s">
        <v>42</v>
      </c>
      <c r="I429" s="42">
        <v>41866667</v>
      </c>
      <c r="J429" s="54">
        <v>41866667</v>
      </c>
      <c r="K429" s="54">
        <v>41866667</v>
      </c>
      <c r="L429" s="43" t="e">
        <v>#N/A</v>
      </c>
      <c r="M429" s="37" t="s">
        <v>43</v>
      </c>
      <c r="N429" s="41" t="s">
        <v>935</v>
      </c>
      <c r="O429" s="44">
        <v>42576</v>
      </c>
      <c r="P429" s="44">
        <v>42735</v>
      </c>
      <c r="Q429" s="44">
        <v>42735</v>
      </c>
      <c r="R429" s="45">
        <f t="shared" si="24"/>
        <v>160</v>
      </c>
      <c r="S429" s="45">
        <f t="shared" si="23"/>
        <v>5.333333333333333</v>
      </c>
      <c r="T429" s="46" t="str">
        <f t="shared" ca="1" si="25"/>
        <v>TERMINADO</v>
      </c>
      <c r="U429" s="47"/>
      <c r="V429" s="48"/>
      <c r="W429" s="48"/>
      <c r="X429" s="47"/>
      <c r="Y429" s="47"/>
      <c r="Z429" s="47"/>
      <c r="AA429" s="47"/>
      <c r="AB429" s="47"/>
      <c r="AC429" s="47"/>
      <c r="AD429" s="48"/>
      <c r="AE429" s="62"/>
      <c r="AF429" s="47"/>
      <c r="AG429" s="47"/>
      <c r="AH429" s="47"/>
      <c r="AI429" s="47"/>
      <c r="AJ429" s="47"/>
      <c r="AK429" s="47"/>
      <c r="AL429" s="41"/>
      <c r="AM429" s="41"/>
      <c r="AN429" s="51">
        <f t="shared" ca="1" si="26"/>
        <v>996.25</v>
      </c>
      <c r="AO429" s="59"/>
    </row>
    <row r="430" spans="1:41" ht="15" x14ac:dyDescent="0.2">
      <c r="A430" s="34" t="s">
        <v>38</v>
      </c>
      <c r="B430" s="65">
        <v>427</v>
      </c>
      <c r="C430" s="36">
        <v>2016</v>
      </c>
      <c r="D430" s="38" t="s">
        <v>50</v>
      </c>
      <c r="E430" s="39">
        <v>42576</v>
      </c>
      <c r="F430" s="40" t="s">
        <v>936</v>
      </c>
      <c r="G430" s="41" t="s">
        <v>41</v>
      </c>
      <c r="H430" s="41" t="s">
        <v>42</v>
      </c>
      <c r="I430" s="42">
        <v>33866667</v>
      </c>
      <c r="J430" s="54">
        <v>33866667</v>
      </c>
      <c r="K430" s="54">
        <v>33866667</v>
      </c>
      <c r="L430" s="43" t="e">
        <v>#N/A</v>
      </c>
      <c r="M430" s="37" t="s">
        <v>43</v>
      </c>
      <c r="N430" s="41" t="s">
        <v>937</v>
      </c>
      <c r="O430" s="44">
        <v>42576</v>
      </c>
      <c r="P430" s="44">
        <v>42704</v>
      </c>
      <c r="Q430" s="44">
        <v>42704</v>
      </c>
      <c r="R430" s="45">
        <f t="shared" si="24"/>
        <v>129</v>
      </c>
      <c r="S430" s="45">
        <f t="shared" si="23"/>
        <v>4.3</v>
      </c>
      <c r="T430" s="46" t="str">
        <f t="shared" ca="1" si="25"/>
        <v>TERMINADO</v>
      </c>
      <c r="U430" s="47"/>
      <c r="V430" s="48"/>
      <c r="W430" s="48"/>
      <c r="X430" s="47"/>
      <c r="Y430" s="47"/>
      <c r="Z430" s="47"/>
      <c r="AA430" s="47"/>
      <c r="AB430" s="47"/>
      <c r="AC430" s="47"/>
      <c r="AD430" s="48"/>
      <c r="AE430" s="62"/>
      <c r="AF430" s="47"/>
      <c r="AG430" s="47"/>
      <c r="AH430" s="47"/>
      <c r="AI430" s="47"/>
      <c r="AJ430" s="47"/>
      <c r="AK430" s="47"/>
      <c r="AL430" s="41"/>
      <c r="AM430" s="41"/>
      <c r="AN430" s="51">
        <f t="shared" ca="1" si="26"/>
        <v>1235.6589147286822</v>
      </c>
      <c r="AO430" s="59"/>
    </row>
    <row r="431" spans="1:41" ht="15" x14ac:dyDescent="0.2">
      <c r="A431" s="34" t="s">
        <v>38</v>
      </c>
      <c r="B431" s="65">
        <v>428</v>
      </c>
      <c r="C431" s="36">
        <v>2016</v>
      </c>
      <c r="D431" s="38" t="s">
        <v>50</v>
      </c>
      <c r="E431" s="39">
        <v>42577</v>
      </c>
      <c r="F431" s="40" t="s">
        <v>938</v>
      </c>
      <c r="G431" s="41" t="s">
        <v>41</v>
      </c>
      <c r="H431" s="41" t="s">
        <v>42</v>
      </c>
      <c r="I431" s="42">
        <v>41600000</v>
      </c>
      <c r="J431" s="54">
        <v>41600000</v>
      </c>
      <c r="K431" s="54">
        <v>41600000</v>
      </c>
      <c r="L431" s="43" t="e">
        <v>#N/A</v>
      </c>
      <c r="M431" s="37" t="s">
        <v>43</v>
      </c>
      <c r="N431" s="41" t="s">
        <v>939</v>
      </c>
      <c r="O431" s="44">
        <v>42577</v>
      </c>
      <c r="P431" s="44">
        <v>42735</v>
      </c>
      <c r="Q431" s="44">
        <v>42735</v>
      </c>
      <c r="R431" s="45">
        <f t="shared" si="24"/>
        <v>159</v>
      </c>
      <c r="S431" s="45">
        <f t="shared" si="23"/>
        <v>5.3</v>
      </c>
      <c r="T431" s="46" t="str">
        <f t="shared" ca="1" si="25"/>
        <v>TERMINADO</v>
      </c>
      <c r="U431" s="47"/>
      <c r="V431" s="48"/>
      <c r="W431" s="48"/>
      <c r="X431" s="47"/>
      <c r="Y431" s="47"/>
      <c r="Z431" s="47"/>
      <c r="AA431" s="47"/>
      <c r="AB431" s="47"/>
      <c r="AC431" s="47"/>
      <c r="AD431" s="48"/>
      <c r="AE431" s="62"/>
      <c r="AF431" s="47"/>
      <c r="AG431" s="47"/>
      <c r="AH431" s="47"/>
      <c r="AI431" s="47"/>
      <c r="AJ431" s="47"/>
      <c r="AK431" s="47"/>
      <c r="AL431" s="41"/>
      <c r="AM431" s="41"/>
      <c r="AN431" s="51">
        <f t="shared" ca="1" si="26"/>
        <v>1001.8867924528302</v>
      </c>
      <c r="AO431" s="59"/>
    </row>
    <row r="432" spans="1:41" ht="15" x14ac:dyDescent="0.2">
      <c r="A432" s="34" t="s">
        <v>38</v>
      </c>
      <c r="B432" s="35">
        <v>429</v>
      </c>
      <c r="C432" s="36">
        <v>2016</v>
      </c>
      <c r="D432" s="38" t="s">
        <v>940</v>
      </c>
      <c r="E432" s="39">
        <v>42579</v>
      </c>
      <c r="F432" s="40" t="s">
        <v>941</v>
      </c>
      <c r="G432" s="41" t="s">
        <v>41</v>
      </c>
      <c r="H432" s="41" t="s">
        <v>42</v>
      </c>
      <c r="I432" s="42">
        <v>35392023</v>
      </c>
      <c r="J432" s="54">
        <v>35392023</v>
      </c>
      <c r="K432" s="54">
        <v>35392023</v>
      </c>
      <c r="L432" s="43" t="e">
        <v>#N/A</v>
      </c>
      <c r="M432" s="37" t="s">
        <v>43</v>
      </c>
      <c r="N432" s="41" t="s">
        <v>942</v>
      </c>
      <c r="O432" s="44">
        <v>42579</v>
      </c>
      <c r="P432" s="44">
        <v>42735</v>
      </c>
      <c r="Q432" s="44">
        <v>42735</v>
      </c>
      <c r="R432" s="45">
        <f t="shared" si="24"/>
        <v>157</v>
      </c>
      <c r="S432" s="45">
        <f t="shared" si="23"/>
        <v>5.2333333333333334</v>
      </c>
      <c r="T432" s="46" t="str">
        <f t="shared" ca="1" si="25"/>
        <v>TERMINADO</v>
      </c>
      <c r="U432" s="47"/>
      <c r="V432" s="48"/>
      <c r="W432" s="48"/>
      <c r="X432" s="47"/>
      <c r="Y432" s="47"/>
      <c r="Z432" s="47"/>
      <c r="AA432" s="47"/>
      <c r="AB432" s="47"/>
      <c r="AC432" s="47"/>
      <c r="AD432" s="48"/>
      <c r="AE432" s="62"/>
      <c r="AF432" s="47"/>
      <c r="AG432" s="47"/>
      <c r="AH432" s="47"/>
      <c r="AI432" s="47"/>
      <c r="AJ432" s="47"/>
      <c r="AK432" s="47"/>
      <c r="AL432" s="41"/>
      <c r="AM432" s="41"/>
      <c r="AN432" s="51">
        <f t="shared" ca="1" si="26"/>
        <v>1013.375796178344</v>
      </c>
      <c r="AO432" s="59"/>
    </row>
    <row r="433" spans="1:41" ht="15" x14ac:dyDescent="0.2">
      <c r="A433" s="34" t="s">
        <v>38</v>
      </c>
      <c r="B433" s="35">
        <v>430</v>
      </c>
      <c r="C433" s="36">
        <v>2016</v>
      </c>
      <c r="D433" s="38" t="s">
        <v>46</v>
      </c>
      <c r="E433" s="39">
        <v>42584</v>
      </c>
      <c r="F433" s="40" t="s">
        <v>943</v>
      </c>
      <c r="G433" s="41" t="s">
        <v>41</v>
      </c>
      <c r="H433" s="41" t="s">
        <v>42</v>
      </c>
      <c r="I433" s="42">
        <v>6500000</v>
      </c>
      <c r="J433" s="54">
        <v>6500000</v>
      </c>
      <c r="K433" s="54">
        <v>6500000</v>
      </c>
      <c r="L433" s="43">
        <v>0</v>
      </c>
      <c r="M433" s="37" t="s">
        <v>43</v>
      </c>
      <c r="N433" s="41" t="s">
        <v>944</v>
      </c>
      <c r="O433" s="44">
        <v>42584</v>
      </c>
      <c r="P433" s="44">
        <v>42735</v>
      </c>
      <c r="Q433" s="44">
        <v>42735</v>
      </c>
      <c r="R433" s="45">
        <f t="shared" si="24"/>
        <v>152</v>
      </c>
      <c r="S433" s="63">
        <f t="shared" si="23"/>
        <v>5.0666666666666664</v>
      </c>
      <c r="T433" s="46" t="str">
        <f t="shared" ca="1" si="25"/>
        <v>TERMINADO</v>
      </c>
      <c r="U433" s="47"/>
      <c r="V433" s="48"/>
      <c r="W433" s="48"/>
      <c r="X433" s="47"/>
      <c r="Y433" s="47"/>
      <c r="Z433" s="47"/>
      <c r="AA433" s="47"/>
      <c r="AB433" s="47"/>
      <c r="AC433" s="47"/>
      <c r="AD433" s="48"/>
      <c r="AE433" s="62"/>
      <c r="AF433" s="47"/>
      <c r="AG433" s="47"/>
      <c r="AH433" s="47"/>
      <c r="AI433" s="47"/>
      <c r="AJ433" s="47"/>
      <c r="AK433" s="47"/>
      <c r="AL433" s="41"/>
      <c r="AM433" s="41"/>
      <c r="AN433" s="51">
        <f t="shared" ca="1" si="26"/>
        <v>1043.421052631579</v>
      </c>
      <c r="AO433" s="59"/>
    </row>
    <row r="434" spans="1:41" ht="15" x14ac:dyDescent="0.2">
      <c r="A434" s="34" t="s">
        <v>38</v>
      </c>
      <c r="B434" s="35">
        <v>431</v>
      </c>
      <c r="C434" s="36">
        <v>2016</v>
      </c>
      <c r="D434" s="38" t="s">
        <v>46</v>
      </c>
      <c r="E434" s="39">
        <v>42584</v>
      </c>
      <c r="F434" s="40" t="s">
        <v>945</v>
      </c>
      <c r="G434" s="41" t="s">
        <v>41</v>
      </c>
      <c r="H434" s="41" t="s">
        <v>42</v>
      </c>
      <c r="I434" s="42">
        <v>6500000</v>
      </c>
      <c r="J434" s="54">
        <v>6500000</v>
      </c>
      <c r="K434" s="54">
        <v>6500000</v>
      </c>
      <c r="L434" s="43">
        <v>0</v>
      </c>
      <c r="M434" s="37" t="s">
        <v>43</v>
      </c>
      <c r="N434" s="41" t="s">
        <v>946</v>
      </c>
      <c r="O434" s="44">
        <v>42584</v>
      </c>
      <c r="P434" s="44">
        <v>42735</v>
      </c>
      <c r="Q434" s="44">
        <v>42735</v>
      </c>
      <c r="R434" s="45">
        <f t="shared" si="24"/>
        <v>152</v>
      </c>
      <c r="S434" s="63">
        <f t="shared" si="23"/>
        <v>5.0666666666666664</v>
      </c>
      <c r="T434" s="46" t="str">
        <f t="shared" ca="1" si="25"/>
        <v>TERMINADO</v>
      </c>
      <c r="U434" s="47"/>
      <c r="V434" s="48"/>
      <c r="W434" s="48"/>
      <c r="X434" s="47"/>
      <c r="Y434" s="47"/>
      <c r="Z434" s="47"/>
      <c r="AA434" s="47"/>
      <c r="AB434" s="47"/>
      <c r="AC434" s="47"/>
      <c r="AD434" s="48"/>
      <c r="AE434" s="62"/>
      <c r="AF434" s="47"/>
      <c r="AG434" s="47"/>
      <c r="AH434" s="47"/>
      <c r="AI434" s="47"/>
      <c r="AJ434" s="47"/>
      <c r="AK434" s="47"/>
      <c r="AL434" s="41"/>
      <c r="AM434" s="41"/>
      <c r="AN434" s="51">
        <f t="shared" ca="1" si="26"/>
        <v>1043.421052631579</v>
      </c>
      <c r="AO434" s="59"/>
    </row>
    <row r="435" spans="1:41" ht="15" x14ac:dyDescent="0.2">
      <c r="A435" s="34" t="s">
        <v>38</v>
      </c>
      <c r="B435" s="35">
        <v>432</v>
      </c>
      <c r="C435" s="36">
        <v>2016</v>
      </c>
      <c r="D435" s="38" t="s">
        <v>46</v>
      </c>
      <c r="E435" s="39">
        <v>42584</v>
      </c>
      <c r="F435" s="40" t="s">
        <v>947</v>
      </c>
      <c r="G435" s="41" t="s">
        <v>41</v>
      </c>
      <c r="H435" s="41" t="s">
        <v>42</v>
      </c>
      <c r="I435" s="42">
        <v>6500000</v>
      </c>
      <c r="J435" s="54">
        <v>6500000</v>
      </c>
      <c r="K435" s="54">
        <v>6500000</v>
      </c>
      <c r="L435" s="43">
        <v>0</v>
      </c>
      <c r="M435" s="37" t="s">
        <v>43</v>
      </c>
      <c r="N435" s="41" t="s">
        <v>948</v>
      </c>
      <c r="O435" s="44">
        <v>42584</v>
      </c>
      <c r="P435" s="44">
        <v>42735</v>
      </c>
      <c r="Q435" s="44">
        <v>42735</v>
      </c>
      <c r="R435" s="45">
        <f t="shared" si="24"/>
        <v>152</v>
      </c>
      <c r="S435" s="63">
        <f t="shared" si="23"/>
        <v>5.0666666666666664</v>
      </c>
      <c r="T435" s="46" t="str">
        <f t="shared" ca="1" si="25"/>
        <v>TERMINADO</v>
      </c>
      <c r="U435" s="47"/>
      <c r="V435" s="48"/>
      <c r="W435" s="48"/>
      <c r="X435" s="47"/>
      <c r="Y435" s="47"/>
      <c r="Z435" s="47"/>
      <c r="AA435" s="47"/>
      <c r="AB435" s="47"/>
      <c r="AC435" s="47"/>
      <c r="AD435" s="48"/>
      <c r="AE435" s="62"/>
      <c r="AF435" s="47"/>
      <c r="AG435" s="47"/>
      <c r="AH435" s="47"/>
      <c r="AI435" s="47"/>
      <c r="AJ435" s="47"/>
      <c r="AK435" s="47"/>
      <c r="AL435" s="41"/>
      <c r="AM435" s="41"/>
      <c r="AN435" s="51">
        <f t="shared" ca="1" si="26"/>
        <v>1043.421052631579</v>
      </c>
      <c r="AO435" s="59"/>
    </row>
    <row r="436" spans="1:41" ht="15" x14ac:dyDescent="0.2">
      <c r="A436" s="34" t="s">
        <v>38</v>
      </c>
      <c r="B436" s="35">
        <v>433</v>
      </c>
      <c r="C436" s="36">
        <v>2016</v>
      </c>
      <c r="D436" s="38" t="s">
        <v>367</v>
      </c>
      <c r="E436" s="39">
        <v>42584</v>
      </c>
      <c r="F436" s="40" t="s">
        <v>949</v>
      </c>
      <c r="G436" s="41" t="s">
        <v>41</v>
      </c>
      <c r="H436" s="41" t="s">
        <v>42</v>
      </c>
      <c r="I436" s="42">
        <v>14000000</v>
      </c>
      <c r="J436" s="54">
        <v>14000000</v>
      </c>
      <c r="K436" s="54">
        <v>14000000</v>
      </c>
      <c r="L436" s="43">
        <v>0</v>
      </c>
      <c r="M436" s="37" t="s">
        <v>43</v>
      </c>
      <c r="N436" s="41" t="s">
        <v>950</v>
      </c>
      <c r="O436" s="44">
        <v>42584</v>
      </c>
      <c r="P436" s="44">
        <v>42724</v>
      </c>
      <c r="Q436" s="44">
        <v>42724</v>
      </c>
      <c r="R436" s="45">
        <f t="shared" si="24"/>
        <v>141</v>
      </c>
      <c r="S436" s="63">
        <f t="shared" si="23"/>
        <v>4.7</v>
      </c>
      <c r="T436" s="46" t="str">
        <f t="shared" ca="1" si="25"/>
        <v>TERMINADO</v>
      </c>
      <c r="U436" s="47"/>
      <c r="V436" s="48"/>
      <c r="W436" s="48"/>
      <c r="X436" s="47"/>
      <c r="Y436" s="47"/>
      <c r="Z436" s="47"/>
      <c r="AA436" s="47"/>
      <c r="AB436" s="47"/>
      <c r="AC436" s="47"/>
      <c r="AD436" s="48"/>
      <c r="AE436" s="62"/>
      <c r="AF436" s="47"/>
      <c r="AG436" s="47"/>
      <c r="AH436" s="47"/>
      <c r="AI436" s="47"/>
      <c r="AJ436" s="47"/>
      <c r="AK436" s="47"/>
      <c r="AL436" s="41"/>
      <c r="AM436" s="41"/>
      <c r="AN436" s="51">
        <f t="shared" ca="1" si="26"/>
        <v>1124.822695035461</v>
      </c>
      <c r="AO436" s="59"/>
    </row>
    <row r="437" spans="1:41" ht="15" x14ac:dyDescent="0.2">
      <c r="A437" s="34" t="s">
        <v>38</v>
      </c>
      <c r="B437" s="35">
        <v>434</v>
      </c>
      <c r="C437" s="36">
        <v>2016</v>
      </c>
      <c r="D437" s="38" t="s">
        <v>367</v>
      </c>
      <c r="E437" s="39">
        <v>42590</v>
      </c>
      <c r="F437" s="40" t="s">
        <v>951</v>
      </c>
      <c r="G437" s="41" t="s">
        <v>41</v>
      </c>
      <c r="H437" s="41" t="s">
        <v>42</v>
      </c>
      <c r="I437" s="42">
        <v>11613333</v>
      </c>
      <c r="J437" s="54">
        <v>11613333</v>
      </c>
      <c r="K437" s="54">
        <v>11613333</v>
      </c>
      <c r="L437" s="43">
        <v>0</v>
      </c>
      <c r="M437" s="37" t="s">
        <v>43</v>
      </c>
      <c r="N437" s="41" t="s">
        <v>952</v>
      </c>
      <c r="O437" s="44">
        <v>42590</v>
      </c>
      <c r="P437" s="44">
        <v>42724</v>
      </c>
      <c r="Q437" s="44">
        <v>42724</v>
      </c>
      <c r="R437" s="45">
        <f t="shared" si="24"/>
        <v>135</v>
      </c>
      <c r="S437" s="63">
        <f t="shared" si="23"/>
        <v>4.5</v>
      </c>
      <c r="T437" s="46" t="str">
        <f t="shared" ca="1" si="25"/>
        <v>TERMINADO</v>
      </c>
      <c r="U437" s="47"/>
      <c r="V437" s="48"/>
      <c r="W437" s="48"/>
      <c r="X437" s="47"/>
      <c r="Y437" s="47"/>
      <c r="Z437" s="47"/>
      <c r="AA437" s="47"/>
      <c r="AB437" s="47"/>
      <c r="AC437" s="47"/>
      <c r="AD437" s="48"/>
      <c r="AE437" s="62"/>
      <c r="AF437" s="47"/>
      <c r="AG437" s="47"/>
      <c r="AH437" s="47"/>
      <c r="AI437" s="47"/>
      <c r="AJ437" s="47"/>
      <c r="AK437" s="47"/>
      <c r="AL437" s="41"/>
      <c r="AM437" s="41"/>
      <c r="AN437" s="51">
        <f t="shared" ca="1" si="26"/>
        <v>1170.3703703703704</v>
      </c>
      <c r="AO437" s="59"/>
    </row>
    <row r="438" spans="1:41" ht="15" x14ac:dyDescent="0.2">
      <c r="A438" s="34" t="s">
        <v>38</v>
      </c>
      <c r="B438" s="35">
        <v>435</v>
      </c>
      <c r="C438" s="36">
        <v>2016</v>
      </c>
      <c r="D438" s="38" t="s">
        <v>39</v>
      </c>
      <c r="E438" s="39">
        <v>42593</v>
      </c>
      <c r="F438" s="40" t="s">
        <v>953</v>
      </c>
      <c r="G438" s="41" t="s">
        <v>41</v>
      </c>
      <c r="H438" s="41" t="s">
        <v>42</v>
      </c>
      <c r="I438" s="42">
        <v>9466667</v>
      </c>
      <c r="J438" s="54">
        <v>9466667</v>
      </c>
      <c r="K438" s="54">
        <v>9466667</v>
      </c>
      <c r="L438" s="43">
        <v>0</v>
      </c>
      <c r="M438" s="37" t="s">
        <v>43</v>
      </c>
      <c r="N438" s="41" t="s">
        <v>954</v>
      </c>
      <c r="O438" s="44">
        <v>42593</v>
      </c>
      <c r="P438" s="44">
        <v>42724</v>
      </c>
      <c r="Q438" s="44">
        <v>42724</v>
      </c>
      <c r="R438" s="45">
        <f t="shared" si="24"/>
        <v>132</v>
      </c>
      <c r="S438" s="63">
        <f t="shared" si="23"/>
        <v>4.4000000000000004</v>
      </c>
      <c r="T438" s="46" t="str">
        <f t="shared" ca="1" si="25"/>
        <v>TERMINADO</v>
      </c>
      <c r="U438" s="47"/>
      <c r="V438" s="48"/>
      <c r="W438" s="48"/>
      <c r="X438" s="47"/>
      <c r="Y438" s="47"/>
      <c r="Z438" s="47"/>
      <c r="AA438" s="47"/>
      <c r="AB438" s="47"/>
      <c r="AC438" s="47"/>
      <c r="AD438" s="48"/>
      <c r="AE438" s="62"/>
      <c r="AF438" s="47"/>
      <c r="AG438" s="47"/>
      <c r="AH438" s="47"/>
      <c r="AI438" s="47"/>
      <c r="AJ438" s="47"/>
      <c r="AK438" s="47"/>
      <c r="AL438" s="41"/>
      <c r="AM438" s="41"/>
      <c r="AN438" s="51">
        <f t="shared" ca="1" si="26"/>
        <v>1194.6969696969697</v>
      </c>
      <c r="AO438" s="59"/>
    </row>
    <row r="439" spans="1:41" ht="15" x14ac:dyDescent="0.2">
      <c r="A439" s="34" t="s">
        <v>38</v>
      </c>
      <c r="B439" s="35">
        <v>436</v>
      </c>
      <c r="C439" s="36">
        <v>2016</v>
      </c>
      <c r="D439" s="38" t="s">
        <v>393</v>
      </c>
      <c r="E439" s="39">
        <v>42600</v>
      </c>
      <c r="F439" s="40" t="s">
        <v>955</v>
      </c>
      <c r="G439" s="41" t="s">
        <v>41</v>
      </c>
      <c r="H439" s="41" t="s">
        <v>42</v>
      </c>
      <c r="I439" s="42">
        <v>37200000</v>
      </c>
      <c r="J439" s="54">
        <v>37200000</v>
      </c>
      <c r="K439" s="54">
        <v>37200000</v>
      </c>
      <c r="L439" s="43">
        <v>0</v>
      </c>
      <c r="M439" s="37" t="s">
        <v>43</v>
      </c>
      <c r="N439" s="41" t="s">
        <v>956</v>
      </c>
      <c r="O439" s="44">
        <v>42600</v>
      </c>
      <c r="P439" s="44">
        <v>42720</v>
      </c>
      <c r="Q439" s="44">
        <v>42720</v>
      </c>
      <c r="R439" s="45">
        <f t="shared" si="24"/>
        <v>121</v>
      </c>
      <c r="S439" s="63">
        <f t="shared" si="23"/>
        <v>4.0333333333333332</v>
      </c>
      <c r="T439" s="46" t="str">
        <f t="shared" ca="1" si="25"/>
        <v>TERMINADO</v>
      </c>
      <c r="U439" s="47"/>
      <c r="V439" s="48"/>
      <c r="W439" s="48"/>
      <c r="X439" s="47"/>
      <c r="Y439" s="47"/>
      <c r="Z439" s="47"/>
      <c r="AA439" s="47"/>
      <c r="AB439" s="47"/>
      <c r="AC439" s="47"/>
      <c r="AD439" s="48"/>
      <c r="AE439" s="62"/>
      <c r="AF439" s="47"/>
      <c r="AG439" s="47"/>
      <c r="AH439" s="47"/>
      <c r="AI439" s="47"/>
      <c r="AJ439" s="47"/>
      <c r="AK439" s="47"/>
      <c r="AL439" s="41"/>
      <c r="AM439" s="41"/>
      <c r="AN439" s="51">
        <f t="shared" ca="1" si="26"/>
        <v>1297.5206611570247</v>
      </c>
      <c r="AO439" s="59"/>
    </row>
    <row r="440" spans="1:41" ht="15" x14ac:dyDescent="0.2">
      <c r="A440" s="34" t="s">
        <v>200</v>
      </c>
      <c r="B440" s="66">
        <v>9</v>
      </c>
      <c r="C440" s="36">
        <v>2016</v>
      </c>
      <c r="D440" s="38"/>
      <c r="E440" s="39">
        <v>42600</v>
      </c>
      <c r="F440" s="40" t="s">
        <v>957</v>
      </c>
      <c r="G440" s="41" t="s">
        <v>202</v>
      </c>
      <c r="H440" s="41" t="s">
        <v>42</v>
      </c>
      <c r="I440" s="42">
        <v>41586912</v>
      </c>
      <c r="J440" s="54">
        <v>41586912</v>
      </c>
      <c r="K440" s="54"/>
      <c r="L440" s="43" t="e">
        <v>#N/A</v>
      </c>
      <c r="M440" s="37" t="s">
        <v>102</v>
      </c>
      <c r="N440" s="41" t="s">
        <v>958</v>
      </c>
      <c r="O440" s="44">
        <v>42601</v>
      </c>
      <c r="P440" s="44">
        <v>42737</v>
      </c>
      <c r="Q440" s="44"/>
      <c r="R440" s="37">
        <f t="shared" si="24"/>
        <v>137</v>
      </c>
      <c r="S440" s="45">
        <f t="shared" si="23"/>
        <v>4.5666666666666664</v>
      </c>
      <c r="T440" s="46" t="str">
        <f t="shared" ca="1" si="25"/>
        <v>TERMINADO</v>
      </c>
      <c r="U440" s="47"/>
      <c r="V440" s="48"/>
      <c r="W440" s="48"/>
      <c r="X440" s="47"/>
      <c r="Y440" s="47"/>
      <c r="Z440" s="47"/>
      <c r="AA440" s="47"/>
      <c r="AB440" s="47"/>
      <c r="AC440" s="47"/>
      <c r="AD440" s="48"/>
      <c r="AE440" s="49"/>
      <c r="AF440" s="47"/>
      <c r="AG440" s="47"/>
      <c r="AH440" s="47"/>
      <c r="AI440" s="47"/>
      <c r="AJ440" s="47"/>
      <c r="AK440" s="47"/>
      <c r="AL440" s="41"/>
      <c r="AM440" s="41"/>
      <c r="AN440" s="51">
        <f>IF(P440&lt;=S$1,100,100*($S$1-O440+1)/R440)</f>
        <v>100</v>
      </c>
      <c r="AO440" s="59"/>
    </row>
    <row r="441" spans="1:41" ht="15" x14ac:dyDescent="0.2">
      <c r="A441" s="34" t="s">
        <v>38</v>
      </c>
      <c r="B441" s="35">
        <v>437</v>
      </c>
      <c r="C441" s="36">
        <v>2016</v>
      </c>
      <c r="D441" s="38" t="s">
        <v>193</v>
      </c>
      <c r="E441" s="39">
        <v>42601</v>
      </c>
      <c r="F441" s="40" t="s">
        <v>959</v>
      </c>
      <c r="G441" s="41" t="s">
        <v>41</v>
      </c>
      <c r="H441" s="41" t="s">
        <v>42</v>
      </c>
      <c r="I441" s="42">
        <v>24990000</v>
      </c>
      <c r="J441" s="54">
        <v>24990000</v>
      </c>
      <c r="K441" s="54">
        <v>24990000</v>
      </c>
      <c r="L441" s="43">
        <v>0</v>
      </c>
      <c r="M441" s="37" t="s">
        <v>43</v>
      </c>
      <c r="N441" s="41" t="s">
        <v>960</v>
      </c>
      <c r="O441" s="44">
        <v>42604</v>
      </c>
      <c r="P441" s="44">
        <v>42720</v>
      </c>
      <c r="Q441" s="44">
        <v>42720</v>
      </c>
      <c r="R441" s="45">
        <f t="shared" si="24"/>
        <v>117</v>
      </c>
      <c r="S441" s="63">
        <f t="shared" si="23"/>
        <v>3.9</v>
      </c>
      <c r="T441" s="46" t="str">
        <f t="shared" ca="1" si="25"/>
        <v>TERMINADO</v>
      </c>
      <c r="U441" s="47"/>
      <c r="V441" s="48"/>
      <c r="W441" s="48"/>
      <c r="X441" s="47"/>
      <c r="Y441" s="47"/>
      <c r="Z441" s="47"/>
      <c r="AA441" s="47"/>
      <c r="AB441" s="47"/>
      <c r="AC441" s="47"/>
      <c r="AD441" s="48"/>
      <c r="AE441" s="62"/>
      <c r="AF441" s="47"/>
      <c r="AG441" s="47"/>
      <c r="AH441" s="47"/>
      <c r="AI441" s="47"/>
      <c r="AJ441" s="47"/>
      <c r="AK441" s="47"/>
      <c r="AL441" s="41"/>
      <c r="AM441" s="41"/>
      <c r="AN441" s="51">
        <f t="shared" ref="AN441:AN453" ca="1" si="27">IF(R441=1,"",100*($T$1-O441+1)/R441)</f>
        <v>1338.4615384615386</v>
      </c>
      <c r="AO441" s="59"/>
    </row>
    <row r="442" spans="1:41" ht="15" x14ac:dyDescent="0.2">
      <c r="A442" s="34" t="s">
        <v>38</v>
      </c>
      <c r="B442" s="35">
        <v>438</v>
      </c>
      <c r="C442" s="36">
        <v>2016</v>
      </c>
      <c r="D442" s="38" t="s">
        <v>193</v>
      </c>
      <c r="E442" s="39">
        <v>42601</v>
      </c>
      <c r="F442" s="40" t="s">
        <v>961</v>
      </c>
      <c r="G442" s="41" t="s">
        <v>41</v>
      </c>
      <c r="H442" s="41" t="s">
        <v>42</v>
      </c>
      <c r="I442" s="42">
        <v>33716667</v>
      </c>
      <c r="J442" s="54">
        <v>33716667</v>
      </c>
      <c r="K442" s="54">
        <v>33716667</v>
      </c>
      <c r="L442" s="43">
        <v>0</v>
      </c>
      <c r="M442" s="37" t="s">
        <v>43</v>
      </c>
      <c r="N442" s="41" t="s">
        <v>962</v>
      </c>
      <c r="O442" s="44">
        <v>42604</v>
      </c>
      <c r="P442" s="44">
        <v>42720</v>
      </c>
      <c r="Q442" s="44">
        <v>42720</v>
      </c>
      <c r="R442" s="45">
        <f t="shared" si="24"/>
        <v>117</v>
      </c>
      <c r="S442" s="63">
        <f t="shared" si="23"/>
        <v>3.9</v>
      </c>
      <c r="T442" s="46" t="str">
        <f t="shared" ca="1" si="25"/>
        <v>TERMINADO</v>
      </c>
      <c r="U442" s="47"/>
      <c r="V442" s="48"/>
      <c r="W442" s="48"/>
      <c r="X442" s="47"/>
      <c r="Y442" s="47"/>
      <c r="Z442" s="47"/>
      <c r="AA442" s="47"/>
      <c r="AB442" s="47"/>
      <c r="AC442" s="47"/>
      <c r="AD442" s="48"/>
      <c r="AE442" s="62"/>
      <c r="AF442" s="47"/>
      <c r="AG442" s="47"/>
      <c r="AH442" s="47"/>
      <c r="AI442" s="47"/>
      <c r="AJ442" s="47"/>
      <c r="AK442" s="47"/>
      <c r="AL442" s="41"/>
      <c r="AM442" s="41"/>
      <c r="AN442" s="51">
        <f t="shared" ca="1" si="27"/>
        <v>1338.4615384615386</v>
      </c>
      <c r="AO442" s="59"/>
    </row>
    <row r="443" spans="1:41" ht="15" x14ac:dyDescent="0.2">
      <c r="A443" s="34" t="s">
        <v>38</v>
      </c>
      <c r="B443" s="35">
        <v>439</v>
      </c>
      <c r="C443" s="36">
        <v>2016</v>
      </c>
      <c r="D443" s="38" t="s">
        <v>193</v>
      </c>
      <c r="E443" s="39">
        <v>42604</v>
      </c>
      <c r="F443" s="40" t="s">
        <v>963</v>
      </c>
      <c r="G443" s="41" t="s">
        <v>41</v>
      </c>
      <c r="H443" s="41" t="s">
        <v>42</v>
      </c>
      <c r="I443" s="42">
        <v>28226667</v>
      </c>
      <c r="J443" s="54">
        <v>28226667</v>
      </c>
      <c r="K443" s="54">
        <v>28226667</v>
      </c>
      <c r="L443" s="43">
        <v>0</v>
      </c>
      <c r="M443" s="37" t="s">
        <v>43</v>
      </c>
      <c r="N443" s="41" t="s">
        <v>964</v>
      </c>
      <c r="O443" s="44">
        <v>42604</v>
      </c>
      <c r="P443" s="44">
        <v>42720</v>
      </c>
      <c r="Q443" s="44">
        <v>42720</v>
      </c>
      <c r="R443" s="45">
        <f t="shared" si="24"/>
        <v>117</v>
      </c>
      <c r="S443" s="63">
        <f t="shared" si="23"/>
        <v>3.9</v>
      </c>
      <c r="T443" s="46" t="str">
        <f t="shared" ca="1" si="25"/>
        <v>TERMINADO</v>
      </c>
      <c r="U443" s="47"/>
      <c r="V443" s="48"/>
      <c r="W443" s="48"/>
      <c r="X443" s="47"/>
      <c r="Y443" s="47"/>
      <c r="Z443" s="47"/>
      <c r="AA443" s="47"/>
      <c r="AB443" s="47"/>
      <c r="AC443" s="47"/>
      <c r="AD443" s="48"/>
      <c r="AE443" s="62"/>
      <c r="AF443" s="47"/>
      <c r="AG443" s="47"/>
      <c r="AH443" s="47"/>
      <c r="AI443" s="47"/>
      <c r="AJ443" s="47"/>
      <c r="AK443" s="47"/>
      <c r="AL443" s="41"/>
      <c r="AM443" s="41"/>
      <c r="AN443" s="51">
        <f t="shared" ca="1" si="27"/>
        <v>1338.4615384615386</v>
      </c>
      <c r="AO443" s="59"/>
    </row>
    <row r="444" spans="1:41" ht="15" x14ac:dyDescent="0.2">
      <c r="A444" s="34" t="s">
        <v>38</v>
      </c>
      <c r="B444" s="35">
        <v>440</v>
      </c>
      <c r="C444" s="36">
        <v>2016</v>
      </c>
      <c r="D444" s="38" t="s">
        <v>193</v>
      </c>
      <c r="E444" s="39">
        <v>42606</v>
      </c>
      <c r="F444" s="40" t="s">
        <v>965</v>
      </c>
      <c r="G444" s="41" t="s">
        <v>41</v>
      </c>
      <c r="H444" s="41" t="s">
        <v>42</v>
      </c>
      <c r="I444" s="42">
        <v>30100000</v>
      </c>
      <c r="J444" s="54">
        <v>30100000</v>
      </c>
      <c r="K444" s="54">
        <v>30100000</v>
      </c>
      <c r="L444" s="43">
        <v>0</v>
      </c>
      <c r="M444" s="37" t="s">
        <v>43</v>
      </c>
      <c r="N444" s="41" t="s">
        <v>966</v>
      </c>
      <c r="O444" s="44">
        <v>42608</v>
      </c>
      <c r="P444" s="44">
        <v>42735</v>
      </c>
      <c r="Q444" s="44">
        <v>42735</v>
      </c>
      <c r="R444" s="45">
        <f t="shared" si="24"/>
        <v>128</v>
      </c>
      <c r="S444" s="63">
        <f t="shared" si="23"/>
        <v>4.2666666666666666</v>
      </c>
      <c r="T444" s="46" t="str">
        <f t="shared" ca="1" si="25"/>
        <v>TERMINADO</v>
      </c>
      <c r="U444" s="47"/>
      <c r="V444" s="48"/>
      <c r="W444" s="48"/>
      <c r="X444" s="47"/>
      <c r="Y444" s="47"/>
      <c r="Z444" s="47"/>
      <c r="AA444" s="47"/>
      <c r="AB444" s="47"/>
      <c r="AC444" s="47"/>
      <c r="AD444" s="48"/>
      <c r="AE444" s="62"/>
      <c r="AF444" s="47"/>
      <c r="AG444" s="47"/>
      <c r="AH444" s="47"/>
      <c r="AI444" s="47"/>
      <c r="AJ444" s="47"/>
      <c r="AK444" s="47"/>
      <c r="AL444" s="41"/>
      <c r="AM444" s="41"/>
      <c r="AN444" s="51">
        <f t="shared" ca="1" si="27"/>
        <v>1220.3125</v>
      </c>
      <c r="AO444" s="59"/>
    </row>
    <row r="445" spans="1:41" ht="15" x14ac:dyDescent="0.2">
      <c r="A445" s="34" t="s">
        <v>38</v>
      </c>
      <c r="B445" s="35">
        <v>441</v>
      </c>
      <c r="C445" s="36">
        <v>2016</v>
      </c>
      <c r="D445" s="38" t="s">
        <v>193</v>
      </c>
      <c r="E445" s="39">
        <v>42606</v>
      </c>
      <c r="F445" s="40" t="s">
        <v>967</v>
      </c>
      <c r="G445" s="41" t="s">
        <v>41</v>
      </c>
      <c r="H445" s="41" t="s">
        <v>42</v>
      </c>
      <c r="I445" s="42">
        <v>14800000</v>
      </c>
      <c r="J445" s="54">
        <v>14800000</v>
      </c>
      <c r="K445" s="54">
        <v>14800000</v>
      </c>
      <c r="L445" s="43">
        <v>0</v>
      </c>
      <c r="M445" s="37" t="s">
        <v>43</v>
      </c>
      <c r="N445" s="41" t="s">
        <v>968</v>
      </c>
      <c r="O445" s="44">
        <v>42608</v>
      </c>
      <c r="P445" s="44">
        <v>42727</v>
      </c>
      <c r="Q445" s="44">
        <v>42727</v>
      </c>
      <c r="R445" s="45">
        <f t="shared" si="24"/>
        <v>120</v>
      </c>
      <c r="S445" s="63">
        <f t="shared" si="23"/>
        <v>4</v>
      </c>
      <c r="T445" s="46" t="str">
        <f t="shared" ca="1" si="25"/>
        <v>TERMINADO</v>
      </c>
      <c r="U445" s="47"/>
      <c r="V445" s="48"/>
      <c r="W445" s="48"/>
      <c r="X445" s="47"/>
      <c r="Y445" s="47"/>
      <c r="Z445" s="47"/>
      <c r="AA445" s="47"/>
      <c r="AB445" s="47"/>
      <c r="AC445" s="47"/>
      <c r="AD445" s="48"/>
      <c r="AE445" s="62"/>
      <c r="AF445" s="47"/>
      <c r="AG445" s="47"/>
      <c r="AH445" s="47"/>
      <c r="AI445" s="47"/>
      <c r="AJ445" s="47"/>
      <c r="AK445" s="47"/>
      <c r="AL445" s="41"/>
      <c r="AM445" s="41"/>
      <c r="AN445" s="51">
        <f t="shared" ca="1" si="27"/>
        <v>1301.6666666666667</v>
      </c>
      <c r="AO445" s="59"/>
    </row>
    <row r="446" spans="1:41" ht="15" x14ac:dyDescent="0.2">
      <c r="A446" s="34" t="s">
        <v>38</v>
      </c>
      <c r="B446" s="35">
        <v>442</v>
      </c>
      <c r="C446" s="36">
        <v>2016</v>
      </c>
      <c r="D446" s="38" t="s">
        <v>193</v>
      </c>
      <c r="E446" s="39">
        <v>42606</v>
      </c>
      <c r="F446" s="40" t="s">
        <v>969</v>
      </c>
      <c r="G446" s="41" t="s">
        <v>41</v>
      </c>
      <c r="H446" s="41" t="s">
        <v>42</v>
      </c>
      <c r="I446" s="42">
        <v>26833333</v>
      </c>
      <c r="J446" s="54">
        <v>26833333</v>
      </c>
      <c r="K446" s="54">
        <v>26833333</v>
      </c>
      <c r="L446" s="43">
        <v>0</v>
      </c>
      <c r="M446" s="37" t="s">
        <v>43</v>
      </c>
      <c r="N446" s="41" t="s">
        <v>970</v>
      </c>
      <c r="O446" s="44">
        <v>42608</v>
      </c>
      <c r="P446" s="44">
        <v>42720</v>
      </c>
      <c r="Q446" s="44">
        <v>42720</v>
      </c>
      <c r="R446" s="45">
        <f t="shared" si="24"/>
        <v>113</v>
      </c>
      <c r="S446" s="63">
        <f t="shared" si="23"/>
        <v>3.7666666666666666</v>
      </c>
      <c r="T446" s="46" t="str">
        <f t="shared" ca="1" si="25"/>
        <v>TERMINADO</v>
      </c>
      <c r="U446" s="47"/>
      <c r="V446" s="48"/>
      <c r="W446" s="48"/>
      <c r="X446" s="47"/>
      <c r="Y446" s="47"/>
      <c r="Z446" s="47"/>
      <c r="AA446" s="47"/>
      <c r="AB446" s="47"/>
      <c r="AC446" s="47"/>
      <c r="AD446" s="48"/>
      <c r="AE446" s="62"/>
      <c r="AF446" s="47"/>
      <c r="AG446" s="47"/>
      <c r="AH446" s="47"/>
      <c r="AI446" s="47"/>
      <c r="AJ446" s="47"/>
      <c r="AK446" s="47"/>
      <c r="AL446" s="41"/>
      <c r="AM446" s="41"/>
      <c r="AN446" s="51">
        <f t="shared" ca="1" si="27"/>
        <v>1382.3008849557523</v>
      </c>
      <c r="AO446" s="59"/>
    </row>
    <row r="447" spans="1:41" ht="15" x14ac:dyDescent="0.2">
      <c r="A447" s="34" t="s">
        <v>38</v>
      </c>
      <c r="B447" s="35">
        <v>443</v>
      </c>
      <c r="C447" s="36">
        <v>2016</v>
      </c>
      <c r="D447" s="38" t="s">
        <v>193</v>
      </c>
      <c r="E447" s="39">
        <v>42606</v>
      </c>
      <c r="F447" s="40" t="s">
        <v>971</v>
      </c>
      <c r="G447" s="41" t="s">
        <v>41</v>
      </c>
      <c r="H447" s="41" t="s">
        <v>42</v>
      </c>
      <c r="I447" s="42">
        <v>16000000</v>
      </c>
      <c r="J447" s="54">
        <v>16000000</v>
      </c>
      <c r="K447" s="54">
        <v>16000000</v>
      </c>
      <c r="L447" s="43">
        <v>0</v>
      </c>
      <c r="M447" s="37" t="s">
        <v>43</v>
      </c>
      <c r="N447" s="41" t="s">
        <v>972</v>
      </c>
      <c r="O447" s="44">
        <v>42608</v>
      </c>
      <c r="P447" s="44">
        <v>42727</v>
      </c>
      <c r="Q447" s="44">
        <v>42727</v>
      </c>
      <c r="R447" s="45">
        <f t="shared" si="24"/>
        <v>120</v>
      </c>
      <c r="S447" s="63">
        <f t="shared" si="23"/>
        <v>4</v>
      </c>
      <c r="T447" s="46" t="str">
        <f t="shared" ca="1" si="25"/>
        <v>TERMINADO</v>
      </c>
      <c r="U447" s="47"/>
      <c r="V447" s="48"/>
      <c r="W447" s="48"/>
      <c r="X447" s="47"/>
      <c r="Y447" s="47"/>
      <c r="Z447" s="47"/>
      <c r="AA447" s="47"/>
      <c r="AB447" s="47"/>
      <c r="AC447" s="47"/>
      <c r="AD447" s="48"/>
      <c r="AE447" s="62"/>
      <c r="AF447" s="47"/>
      <c r="AG447" s="47"/>
      <c r="AH447" s="47"/>
      <c r="AI447" s="47"/>
      <c r="AJ447" s="47"/>
      <c r="AK447" s="47"/>
      <c r="AL447" s="41"/>
      <c r="AM447" s="41"/>
      <c r="AN447" s="51">
        <f t="shared" ca="1" si="27"/>
        <v>1301.6666666666667</v>
      </c>
      <c r="AO447" s="59"/>
    </row>
    <row r="448" spans="1:41" ht="15" x14ac:dyDescent="0.2">
      <c r="A448" s="34" t="s">
        <v>38</v>
      </c>
      <c r="B448" s="35">
        <v>444</v>
      </c>
      <c r="C448" s="36">
        <v>2016</v>
      </c>
      <c r="D448" s="38" t="s">
        <v>193</v>
      </c>
      <c r="E448" s="39">
        <v>42606</v>
      </c>
      <c r="F448" s="40" t="s">
        <v>973</v>
      </c>
      <c r="G448" s="41" t="s">
        <v>41</v>
      </c>
      <c r="H448" s="41" t="s">
        <v>42</v>
      </c>
      <c r="I448" s="42">
        <v>20140000</v>
      </c>
      <c r="J448" s="54">
        <v>20140000</v>
      </c>
      <c r="K448" s="54">
        <v>20140000</v>
      </c>
      <c r="L448" s="43">
        <v>0</v>
      </c>
      <c r="M448" s="37" t="s">
        <v>43</v>
      </c>
      <c r="N448" s="41" t="s">
        <v>974</v>
      </c>
      <c r="O448" s="44">
        <v>42608</v>
      </c>
      <c r="P448" s="44">
        <v>42720</v>
      </c>
      <c r="Q448" s="44">
        <v>42720</v>
      </c>
      <c r="R448" s="45">
        <f t="shared" si="24"/>
        <v>113</v>
      </c>
      <c r="S448" s="63">
        <f t="shared" si="23"/>
        <v>3.7666666666666666</v>
      </c>
      <c r="T448" s="46" t="str">
        <f t="shared" ca="1" si="25"/>
        <v>TERMINADO</v>
      </c>
      <c r="U448" s="47"/>
      <c r="V448" s="48"/>
      <c r="W448" s="48"/>
      <c r="X448" s="47"/>
      <c r="Y448" s="47"/>
      <c r="Z448" s="47"/>
      <c r="AA448" s="47"/>
      <c r="AB448" s="47"/>
      <c r="AC448" s="47"/>
      <c r="AD448" s="48"/>
      <c r="AE448" s="62"/>
      <c r="AF448" s="47"/>
      <c r="AG448" s="47"/>
      <c r="AH448" s="47"/>
      <c r="AI448" s="47"/>
      <c r="AJ448" s="47"/>
      <c r="AK448" s="47"/>
      <c r="AL448" s="41"/>
      <c r="AM448" s="41"/>
      <c r="AN448" s="51">
        <f t="shared" ca="1" si="27"/>
        <v>1382.3008849557523</v>
      </c>
      <c r="AO448" s="59"/>
    </row>
    <row r="449" spans="1:41" ht="15" x14ac:dyDescent="0.2">
      <c r="A449" s="34" t="s">
        <v>38</v>
      </c>
      <c r="B449" s="35">
        <v>445</v>
      </c>
      <c r="C449" s="36">
        <v>2016</v>
      </c>
      <c r="D449" s="38" t="s">
        <v>193</v>
      </c>
      <c r="E449" s="39">
        <v>42606</v>
      </c>
      <c r="F449" s="40" t="s">
        <v>975</v>
      </c>
      <c r="G449" s="41" t="s">
        <v>41</v>
      </c>
      <c r="H449" s="41" t="s">
        <v>42</v>
      </c>
      <c r="I449" s="42">
        <v>27600000</v>
      </c>
      <c r="J449" s="54">
        <v>27600000</v>
      </c>
      <c r="K449" s="54">
        <v>27600000</v>
      </c>
      <c r="L449" s="43">
        <v>0</v>
      </c>
      <c r="M449" s="37" t="s">
        <v>43</v>
      </c>
      <c r="N449" s="41" t="s">
        <v>976</v>
      </c>
      <c r="O449" s="44">
        <v>42608</v>
      </c>
      <c r="P449" s="44">
        <v>42720</v>
      </c>
      <c r="Q449" s="44">
        <v>42720</v>
      </c>
      <c r="R449" s="45">
        <f t="shared" si="24"/>
        <v>113</v>
      </c>
      <c r="S449" s="63">
        <f t="shared" ref="S449:S512" si="28">+R449/30</f>
        <v>3.7666666666666666</v>
      </c>
      <c r="T449" s="46" t="str">
        <f t="shared" ca="1" si="25"/>
        <v>TERMINADO</v>
      </c>
      <c r="U449" s="47"/>
      <c r="V449" s="48"/>
      <c r="W449" s="48"/>
      <c r="X449" s="47"/>
      <c r="Y449" s="47"/>
      <c r="Z449" s="47"/>
      <c r="AA449" s="47"/>
      <c r="AB449" s="47"/>
      <c r="AC449" s="47"/>
      <c r="AD449" s="48"/>
      <c r="AE449" s="62"/>
      <c r="AF449" s="47"/>
      <c r="AG449" s="47"/>
      <c r="AH449" s="47"/>
      <c r="AI449" s="47"/>
      <c r="AJ449" s="47"/>
      <c r="AK449" s="47"/>
      <c r="AL449" s="41"/>
      <c r="AM449" s="41"/>
      <c r="AN449" s="51">
        <f t="shared" ca="1" si="27"/>
        <v>1382.3008849557523</v>
      </c>
      <c r="AO449" s="59"/>
    </row>
    <row r="450" spans="1:41" ht="15" x14ac:dyDescent="0.2">
      <c r="A450" s="34" t="s">
        <v>38</v>
      </c>
      <c r="B450" s="35">
        <v>446</v>
      </c>
      <c r="C450" s="36">
        <v>2016</v>
      </c>
      <c r="D450" s="38" t="s">
        <v>193</v>
      </c>
      <c r="E450" s="39">
        <v>42606</v>
      </c>
      <c r="F450" s="40" t="s">
        <v>977</v>
      </c>
      <c r="G450" s="41" t="s">
        <v>41</v>
      </c>
      <c r="H450" s="41" t="s">
        <v>42</v>
      </c>
      <c r="I450" s="42">
        <v>26833333</v>
      </c>
      <c r="J450" s="54">
        <v>26833333</v>
      </c>
      <c r="K450" s="54">
        <v>26833333</v>
      </c>
      <c r="L450" s="43">
        <v>0</v>
      </c>
      <c r="M450" s="37" t="s">
        <v>43</v>
      </c>
      <c r="N450" s="41" t="s">
        <v>978</v>
      </c>
      <c r="O450" s="44">
        <v>42608</v>
      </c>
      <c r="P450" s="44">
        <v>42720</v>
      </c>
      <c r="Q450" s="44">
        <v>42720</v>
      </c>
      <c r="R450" s="45">
        <f t="shared" si="24"/>
        <v>113</v>
      </c>
      <c r="S450" s="63">
        <f t="shared" si="28"/>
        <v>3.7666666666666666</v>
      </c>
      <c r="T450" s="46" t="str">
        <f t="shared" ca="1" si="25"/>
        <v>TERMINADO</v>
      </c>
      <c r="U450" s="47"/>
      <c r="V450" s="48"/>
      <c r="W450" s="48"/>
      <c r="X450" s="47"/>
      <c r="Y450" s="47"/>
      <c r="Z450" s="47"/>
      <c r="AA450" s="47"/>
      <c r="AB450" s="47"/>
      <c r="AC450" s="47"/>
      <c r="AD450" s="48"/>
      <c r="AE450" s="62"/>
      <c r="AF450" s="47"/>
      <c r="AG450" s="47"/>
      <c r="AH450" s="47"/>
      <c r="AI450" s="47"/>
      <c r="AJ450" s="47"/>
      <c r="AK450" s="47"/>
      <c r="AL450" s="41"/>
      <c r="AM450" s="41"/>
      <c r="AN450" s="51">
        <f t="shared" ca="1" si="27"/>
        <v>1382.3008849557523</v>
      </c>
      <c r="AO450" s="59"/>
    </row>
    <row r="451" spans="1:41" ht="15" x14ac:dyDescent="0.2">
      <c r="A451" s="34" t="s">
        <v>38</v>
      </c>
      <c r="B451" s="35">
        <v>447</v>
      </c>
      <c r="C451" s="36">
        <v>2016</v>
      </c>
      <c r="D451" s="38" t="s">
        <v>193</v>
      </c>
      <c r="E451" s="39">
        <v>42606</v>
      </c>
      <c r="F451" s="40" t="s">
        <v>979</v>
      </c>
      <c r="G451" s="41" t="s">
        <v>41</v>
      </c>
      <c r="H451" s="41" t="s">
        <v>42</v>
      </c>
      <c r="I451" s="42">
        <v>14400000</v>
      </c>
      <c r="J451" s="54">
        <v>14400000</v>
      </c>
      <c r="K451" s="54">
        <v>14400000</v>
      </c>
      <c r="L451" s="43">
        <v>0</v>
      </c>
      <c r="M451" s="37" t="s">
        <v>43</v>
      </c>
      <c r="N451" s="41" t="s">
        <v>980</v>
      </c>
      <c r="O451" s="44">
        <v>42608</v>
      </c>
      <c r="P451" s="44">
        <v>42727</v>
      </c>
      <c r="Q451" s="44">
        <v>42727</v>
      </c>
      <c r="R451" s="45">
        <f t="shared" ref="R451:R514" si="29">P451-O451+1</f>
        <v>120</v>
      </c>
      <c r="S451" s="63">
        <f t="shared" si="28"/>
        <v>4</v>
      </c>
      <c r="T451" s="46" t="str">
        <f t="shared" ref="T451:T514" ca="1" si="30">IF(O451=0,"",IF($T$1&gt;P451,"TERMINADO","EN EJECUCION"))</f>
        <v>TERMINADO</v>
      </c>
      <c r="U451" s="47"/>
      <c r="V451" s="48"/>
      <c r="W451" s="48"/>
      <c r="X451" s="47"/>
      <c r="Y451" s="47"/>
      <c r="Z451" s="47"/>
      <c r="AA451" s="47"/>
      <c r="AB451" s="47"/>
      <c r="AC451" s="47"/>
      <c r="AD451" s="48"/>
      <c r="AE451" s="62"/>
      <c r="AF451" s="47"/>
      <c r="AG451" s="47"/>
      <c r="AH451" s="47"/>
      <c r="AI451" s="47"/>
      <c r="AJ451" s="47"/>
      <c r="AK451" s="47"/>
      <c r="AL451" s="41"/>
      <c r="AM451" s="41"/>
      <c r="AN451" s="51">
        <f t="shared" ca="1" si="27"/>
        <v>1301.6666666666667</v>
      </c>
      <c r="AO451" s="59"/>
    </row>
    <row r="452" spans="1:41" ht="15" x14ac:dyDescent="0.2">
      <c r="A452" s="34" t="s">
        <v>38</v>
      </c>
      <c r="B452" s="35">
        <v>448</v>
      </c>
      <c r="C452" s="36">
        <v>2016</v>
      </c>
      <c r="D452" s="38" t="s">
        <v>193</v>
      </c>
      <c r="E452" s="39">
        <v>42606</v>
      </c>
      <c r="F452" s="40" t="s">
        <v>981</v>
      </c>
      <c r="G452" s="41" t="s">
        <v>41</v>
      </c>
      <c r="H452" s="41" t="s">
        <v>42</v>
      </c>
      <c r="I452" s="42">
        <v>23940000</v>
      </c>
      <c r="J452" s="54">
        <v>23940000</v>
      </c>
      <c r="K452" s="54">
        <v>23940000</v>
      </c>
      <c r="L452" s="43">
        <v>0</v>
      </c>
      <c r="M452" s="37" t="s">
        <v>43</v>
      </c>
      <c r="N452" s="41" t="s">
        <v>982</v>
      </c>
      <c r="O452" s="44">
        <v>42608</v>
      </c>
      <c r="P452" s="44">
        <v>42720</v>
      </c>
      <c r="Q452" s="44">
        <v>42720</v>
      </c>
      <c r="R452" s="45">
        <f t="shared" si="29"/>
        <v>113</v>
      </c>
      <c r="S452" s="63">
        <f t="shared" si="28"/>
        <v>3.7666666666666666</v>
      </c>
      <c r="T452" s="46" t="str">
        <f t="shared" ca="1" si="30"/>
        <v>TERMINADO</v>
      </c>
      <c r="U452" s="47"/>
      <c r="V452" s="48"/>
      <c r="W452" s="48"/>
      <c r="X452" s="47"/>
      <c r="Y452" s="47"/>
      <c r="Z452" s="47"/>
      <c r="AA452" s="47"/>
      <c r="AB452" s="47"/>
      <c r="AC452" s="47"/>
      <c r="AD452" s="48"/>
      <c r="AE452" s="62"/>
      <c r="AF452" s="47"/>
      <c r="AG452" s="47"/>
      <c r="AH452" s="47"/>
      <c r="AI452" s="47"/>
      <c r="AJ452" s="47"/>
      <c r="AK452" s="47"/>
      <c r="AL452" s="41"/>
      <c r="AM452" s="41"/>
      <c r="AN452" s="51">
        <f t="shared" ca="1" si="27"/>
        <v>1382.3008849557523</v>
      </c>
      <c r="AO452" s="59"/>
    </row>
    <row r="453" spans="1:41" ht="15" x14ac:dyDescent="0.2">
      <c r="A453" s="34" t="s">
        <v>38</v>
      </c>
      <c r="B453" s="35">
        <v>449</v>
      </c>
      <c r="C453" s="36">
        <v>2016</v>
      </c>
      <c r="D453" s="38" t="s">
        <v>983</v>
      </c>
      <c r="E453" s="39">
        <v>42606</v>
      </c>
      <c r="F453" s="40" t="s">
        <v>984</v>
      </c>
      <c r="G453" s="41" t="s">
        <v>41</v>
      </c>
      <c r="H453" s="41" t="s">
        <v>42</v>
      </c>
      <c r="I453" s="42">
        <v>29186928</v>
      </c>
      <c r="J453" s="54">
        <v>29186928</v>
      </c>
      <c r="K453" s="54">
        <v>29186928</v>
      </c>
      <c r="L453" s="43">
        <v>0</v>
      </c>
      <c r="M453" s="37" t="s">
        <v>43</v>
      </c>
      <c r="N453" s="41" t="s">
        <v>985</v>
      </c>
      <c r="O453" s="44">
        <v>42608</v>
      </c>
      <c r="P453" s="44">
        <v>42720</v>
      </c>
      <c r="Q453" s="44">
        <v>42720</v>
      </c>
      <c r="R453" s="45">
        <f t="shared" si="29"/>
        <v>113</v>
      </c>
      <c r="S453" s="63">
        <f t="shared" si="28"/>
        <v>3.7666666666666666</v>
      </c>
      <c r="T453" s="46" t="str">
        <f t="shared" ca="1" si="30"/>
        <v>TERMINADO</v>
      </c>
      <c r="U453" s="47"/>
      <c r="V453" s="48"/>
      <c r="W453" s="48"/>
      <c r="X453" s="47"/>
      <c r="Y453" s="47"/>
      <c r="Z453" s="47"/>
      <c r="AA453" s="47"/>
      <c r="AB453" s="47"/>
      <c r="AC453" s="47"/>
      <c r="AD453" s="48"/>
      <c r="AE453" s="62"/>
      <c r="AF453" s="47"/>
      <c r="AG453" s="47"/>
      <c r="AH453" s="47"/>
      <c r="AI453" s="47"/>
      <c r="AJ453" s="47"/>
      <c r="AK453" s="47"/>
      <c r="AL453" s="41"/>
      <c r="AM453" s="41"/>
      <c r="AN453" s="51">
        <f t="shared" ca="1" si="27"/>
        <v>1382.3008849557523</v>
      </c>
      <c r="AO453" s="59"/>
    </row>
    <row r="454" spans="1:41" ht="15" x14ac:dyDescent="0.2">
      <c r="A454" s="34" t="s">
        <v>986</v>
      </c>
      <c r="B454" s="66" t="s">
        <v>987</v>
      </c>
      <c r="C454" s="36">
        <v>6</v>
      </c>
      <c r="D454" s="38"/>
      <c r="E454" s="39">
        <v>42606</v>
      </c>
      <c r="F454" s="40" t="s">
        <v>988</v>
      </c>
      <c r="G454" s="41" t="s">
        <v>822</v>
      </c>
      <c r="H454" s="41" t="s">
        <v>42</v>
      </c>
      <c r="I454" s="42">
        <v>0</v>
      </c>
      <c r="J454" s="54">
        <v>0</v>
      </c>
      <c r="K454" s="54"/>
      <c r="L454" s="43" t="e">
        <v>#N/A</v>
      </c>
      <c r="M454" s="37" t="s">
        <v>102</v>
      </c>
      <c r="N454" s="41" t="s">
        <v>989</v>
      </c>
      <c r="O454" s="44">
        <v>42607</v>
      </c>
      <c r="P454" s="44">
        <v>42971</v>
      </c>
      <c r="Q454" s="44"/>
      <c r="R454" s="37">
        <f t="shared" si="29"/>
        <v>365</v>
      </c>
      <c r="S454" s="45">
        <f t="shared" si="28"/>
        <v>12.166666666666666</v>
      </c>
      <c r="T454" s="46" t="str">
        <f t="shared" ca="1" si="30"/>
        <v>TERMINADO</v>
      </c>
      <c r="U454" s="47"/>
      <c r="V454" s="48"/>
      <c r="W454" s="48"/>
      <c r="X454" s="47"/>
      <c r="Y454" s="47"/>
      <c r="Z454" s="47"/>
      <c r="AA454" s="47"/>
      <c r="AB454" s="47"/>
      <c r="AC454" s="47"/>
      <c r="AD454" s="48"/>
      <c r="AE454" s="49"/>
      <c r="AF454" s="47"/>
      <c r="AG454" s="47"/>
      <c r="AH454" s="47"/>
      <c r="AI454" s="47"/>
      <c r="AJ454" s="47"/>
      <c r="AK454" s="47"/>
      <c r="AL454" s="41"/>
      <c r="AM454" s="41"/>
      <c r="AN454" s="51">
        <f>IF(P454&lt;=S$1,100,100*($S$1-O454+1)/R454)</f>
        <v>60</v>
      </c>
      <c r="AO454" s="59"/>
    </row>
    <row r="455" spans="1:41" ht="15" x14ac:dyDescent="0.2">
      <c r="A455" s="34" t="s">
        <v>38</v>
      </c>
      <c r="B455" s="35">
        <v>450</v>
      </c>
      <c r="C455" s="36">
        <v>2016</v>
      </c>
      <c r="D455" s="38" t="s">
        <v>193</v>
      </c>
      <c r="E455" s="39">
        <v>42607</v>
      </c>
      <c r="F455" s="40" t="s">
        <v>990</v>
      </c>
      <c r="G455" s="41" t="s">
        <v>41</v>
      </c>
      <c r="H455" s="41" t="s">
        <v>42</v>
      </c>
      <c r="I455" s="42">
        <v>36266667</v>
      </c>
      <c r="J455" s="54">
        <v>36266667</v>
      </c>
      <c r="K455" s="54">
        <v>36266667</v>
      </c>
      <c r="L455" s="43">
        <v>0</v>
      </c>
      <c r="M455" s="37" t="s">
        <v>43</v>
      </c>
      <c r="N455" s="41" t="s">
        <v>991</v>
      </c>
      <c r="O455" s="44">
        <v>42608</v>
      </c>
      <c r="P455" s="44">
        <v>42735</v>
      </c>
      <c r="Q455" s="44">
        <v>42735</v>
      </c>
      <c r="R455" s="45">
        <f t="shared" si="29"/>
        <v>128</v>
      </c>
      <c r="S455" s="63">
        <f t="shared" si="28"/>
        <v>4.2666666666666666</v>
      </c>
      <c r="T455" s="46" t="str">
        <f t="shared" ca="1" si="30"/>
        <v>TERMINADO</v>
      </c>
      <c r="U455" s="47"/>
      <c r="V455" s="48"/>
      <c r="W455" s="48"/>
      <c r="X455" s="47"/>
      <c r="Y455" s="47"/>
      <c r="Z455" s="47"/>
      <c r="AA455" s="47"/>
      <c r="AB455" s="47"/>
      <c r="AC455" s="47"/>
      <c r="AD455" s="48"/>
      <c r="AE455" s="62"/>
      <c r="AF455" s="47"/>
      <c r="AG455" s="47"/>
      <c r="AH455" s="47"/>
      <c r="AI455" s="47"/>
      <c r="AJ455" s="47"/>
      <c r="AK455" s="47"/>
      <c r="AL455" s="41"/>
      <c r="AM455" s="41"/>
      <c r="AN455" s="51">
        <f t="shared" ref="AN455:AN518" ca="1" si="31">IF(R455=1,"",100*($T$1-O455+1)/R455)</f>
        <v>1220.3125</v>
      </c>
      <c r="AO455" s="59"/>
    </row>
    <row r="456" spans="1:41" ht="15" x14ac:dyDescent="0.2">
      <c r="A456" s="34" t="s">
        <v>38</v>
      </c>
      <c r="B456" s="35">
        <v>451</v>
      </c>
      <c r="C456" s="36">
        <v>2016</v>
      </c>
      <c r="D456" s="38" t="s">
        <v>193</v>
      </c>
      <c r="E456" s="39">
        <v>42607</v>
      </c>
      <c r="F456" s="40" t="s">
        <v>992</v>
      </c>
      <c r="G456" s="41" t="s">
        <v>41</v>
      </c>
      <c r="H456" s="41" t="s">
        <v>42</v>
      </c>
      <c r="I456" s="42">
        <v>21660000</v>
      </c>
      <c r="J456" s="54">
        <v>21660000</v>
      </c>
      <c r="K456" s="54">
        <v>21660000</v>
      </c>
      <c r="L456" s="43">
        <v>0</v>
      </c>
      <c r="M456" s="37" t="s">
        <v>43</v>
      </c>
      <c r="N456" s="41" t="s">
        <v>993</v>
      </c>
      <c r="O456" s="44">
        <v>42608</v>
      </c>
      <c r="P456" s="44">
        <v>42720</v>
      </c>
      <c r="Q456" s="44">
        <v>42720</v>
      </c>
      <c r="R456" s="45">
        <f t="shared" si="29"/>
        <v>113</v>
      </c>
      <c r="S456" s="63">
        <f t="shared" si="28"/>
        <v>3.7666666666666666</v>
      </c>
      <c r="T456" s="46" t="str">
        <f t="shared" ca="1" si="30"/>
        <v>TERMINADO</v>
      </c>
      <c r="U456" s="47"/>
      <c r="V456" s="48"/>
      <c r="W456" s="48"/>
      <c r="X456" s="47"/>
      <c r="Y456" s="47"/>
      <c r="Z456" s="47"/>
      <c r="AA456" s="47"/>
      <c r="AB456" s="47"/>
      <c r="AC456" s="47"/>
      <c r="AD456" s="48"/>
      <c r="AE456" s="62"/>
      <c r="AF456" s="47"/>
      <c r="AG456" s="47"/>
      <c r="AH456" s="47"/>
      <c r="AI456" s="47"/>
      <c r="AJ456" s="47"/>
      <c r="AK456" s="47"/>
      <c r="AL456" s="41"/>
      <c r="AM456" s="41"/>
      <c r="AN456" s="51">
        <f t="shared" ca="1" si="31"/>
        <v>1382.3008849557523</v>
      </c>
      <c r="AO456" s="59"/>
    </row>
    <row r="457" spans="1:41" ht="15" x14ac:dyDescent="0.2">
      <c r="A457" s="34" t="s">
        <v>38</v>
      </c>
      <c r="B457" s="35">
        <v>452</v>
      </c>
      <c r="C457" s="36">
        <v>2016</v>
      </c>
      <c r="D457" s="38" t="s">
        <v>193</v>
      </c>
      <c r="E457" s="39">
        <v>42607</v>
      </c>
      <c r="F457" s="40" t="s">
        <v>994</v>
      </c>
      <c r="G457" s="41" t="s">
        <v>41</v>
      </c>
      <c r="H457" s="41" t="s">
        <v>42</v>
      </c>
      <c r="I457" s="42">
        <v>20316667</v>
      </c>
      <c r="J457" s="54">
        <v>20316667</v>
      </c>
      <c r="K457" s="54">
        <v>20316667</v>
      </c>
      <c r="L457" s="43">
        <v>0</v>
      </c>
      <c r="M457" s="37" t="s">
        <v>43</v>
      </c>
      <c r="N457" s="41" t="s">
        <v>995</v>
      </c>
      <c r="O457" s="44">
        <v>42608</v>
      </c>
      <c r="P457" s="44">
        <v>42720</v>
      </c>
      <c r="Q457" s="44">
        <v>42720</v>
      </c>
      <c r="R457" s="45">
        <f t="shared" si="29"/>
        <v>113</v>
      </c>
      <c r="S457" s="63">
        <f t="shared" si="28"/>
        <v>3.7666666666666666</v>
      </c>
      <c r="T457" s="46" t="str">
        <f t="shared" ca="1" si="30"/>
        <v>TERMINADO</v>
      </c>
      <c r="U457" s="47"/>
      <c r="V457" s="48"/>
      <c r="W457" s="48"/>
      <c r="X457" s="47"/>
      <c r="Y457" s="47"/>
      <c r="Z457" s="47"/>
      <c r="AA457" s="47"/>
      <c r="AB457" s="47"/>
      <c r="AC457" s="47"/>
      <c r="AD457" s="48"/>
      <c r="AE457" s="62"/>
      <c r="AF457" s="47"/>
      <c r="AG457" s="47"/>
      <c r="AH457" s="47"/>
      <c r="AI457" s="47"/>
      <c r="AJ457" s="47"/>
      <c r="AK457" s="47"/>
      <c r="AL457" s="41"/>
      <c r="AM457" s="41"/>
      <c r="AN457" s="51">
        <f t="shared" ca="1" si="31"/>
        <v>1382.3008849557523</v>
      </c>
      <c r="AO457" s="59"/>
    </row>
    <row r="458" spans="1:41" ht="15" x14ac:dyDescent="0.2">
      <c r="A458" s="34" t="s">
        <v>99</v>
      </c>
      <c r="B458" s="35">
        <v>453</v>
      </c>
      <c r="C458" s="36">
        <v>2016</v>
      </c>
      <c r="D458" s="38"/>
      <c r="E458" s="39">
        <v>42608</v>
      </c>
      <c r="F458" s="40" t="s">
        <v>996</v>
      </c>
      <c r="G458" s="41" t="s">
        <v>41</v>
      </c>
      <c r="H458" s="41" t="s">
        <v>101</v>
      </c>
      <c r="I458" s="42">
        <v>20300000</v>
      </c>
      <c r="J458" s="54">
        <v>28564994</v>
      </c>
      <c r="K458" s="54"/>
      <c r="L458" s="43" t="e">
        <v>#N/A</v>
      </c>
      <c r="M458" s="37" t="s">
        <v>102</v>
      </c>
      <c r="N458" s="41" t="s">
        <v>997</v>
      </c>
      <c r="O458" s="44">
        <v>42608</v>
      </c>
      <c r="P458" s="67">
        <v>42690</v>
      </c>
      <c r="Q458" s="67"/>
      <c r="R458" s="37">
        <f t="shared" si="29"/>
        <v>83</v>
      </c>
      <c r="S458" s="45">
        <f t="shared" si="28"/>
        <v>2.7666666666666666</v>
      </c>
      <c r="T458" s="46" t="str">
        <f t="shared" ca="1" si="30"/>
        <v>TERMINADO</v>
      </c>
      <c r="U458" s="47"/>
      <c r="V458" s="48"/>
      <c r="W458" s="48"/>
      <c r="X458" s="47"/>
      <c r="Y458" s="47"/>
      <c r="Z458" s="47"/>
      <c r="AA458" s="47"/>
      <c r="AB458" s="47"/>
      <c r="AC458" s="47"/>
      <c r="AD458" s="48"/>
      <c r="AE458" s="62">
        <v>8264994</v>
      </c>
      <c r="AF458" s="47"/>
      <c r="AG458" s="47"/>
      <c r="AH458" s="47"/>
      <c r="AI458" s="47"/>
      <c r="AJ458" s="47"/>
      <c r="AK458" s="47"/>
      <c r="AL458" s="41"/>
      <c r="AM458" s="41"/>
      <c r="AN458" s="51">
        <f t="shared" ca="1" si="31"/>
        <v>1881.9277108433735</v>
      </c>
      <c r="AO458" s="59"/>
    </row>
    <row r="459" spans="1:41" ht="15" x14ac:dyDescent="0.2">
      <c r="A459" s="34" t="s">
        <v>38</v>
      </c>
      <c r="B459" s="35">
        <v>454</v>
      </c>
      <c r="C459" s="36">
        <v>2016</v>
      </c>
      <c r="D459" s="38" t="s">
        <v>998</v>
      </c>
      <c r="E459" s="39">
        <v>42608</v>
      </c>
      <c r="F459" s="40" t="s">
        <v>999</v>
      </c>
      <c r="G459" s="41" t="s">
        <v>41</v>
      </c>
      <c r="H459" s="41" t="s">
        <v>42</v>
      </c>
      <c r="I459" s="42">
        <v>26061399</v>
      </c>
      <c r="J459" s="54">
        <v>26061399</v>
      </c>
      <c r="K459" s="54">
        <v>26061399</v>
      </c>
      <c r="L459" s="43">
        <v>0</v>
      </c>
      <c r="M459" s="37" t="s">
        <v>43</v>
      </c>
      <c r="N459" s="41" t="s">
        <v>1000</v>
      </c>
      <c r="O459" s="44">
        <v>42608</v>
      </c>
      <c r="P459" s="44">
        <v>42735</v>
      </c>
      <c r="Q459" s="44">
        <v>42735</v>
      </c>
      <c r="R459" s="45">
        <f t="shared" si="29"/>
        <v>128</v>
      </c>
      <c r="S459" s="63">
        <f t="shared" si="28"/>
        <v>4.2666666666666666</v>
      </c>
      <c r="T459" s="46" t="str">
        <f t="shared" ca="1" si="30"/>
        <v>TERMINADO</v>
      </c>
      <c r="U459" s="47"/>
      <c r="V459" s="48"/>
      <c r="W459" s="48"/>
      <c r="X459" s="47"/>
      <c r="Y459" s="47"/>
      <c r="Z459" s="47"/>
      <c r="AA459" s="47"/>
      <c r="AB459" s="47"/>
      <c r="AC459" s="47"/>
      <c r="AD459" s="48"/>
      <c r="AE459" s="62"/>
      <c r="AF459" s="47"/>
      <c r="AG459" s="47"/>
      <c r="AH459" s="47"/>
      <c r="AI459" s="47"/>
      <c r="AJ459" s="47"/>
      <c r="AK459" s="47"/>
      <c r="AL459" s="41"/>
      <c r="AM459" s="41"/>
      <c r="AN459" s="51">
        <f t="shared" ca="1" si="31"/>
        <v>1220.3125</v>
      </c>
      <c r="AO459" s="59"/>
    </row>
    <row r="460" spans="1:41" ht="15" x14ac:dyDescent="0.2">
      <c r="A460" s="34" t="s">
        <v>38</v>
      </c>
      <c r="B460" s="35">
        <v>455</v>
      </c>
      <c r="C460" s="36">
        <v>2016</v>
      </c>
      <c r="D460" s="38" t="s">
        <v>39</v>
      </c>
      <c r="E460" s="39">
        <v>42608</v>
      </c>
      <c r="F460" s="40" t="s">
        <v>1001</v>
      </c>
      <c r="G460" s="41" t="s">
        <v>41</v>
      </c>
      <c r="H460" s="41" t="s">
        <v>42</v>
      </c>
      <c r="I460" s="42">
        <v>9200000</v>
      </c>
      <c r="J460" s="54">
        <v>9200000</v>
      </c>
      <c r="K460" s="54">
        <v>9200000</v>
      </c>
      <c r="L460" s="43">
        <v>0</v>
      </c>
      <c r="M460" s="37" t="s">
        <v>43</v>
      </c>
      <c r="N460" s="41" t="s">
        <v>1002</v>
      </c>
      <c r="O460" s="44">
        <v>42608</v>
      </c>
      <c r="P460" s="44">
        <v>42729</v>
      </c>
      <c r="Q460" s="44">
        <v>42729</v>
      </c>
      <c r="R460" s="45">
        <f t="shared" si="29"/>
        <v>122</v>
      </c>
      <c r="S460" s="63">
        <f t="shared" si="28"/>
        <v>4.0666666666666664</v>
      </c>
      <c r="T460" s="46" t="str">
        <f t="shared" ca="1" si="30"/>
        <v>TERMINADO</v>
      </c>
      <c r="U460" s="47"/>
      <c r="V460" s="48"/>
      <c r="W460" s="48"/>
      <c r="X460" s="47"/>
      <c r="Y460" s="47"/>
      <c r="Z460" s="47"/>
      <c r="AA460" s="47"/>
      <c r="AB460" s="47"/>
      <c r="AC460" s="47"/>
      <c r="AD460" s="48"/>
      <c r="AE460" s="62"/>
      <c r="AF460" s="47"/>
      <c r="AG460" s="47"/>
      <c r="AH460" s="47"/>
      <c r="AI460" s="47"/>
      <c r="AJ460" s="47"/>
      <c r="AK460" s="47"/>
      <c r="AL460" s="41"/>
      <c r="AM460" s="41"/>
      <c r="AN460" s="51">
        <f t="shared" ca="1" si="31"/>
        <v>1280.327868852459</v>
      </c>
      <c r="AO460" s="59"/>
    </row>
    <row r="461" spans="1:41" ht="15" x14ac:dyDescent="0.2">
      <c r="A461" s="34" t="s">
        <v>38</v>
      </c>
      <c r="B461" s="35">
        <v>456</v>
      </c>
      <c r="C461" s="36">
        <v>2016</v>
      </c>
      <c r="D461" s="38" t="s">
        <v>39</v>
      </c>
      <c r="E461" s="39">
        <v>42608</v>
      </c>
      <c r="F461" s="40" t="s">
        <v>1003</v>
      </c>
      <c r="G461" s="41" t="s">
        <v>41</v>
      </c>
      <c r="H461" s="41" t="s">
        <v>42</v>
      </c>
      <c r="I461" s="42">
        <v>21200000</v>
      </c>
      <c r="J461" s="54">
        <v>21200000</v>
      </c>
      <c r="K461" s="54">
        <v>21200000</v>
      </c>
      <c r="L461" s="43">
        <v>0</v>
      </c>
      <c r="M461" s="37" t="s">
        <v>43</v>
      </c>
      <c r="N461" s="41" t="s">
        <v>1004</v>
      </c>
      <c r="O461" s="44">
        <v>42608</v>
      </c>
      <c r="P461" s="44">
        <v>42729</v>
      </c>
      <c r="Q461" s="44">
        <v>42729</v>
      </c>
      <c r="R461" s="45">
        <f t="shared" si="29"/>
        <v>122</v>
      </c>
      <c r="S461" s="63">
        <f t="shared" si="28"/>
        <v>4.0666666666666664</v>
      </c>
      <c r="T461" s="46" t="str">
        <f t="shared" ca="1" si="30"/>
        <v>TERMINADO</v>
      </c>
      <c r="U461" s="47"/>
      <c r="V461" s="48"/>
      <c r="W461" s="48"/>
      <c r="X461" s="47"/>
      <c r="Y461" s="47"/>
      <c r="Z461" s="47"/>
      <c r="AA461" s="47"/>
      <c r="AB461" s="47"/>
      <c r="AC461" s="47"/>
      <c r="AD461" s="48"/>
      <c r="AE461" s="62"/>
      <c r="AF461" s="47"/>
      <c r="AG461" s="47"/>
      <c r="AH461" s="47"/>
      <c r="AI461" s="47"/>
      <c r="AJ461" s="47"/>
      <c r="AK461" s="47"/>
      <c r="AL461" s="41"/>
      <c r="AM461" s="41"/>
      <c r="AN461" s="51">
        <f t="shared" ca="1" si="31"/>
        <v>1280.327868852459</v>
      </c>
      <c r="AO461" s="59"/>
    </row>
    <row r="462" spans="1:41" ht="15" x14ac:dyDescent="0.2">
      <c r="A462" s="34" t="s">
        <v>38</v>
      </c>
      <c r="B462" s="35">
        <v>457</v>
      </c>
      <c r="C462" s="36">
        <v>2016</v>
      </c>
      <c r="D462" s="38" t="s">
        <v>39</v>
      </c>
      <c r="E462" s="39">
        <v>42608</v>
      </c>
      <c r="F462" s="40" t="s">
        <v>1005</v>
      </c>
      <c r="G462" s="41" t="s">
        <v>41</v>
      </c>
      <c r="H462" s="41" t="s">
        <v>42</v>
      </c>
      <c r="I462" s="42">
        <v>23600000</v>
      </c>
      <c r="J462" s="54">
        <v>23600000</v>
      </c>
      <c r="K462" s="54">
        <v>23600000</v>
      </c>
      <c r="L462" s="43">
        <v>0</v>
      </c>
      <c r="M462" s="37" t="s">
        <v>43</v>
      </c>
      <c r="N462" s="41" t="s">
        <v>1006</v>
      </c>
      <c r="O462" s="44">
        <v>42608</v>
      </c>
      <c r="P462" s="44">
        <v>42729</v>
      </c>
      <c r="Q462" s="44">
        <v>42729</v>
      </c>
      <c r="R462" s="45">
        <f t="shared" si="29"/>
        <v>122</v>
      </c>
      <c r="S462" s="63">
        <f t="shared" si="28"/>
        <v>4.0666666666666664</v>
      </c>
      <c r="T462" s="46" t="str">
        <f t="shared" ca="1" si="30"/>
        <v>TERMINADO</v>
      </c>
      <c r="U462" s="47"/>
      <c r="V462" s="48"/>
      <c r="W462" s="48"/>
      <c r="X462" s="47"/>
      <c r="Y462" s="47"/>
      <c r="Z462" s="47"/>
      <c r="AA462" s="47"/>
      <c r="AB462" s="47"/>
      <c r="AC462" s="47"/>
      <c r="AD462" s="48"/>
      <c r="AE462" s="62"/>
      <c r="AF462" s="47"/>
      <c r="AG462" s="47"/>
      <c r="AH462" s="47"/>
      <c r="AI462" s="47"/>
      <c r="AJ462" s="47"/>
      <c r="AK462" s="47"/>
      <c r="AL462" s="41"/>
      <c r="AM462" s="41"/>
      <c r="AN462" s="51">
        <f t="shared" ca="1" si="31"/>
        <v>1280.327868852459</v>
      </c>
      <c r="AO462" s="59"/>
    </row>
    <row r="463" spans="1:41" ht="15" x14ac:dyDescent="0.2">
      <c r="A463" s="34" t="s">
        <v>38</v>
      </c>
      <c r="B463" s="35">
        <v>458</v>
      </c>
      <c r="C463" s="36">
        <v>2016</v>
      </c>
      <c r="D463" s="38" t="s">
        <v>39</v>
      </c>
      <c r="E463" s="39">
        <v>42608</v>
      </c>
      <c r="F463" s="40" t="s">
        <v>1007</v>
      </c>
      <c r="G463" s="41" t="s">
        <v>41</v>
      </c>
      <c r="H463" s="41" t="s">
        <v>42</v>
      </c>
      <c r="I463" s="42">
        <v>12000000</v>
      </c>
      <c r="J463" s="54">
        <v>12000000</v>
      </c>
      <c r="K463" s="54">
        <v>12000000</v>
      </c>
      <c r="L463" s="43">
        <v>0</v>
      </c>
      <c r="M463" s="37" t="s">
        <v>43</v>
      </c>
      <c r="N463" s="41" t="s">
        <v>1008</v>
      </c>
      <c r="O463" s="44">
        <v>42608</v>
      </c>
      <c r="P463" s="44">
        <v>42729</v>
      </c>
      <c r="Q463" s="44">
        <v>42729</v>
      </c>
      <c r="R463" s="45">
        <f t="shared" si="29"/>
        <v>122</v>
      </c>
      <c r="S463" s="63">
        <f t="shared" si="28"/>
        <v>4.0666666666666664</v>
      </c>
      <c r="T463" s="46" t="str">
        <f t="shared" ca="1" si="30"/>
        <v>TERMINADO</v>
      </c>
      <c r="U463" s="47"/>
      <c r="V463" s="48"/>
      <c r="W463" s="48"/>
      <c r="X463" s="47"/>
      <c r="Y463" s="47"/>
      <c r="Z463" s="47"/>
      <c r="AA463" s="47"/>
      <c r="AB463" s="47"/>
      <c r="AC463" s="47"/>
      <c r="AD463" s="48"/>
      <c r="AE463" s="62"/>
      <c r="AF463" s="47"/>
      <c r="AG463" s="47"/>
      <c r="AH463" s="47"/>
      <c r="AI463" s="47"/>
      <c r="AJ463" s="47"/>
      <c r="AK463" s="47"/>
      <c r="AL463" s="41"/>
      <c r="AM463" s="41"/>
      <c r="AN463" s="51">
        <f t="shared" ca="1" si="31"/>
        <v>1280.327868852459</v>
      </c>
      <c r="AO463" s="59"/>
    </row>
    <row r="464" spans="1:41" ht="15" x14ac:dyDescent="0.2">
      <c r="A464" s="34" t="s">
        <v>38</v>
      </c>
      <c r="B464" s="35">
        <v>459</v>
      </c>
      <c r="C464" s="36">
        <v>2016</v>
      </c>
      <c r="D464" s="38" t="s">
        <v>39</v>
      </c>
      <c r="E464" s="39">
        <v>42608</v>
      </c>
      <c r="F464" s="40" t="s">
        <v>1009</v>
      </c>
      <c r="G464" s="41" t="s">
        <v>41</v>
      </c>
      <c r="H464" s="41" t="s">
        <v>42</v>
      </c>
      <c r="I464" s="42">
        <v>15600000</v>
      </c>
      <c r="J464" s="54">
        <v>15600000</v>
      </c>
      <c r="K464" s="54">
        <v>15600000</v>
      </c>
      <c r="L464" s="43">
        <v>0</v>
      </c>
      <c r="M464" s="37" t="s">
        <v>43</v>
      </c>
      <c r="N464" s="41" t="s">
        <v>1010</v>
      </c>
      <c r="O464" s="44">
        <v>42608</v>
      </c>
      <c r="P464" s="44">
        <v>42729</v>
      </c>
      <c r="Q464" s="44">
        <v>42729</v>
      </c>
      <c r="R464" s="45">
        <f t="shared" si="29"/>
        <v>122</v>
      </c>
      <c r="S464" s="63">
        <f t="shared" si="28"/>
        <v>4.0666666666666664</v>
      </c>
      <c r="T464" s="46" t="str">
        <f t="shared" ca="1" si="30"/>
        <v>TERMINADO</v>
      </c>
      <c r="U464" s="47"/>
      <c r="V464" s="48"/>
      <c r="W464" s="48"/>
      <c r="X464" s="47"/>
      <c r="Y464" s="47"/>
      <c r="Z464" s="47"/>
      <c r="AA464" s="47"/>
      <c r="AB464" s="47"/>
      <c r="AC464" s="47"/>
      <c r="AD464" s="48"/>
      <c r="AE464" s="62"/>
      <c r="AF464" s="47"/>
      <c r="AG464" s="47"/>
      <c r="AH464" s="47"/>
      <c r="AI464" s="47"/>
      <c r="AJ464" s="47"/>
      <c r="AK464" s="47"/>
      <c r="AL464" s="41"/>
      <c r="AM464" s="41"/>
      <c r="AN464" s="51">
        <f t="shared" ca="1" si="31"/>
        <v>1280.327868852459</v>
      </c>
      <c r="AO464" s="59"/>
    </row>
    <row r="465" spans="1:41" ht="15" x14ac:dyDescent="0.2">
      <c r="A465" s="34" t="s">
        <v>38</v>
      </c>
      <c r="B465" s="35">
        <v>460</v>
      </c>
      <c r="C465" s="36">
        <v>2016</v>
      </c>
      <c r="D465" s="38" t="s">
        <v>39</v>
      </c>
      <c r="E465" s="39">
        <v>42608</v>
      </c>
      <c r="F465" s="40" t="s">
        <v>1011</v>
      </c>
      <c r="G465" s="41" t="s">
        <v>41</v>
      </c>
      <c r="H465" s="41" t="s">
        <v>42</v>
      </c>
      <c r="I465" s="42">
        <v>22000000</v>
      </c>
      <c r="J465" s="54">
        <v>22000000</v>
      </c>
      <c r="K465" s="54">
        <v>22000000</v>
      </c>
      <c r="L465" s="43">
        <v>0</v>
      </c>
      <c r="M465" s="37" t="s">
        <v>43</v>
      </c>
      <c r="N465" s="41" t="s">
        <v>1012</v>
      </c>
      <c r="O465" s="44">
        <v>42608</v>
      </c>
      <c r="P465" s="44">
        <v>42729</v>
      </c>
      <c r="Q465" s="44">
        <v>42729</v>
      </c>
      <c r="R465" s="45">
        <f t="shared" si="29"/>
        <v>122</v>
      </c>
      <c r="S465" s="63">
        <f t="shared" si="28"/>
        <v>4.0666666666666664</v>
      </c>
      <c r="T465" s="46" t="str">
        <f t="shared" ca="1" si="30"/>
        <v>TERMINADO</v>
      </c>
      <c r="U465" s="47"/>
      <c r="V465" s="48"/>
      <c r="W465" s="48"/>
      <c r="X465" s="47"/>
      <c r="Y465" s="47"/>
      <c r="Z465" s="47"/>
      <c r="AA465" s="47"/>
      <c r="AB465" s="47"/>
      <c r="AC465" s="47"/>
      <c r="AD465" s="48"/>
      <c r="AE465" s="62"/>
      <c r="AF465" s="47"/>
      <c r="AG465" s="47"/>
      <c r="AH465" s="47"/>
      <c r="AI465" s="47"/>
      <c r="AJ465" s="47"/>
      <c r="AK465" s="47"/>
      <c r="AL465" s="41"/>
      <c r="AM465" s="41"/>
      <c r="AN465" s="51">
        <f t="shared" ca="1" si="31"/>
        <v>1280.327868852459</v>
      </c>
      <c r="AO465" s="59"/>
    </row>
    <row r="466" spans="1:41" ht="15" x14ac:dyDescent="0.2">
      <c r="A466" s="34" t="s">
        <v>38</v>
      </c>
      <c r="B466" s="35">
        <v>461</v>
      </c>
      <c r="C466" s="36">
        <v>2016</v>
      </c>
      <c r="D466" s="38" t="s">
        <v>193</v>
      </c>
      <c r="E466" s="39">
        <v>42608</v>
      </c>
      <c r="F466" s="40" t="s">
        <v>1013</v>
      </c>
      <c r="G466" s="41" t="s">
        <v>41</v>
      </c>
      <c r="H466" s="41" t="s">
        <v>42</v>
      </c>
      <c r="I466" s="42">
        <v>13813333</v>
      </c>
      <c r="J466" s="54">
        <v>13813333</v>
      </c>
      <c r="K466" s="54">
        <v>13813333</v>
      </c>
      <c r="L466" s="43">
        <v>0</v>
      </c>
      <c r="M466" s="37" t="s">
        <v>43</v>
      </c>
      <c r="N466" s="41" t="s">
        <v>1014</v>
      </c>
      <c r="O466" s="44">
        <v>42608</v>
      </c>
      <c r="P466" s="44">
        <v>42729</v>
      </c>
      <c r="Q466" s="44">
        <v>42729</v>
      </c>
      <c r="R466" s="45">
        <f t="shared" si="29"/>
        <v>122</v>
      </c>
      <c r="S466" s="63">
        <f t="shared" si="28"/>
        <v>4.0666666666666664</v>
      </c>
      <c r="T466" s="46" t="str">
        <f t="shared" ca="1" si="30"/>
        <v>TERMINADO</v>
      </c>
      <c r="U466" s="47"/>
      <c r="V466" s="48"/>
      <c r="W466" s="48"/>
      <c r="X466" s="47"/>
      <c r="Y466" s="47"/>
      <c r="Z466" s="47"/>
      <c r="AA466" s="47"/>
      <c r="AB466" s="47"/>
      <c r="AC466" s="47"/>
      <c r="AD466" s="48"/>
      <c r="AE466" s="62"/>
      <c r="AF466" s="47"/>
      <c r="AG466" s="47"/>
      <c r="AH466" s="47"/>
      <c r="AI466" s="47"/>
      <c r="AJ466" s="47"/>
      <c r="AK466" s="47"/>
      <c r="AL466" s="41"/>
      <c r="AM466" s="41"/>
      <c r="AN466" s="51">
        <f t="shared" ca="1" si="31"/>
        <v>1280.327868852459</v>
      </c>
      <c r="AO466" s="59"/>
    </row>
    <row r="467" spans="1:41" ht="15" x14ac:dyDescent="0.2">
      <c r="A467" s="34" t="s">
        <v>38</v>
      </c>
      <c r="B467" s="35">
        <v>462</v>
      </c>
      <c r="C467" s="36">
        <v>2016</v>
      </c>
      <c r="D467" s="38" t="s">
        <v>39</v>
      </c>
      <c r="E467" s="39">
        <v>42611</v>
      </c>
      <c r="F467" s="40" t="s">
        <v>1015</v>
      </c>
      <c r="G467" s="41" t="s">
        <v>41</v>
      </c>
      <c r="H467" s="41" t="s">
        <v>42</v>
      </c>
      <c r="I467" s="42">
        <v>22000000</v>
      </c>
      <c r="J467" s="54">
        <v>22000000</v>
      </c>
      <c r="K467" s="54">
        <v>22000000</v>
      </c>
      <c r="L467" s="43">
        <v>0</v>
      </c>
      <c r="M467" s="37" t="s">
        <v>43</v>
      </c>
      <c r="N467" s="41" t="s">
        <v>1016</v>
      </c>
      <c r="O467" s="44">
        <v>42611</v>
      </c>
      <c r="P467" s="44">
        <v>42731</v>
      </c>
      <c r="Q467" s="44">
        <v>42731</v>
      </c>
      <c r="R467" s="45">
        <f t="shared" si="29"/>
        <v>121</v>
      </c>
      <c r="S467" s="63">
        <f t="shared" si="28"/>
        <v>4.0333333333333332</v>
      </c>
      <c r="T467" s="46" t="str">
        <f t="shared" ca="1" si="30"/>
        <v>TERMINADO</v>
      </c>
      <c r="U467" s="47"/>
      <c r="V467" s="48"/>
      <c r="W467" s="48"/>
      <c r="X467" s="47"/>
      <c r="Y467" s="47"/>
      <c r="Z467" s="47"/>
      <c r="AA467" s="47"/>
      <c r="AB467" s="47"/>
      <c r="AC467" s="47"/>
      <c r="AD467" s="48"/>
      <c r="AE467" s="62"/>
      <c r="AF467" s="47"/>
      <c r="AG467" s="47"/>
      <c r="AH467" s="47"/>
      <c r="AI467" s="47"/>
      <c r="AJ467" s="47"/>
      <c r="AK467" s="47"/>
      <c r="AL467" s="41"/>
      <c r="AM467" s="41"/>
      <c r="AN467" s="51">
        <f t="shared" ca="1" si="31"/>
        <v>1288.4297520661157</v>
      </c>
      <c r="AO467" s="59"/>
    </row>
    <row r="468" spans="1:41" ht="15" x14ac:dyDescent="0.2">
      <c r="A468" s="34" t="s">
        <v>38</v>
      </c>
      <c r="B468" s="35">
        <v>463</v>
      </c>
      <c r="C468" s="36">
        <v>2016</v>
      </c>
      <c r="D468" s="38" t="s">
        <v>193</v>
      </c>
      <c r="E468" s="39">
        <v>42611</v>
      </c>
      <c r="F468" s="40" t="s">
        <v>1017</v>
      </c>
      <c r="G468" s="41" t="s">
        <v>41</v>
      </c>
      <c r="H468" s="41" t="s">
        <v>42</v>
      </c>
      <c r="I468" s="42">
        <v>9200000</v>
      </c>
      <c r="J468" s="54">
        <v>9200000</v>
      </c>
      <c r="K468" s="54">
        <v>9200000</v>
      </c>
      <c r="L468" s="43">
        <v>0</v>
      </c>
      <c r="M468" s="37" t="s">
        <v>43</v>
      </c>
      <c r="N468" s="41" t="s">
        <v>1018</v>
      </c>
      <c r="O468" s="44">
        <v>42611</v>
      </c>
      <c r="P468" s="44">
        <v>42732</v>
      </c>
      <c r="Q468" s="44">
        <v>42732</v>
      </c>
      <c r="R468" s="45">
        <f t="shared" si="29"/>
        <v>122</v>
      </c>
      <c r="S468" s="63">
        <f t="shared" si="28"/>
        <v>4.0666666666666664</v>
      </c>
      <c r="T468" s="46" t="str">
        <f t="shared" ca="1" si="30"/>
        <v>TERMINADO</v>
      </c>
      <c r="U468" s="47"/>
      <c r="V468" s="48"/>
      <c r="W468" s="48"/>
      <c r="X468" s="47"/>
      <c r="Y468" s="47"/>
      <c r="Z468" s="47"/>
      <c r="AA468" s="47"/>
      <c r="AB468" s="47"/>
      <c r="AC468" s="47"/>
      <c r="AD468" s="48"/>
      <c r="AE468" s="62"/>
      <c r="AF468" s="47"/>
      <c r="AG468" s="47"/>
      <c r="AH468" s="47"/>
      <c r="AI468" s="47"/>
      <c r="AJ468" s="47"/>
      <c r="AK468" s="47"/>
      <c r="AL468" s="41"/>
      <c r="AM468" s="41"/>
      <c r="AN468" s="51">
        <f t="shared" ca="1" si="31"/>
        <v>1277.8688524590164</v>
      </c>
      <c r="AO468" s="59"/>
    </row>
    <row r="469" spans="1:41" ht="15" x14ac:dyDescent="0.2">
      <c r="A469" s="34" t="s">
        <v>38</v>
      </c>
      <c r="B469" s="35">
        <v>464</v>
      </c>
      <c r="C469" s="36">
        <v>2016</v>
      </c>
      <c r="D469" s="38" t="s">
        <v>193</v>
      </c>
      <c r="E469" s="39">
        <v>42611</v>
      </c>
      <c r="F469" s="40" t="s">
        <v>1019</v>
      </c>
      <c r="G469" s="41" t="s">
        <v>41</v>
      </c>
      <c r="H469" s="41" t="s">
        <v>42</v>
      </c>
      <c r="I469" s="42">
        <v>6903333</v>
      </c>
      <c r="J469" s="54">
        <v>6903333</v>
      </c>
      <c r="K469" s="54">
        <v>6903333</v>
      </c>
      <c r="L469" s="43">
        <v>0</v>
      </c>
      <c r="M469" s="37" t="s">
        <v>43</v>
      </c>
      <c r="N469" s="41" t="s">
        <v>1020</v>
      </c>
      <c r="O469" s="44">
        <v>42611</v>
      </c>
      <c r="P469" s="44">
        <v>42720</v>
      </c>
      <c r="Q469" s="44">
        <v>42720</v>
      </c>
      <c r="R469" s="45">
        <f t="shared" si="29"/>
        <v>110</v>
      </c>
      <c r="S469" s="63">
        <f t="shared" si="28"/>
        <v>3.6666666666666665</v>
      </c>
      <c r="T469" s="46" t="str">
        <f t="shared" ca="1" si="30"/>
        <v>TERMINADO</v>
      </c>
      <c r="U469" s="47"/>
      <c r="V469" s="48"/>
      <c r="W469" s="48"/>
      <c r="X469" s="47"/>
      <c r="Y469" s="47"/>
      <c r="Z469" s="47"/>
      <c r="AA469" s="47"/>
      <c r="AB469" s="47"/>
      <c r="AC469" s="47"/>
      <c r="AD469" s="48"/>
      <c r="AE469" s="62"/>
      <c r="AF469" s="47"/>
      <c r="AG469" s="47"/>
      <c r="AH469" s="47"/>
      <c r="AI469" s="47"/>
      <c r="AJ469" s="47"/>
      <c r="AK469" s="47"/>
      <c r="AL469" s="41"/>
      <c r="AM469" s="41"/>
      <c r="AN469" s="51">
        <f t="shared" ca="1" si="31"/>
        <v>1417.2727272727273</v>
      </c>
      <c r="AO469" s="59"/>
    </row>
    <row r="470" spans="1:41" ht="15" x14ac:dyDescent="0.2">
      <c r="A470" s="34" t="s">
        <v>38</v>
      </c>
      <c r="B470" s="35">
        <v>465</v>
      </c>
      <c r="C470" s="36">
        <v>2016</v>
      </c>
      <c r="D470" s="38" t="s">
        <v>193</v>
      </c>
      <c r="E470" s="39">
        <v>42613</v>
      </c>
      <c r="F470" s="40" t="s">
        <v>1021</v>
      </c>
      <c r="G470" s="41" t="s">
        <v>41</v>
      </c>
      <c r="H470" s="41" t="s">
        <v>42</v>
      </c>
      <c r="I470" s="42">
        <v>29200000</v>
      </c>
      <c r="J470" s="54">
        <v>29200000</v>
      </c>
      <c r="K470" s="54">
        <v>29200000</v>
      </c>
      <c r="L470" s="43">
        <v>0</v>
      </c>
      <c r="M470" s="37" t="s">
        <v>43</v>
      </c>
      <c r="N470" s="41" t="s">
        <v>1022</v>
      </c>
      <c r="O470" s="44">
        <v>42613</v>
      </c>
      <c r="P470" s="44">
        <v>42735</v>
      </c>
      <c r="Q470" s="44">
        <v>42735</v>
      </c>
      <c r="R470" s="45">
        <f t="shared" si="29"/>
        <v>123</v>
      </c>
      <c r="S470" s="63">
        <f t="shared" si="28"/>
        <v>4.0999999999999996</v>
      </c>
      <c r="T470" s="46" t="str">
        <f t="shared" ca="1" si="30"/>
        <v>TERMINADO</v>
      </c>
      <c r="U470" s="47"/>
      <c r="V470" s="48"/>
      <c r="W470" s="48"/>
      <c r="X470" s="47"/>
      <c r="Y470" s="47"/>
      <c r="Z470" s="47"/>
      <c r="AA470" s="47"/>
      <c r="AB470" s="47"/>
      <c r="AC470" s="47"/>
      <c r="AD470" s="48"/>
      <c r="AE470" s="62"/>
      <c r="AF470" s="47"/>
      <c r="AG470" s="47"/>
      <c r="AH470" s="47"/>
      <c r="AI470" s="47"/>
      <c r="AJ470" s="47"/>
      <c r="AK470" s="47"/>
      <c r="AL470" s="41"/>
      <c r="AM470" s="41"/>
      <c r="AN470" s="51">
        <f t="shared" ca="1" si="31"/>
        <v>1265.8536585365853</v>
      </c>
      <c r="AO470" s="59"/>
    </row>
    <row r="471" spans="1:41" ht="15" x14ac:dyDescent="0.2">
      <c r="A471" s="34" t="s">
        <v>38</v>
      </c>
      <c r="B471" s="35">
        <v>466</v>
      </c>
      <c r="C471" s="36">
        <v>2016</v>
      </c>
      <c r="D471" s="38" t="s">
        <v>193</v>
      </c>
      <c r="E471" s="39">
        <v>42613</v>
      </c>
      <c r="F471" s="40" t="s">
        <v>1023</v>
      </c>
      <c r="G471" s="41" t="s">
        <v>41</v>
      </c>
      <c r="H471" s="41" t="s">
        <v>42</v>
      </c>
      <c r="I471" s="42">
        <v>12000000</v>
      </c>
      <c r="J471" s="54">
        <v>12000000</v>
      </c>
      <c r="K471" s="54">
        <v>12000000</v>
      </c>
      <c r="L471" s="43">
        <v>0</v>
      </c>
      <c r="M471" s="37" t="s">
        <v>43</v>
      </c>
      <c r="N471" s="41" t="s">
        <v>1024</v>
      </c>
      <c r="O471" s="44">
        <v>42613.715081018519</v>
      </c>
      <c r="P471" s="44">
        <v>42704</v>
      </c>
      <c r="Q471" s="44">
        <v>42704</v>
      </c>
      <c r="R471" s="45">
        <f t="shared" si="29"/>
        <v>91.284918981480587</v>
      </c>
      <c r="S471" s="63">
        <f t="shared" si="28"/>
        <v>3.0428306327160195</v>
      </c>
      <c r="T471" s="46" t="str">
        <f t="shared" ca="1" si="30"/>
        <v>TERMINADO</v>
      </c>
      <c r="U471" s="47"/>
      <c r="V471" s="48"/>
      <c r="W471" s="48"/>
      <c r="X471" s="47"/>
      <c r="Y471" s="47"/>
      <c r="Z471" s="47"/>
      <c r="AA471" s="47"/>
      <c r="AB471" s="47"/>
      <c r="AC471" s="47"/>
      <c r="AD471" s="48"/>
      <c r="AE471" s="62"/>
      <c r="AF471" s="47"/>
      <c r="AG471" s="47"/>
      <c r="AH471" s="47"/>
      <c r="AI471" s="47"/>
      <c r="AJ471" s="47"/>
      <c r="AK471" s="47"/>
      <c r="AL471" s="41"/>
      <c r="AM471" s="41"/>
      <c r="AN471" s="51">
        <f t="shared" ca="1" si="31"/>
        <v>1704.8653121959956</v>
      </c>
      <c r="AO471" s="59"/>
    </row>
    <row r="472" spans="1:41" ht="15" x14ac:dyDescent="0.2">
      <c r="A472" s="34" t="s">
        <v>38</v>
      </c>
      <c r="B472" s="65">
        <v>467</v>
      </c>
      <c r="C472" s="36">
        <v>2016</v>
      </c>
      <c r="D472" s="38" t="s">
        <v>50</v>
      </c>
      <c r="E472" s="39">
        <v>42613</v>
      </c>
      <c r="F472" s="40" t="s">
        <v>1025</v>
      </c>
      <c r="G472" s="41" t="s">
        <v>41</v>
      </c>
      <c r="H472" s="41" t="s">
        <v>42</v>
      </c>
      <c r="I472" s="42">
        <v>24500000</v>
      </c>
      <c r="J472" s="54">
        <v>24500000</v>
      </c>
      <c r="K472" s="54">
        <v>25584000</v>
      </c>
      <c r="L472" s="43">
        <v>0</v>
      </c>
      <c r="M472" s="37" t="s">
        <v>43</v>
      </c>
      <c r="N472" s="41" t="s">
        <v>1026</v>
      </c>
      <c r="O472" s="44">
        <v>42613.737847222219</v>
      </c>
      <c r="P472" s="44">
        <v>42719</v>
      </c>
      <c r="Q472" s="44">
        <v>42719</v>
      </c>
      <c r="R472" s="45">
        <f t="shared" si="29"/>
        <v>106.26215277778101</v>
      </c>
      <c r="S472" s="63">
        <f t="shared" si="28"/>
        <v>3.5420717592593669</v>
      </c>
      <c r="T472" s="46" t="str">
        <f t="shared" ca="1" si="30"/>
        <v>TERMINADO</v>
      </c>
      <c r="U472" s="47"/>
      <c r="V472" s="48"/>
      <c r="W472" s="48"/>
      <c r="X472" s="47"/>
      <c r="Y472" s="47"/>
      <c r="Z472" s="47"/>
      <c r="AA472" s="47"/>
      <c r="AB472" s="47"/>
      <c r="AC472" s="47"/>
      <c r="AD472" s="48"/>
      <c r="AE472" s="62"/>
      <c r="AF472" s="47"/>
      <c r="AG472" s="47"/>
      <c r="AH472" s="47"/>
      <c r="AI472" s="47"/>
      <c r="AJ472" s="47"/>
      <c r="AK472" s="47"/>
      <c r="AL472" s="41"/>
      <c r="AM472" s="41"/>
      <c r="AN472" s="51">
        <f t="shared" ca="1" si="31"/>
        <v>1464.5498063946518</v>
      </c>
      <c r="AO472" s="59"/>
    </row>
    <row r="473" spans="1:41" ht="15" x14ac:dyDescent="0.2">
      <c r="A473" s="34" t="s">
        <v>38</v>
      </c>
      <c r="B473" s="35">
        <v>468</v>
      </c>
      <c r="C473" s="36">
        <v>2016</v>
      </c>
      <c r="D473" s="38" t="s">
        <v>193</v>
      </c>
      <c r="E473" s="39">
        <v>42614</v>
      </c>
      <c r="F473" s="40" t="s">
        <v>1027</v>
      </c>
      <c r="G473" s="41" t="s">
        <v>41</v>
      </c>
      <c r="H473" s="41" t="s">
        <v>42</v>
      </c>
      <c r="I473" s="42">
        <v>6713333</v>
      </c>
      <c r="J473" s="54">
        <v>6713333</v>
      </c>
      <c r="K473" s="54">
        <v>6713333</v>
      </c>
      <c r="L473" s="43">
        <v>0</v>
      </c>
      <c r="M473" s="37" t="s">
        <v>43</v>
      </c>
      <c r="N473" s="41" t="s">
        <v>1028</v>
      </c>
      <c r="O473" s="44">
        <v>42614.687928240739</v>
      </c>
      <c r="P473" s="44">
        <v>42720</v>
      </c>
      <c r="Q473" s="44">
        <v>42720</v>
      </c>
      <c r="R473" s="45">
        <f t="shared" si="29"/>
        <v>106.31207175926102</v>
      </c>
      <c r="S473" s="63">
        <f t="shared" si="28"/>
        <v>3.5437357253087005</v>
      </c>
      <c r="T473" s="46" t="str">
        <f t="shared" ca="1" si="30"/>
        <v>TERMINADO</v>
      </c>
      <c r="U473" s="47"/>
      <c r="V473" s="48"/>
      <c r="W473" s="48"/>
      <c r="X473" s="47"/>
      <c r="Y473" s="47"/>
      <c r="Z473" s="47"/>
      <c r="AA473" s="47"/>
      <c r="AB473" s="47"/>
      <c r="AC473" s="47"/>
      <c r="AD473" s="48"/>
      <c r="AE473" s="62"/>
      <c r="AF473" s="47"/>
      <c r="AG473" s="47"/>
      <c r="AH473" s="47"/>
      <c r="AI473" s="47"/>
      <c r="AJ473" s="47"/>
      <c r="AK473" s="47"/>
      <c r="AL473" s="41"/>
      <c r="AM473" s="41"/>
      <c r="AN473" s="51">
        <f t="shared" ca="1" si="31"/>
        <v>1462.9684531792368</v>
      </c>
      <c r="AO473" s="59"/>
    </row>
    <row r="474" spans="1:41" ht="15" x14ac:dyDescent="0.2">
      <c r="A474" s="34" t="s">
        <v>38</v>
      </c>
      <c r="B474" s="35">
        <v>469</v>
      </c>
      <c r="C474" s="36">
        <v>2016</v>
      </c>
      <c r="D474" s="38" t="s">
        <v>193</v>
      </c>
      <c r="E474" s="39">
        <v>42614</v>
      </c>
      <c r="F474" s="40" t="s">
        <v>1029</v>
      </c>
      <c r="G474" s="41" t="s">
        <v>41</v>
      </c>
      <c r="H474" s="41" t="s">
        <v>42</v>
      </c>
      <c r="I474" s="42">
        <v>20000000</v>
      </c>
      <c r="J474" s="54">
        <v>20000000</v>
      </c>
      <c r="K474" s="54">
        <v>20000000</v>
      </c>
      <c r="L474" s="43">
        <v>0</v>
      </c>
      <c r="M474" s="37" t="s">
        <v>43</v>
      </c>
      <c r="N474" s="41" t="s">
        <v>1030</v>
      </c>
      <c r="O474" s="44">
        <v>42614.680787037039</v>
      </c>
      <c r="P474" s="44">
        <v>42735</v>
      </c>
      <c r="Q474" s="44">
        <v>42735</v>
      </c>
      <c r="R474" s="45">
        <f t="shared" si="29"/>
        <v>121.31921296296059</v>
      </c>
      <c r="S474" s="63">
        <f t="shared" si="28"/>
        <v>4.0439737654320194</v>
      </c>
      <c r="T474" s="46" t="str">
        <f t="shared" ca="1" si="30"/>
        <v>TERMINADO</v>
      </c>
      <c r="U474" s="47"/>
      <c r="V474" s="48"/>
      <c r="W474" s="48"/>
      <c r="X474" s="47"/>
      <c r="Y474" s="47"/>
      <c r="Z474" s="47"/>
      <c r="AA474" s="47"/>
      <c r="AB474" s="47"/>
      <c r="AC474" s="47"/>
      <c r="AD474" s="48"/>
      <c r="AE474" s="62"/>
      <c r="AF474" s="47"/>
      <c r="AG474" s="47"/>
      <c r="AH474" s="47"/>
      <c r="AI474" s="47"/>
      <c r="AJ474" s="47"/>
      <c r="AK474" s="47"/>
      <c r="AL474" s="41"/>
      <c r="AM474" s="41"/>
      <c r="AN474" s="51">
        <f t="shared" ca="1" si="31"/>
        <v>1282.0056897647432</v>
      </c>
      <c r="AO474" s="59"/>
    </row>
    <row r="475" spans="1:41" ht="15" x14ac:dyDescent="0.2">
      <c r="A475" s="34" t="s">
        <v>38</v>
      </c>
      <c r="B475" s="35">
        <v>470</v>
      </c>
      <c r="C475" s="36">
        <v>2016</v>
      </c>
      <c r="D475" s="38" t="s">
        <v>193</v>
      </c>
      <c r="E475" s="39">
        <v>42614</v>
      </c>
      <c r="F475" s="40" t="s">
        <v>1031</v>
      </c>
      <c r="G475" s="41" t="s">
        <v>41</v>
      </c>
      <c r="H475" s="41" t="s">
        <v>42</v>
      </c>
      <c r="I475" s="42">
        <v>8726000</v>
      </c>
      <c r="J475" s="54">
        <v>8726000</v>
      </c>
      <c r="K475" s="54">
        <v>8726000</v>
      </c>
      <c r="L475" s="43">
        <v>0</v>
      </c>
      <c r="M475" s="37" t="s">
        <v>43</v>
      </c>
      <c r="N475" s="41" t="s">
        <v>1032</v>
      </c>
      <c r="O475" s="44">
        <v>42614.686018518521</v>
      </c>
      <c r="P475" s="44">
        <v>42674</v>
      </c>
      <c r="Q475" s="44">
        <v>42674</v>
      </c>
      <c r="R475" s="45">
        <f t="shared" si="29"/>
        <v>60.31398148147855</v>
      </c>
      <c r="S475" s="63">
        <f t="shared" si="28"/>
        <v>2.0104660493826185</v>
      </c>
      <c r="T475" s="46" t="str">
        <f t="shared" ca="1" si="30"/>
        <v>TERMINADO</v>
      </c>
      <c r="U475" s="47"/>
      <c r="V475" s="48"/>
      <c r="W475" s="48"/>
      <c r="X475" s="47"/>
      <c r="Y475" s="47"/>
      <c r="Z475" s="47"/>
      <c r="AA475" s="47"/>
      <c r="AB475" s="47"/>
      <c r="AC475" s="47"/>
      <c r="AD475" s="48"/>
      <c r="AE475" s="62"/>
      <c r="AF475" s="47"/>
      <c r="AG475" s="47"/>
      <c r="AH475" s="47"/>
      <c r="AI475" s="47"/>
      <c r="AJ475" s="47"/>
      <c r="AK475" s="47"/>
      <c r="AL475" s="41"/>
      <c r="AM475" s="41"/>
      <c r="AN475" s="51">
        <f t="shared" ca="1" si="31"/>
        <v>2578.6955914344512</v>
      </c>
      <c r="AO475" s="59"/>
    </row>
    <row r="476" spans="1:41" ht="15" x14ac:dyDescent="0.2">
      <c r="A476" s="34" t="s">
        <v>38</v>
      </c>
      <c r="B476" s="35">
        <v>471</v>
      </c>
      <c r="C476" s="36">
        <v>2016</v>
      </c>
      <c r="D476" s="38" t="s">
        <v>348</v>
      </c>
      <c r="E476" s="39">
        <v>42614</v>
      </c>
      <c r="F476" s="40" t="s">
        <v>1033</v>
      </c>
      <c r="G476" s="41" t="s">
        <v>41</v>
      </c>
      <c r="H476" s="41" t="s">
        <v>42</v>
      </c>
      <c r="I476" s="42">
        <v>32000000</v>
      </c>
      <c r="J476" s="54">
        <v>32000000</v>
      </c>
      <c r="K476" s="54">
        <v>32000000</v>
      </c>
      <c r="L476" s="43">
        <v>0</v>
      </c>
      <c r="M476" s="37" t="s">
        <v>43</v>
      </c>
      <c r="N476" s="41" t="s">
        <v>1034</v>
      </c>
      <c r="O476" s="44">
        <v>42614.723321759258</v>
      </c>
      <c r="P476" s="44">
        <v>42735</v>
      </c>
      <c r="Q476" s="44">
        <v>42735</v>
      </c>
      <c r="R476" s="45">
        <f t="shared" si="29"/>
        <v>121.2766782407416</v>
      </c>
      <c r="S476" s="63">
        <f t="shared" si="28"/>
        <v>4.0425559413580539</v>
      </c>
      <c r="T476" s="46" t="str">
        <f t="shared" ca="1" si="30"/>
        <v>TERMINADO</v>
      </c>
      <c r="U476" s="47"/>
      <c r="V476" s="48"/>
      <c r="W476" s="48"/>
      <c r="X476" s="47"/>
      <c r="Y476" s="47"/>
      <c r="Z476" s="47"/>
      <c r="AA476" s="47"/>
      <c r="AB476" s="47"/>
      <c r="AC476" s="47"/>
      <c r="AD476" s="48"/>
      <c r="AE476" s="62"/>
      <c r="AF476" s="47"/>
      <c r="AG476" s="47"/>
      <c r="AH476" s="47"/>
      <c r="AI476" s="47"/>
      <c r="AJ476" s="47"/>
      <c r="AK476" s="47"/>
      <c r="AL476" s="41"/>
      <c r="AM476" s="41"/>
      <c r="AN476" s="51">
        <f t="shared" ca="1" si="31"/>
        <v>1282.4202483130537</v>
      </c>
      <c r="AO476" s="59"/>
    </row>
    <row r="477" spans="1:41" ht="15" x14ac:dyDescent="0.2">
      <c r="A477" s="34" t="s">
        <v>38</v>
      </c>
      <c r="B477" s="35">
        <v>472</v>
      </c>
      <c r="C477" s="36">
        <v>2016</v>
      </c>
      <c r="D477" s="38" t="s">
        <v>348</v>
      </c>
      <c r="E477" s="39">
        <v>42614</v>
      </c>
      <c r="F477" s="40" t="s">
        <v>1035</v>
      </c>
      <c r="G477" s="41" t="s">
        <v>41</v>
      </c>
      <c r="H477" s="41" t="s">
        <v>42</v>
      </c>
      <c r="I477" s="42">
        <v>24000000</v>
      </c>
      <c r="J477" s="54">
        <v>24000000</v>
      </c>
      <c r="K477" s="54">
        <v>24000000</v>
      </c>
      <c r="L477" s="43">
        <v>0</v>
      </c>
      <c r="M477" s="37" t="s">
        <v>43</v>
      </c>
      <c r="N477" s="41" t="s">
        <v>1036</v>
      </c>
      <c r="O477" s="44">
        <v>42614.706770833334</v>
      </c>
      <c r="P477" s="44">
        <v>42735</v>
      </c>
      <c r="Q477" s="44">
        <v>42735</v>
      </c>
      <c r="R477" s="45">
        <f t="shared" si="29"/>
        <v>121.2932291666657</v>
      </c>
      <c r="S477" s="63">
        <f t="shared" si="28"/>
        <v>4.0431076388888565</v>
      </c>
      <c r="T477" s="46" t="str">
        <f t="shared" ca="1" si="30"/>
        <v>TERMINADO</v>
      </c>
      <c r="U477" s="47"/>
      <c r="V477" s="48"/>
      <c r="W477" s="48"/>
      <c r="X477" s="47"/>
      <c r="Y477" s="47"/>
      <c r="Z477" s="47"/>
      <c r="AA477" s="47"/>
      <c r="AB477" s="47"/>
      <c r="AC477" s="47"/>
      <c r="AD477" s="48"/>
      <c r="AE477" s="62"/>
      <c r="AF477" s="47"/>
      <c r="AG477" s="47"/>
      <c r="AH477" s="47"/>
      <c r="AI477" s="47"/>
      <c r="AJ477" s="47"/>
      <c r="AK477" s="47"/>
      <c r="AL477" s="41"/>
      <c r="AM477" s="41"/>
      <c r="AN477" s="51">
        <f t="shared" ca="1" si="31"/>
        <v>1282.2589025390528</v>
      </c>
      <c r="AO477" s="59"/>
    </row>
    <row r="478" spans="1:41" ht="15" x14ac:dyDescent="0.2">
      <c r="A478" s="34" t="s">
        <v>38</v>
      </c>
      <c r="B478" s="35">
        <v>473</v>
      </c>
      <c r="C478" s="36">
        <v>2016</v>
      </c>
      <c r="D478" s="38" t="s">
        <v>348</v>
      </c>
      <c r="E478" s="39">
        <v>42614</v>
      </c>
      <c r="F478" s="40" t="s">
        <v>1037</v>
      </c>
      <c r="G478" s="41" t="s">
        <v>41</v>
      </c>
      <c r="H478" s="41" t="s">
        <v>42</v>
      </c>
      <c r="I478" s="42">
        <v>20000000</v>
      </c>
      <c r="J478" s="54">
        <v>20000000</v>
      </c>
      <c r="K478" s="54">
        <v>20000000</v>
      </c>
      <c r="L478" s="43">
        <v>0</v>
      </c>
      <c r="M478" s="37" t="s">
        <v>43</v>
      </c>
      <c r="N478" s="41" t="s">
        <v>1038</v>
      </c>
      <c r="O478" s="44">
        <v>42614.743773148148</v>
      </c>
      <c r="P478" s="44">
        <v>42735</v>
      </c>
      <c r="Q478" s="44">
        <v>42735</v>
      </c>
      <c r="R478" s="45">
        <f t="shared" si="29"/>
        <v>121.25622685185226</v>
      </c>
      <c r="S478" s="63">
        <f t="shared" si="28"/>
        <v>4.0418742283950753</v>
      </c>
      <c r="T478" s="46" t="str">
        <f t="shared" ca="1" si="30"/>
        <v>TERMINADO</v>
      </c>
      <c r="U478" s="47"/>
      <c r="V478" s="48"/>
      <c r="W478" s="48"/>
      <c r="X478" s="47"/>
      <c r="Y478" s="47"/>
      <c r="Z478" s="47"/>
      <c r="AA478" s="47"/>
      <c r="AB478" s="47"/>
      <c r="AC478" s="47"/>
      <c r="AD478" s="48"/>
      <c r="AE478" s="62"/>
      <c r="AF478" s="47"/>
      <c r="AG478" s="47"/>
      <c r="AH478" s="47"/>
      <c r="AI478" s="47"/>
      <c r="AJ478" s="47"/>
      <c r="AK478" s="47"/>
      <c r="AL478" s="41"/>
      <c r="AM478" s="41"/>
      <c r="AN478" s="51">
        <f t="shared" ca="1" si="31"/>
        <v>1282.6196783708472</v>
      </c>
      <c r="AO478" s="59"/>
    </row>
    <row r="479" spans="1:41" ht="15" x14ac:dyDescent="0.2">
      <c r="A479" s="34" t="s">
        <v>38</v>
      </c>
      <c r="B479" s="35">
        <v>475</v>
      </c>
      <c r="C479" s="36">
        <v>2016</v>
      </c>
      <c r="D479" s="38" t="s">
        <v>90</v>
      </c>
      <c r="E479" s="39">
        <v>42614</v>
      </c>
      <c r="F479" s="40" t="s">
        <v>1039</v>
      </c>
      <c r="G479" s="41" t="s">
        <v>41</v>
      </c>
      <c r="H479" s="41" t="s">
        <v>42</v>
      </c>
      <c r="I479" s="42">
        <v>14000000</v>
      </c>
      <c r="J479" s="54">
        <v>14000000</v>
      </c>
      <c r="K479" s="54">
        <v>14000000</v>
      </c>
      <c r="L479" s="43">
        <v>0</v>
      </c>
      <c r="M479" s="37" t="s">
        <v>43</v>
      </c>
      <c r="N479" s="41" t="s">
        <v>1040</v>
      </c>
      <c r="O479" s="44">
        <v>42614.695474537039</v>
      </c>
      <c r="P479" s="44">
        <v>42735</v>
      </c>
      <c r="Q479" s="44">
        <v>42735</v>
      </c>
      <c r="R479" s="45">
        <f t="shared" si="29"/>
        <v>121.30452546296146</v>
      </c>
      <c r="S479" s="63">
        <f t="shared" si="28"/>
        <v>4.0434841820987151</v>
      </c>
      <c r="T479" s="46" t="str">
        <f t="shared" ca="1" si="30"/>
        <v>TERMINADO</v>
      </c>
      <c r="U479" s="47"/>
      <c r="V479" s="48"/>
      <c r="W479" s="48"/>
      <c r="X479" s="47"/>
      <c r="Y479" s="47"/>
      <c r="Z479" s="47"/>
      <c r="AA479" s="47"/>
      <c r="AB479" s="47"/>
      <c r="AC479" s="47"/>
      <c r="AD479" s="48"/>
      <c r="AE479" s="62"/>
      <c r="AF479" s="47"/>
      <c r="AG479" s="47"/>
      <c r="AH479" s="47"/>
      <c r="AI479" s="47"/>
      <c r="AJ479" s="47"/>
      <c r="AK479" s="47"/>
      <c r="AL479" s="41"/>
      <c r="AM479" s="41"/>
      <c r="AN479" s="51">
        <f t="shared" ca="1" si="31"/>
        <v>1282.1488065075121</v>
      </c>
      <c r="AO479" s="59"/>
    </row>
    <row r="480" spans="1:41" ht="15" x14ac:dyDescent="0.2">
      <c r="A480" s="34" t="s">
        <v>38</v>
      </c>
      <c r="B480" s="35">
        <v>476</v>
      </c>
      <c r="C480" s="36">
        <v>2016</v>
      </c>
      <c r="D480" s="38" t="s">
        <v>175</v>
      </c>
      <c r="E480" s="39">
        <v>42614</v>
      </c>
      <c r="F480" s="40" t="s">
        <v>1041</v>
      </c>
      <c r="G480" s="41" t="s">
        <v>41</v>
      </c>
      <c r="H480" s="41" t="s">
        <v>42</v>
      </c>
      <c r="I480" s="42">
        <v>12250000</v>
      </c>
      <c r="J480" s="54">
        <v>12250000</v>
      </c>
      <c r="K480" s="54">
        <v>12250000</v>
      </c>
      <c r="L480" s="43">
        <v>0</v>
      </c>
      <c r="M480" s="37" t="s">
        <v>43</v>
      </c>
      <c r="N480" s="41" t="s">
        <v>1042</v>
      </c>
      <c r="O480" s="44">
        <v>42614.736990740741</v>
      </c>
      <c r="P480" s="44">
        <v>42719</v>
      </c>
      <c r="Q480" s="44">
        <v>42719</v>
      </c>
      <c r="R480" s="45">
        <f t="shared" si="29"/>
        <v>105.26300925925898</v>
      </c>
      <c r="S480" s="63">
        <f t="shared" si="28"/>
        <v>3.5087669753086326</v>
      </c>
      <c r="T480" s="46" t="str">
        <f t="shared" ca="1" si="30"/>
        <v>TERMINADO</v>
      </c>
      <c r="U480" s="47"/>
      <c r="V480" s="48"/>
      <c r="W480" s="48"/>
      <c r="X480" s="47"/>
      <c r="Y480" s="47"/>
      <c r="Z480" s="47"/>
      <c r="AA480" s="47"/>
      <c r="AB480" s="47"/>
      <c r="AC480" s="47"/>
      <c r="AD480" s="48"/>
      <c r="AE480" s="62"/>
      <c r="AF480" s="47"/>
      <c r="AG480" s="47"/>
      <c r="AH480" s="47"/>
      <c r="AI480" s="47"/>
      <c r="AJ480" s="47"/>
      <c r="AK480" s="47"/>
      <c r="AL480" s="41"/>
      <c r="AM480" s="41"/>
      <c r="AN480" s="51">
        <f t="shared" ca="1" si="31"/>
        <v>1477.5019450837688</v>
      </c>
      <c r="AO480" s="59"/>
    </row>
    <row r="481" spans="1:41" ht="15" x14ac:dyDescent="0.2">
      <c r="A481" s="34" t="s">
        <v>38</v>
      </c>
      <c r="B481" s="35">
        <v>477</v>
      </c>
      <c r="C481" s="36">
        <v>2016</v>
      </c>
      <c r="D481" s="38" t="s">
        <v>348</v>
      </c>
      <c r="E481" s="39">
        <v>42614</v>
      </c>
      <c r="F481" s="40" t="s">
        <v>1043</v>
      </c>
      <c r="G481" s="41" t="s">
        <v>41</v>
      </c>
      <c r="H481" s="41" t="s">
        <v>42</v>
      </c>
      <c r="I481" s="42">
        <v>12000000</v>
      </c>
      <c r="J481" s="54">
        <v>12000000</v>
      </c>
      <c r="K481" s="54">
        <v>12000000</v>
      </c>
      <c r="L481" s="43">
        <v>0</v>
      </c>
      <c r="M481" s="37" t="s">
        <v>43</v>
      </c>
      <c r="N481" s="41" t="s">
        <v>1044</v>
      </c>
      <c r="O481" s="44">
        <v>42614.72515046296</v>
      </c>
      <c r="P481" s="44">
        <v>42704</v>
      </c>
      <c r="Q481" s="44">
        <v>42704</v>
      </c>
      <c r="R481" s="45">
        <f t="shared" si="29"/>
        <v>90.274849537039699</v>
      </c>
      <c r="S481" s="63">
        <f t="shared" si="28"/>
        <v>3.0091616512346566</v>
      </c>
      <c r="T481" s="46" t="str">
        <f t="shared" ca="1" si="30"/>
        <v>TERMINADO</v>
      </c>
      <c r="U481" s="47"/>
      <c r="V481" s="48"/>
      <c r="W481" s="48"/>
      <c r="X481" s="47"/>
      <c r="Y481" s="47"/>
      <c r="Z481" s="47"/>
      <c r="AA481" s="47"/>
      <c r="AB481" s="47"/>
      <c r="AC481" s="47"/>
      <c r="AD481" s="48"/>
      <c r="AE481" s="62"/>
      <c r="AF481" s="47"/>
      <c r="AG481" s="47"/>
      <c r="AH481" s="47"/>
      <c r="AI481" s="47"/>
      <c r="AJ481" s="47"/>
      <c r="AK481" s="47"/>
      <c r="AL481" s="41"/>
      <c r="AM481" s="41"/>
      <c r="AN481" s="51">
        <f t="shared" ca="1" si="31"/>
        <v>1722.8218684528647</v>
      </c>
      <c r="AO481" s="59"/>
    </row>
    <row r="482" spans="1:41" ht="15" x14ac:dyDescent="0.2">
      <c r="A482" s="34" t="s">
        <v>38</v>
      </c>
      <c r="B482" s="35">
        <v>478</v>
      </c>
      <c r="C482" s="36">
        <v>2016</v>
      </c>
      <c r="D482" s="38" t="s">
        <v>175</v>
      </c>
      <c r="E482" s="39">
        <v>42614</v>
      </c>
      <c r="F482" s="40" t="s">
        <v>1045</v>
      </c>
      <c r="G482" s="41" t="s">
        <v>41</v>
      </c>
      <c r="H482" s="41" t="s">
        <v>42</v>
      </c>
      <c r="I482" s="42">
        <v>12250000</v>
      </c>
      <c r="J482" s="54">
        <v>12250000</v>
      </c>
      <c r="K482" s="54">
        <v>12250000</v>
      </c>
      <c r="L482" s="43">
        <v>0</v>
      </c>
      <c r="M482" s="37" t="s">
        <v>43</v>
      </c>
      <c r="N482" s="41" t="s">
        <v>1046</v>
      </c>
      <c r="O482" s="44">
        <v>42614.708981481483</v>
      </c>
      <c r="P482" s="44">
        <v>42719</v>
      </c>
      <c r="Q482" s="44">
        <v>42719</v>
      </c>
      <c r="R482" s="45">
        <f t="shared" si="29"/>
        <v>105.29101851851738</v>
      </c>
      <c r="S482" s="63">
        <f t="shared" si="28"/>
        <v>3.5097006172839125</v>
      </c>
      <c r="T482" s="46" t="str">
        <f t="shared" ca="1" si="30"/>
        <v>TERMINADO</v>
      </c>
      <c r="U482" s="47"/>
      <c r="V482" s="48"/>
      <c r="W482" s="48"/>
      <c r="X482" s="47"/>
      <c r="Y482" s="47"/>
      <c r="Z482" s="47"/>
      <c r="AA482" s="47"/>
      <c r="AB482" s="47"/>
      <c r="AC482" s="47"/>
      <c r="AD482" s="48"/>
      <c r="AE482" s="62"/>
      <c r="AF482" s="47"/>
      <c r="AG482" s="47"/>
      <c r="AH482" s="47"/>
      <c r="AI482" s="47"/>
      <c r="AJ482" s="47"/>
      <c r="AK482" s="47"/>
      <c r="AL482" s="41"/>
      <c r="AM482" s="41"/>
      <c r="AN482" s="51">
        <f t="shared" ca="1" si="31"/>
        <v>1477.1355053850018</v>
      </c>
      <c r="AO482" s="59"/>
    </row>
    <row r="483" spans="1:41" ht="15" x14ac:dyDescent="0.2">
      <c r="A483" s="34" t="s">
        <v>38</v>
      </c>
      <c r="B483" s="35">
        <v>479</v>
      </c>
      <c r="C483" s="36">
        <v>2016</v>
      </c>
      <c r="D483" s="38" t="s">
        <v>193</v>
      </c>
      <c r="E483" s="39">
        <v>42614</v>
      </c>
      <c r="F483" s="40" t="s">
        <v>1047</v>
      </c>
      <c r="G483" s="41" t="s">
        <v>41</v>
      </c>
      <c r="H483" s="41" t="s">
        <v>42</v>
      </c>
      <c r="I483" s="42">
        <v>11200000</v>
      </c>
      <c r="J483" s="54">
        <v>11200000</v>
      </c>
      <c r="K483" s="54">
        <v>11200000</v>
      </c>
      <c r="L483" s="43">
        <v>0</v>
      </c>
      <c r="M483" s="37" t="s">
        <v>43</v>
      </c>
      <c r="N483" s="41" t="s">
        <v>1048</v>
      </c>
      <c r="O483" s="44">
        <v>42614.740428240744</v>
      </c>
      <c r="P483" s="44">
        <v>42735</v>
      </c>
      <c r="Q483" s="44">
        <v>42735</v>
      </c>
      <c r="R483" s="45">
        <f t="shared" si="29"/>
        <v>121.25957175925578</v>
      </c>
      <c r="S483" s="63">
        <f t="shared" si="28"/>
        <v>4.0419857253085256</v>
      </c>
      <c r="T483" s="46" t="str">
        <f t="shared" ca="1" si="30"/>
        <v>TERMINADO</v>
      </c>
      <c r="U483" s="47"/>
      <c r="V483" s="48"/>
      <c r="W483" s="48"/>
      <c r="X483" s="47"/>
      <c r="Y483" s="47"/>
      <c r="Z483" s="47"/>
      <c r="AA483" s="47"/>
      <c r="AB483" s="47"/>
      <c r="AC483" s="47"/>
      <c r="AD483" s="48"/>
      <c r="AE483" s="62"/>
      <c r="AF483" s="47"/>
      <c r="AG483" s="47"/>
      <c r="AH483" s="47"/>
      <c r="AI483" s="47"/>
      <c r="AJ483" s="47"/>
      <c r="AK483" s="47"/>
      <c r="AL483" s="41"/>
      <c r="AM483" s="41"/>
      <c r="AN483" s="51">
        <f t="shared" ca="1" si="31"/>
        <v>1282.5870561764889</v>
      </c>
      <c r="AO483" s="59"/>
    </row>
    <row r="484" spans="1:41" ht="15" x14ac:dyDescent="0.2">
      <c r="A484" s="34" t="s">
        <v>38</v>
      </c>
      <c r="B484" s="35">
        <v>480</v>
      </c>
      <c r="C484" s="36">
        <v>2016</v>
      </c>
      <c r="D484" s="38" t="s">
        <v>53</v>
      </c>
      <c r="E484" s="39">
        <v>42614</v>
      </c>
      <c r="F484" s="40" t="s">
        <v>1049</v>
      </c>
      <c r="G484" s="41" t="s">
        <v>41</v>
      </c>
      <c r="H484" s="41" t="s">
        <v>42</v>
      </c>
      <c r="I484" s="42">
        <v>14800000</v>
      </c>
      <c r="J484" s="54">
        <v>14800000</v>
      </c>
      <c r="K484" s="54">
        <v>14800000</v>
      </c>
      <c r="L484" s="43">
        <v>0</v>
      </c>
      <c r="M484" s="37" t="s">
        <v>43</v>
      </c>
      <c r="N484" s="41" t="s">
        <v>1050</v>
      </c>
      <c r="O484" s="44">
        <v>42614.674884259257</v>
      </c>
      <c r="P484" s="44">
        <v>42735</v>
      </c>
      <c r="Q484" s="44">
        <v>42735</v>
      </c>
      <c r="R484" s="45">
        <f t="shared" si="29"/>
        <v>121.32511574074306</v>
      </c>
      <c r="S484" s="63">
        <f t="shared" si="28"/>
        <v>4.0441705246914355</v>
      </c>
      <c r="T484" s="46" t="str">
        <f t="shared" ca="1" si="30"/>
        <v>TERMINADO</v>
      </c>
      <c r="U484" s="47"/>
      <c r="V484" s="48"/>
      <c r="W484" s="48"/>
      <c r="X484" s="47"/>
      <c r="Y484" s="47"/>
      <c r="Z484" s="47"/>
      <c r="AA484" s="47"/>
      <c r="AB484" s="47"/>
      <c r="AC484" s="47"/>
      <c r="AD484" s="48"/>
      <c r="AE484" s="62"/>
      <c r="AF484" s="47"/>
      <c r="AG484" s="47"/>
      <c r="AH484" s="47"/>
      <c r="AI484" s="47"/>
      <c r="AJ484" s="47"/>
      <c r="AK484" s="47"/>
      <c r="AL484" s="41"/>
      <c r="AM484" s="41"/>
      <c r="AN484" s="51">
        <f t="shared" ca="1" si="31"/>
        <v>1281.9481821589873</v>
      </c>
      <c r="AO484" s="59"/>
    </row>
    <row r="485" spans="1:41" ht="15" x14ac:dyDescent="0.2">
      <c r="A485" s="34" t="s">
        <v>38</v>
      </c>
      <c r="B485" s="35">
        <v>482</v>
      </c>
      <c r="C485" s="36">
        <v>2016</v>
      </c>
      <c r="D485" s="38" t="s">
        <v>193</v>
      </c>
      <c r="E485" s="39">
        <v>42614</v>
      </c>
      <c r="F485" s="40" t="s">
        <v>1051</v>
      </c>
      <c r="G485" s="41" t="s">
        <v>41</v>
      </c>
      <c r="H485" s="41" t="s">
        <v>42</v>
      </c>
      <c r="I485" s="42">
        <v>19250000</v>
      </c>
      <c r="J485" s="54">
        <v>19250000</v>
      </c>
      <c r="K485" s="54">
        <v>19250000</v>
      </c>
      <c r="L485" s="43">
        <v>0</v>
      </c>
      <c r="M485" s="37" t="s">
        <v>43</v>
      </c>
      <c r="N485" s="41" t="s">
        <v>1052</v>
      </c>
      <c r="O485" s="44">
        <v>42614.745821759258</v>
      </c>
      <c r="P485" s="44">
        <v>42719</v>
      </c>
      <c r="Q485" s="44">
        <v>42719</v>
      </c>
      <c r="R485" s="45">
        <f t="shared" si="29"/>
        <v>105.25417824074248</v>
      </c>
      <c r="S485" s="63">
        <f t="shared" si="28"/>
        <v>3.508472608024749</v>
      </c>
      <c r="T485" s="46" t="str">
        <f t="shared" ca="1" si="30"/>
        <v>TERMINADO</v>
      </c>
      <c r="U485" s="47"/>
      <c r="V485" s="48"/>
      <c r="W485" s="48"/>
      <c r="X485" s="47"/>
      <c r="Y485" s="47"/>
      <c r="Z485" s="47"/>
      <c r="AA485" s="47"/>
      <c r="AB485" s="47"/>
      <c r="AC485" s="47"/>
      <c r="AD485" s="48"/>
      <c r="AE485" s="62"/>
      <c r="AF485" s="47"/>
      <c r="AG485" s="47"/>
      <c r="AH485" s="47"/>
      <c r="AI485" s="47"/>
      <c r="AJ485" s="47"/>
      <c r="AK485" s="47"/>
      <c r="AL485" s="41"/>
      <c r="AM485" s="41"/>
      <c r="AN485" s="51">
        <f t="shared" ca="1" si="31"/>
        <v>1477.6175200223306</v>
      </c>
      <c r="AO485" s="59"/>
    </row>
    <row r="486" spans="1:41" ht="15" x14ac:dyDescent="0.2">
      <c r="A486" s="34" t="s">
        <v>38</v>
      </c>
      <c r="B486" s="35">
        <v>483</v>
      </c>
      <c r="C486" s="36">
        <v>2016</v>
      </c>
      <c r="D486" s="38" t="s">
        <v>348</v>
      </c>
      <c r="E486" s="39">
        <v>42614</v>
      </c>
      <c r="F486" s="40" t="s">
        <v>1053</v>
      </c>
      <c r="G486" s="41" t="s">
        <v>41</v>
      </c>
      <c r="H486" s="41" t="s">
        <v>42</v>
      </c>
      <c r="I486" s="42">
        <v>28000000</v>
      </c>
      <c r="J486" s="54">
        <v>28000000</v>
      </c>
      <c r="K486" s="54">
        <v>28000000</v>
      </c>
      <c r="L486" s="43">
        <v>0</v>
      </c>
      <c r="M486" s="37" t="s">
        <v>43</v>
      </c>
      <c r="N486" s="41" t="s">
        <v>1054</v>
      </c>
      <c r="O486" s="44">
        <v>42614.768599537034</v>
      </c>
      <c r="P486" s="44">
        <v>42735</v>
      </c>
      <c r="Q486" s="44">
        <v>42735</v>
      </c>
      <c r="R486" s="45">
        <f t="shared" si="29"/>
        <v>121.23140046296612</v>
      </c>
      <c r="S486" s="63">
        <f t="shared" si="28"/>
        <v>4.0410466820988704</v>
      </c>
      <c r="T486" s="46" t="str">
        <f t="shared" ca="1" si="30"/>
        <v>TERMINADO</v>
      </c>
      <c r="U486" s="47"/>
      <c r="V486" s="48"/>
      <c r="W486" s="48"/>
      <c r="X486" s="47"/>
      <c r="Y486" s="47"/>
      <c r="Z486" s="47"/>
      <c r="AA486" s="47"/>
      <c r="AB486" s="47"/>
      <c r="AC486" s="47"/>
      <c r="AD486" s="48"/>
      <c r="AE486" s="62"/>
      <c r="AF486" s="47"/>
      <c r="AG486" s="47"/>
      <c r="AH486" s="47"/>
      <c r="AI486" s="47"/>
      <c r="AJ486" s="47"/>
      <c r="AK486" s="47"/>
      <c r="AL486" s="41"/>
      <c r="AM486" s="41"/>
      <c r="AN486" s="51">
        <f t="shared" ca="1" si="31"/>
        <v>1282.8618613030537</v>
      </c>
      <c r="AO486" s="59"/>
    </row>
    <row r="487" spans="1:41" ht="15" x14ac:dyDescent="0.2">
      <c r="A487" s="34" t="s">
        <v>38</v>
      </c>
      <c r="B487" s="35">
        <v>484</v>
      </c>
      <c r="C487" s="36">
        <v>2016</v>
      </c>
      <c r="D487" s="38" t="s">
        <v>348</v>
      </c>
      <c r="E487" s="39">
        <v>42614</v>
      </c>
      <c r="F487" s="40" t="s">
        <v>1055</v>
      </c>
      <c r="G487" s="41" t="s">
        <v>41</v>
      </c>
      <c r="H487" s="41" t="s">
        <v>42</v>
      </c>
      <c r="I487" s="42">
        <v>18000000</v>
      </c>
      <c r="J487" s="54">
        <v>18000000</v>
      </c>
      <c r="K487" s="54">
        <v>18000000</v>
      </c>
      <c r="L487" s="43">
        <v>0</v>
      </c>
      <c r="M487" s="37" t="s">
        <v>43</v>
      </c>
      <c r="N487" s="41" t="s">
        <v>1056</v>
      </c>
      <c r="O487" s="44">
        <v>42614.775625000002</v>
      </c>
      <c r="P487" s="44">
        <v>42735</v>
      </c>
      <c r="Q487" s="44">
        <v>42735</v>
      </c>
      <c r="R487" s="45">
        <f t="shared" si="29"/>
        <v>121.22437499999796</v>
      </c>
      <c r="S487" s="63">
        <f t="shared" si="28"/>
        <v>4.040812499999932</v>
      </c>
      <c r="T487" s="46" t="str">
        <f t="shared" ca="1" si="30"/>
        <v>TERMINADO</v>
      </c>
      <c r="U487" s="47"/>
      <c r="V487" s="48"/>
      <c r="W487" s="48"/>
      <c r="X487" s="47"/>
      <c r="Y487" s="47"/>
      <c r="Z487" s="47"/>
      <c r="AA487" s="47"/>
      <c r="AB487" s="47"/>
      <c r="AC487" s="47"/>
      <c r="AD487" s="48"/>
      <c r="AE487" s="62"/>
      <c r="AF487" s="47"/>
      <c r="AG487" s="47"/>
      <c r="AH487" s="47"/>
      <c r="AI487" s="47"/>
      <c r="AJ487" s="47"/>
      <c r="AK487" s="47"/>
      <c r="AL487" s="41"/>
      <c r="AM487" s="41"/>
      <c r="AN487" s="51">
        <f t="shared" ca="1" si="31"/>
        <v>1282.9304131285676</v>
      </c>
      <c r="AO487" s="59"/>
    </row>
    <row r="488" spans="1:41" ht="15" x14ac:dyDescent="0.2">
      <c r="A488" s="34" t="s">
        <v>38</v>
      </c>
      <c r="B488" s="35">
        <v>485</v>
      </c>
      <c r="C488" s="36">
        <v>2016</v>
      </c>
      <c r="D488" s="38" t="s">
        <v>53</v>
      </c>
      <c r="E488" s="39">
        <v>42614</v>
      </c>
      <c r="F488" s="40" t="s">
        <v>1057</v>
      </c>
      <c r="G488" s="41" t="s">
        <v>41</v>
      </c>
      <c r="H488" s="41" t="s">
        <v>42</v>
      </c>
      <c r="I488" s="42">
        <v>16000000</v>
      </c>
      <c r="J488" s="54">
        <v>16000000</v>
      </c>
      <c r="K488" s="54">
        <v>16000000</v>
      </c>
      <c r="L488" s="43">
        <v>0</v>
      </c>
      <c r="M488" s="37" t="s">
        <v>43</v>
      </c>
      <c r="N488" s="41" t="s">
        <v>1058</v>
      </c>
      <c r="O488" s="44">
        <v>42614.758553240739</v>
      </c>
      <c r="P488" s="44">
        <v>42735</v>
      </c>
      <c r="Q488" s="44">
        <v>42735</v>
      </c>
      <c r="R488" s="45">
        <f t="shared" si="29"/>
        <v>121.24144675926073</v>
      </c>
      <c r="S488" s="63">
        <f t="shared" si="28"/>
        <v>4.0413815586420245</v>
      </c>
      <c r="T488" s="46" t="str">
        <f t="shared" ca="1" si="30"/>
        <v>TERMINADO</v>
      </c>
      <c r="U488" s="47"/>
      <c r="V488" s="48"/>
      <c r="W488" s="48"/>
      <c r="X488" s="47"/>
      <c r="Y488" s="47"/>
      <c r="Z488" s="47"/>
      <c r="AA488" s="47"/>
      <c r="AB488" s="47"/>
      <c r="AC488" s="47"/>
      <c r="AD488" s="48"/>
      <c r="AE488" s="62"/>
      <c r="AF488" s="47"/>
      <c r="AG488" s="47"/>
      <c r="AH488" s="47"/>
      <c r="AI488" s="47"/>
      <c r="AJ488" s="47"/>
      <c r="AK488" s="47"/>
      <c r="AL488" s="41"/>
      <c r="AM488" s="41"/>
      <c r="AN488" s="51">
        <f t="shared" ca="1" si="31"/>
        <v>1282.7638471251314</v>
      </c>
      <c r="AO488" s="59"/>
    </row>
    <row r="489" spans="1:41" ht="15" x14ac:dyDescent="0.2">
      <c r="A489" s="34" t="s">
        <v>38</v>
      </c>
      <c r="B489" s="35">
        <v>486</v>
      </c>
      <c r="C489" s="36">
        <v>2016</v>
      </c>
      <c r="D489" s="38" t="s">
        <v>193</v>
      </c>
      <c r="E489" s="39">
        <v>42614</v>
      </c>
      <c r="F489" s="40" t="s">
        <v>1059</v>
      </c>
      <c r="G489" s="41" t="s">
        <v>41</v>
      </c>
      <c r="H489" s="41" t="s">
        <v>42</v>
      </c>
      <c r="I489" s="42">
        <v>15600000</v>
      </c>
      <c r="J489" s="54">
        <v>15600000</v>
      </c>
      <c r="K489" s="54">
        <v>15750000</v>
      </c>
      <c r="L489" s="43">
        <v>0</v>
      </c>
      <c r="M489" s="37" t="s">
        <v>43</v>
      </c>
      <c r="N489" s="41" t="s">
        <v>1060</v>
      </c>
      <c r="O489" s="44">
        <v>42615.670023148145</v>
      </c>
      <c r="P489" s="44">
        <v>42720</v>
      </c>
      <c r="Q489" s="44">
        <v>42720</v>
      </c>
      <c r="R489" s="45">
        <f t="shared" si="29"/>
        <v>105.32997685185546</v>
      </c>
      <c r="S489" s="63">
        <f t="shared" si="28"/>
        <v>3.5109992283951823</v>
      </c>
      <c r="T489" s="46" t="str">
        <f t="shared" ca="1" si="30"/>
        <v>TERMINADO</v>
      </c>
      <c r="U489" s="47"/>
      <c r="V489" s="48"/>
      <c r="W489" s="48"/>
      <c r="X489" s="47"/>
      <c r="Y489" s="47"/>
      <c r="Z489" s="47"/>
      <c r="AA489" s="47"/>
      <c r="AB489" s="47"/>
      <c r="AC489" s="47"/>
      <c r="AD489" s="48"/>
      <c r="AE489" s="62"/>
      <c r="AF489" s="47"/>
      <c r="AG489" s="47"/>
      <c r="AH489" s="47"/>
      <c r="AI489" s="47"/>
      <c r="AJ489" s="47"/>
      <c r="AK489" s="47"/>
      <c r="AL489" s="41"/>
      <c r="AM489" s="41"/>
      <c r="AN489" s="51">
        <f t="shared" ca="1" si="31"/>
        <v>1475.6767477866154</v>
      </c>
      <c r="AO489" s="59"/>
    </row>
    <row r="490" spans="1:41" ht="15" x14ac:dyDescent="0.2">
      <c r="A490" s="34" t="s">
        <v>38</v>
      </c>
      <c r="B490" s="35">
        <v>488</v>
      </c>
      <c r="C490" s="36">
        <v>2016</v>
      </c>
      <c r="D490" s="38" t="s">
        <v>348</v>
      </c>
      <c r="E490" s="39">
        <v>42615</v>
      </c>
      <c r="F490" s="40" t="s">
        <v>1055</v>
      </c>
      <c r="G490" s="41" t="s">
        <v>41</v>
      </c>
      <c r="H490" s="41" t="s">
        <v>42</v>
      </c>
      <c r="I490" s="42">
        <v>19833333</v>
      </c>
      <c r="J490" s="54">
        <v>19833333</v>
      </c>
      <c r="K490" s="54">
        <v>4833333</v>
      </c>
      <c r="L490" s="43">
        <v>0</v>
      </c>
      <c r="M490" s="37" t="s">
        <v>43</v>
      </c>
      <c r="N490" s="41" t="s">
        <v>1061</v>
      </c>
      <c r="O490" s="44">
        <v>42615.676226851851</v>
      </c>
      <c r="P490" s="44">
        <v>42735</v>
      </c>
      <c r="Q490" s="44">
        <v>42735</v>
      </c>
      <c r="R490" s="45">
        <f t="shared" si="29"/>
        <v>120.32377314814948</v>
      </c>
      <c r="S490" s="63">
        <f t="shared" si="28"/>
        <v>4.0107924382716496</v>
      </c>
      <c r="T490" s="46" t="str">
        <f t="shared" ca="1" si="30"/>
        <v>TERMINADO</v>
      </c>
      <c r="U490" s="47"/>
      <c r="V490" s="48"/>
      <c r="W490" s="48"/>
      <c r="X490" s="47"/>
      <c r="Y490" s="47"/>
      <c r="Z490" s="47"/>
      <c r="AA490" s="47"/>
      <c r="AB490" s="47"/>
      <c r="AC490" s="47"/>
      <c r="AD490" s="48"/>
      <c r="AE490" s="49"/>
      <c r="AF490" s="47"/>
      <c r="AG490" s="47"/>
      <c r="AH490" s="47"/>
      <c r="AI490" s="47"/>
      <c r="AJ490" s="47"/>
      <c r="AK490" s="47"/>
      <c r="AL490" s="41"/>
      <c r="AM490" s="41"/>
      <c r="AN490" s="51">
        <f t="shared" ca="1" si="31"/>
        <v>1291.7844350130024</v>
      </c>
      <c r="AO490" s="59"/>
    </row>
    <row r="491" spans="1:41" ht="15" x14ac:dyDescent="0.2">
      <c r="A491" s="34" t="s">
        <v>38</v>
      </c>
      <c r="B491" s="35">
        <v>489</v>
      </c>
      <c r="C491" s="36">
        <v>2016</v>
      </c>
      <c r="D491" s="38" t="s">
        <v>348</v>
      </c>
      <c r="E491" s="39">
        <v>42615</v>
      </c>
      <c r="F491" s="40" t="s">
        <v>1062</v>
      </c>
      <c r="G491" s="41" t="s">
        <v>41</v>
      </c>
      <c r="H491" s="41" t="s">
        <v>42</v>
      </c>
      <c r="I491" s="42">
        <v>23800000</v>
      </c>
      <c r="J491" s="54">
        <v>23800000</v>
      </c>
      <c r="K491" s="54">
        <v>23800000</v>
      </c>
      <c r="L491" s="43">
        <v>0</v>
      </c>
      <c r="M491" s="37" t="s">
        <v>43</v>
      </c>
      <c r="N491" s="41" t="s">
        <v>1063</v>
      </c>
      <c r="O491" s="44">
        <v>42615.672430555554</v>
      </c>
      <c r="P491" s="44">
        <v>42735</v>
      </c>
      <c r="Q491" s="44">
        <v>42735</v>
      </c>
      <c r="R491" s="45">
        <f t="shared" si="29"/>
        <v>120.32756944444554</v>
      </c>
      <c r="S491" s="63">
        <f t="shared" si="28"/>
        <v>4.0109189814815185</v>
      </c>
      <c r="T491" s="46" t="str">
        <f t="shared" ca="1" si="30"/>
        <v>TERMINADO</v>
      </c>
      <c r="U491" s="47"/>
      <c r="V491" s="48"/>
      <c r="W491" s="48"/>
      <c r="X491" s="47"/>
      <c r="Y491" s="47"/>
      <c r="Z491" s="47"/>
      <c r="AA491" s="47"/>
      <c r="AB491" s="47"/>
      <c r="AC491" s="47"/>
      <c r="AD491" s="48"/>
      <c r="AE491" s="49"/>
      <c r="AF491" s="47"/>
      <c r="AG491" s="47"/>
      <c r="AH491" s="47"/>
      <c r="AI491" s="47"/>
      <c r="AJ491" s="47"/>
      <c r="AK491" s="47"/>
      <c r="AL491" s="41"/>
      <c r="AM491" s="41"/>
      <c r="AN491" s="51">
        <f t="shared" ca="1" si="31"/>
        <v>1291.7468345955981</v>
      </c>
      <c r="AO491" s="59"/>
    </row>
    <row r="492" spans="1:41" ht="15" x14ac:dyDescent="0.2">
      <c r="A492" s="34" t="s">
        <v>38</v>
      </c>
      <c r="B492" s="35">
        <v>490</v>
      </c>
      <c r="C492" s="36">
        <v>2016</v>
      </c>
      <c r="D492" s="38" t="s">
        <v>63</v>
      </c>
      <c r="E492" s="39">
        <v>42615</v>
      </c>
      <c r="F492" s="40" t="s">
        <v>1064</v>
      </c>
      <c r="G492" s="41" t="s">
        <v>41</v>
      </c>
      <c r="H492" s="41" t="s">
        <v>42</v>
      </c>
      <c r="I492" s="42">
        <v>28956667</v>
      </c>
      <c r="J492" s="54">
        <v>28956667</v>
      </c>
      <c r="K492" s="54">
        <v>28956667</v>
      </c>
      <c r="L492" s="43">
        <v>0</v>
      </c>
      <c r="M492" s="37" t="s">
        <v>43</v>
      </c>
      <c r="N492" s="41" t="s">
        <v>1065</v>
      </c>
      <c r="O492" s="44">
        <v>42615.717824074076</v>
      </c>
      <c r="P492" s="44">
        <v>42735</v>
      </c>
      <c r="Q492" s="44">
        <v>42735</v>
      </c>
      <c r="R492" s="45">
        <f t="shared" si="29"/>
        <v>120.28217592592409</v>
      </c>
      <c r="S492" s="63">
        <f t="shared" si="28"/>
        <v>4.0094058641974701</v>
      </c>
      <c r="T492" s="46" t="str">
        <f t="shared" ca="1" si="30"/>
        <v>TERMINADO</v>
      </c>
      <c r="U492" s="47"/>
      <c r="V492" s="48"/>
      <c r="W492" s="48"/>
      <c r="X492" s="47"/>
      <c r="Y492" s="47"/>
      <c r="Z492" s="47"/>
      <c r="AA492" s="47"/>
      <c r="AB492" s="47"/>
      <c r="AC492" s="47"/>
      <c r="AD492" s="48"/>
      <c r="AE492" s="49"/>
      <c r="AF492" s="47"/>
      <c r="AG492" s="47"/>
      <c r="AH492" s="47"/>
      <c r="AI492" s="47"/>
      <c r="AJ492" s="47"/>
      <c r="AK492" s="47"/>
      <c r="AL492" s="41"/>
      <c r="AM492" s="41"/>
      <c r="AN492" s="51">
        <f t="shared" ca="1" si="31"/>
        <v>1292.1965901939873</v>
      </c>
      <c r="AO492" s="59"/>
    </row>
    <row r="493" spans="1:41" ht="15" x14ac:dyDescent="0.2">
      <c r="A493" s="34" t="s">
        <v>38</v>
      </c>
      <c r="B493" s="35">
        <v>491</v>
      </c>
      <c r="C493" s="36">
        <v>2016</v>
      </c>
      <c r="D493" s="38" t="s">
        <v>53</v>
      </c>
      <c r="E493" s="39">
        <v>42615</v>
      </c>
      <c r="F493" s="40" t="s">
        <v>1066</v>
      </c>
      <c r="G493" s="41" t="s">
        <v>41</v>
      </c>
      <c r="H493" s="41" t="s">
        <v>42</v>
      </c>
      <c r="I493" s="42">
        <v>13883333</v>
      </c>
      <c r="J493" s="54">
        <v>13883333</v>
      </c>
      <c r="K493" s="54">
        <v>13883333</v>
      </c>
      <c r="L493" s="43">
        <v>0</v>
      </c>
      <c r="M493" s="37" t="s">
        <v>43</v>
      </c>
      <c r="N493" s="41" t="s">
        <v>1067</v>
      </c>
      <c r="O493" s="44">
        <v>42615.705231481479</v>
      </c>
      <c r="P493" s="44">
        <v>42735</v>
      </c>
      <c r="Q493" s="44">
        <v>42735</v>
      </c>
      <c r="R493" s="45">
        <f t="shared" si="29"/>
        <v>120.29476851852087</v>
      </c>
      <c r="S493" s="63">
        <f t="shared" si="28"/>
        <v>4.0098256172840285</v>
      </c>
      <c r="T493" s="46" t="str">
        <f t="shared" ca="1" si="30"/>
        <v>TERMINADO</v>
      </c>
      <c r="U493" s="47"/>
      <c r="V493" s="48"/>
      <c r="W493" s="48"/>
      <c r="X493" s="47"/>
      <c r="Y493" s="47"/>
      <c r="Z493" s="47"/>
      <c r="AA493" s="47"/>
      <c r="AB493" s="47"/>
      <c r="AC493" s="47"/>
      <c r="AD493" s="48"/>
      <c r="AE493" s="49"/>
      <c r="AF493" s="47"/>
      <c r="AG493" s="47"/>
      <c r="AH493" s="47"/>
      <c r="AI493" s="47"/>
      <c r="AJ493" s="47"/>
      <c r="AK493" s="47"/>
      <c r="AL493" s="41"/>
      <c r="AM493" s="41"/>
      <c r="AN493" s="51">
        <f t="shared" ca="1" si="31"/>
        <v>1292.0717897048182</v>
      </c>
      <c r="AO493" s="59"/>
    </row>
    <row r="494" spans="1:41" ht="15" x14ac:dyDescent="0.2">
      <c r="A494" s="34" t="s">
        <v>38</v>
      </c>
      <c r="B494" s="35">
        <v>492</v>
      </c>
      <c r="C494" s="36">
        <v>2016</v>
      </c>
      <c r="D494" s="38" t="s">
        <v>348</v>
      </c>
      <c r="E494" s="39">
        <v>42615</v>
      </c>
      <c r="F494" s="40" t="s">
        <v>1068</v>
      </c>
      <c r="G494" s="41" t="s">
        <v>41</v>
      </c>
      <c r="H494" s="41" t="s">
        <v>42</v>
      </c>
      <c r="I494" s="42">
        <v>19833333</v>
      </c>
      <c r="J494" s="54">
        <v>19833333</v>
      </c>
      <c r="K494" s="54">
        <v>19833333</v>
      </c>
      <c r="L494" s="43">
        <v>0</v>
      </c>
      <c r="M494" s="37" t="s">
        <v>43</v>
      </c>
      <c r="N494" s="41" t="s">
        <v>1069</v>
      </c>
      <c r="O494" s="44">
        <v>42615.646481481483</v>
      </c>
      <c r="P494" s="44">
        <v>42735</v>
      </c>
      <c r="Q494" s="44">
        <v>42735</v>
      </c>
      <c r="R494" s="45">
        <f t="shared" si="29"/>
        <v>120.35351851851738</v>
      </c>
      <c r="S494" s="63">
        <f t="shared" si="28"/>
        <v>4.0117839506172457</v>
      </c>
      <c r="T494" s="46" t="str">
        <f t="shared" ca="1" si="30"/>
        <v>TERMINADO</v>
      </c>
      <c r="U494" s="47"/>
      <c r="V494" s="48"/>
      <c r="W494" s="48"/>
      <c r="X494" s="47"/>
      <c r="Y494" s="47"/>
      <c r="Z494" s="47"/>
      <c r="AA494" s="47"/>
      <c r="AB494" s="47"/>
      <c r="AC494" s="47"/>
      <c r="AD494" s="48"/>
      <c r="AE494" s="49"/>
      <c r="AF494" s="47"/>
      <c r="AG494" s="47"/>
      <c r="AH494" s="47"/>
      <c r="AI494" s="47"/>
      <c r="AJ494" s="47"/>
      <c r="AK494" s="47"/>
      <c r="AL494" s="41"/>
      <c r="AM494" s="41"/>
      <c r="AN494" s="51">
        <f t="shared" ca="1" si="31"/>
        <v>1291.4898855070592</v>
      </c>
      <c r="AO494" s="59"/>
    </row>
    <row r="495" spans="1:41" ht="15" x14ac:dyDescent="0.2">
      <c r="A495" s="34" t="s">
        <v>38</v>
      </c>
      <c r="B495" s="35">
        <v>493</v>
      </c>
      <c r="C495" s="36">
        <v>2016</v>
      </c>
      <c r="D495" s="38" t="s">
        <v>193</v>
      </c>
      <c r="E495" s="39">
        <v>42615</v>
      </c>
      <c r="F495" s="40" t="s">
        <v>994</v>
      </c>
      <c r="G495" s="41" t="s">
        <v>41</v>
      </c>
      <c r="H495" s="41" t="s">
        <v>42</v>
      </c>
      <c r="I495" s="42">
        <v>31500000</v>
      </c>
      <c r="J495" s="54">
        <v>31500000</v>
      </c>
      <c r="K495" s="54">
        <v>31500000</v>
      </c>
      <c r="L495" s="43">
        <v>0</v>
      </c>
      <c r="M495" s="37" t="s">
        <v>43</v>
      </c>
      <c r="N495" s="41" t="s">
        <v>1070</v>
      </c>
      <c r="O495" s="44">
        <v>42615.731307870374</v>
      </c>
      <c r="P495" s="44">
        <v>42720</v>
      </c>
      <c r="Q495" s="44">
        <v>42720</v>
      </c>
      <c r="R495" s="45">
        <f t="shared" si="29"/>
        <v>105.26869212962629</v>
      </c>
      <c r="S495" s="63">
        <f t="shared" si="28"/>
        <v>3.5089564043208763</v>
      </c>
      <c r="T495" s="46" t="str">
        <f t="shared" ca="1" si="30"/>
        <v>TERMINADO</v>
      </c>
      <c r="U495" s="47"/>
      <c r="V495" s="48"/>
      <c r="W495" s="48"/>
      <c r="X495" s="47"/>
      <c r="Y495" s="47"/>
      <c r="Z495" s="47"/>
      <c r="AA495" s="47"/>
      <c r="AB495" s="47"/>
      <c r="AC495" s="47"/>
      <c r="AD495" s="48"/>
      <c r="AE495" s="49"/>
      <c r="AF495" s="47"/>
      <c r="AG495" s="47"/>
      <c r="AH495" s="47"/>
      <c r="AI495" s="47"/>
      <c r="AJ495" s="47"/>
      <c r="AK495" s="47"/>
      <c r="AL495" s="41"/>
      <c r="AM495" s="41"/>
      <c r="AN495" s="51">
        <f t="shared" ca="1" si="31"/>
        <v>1476.4776313699454</v>
      </c>
      <c r="AO495" s="59"/>
    </row>
    <row r="496" spans="1:41" ht="15" x14ac:dyDescent="0.2">
      <c r="A496" s="34" t="s">
        <v>38</v>
      </c>
      <c r="B496" s="35">
        <v>494</v>
      </c>
      <c r="C496" s="36">
        <v>2016</v>
      </c>
      <c r="D496" s="38" t="s">
        <v>348</v>
      </c>
      <c r="E496" s="39">
        <v>42618</v>
      </c>
      <c r="F496" s="40" t="s">
        <v>1071</v>
      </c>
      <c r="G496" s="41" t="s">
        <v>41</v>
      </c>
      <c r="H496" s="41" t="s">
        <v>42</v>
      </c>
      <c r="I496" s="42">
        <v>7733333</v>
      </c>
      <c r="J496" s="54">
        <v>7733333</v>
      </c>
      <c r="K496" s="54">
        <v>7733333</v>
      </c>
      <c r="L496" s="43">
        <v>0</v>
      </c>
      <c r="M496" s="37" t="s">
        <v>43</v>
      </c>
      <c r="N496" s="41" t="s">
        <v>1072</v>
      </c>
      <c r="O496" s="44">
        <v>42618.70685185185</v>
      </c>
      <c r="P496" s="44">
        <v>42735</v>
      </c>
      <c r="Q496" s="44">
        <v>42735</v>
      </c>
      <c r="R496" s="45">
        <f t="shared" si="29"/>
        <v>117.29314814815007</v>
      </c>
      <c r="S496" s="63">
        <f t="shared" si="28"/>
        <v>3.9097716049383355</v>
      </c>
      <c r="T496" s="46" t="str">
        <f t="shared" ca="1" si="30"/>
        <v>TERMINADO</v>
      </c>
      <c r="U496" s="47"/>
      <c r="V496" s="48"/>
      <c r="W496" s="48"/>
      <c r="X496" s="47"/>
      <c r="Y496" s="47"/>
      <c r="Z496" s="47"/>
      <c r="AA496" s="47"/>
      <c r="AB496" s="47"/>
      <c r="AC496" s="47"/>
      <c r="AD496" s="48"/>
      <c r="AE496" s="49"/>
      <c r="AF496" s="47"/>
      <c r="AG496" s="47"/>
      <c r="AH496" s="47"/>
      <c r="AI496" s="47"/>
      <c r="AJ496" s="47"/>
      <c r="AK496" s="47"/>
      <c r="AL496" s="41"/>
      <c r="AM496" s="41"/>
      <c r="AN496" s="51">
        <f t="shared" ca="1" si="31"/>
        <v>1322.5778083718499</v>
      </c>
      <c r="AO496" s="59"/>
    </row>
    <row r="497" spans="1:41" ht="15" x14ac:dyDescent="0.2">
      <c r="A497" s="34" t="s">
        <v>38</v>
      </c>
      <c r="B497" s="35">
        <v>495</v>
      </c>
      <c r="C497" s="36">
        <v>2016</v>
      </c>
      <c r="D497" s="38" t="s">
        <v>348</v>
      </c>
      <c r="E497" s="39">
        <v>42618</v>
      </c>
      <c r="F497" s="40" t="s">
        <v>1073</v>
      </c>
      <c r="G497" s="41" t="s">
        <v>41</v>
      </c>
      <c r="H497" s="41" t="s">
        <v>42</v>
      </c>
      <c r="I497" s="42">
        <v>9666667</v>
      </c>
      <c r="J497" s="54">
        <v>9666667</v>
      </c>
      <c r="K497" s="54">
        <v>9666667</v>
      </c>
      <c r="L497" s="43">
        <v>0</v>
      </c>
      <c r="M497" s="37" t="s">
        <v>43</v>
      </c>
      <c r="N497" s="41" t="s">
        <v>1074</v>
      </c>
      <c r="O497" s="44">
        <v>42618.719166666669</v>
      </c>
      <c r="P497" s="44">
        <v>42735</v>
      </c>
      <c r="Q497" s="44">
        <v>42735</v>
      </c>
      <c r="R497" s="45">
        <f t="shared" si="29"/>
        <v>117.28083333333052</v>
      </c>
      <c r="S497" s="63">
        <f t="shared" si="28"/>
        <v>3.9093611111110174</v>
      </c>
      <c r="T497" s="46" t="str">
        <f t="shared" ca="1" si="30"/>
        <v>TERMINADO</v>
      </c>
      <c r="U497" s="47"/>
      <c r="V497" s="48"/>
      <c r="W497" s="48"/>
      <c r="X497" s="47"/>
      <c r="Y497" s="47"/>
      <c r="Z497" s="47"/>
      <c r="AA497" s="47"/>
      <c r="AB497" s="47"/>
      <c r="AC497" s="47"/>
      <c r="AD497" s="48"/>
      <c r="AE497" s="49"/>
      <c r="AF497" s="47"/>
      <c r="AG497" s="47"/>
      <c r="AH497" s="47"/>
      <c r="AI497" s="47"/>
      <c r="AJ497" s="47"/>
      <c r="AK497" s="47"/>
      <c r="AL497" s="41"/>
      <c r="AM497" s="41"/>
      <c r="AN497" s="51">
        <f t="shared" ca="1" si="31"/>
        <v>1322.7061824538262</v>
      </c>
      <c r="AO497" s="59"/>
    </row>
    <row r="498" spans="1:41" ht="15" x14ac:dyDescent="0.2">
      <c r="A498" s="34" t="s">
        <v>38</v>
      </c>
      <c r="B498" s="35">
        <v>496</v>
      </c>
      <c r="C498" s="36">
        <v>2016</v>
      </c>
      <c r="D498" s="38" t="s">
        <v>193</v>
      </c>
      <c r="E498" s="39">
        <v>42618</v>
      </c>
      <c r="F498" s="40" t="s">
        <v>1075</v>
      </c>
      <c r="G498" s="41" t="s">
        <v>41</v>
      </c>
      <c r="H498" s="41" t="s">
        <v>42</v>
      </c>
      <c r="I498" s="42">
        <v>20650000</v>
      </c>
      <c r="J498" s="54">
        <v>20650000</v>
      </c>
      <c r="K498" s="54">
        <v>20650000</v>
      </c>
      <c r="L498" s="43">
        <v>0</v>
      </c>
      <c r="M498" s="37" t="s">
        <v>43</v>
      </c>
      <c r="N498" s="41" t="s">
        <v>1076</v>
      </c>
      <c r="O498" s="44">
        <v>42618.746550925927</v>
      </c>
      <c r="P498" s="44">
        <v>42723</v>
      </c>
      <c r="Q498" s="44">
        <v>42723</v>
      </c>
      <c r="R498" s="45">
        <f t="shared" si="29"/>
        <v>105.25344907407271</v>
      </c>
      <c r="S498" s="63">
        <f t="shared" si="28"/>
        <v>3.5084483024690902</v>
      </c>
      <c r="T498" s="46" t="str">
        <f t="shared" ca="1" si="30"/>
        <v>TERMINADO</v>
      </c>
      <c r="U498" s="47"/>
      <c r="V498" s="48"/>
      <c r="W498" s="48"/>
      <c r="X498" s="47"/>
      <c r="Y498" s="47"/>
      <c r="Z498" s="47"/>
      <c r="AA498" s="47"/>
      <c r="AB498" s="47"/>
      <c r="AC498" s="47"/>
      <c r="AD498" s="48"/>
      <c r="AE498" s="49"/>
      <c r="AF498" s="47"/>
      <c r="AG498" s="47"/>
      <c r="AH498" s="47"/>
      <c r="AI498" s="47"/>
      <c r="AJ498" s="47"/>
      <c r="AK498" s="47"/>
      <c r="AL498" s="41"/>
      <c r="AM498" s="41"/>
      <c r="AN498" s="51">
        <f t="shared" ca="1" si="31"/>
        <v>1473.8267132532344</v>
      </c>
      <c r="AO498" s="59"/>
    </row>
    <row r="499" spans="1:41" ht="15" x14ac:dyDescent="0.2">
      <c r="A499" s="34" t="s">
        <v>38</v>
      </c>
      <c r="B499" s="35">
        <v>497</v>
      </c>
      <c r="C499" s="36">
        <v>2016</v>
      </c>
      <c r="D499" s="38" t="s">
        <v>348</v>
      </c>
      <c r="E499" s="39">
        <v>42618</v>
      </c>
      <c r="F499" s="40" t="s">
        <v>1077</v>
      </c>
      <c r="G499" s="41" t="s">
        <v>41</v>
      </c>
      <c r="H499" s="41" t="s">
        <v>42</v>
      </c>
      <c r="I499" s="42">
        <v>17400000</v>
      </c>
      <c r="J499" s="54">
        <v>17400000</v>
      </c>
      <c r="K499" s="54">
        <v>17400000</v>
      </c>
      <c r="L499" s="43">
        <v>0</v>
      </c>
      <c r="M499" s="37" t="s">
        <v>43</v>
      </c>
      <c r="N499" s="41" t="s">
        <v>1078</v>
      </c>
      <c r="O499" s="44">
        <v>42618.768958333334</v>
      </c>
      <c r="P499" s="44">
        <v>42735</v>
      </c>
      <c r="Q499" s="44">
        <v>42735</v>
      </c>
      <c r="R499" s="45">
        <f t="shared" si="29"/>
        <v>117.23104166666599</v>
      </c>
      <c r="S499" s="63">
        <f t="shared" si="28"/>
        <v>3.9077013888888663</v>
      </c>
      <c r="T499" s="46" t="str">
        <f t="shared" ca="1" si="30"/>
        <v>TERMINADO</v>
      </c>
      <c r="U499" s="47"/>
      <c r="V499" s="48"/>
      <c r="W499" s="48"/>
      <c r="X499" s="47"/>
      <c r="Y499" s="47"/>
      <c r="Z499" s="47"/>
      <c r="AA499" s="47"/>
      <c r="AB499" s="47"/>
      <c r="AC499" s="47"/>
      <c r="AD499" s="48"/>
      <c r="AE499" s="49"/>
      <c r="AF499" s="47"/>
      <c r="AG499" s="47"/>
      <c r="AH499" s="47"/>
      <c r="AI499" s="47"/>
      <c r="AJ499" s="47"/>
      <c r="AK499" s="47"/>
      <c r="AL499" s="41"/>
      <c r="AM499" s="41"/>
      <c r="AN499" s="51">
        <f t="shared" ca="1" si="31"/>
        <v>1323.2255037683847</v>
      </c>
      <c r="AO499" s="59"/>
    </row>
    <row r="500" spans="1:41" ht="15" x14ac:dyDescent="0.2">
      <c r="A500" s="34" t="s">
        <v>38</v>
      </c>
      <c r="B500" s="35">
        <v>498</v>
      </c>
      <c r="C500" s="36">
        <v>2016</v>
      </c>
      <c r="D500" s="38" t="s">
        <v>175</v>
      </c>
      <c r="E500" s="39">
        <v>42618</v>
      </c>
      <c r="F500" s="40" t="s">
        <v>1079</v>
      </c>
      <c r="G500" s="41" t="s">
        <v>41</v>
      </c>
      <c r="H500" s="41" t="s">
        <v>42</v>
      </c>
      <c r="I500" s="42">
        <v>20520400</v>
      </c>
      <c r="J500" s="54">
        <v>20520400</v>
      </c>
      <c r="K500" s="54">
        <v>20520400</v>
      </c>
      <c r="L500" s="43">
        <v>0</v>
      </c>
      <c r="M500" s="37" t="s">
        <v>43</v>
      </c>
      <c r="N500" s="41" t="s">
        <v>1080</v>
      </c>
      <c r="O500" s="44">
        <v>42618.781365740739</v>
      </c>
      <c r="P500" s="44">
        <v>42735</v>
      </c>
      <c r="Q500" s="44">
        <v>42735</v>
      </c>
      <c r="R500" s="45">
        <f t="shared" si="29"/>
        <v>117.21863425926131</v>
      </c>
      <c r="S500" s="63">
        <f t="shared" si="28"/>
        <v>3.9072878086420437</v>
      </c>
      <c r="T500" s="46" t="str">
        <f t="shared" ca="1" si="30"/>
        <v>TERMINADO</v>
      </c>
      <c r="U500" s="47"/>
      <c r="V500" s="48"/>
      <c r="W500" s="48"/>
      <c r="X500" s="47"/>
      <c r="Y500" s="47"/>
      <c r="Z500" s="47"/>
      <c r="AA500" s="47"/>
      <c r="AB500" s="47"/>
      <c r="AC500" s="47"/>
      <c r="AD500" s="48"/>
      <c r="AE500" s="49"/>
      <c r="AF500" s="47"/>
      <c r="AG500" s="47"/>
      <c r="AH500" s="47"/>
      <c r="AI500" s="47"/>
      <c r="AJ500" s="47"/>
      <c r="AK500" s="47"/>
      <c r="AL500" s="41"/>
      <c r="AM500" s="41"/>
      <c r="AN500" s="51">
        <f t="shared" ca="1" si="31"/>
        <v>1323.3549802570758</v>
      </c>
      <c r="AO500" s="59"/>
    </row>
    <row r="501" spans="1:41" ht="15" x14ac:dyDescent="0.2">
      <c r="A501" s="34" t="s">
        <v>38</v>
      </c>
      <c r="B501" s="35">
        <v>499</v>
      </c>
      <c r="C501" s="36">
        <v>2016</v>
      </c>
      <c r="D501" s="38" t="s">
        <v>348</v>
      </c>
      <c r="E501" s="39">
        <v>42619</v>
      </c>
      <c r="F501" s="40" t="s">
        <v>1081</v>
      </c>
      <c r="G501" s="41" t="s">
        <v>41</v>
      </c>
      <c r="H501" s="41" t="s">
        <v>42</v>
      </c>
      <c r="I501" s="42">
        <v>11500000</v>
      </c>
      <c r="J501" s="54">
        <v>11500000</v>
      </c>
      <c r="K501" s="54">
        <v>11500000</v>
      </c>
      <c r="L501" s="43">
        <v>0</v>
      </c>
      <c r="M501" s="37" t="s">
        <v>43</v>
      </c>
      <c r="N501" s="41" t="s">
        <v>1082</v>
      </c>
      <c r="O501" s="44">
        <v>42619</v>
      </c>
      <c r="P501" s="44">
        <v>42735</v>
      </c>
      <c r="Q501" s="44">
        <v>42735</v>
      </c>
      <c r="R501" s="45">
        <f t="shared" si="29"/>
        <v>117</v>
      </c>
      <c r="S501" s="63">
        <f t="shared" si="28"/>
        <v>3.9</v>
      </c>
      <c r="T501" s="46" t="str">
        <f t="shared" ca="1" si="30"/>
        <v>TERMINADO</v>
      </c>
      <c r="U501" s="47"/>
      <c r="V501" s="48"/>
      <c r="W501" s="48"/>
      <c r="X501" s="47"/>
      <c r="Y501" s="47"/>
      <c r="Z501" s="47"/>
      <c r="AA501" s="47"/>
      <c r="AB501" s="47"/>
      <c r="AC501" s="47"/>
      <c r="AD501" s="48"/>
      <c r="AE501" s="49"/>
      <c r="AF501" s="47"/>
      <c r="AG501" s="47"/>
      <c r="AH501" s="47"/>
      <c r="AI501" s="47"/>
      <c r="AJ501" s="47"/>
      <c r="AK501" s="47"/>
      <c r="AL501" s="41"/>
      <c r="AM501" s="41"/>
      <c r="AN501" s="51">
        <f t="shared" ca="1" si="31"/>
        <v>1325.6410256410256</v>
      </c>
      <c r="AO501" s="59"/>
    </row>
    <row r="502" spans="1:41" ht="15" x14ac:dyDescent="0.2">
      <c r="A502" s="34" t="s">
        <v>38</v>
      </c>
      <c r="B502" s="35">
        <v>500</v>
      </c>
      <c r="C502" s="36">
        <v>2016</v>
      </c>
      <c r="D502" s="38" t="s">
        <v>444</v>
      </c>
      <c r="E502" s="39">
        <v>42619</v>
      </c>
      <c r="F502" s="40" t="s">
        <v>1083</v>
      </c>
      <c r="G502" s="41" t="s">
        <v>41</v>
      </c>
      <c r="H502" s="41" t="s">
        <v>42</v>
      </c>
      <c r="I502" s="42">
        <v>19250000</v>
      </c>
      <c r="J502" s="54">
        <v>19250000</v>
      </c>
      <c r="K502" s="54">
        <v>19250000</v>
      </c>
      <c r="L502" s="43">
        <v>0</v>
      </c>
      <c r="M502" s="37" t="s">
        <v>43</v>
      </c>
      <c r="N502" s="41" t="s">
        <v>1084</v>
      </c>
      <c r="O502" s="44">
        <v>42619</v>
      </c>
      <c r="P502" s="44">
        <v>42723</v>
      </c>
      <c r="Q502" s="44">
        <v>42723</v>
      </c>
      <c r="R502" s="45">
        <f t="shared" si="29"/>
        <v>105</v>
      </c>
      <c r="S502" s="63">
        <f t="shared" si="28"/>
        <v>3.5</v>
      </c>
      <c r="T502" s="46" t="str">
        <f t="shared" ca="1" si="30"/>
        <v>TERMINADO</v>
      </c>
      <c r="U502" s="47"/>
      <c r="V502" s="48"/>
      <c r="W502" s="48"/>
      <c r="X502" s="47"/>
      <c r="Y502" s="47"/>
      <c r="Z502" s="47"/>
      <c r="AA502" s="47"/>
      <c r="AB502" s="47"/>
      <c r="AC502" s="47"/>
      <c r="AD502" s="48"/>
      <c r="AE502" s="49"/>
      <c r="AF502" s="47"/>
      <c r="AG502" s="47"/>
      <c r="AH502" s="47"/>
      <c r="AI502" s="47"/>
      <c r="AJ502" s="47"/>
      <c r="AK502" s="47"/>
      <c r="AL502" s="41"/>
      <c r="AM502" s="41"/>
      <c r="AN502" s="51">
        <f t="shared" ca="1" si="31"/>
        <v>1477.1428571428571</v>
      </c>
      <c r="AO502" s="59"/>
    </row>
    <row r="503" spans="1:41" ht="15" x14ac:dyDescent="0.2">
      <c r="A503" s="34" t="s">
        <v>38</v>
      </c>
      <c r="B503" s="35">
        <v>501</v>
      </c>
      <c r="C503" s="36">
        <v>2016</v>
      </c>
      <c r="D503" s="38" t="s">
        <v>193</v>
      </c>
      <c r="E503" s="39">
        <v>42619</v>
      </c>
      <c r="F503" s="40" t="s">
        <v>1085</v>
      </c>
      <c r="G503" s="41" t="s">
        <v>41</v>
      </c>
      <c r="H503" s="41" t="s">
        <v>42</v>
      </c>
      <c r="I503" s="42">
        <v>20795833</v>
      </c>
      <c r="J503" s="54">
        <v>20795833</v>
      </c>
      <c r="K503" s="54">
        <v>20795833</v>
      </c>
      <c r="L503" s="43">
        <v>0</v>
      </c>
      <c r="M503" s="37" t="s">
        <v>43</v>
      </c>
      <c r="N503" s="41" t="s">
        <v>1086</v>
      </c>
      <c r="O503" s="44">
        <v>42619.692314814813</v>
      </c>
      <c r="P503" s="44">
        <v>42734</v>
      </c>
      <c r="Q503" s="44">
        <v>42734</v>
      </c>
      <c r="R503" s="45">
        <f t="shared" si="29"/>
        <v>115.30768518518744</v>
      </c>
      <c r="S503" s="63">
        <f t="shared" si="28"/>
        <v>3.8435895061729144</v>
      </c>
      <c r="T503" s="46" t="str">
        <f t="shared" ca="1" si="30"/>
        <v>TERMINADO</v>
      </c>
      <c r="U503" s="47"/>
      <c r="V503" s="48"/>
      <c r="W503" s="48"/>
      <c r="X503" s="47"/>
      <c r="Y503" s="47"/>
      <c r="Z503" s="47"/>
      <c r="AA503" s="47"/>
      <c r="AB503" s="47"/>
      <c r="AC503" s="47"/>
      <c r="AD503" s="48"/>
      <c r="AE503" s="49"/>
      <c r="AF503" s="47"/>
      <c r="AG503" s="47"/>
      <c r="AH503" s="47"/>
      <c r="AI503" s="47"/>
      <c r="AJ503" s="47"/>
      <c r="AK503" s="47"/>
      <c r="AL503" s="41"/>
      <c r="AM503" s="41"/>
      <c r="AN503" s="51">
        <f t="shared" ca="1" si="31"/>
        <v>1344.4964077592479</v>
      </c>
      <c r="AO503" s="59"/>
    </row>
    <row r="504" spans="1:41" ht="15" x14ac:dyDescent="0.2">
      <c r="A504" s="34" t="s">
        <v>38</v>
      </c>
      <c r="B504" s="35">
        <v>502</v>
      </c>
      <c r="C504" s="36">
        <v>2016</v>
      </c>
      <c r="D504" s="38" t="s">
        <v>193</v>
      </c>
      <c r="E504" s="39">
        <v>42619</v>
      </c>
      <c r="F504" s="40" t="s">
        <v>1087</v>
      </c>
      <c r="G504" s="41" t="s">
        <v>41</v>
      </c>
      <c r="H504" s="41" t="s">
        <v>42</v>
      </c>
      <c r="I504" s="42">
        <v>7283333</v>
      </c>
      <c r="J504" s="54">
        <v>7283333</v>
      </c>
      <c r="K504" s="54">
        <v>7283333</v>
      </c>
      <c r="L504" s="43">
        <v>0</v>
      </c>
      <c r="M504" s="37" t="s">
        <v>43</v>
      </c>
      <c r="N504" s="41" t="s">
        <v>1088</v>
      </c>
      <c r="O504" s="44">
        <v>42619.674247685187</v>
      </c>
      <c r="P504" s="44">
        <v>42735</v>
      </c>
      <c r="Q504" s="44">
        <v>42735</v>
      </c>
      <c r="R504" s="45">
        <f t="shared" si="29"/>
        <v>116.32575231481314</v>
      </c>
      <c r="S504" s="63">
        <f t="shared" si="28"/>
        <v>3.8775250771604379</v>
      </c>
      <c r="T504" s="46" t="str">
        <f t="shared" ca="1" si="30"/>
        <v>TERMINADO</v>
      </c>
      <c r="U504" s="47"/>
      <c r="V504" s="48"/>
      <c r="W504" s="48"/>
      <c r="X504" s="47"/>
      <c r="Y504" s="47"/>
      <c r="Z504" s="47"/>
      <c r="AA504" s="47"/>
      <c r="AB504" s="47"/>
      <c r="AC504" s="47"/>
      <c r="AD504" s="48"/>
      <c r="AE504" s="49"/>
      <c r="AF504" s="47"/>
      <c r="AG504" s="47"/>
      <c r="AH504" s="47"/>
      <c r="AI504" s="47"/>
      <c r="AJ504" s="47"/>
      <c r="AK504" s="47"/>
      <c r="AL504" s="41"/>
      <c r="AM504" s="41"/>
      <c r="AN504" s="51">
        <f t="shared" ca="1" si="31"/>
        <v>1332.7450899429014</v>
      </c>
      <c r="AO504" s="59"/>
    </row>
    <row r="505" spans="1:41" ht="15" x14ac:dyDescent="0.2">
      <c r="A505" s="34" t="s">
        <v>38</v>
      </c>
      <c r="B505" s="35">
        <v>503</v>
      </c>
      <c r="C505" s="36">
        <v>2016</v>
      </c>
      <c r="D505" s="38" t="s">
        <v>53</v>
      </c>
      <c r="E505" s="39">
        <v>42619</v>
      </c>
      <c r="F505" s="40" t="s">
        <v>1089</v>
      </c>
      <c r="G505" s="41" t="s">
        <v>41</v>
      </c>
      <c r="H505" s="41" t="s">
        <v>42</v>
      </c>
      <c r="I505" s="42">
        <v>13650000</v>
      </c>
      <c r="J505" s="54">
        <v>13650000</v>
      </c>
      <c r="K505" s="54">
        <v>13650000</v>
      </c>
      <c r="L505" s="43">
        <v>0</v>
      </c>
      <c r="M505" s="37" t="s">
        <v>43</v>
      </c>
      <c r="N505" s="41" t="s">
        <v>1090</v>
      </c>
      <c r="O505" s="44">
        <v>42619.668009259258</v>
      </c>
      <c r="P505" s="44">
        <v>42724</v>
      </c>
      <c r="Q505" s="44">
        <v>42724</v>
      </c>
      <c r="R505" s="45">
        <f t="shared" si="29"/>
        <v>105.33199074074219</v>
      </c>
      <c r="S505" s="63">
        <f t="shared" si="28"/>
        <v>3.5110663580247397</v>
      </c>
      <c r="T505" s="46" t="str">
        <f t="shared" ca="1" si="30"/>
        <v>TERMINADO</v>
      </c>
      <c r="U505" s="47"/>
      <c r="V505" s="48"/>
      <c r="W505" s="48"/>
      <c r="X505" s="47"/>
      <c r="Y505" s="47"/>
      <c r="Z505" s="47"/>
      <c r="AA505" s="47"/>
      <c r="AB505" s="47"/>
      <c r="AC505" s="47"/>
      <c r="AD505" s="48"/>
      <c r="AE505" s="49"/>
      <c r="AF505" s="47"/>
      <c r="AG505" s="47"/>
      <c r="AH505" s="47"/>
      <c r="AI505" s="47"/>
      <c r="AJ505" s="47"/>
      <c r="AK505" s="47"/>
      <c r="AL505" s="41"/>
      <c r="AM505" s="41"/>
      <c r="AN505" s="51">
        <f t="shared" ca="1" si="31"/>
        <v>1471.8529288567572</v>
      </c>
      <c r="AO505" s="59"/>
    </row>
    <row r="506" spans="1:41" ht="15" x14ac:dyDescent="0.2">
      <c r="A506" s="34" t="s">
        <v>38</v>
      </c>
      <c r="B506" s="35">
        <v>504</v>
      </c>
      <c r="C506" s="36">
        <v>2016</v>
      </c>
      <c r="D506" s="38" t="s">
        <v>348</v>
      </c>
      <c r="E506" s="39">
        <v>42619</v>
      </c>
      <c r="F506" s="40" t="s">
        <v>1091</v>
      </c>
      <c r="G506" s="41" t="s">
        <v>41</v>
      </c>
      <c r="H506" s="41" t="s">
        <v>42</v>
      </c>
      <c r="I506" s="42">
        <v>10000000</v>
      </c>
      <c r="J506" s="54">
        <v>10000000</v>
      </c>
      <c r="K506" s="54">
        <v>10000000</v>
      </c>
      <c r="L506" s="43">
        <v>0</v>
      </c>
      <c r="M506" s="37" t="s">
        <v>43</v>
      </c>
      <c r="N506" s="41" t="s">
        <v>1092</v>
      </c>
      <c r="O506" s="44">
        <v>42619.778634259259</v>
      </c>
      <c r="P506" s="44">
        <v>42735</v>
      </c>
      <c r="Q506" s="44">
        <v>42735</v>
      </c>
      <c r="R506" s="45">
        <f t="shared" si="29"/>
        <v>116.22136574074102</v>
      </c>
      <c r="S506" s="63">
        <f t="shared" si="28"/>
        <v>3.8740455246913674</v>
      </c>
      <c r="T506" s="46" t="str">
        <f t="shared" ca="1" si="30"/>
        <v>TERMINADO</v>
      </c>
      <c r="U506" s="47"/>
      <c r="V506" s="48"/>
      <c r="W506" s="48"/>
      <c r="X506" s="47"/>
      <c r="Y506" s="47"/>
      <c r="Z506" s="47"/>
      <c r="AA506" s="47"/>
      <c r="AB506" s="47"/>
      <c r="AC506" s="47"/>
      <c r="AD506" s="48"/>
      <c r="AE506" s="49"/>
      <c r="AF506" s="47"/>
      <c r="AG506" s="47"/>
      <c r="AH506" s="47"/>
      <c r="AI506" s="47"/>
      <c r="AJ506" s="47"/>
      <c r="AK506" s="47"/>
      <c r="AL506" s="41"/>
      <c r="AM506" s="41"/>
      <c r="AN506" s="51">
        <f t="shared" ca="1" si="31"/>
        <v>1333.8523049185922</v>
      </c>
      <c r="AO506" s="59"/>
    </row>
    <row r="507" spans="1:41" ht="15" x14ac:dyDescent="0.2">
      <c r="A507" s="34" t="s">
        <v>38</v>
      </c>
      <c r="B507" s="35">
        <v>505</v>
      </c>
      <c r="C507" s="36">
        <v>2016</v>
      </c>
      <c r="D507" s="38" t="s">
        <v>348</v>
      </c>
      <c r="E507" s="39">
        <v>42619</v>
      </c>
      <c r="F507" s="40" t="s">
        <v>1093</v>
      </c>
      <c r="G507" s="41" t="s">
        <v>41</v>
      </c>
      <c r="H507" s="41" t="s">
        <v>42</v>
      </c>
      <c r="I507" s="42">
        <v>19840000</v>
      </c>
      <c r="J507" s="54">
        <v>19840000</v>
      </c>
      <c r="K507" s="54">
        <v>19840000</v>
      </c>
      <c r="L507" s="43">
        <v>0</v>
      </c>
      <c r="M507" s="37" t="s">
        <v>43</v>
      </c>
      <c r="N507" s="41" t="s">
        <v>1094</v>
      </c>
      <c r="O507" s="44">
        <v>42619.777060185188</v>
      </c>
      <c r="P507" s="44">
        <v>42725</v>
      </c>
      <c r="Q507" s="44">
        <v>42725</v>
      </c>
      <c r="R507" s="45">
        <f t="shared" si="29"/>
        <v>106.22293981481198</v>
      </c>
      <c r="S507" s="63">
        <f t="shared" si="28"/>
        <v>3.5407646604937328</v>
      </c>
      <c r="T507" s="46" t="str">
        <f t="shared" ca="1" si="30"/>
        <v>TERMINADO</v>
      </c>
      <c r="U507" s="47"/>
      <c r="V507" s="48"/>
      <c r="W507" s="48"/>
      <c r="X507" s="47"/>
      <c r="Y507" s="47"/>
      <c r="Z507" s="47"/>
      <c r="AA507" s="47"/>
      <c r="AB507" s="47"/>
      <c r="AC507" s="47"/>
      <c r="AD507" s="48"/>
      <c r="AE507" s="49"/>
      <c r="AF507" s="47"/>
      <c r="AG507" s="47"/>
      <c r="AH507" s="47"/>
      <c r="AI507" s="47"/>
      <c r="AJ507" s="47"/>
      <c r="AK507" s="47"/>
      <c r="AL507" s="41"/>
      <c r="AM507" s="41"/>
      <c r="AN507" s="51">
        <f t="shared" ca="1" si="31"/>
        <v>1459.4050423735732</v>
      </c>
      <c r="AO507" s="59"/>
    </row>
    <row r="508" spans="1:41" ht="15" x14ac:dyDescent="0.2">
      <c r="A508" s="34" t="s">
        <v>38</v>
      </c>
      <c r="B508" s="35">
        <v>506</v>
      </c>
      <c r="C508" s="36">
        <v>2016</v>
      </c>
      <c r="D508" s="38" t="s">
        <v>39</v>
      </c>
      <c r="E508" s="39">
        <v>42619</v>
      </c>
      <c r="F508" s="40" t="s">
        <v>1095</v>
      </c>
      <c r="G508" s="41" t="s">
        <v>41</v>
      </c>
      <c r="H508" s="41" t="s">
        <v>42</v>
      </c>
      <c r="I508" s="42">
        <v>24916667</v>
      </c>
      <c r="J508" s="54">
        <v>24916667</v>
      </c>
      <c r="K508" s="54">
        <v>24916667</v>
      </c>
      <c r="L508" s="43">
        <v>0</v>
      </c>
      <c r="M508" s="37" t="s">
        <v>43</v>
      </c>
      <c r="N508" s="41" t="s">
        <v>1096</v>
      </c>
      <c r="O508" s="44">
        <v>42619.714641203704</v>
      </c>
      <c r="P508" s="44">
        <v>42735</v>
      </c>
      <c r="Q508" s="44">
        <v>42735</v>
      </c>
      <c r="R508" s="45">
        <f t="shared" si="29"/>
        <v>116.28535879629635</v>
      </c>
      <c r="S508" s="63">
        <f t="shared" si="28"/>
        <v>3.8761786265432119</v>
      </c>
      <c r="T508" s="46" t="str">
        <f t="shared" ca="1" si="30"/>
        <v>TERMINADO</v>
      </c>
      <c r="U508" s="47"/>
      <c r="V508" s="48"/>
      <c r="W508" s="48"/>
      <c r="X508" s="47"/>
      <c r="Y508" s="47"/>
      <c r="Z508" s="47"/>
      <c r="AA508" s="47"/>
      <c r="AB508" s="47"/>
      <c r="AC508" s="47"/>
      <c r="AD508" s="48"/>
      <c r="AE508" s="49"/>
      <c r="AF508" s="47"/>
      <c r="AG508" s="47"/>
      <c r="AH508" s="47"/>
      <c r="AI508" s="47"/>
      <c r="AJ508" s="47"/>
      <c r="AK508" s="47"/>
      <c r="AL508" s="41"/>
      <c r="AM508" s="41"/>
      <c r="AN508" s="51">
        <f t="shared" ca="1" si="31"/>
        <v>1333.1733030226264</v>
      </c>
      <c r="AO508" s="59"/>
    </row>
    <row r="509" spans="1:41" ht="15" x14ac:dyDescent="0.2">
      <c r="A509" s="34" t="s">
        <v>38</v>
      </c>
      <c r="B509" s="35">
        <v>507</v>
      </c>
      <c r="C509" s="36">
        <v>2016</v>
      </c>
      <c r="D509" s="38" t="s">
        <v>348</v>
      </c>
      <c r="E509" s="39">
        <v>42619</v>
      </c>
      <c r="F509" s="40" t="s">
        <v>1097</v>
      </c>
      <c r="G509" s="41" t="s">
        <v>41</v>
      </c>
      <c r="H509" s="41" t="s">
        <v>42</v>
      </c>
      <c r="I509" s="42">
        <v>40000000</v>
      </c>
      <c r="J509" s="54">
        <v>40000000</v>
      </c>
      <c r="K509" s="54">
        <v>40000000</v>
      </c>
      <c r="L509" s="43">
        <v>0</v>
      </c>
      <c r="M509" s="37" t="s">
        <v>43</v>
      </c>
      <c r="N509" s="41" t="s">
        <v>1098</v>
      </c>
      <c r="O509" s="44">
        <v>42619.763391203705</v>
      </c>
      <c r="P509" s="44">
        <v>42735</v>
      </c>
      <c r="Q509" s="44">
        <v>42735</v>
      </c>
      <c r="R509" s="45">
        <f t="shared" si="29"/>
        <v>116.2366087962946</v>
      </c>
      <c r="S509" s="63">
        <f t="shared" si="28"/>
        <v>3.8745536265431535</v>
      </c>
      <c r="T509" s="46" t="str">
        <f t="shared" ca="1" si="30"/>
        <v>TERMINADO</v>
      </c>
      <c r="U509" s="47"/>
      <c r="V509" s="48"/>
      <c r="W509" s="48"/>
      <c r="X509" s="47"/>
      <c r="Y509" s="47"/>
      <c r="Z509" s="47"/>
      <c r="AA509" s="47"/>
      <c r="AB509" s="47"/>
      <c r="AC509" s="47"/>
      <c r="AD509" s="48"/>
      <c r="AE509" s="49"/>
      <c r="AF509" s="47"/>
      <c r="AG509" s="47"/>
      <c r="AH509" s="47"/>
      <c r="AI509" s="47"/>
      <c r="AJ509" s="47"/>
      <c r="AK509" s="47"/>
      <c r="AL509" s="41"/>
      <c r="AM509" s="41"/>
      <c r="AN509" s="51">
        <f t="shared" ca="1" si="31"/>
        <v>1333.6904997917602</v>
      </c>
      <c r="AO509" s="59"/>
    </row>
    <row r="510" spans="1:41" ht="15" x14ac:dyDescent="0.2">
      <c r="A510" s="34" t="s">
        <v>38</v>
      </c>
      <c r="B510" s="35">
        <v>508</v>
      </c>
      <c r="C510" s="36">
        <v>2016</v>
      </c>
      <c r="D510" s="38" t="s">
        <v>53</v>
      </c>
      <c r="E510" s="39">
        <v>42619</v>
      </c>
      <c r="F510" s="40" t="s">
        <v>1099</v>
      </c>
      <c r="G510" s="41" t="s">
        <v>41</v>
      </c>
      <c r="H510" s="41" t="s">
        <v>42</v>
      </c>
      <c r="I510" s="42">
        <v>11600000</v>
      </c>
      <c r="J510" s="54">
        <v>11600000</v>
      </c>
      <c r="K510" s="54">
        <v>11600000</v>
      </c>
      <c r="L510" s="43">
        <v>0</v>
      </c>
      <c r="M510" s="37" t="s">
        <v>43</v>
      </c>
      <c r="N510" s="41" t="s">
        <v>1100</v>
      </c>
      <c r="O510" s="44">
        <v>42619.786932870367</v>
      </c>
      <c r="P510" s="44">
        <v>42735</v>
      </c>
      <c r="Q510" s="44">
        <v>42735</v>
      </c>
      <c r="R510" s="45">
        <f t="shared" si="29"/>
        <v>116.21306712963269</v>
      </c>
      <c r="S510" s="63">
        <f t="shared" si="28"/>
        <v>3.8737689043210897</v>
      </c>
      <c r="T510" s="46" t="str">
        <f t="shared" ca="1" si="30"/>
        <v>TERMINADO</v>
      </c>
      <c r="U510" s="47"/>
      <c r="V510" s="48"/>
      <c r="W510" s="48"/>
      <c r="X510" s="47"/>
      <c r="Y510" s="47"/>
      <c r="Z510" s="47"/>
      <c r="AA510" s="47"/>
      <c r="AB510" s="47"/>
      <c r="AC510" s="47"/>
      <c r="AD510" s="48"/>
      <c r="AE510" s="49"/>
      <c r="AF510" s="47"/>
      <c r="AG510" s="47"/>
      <c r="AH510" s="47"/>
      <c r="AI510" s="47"/>
      <c r="AJ510" s="47"/>
      <c r="AK510" s="47"/>
      <c r="AL510" s="41"/>
      <c r="AM510" s="41"/>
      <c r="AN510" s="51">
        <f t="shared" ca="1" si="31"/>
        <v>1333.9404125703093</v>
      </c>
      <c r="AO510" s="59"/>
    </row>
    <row r="511" spans="1:41" ht="15" x14ac:dyDescent="0.2">
      <c r="A511" s="34" t="s">
        <v>38</v>
      </c>
      <c r="B511" s="35">
        <v>509</v>
      </c>
      <c r="C511" s="36">
        <v>2016</v>
      </c>
      <c r="D511" s="38" t="s">
        <v>53</v>
      </c>
      <c r="E511" s="39">
        <v>42619</v>
      </c>
      <c r="F511" s="40" t="s">
        <v>1101</v>
      </c>
      <c r="G511" s="41" t="s">
        <v>41</v>
      </c>
      <c r="H511" s="41" t="s">
        <v>42</v>
      </c>
      <c r="I511" s="42">
        <v>22000000</v>
      </c>
      <c r="J511" s="54">
        <v>22000000</v>
      </c>
      <c r="K511" s="54">
        <v>22000000</v>
      </c>
      <c r="L511" s="43">
        <v>0</v>
      </c>
      <c r="M511" s="37" t="s">
        <v>43</v>
      </c>
      <c r="N511" s="41" t="s">
        <v>1102</v>
      </c>
      <c r="O511" s="44">
        <v>42619.781574074077</v>
      </c>
      <c r="P511" s="44">
        <v>42735</v>
      </c>
      <c r="Q511" s="44">
        <v>42735</v>
      </c>
      <c r="R511" s="45">
        <f t="shared" si="29"/>
        <v>116.21842592592293</v>
      </c>
      <c r="S511" s="63">
        <f t="shared" si="28"/>
        <v>3.8739475308640978</v>
      </c>
      <c r="T511" s="46" t="str">
        <f t="shared" ca="1" si="30"/>
        <v>TERMINADO</v>
      </c>
      <c r="U511" s="47"/>
      <c r="V511" s="48"/>
      <c r="W511" s="48"/>
      <c r="X511" s="47"/>
      <c r="Y511" s="47"/>
      <c r="Z511" s="47"/>
      <c r="AA511" s="47"/>
      <c r="AB511" s="47"/>
      <c r="AC511" s="47"/>
      <c r="AD511" s="48"/>
      <c r="AE511" s="49"/>
      <c r="AF511" s="47"/>
      <c r="AG511" s="47"/>
      <c r="AH511" s="47"/>
      <c r="AI511" s="47"/>
      <c r="AJ511" s="47"/>
      <c r="AK511" s="47"/>
      <c r="AL511" s="41"/>
      <c r="AM511" s="41"/>
      <c r="AN511" s="51">
        <f t="shared" ca="1" si="31"/>
        <v>1333.8835159529908</v>
      </c>
      <c r="AO511" s="59"/>
    </row>
    <row r="512" spans="1:41" ht="15" x14ac:dyDescent="0.2">
      <c r="A512" s="34" t="s">
        <v>38</v>
      </c>
      <c r="B512" s="35">
        <v>510</v>
      </c>
      <c r="C512" s="36">
        <v>2016</v>
      </c>
      <c r="D512" s="38" t="s">
        <v>53</v>
      </c>
      <c r="E512" s="39">
        <v>42619</v>
      </c>
      <c r="F512" s="40" t="s">
        <v>1103</v>
      </c>
      <c r="G512" s="41" t="s">
        <v>41</v>
      </c>
      <c r="H512" s="41" t="s">
        <v>42</v>
      </c>
      <c r="I512" s="42">
        <v>29200000</v>
      </c>
      <c r="J512" s="54">
        <v>29200000</v>
      </c>
      <c r="K512" s="54">
        <v>29200000</v>
      </c>
      <c r="L512" s="43">
        <v>0</v>
      </c>
      <c r="M512" s="37" t="s">
        <v>43</v>
      </c>
      <c r="N512" s="41" t="s">
        <v>1104</v>
      </c>
      <c r="O512" s="44">
        <v>42619.780046296299</v>
      </c>
      <c r="P512" s="44">
        <v>42735</v>
      </c>
      <c r="Q512" s="44">
        <v>42735</v>
      </c>
      <c r="R512" s="45">
        <f t="shared" si="29"/>
        <v>116.21995370370132</v>
      </c>
      <c r="S512" s="63">
        <f t="shared" si="28"/>
        <v>3.8739984567900438</v>
      </c>
      <c r="T512" s="46" t="str">
        <f t="shared" ca="1" si="30"/>
        <v>TERMINADO</v>
      </c>
      <c r="U512" s="47"/>
      <c r="V512" s="48"/>
      <c r="W512" s="48"/>
      <c r="X512" s="47"/>
      <c r="Y512" s="47"/>
      <c r="Z512" s="47"/>
      <c r="AA512" s="47"/>
      <c r="AB512" s="47"/>
      <c r="AC512" s="47"/>
      <c r="AD512" s="48"/>
      <c r="AE512" s="49"/>
      <c r="AF512" s="47"/>
      <c r="AG512" s="47"/>
      <c r="AH512" s="47"/>
      <c r="AI512" s="47"/>
      <c r="AJ512" s="47"/>
      <c r="AK512" s="47"/>
      <c r="AL512" s="41"/>
      <c r="AM512" s="41"/>
      <c r="AN512" s="51">
        <f t="shared" ca="1" si="31"/>
        <v>1333.867295848295</v>
      </c>
      <c r="AO512" s="59"/>
    </row>
    <row r="513" spans="1:41" ht="15" x14ac:dyDescent="0.2">
      <c r="A513" s="34" t="s">
        <v>38</v>
      </c>
      <c r="B513" s="35">
        <v>511</v>
      </c>
      <c r="C513" s="36">
        <v>2016</v>
      </c>
      <c r="D513" s="38" t="s">
        <v>348</v>
      </c>
      <c r="E513" s="39">
        <v>42619</v>
      </c>
      <c r="F513" s="40" t="s">
        <v>1105</v>
      </c>
      <c r="G513" s="41" t="s">
        <v>41</v>
      </c>
      <c r="H513" s="41" t="s">
        <v>42</v>
      </c>
      <c r="I513" s="42">
        <v>8000000</v>
      </c>
      <c r="J513" s="54">
        <v>8000000</v>
      </c>
      <c r="K513" s="54">
        <v>8000000</v>
      </c>
      <c r="L513" s="43">
        <v>0</v>
      </c>
      <c r="M513" s="37" t="s">
        <v>43</v>
      </c>
      <c r="N513" s="41" t="s">
        <v>1106</v>
      </c>
      <c r="O513" s="44">
        <v>42619.785381944443</v>
      </c>
      <c r="P513" s="44">
        <v>42735</v>
      </c>
      <c r="Q513" s="44">
        <v>42735</v>
      </c>
      <c r="R513" s="45">
        <f t="shared" si="29"/>
        <v>116.21461805555737</v>
      </c>
      <c r="S513" s="63">
        <f t="shared" ref="S513:S576" si="32">+R513/30</f>
        <v>3.8738206018519121</v>
      </c>
      <c r="T513" s="46" t="str">
        <f t="shared" ca="1" si="30"/>
        <v>TERMINADO</v>
      </c>
      <c r="U513" s="47"/>
      <c r="V513" s="48"/>
      <c r="W513" s="48"/>
      <c r="X513" s="47"/>
      <c r="Y513" s="47"/>
      <c r="Z513" s="47"/>
      <c r="AA513" s="47"/>
      <c r="AB513" s="47"/>
      <c r="AC513" s="47"/>
      <c r="AD513" s="48"/>
      <c r="AE513" s="49"/>
      <c r="AF513" s="47"/>
      <c r="AG513" s="47"/>
      <c r="AH513" s="47"/>
      <c r="AI513" s="47"/>
      <c r="AJ513" s="47"/>
      <c r="AK513" s="47"/>
      <c r="AL513" s="41"/>
      <c r="AM513" s="41"/>
      <c r="AN513" s="51">
        <f t="shared" ca="1" si="31"/>
        <v>1333.9239451911844</v>
      </c>
      <c r="AO513" s="59"/>
    </row>
    <row r="514" spans="1:41" ht="15" x14ac:dyDescent="0.2">
      <c r="A514" s="34" t="s">
        <v>38</v>
      </c>
      <c r="B514" s="35">
        <v>512</v>
      </c>
      <c r="C514" s="36">
        <v>2016</v>
      </c>
      <c r="D514" s="38" t="s">
        <v>53</v>
      </c>
      <c r="E514" s="39">
        <v>42619</v>
      </c>
      <c r="F514" s="40" t="s">
        <v>1107</v>
      </c>
      <c r="G514" s="41" t="s">
        <v>41</v>
      </c>
      <c r="H514" s="41" t="s">
        <v>42</v>
      </c>
      <c r="I514" s="42">
        <v>12600000</v>
      </c>
      <c r="J514" s="54">
        <v>12600000</v>
      </c>
      <c r="K514" s="54">
        <v>13800000</v>
      </c>
      <c r="L514" s="43">
        <v>0</v>
      </c>
      <c r="M514" s="37" t="s">
        <v>43</v>
      </c>
      <c r="N514" s="41" t="s">
        <v>1108</v>
      </c>
      <c r="O514" s="44">
        <v>42619.796423611115</v>
      </c>
      <c r="P514" s="44">
        <v>42735</v>
      </c>
      <c r="Q514" s="44">
        <v>42735</v>
      </c>
      <c r="R514" s="45">
        <f t="shared" si="29"/>
        <v>116.20357638888527</v>
      </c>
      <c r="S514" s="63">
        <f t="shared" si="32"/>
        <v>3.8734525462961757</v>
      </c>
      <c r="T514" s="46" t="str">
        <f t="shared" ca="1" si="30"/>
        <v>TERMINADO</v>
      </c>
      <c r="U514" s="47"/>
      <c r="V514" s="48"/>
      <c r="W514" s="48"/>
      <c r="X514" s="47"/>
      <c r="Y514" s="47"/>
      <c r="Z514" s="47"/>
      <c r="AA514" s="47"/>
      <c r="AB514" s="47"/>
      <c r="AC514" s="47"/>
      <c r="AD514" s="48"/>
      <c r="AE514" s="49"/>
      <c r="AF514" s="47"/>
      <c r="AG514" s="47"/>
      <c r="AH514" s="47"/>
      <c r="AI514" s="47"/>
      <c r="AJ514" s="47"/>
      <c r="AK514" s="47"/>
      <c r="AL514" s="41"/>
      <c r="AM514" s="41"/>
      <c r="AN514" s="51">
        <f t="shared" ca="1" si="31"/>
        <v>1334.0411926746519</v>
      </c>
      <c r="AO514" s="59"/>
    </row>
    <row r="515" spans="1:41" ht="15" x14ac:dyDescent="0.2">
      <c r="A515" s="34" t="s">
        <v>38</v>
      </c>
      <c r="B515" s="35">
        <v>513</v>
      </c>
      <c r="C515" s="36">
        <v>2016</v>
      </c>
      <c r="D515" s="38" t="s">
        <v>193</v>
      </c>
      <c r="E515" s="39">
        <v>42620</v>
      </c>
      <c r="F515" s="40" t="s">
        <v>1109</v>
      </c>
      <c r="G515" s="41" t="s">
        <v>41</v>
      </c>
      <c r="H515" s="41" t="s">
        <v>42</v>
      </c>
      <c r="I515" s="42">
        <v>28000000</v>
      </c>
      <c r="J515" s="54">
        <v>28000000</v>
      </c>
      <c r="K515" s="54">
        <v>28000000</v>
      </c>
      <c r="L515" s="43">
        <v>0</v>
      </c>
      <c r="M515" s="37" t="s">
        <v>43</v>
      </c>
      <c r="N515" s="41" t="s">
        <v>1110</v>
      </c>
      <c r="O515" s="44">
        <v>42620.601331018515</v>
      </c>
      <c r="P515" s="44">
        <v>42735</v>
      </c>
      <c r="Q515" s="44">
        <v>42735</v>
      </c>
      <c r="R515" s="45">
        <f t="shared" ref="R515:R578" si="33">P515-O515+1</f>
        <v>115.39866898148466</v>
      </c>
      <c r="S515" s="63">
        <f t="shared" si="32"/>
        <v>3.8466222993828221</v>
      </c>
      <c r="T515" s="46" t="str">
        <f t="shared" ref="T515:T578" ca="1" si="34">IF(O515=0,"",IF($T$1&gt;P515,"TERMINADO","EN EJECUCION"))</f>
        <v>TERMINADO</v>
      </c>
      <c r="U515" s="47"/>
      <c r="V515" s="48"/>
      <c r="W515" s="48"/>
      <c r="X515" s="47"/>
      <c r="Y515" s="47"/>
      <c r="Z515" s="47"/>
      <c r="AA515" s="47"/>
      <c r="AB515" s="47"/>
      <c r="AC515" s="47"/>
      <c r="AD515" s="48"/>
      <c r="AE515" s="49"/>
      <c r="AF515" s="47"/>
      <c r="AG515" s="47"/>
      <c r="AH515" s="47"/>
      <c r="AI515" s="47"/>
      <c r="AJ515" s="47"/>
      <c r="AK515" s="47"/>
      <c r="AL515" s="41"/>
      <c r="AM515" s="41"/>
      <c r="AN515" s="51">
        <f t="shared" ca="1" si="31"/>
        <v>1342.6486480793644</v>
      </c>
      <c r="AO515" s="59"/>
    </row>
    <row r="516" spans="1:41" ht="15" x14ac:dyDescent="0.2">
      <c r="A516" s="34" t="s">
        <v>38</v>
      </c>
      <c r="B516" s="35">
        <v>514</v>
      </c>
      <c r="C516" s="36">
        <v>2016</v>
      </c>
      <c r="D516" s="38" t="s">
        <v>46</v>
      </c>
      <c r="E516" s="39">
        <v>42620</v>
      </c>
      <c r="F516" s="40" t="s">
        <v>1111</v>
      </c>
      <c r="G516" s="41" t="s">
        <v>41</v>
      </c>
      <c r="H516" s="41" t="s">
        <v>42</v>
      </c>
      <c r="I516" s="42">
        <v>11550000</v>
      </c>
      <c r="J516" s="54">
        <v>11550000</v>
      </c>
      <c r="K516" s="54">
        <v>11550000</v>
      </c>
      <c r="L516" s="43">
        <v>0</v>
      </c>
      <c r="M516" s="37" t="s">
        <v>43</v>
      </c>
      <c r="N516" s="41" t="s">
        <v>1112</v>
      </c>
      <c r="O516" s="44">
        <v>42620.726215277777</v>
      </c>
      <c r="P516" s="44">
        <v>42722</v>
      </c>
      <c r="Q516" s="44">
        <v>42722</v>
      </c>
      <c r="R516" s="45">
        <f t="shared" si="33"/>
        <v>102.27378472222335</v>
      </c>
      <c r="S516" s="63">
        <f t="shared" si="32"/>
        <v>3.409126157407445</v>
      </c>
      <c r="T516" s="46" t="str">
        <f t="shared" ca="1" si="34"/>
        <v>TERMINADO</v>
      </c>
      <c r="U516" s="47"/>
      <c r="V516" s="48"/>
      <c r="W516" s="48"/>
      <c r="X516" s="47"/>
      <c r="Y516" s="47"/>
      <c r="Z516" s="47"/>
      <c r="AA516" s="47"/>
      <c r="AB516" s="47"/>
      <c r="AC516" s="47"/>
      <c r="AD516" s="48"/>
      <c r="AE516" s="49"/>
      <c r="AF516" s="47"/>
      <c r="AG516" s="47"/>
      <c r="AH516" s="47"/>
      <c r="AI516" s="47"/>
      <c r="AJ516" s="47"/>
      <c r="AK516" s="47"/>
      <c r="AL516" s="41"/>
      <c r="AM516" s="41"/>
      <c r="AN516" s="51">
        <f t="shared" ca="1" si="31"/>
        <v>1514.8298158028147</v>
      </c>
      <c r="AO516" s="59"/>
    </row>
    <row r="517" spans="1:41" ht="15" x14ac:dyDescent="0.2">
      <c r="A517" s="34" t="s">
        <v>38</v>
      </c>
      <c r="B517" s="35">
        <v>515</v>
      </c>
      <c r="C517" s="36">
        <v>2016</v>
      </c>
      <c r="D517" s="38" t="s">
        <v>53</v>
      </c>
      <c r="E517" s="39">
        <v>42620</v>
      </c>
      <c r="F517" s="40" t="s">
        <v>1113</v>
      </c>
      <c r="G517" s="41" t="s">
        <v>41</v>
      </c>
      <c r="H517" s="41" t="s">
        <v>42</v>
      </c>
      <c r="I517" s="42">
        <v>14000000</v>
      </c>
      <c r="J517" s="54">
        <v>14000000</v>
      </c>
      <c r="K517" s="54">
        <v>14000000</v>
      </c>
      <c r="L517" s="43">
        <v>0</v>
      </c>
      <c r="M517" s="37" t="s">
        <v>43</v>
      </c>
      <c r="N517" s="41" t="s">
        <v>1114</v>
      </c>
      <c r="O517" s="44">
        <v>42620.63490740741</v>
      </c>
      <c r="P517" s="44">
        <v>42725</v>
      </c>
      <c r="Q517" s="44">
        <v>42725</v>
      </c>
      <c r="R517" s="45">
        <f t="shared" si="33"/>
        <v>105.36509259259037</v>
      </c>
      <c r="S517" s="63">
        <f t="shared" si="32"/>
        <v>3.5121697530863458</v>
      </c>
      <c r="T517" s="46" t="str">
        <f t="shared" ca="1" si="34"/>
        <v>TERMINADO</v>
      </c>
      <c r="U517" s="47"/>
      <c r="V517" s="48"/>
      <c r="W517" s="48"/>
      <c r="X517" s="47"/>
      <c r="Y517" s="47"/>
      <c r="Z517" s="47"/>
      <c r="AA517" s="47"/>
      <c r="AB517" s="47"/>
      <c r="AC517" s="47"/>
      <c r="AD517" s="48"/>
      <c r="AE517" s="49"/>
      <c r="AF517" s="47"/>
      <c r="AG517" s="47"/>
      <c r="AH517" s="47"/>
      <c r="AI517" s="47"/>
      <c r="AJ517" s="47"/>
      <c r="AK517" s="47"/>
      <c r="AL517" s="41"/>
      <c r="AM517" s="41"/>
      <c r="AN517" s="51">
        <f t="shared" ca="1" si="31"/>
        <v>1470.4728619975103</v>
      </c>
      <c r="AO517" s="59"/>
    </row>
    <row r="518" spans="1:41" ht="15" x14ac:dyDescent="0.2">
      <c r="A518" s="34" t="s">
        <v>38</v>
      </c>
      <c r="B518" s="35">
        <v>516</v>
      </c>
      <c r="C518" s="36">
        <v>2016</v>
      </c>
      <c r="D518" s="38" t="s">
        <v>160</v>
      </c>
      <c r="E518" s="39">
        <v>42620</v>
      </c>
      <c r="F518" s="40" t="s">
        <v>1115</v>
      </c>
      <c r="G518" s="41" t="s">
        <v>41</v>
      </c>
      <c r="H518" s="41" t="s">
        <v>42</v>
      </c>
      <c r="I518" s="42">
        <v>8416666</v>
      </c>
      <c r="J518" s="54">
        <v>8416666</v>
      </c>
      <c r="K518" s="54">
        <v>8416666</v>
      </c>
      <c r="L518" s="43">
        <v>0</v>
      </c>
      <c r="M518" s="37" t="s">
        <v>43</v>
      </c>
      <c r="N518" s="41" t="s">
        <v>1116</v>
      </c>
      <c r="O518" s="44">
        <v>42620.59443287037</v>
      </c>
      <c r="P518" s="44">
        <v>42720</v>
      </c>
      <c r="Q518" s="44">
        <v>42720</v>
      </c>
      <c r="R518" s="45">
        <f t="shared" si="33"/>
        <v>100.40556712963007</v>
      </c>
      <c r="S518" s="63">
        <f t="shared" si="32"/>
        <v>3.3468522376543359</v>
      </c>
      <c r="T518" s="46" t="str">
        <f t="shared" ca="1" si="34"/>
        <v>TERMINADO</v>
      </c>
      <c r="U518" s="47"/>
      <c r="V518" s="48"/>
      <c r="W518" s="48"/>
      <c r="X518" s="47"/>
      <c r="Y518" s="47"/>
      <c r="Z518" s="47"/>
      <c r="AA518" s="47"/>
      <c r="AB518" s="47"/>
      <c r="AC518" s="47"/>
      <c r="AD518" s="48"/>
      <c r="AE518" s="49"/>
      <c r="AF518" s="47"/>
      <c r="AG518" s="47"/>
      <c r="AH518" s="47"/>
      <c r="AI518" s="47"/>
      <c r="AJ518" s="47"/>
      <c r="AK518" s="47"/>
      <c r="AL518" s="41"/>
      <c r="AM518" s="41"/>
      <c r="AN518" s="51">
        <f t="shared" ca="1" si="31"/>
        <v>1543.1470698524588</v>
      </c>
      <c r="AO518" s="59"/>
    </row>
    <row r="519" spans="1:41" ht="15" x14ac:dyDescent="0.2">
      <c r="A519" s="34" t="s">
        <v>38</v>
      </c>
      <c r="B519" s="35">
        <v>517</v>
      </c>
      <c r="C519" s="36">
        <v>2016</v>
      </c>
      <c r="D519" s="38" t="s">
        <v>53</v>
      </c>
      <c r="E519" s="39">
        <v>42620</v>
      </c>
      <c r="F519" s="40" t="s">
        <v>1117</v>
      </c>
      <c r="G519" s="41" t="s">
        <v>41</v>
      </c>
      <c r="H519" s="41" t="s">
        <v>42</v>
      </c>
      <c r="I519" s="42">
        <v>25200000</v>
      </c>
      <c r="J519" s="54">
        <v>25200000</v>
      </c>
      <c r="K519" s="54">
        <v>25200000</v>
      </c>
      <c r="L519" s="43">
        <v>0</v>
      </c>
      <c r="M519" s="37" t="s">
        <v>43</v>
      </c>
      <c r="N519" s="41" t="s">
        <v>1118</v>
      </c>
      <c r="O519" s="44">
        <v>42620.659270833334</v>
      </c>
      <c r="P519" s="44">
        <v>42735</v>
      </c>
      <c r="Q519" s="44">
        <v>42735</v>
      </c>
      <c r="R519" s="45">
        <f t="shared" si="33"/>
        <v>115.34072916666628</v>
      </c>
      <c r="S519" s="63">
        <f t="shared" si="32"/>
        <v>3.8446909722222093</v>
      </c>
      <c r="T519" s="46" t="str">
        <f t="shared" ca="1" si="34"/>
        <v>TERMINADO</v>
      </c>
      <c r="U519" s="47"/>
      <c r="V519" s="48"/>
      <c r="W519" s="48"/>
      <c r="X519" s="47"/>
      <c r="Y519" s="47"/>
      <c r="Z519" s="47"/>
      <c r="AA519" s="47"/>
      <c r="AB519" s="47"/>
      <c r="AC519" s="47"/>
      <c r="AD519" s="48"/>
      <c r="AE519" s="49"/>
      <c r="AF519" s="47"/>
      <c r="AG519" s="47"/>
      <c r="AH519" s="47"/>
      <c r="AI519" s="47"/>
      <c r="AJ519" s="47"/>
      <c r="AK519" s="47"/>
      <c r="AL519" s="41"/>
      <c r="AM519" s="41"/>
      <c r="AN519" s="51">
        <f t="shared" ref="AN519:AN582" ca="1" si="35">IF(R519=1,"",100*($T$1-O519+1)/R519)</f>
        <v>1343.2728753846209</v>
      </c>
      <c r="AO519" s="59"/>
    </row>
    <row r="520" spans="1:41" ht="15" x14ac:dyDescent="0.2">
      <c r="A520" s="34" t="s">
        <v>38</v>
      </c>
      <c r="B520" s="35">
        <v>518</v>
      </c>
      <c r="C520" s="36">
        <v>2016</v>
      </c>
      <c r="D520" s="38" t="s">
        <v>193</v>
      </c>
      <c r="E520" s="39">
        <v>42620</v>
      </c>
      <c r="F520" s="40" t="s">
        <v>1119</v>
      </c>
      <c r="G520" s="41" t="s">
        <v>41</v>
      </c>
      <c r="H520" s="41" t="s">
        <v>42</v>
      </c>
      <c r="I520" s="42">
        <v>19666667</v>
      </c>
      <c r="J520" s="54">
        <v>19666667</v>
      </c>
      <c r="K520" s="54">
        <v>19666667</v>
      </c>
      <c r="L520" s="43">
        <v>0</v>
      </c>
      <c r="M520" s="37" t="s">
        <v>43</v>
      </c>
      <c r="N520" s="41" t="s">
        <v>1120</v>
      </c>
      <c r="O520" s="44">
        <v>42620.691666666666</v>
      </c>
      <c r="P520" s="44">
        <v>42720</v>
      </c>
      <c r="Q520" s="44">
        <v>42720</v>
      </c>
      <c r="R520" s="45">
        <f t="shared" si="33"/>
        <v>100.3083333333343</v>
      </c>
      <c r="S520" s="63">
        <f t="shared" si="32"/>
        <v>3.3436111111111435</v>
      </c>
      <c r="T520" s="46" t="str">
        <f t="shared" ca="1" si="34"/>
        <v>TERMINADO</v>
      </c>
      <c r="U520" s="47"/>
      <c r="V520" s="48"/>
      <c r="W520" s="48"/>
      <c r="X520" s="47"/>
      <c r="Y520" s="47"/>
      <c r="Z520" s="47"/>
      <c r="AA520" s="47"/>
      <c r="AB520" s="47"/>
      <c r="AC520" s="47"/>
      <c r="AD520" s="48"/>
      <c r="AE520" s="49"/>
      <c r="AF520" s="47"/>
      <c r="AG520" s="47"/>
      <c r="AH520" s="47"/>
      <c r="AI520" s="47"/>
      <c r="AJ520" s="47"/>
      <c r="AK520" s="47"/>
      <c r="AL520" s="41"/>
      <c r="AM520" s="41"/>
      <c r="AN520" s="51">
        <f t="shared" ca="1" si="35"/>
        <v>1544.545983218396</v>
      </c>
      <c r="AO520" s="59"/>
    </row>
    <row r="521" spans="1:41" ht="15" x14ac:dyDescent="0.2">
      <c r="A521" s="34" t="s">
        <v>38</v>
      </c>
      <c r="B521" s="35">
        <v>519</v>
      </c>
      <c r="C521" s="36">
        <v>2016</v>
      </c>
      <c r="D521" s="38" t="s">
        <v>46</v>
      </c>
      <c r="E521" s="39">
        <v>42620</v>
      </c>
      <c r="F521" s="40" t="s">
        <v>1121</v>
      </c>
      <c r="G521" s="41" t="s">
        <v>41</v>
      </c>
      <c r="H521" s="41" t="s">
        <v>42</v>
      </c>
      <c r="I521" s="42">
        <v>10800000</v>
      </c>
      <c r="J521" s="54">
        <v>10800000</v>
      </c>
      <c r="K521" s="54">
        <v>10800000</v>
      </c>
      <c r="L521" s="43">
        <v>0</v>
      </c>
      <c r="M521" s="37" t="s">
        <v>43</v>
      </c>
      <c r="N521" s="41" t="s">
        <v>1122</v>
      </c>
      <c r="O521" s="44">
        <v>42620.724861111114</v>
      </c>
      <c r="P521" s="44">
        <v>42735</v>
      </c>
      <c r="Q521" s="44">
        <v>42735</v>
      </c>
      <c r="R521" s="45">
        <f t="shared" si="33"/>
        <v>115.27513888888643</v>
      </c>
      <c r="S521" s="63">
        <f t="shared" si="32"/>
        <v>3.8425046296295475</v>
      </c>
      <c r="T521" s="46" t="str">
        <f t="shared" ca="1" si="34"/>
        <v>TERMINADO</v>
      </c>
      <c r="U521" s="47"/>
      <c r="V521" s="48"/>
      <c r="W521" s="48"/>
      <c r="X521" s="47"/>
      <c r="Y521" s="47"/>
      <c r="Z521" s="47"/>
      <c r="AA521" s="47"/>
      <c r="AB521" s="47"/>
      <c r="AC521" s="47"/>
      <c r="AD521" s="48"/>
      <c r="AE521" s="49"/>
      <c r="AF521" s="47"/>
      <c r="AG521" s="47"/>
      <c r="AH521" s="47"/>
      <c r="AI521" s="47"/>
      <c r="AJ521" s="47"/>
      <c r="AK521" s="47"/>
      <c r="AL521" s="41"/>
      <c r="AM521" s="41"/>
      <c r="AN521" s="51">
        <f t="shared" ca="1" si="35"/>
        <v>1343.9802838860433</v>
      </c>
      <c r="AO521" s="59"/>
    </row>
    <row r="522" spans="1:41" ht="15" x14ac:dyDescent="0.2">
      <c r="A522" s="34" t="s">
        <v>38</v>
      </c>
      <c r="B522" s="35">
        <v>520</v>
      </c>
      <c r="C522" s="36">
        <v>2016</v>
      </c>
      <c r="D522" s="38" t="s">
        <v>53</v>
      </c>
      <c r="E522" s="39">
        <v>42620</v>
      </c>
      <c r="F522" s="40" t="s">
        <v>1123</v>
      </c>
      <c r="G522" s="41" t="s">
        <v>41</v>
      </c>
      <c r="H522" s="41" t="s">
        <v>42</v>
      </c>
      <c r="I522" s="42">
        <v>35000000</v>
      </c>
      <c r="J522" s="54">
        <v>35000000</v>
      </c>
      <c r="K522" s="54">
        <v>35000000</v>
      </c>
      <c r="L522" s="43">
        <v>0</v>
      </c>
      <c r="M522" s="37" t="s">
        <v>43</v>
      </c>
      <c r="N522" s="41" t="s">
        <v>1124</v>
      </c>
      <c r="O522" s="44">
        <v>42620.722893518519</v>
      </c>
      <c r="P522" s="44">
        <v>42725</v>
      </c>
      <c r="Q522" s="44">
        <v>42725</v>
      </c>
      <c r="R522" s="45">
        <f t="shared" si="33"/>
        <v>105.27710648148059</v>
      </c>
      <c r="S522" s="63">
        <f t="shared" si="32"/>
        <v>3.5092368827160194</v>
      </c>
      <c r="T522" s="46" t="str">
        <f t="shared" ca="1" si="34"/>
        <v>TERMINADO</v>
      </c>
      <c r="U522" s="47"/>
      <c r="V522" s="48"/>
      <c r="W522" s="48"/>
      <c r="X522" s="47"/>
      <c r="Y522" s="47"/>
      <c r="Z522" s="47"/>
      <c r="AA522" s="47"/>
      <c r="AB522" s="47"/>
      <c r="AC522" s="47"/>
      <c r="AD522" s="48"/>
      <c r="AE522" s="49"/>
      <c r="AF522" s="47"/>
      <c r="AG522" s="47"/>
      <c r="AH522" s="47"/>
      <c r="AI522" s="47"/>
      <c r="AJ522" s="47"/>
      <c r="AK522" s="47"/>
      <c r="AL522" s="41"/>
      <c r="AM522" s="41"/>
      <c r="AN522" s="51">
        <f t="shared" ca="1" si="35"/>
        <v>1471.6182447073768</v>
      </c>
      <c r="AO522" s="59"/>
    </row>
    <row r="523" spans="1:41" ht="15" x14ac:dyDescent="0.2">
      <c r="A523" s="34" t="s">
        <v>38</v>
      </c>
      <c r="B523" s="35">
        <v>521</v>
      </c>
      <c r="C523" s="36">
        <v>2016</v>
      </c>
      <c r="D523" s="38" t="s">
        <v>1125</v>
      </c>
      <c r="E523" s="39">
        <v>42620</v>
      </c>
      <c r="F523" s="40" t="s">
        <v>1126</v>
      </c>
      <c r="G523" s="41" t="s">
        <v>41</v>
      </c>
      <c r="H523" s="41" t="s">
        <v>42</v>
      </c>
      <c r="I523" s="42">
        <v>20860000</v>
      </c>
      <c r="J523" s="54">
        <v>20860000</v>
      </c>
      <c r="K523" s="54">
        <v>20860000</v>
      </c>
      <c r="L523" s="43">
        <v>0</v>
      </c>
      <c r="M523" s="37" t="s">
        <v>43</v>
      </c>
      <c r="N523" s="41" t="s">
        <v>1127</v>
      </c>
      <c r="O523" s="44">
        <v>42620.713518518518</v>
      </c>
      <c r="P523" s="44">
        <v>42725</v>
      </c>
      <c r="Q523" s="44">
        <v>42725</v>
      </c>
      <c r="R523" s="45">
        <f t="shared" si="33"/>
        <v>105.28648148148204</v>
      </c>
      <c r="S523" s="63">
        <f t="shared" si="32"/>
        <v>3.509549382716068</v>
      </c>
      <c r="T523" s="46" t="str">
        <f t="shared" ca="1" si="34"/>
        <v>TERMINADO</v>
      </c>
      <c r="U523" s="47"/>
      <c r="V523" s="48"/>
      <c r="W523" s="48"/>
      <c r="X523" s="47"/>
      <c r="Y523" s="47"/>
      <c r="Z523" s="47"/>
      <c r="AA523" s="47"/>
      <c r="AB523" s="47"/>
      <c r="AC523" s="47"/>
      <c r="AD523" s="48"/>
      <c r="AE523" s="49"/>
      <c r="AF523" s="47"/>
      <c r="AG523" s="47"/>
      <c r="AH523" s="47"/>
      <c r="AI523" s="47"/>
      <c r="AJ523" s="47"/>
      <c r="AK523" s="47"/>
      <c r="AL523" s="41"/>
      <c r="AM523" s="41"/>
      <c r="AN523" s="51">
        <f t="shared" ca="1" si="35"/>
        <v>1471.4961120188759</v>
      </c>
      <c r="AO523" s="59"/>
    </row>
    <row r="524" spans="1:41" ht="15" x14ac:dyDescent="0.2">
      <c r="A524" s="34" t="s">
        <v>38</v>
      </c>
      <c r="B524" s="35">
        <v>522</v>
      </c>
      <c r="C524" s="36">
        <v>2016</v>
      </c>
      <c r="D524" s="38" t="s">
        <v>444</v>
      </c>
      <c r="E524" s="39">
        <v>42620</v>
      </c>
      <c r="F524" s="40" t="s">
        <v>1128</v>
      </c>
      <c r="G524" s="41" t="s">
        <v>41</v>
      </c>
      <c r="H524" s="41" t="s">
        <v>42</v>
      </c>
      <c r="I524" s="42">
        <v>12800000</v>
      </c>
      <c r="J524" s="54">
        <v>12800000</v>
      </c>
      <c r="K524" s="54">
        <v>12800000</v>
      </c>
      <c r="L524" s="43">
        <v>0</v>
      </c>
      <c r="M524" s="37" t="s">
        <v>43</v>
      </c>
      <c r="N524" s="41" t="s">
        <v>1129</v>
      </c>
      <c r="O524" s="44">
        <v>42620.728692129633</v>
      </c>
      <c r="P524" s="44">
        <v>42735</v>
      </c>
      <c r="Q524" s="44">
        <v>42735</v>
      </c>
      <c r="R524" s="45">
        <f t="shared" si="33"/>
        <v>115.27130787036731</v>
      </c>
      <c r="S524" s="63">
        <f t="shared" si="32"/>
        <v>3.8423769290122438</v>
      </c>
      <c r="T524" s="46" t="str">
        <f t="shared" ca="1" si="34"/>
        <v>TERMINADO</v>
      </c>
      <c r="U524" s="47"/>
      <c r="V524" s="48"/>
      <c r="W524" s="48"/>
      <c r="X524" s="47"/>
      <c r="Y524" s="47"/>
      <c r="Z524" s="47"/>
      <c r="AA524" s="47"/>
      <c r="AB524" s="47"/>
      <c r="AC524" s="47"/>
      <c r="AD524" s="48"/>
      <c r="AE524" s="49"/>
      <c r="AF524" s="47"/>
      <c r="AG524" s="47"/>
      <c r="AH524" s="47"/>
      <c r="AI524" s="47"/>
      <c r="AJ524" s="47"/>
      <c r="AK524" s="47"/>
      <c r="AL524" s="41"/>
      <c r="AM524" s="41"/>
      <c r="AN524" s="51">
        <f t="shared" ca="1" si="35"/>
        <v>1344.021627318273</v>
      </c>
      <c r="AO524" s="59"/>
    </row>
    <row r="525" spans="1:41" ht="15" x14ac:dyDescent="0.2">
      <c r="A525" s="34" t="s">
        <v>38</v>
      </c>
      <c r="B525" s="65">
        <v>523</v>
      </c>
      <c r="C525" s="36">
        <v>2016</v>
      </c>
      <c r="D525" s="38" t="s">
        <v>50</v>
      </c>
      <c r="E525" s="39">
        <v>42620</v>
      </c>
      <c r="F525" s="40" t="s">
        <v>1130</v>
      </c>
      <c r="G525" s="41" t="s">
        <v>41</v>
      </c>
      <c r="H525" s="41" t="s">
        <v>42</v>
      </c>
      <c r="I525" s="42">
        <v>8750000</v>
      </c>
      <c r="J525" s="54">
        <v>8750000</v>
      </c>
      <c r="K525" s="54">
        <v>8750000</v>
      </c>
      <c r="L525" s="43">
        <v>0</v>
      </c>
      <c r="M525" s="37" t="s">
        <v>43</v>
      </c>
      <c r="N525" s="41" t="s">
        <v>1131</v>
      </c>
      <c r="O525" s="44">
        <v>42620.754675925928</v>
      </c>
      <c r="P525" s="44">
        <v>42719</v>
      </c>
      <c r="Q525" s="44">
        <v>42719</v>
      </c>
      <c r="R525" s="45">
        <f t="shared" si="33"/>
        <v>99.245324074072414</v>
      </c>
      <c r="S525" s="63">
        <f t="shared" si="32"/>
        <v>3.3081774691357473</v>
      </c>
      <c r="T525" s="46" t="str">
        <f t="shared" ca="1" si="34"/>
        <v>TERMINADO</v>
      </c>
      <c r="U525" s="47"/>
      <c r="V525" s="48"/>
      <c r="W525" s="48"/>
      <c r="X525" s="47"/>
      <c r="Y525" s="47"/>
      <c r="Z525" s="47"/>
      <c r="AA525" s="47"/>
      <c r="AB525" s="47"/>
      <c r="AC525" s="47"/>
      <c r="AD525" s="48"/>
      <c r="AE525" s="49"/>
      <c r="AF525" s="47"/>
      <c r="AG525" s="47"/>
      <c r="AH525" s="47"/>
      <c r="AI525" s="47"/>
      <c r="AJ525" s="47"/>
      <c r="AK525" s="47"/>
      <c r="AL525" s="41"/>
      <c r="AM525" s="41"/>
      <c r="AN525" s="51">
        <f t="shared" ca="1" si="35"/>
        <v>1561.0260115809413</v>
      </c>
      <c r="AO525" s="59"/>
    </row>
    <row r="526" spans="1:41" ht="15" x14ac:dyDescent="0.2">
      <c r="A526" s="34" t="s">
        <v>38</v>
      </c>
      <c r="B526" s="65">
        <v>524</v>
      </c>
      <c r="C526" s="36">
        <v>2016</v>
      </c>
      <c r="D526" s="38" t="s">
        <v>50</v>
      </c>
      <c r="E526" s="39">
        <v>42620</v>
      </c>
      <c r="F526" s="40" t="s">
        <v>1132</v>
      </c>
      <c r="G526" s="41" t="s">
        <v>41</v>
      </c>
      <c r="H526" s="41" t="s">
        <v>42</v>
      </c>
      <c r="I526" s="42">
        <v>18000000</v>
      </c>
      <c r="J526" s="54">
        <v>18000000</v>
      </c>
      <c r="K526" s="54">
        <v>18000000</v>
      </c>
      <c r="L526" s="43">
        <v>0</v>
      </c>
      <c r="M526" s="37" t="s">
        <v>43</v>
      </c>
      <c r="N526" s="41" t="s">
        <v>1133</v>
      </c>
      <c r="O526" s="44">
        <v>42620.769837962966</v>
      </c>
      <c r="P526" s="44">
        <v>42735</v>
      </c>
      <c r="Q526" s="44">
        <v>42735</v>
      </c>
      <c r="R526" s="45">
        <f t="shared" si="33"/>
        <v>115.23016203703446</v>
      </c>
      <c r="S526" s="63">
        <f t="shared" si="32"/>
        <v>3.8410054012344821</v>
      </c>
      <c r="T526" s="46" t="str">
        <f t="shared" ca="1" si="34"/>
        <v>TERMINADO</v>
      </c>
      <c r="U526" s="47"/>
      <c r="V526" s="48"/>
      <c r="W526" s="48"/>
      <c r="X526" s="47"/>
      <c r="Y526" s="47"/>
      <c r="Z526" s="47"/>
      <c r="AA526" s="47"/>
      <c r="AB526" s="47"/>
      <c r="AC526" s="47"/>
      <c r="AD526" s="48"/>
      <c r="AE526" s="49"/>
      <c r="AF526" s="47"/>
      <c r="AG526" s="47"/>
      <c r="AH526" s="47"/>
      <c r="AI526" s="47"/>
      <c r="AJ526" s="47"/>
      <c r="AK526" s="47"/>
      <c r="AL526" s="41"/>
      <c r="AM526" s="41"/>
      <c r="AN526" s="51">
        <f t="shared" ca="1" si="35"/>
        <v>1344.4658365915677</v>
      </c>
      <c r="AO526" s="59"/>
    </row>
    <row r="527" spans="1:41" ht="15" x14ac:dyDescent="0.2">
      <c r="A527" s="34" t="s">
        <v>38</v>
      </c>
      <c r="B527" s="35">
        <v>525</v>
      </c>
      <c r="C527" s="36">
        <v>2016</v>
      </c>
      <c r="D527" s="38" t="s">
        <v>46</v>
      </c>
      <c r="E527" s="39">
        <v>42620</v>
      </c>
      <c r="F527" s="40" t="s">
        <v>1134</v>
      </c>
      <c r="G527" s="41" t="s">
        <v>41</v>
      </c>
      <c r="H527" s="41" t="s">
        <v>42</v>
      </c>
      <c r="I527" s="42">
        <v>10500000</v>
      </c>
      <c r="J527" s="54">
        <v>10500000</v>
      </c>
      <c r="K527" s="54">
        <v>10500000</v>
      </c>
      <c r="L527" s="43">
        <v>0</v>
      </c>
      <c r="M527" s="37" t="s">
        <v>43</v>
      </c>
      <c r="N527" s="41" t="s">
        <v>1135</v>
      </c>
      <c r="O527" s="44">
        <v>42620.779467592591</v>
      </c>
      <c r="P527" s="44">
        <v>42725</v>
      </c>
      <c r="Q527" s="44">
        <v>42725</v>
      </c>
      <c r="R527" s="45">
        <f t="shared" si="33"/>
        <v>105.22053240740934</v>
      </c>
      <c r="S527" s="63">
        <f t="shared" si="32"/>
        <v>3.5073510802469778</v>
      </c>
      <c r="T527" s="46" t="str">
        <f t="shared" ca="1" si="34"/>
        <v>TERMINADO</v>
      </c>
      <c r="U527" s="47"/>
      <c r="V527" s="48"/>
      <c r="W527" s="48"/>
      <c r="X527" s="47"/>
      <c r="Y527" s="47"/>
      <c r="Z527" s="47"/>
      <c r="AA527" s="47"/>
      <c r="AB527" s="47"/>
      <c r="AC527" s="47"/>
      <c r="AD527" s="48"/>
      <c r="AE527" s="49"/>
      <c r="AF527" s="47"/>
      <c r="AG527" s="47"/>
      <c r="AH527" s="47"/>
      <c r="AI527" s="47"/>
      <c r="AJ527" s="47"/>
      <c r="AK527" s="47"/>
      <c r="AL527" s="41"/>
      <c r="AM527" s="41"/>
      <c r="AN527" s="51">
        <f t="shared" ca="1" si="35"/>
        <v>1472.3557246497239</v>
      </c>
      <c r="AO527" s="59"/>
    </row>
    <row r="528" spans="1:41" ht="15" x14ac:dyDescent="0.2">
      <c r="A528" s="34" t="s">
        <v>38</v>
      </c>
      <c r="B528" s="35">
        <v>526</v>
      </c>
      <c r="C528" s="36">
        <v>2016</v>
      </c>
      <c r="D528" s="38" t="s">
        <v>175</v>
      </c>
      <c r="E528" s="39">
        <v>42620</v>
      </c>
      <c r="F528" s="40" t="s">
        <v>1136</v>
      </c>
      <c r="G528" s="41" t="s">
        <v>41</v>
      </c>
      <c r="H528" s="41" t="s">
        <v>42</v>
      </c>
      <c r="I528" s="42">
        <v>8750000</v>
      </c>
      <c r="J528" s="54">
        <v>8750000</v>
      </c>
      <c r="K528" s="54">
        <v>8750000</v>
      </c>
      <c r="L528" s="43">
        <v>0</v>
      </c>
      <c r="M528" s="37" t="s">
        <v>43</v>
      </c>
      <c r="N528" s="41" t="s">
        <v>1137</v>
      </c>
      <c r="O528" s="44">
        <v>42620.786597222221</v>
      </c>
      <c r="P528" s="44">
        <v>42725</v>
      </c>
      <c r="Q528" s="44">
        <v>42725</v>
      </c>
      <c r="R528" s="45">
        <f t="shared" si="33"/>
        <v>105.21340277777927</v>
      </c>
      <c r="S528" s="63">
        <f t="shared" si="32"/>
        <v>3.5071134259259753</v>
      </c>
      <c r="T528" s="46" t="str">
        <f t="shared" ca="1" si="34"/>
        <v>TERMINADO</v>
      </c>
      <c r="U528" s="47"/>
      <c r="V528" s="48"/>
      <c r="W528" s="48"/>
      <c r="X528" s="47"/>
      <c r="Y528" s="47"/>
      <c r="Z528" s="47"/>
      <c r="AA528" s="47"/>
      <c r="AB528" s="47"/>
      <c r="AC528" s="47"/>
      <c r="AD528" s="48"/>
      <c r="AE528" s="49"/>
      <c r="AF528" s="47"/>
      <c r="AG528" s="47"/>
      <c r="AH528" s="47"/>
      <c r="AI528" s="47"/>
      <c r="AJ528" s="47"/>
      <c r="AK528" s="47"/>
      <c r="AL528" s="41"/>
      <c r="AM528" s="41"/>
      <c r="AN528" s="51">
        <f t="shared" ca="1" si="35"/>
        <v>1472.4487202926662</v>
      </c>
      <c r="AO528" s="59"/>
    </row>
    <row r="529" spans="1:41" ht="15" x14ac:dyDescent="0.2">
      <c r="A529" s="34" t="s">
        <v>38</v>
      </c>
      <c r="B529" s="35">
        <v>527</v>
      </c>
      <c r="C529" s="36">
        <v>2016</v>
      </c>
      <c r="D529" s="38" t="s">
        <v>1125</v>
      </c>
      <c r="E529" s="39">
        <v>42620</v>
      </c>
      <c r="F529" s="40" t="s">
        <v>1138</v>
      </c>
      <c r="G529" s="41" t="s">
        <v>41</v>
      </c>
      <c r="H529" s="41" t="s">
        <v>42</v>
      </c>
      <c r="I529" s="42">
        <v>13860000</v>
      </c>
      <c r="J529" s="54">
        <v>13860000</v>
      </c>
      <c r="K529" s="54">
        <v>13860000</v>
      </c>
      <c r="L529" s="43">
        <v>0</v>
      </c>
      <c r="M529" s="37" t="s">
        <v>43</v>
      </c>
      <c r="N529" s="41" t="s">
        <v>1139</v>
      </c>
      <c r="O529" s="44">
        <v>42620.800717592596</v>
      </c>
      <c r="P529" s="44">
        <v>42725</v>
      </c>
      <c r="Q529" s="44">
        <v>42725</v>
      </c>
      <c r="R529" s="45">
        <f t="shared" si="33"/>
        <v>105.1992824074041</v>
      </c>
      <c r="S529" s="63">
        <f t="shared" si="32"/>
        <v>3.50664274691347</v>
      </c>
      <c r="T529" s="46" t="str">
        <f t="shared" ca="1" si="34"/>
        <v>TERMINADO</v>
      </c>
      <c r="U529" s="47"/>
      <c r="V529" s="48"/>
      <c r="W529" s="48"/>
      <c r="X529" s="47"/>
      <c r="Y529" s="47"/>
      <c r="Z529" s="47"/>
      <c r="AA529" s="47"/>
      <c r="AB529" s="47"/>
      <c r="AC529" s="47"/>
      <c r="AD529" s="48"/>
      <c r="AE529" s="49"/>
      <c r="AF529" s="47"/>
      <c r="AG529" s="47"/>
      <c r="AH529" s="47"/>
      <c r="AI529" s="47"/>
      <c r="AJ529" s="47"/>
      <c r="AK529" s="47"/>
      <c r="AL529" s="41"/>
      <c r="AM529" s="41"/>
      <c r="AN529" s="51">
        <f t="shared" ca="1" si="35"/>
        <v>1472.6329371790173</v>
      </c>
      <c r="AO529" s="59"/>
    </row>
    <row r="530" spans="1:41" ht="15" x14ac:dyDescent="0.2">
      <c r="A530" s="34" t="s">
        <v>38</v>
      </c>
      <c r="B530" s="35">
        <v>528</v>
      </c>
      <c r="C530" s="36">
        <v>2016</v>
      </c>
      <c r="D530" s="38" t="s">
        <v>175</v>
      </c>
      <c r="E530" s="39">
        <v>42620</v>
      </c>
      <c r="F530" s="40" t="s">
        <v>1140</v>
      </c>
      <c r="G530" s="41" t="s">
        <v>41</v>
      </c>
      <c r="H530" s="41" t="s">
        <v>42</v>
      </c>
      <c r="I530" s="42">
        <v>15750000</v>
      </c>
      <c r="J530" s="54">
        <v>15750000</v>
      </c>
      <c r="K530" s="54">
        <v>15750000</v>
      </c>
      <c r="L530" s="43">
        <v>0</v>
      </c>
      <c r="M530" s="37" t="s">
        <v>43</v>
      </c>
      <c r="N530" s="41" t="s">
        <v>1141</v>
      </c>
      <c r="O530" s="44">
        <v>42620.798206018517</v>
      </c>
      <c r="P530" s="44">
        <v>42725</v>
      </c>
      <c r="Q530" s="44">
        <v>42725</v>
      </c>
      <c r="R530" s="45">
        <f t="shared" si="33"/>
        <v>105.20179398148321</v>
      </c>
      <c r="S530" s="63">
        <f t="shared" si="32"/>
        <v>3.5067264660494404</v>
      </c>
      <c r="T530" s="46" t="str">
        <f t="shared" ca="1" si="34"/>
        <v>TERMINADO</v>
      </c>
      <c r="U530" s="47"/>
      <c r="V530" s="48"/>
      <c r="W530" s="48"/>
      <c r="X530" s="47"/>
      <c r="Y530" s="47"/>
      <c r="Z530" s="47"/>
      <c r="AA530" s="47"/>
      <c r="AB530" s="47"/>
      <c r="AC530" s="47"/>
      <c r="AD530" s="48"/>
      <c r="AE530" s="49"/>
      <c r="AF530" s="47"/>
      <c r="AG530" s="47"/>
      <c r="AH530" s="47"/>
      <c r="AI530" s="47"/>
      <c r="AJ530" s="47"/>
      <c r="AK530" s="47"/>
      <c r="AL530" s="41"/>
      <c r="AM530" s="41"/>
      <c r="AN530" s="51">
        <f t="shared" ca="1" si="35"/>
        <v>1472.6001671170754</v>
      </c>
      <c r="AO530" s="59"/>
    </row>
    <row r="531" spans="1:41" ht="15" x14ac:dyDescent="0.2">
      <c r="A531" s="34" t="s">
        <v>38</v>
      </c>
      <c r="B531" s="35">
        <v>529</v>
      </c>
      <c r="C531" s="36">
        <v>2016</v>
      </c>
      <c r="D531" s="38" t="s">
        <v>46</v>
      </c>
      <c r="E531" s="39">
        <v>42620</v>
      </c>
      <c r="F531" s="40" t="s">
        <v>1142</v>
      </c>
      <c r="G531" s="41" t="s">
        <v>41</v>
      </c>
      <c r="H531" s="41" t="s">
        <v>42</v>
      </c>
      <c r="I531" s="42">
        <v>14000000</v>
      </c>
      <c r="J531" s="54">
        <v>14000000</v>
      </c>
      <c r="K531" s="54">
        <v>14000000</v>
      </c>
      <c r="L531" s="43">
        <v>0</v>
      </c>
      <c r="M531" s="37" t="s">
        <v>43</v>
      </c>
      <c r="N531" s="41" t="s">
        <v>1143</v>
      </c>
      <c r="O531" s="44">
        <v>42620.802256944444</v>
      </c>
      <c r="P531" s="44">
        <v>42735</v>
      </c>
      <c r="Q531" s="44">
        <v>42735</v>
      </c>
      <c r="R531" s="45">
        <f t="shared" si="33"/>
        <v>115.1977430555562</v>
      </c>
      <c r="S531" s="63">
        <f t="shared" si="32"/>
        <v>3.8399247685185403</v>
      </c>
      <c r="T531" s="46" t="str">
        <f t="shared" ca="1" si="34"/>
        <v>TERMINADO</v>
      </c>
      <c r="U531" s="47"/>
      <c r="V531" s="48"/>
      <c r="W531" s="48"/>
      <c r="X531" s="47"/>
      <c r="Y531" s="47"/>
      <c r="Z531" s="47"/>
      <c r="AA531" s="47"/>
      <c r="AB531" s="47"/>
      <c r="AC531" s="47"/>
      <c r="AD531" s="48"/>
      <c r="AE531" s="49"/>
      <c r="AF531" s="47"/>
      <c r="AG531" s="47"/>
      <c r="AH531" s="47"/>
      <c r="AI531" s="47"/>
      <c r="AJ531" s="47"/>
      <c r="AK531" s="47"/>
      <c r="AL531" s="41"/>
      <c r="AM531" s="41"/>
      <c r="AN531" s="51">
        <f t="shared" ca="1" si="35"/>
        <v>1344.8160545197725</v>
      </c>
      <c r="AO531" s="59"/>
    </row>
    <row r="532" spans="1:41" ht="15" x14ac:dyDescent="0.2">
      <c r="A532" s="34" t="s">
        <v>38</v>
      </c>
      <c r="B532" s="35">
        <v>530</v>
      </c>
      <c r="C532" s="36">
        <v>2016</v>
      </c>
      <c r="D532" s="38" t="s">
        <v>348</v>
      </c>
      <c r="E532" s="39">
        <v>42621</v>
      </c>
      <c r="F532" s="40" t="s">
        <v>1144</v>
      </c>
      <c r="G532" s="41" t="s">
        <v>41</v>
      </c>
      <c r="H532" s="41" t="s">
        <v>42</v>
      </c>
      <c r="I532" s="42">
        <v>8000000</v>
      </c>
      <c r="J532" s="54">
        <v>8000000</v>
      </c>
      <c r="K532" s="54">
        <v>8000000</v>
      </c>
      <c r="L532" s="43">
        <v>0</v>
      </c>
      <c r="M532" s="37" t="s">
        <v>43</v>
      </c>
      <c r="N532" s="41" t="s">
        <v>1145</v>
      </c>
      <c r="O532" s="44">
        <v>42621.62096064815</v>
      </c>
      <c r="P532" s="44">
        <v>42735</v>
      </c>
      <c r="Q532" s="44">
        <v>42735</v>
      </c>
      <c r="R532" s="45">
        <f t="shared" si="33"/>
        <v>114.37903935185022</v>
      </c>
      <c r="S532" s="63">
        <f t="shared" si="32"/>
        <v>3.8126346450616739</v>
      </c>
      <c r="T532" s="46" t="str">
        <f t="shared" ca="1" si="34"/>
        <v>TERMINADO</v>
      </c>
      <c r="U532" s="47"/>
      <c r="V532" s="48"/>
      <c r="W532" s="48"/>
      <c r="X532" s="47"/>
      <c r="Y532" s="47"/>
      <c r="Z532" s="47"/>
      <c r="AA532" s="47"/>
      <c r="AB532" s="47"/>
      <c r="AC532" s="47"/>
      <c r="AD532" s="48"/>
      <c r="AE532" s="49"/>
      <c r="AF532" s="47"/>
      <c r="AG532" s="47"/>
      <c r="AH532" s="47"/>
      <c r="AI532" s="47"/>
      <c r="AJ532" s="47"/>
      <c r="AK532" s="47"/>
      <c r="AL532" s="41"/>
      <c r="AM532" s="41"/>
      <c r="AN532" s="51">
        <f t="shared" ca="1" si="35"/>
        <v>1353.7262142836867</v>
      </c>
      <c r="AO532" s="59"/>
    </row>
    <row r="533" spans="1:41" ht="15" x14ac:dyDescent="0.2">
      <c r="A533" s="34" t="s">
        <v>38</v>
      </c>
      <c r="B533" s="35">
        <v>531</v>
      </c>
      <c r="C533" s="36">
        <v>2016</v>
      </c>
      <c r="D533" s="38" t="s">
        <v>367</v>
      </c>
      <c r="E533" s="39">
        <v>42621</v>
      </c>
      <c r="F533" s="40" t="s">
        <v>1146</v>
      </c>
      <c r="G533" s="41" t="s">
        <v>41</v>
      </c>
      <c r="H533" s="41" t="s">
        <v>42</v>
      </c>
      <c r="I533" s="42">
        <v>11330000</v>
      </c>
      <c r="J533" s="54">
        <v>11330000</v>
      </c>
      <c r="K533" s="54">
        <v>11330000</v>
      </c>
      <c r="L533" s="43">
        <v>0</v>
      </c>
      <c r="M533" s="37" t="s">
        <v>43</v>
      </c>
      <c r="N533" s="41" t="s">
        <v>1147</v>
      </c>
      <c r="O533" s="44">
        <v>42621.637685185182</v>
      </c>
      <c r="P533" s="44">
        <v>42724</v>
      </c>
      <c r="Q533" s="44">
        <v>42724</v>
      </c>
      <c r="R533" s="45">
        <f t="shared" si="33"/>
        <v>103.36231481481809</v>
      </c>
      <c r="S533" s="63">
        <f t="shared" si="32"/>
        <v>3.4454104938272696</v>
      </c>
      <c r="T533" s="46" t="str">
        <f t="shared" ca="1" si="34"/>
        <v>TERMINADO</v>
      </c>
      <c r="U533" s="47"/>
      <c r="V533" s="48"/>
      <c r="W533" s="48"/>
      <c r="X533" s="47"/>
      <c r="Y533" s="47"/>
      <c r="Z533" s="47"/>
      <c r="AA533" s="47"/>
      <c r="AB533" s="47"/>
      <c r="AC533" s="47"/>
      <c r="AD533" s="48"/>
      <c r="AE533" s="49"/>
      <c r="AF533" s="47"/>
      <c r="AG533" s="47"/>
      <c r="AH533" s="47"/>
      <c r="AI533" s="47"/>
      <c r="AJ533" s="47"/>
      <c r="AK533" s="47"/>
      <c r="AL533" s="41"/>
      <c r="AM533" s="41"/>
      <c r="AN533" s="51">
        <f t="shared" ca="1" si="35"/>
        <v>1497.9950067767288</v>
      </c>
      <c r="AO533" s="59"/>
    </row>
    <row r="534" spans="1:41" ht="15" x14ac:dyDescent="0.2">
      <c r="A534" s="34" t="s">
        <v>38</v>
      </c>
      <c r="B534" s="35">
        <v>532</v>
      </c>
      <c r="C534" s="36">
        <v>2016</v>
      </c>
      <c r="D534" s="38" t="s">
        <v>348</v>
      </c>
      <c r="E534" s="39">
        <v>42621</v>
      </c>
      <c r="F534" s="40" t="s">
        <v>1148</v>
      </c>
      <c r="G534" s="41" t="s">
        <v>41</v>
      </c>
      <c r="H534" s="41" t="s">
        <v>42</v>
      </c>
      <c r="I534" s="42">
        <v>16000000</v>
      </c>
      <c r="J534" s="54">
        <v>16000000</v>
      </c>
      <c r="K534" s="54">
        <v>16000000</v>
      </c>
      <c r="L534" s="43">
        <v>0</v>
      </c>
      <c r="M534" s="37" t="s">
        <v>43</v>
      </c>
      <c r="N534" s="41" t="s">
        <v>1149</v>
      </c>
      <c r="O534" s="44">
        <v>42621.775509259256</v>
      </c>
      <c r="P534" s="44">
        <v>42735</v>
      </c>
      <c r="Q534" s="44">
        <v>42735</v>
      </c>
      <c r="R534" s="45">
        <f t="shared" si="33"/>
        <v>114.22449074074393</v>
      </c>
      <c r="S534" s="63">
        <f t="shared" si="32"/>
        <v>3.8074830246914644</v>
      </c>
      <c r="T534" s="46" t="str">
        <f t="shared" ca="1" si="34"/>
        <v>TERMINADO</v>
      </c>
      <c r="U534" s="47"/>
      <c r="V534" s="48"/>
      <c r="W534" s="48"/>
      <c r="X534" s="47"/>
      <c r="Y534" s="47"/>
      <c r="Z534" s="47"/>
      <c r="AA534" s="47"/>
      <c r="AB534" s="47"/>
      <c r="AC534" s="47"/>
      <c r="AD534" s="48"/>
      <c r="AE534" s="49"/>
      <c r="AF534" s="47"/>
      <c r="AG534" s="47"/>
      <c r="AH534" s="47"/>
      <c r="AI534" s="47"/>
      <c r="AJ534" s="47"/>
      <c r="AK534" s="47"/>
      <c r="AL534" s="41"/>
      <c r="AM534" s="41"/>
      <c r="AN534" s="51">
        <f t="shared" ca="1" si="35"/>
        <v>1355.4225374090388</v>
      </c>
      <c r="AO534" s="59"/>
    </row>
    <row r="535" spans="1:41" ht="15" x14ac:dyDescent="0.2">
      <c r="A535" s="34" t="s">
        <v>38</v>
      </c>
      <c r="B535" s="35">
        <v>533</v>
      </c>
      <c r="C535" s="36">
        <v>2016</v>
      </c>
      <c r="D535" s="38" t="s">
        <v>348</v>
      </c>
      <c r="E535" s="39">
        <v>42621</v>
      </c>
      <c r="F535" s="40" t="s">
        <v>1150</v>
      </c>
      <c r="G535" s="41" t="s">
        <v>41</v>
      </c>
      <c r="H535" s="41" t="s">
        <v>42</v>
      </c>
      <c r="I535" s="42">
        <v>12000000</v>
      </c>
      <c r="J535" s="54">
        <v>12000000</v>
      </c>
      <c r="K535" s="54">
        <v>12000000</v>
      </c>
      <c r="L535" s="43">
        <v>0</v>
      </c>
      <c r="M535" s="37" t="s">
        <v>43</v>
      </c>
      <c r="N535" s="41" t="s">
        <v>1151</v>
      </c>
      <c r="O535" s="44">
        <v>42621.773877314816</v>
      </c>
      <c r="P535" s="44">
        <v>42735</v>
      </c>
      <c r="Q535" s="44">
        <v>42735</v>
      </c>
      <c r="R535" s="45">
        <f t="shared" si="33"/>
        <v>114.22612268518424</v>
      </c>
      <c r="S535" s="63">
        <f t="shared" si="32"/>
        <v>3.8075374228394745</v>
      </c>
      <c r="T535" s="46" t="str">
        <f t="shared" ca="1" si="34"/>
        <v>TERMINADO</v>
      </c>
      <c r="U535" s="47"/>
      <c r="V535" s="48"/>
      <c r="W535" s="48"/>
      <c r="X535" s="47"/>
      <c r="Y535" s="47"/>
      <c r="Z535" s="47"/>
      <c r="AA535" s="47"/>
      <c r="AB535" s="47"/>
      <c r="AC535" s="47"/>
      <c r="AD535" s="48"/>
      <c r="AE535" s="49"/>
      <c r="AF535" s="47"/>
      <c r="AG535" s="47"/>
      <c r="AH535" s="47"/>
      <c r="AI535" s="47"/>
      <c r="AJ535" s="47"/>
      <c r="AK535" s="47"/>
      <c r="AL535" s="41"/>
      <c r="AM535" s="41"/>
      <c r="AN535" s="51">
        <f t="shared" ca="1" si="35"/>
        <v>1355.4046012331273</v>
      </c>
      <c r="AO535" s="59"/>
    </row>
    <row r="536" spans="1:41" ht="15" x14ac:dyDescent="0.2">
      <c r="A536" s="34" t="s">
        <v>38</v>
      </c>
      <c r="B536" s="35">
        <v>534</v>
      </c>
      <c r="C536" s="36">
        <v>2016</v>
      </c>
      <c r="D536" s="38" t="s">
        <v>53</v>
      </c>
      <c r="E536" s="39">
        <v>42621</v>
      </c>
      <c r="F536" s="40" t="s">
        <v>1152</v>
      </c>
      <c r="G536" s="41" t="s">
        <v>41</v>
      </c>
      <c r="H536" s="41" t="s">
        <v>42</v>
      </c>
      <c r="I536" s="42">
        <v>12600000</v>
      </c>
      <c r="J536" s="54">
        <v>12600000</v>
      </c>
      <c r="K536" s="54">
        <v>12600000</v>
      </c>
      <c r="L536" s="43">
        <v>0</v>
      </c>
      <c r="M536" s="37" t="s">
        <v>43</v>
      </c>
      <c r="N536" s="41" t="s">
        <v>1153</v>
      </c>
      <c r="O536" s="44">
        <v>42621.777685185189</v>
      </c>
      <c r="P536" s="44">
        <v>42726</v>
      </c>
      <c r="Q536" s="44">
        <v>42726</v>
      </c>
      <c r="R536" s="45">
        <f t="shared" si="33"/>
        <v>105.2223148148114</v>
      </c>
      <c r="S536" s="63">
        <f t="shared" si="32"/>
        <v>3.5074104938270465</v>
      </c>
      <c r="T536" s="46" t="str">
        <f t="shared" ca="1" si="34"/>
        <v>TERMINADO</v>
      </c>
      <c r="U536" s="47"/>
      <c r="V536" s="48"/>
      <c r="W536" s="48"/>
      <c r="X536" s="47"/>
      <c r="Y536" s="47"/>
      <c r="Z536" s="47"/>
      <c r="AA536" s="47"/>
      <c r="AB536" s="47"/>
      <c r="AC536" s="47"/>
      <c r="AD536" s="48"/>
      <c r="AE536" s="49"/>
      <c r="AF536" s="47"/>
      <c r="AG536" s="47"/>
      <c r="AH536" s="47"/>
      <c r="AI536" s="47"/>
      <c r="AJ536" s="47"/>
      <c r="AK536" s="47"/>
      <c r="AL536" s="41"/>
      <c r="AM536" s="41"/>
      <c r="AN536" s="51">
        <f t="shared" ca="1" si="35"/>
        <v>1471.3821089563021</v>
      </c>
      <c r="AO536" s="59"/>
    </row>
    <row r="537" spans="1:41" ht="15" x14ac:dyDescent="0.2">
      <c r="A537" s="34" t="s">
        <v>38</v>
      </c>
      <c r="B537" s="35">
        <v>535</v>
      </c>
      <c r="C537" s="36">
        <v>2016</v>
      </c>
      <c r="D537" s="38" t="s">
        <v>53</v>
      </c>
      <c r="E537" s="39">
        <v>42621</v>
      </c>
      <c r="F537" s="40" t="s">
        <v>1154</v>
      </c>
      <c r="G537" s="41" t="s">
        <v>41</v>
      </c>
      <c r="H537" s="41" t="s">
        <v>42</v>
      </c>
      <c r="I537" s="42">
        <v>8750000</v>
      </c>
      <c r="J537" s="54">
        <v>8750000</v>
      </c>
      <c r="K537" s="54">
        <v>8750000</v>
      </c>
      <c r="L537" s="43">
        <v>0</v>
      </c>
      <c r="M537" s="37" t="s">
        <v>43</v>
      </c>
      <c r="N537" s="41" t="s">
        <v>1155</v>
      </c>
      <c r="O537" s="44">
        <v>42621.779247685183</v>
      </c>
      <c r="P537" s="44">
        <v>42726</v>
      </c>
      <c r="Q537" s="44">
        <v>42726</v>
      </c>
      <c r="R537" s="45">
        <f t="shared" si="33"/>
        <v>105.22075231481722</v>
      </c>
      <c r="S537" s="63">
        <f t="shared" si="32"/>
        <v>3.5073584104939073</v>
      </c>
      <c r="T537" s="46" t="str">
        <f t="shared" ca="1" si="34"/>
        <v>TERMINADO</v>
      </c>
      <c r="U537" s="47"/>
      <c r="V537" s="48"/>
      <c r="W537" s="48"/>
      <c r="X537" s="47"/>
      <c r="Y537" s="47"/>
      <c r="Z537" s="47"/>
      <c r="AA537" s="47"/>
      <c r="AB537" s="47"/>
      <c r="AC537" s="47"/>
      <c r="AD537" s="48"/>
      <c r="AE537" s="49"/>
      <c r="AF537" s="47"/>
      <c r="AG537" s="47"/>
      <c r="AH537" s="47"/>
      <c r="AI537" s="47"/>
      <c r="AJ537" s="47"/>
      <c r="AK537" s="47"/>
      <c r="AL537" s="41"/>
      <c r="AM537" s="41"/>
      <c r="AN537" s="51">
        <f t="shared" ca="1" si="35"/>
        <v>1471.4024736133695</v>
      </c>
      <c r="AO537" s="59"/>
    </row>
    <row r="538" spans="1:41" ht="15" x14ac:dyDescent="0.2">
      <c r="A538" s="34" t="s">
        <v>38</v>
      </c>
      <c r="B538" s="35">
        <v>536</v>
      </c>
      <c r="C538" s="36">
        <v>2016</v>
      </c>
      <c r="D538" s="38" t="s">
        <v>53</v>
      </c>
      <c r="E538" s="39">
        <v>42621</v>
      </c>
      <c r="F538" s="40" t="s">
        <v>1156</v>
      </c>
      <c r="G538" s="41" t="s">
        <v>41</v>
      </c>
      <c r="H538" s="41" t="s">
        <v>42</v>
      </c>
      <c r="I538" s="42">
        <v>25200000</v>
      </c>
      <c r="J538" s="54">
        <v>25200000</v>
      </c>
      <c r="K538" s="54">
        <v>25200000</v>
      </c>
      <c r="L538" s="43">
        <v>0</v>
      </c>
      <c r="M538" s="37" t="s">
        <v>43</v>
      </c>
      <c r="N538" s="41" t="s">
        <v>1157</v>
      </c>
      <c r="O538" s="44">
        <v>42621.780972222223</v>
      </c>
      <c r="P538" s="44">
        <v>42735</v>
      </c>
      <c r="Q538" s="44">
        <v>42735</v>
      </c>
      <c r="R538" s="45">
        <f t="shared" si="33"/>
        <v>114.21902777777723</v>
      </c>
      <c r="S538" s="63">
        <f t="shared" si="32"/>
        <v>3.8073009259259076</v>
      </c>
      <c r="T538" s="46" t="str">
        <f t="shared" ca="1" si="34"/>
        <v>TERMINADO</v>
      </c>
      <c r="U538" s="47"/>
      <c r="V538" s="48"/>
      <c r="W538" s="48"/>
      <c r="X538" s="47"/>
      <c r="Y538" s="47"/>
      <c r="Z538" s="47"/>
      <c r="AA538" s="47"/>
      <c r="AB538" s="47"/>
      <c r="AC538" s="47"/>
      <c r="AD538" s="48"/>
      <c r="AE538" s="49"/>
      <c r="AF538" s="47"/>
      <c r="AG538" s="47"/>
      <c r="AH538" s="47"/>
      <c r="AI538" s="47"/>
      <c r="AJ538" s="47"/>
      <c r="AK538" s="47"/>
      <c r="AL538" s="41"/>
      <c r="AM538" s="41"/>
      <c r="AN538" s="51">
        <f t="shared" ca="1" si="35"/>
        <v>1355.4825828057021</v>
      </c>
      <c r="AO538" s="59"/>
    </row>
    <row r="539" spans="1:41" ht="15" x14ac:dyDescent="0.2">
      <c r="A539" s="34" t="s">
        <v>38</v>
      </c>
      <c r="B539" s="35">
        <v>537</v>
      </c>
      <c r="C539" s="36">
        <v>2016</v>
      </c>
      <c r="D539" s="38" t="s">
        <v>53</v>
      </c>
      <c r="E539" s="39">
        <v>42621</v>
      </c>
      <c r="F539" s="40" t="s">
        <v>1158</v>
      </c>
      <c r="G539" s="41" t="s">
        <v>41</v>
      </c>
      <c r="H539" s="41" t="s">
        <v>42</v>
      </c>
      <c r="I539" s="42">
        <v>6860000</v>
      </c>
      <c r="J539" s="54">
        <v>6860000</v>
      </c>
      <c r="K539" s="54">
        <v>6860000</v>
      </c>
      <c r="L539" s="43">
        <v>0</v>
      </c>
      <c r="M539" s="37" t="s">
        <v>43</v>
      </c>
      <c r="N539" s="41" t="s">
        <v>1159</v>
      </c>
      <c r="O539" s="44">
        <v>42621.782719907409</v>
      </c>
      <c r="P539" s="44">
        <v>42726</v>
      </c>
      <c r="Q539" s="44">
        <v>42726</v>
      </c>
      <c r="R539" s="45">
        <f t="shared" si="33"/>
        <v>105.21728009259095</v>
      </c>
      <c r="S539" s="63">
        <f t="shared" si="32"/>
        <v>3.5072426697530319</v>
      </c>
      <c r="T539" s="46" t="str">
        <f t="shared" ca="1" si="34"/>
        <v>TERMINADO</v>
      </c>
      <c r="U539" s="47"/>
      <c r="V539" s="48"/>
      <c r="W539" s="48"/>
      <c r="X539" s="47"/>
      <c r="Y539" s="47"/>
      <c r="Z539" s="47"/>
      <c r="AA539" s="47"/>
      <c r="AB539" s="47"/>
      <c r="AC539" s="47"/>
      <c r="AD539" s="48"/>
      <c r="AE539" s="49"/>
      <c r="AF539" s="47"/>
      <c r="AG539" s="47"/>
      <c r="AH539" s="47"/>
      <c r="AI539" s="47"/>
      <c r="AJ539" s="47"/>
      <c r="AK539" s="47"/>
      <c r="AL539" s="41"/>
      <c r="AM539" s="41"/>
      <c r="AN539" s="51">
        <f t="shared" ca="1" si="35"/>
        <v>1471.4477305725479</v>
      </c>
      <c r="AO539" s="59"/>
    </row>
    <row r="540" spans="1:41" ht="15" x14ac:dyDescent="0.2">
      <c r="A540" s="34" t="s">
        <v>38</v>
      </c>
      <c r="B540" s="35">
        <v>538</v>
      </c>
      <c r="C540" s="36">
        <v>2016</v>
      </c>
      <c r="D540" s="38" t="s">
        <v>46</v>
      </c>
      <c r="E540" s="39">
        <v>42621</v>
      </c>
      <c r="F540" s="40" t="s">
        <v>1160</v>
      </c>
      <c r="G540" s="41" t="s">
        <v>41</v>
      </c>
      <c r="H540" s="41" t="s">
        <v>42</v>
      </c>
      <c r="I540" s="42">
        <v>7000000</v>
      </c>
      <c r="J540" s="54">
        <v>7000000</v>
      </c>
      <c r="K540" s="54">
        <v>7000000</v>
      </c>
      <c r="L540" s="43">
        <v>0</v>
      </c>
      <c r="M540" s="37" t="s">
        <v>43</v>
      </c>
      <c r="N540" s="41" t="s">
        <v>1161</v>
      </c>
      <c r="O540" s="44">
        <v>42621.796643518515</v>
      </c>
      <c r="P540" s="44">
        <v>42726</v>
      </c>
      <c r="Q540" s="44">
        <v>42726</v>
      </c>
      <c r="R540" s="45">
        <f t="shared" si="33"/>
        <v>105.20335648148466</v>
      </c>
      <c r="S540" s="63">
        <f t="shared" si="32"/>
        <v>3.5067785493828221</v>
      </c>
      <c r="T540" s="46" t="str">
        <f t="shared" ca="1" si="34"/>
        <v>TERMINADO</v>
      </c>
      <c r="U540" s="47"/>
      <c r="V540" s="48"/>
      <c r="W540" s="48"/>
      <c r="X540" s="47"/>
      <c r="Y540" s="47"/>
      <c r="Z540" s="47"/>
      <c r="AA540" s="47"/>
      <c r="AB540" s="47"/>
      <c r="AC540" s="47"/>
      <c r="AD540" s="48"/>
      <c r="AE540" s="49"/>
      <c r="AF540" s="47"/>
      <c r="AG540" s="47"/>
      <c r="AH540" s="47"/>
      <c r="AI540" s="47"/>
      <c r="AJ540" s="47"/>
      <c r="AK540" s="47"/>
      <c r="AL540" s="41"/>
      <c r="AM540" s="41"/>
      <c r="AN540" s="51">
        <f t="shared" ca="1" si="35"/>
        <v>1471.629240987156</v>
      </c>
      <c r="AO540" s="59"/>
    </row>
    <row r="541" spans="1:41" ht="15" x14ac:dyDescent="0.2">
      <c r="A541" s="34" t="s">
        <v>38</v>
      </c>
      <c r="B541" s="35">
        <v>539</v>
      </c>
      <c r="C541" s="36">
        <v>2016</v>
      </c>
      <c r="D541" s="38" t="s">
        <v>46</v>
      </c>
      <c r="E541" s="39">
        <v>42622</v>
      </c>
      <c r="F541" s="40" t="s">
        <v>1162</v>
      </c>
      <c r="G541" s="41" t="s">
        <v>41</v>
      </c>
      <c r="H541" s="41" t="s">
        <v>42</v>
      </c>
      <c r="I541" s="42">
        <v>18000000</v>
      </c>
      <c r="J541" s="54">
        <v>18000000</v>
      </c>
      <c r="K541" s="54">
        <v>18000000</v>
      </c>
      <c r="L541" s="43">
        <v>0</v>
      </c>
      <c r="M541" s="37" t="s">
        <v>43</v>
      </c>
      <c r="N541" s="41" t="s">
        <v>1163</v>
      </c>
      <c r="O541" s="44">
        <v>42622.496736111112</v>
      </c>
      <c r="P541" s="44">
        <v>42735</v>
      </c>
      <c r="Q541" s="44">
        <v>42735</v>
      </c>
      <c r="R541" s="45">
        <f t="shared" si="33"/>
        <v>113.50326388888789</v>
      </c>
      <c r="S541" s="63">
        <f t="shared" si="32"/>
        <v>3.7834421296295964</v>
      </c>
      <c r="T541" s="46" t="str">
        <f t="shared" ca="1" si="34"/>
        <v>TERMINADO</v>
      </c>
      <c r="U541" s="47"/>
      <c r="V541" s="48"/>
      <c r="W541" s="48"/>
      <c r="X541" s="47"/>
      <c r="Y541" s="47"/>
      <c r="Z541" s="47"/>
      <c r="AA541" s="47"/>
      <c r="AB541" s="47"/>
      <c r="AC541" s="47"/>
      <c r="AD541" s="48"/>
      <c r="AE541" s="49"/>
      <c r="AF541" s="47"/>
      <c r="AG541" s="47"/>
      <c r="AH541" s="47"/>
      <c r="AI541" s="47"/>
      <c r="AJ541" s="47"/>
      <c r="AK541" s="47"/>
      <c r="AL541" s="41"/>
      <c r="AM541" s="41"/>
      <c r="AN541" s="51">
        <f t="shared" ca="1" si="35"/>
        <v>1363.3997921009482</v>
      </c>
      <c r="AO541" s="59"/>
    </row>
    <row r="542" spans="1:41" ht="15" x14ac:dyDescent="0.2">
      <c r="A542" s="34" t="s">
        <v>38</v>
      </c>
      <c r="B542" s="35">
        <v>540</v>
      </c>
      <c r="C542" s="36">
        <v>2016</v>
      </c>
      <c r="D542" s="38" t="s">
        <v>250</v>
      </c>
      <c r="E542" s="39">
        <v>42622</v>
      </c>
      <c r="F542" s="40" t="s">
        <v>1164</v>
      </c>
      <c r="G542" s="41" t="s">
        <v>41</v>
      </c>
      <c r="H542" s="41" t="s">
        <v>42</v>
      </c>
      <c r="I542" s="42">
        <v>15750000</v>
      </c>
      <c r="J542" s="54">
        <v>15750000</v>
      </c>
      <c r="K542" s="54">
        <v>15750000</v>
      </c>
      <c r="L542" s="43">
        <v>0</v>
      </c>
      <c r="M542" s="37" t="s">
        <v>43</v>
      </c>
      <c r="N542" s="41" t="s">
        <v>1165</v>
      </c>
      <c r="O542" s="44">
        <v>42622.505520833336</v>
      </c>
      <c r="P542" s="44">
        <v>42727</v>
      </c>
      <c r="Q542" s="44">
        <v>42727</v>
      </c>
      <c r="R542" s="45">
        <f t="shared" si="33"/>
        <v>105.49447916666395</v>
      </c>
      <c r="S542" s="63">
        <f t="shared" si="32"/>
        <v>3.5164826388887982</v>
      </c>
      <c r="T542" s="46" t="str">
        <f t="shared" ca="1" si="34"/>
        <v>TERMINADO</v>
      </c>
      <c r="U542" s="47"/>
      <c r="V542" s="48"/>
      <c r="W542" s="48"/>
      <c r="X542" s="47"/>
      <c r="Y542" s="47"/>
      <c r="Z542" s="47"/>
      <c r="AA542" s="47"/>
      <c r="AB542" s="47"/>
      <c r="AC542" s="47"/>
      <c r="AD542" s="48"/>
      <c r="AE542" s="49"/>
      <c r="AF542" s="47"/>
      <c r="AG542" s="47"/>
      <c r="AH542" s="47"/>
      <c r="AI542" s="47"/>
      <c r="AJ542" s="47"/>
      <c r="AK542" s="47"/>
      <c r="AL542" s="41"/>
      <c r="AM542" s="41"/>
      <c r="AN542" s="51">
        <f t="shared" ca="1" si="35"/>
        <v>1466.8961744641413</v>
      </c>
      <c r="AO542" s="59"/>
    </row>
    <row r="543" spans="1:41" ht="15" x14ac:dyDescent="0.2">
      <c r="A543" s="34" t="s">
        <v>38</v>
      </c>
      <c r="B543" s="35">
        <v>541</v>
      </c>
      <c r="C543" s="36">
        <v>2016</v>
      </c>
      <c r="D543" s="38" t="s">
        <v>333</v>
      </c>
      <c r="E543" s="39">
        <v>42622</v>
      </c>
      <c r="F543" s="40" t="s">
        <v>1166</v>
      </c>
      <c r="G543" s="41" t="s">
        <v>41</v>
      </c>
      <c r="H543" s="41" t="s">
        <v>42</v>
      </c>
      <c r="I543" s="42">
        <v>25574500</v>
      </c>
      <c r="J543" s="54">
        <v>25574500</v>
      </c>
      <c r="K543" s="54">
        <v>25574500</v>
      </c>
      <c r="L543" s="43">
        <v>0</v>
      </c>
      <c r="M543" s="37" t="s">
        <v>43</v>
      </c>
      <c r="N543" s="41" t="s">
        <v>1167</v>
      </c>
      <c r="O543" s="44">
        <v>42622.617129629631</v>
      </c>
      <c r="P543" s="44">
        <v>42727</v>
      </c>
      <c r="Q543" s="44">
        <v>42727</v>
      </c>
      <c r="R543" s="45">
        <f t="shared" si="33"/>
        <v>105.38287037036935</v>
      </c>
      <c r="S543" s="63">
        <f t="shared" si="32"/>
        <v>3.5127623456789783</v>
      </c>
      <c r="T543" s="46" t="str">
        <f t="shared" ca="1" si="34"/>
        <v>TERMINADO</v>
      </c>
      <c r="U543" s="47"/>
      <c r="V543" s="48"/>
      <c r="W543" s="48"/>
      <c r="X543" s="47"/>
      <c r="Y543" s="47"/>
      <c r="Z543" s="47"/>
      <c r="AA543" s="47"/>
      <c r="AB543" s="47"/>
      <c r="AC543" s="47"/>
      <c r="AD543" s="48"/>
      <c r="AE543" s="49"/>
      <c r="AF543" s="47"/>
      <c r="AG543" s="47"/>
      <c r="AH543" s="47"/>
      <c r="AI543" s="47"/>
      <c r="AJ543" s="47"/>
      <c r="AK543" s="47"/>
      <c r="AL543" s="41"/>
      <c r="AM543" s="41"/>
      <c r="AN543" s="51">
        <f t="shared" ca="1" si="35"/>
        <v>1468.3438256445986</v>
      </c>
      <c r="AO543" s="59"/>
    </row>
    <row r="544" spans="1:41" ht="15" x14ac:dyDescent="0.2">
      <c r="A544" s="34" t="s">
        <v>38</v>
      </c>
      <c r="B544" s="65">
        <v>542</v>
      </c>
      <c r="C544" s="36">
        <v>2016</v>
      </c>
      <c r="D544" s="38" t="s">
        <v>50</v>
      </c>
      <c r="E544" s="39">
        <v>42622</v>
      </c>
      <c r="F544" s="40" t="s">
        <v>1168</v>
      </c>
      <c r="G544" s="41" t="s">
        <v>41</v>
      </c>
      <c r="H544" s="41" t="s">
        <v>42</v>
      </c>
      <c r="I544" s="42">
        <v>8050000</v>
      </c>
      <c r="J544" s="54">
        <v>8050000</v>
      </c>
      <c r="K544" s="54">
        <v>8050000</v>
      </c>
      <c r="L544" s="43">
        <v>0</v>
      </c>
      <c r="M544" s="37" t="s">
        <v>43</v>
      </c>
      <c r="N544" s="41" t="s">
        <v>1169</v>
      </c>
      <c r="O544" s="44">
        <v>42622.614050925928</v>
      </c>
      <c r="P544" s="44">
        <v>42727</v>
      </c>
      <c r="Q544" s="44">
        <v>42727</v>
      </c>
      <c r="R544" s="45">
        <f t="shared" si="33"/>
        <v>105.38594907407241</v>
      </c>
      <c r="S544" s="63">
        <f t="shared" si="32"/>
        <v>3.5128649691357472</v>
      </c>
      <c r="T544" s="46" t="str">
        <f t="shared" ca="1" si="34"/>
        <v>TERMINADO</v>
      </c>
      <c r="U544" s="47"/>
      <c r="V544" s="48"/>
      <c r="W544" s="48"/>
      <c r="X544" s="47"/>
      <c r="Y544" s="47"/>
      <c r="Z544" s="47"/>
      <c r="AA544" s="47"/>
      <c r="AB544" s="47"/>
      <c r="AC544" s="47"/>
      <c r="AD544" s="48"/>
      <c r="AE544" s="49"/>
      <c r="AF544" s="47"/>
      <c r="AG544" s="47"/>
      <c r="AH544" s="47"/>
      <c r="AI544" s="47"/>
      <c r="AJ544" s="47"/>
      <c r="AK544" s="47"/>
      <c r="AL544" s="41"/>
      <c r="AM544" s="41"/>
      <c r="AN544" s="51">
        <f t="shared" ca="1" si="35"/>
        <v>1468.3038513857898</v>
      </c>
      <c r="AO544" s="59"/>
    </row>
    <row r="545" spans="1:41" ht="15" x14ac:dyDescent="0.2">
      <c r="A545" s="34" t="s">
        <v>38</v>
      </c>
      <c r="B545" s="35">
        <v>543</v>
      </c>
      <c r="C545" s="36">
        <v>2016</v>
      </c>
      <c r="D545" s="38" t="s">
        <v>348</v>
      </c>
      <c r="E545" s="39">
        <v>42622</v>
      </c>
      <c r="F545" s="40" t="s">
        <v>1170</v>
      </c>
      <c r="G545" s="41" t="s">
        <v>41</v>
      </c>
      <c r="H545" s="41" t="s">
        <v>42</v>
      </c>
      <c r="I545" s="42">
        <v>20000000</v>
      </c>
      <c r="J545" s="54">
        <v>20000000</v>
      </c>
      <c r="K545" s="54">
        <v>20000000</v>
      </c>
      <c r="L545" s="43">
        <v>0</v>
      </c>
      <c r="M545" s="37" t="s">
        <v>43</v>
      </c>
      <c r="N545" s="41" t="s">
        <v>1171</v>
      </c>
      <c r="O545" s="44">
        <v>42622.588634259257</v>
      </c>
      <c r="P545" s="44">
        <v>42727</v>
      </c>
      <c r="Q545" s="44">
        <v>42727</v>
      </c>
      <c r="R545" s="45">
        <f t="shared" si="33"/>
        <v>105.41136574074335</v>
      </c>
      <c r="S545" s="63">
        <f t="shared" si="32"/>
        <v>3.5137121913581115</v>
      </c>
      <c r="T545" s="46" t="str">
        <f t="shared" ca="1" si="34"/>
        <v>TERMINADO</v>
      </c>
      <c r="U545" s="47"/>
      <c r="V545" s="48"/>
      <c r="W545" s="48"/>
      <c r="X545" s="47"/>
      <c r="Y545" s="47"/>
      <c r="Z545" s="47"/>
      <c r="AA545" s="47"/>
      <c r="AB545" s="47"/>
      <c r="AC545" s="47"/>
      <c r="AD545" s="48"/>
      <c r="AE545" s="49"/>
      <c r="AF545" s="47"/>
      <c r="AG545" s="47"/>
      <c r="AH545" s="47"/>
      <c r="AI545" s="47"/>
      <c r="AJ545" s="47"/>
      <c r="AK545" s="47"/>
      <c r="AL545" s="41"/>
      <c r="AM545" s="41"/>
      <c r="AN545" s="51">
        <f t="shared" ca="1" si="35"/>
        <v>1467.9739275426555</v>
      </c>
      <c r="AO545" s="59"/>
    </row>
    <row r="546" spans="1:41" ht="15" x14ac:dyDescent="0.2">
      <c r="A546" s="34" t="s">
        <v>38</v>
      </c>
      <c r="B546" s="35">
        <v>544</v>
      </c>
      <c r="C546" s="36">
        <v>2016</v>
      </c>
      <c r="D546" s="38" t="s">
        <v>348</v>
      </c>
      <c r="E546" s="39">
        <v>42622</v>
      </c>
      <c r="F546" s="40" t="s">
        <v>1172</v>
      </c>
      <c r="G546" s="41" t="s">
        <v>41</v>
      </c>
      <c r="H546" s="41" t="s">
        <v>42</v>
      </c>
      <c r="I546" s="42">
        <v>8000000</v>
      </c>
      <c r="J546" s="54">
        <v>8000000</v>
      </c>
      <c r="K546" s="54">
        <v>8000000</v>
      </c>
      <c r="L546" s="43">
        <v>0</v>
      </c>
      <c r="M546" s="37" t="s">
        <v>43</v>
      </c>
      <c r="N546" s="41" t="s">
        <v>1173</v>
      </c>
      <c r="O546" s="44">
        <v>42622.655856481484</v>
      </c>
      <c r="P546" s="44">
        <v>42735</v>
      </c>
      <c r="Q546" s="44">
        <v>42735</v>
      </c>
      <c r="R546" s="45">
        <f t="shared" si="33"/>
        <v>113.34414351851592</v>
      </c>
      <c r="S546" s="63">
        <f t="shared" si="32"/>
        <v>3.7781381172838642</v>
      </c>
      <c r="T546" s="46" t="str">
        <f t="shared" ca="1" si="34"/>
        <v>TERMINADO</v>
      </c>
      <c r="U546" s="47"/>
      <c r="V546" s="48"/>
      <c r="W546" s="48"/>
      <c r="X546" s="47"/>
      <c r="Y546" s="47"/>
      <c r="Z546" s="47"/>
      <c r="AA546" s="47"/>
      <c r="AB546" s="47"/>
      <c r="AC546" s="47"/>
      <c r="AD546" s="48"/>
      <c r="AE546" s="49"/>
      <c r="AF546" s="47"/>
      <c r="AG546" s="47"/>
      <c r="AH546" s="47"/>
      <c r="AI546" s="47"/>
      <c r="AJ546" s="47"/>
      <c r="AK546" s="47"/>
      <c r="AL546" s="41"/>
      <c r="AM546" s="41"/>
      <c r="AN546" s="51">
        <f t="shared" ca="1" si="35"/>
        <v>1365.1734403601906</v>
      </c>
      <c r="AO546" s="59"/>
    </row>
    <row r="547" spans="1:41" ht="15" x14ac:dyDescent="0.2">
      <c r="A547" s="34" t="s">
        <v>38</v>
      </c>
      <c r="B547" s="35">
        <v>545</v>
      </c>
      <c r="C547" s="36">
        <v>2016</v>
      </c>
      <c r="D547" s="38" t="s">
        <v>39</v>
      </c>
      <c r="E547" s="39">
        <v>42622</v>
      </c>
      <c r="F547" s="40" t="s">
        <v>1174</v>
      </c>
      <c r="G547" s="41" t="s">
        <v>41</v>
      </c>
      <c r="H547" s="41" t="s">
        <v>42</v>
      </c>
      <c r="I547" s="42">
        <v>7600000</v>
      </c>
      <c r="J547" s="54">
        <v>7600000</v>
      </c>
      <c r="K547" s="54">
        <v>7600000</v>
      </c>
      <c r="L547" s="43">
        <v>0</v>
      </c>
      <c r="M547" s="37" t="s">
        <v>43</v>
      </c>
      <c r="N547" s="41" t="s">
        <v>1175</v>
      </c>
      <c r="O547" s="44">
        <v>42622.64398148148</v>
      </c>
      <c r="P547" s="44">
        <v>42735</v>
      </c>
      <c r="Q547" s="44">
        <v>42735</v>
      </c>
      <c r="R547" s="45">
        <f t="shared" si="33"/>
        <v>113.3560185185197</v>
      </c>
      <c r="S547" s="63">
        <f t="shared" si="32"/>
        <v>3.7785339506173234</v>
      </c>
      <c r="T547" s="46" t="str">
        <f t="shared" ca="1" si="34"/>
        <v>TERMINADO</v>
      </c>
      <c r="U547" s="47"/>
      <c r="V547" s="48"/>
      <c r="W547" s="48"/>
      <c r="X547" s="47"/>
      <c r="Y547" s="47"/>
      <c r="Z547" s="47"/>
      <c r="AA547" s="47"/>
      <c r="AB547" s="47"/>
      <c r="AC547" s="47"/>
      <c r="AD547" s="48"/>
      <c r="AE547" s="49"/>
      <c r="AF547" s="47"/>
      <c r="AG547" s="47"/>
      <c r="AH547" s="47"/>
      <c r="AI547" s="47"/>
      <c r="AJ547" s="47"/>
      <c r="AK547" s="47"/>
      <c r="AL547" s="41"/>
      <c r="AM547" s="41"/>
      <c r="AN547" s="51">
        <f t="shared" ca="1" si="35"/>
        <v>1365.0409027604637</v>
      </c>
      <c r="AO547" s="59"/>
    </row>
    <row r="548" spans="1:41" ht="15" x14ac:dyDescent="0.2">
      <c r="A548" s="34" t="s">
        <v>38</v>
      </c>
      <c r="B548" s="35">
        <v>546</v>
      </c>
      <c r="C548" s="36">
        <v>2016</v>
      </c>
      <c r="D548" s="38" t="s">
        <v>53</v>
      </c>
      <c r="E548" s="39">
        <v>42622</v>
      </c>
      <c r="F548" s="40" t="s">
        <v>1176</v>
      </c>
      <c r="G548" s="41" t="s">
        <v>41</v>
      </c>
      <c r="H548" s="41" t="s">
        <v>42</v>
      </c>
      <c r="I548" s="42">
        <v>16600000</v>
      </c>
      <c r="J548" s="54">
        <v>16600000</v>
      </c>
      <c r="K548" s="54">
        <v>16600000</v>
      </c>
      <c r="L548" s="43">
        <v>0</v>
      </c>
      <c r="M548" s="37" t="s">
        <v>43</v>
      </c>
      <c r="N548" s="41" t="s">
        <v>1177</v>
      </c>
      <c r="O548" s="44">
        <v>42622.65415509259</v>
      </c>
      <c r="P548" s="44">
        <v>42682</v>
      </c>
      <c r="Q548" s="44">
        <v>42682</v>
      </c>
      <c r="R548" s="45">
        <f t="shared" si="33"/>
        <v>60.345844907409628</v>
      </c>
      <c r="S548" s="63">
        <f t="shared" si="32"/>
        <v>2.011528163580321</v>
      </c>
      <c r="T548" s="46" t="str">
        <f t="shared" ca="1" si="34"/>
        <v>TERMINADO</v>
      </c>
      <c r="U548" s="47"/>
      <c r="V548" s="48"/>
      <c r="W548" s="48"/>
      <c r="X548" s="47"/>
      <c r="Y548" s="47"/>
      <c r="Z548" s="47"/>
      <c r="AA548" s="47"/>
      <c r="AB548" s="47"/>
      <c r="AC548" s="47"/>
      <c r="AD548" s="48"/>
      <c r="AE548" s="49"/>
      <c r="AF548" s="47"/>
      <c r="AG548" s="47"/>
      <c r="AH548" s="47"/>
      <c r="AI548" s="47"/>
      <c r="AJ548" s="47"/>
      <c r="AK548" s="47"/>
      <c r="AL548" s="41"/>
      <c r="AM548" s="41"/>
      <c r="AN548" s="51">
        <f t="shared" ca="1" si="35"/>
        <v>2564.1298871223812</v>
      </c>
      <c r="AO548" s="59"/>
    </row>
    <row r="549" spans="1:41" ht="15" x14ac:dyDescent="0.2">
      <c r="A549" s="34" t="s">
        <v>38</v>
      </c>
      <c r="B549" s="35">
        <v>547</v>
      </c>
      <c r="C549" s="36">
        <v>2016</v>
      </c>
      <c r="D549" s="38" t="s">
        <v>46</v>
      </c>
      <c r="E549" s="39">
        <v>42622</v>
      </c>
      <c r="F549" s="40" t="s">
        <v>1178</v>
      </c>
      <c r="G549" s="41" t="s">
        <v>41</v>
      </c>
      <c r="H549" s="41" t="s">
        <v>42</v>
      </c>
      <c r="I549" s="42">
        <v>29200000</v>
      </c>
      <c r="J549" s="54">
        <v>29200000</v>
      </c>
      <c r="K549" s="54">
        <v>29200000</v>
      </c>
      <c r="L549" s="43">
        <v>0</v>
      </c>
      <c r="M549" s="37" t="s">
        <v>43</v>
      </c>
      <c r="N549" s="41" t="s">
        <v>1179</v>
      </c>
      <c r="O549" s="44">
        <v>42622.65415509259</v>
      </c>
      <c r="P549" s="44">
        <v>42735</v>
      </c>
      <c r="Q549" s="44">
        <v>42735</v>
      </c>
      <c r="R549" s="45">
        <f t="shared" si="33"/>
        <v>113.34584490740963</v>
      </c>
      <c r="S549" s="63">
        <f t="shared" si="32"/>
        <v>3.7781948302469877</v>
      </c>
      <c r="T549" s="46" t="str">
        <f t="shared" ca="1" si="34"/>
        <v>TERMINADO</v>
      </c>
      <c r="U549" s="47"/>
      <c r="V549" s="48"/>
      <c r="W549" s="48"/>
      <c r="X549" s="47"/>
      <c r="Y549" s="47"/>
      <c r="Z549" s="47"/>
      <c r="AA549" s="47"/>
      <c r="AB549" s="47"/>
      <c r="AC549" s="47"/>
      <c r="AD549" s="48"/>
      <c r="AE549" s="49"/>
      <c r="AF549" s="47"/>
      <c r="AG549" s="47"/>
      <c r="AH549" s="47"/>
      <c r="AI549" s="47"/>
      <c r="AJ549" s="47"/>
      <c r="AK549" s="47"/>
      <c r="AL549" s="41"/>
      <c r="AM549" s="41"/>
      <c r="AN549" s="51">
        <f t="shared" ca="1" si="35"/>
        <v>1365.1544493504912</v>
      </c>
      <c r="AO549" s="59"/>
    </row>
    <row r="550" spans="1:41" ht="15" x14ac:dyDescent="0.2">
      <c r="A550" s="34" t="s">
        <v>38</v>
      </c>
      <c r="B550" s="35">
        <v>548</v>
      </c>
      <c r="C550" s="36">
        <v>2016</v>
      </c>
      <c r="D550" s="38" t="s">
        <v>90</v>
      </c>
      <c r="E550" s="39">
        <v>42622</v>
      </c>
      <c r="F550" s="40" t="s">
        <v>1180</v>
      </c>
      <c r="G550" s="41" t="s">
        <v>41</v>
      </c>
      <c r="H550" s="41" t="s">
        <v>42</v>
      </c>
      <c r="I550" s="42">
        <v>7000000</v>
      </c>
      <c r="J550" s="54">
        <v>7000000</v>
      </c>
      <c r="K550" s="54">
        <v>7000000</v>
      </c>
      <c r="L550" s="43">
        <v>0</v>
      </c>
      <c r="M550" s="37" t="s">
        <v>43</v>
      </c>
      <c r="N550" s="41" t="s">
        <v>1181</v>
      </c>
      <c r="O550" s="44">
        <v>42622.65415509259</v>
      </c>
      <c r="P550" s="44">
        <v>42727</v>
      </c>
      <c r="Q550" s="44">
        <v>42727</v>
      </c>
      <c r="R550" s="45">
        <f t="shared" si="33"/>
        <v>105.34584490740963</v>
      </c>
      <c r="S550" s="63">
        <f t="shared" si="32"/>
        <v>3.511528163580321</v>
      </c>
      <c r="T550" s="46" t="str">
        <f t="shared" ca="1" si="34"/>
        <v>TERMINADO</v>
      </c>
      <c r="U550" s="47"/>
      <c r="V550" s="48"/>
      <c r="W550" s="48"/>
      <c r="X550" s="47"/>
      <c r="Y550" s="47"/>
      <c r="Z550" s="47"/>
      <c r="AA550" s="47"/>
      <c r="AB550" s="47"/>
      <c r="AC550" s="47"/>
      <c r="AD550" s="48"/>
      <c r="AE550" s="49"/>
      <c r="AF550" s="47"/>
      <c r="AG550" s="47"/>
      <c r="AH550" s="47"/>
      <c r="AI550" s="47"/>
      <c r="AJ550" s="47"/>
      <c r="AK550" s="47"/>
      <c r="AL550" s="41"/>
      <c r="AM550" s="41"/>
      <c r="AN550" s="51">
        <f t="shared" ca="1" si="35"/>
        <v>1468.824751718874</v>
      </c>
      <c r="AO550" s="59"/>
    </row>
    <row r="551" spans="1:41" ht="15" x14ac:dyDescent="0.2">
      <c r="A551" s="34" t="s">
        <v>38</v>
      </c>
      <c r="B551" s="35">
        <v>549</v>
      </c>
      <c r="C551" s="36">
        <v>2016</v>
      </c>
      <c r="D551" s="38" t="s">
        <v>175</v>
      </c>
      <c r="E551" s="39">
        <v>42622</v>
      </c>
      <c r="F551" s="40" t="s">
        <v>1182</v>
      </c>
      <c r="G551" s="41" t="s">
        <v>41</v>
      </c>
      <c r="H551" s="41" t="s">
        <v>42</v>
      </c>
      <c r="I551" s="42">
        <v>15750000</v>
      </c>
      <c r="J551" s="54">
        <v>15750000</v>
      </c>
      <c r="K551" s="54">
        <v>15750000</v>
      </c>
      <c r="L551" s="43">
        <v>0</v>
      </c>
      <c r="M551" s="37" t="s">
        <v>43</v>
      </c>
      <c r="N551" s="41" t="s">
        <v>1183</v>
      </c>
      <c r="O551" s="44">
        <v>42622.65415509259</v>
      </c>
      <c r="P551" s="44">
        <v>42735</v>
      </c>
      <c r="Q551" s="44">
        <v>42735</v>
      </c>
      <c r="R551" s="45">
        <f t="shared" si="33"/>
        <v>113.34584490740963</v>
      </c>
      <c r="S551" s="63">
        <f t="shared" si="32"/>
        <v>3.7781948302469877</v>
      </c>
      <c r="T551" s="46" t="str">
        <f t="shared" ca="1" si="34"/>
        <v>TERMINADO</v>
      </c>
      <c r="U551" s="47"/>
      <c r="V551" s="48"/>
      <c r="W551" s="48"/>
      <c r="X551" s="47"/>
      <c r="Y551" s="47"/>
      <c r="Z551" s="47"/>
      <c r="AA551" s="47"/>
      <c r="AB551" s="47"/>
      <c r="AC551" s="47"/>
      <c r="AD551" s="48"/>
      <c r="AE551" s="49"/>
      <c r="AF551" s="47"/>
      <c r="AG551" s="47"/>
      <c r="AH551" s="47"/>
      <c r="AI551" s="47"/>
      <c r="AJ551" s="47"/>
      <c r="AK551" s="47"/>
      <c r="AL551" s="41"/>
      <c r="AM551" s="41"/>
      <c r="AN551" s="51">
        <f t="shared" ca="1" si="35"/>
        <v>1365.1544493504912</v>
      </c>
      <c r="AO551" s="59"/>
    </row>
    <row r="552" spans="1:41" ht="15" x14ac:dyDescent="0.2">
      <c r="A552" s="34" t="s">
        <v>38</v>
      </c>
      <c r="B552" s="35">
        <v>550</v>
      </c>
      <c r="C552" s="36">
        <v>2016</v>
      </c>
      <c r="D552" s="38" t="s">
        <v>53</v>
      </c>
      <c r="E552" s="39">
        <v>42622</v>
      </c>
      <c r="F552" s="40" t="s">
        <v>1184</v>
      </c>
      <c r="G552" s="41" t="s">
        <v>41</v>
      </c>
      <c r="H552" s="41" t="s">
        <v>42</v>
      </c>
      <c r="I552" s="42">
        <v>9975000</v>
      </c>
      <c r="J552" s="54">
        <v>9975000</v>
      </c>
      <c r="K552" s="54">
        <v>0</v>
      </c>
      <c r="L552" s="43">
        <v>0</v>
      </c>
      <c r="M552" s="37" t="s">
        <v>43</v>
      </c>
      <c r="N552" s="41" t="s">
        <v>1185</v>
      </c>
      <c r="O552" s="44">
        <v>42622.65415509259</v>
      </c>
      <c r="P552" s="44">
        <v>42735</v>
      </c>
      <c r="Q552" s="44">
        <v>42735</v>
      </c>
      <c r="R552" s="45">
        <f t="shared" si="33"/>
        <v>113.34584490740963</v>
      </c>
      <c r="S552" s="63">
        <f t="shared" si="32"/>
        <v>3.7781948302469877</v>
      </c>
      <c r="T552" s="46" t="str">
        <f t="shared" ca="1" si="34"/>
        <v>TERMINADO</v>
      </c>
      <c r="U552" s="47"/>
      <c r="V552" s="48"/>
      <c r="W552" s="48"/>
      <c r="X552" s="47"/>
      <c r="Y552" s="47"/>
      <c r="Z552" s="47"/>
      <c r="AA552" s="47"/>
      <c r="AB552" s="47"/>
      <c r="AC552" s="47"/>
      <c r="AD552" s="48"/>
      <c r="AE552" s="49"/>
      <c r="AF552" s="47"/>
      <c r="AG552" s="47"/>
      <c r="AH552" s="47"/>
      <c r="AI552" s="47"/>
      <c r="AJ552" s="47"/>
      <c r="AK552" s="47"/>
      <c r="AL552" s="41"/>
      <c r="AM552" s="41"/>
      <c r="AN552" s="51">
        <f t="shared" ca="1" si="35"/>
        <v>1365.1544493504912</v>
      </c>
      <c r="AO552" s="59"/>
    </row>
    <row r="553" spans="1:41" ht="15" x14ac:dyDescent="0.2">
      <c r="A553" s="34" t="s">
        <v>38</v>
      </c>
      <c r="B553" s="35">
        <v>551</v>
      </c>
      <c r="C553" s="36">
        <v>2016</v>
      </c>
      <c r="D553" s="38" t="s">
        <v>39</v>
      </c>
      <c r="E553" s="39">
        <v>42625</v>
      </c>
      <c r="F553" s="40" t="s">
        <v>1186</v>
      </c>
      <c r="G553" s="41" t="s">
        <v>41</v>
      </c>
      <c r="H553" s="41" t="s">
        <v>42</v>
      </c>
      <c r="I553" s="42">
        <v>14000000</v>
      </c>
      <c r="J553" s="54">
        <v>14000000</v>
      </c>
      <c r="K553" s="54">
        <v>14000000</v>
      </c>
      <c r="L553" s="43">
        <v>0</v>
      </c>
      <c r="M553" s="37" t="s">
        <v>43</v>
      </c>
      <c r="N553" s="41" t="s">
        <v>1187</v>
      </c>
      <c r="O553" s="44">
        <v>42625.700428240743</v>
      </c>
      <c r="P553" s="44">
        <v>42730</v>
      </c>
      <c r="Q553" s="44">
        <v>42730</v>
      </c>
      <c r="R553" s="45">
        <f t="shared" si="33"/>
        <v>105.29957175925665</v>
      </c>
      <c r="S553" s="63">
        <f t="shared" si="32"/>
        <v>3.5099857253085549</v>
      </c>
      <c r="T553" s="46" t="str">
        <f t="shared" ca="1" si="34"/>
        <v>TERMINADO</v>
      </c>
      <c r="U553" s="47"/>
      <c r="V553" s="48"/>
      <c r="W553" s="48"/>
      <c r="X553" s="47"/>
      <c r="Y553" s="47"/>
      <c r="Z553" s="47"/>
      <c r="AA553" s="47"/>
      <c r="AB553" s="47"/>
      <c r="AC553" s="47"/>
      <c r="AD553" s="48"/>
      <c r="AE553" s="49"/>
      <c r="AF553" s="47"/>
      <c r="AG553" s="47"/>
      <c r="AH553" s="47"/>
      <c r="AI553" s="47"/>
      <c r="AJ553" s="47"/>
      <c r="AK553" s="47"/>
      <c r="AL553" s="41"/>
      <c r="AM553" s="41"/>
      <c r="AN553" s="51">
        <f t="shared" ca="1" si="35"/>
        <v>1466.57725758842</v>
      </c>
      <c r="AO553" s="59"/>
    </row>
    <row r="554" spans="1:41" ht="15" x14ac:dyDescent="0.2">
      <c r="A554" s="34" t="s">
        <v>38</v>
      </c>
      <c r="B554" s="35">
        <v>552</v>
      </c>
      <c r="C554" s="36">
        <v>2016</v>
      </c>
      <c r="D554" s="38" t="s">
        <v>166</v>
      </c>
      <c r="E554" s="39">
        <v>42625</v>
      </c>
      <c r="F554" s="40" t="s">
        <v>1188</v>
      </c>
      <c r="G554" s="41" t="s">
        <v>41</v>
      </c>
      <c r="H554" s="41" t="s">
        <v>42</v>
      </c>
      <c r="I554" s="42">
        <v>21800000</v>
      </c>
      <c r="J554" s="54">
        <v>21800000</v>
      </c>
      <c r="K554" s="54">
        <v>21800000</v>
      </c>
      <c r="L554" s="43">
        <v>0</v>
      </c>
      <c r="M554" s="37" t="s">
        <v>43</v>
      </c>
      <c r="N554" s="41" t="s">
        <v>1189</v>
      </c>
      <c r="O554" s="44">
        <v>42625.464386574073</v>
      </c>
      <c r="P554" s="44">
        <v>42734</v>
      </c>
      <c r="Q554" s="44">
        <v>42734</v>
      </c>
      <c r="R554" s="45">
        <f t="shared" si="33"/>
        <v>109.53561342592729</v>
      </c>
      <c r="S554" s="63">
        <f t="shared" si="32"/>
        <v>3.6511871141975765</v>
      </c>
      <c r="T554" s="46" t="str">
        <f t="shared" ca="1" si="34"/>
        <v>TERMINADO</v>
      </c>
      <c r="U554" s="47"/>
      <c r="V554" s="48"/>
      <c r="W554" s="48"/>
      <c r="X554" s="47"/>
      <c r="Y554" s="47"/>
      <c r="Z554" s="47"/>
      <c r="AA554" s="47"/>
      <c r="AB554" s="47"/>
      <c r="AC554" s="47"/>
      <c r="AD554" s="48"/>
      <c r="AE554" s="49"/>
      <c r="AF554" s="47"/>
      <c r="AG554" s="47"/>
      <c r="AH554" s="47"/>
      <c r="AI554" s="47"/>
      <c r="AJ554" s="47"/>
      <c r="AK554" s="47"/>
      <c r="AL554" s="41"/>
      <c r="AM554" s="41"/>
      <c r="AN554" s="51">
        <f t="shared" ca="1" si="35"/>
        <v>1410.0761981585185</v>
      </c>
      <c r="AO554" s="59"/>
    </row>
    <row r="555" spans="1:41" ht="15" x14ac:dyDescent="0.2">
      <c r="A555" s="34" t="s">
        <v>38</v>
      </c>
      <c r="B555" s="35">
        <v>553</v>
      </c>
      <c r="C555" s="36">
        <v>2016</v>
      </c>
      <c r="D555" s="38" t="s">
        <v>166</v>
      </c>
      <c r="E555" s="39">
        <v>42625</v>
      </c>
      <c r="F555" s="40" t="s">
        <v>1188</v>
      </c>
      <c r="G555" s="41" t="s">
        <v>41</v>
      </c>
      <c r="H555" s="41" t="s">
        <v>42</v>
      </c>
      <c r="I555" s="42">
        <v>36333333</v>
      </c>
      <c r="J555" s="54">
        <v>36333333</v>
      </c>
      <c r="K555" s="54">
        <v>36333333</v>
      </c>
      <c r="L555" s="43">
        <v>0</v>
      </c>
      <c r="M555" s="37" t="s">
        <v>43</v>
      </c>
      <c r="N555" s="41" t="s">
        <v>1190</v>
      </c>
      <c r="O555" s="44">
        <v>42625.478668981479</v>
      </c>
      <c r="P555" s="44">
        <v>42734</v>
      </c>
      <c r="Q555" s="44">
        <v>42734</v>
      </c>
      <c r="R555" s="45">
        <f t="shared" si="33"/>
        <v>109.52133101852087</v>
      </c>
      <c r="S555" s="63">
        <f t="shared" si="32"/>
        <v>3.6507110339506954</v>
      </c>
      <c r="T555" s="46" t="str">
        <f t="shared" ca="1" si="34"/>
        <v>TERMINADO</v>
      </c>
      <c r="U555" s="47"/>
      <c r="V555" s="48"/>
      <c r="W555" s="48"/>
      <c r="X555" s="47"/>
      <c r="Y555" s="47"/>
      <c r="Z555" s="47"/>
      <c r="AA555" s="47"/>
      <c r="AB555" s="47"/>
      <c r="AC555" s="47"/>
      <c r="AD555" s="48"/>
      <c r="AE555" s="49"/>
      <c r="AF555" s="47"/>
      <c r="AG555" s="47"/>
      <c r="AH555" s="47"/>
      <c r="AI555" s="47"/>
      <c r="AJ555" s="47"/>
      <c r="AK555" s="47"/>
      <c r="AL555" s="41"/>
      <c r="AM555" s="41"/>
      <c r="AN555" s="51">
        <f t="shared" ca="1" si="35"/>
        <v>1410.2470419733402</v>
      </c>
      <c r="AO555" s="59"/>
    </row>
    <row r="556" spans="1:41" ht="15" x14ac:dyDescent="0.2">
      <c r="A556" s="34" t="s">
        <v>38</v>
      </c>
      <c r="B556" s="35">
        <v>554</v>
      </c>
      <c r="C556" s="36">
        <v>2016</v>
      </c>
      <c r="D556" s="38" t="s">
        <v>160</v>
      </c>
      <c r="E556" s="39">
        <v>42625</v>
      </c>
      <c r="F556" s="40" t="s">
        <v>1191</v>
      </c>
      <c r="G556" s="41" t="s">
        <v>41</v>
      </c>
      <c r="H556" s="41" t="s">
        <v>42</v>
      </c>
      <c r="I556" s="42">
        <v>16783333</v>
      </c>
      <c r="J556" s="54">
        <v>16783333</v>
      </c>
      <c r="K556" s="54">
        <v>16783333</v>
      </c>
      <c r="L556" s="43">
        <v>0</v>
      </c>
      <c r="M556" s="37" t="s">
        <v>43</v>
      </c>
      <c r="N556" s="41" t="s">
        <v>1192</v>
      </c>
      <c r="O556" s="44">
        <v>42625.4841087963</v>
      </c>
      <c r="P556" s="44">
        <v>42720</v>
      </c>
      <c r="Q556" s="44">
        <v>42720</v>
      </c>
      <c r="R556" s="45">
        <f t="shared" si="33"/>
        <v>95.515891203700448</v>
      </c>
      <c r="S556" s="63">
        <f t="shared" si="32"/>
        <v>3.1838630401233483</v>
      </c>
      <c r="T556" s="46" t="str">
        <f t="shared" ca="1" si="34"/>
        <v>TERMINADO</v>
      </c>
      <c r="U556" s="47"/>
      <c r="V556" s="48"/>
      <c r="W556" s="48"/>
      <c r="X556" s="47"/>
      <c r="Y556" s="47"/>
      <c r="Z556" s="47"/>
      <c r="AA556" s="47"/>
      <c r="AB556" s="47"/>
      <c r="AC556" s="47"/>
      <c r="AD556" s="48"/>
      <c r="AE556" s="49"/>
      <c r="AF556" s="47"/>
      <c r="AG556" s="47"/>
      <c r="AH556" s="47"/>
      <c r="AI556" s="47"/>
      <c r="AJ556" s="47"/>
      <c r="AK556" s="47"/>
      <c r="AL556" s="41"/>
      <c r="AM556" s="41"/>
      <c r="AN556" s="51">
        <f t="shared" ca="1" si="35"/>
        <v>1617.0250538832468</v>
      </c>
      <c r="AO556" s="59"/>
    </row>
    <row r="557" spans="1:41" ht="15" x14ac:dyDescent="0.2">
      <c r="A557" s="34" t="s">
        <v>38</v>
      </c>
      <c r="B557" s="35">
        <v>555</v>
      </c>
      <c r="C557" s="36">
        <v>2016</v>
      </c>
      <c r="D557" s="38" t="s">
        <v>166</v>
      </c>
      <c r="E557" s="39">
        <v>42625</v>
      </c>
      <c r="F557" s="40" t="s">
        <v>1193</v>
      </c>
      <c r="G557" s="41" t="s">
        <v>41</v>
      </c>
      <c r="H557" s="41" t="s">
        <v>42</v>
      </c>
      <c r="I557" s="42">
        <v>40000000</v>
      </c>
      <c r="J557" s="54">
        <v>40000000</v>
      </c>
      <c r="K557" s="54">
        <v>40000000</v>
      </c>
      <c r="L557" s="43">
        <v>0</v>
      </c>
      <c r="M557" s="37" t="s">
        <v>43</v>
      </c>
      <c r="N557" s="41" t="s">
        <v>1194</v>
      </c>
      <c r="O557" s="44">
        <v>42625.729675925926</v>
      </c>
      <c r="P557" s="44">
        <v>42735</v>
      </c>
      <c r="Q557" s="44">
        <v>42735</v>
      </c>
      <c r="R557" s="45">
        <f t="shared" si="33"/>
        <v>110.27032407407387</v>
      </c>
      <c r="S557" s="63">
        <f t="shared" si="32"/>
        <v>3.6756774691357958</v>
      </c>
      <c r="T557" s="46" t="str">
        <f t="shared" ca="1" si="34"/>
        <v>TERMINADO</v>
      </c>
      <c r="U557" s="47"/>
      <c r="V557" s="48"/>
      <c r="W557" s="48"/>
      <c r="X557" s="47"/>
      <c r="Y557" s="47"/>
      <c r="Z557" s="47"/>
      <c r="AA557" s="47"/>
      <c r="AB557" s="47"/>
      <c r="AC557" s="47"/>
      <c r="AD557" s="48"/>
      <c r="AE557" s="49"/>
      <c r="AF557" s="47"/>
      <c r="AG557" s="47"/>
      <c r="AH557" s="47"/>
      <c r="AI557" s="47"/>
      <c r="AJ557" s="47"/>
      <c r="AK557" s="47"/>
      <c r="AL557" s="41"/>
      <c r="AM557" s="41"/>
      <c r="AN557" s="51">
        <f t="shared" ca="1" si="35"/>
        <v>1400.4405419509908</v>
      </c>
      <c r="AO557" s="59"/>
    </row>
    <row r="558" spans="1:41" ht="15" x14ac:dyDescent="0.2">
      <c r="A558" s="34" t="s">
        <v>38</v>
      </c>
      <c r="B558" s="65">
        <v>556</v>
      </c>
      <c r="C558" s="36">
        <v>2016</v>
      </c>
      <c r="D558" s="38" t="s">
        <v>50</v>
      </c>
      <c r="E558" s="39">
        <v>42625</v>
      </c>
      <c r="F558" s="40" t="s">
        <v>1195</v>
      </c>
      <c r="G558" s="41" t="s">
        <v>41</v>
      </c>
      <c r="H558" s="41" t="s">
        <v>42</v>
      </c>
      <c r="I558" s="42">
        <v>18667000</v>
      </c>
      <c r="J558" s="54">
        <v>18667000</v>
      </c>
      <c r="K558" s="54">
        <v>18667000</v>
      </c>
      <c r="L558" s="43">
        <v>0</v>
      </c>
      <c r="M558" s="37" t="s">
        <v>43</v>
      </c>
      <c r="N558" s="41" t="s">
        <v>1196</v>
      </c>
      <c r="O558" s="44">
        <v>42625.721377314818</v>
      </c>
      <c r="P558" s="44">
        <v>42734</v>
      </c>
      <c r="Q558" s="44">
        <v>42734</v>
      </c>
      <c r="R558" s="45">
        <f t="shared" si="33"/>
        <v>109.2786226851822</v>
      </c>
      <c r="S558" s="63">
        <f t="shared" si="32"/>
        <v>3.6426207561727399</v>
      </c>
      <c r="T558" s="46" t="str">
        <f t="shared" ca="1" si="34"/>
        <v>TERMINADO</v>
      </c>
      <c r="U558" s="47"/>
      <c r="V558" s="48"/>
      <c r="W558" s="48"/>
      <c r="X558" s="47"/>
      <c r="Y558" s="47"/>
      <c r="Z558" s="47"/>
      <c r="AA558" s="47"/>
      <c r="AB558" s="47"/>
      <c r="AC558" s="47"/>
      <c r="AD558" s="48"/>
      <c r="AE558" s="49"/>
      <c r="AF558" s="47"/>
      <c r="AG558" s="47"/>
      <c r="AH558" s="47"/>
      <c r="AI558" s="47"/>
      <c r="AJ558" s="47"/>
      <c r="AK558" s="47"/>
      <c r="AL558" s="41"/>
      <c r="AM558" s="41"/>
      <c r="AN558" s="51">
        <f t="shared" ca="1" si="35"/>
        <v>1413.1571067966809</v>
      </c>
      <c r="AO558" s="59"/>
    </row>
    <row r="559" spans="1:41" ht="15" x14ac:dyDescent="0.2">
      <c r="A559" s="34" t="s">
        <v>38</v>
      </c>
      <c r="B559" s="35">
        <v>557</v>
      </c>
      <c r="C559" s="36">
        <v>2016</v>
      </c>
      <c r="D559" s="38" t="s">
        <v>63</v>
      </c>
      <c r="E559" s="39">
        <v>42625</v>
      </c>
      <c r="F559" s="40" t="s">
        <v>1197</v>
      </c>
      <c r="G559" s="41" t="s">
        <v>41</v>
      </c>
      <c r="H559" s="41" t="s">
        <v>42</v>
      </c>
      <c r="I559" s="42">
        <v>21800000</v>
      </c>
      <c r="J559" s="54">
        <v>21800000</v>
      </c>
      <c r="K559" s="54">
        <v>21800000</v>
      </c>
      <c r="L559" s="43">
        <v>0</v>
      </c>
      <c r="M559" s="37" t="s">
        <v>43</v>
      </c>
      <c r="N559" s="41" t="s">
        <v>1198</v>
      </c>
      <c r="O559" s="44">
        <v>42625.784641203703</v>
      </c>
      <c r="P559" s="44">
        <v>42735</v>
      </c>
      <c r="Q559" s="44">
        <v>42735</v>
      </c>
      <c r="R559" s="45">
        <f t="shared" si="33"/>
        <v>110.21535879629664</v>
      </c>
      <c r="S559" s="63">
        <f t="shared" si="32"/>
        <v>3.673845293209888</v>
      </c>
      <c r="T559" s="46" t="str">
        <f t="shared" ca="1" si="34"/>
        <v>TERMINADO</v>
      </c>
      <c r="U559" s="47"/>
      <c r="V559" s="48"/>
      <c r="W559" s="48"/>
      <c r="X559" s="47"/>
      <c r="Y559" s="47"/>
      <c r="Z559" s="47"/>
      <c r="AA559" s="47"/>
      <c r="AB559" s="47"/>
      <c r="AC559" s="47"/>
      <c r="AD559" s="48"/>
      <c r="AE559" s="49"/>
      <c r="AF559" s="47"/>
      <c r="AG559" s="47"/>
      <c r="AH559" s="47"/>
      <c r="AI559" s="47"/>
      <c r="AJ559" s="47"/>
      <c r="AK559" s="47"/>
      <c r="AL559" s="41"/>
      <c r="AM559" s="41"/>
      <c r="AN559" s="51">
        <f t="shared" ca="1" si="35"/>
        <v>1401.0890820129364</v>
      </c>
      <c r="AO559" s="59"/>
    </row>
    <row r="560" spans="1:41" ht="15" x14ac:dyDescent="0.2">
      <c r="A560" s="34" t="s">
        <v>38</v>
      </c>
      <c r="B560" s="35">
        <v>558</v>
      </c>
      <c r="C560" s="36">
        <v>2016</v>
      </c>
      <c r="D560" s="38" t="s">
        <v>63</v>
      </c>
      <c r="E560" s="39">
        <v>42625</v>
      </c>
      <c r="F560" s="40" t="s">
        <v>1199</v>
      </c>
      <c r="G560" s="41" t="s">
        <v>41</v>
      </c>
      <c r="H560" s="41" t="s">
        <v>42</v>
      </c>
      <c r="I560" s="42">
        <v>21800000</v>
      </c>
      <c r="J560" s="54">
        <v>21800000</v>
      </c>
      <c r="K560" s="54">
        <v>21800000</v>
      </c>
      <c r="L560" s="43">
        <v>0</v>
      </c>
      <c r="M560" s="37" t="s">
        <v>43</v>
      </c>
      <c r="N560" s="41" t="s">
        <v>1200</v>
      </c>
      <c r="O560" s="44">
        <v>42625.770879629628</v>
      </c>
      <c r="P560" s="44">
        <v>42735</v>
      </c>
      <c r="Q560" s="44">
        <v>42735</v>
      </c>
      <c r="R560" s="45">
        <f t="shared" si="33"/>
        <v>110.22912037037167</v>
      </c>
      <c r="S560" s="63">
        <f t="shared" si="32"/>
        <v>3.6743040123457225</v>
      </c>
      <c r="T560" s="46" t="str">
        <f t="shared" ca="1" si="34"/>
        <v>TERMINADO</v>
      </c>
      <c r="U560" s="47"/>
      <c r="V560" s="48"/>
      <c r="W560" s="48"/>
      <c r="X560" s="47"/>
      <c r="Y560" s="47"/>
      <c r="Z560" s="47"/>
      <c r="AA560" s="47"/>
      <c r="AB560" s="47"/>
      <c r="AC560" s="47"/>
      <c r="AD560" s="48"/>
      <c r="AE560" s="49"/>
      <c r="AF560" s="47"/>
      <c r="AG560" s="47"/>
      <c r="AH560" s="47"/>
      <c r="AI560" s="47"/>
      <c r="AJ560" s="47"/>
      <c r="AK560" s="47"/>
      <c r="AL560" s="41"/>
      <c r="AM560" s="41"/>
      <c r="AN560" s="51">
        <f t="shared" ca="1" si="35"/>
        <v>1400.9266473158239</v>
      </c>
      <c r="AO560" s="59"/>
    </row>
    <row r="561" spans="1:41" ht="15" x14ac:dyDescent="0.2">
      <c r="A561" s="34" t="s">
        <v>38</v>
      </c>
      <c r="B561" s="35">
        <v>559</v>
      </c>
      <c r="C561" s="36">
        <v>2016</v>
      </c>
      <c r="D561" s="38" t="s">
        <v>63</v>
      </c>
      <c r="E561" s="39">
        <v>42625</v>
      </c>
      <c r="F561" s="40" t="s">
        <v>1201</v>
      </c>
      <c r="G561" s="41" t="s">
        <v>41</v>
      </c>
      <c r="H561" s="41" t="s">
        <v>42</v>
      </c>
      <c r="I561" s="42">
        <v>11990000</v>
      </c>
      <c r="J561" s="54">
        <v>11990000</v>
      </c>
      <c r="K561" s="54">
        <v>0</v>
      </c>
      <c r="L561" s="43">
        <v>0</v>
      </c>
      <c r="M561" s="37" t="s">
        <v>43</v>
      </c>
      <c r="N561" s="41" t="s">
        <v>1202</v>
      </c>
      <c r="O561" s="44">
        <v>42626.716226851851</v>
      </c>
      <c r="P561" s="44">
        <v>42735</v>
      </c>
      <c r="Q561" s="44">
        <v>42735</v>
      </c>
      <c r="R561" s="45">
        <f t="shared" si="33"/>
        <v>109.28377314814861</v>
      </c>
      <c r="S561" s="63">
        <f t="shared" si="32"/>
        <v>3.6427924382716204</v>
      </c>
      <c r="T561" s="46" t="str">
        <f t="shared" ca="1" si="34"/>
        <v>TERMINADO</v>
      </c>
      <c r="U561" s="47"/>
      <c r="V561" s="48"/>
      <c r="W561" s="48"/>
      <c r="X561" s="47"/>
      <c r="Y561" s="47"/>
      <c r="Z561" s="47"/>
      <c r="AA561" s="47"/>
      <c r="AB561" s="47"/>
      <c r="AC561" s="47"/>
      <c r="AD561" s="48"/>
      <c r="AE561" s="49"/>
      <c r="AF561" s="47"/>
      <c r="AG561" s="47"/>
      <c r="AH561" s="47"/>
      <c r="AI561" s="47"/>
      <c r="AJ561" s="47"/>
      <c r="AK561" s="47"/>
      <c r="AL561" s="41"/>
      <c r="AM561" s="41"/>
      <c r="AN561" s="51">
        <f t="shared" ca="1" si="35"/>
        <v>1412.1801697458079</v>
      </c>
      <c r="AO561" s="59"/>
    </row>
    <row r="562" spans="1:41" ht="15" x14ac:dyDescent="0.2">
      <c r="A562" s="34" t="s">
        <v>38</v>
      </c>
      <c r="B562" s="35">
        <v>560</v>
      </c>
      <c r="C562" s="36">
        <v>2016</v>
      </c>
      <c r="D562" s="38" t="s">
        <v>63</v>
      </c>
      <c r="E562" s="39">
        <v>42625</v>
      </c>
      <c r="F562" s="40" t="s">
        <v>1203</v>
      </c>
      <c r="G562" s="41" t="s">
        <v>41</v>
      </c>
      <c r="H562" s="41" t="s">
        <v>42</v>
      </c>
      <c r="I562" s="42">
        <v>18166667</v>
      </c>
      <c r="J562" s="54">
        <v>18166667</v>
      </c>
      <c r="K562" s="54">
        <v>18166667</v>
      </c>
      <c r="L562" s="43">
        <v>0</v>
      </c>
      <c r="M562" s="37" t="s">
        <v>43</v>
      </c>
      <c r="N562" s="41" t="s">
        <v>1204</v>
      </c>
      <c r="O562" s="44">
        <v>42625.773611111108</v>
      </c>
      <c r="P562" s="44">
        <v>42735</v>
      </c>
      <c r="Q562" s="44">
        <v>42735</v>
      </c>
      <c r="R562" s="45">
        <f t="shared" si="33"/>
        <v>110.22638888889196</v>
      </c>
      <c r="S562" s="63">
        <f t="shared" si="32"/>
        <v>3.6742129629630655</v>
      </c>
      <c r="T562" s="46" t="str">
        <f t="shared" ca="1" si="34"/>
        <v>TERMINADO</v>
      </c>
      <c r="U562" s="47"/>
      <c r="V562" s="48"/>
      <c r="W562" s="48"/>
      <c r="X562" s="47"/>
      <c r="Y562" s="47"/>
      <c r="Z562" s="47"/>
      <c r="AA562" s="47"/>
      <c r="AB562" s="47"/>
      <c r="AC562" s="47"/>
      <c r="AD562" s="48"/>
      <c r="AE562" s="49"/>
      <c r="AF562" s="47"/>
      <c r="AG562" s="47"/>
      <c r="AH562" s="47"/>
      <c r="AI562" s="47"/>
      <c r="AJ562" s="47"/>
      <c r="AK562" s="47"/>
      <c r="AL562" s="41"/>
      <c r="AM562" s="41"/>
      <c r="AN562" s="51">
        <f t="shared" ca="1" si="35"/>
        <v>1400.9588851227541</v>
      </c>
      <c r="AO562" s="59"/>
    </row>
    <row r="563" spans="1:41" ht="15" x14ac:dyDescent="0.2">
      <c r="A563" s="34" t="s">
        <v>38</v>
      </c>
      <c r="B563" s="35">
        <v>561</v>
      </c>
      <c r="C563" s="36">
        <v>2016</v>
      </c>
      <c r="D563" s="38" t="s">
        <v>63</v>
      </c>
      <c r="E563" s="39">
        <v>42625</v>
      </c>
      <c r="F563" s="40" t="s">
        <v>1205</v>
      </c>
      <c r="G563" s="41" t="s">
        <v>41</v>
      </c>
      <c r="H563" s="41" t="s">
        <v>42</v>
      </c>
      <c r="I563" s="42">
        <v>14000000</v>
      </c>
      <c r="J563" s="54">
        <v>14000000</v>
      </c>
      <c r="K563" s="54">
        <v>14000000</v>
      </c>
      <c r="L563" s="43">
        <v>0</v>
      </c>
      <c r="M563" s="37" t="s">
        <v>43</v>
      </c>
      <c r="N563" s="41" t="s">
        <v>1206</v>
      </c>
      <c r="O563" s="44">
        <v>42626.710856481484</v>
      </c>
      <c r="P563" s="44">
        <v>42735</v>
      </c>
      <c r="Q563" s="44">
        <v>42735</v>
      </c>
      <c r="R563" s="45">
        <f t="shared" si="33"/>
        <v>109.28914351851563</v>
      </c>
      <c r="S563" s="63">
        <f t="shared" si="32"/>
        <v>3.6429714506171877</v>
      </c>
      <c r="T563" s="46" t="str">
        <f t="shared" ca="1" si="34"/>
        <v>TERMINADO</v>
      </c>
      <c r="U563" s="47"/>
      <c r="V563" s="48"/>
      <c r="W563" s="48"/>
      <c r="X563" s="47"/>
      <c r="Y563" s="47"/>
      <c r="Z563" s="47"/>
      <c r="AA563" s="47"/>
      <c r="AB563" s="47"/>
      <c r="AC563" s="47"/>
      <c r="AD563" s="48"/>
      <c r="AE563" s="49"/>
      <c r="AF563" s="47"/>
      <c r="AG563" s="47"/>
      <c r="AH563" s="47"/>
      <c r="AI563" s="47"/>
      <c r="AJ563" s="47"/>
      <c r="AK563" s="47"/>
      <c r="AL563" s="41"/>
      <c r="AM563" s="41"/>
      <c r="AN563" s="51">
        <f t="shared" ca="1" si="35"/>
        <v>1412.1156903906503</v>
      </c>
      <c r="AO563" s="59"/>
    </row>
    <row r="564" spans="1:41" ht="15" x14ac:dyDescent="0.2">
      <c r="A564" s="34" t="s">
        <v>38</v>
      </c>
      <c r="B564" s="35">
        <v>562</v>
      </c>
      <c r="C564" s="36">
        <v>2016</v>
      </c>
      <c r="D564" s="38" t="s">
        <v>46</v>
      </c>
      <c r="E564" s="39">
        <v>42625</v>
      </c>
      <c r="F564" s="40" t="s">
        <v>1207</v>
      </c>
      <c r="G564" s="41" t="s">
        <v>41</v>
      </c>
      <c r="H564" s="41" t="s">
        <v>42</v>
      </c>
      <c r="I564" s="42">
        <v>15000000</v>
      </c>
      <c r="J564" s="54">
        <v>15000000</v>
      </c>
      <c r="K564" s="54">
        <v>16500000</v>
      </c>
      <c r="L564" s="43">
        <v>0</v>
      </c>
      <c r="M564" s="37" t="s">
        <v>43</v>
      </c>
      <c r="N564" s="41" t="s">
        <v>1208</v>
      </c>
      <c r="O564" s="44">
        <v>42625.764641203707</v>
      </c>
      <c r="P564" s="44">
        <v>42715</v>
      </c>
      <c r="Q564" s="44">
        <v>42715</v>
      </c>
      <c r="R564" s="45">
        <f t="shared" si="33"/>
        <v>90.23535879629344</v>
      </c>
      <c r="S564" s="63">
        <f t="shared" si="32"/>
        <v>3.0078452932097814</v>
      </c>
      <c r="T564" s="46" t="str">
        <f t="shared" ca="1" si="34"/>
        <v>TERMINADO</v>
      </c>
      <c r="U564" s="47"/>
      <c r="V564" s="48"/>
      <c r="W564" s="48"/>
      <c r="X564" s="47"/>
      <c r="Y564" s="47"/>
      <c r="Z564" s="47"/>
      <c r="AA564" s="47"/>
      <c r="AB564" s="47"/>
      <c r="AC564" s="47"/>
      <c r="AD564" s="48"/>
      <c r="AE564" s="49"/>
      <c r="AF564" s="47"/>
      <c r="AG564" s="47"/>
      <c r="AH564" s="47"/>
      <c r="AI564" s="47"/>
      <c r="AJ564" s="47"/>
      <c r="AK564" s="47"/>
      <c r="AL564" s="41"/>
      <c r="AM564" s="41"/>
      <c r="AN564" s="51">
        <f t="shared" ca="1" si="35"/>
        <v>1711.3417394199193</v>
      </c>
      <c r="AO564" s="59"/>
    </row>
    <row r="565" spans="1:41" ht="15" x14ac:dyDescent="0.2">
      <c r="A565" s="34" t="s">
        <v>38</v>
      </c>
      <c r="B565" s="35">
        <v>563</v>
      </c>
      <c r="C565" s="36">
        <v>2016</v>
      </c>
      <c r="D565" s="38" t="s">
        <v>552</v>
      </c>
      <c r="E565" s="39">
        <v>42625</v>
      </c>
      <c r="F565" s="40" t="s">
        <v>1209</v>
      </c>
      <c r="G565" s="41" t="s">
        <v>41</v>
      </c>
      <c r="H565" s="41" t="s">
        <v>42</v>
      </c>
      <c r="I565" s="42">
        <v>15750000</v>
      </c>
      <c r="J565" s="54">
        <v>15750000</v>
      </c>
      <c r="K565" s="54">
        <v>15750000</v>
      </c>
      <c r="L565" s="43">
        <v>0</v>
      </c>
      <c r="M565" s="37" t="s">
        <v>43</v>
      </c>
      <c r="N565" s="41" t="s">
        <v>1210</v>
      </c>
      <c r="O565" s="44">
        <v>42625.732812499999</v>
      </c>
      <c r="P565" s="44">
        <v>42730</v>
      </c>
      <c r="Q565" s="44">
        <v>42730</v>
      </c>
      <c r="R565" s="45">
        <f t="shared" si="33"/>
        <v>105.26718750000146</v>
      </c>
      <c r="S565" s="63">
        <f t="shared" si="32"/>
        <v>3.5089062500000483</v>
      </c>
      <c r="T565" s="46" t="str">
        <f t="shared" ca="1" si="34"/>
        <v>TERMINADO</v>
      </c>
      <c r="U565" s="47"/>
      <c r="V565" s="48"/>
      <c r="W565" s="48"/>
      <c r="X565" s="47"/>
      <c r="Y565" s="47"/>
      <c r="Z565" s="47"/>
      <c r="AA565" s="47"/>
      <c r="AB565" s="47"/>
      <c r="AC565" s="47"/>
      <c r="AD565" s="48"/>
      <c r="AE565" s="49"/>
      <c r="AF565" s="47"/>
      <c r="AG565" s="47"/>
      <c r="AH565" s="47"/>
      <c r="AI565" s="47"/>
      <c r="AJ565" s="47"/>
      <c r="AK565" s="47"/>
      <c r="AL565" s="41"/>
      <c r="AM565" s="41"/>
      <c r="AN565" s="51">
        <f t="shared" ca="1" si="35"/>
        <v>1466.997669620441</v>
      </c>
      <c r="AO565" s="59"/>
    </row>
    <row r="566" spans="1:41" ht="15" x14ac:dyDescent="0.2">
      <c r="A566" s="34" t="s">
        <v>38</v>
      </c>
      <c r="B566" s="35">
        <v>564</v>
      </c>
      <c r="C566" s="36">
        <v>2016</v>
      </c>
      <c r="D566" s="38" t="s">
        <v>46</v>
      </c>
      <c r="E566" s="39">
        <v>42625</v>
      </c>
      <c r="F566" s="40" t="s">
        <v>1207</v>
      </c>
      <c r="G566" s="41" t="s">
        <v>41</v>
      </c>
      <c r="H566" s="41" t="s">
        <v>42</v>
      </c>
      <c r="I566" s="42">
        <v>12900000</v>
      </c>
      <c r="J566" s="54">
        <v>12900000</v>
      </c>
      <c r="K566" s="54">
        <v>12900000</v>
      </c>
      <c r="L566" s="43">
        <v>0</v>
      </c>
      <c r="M566" s="37" t="s">
        <v>43</v>
      </c>
      <c r="N566" s="41" t="s">
        <v>1211</v>
      </c>
      <c r="O566" s="44">
        <v>42625.775868055556</v>
      </c>
      <c r="P566" s="44">
        <v>42715</v>
      </c>
      <c r="Q566" s="44">
        <v>42715</v>
      </c>
      <c r="R566" s="45">
        <f t="shared" si="33"/>
        <v>90.224131944443798</v>
      </c>
      <c r="S566" s="63">
        <f t="shared" si="32"/>
        <v>3.0074710648147933</v>
      </c>
      <c r="T566" s="46" t="str">
        <f t="shared" ca="1" si="34"/>
        <v>TERMINADO</v>
      </c>
      <c r="U566" s="47"/>
      <c r="V566" s="48"/>
      <c r="W566" s="48"/>
      <c r="X566" s="47"/>
      <c r="Y566" s="47"/>
      <c r="Z566" s="47"/>
      <c r="AA566" s="47"/>
      <c r="AB566" s="47"/>
      <c r="AC566" s="47"/>
      <c r="AD566" s="48"/>
      <c r="AE566" s="49"/>
      <c r="AF566" s="47"/>
      <c r="AG566" s="47"/>
      <c r="AH566" s="47"/>
      <c r="AI566" s="47"/>
      <c r="AJ566" s="47"/>
      <c r="AK566" s="47"/>
      <c r="AL566" s="41"/>
      <c r="AM566" s="41"/>
      <c r="AN566" s="51">
        <f t="shared" ca="1" si="35"/>
        <v>1711.5422433715535</v>
      </c>
      <c r="AO566" s="59"/>
    </row>
    <row r="567" spans="1:41" ht="15" x14ac:dyDescent="0.2">
      <c r="A567" s="34" t="s">
        <v>38</v>
      </c>
      <c r="B567" s="35">
        <v>565</v>
      </c>
      <c r="C567" s="36">
        <v>2016</v>
      </c>
      <c r="D567" s="38" t="s">
        <v>46</v>
      </c>
      <c r="E567" s="39">
        <v>42626</v>
      </c>
      <c r="F567" s="40" t="s">
        <v>1212</v>
      </c>
      <c r="G567" s="41" t="s">
        <v>41</v>
      </c>
      <c r="H567" s="41" t="s">
        <v>42</v>
      </c>
      <c r="I567" s="42">
        <v>6825000</v>
      </c>
      <c r="J567" s="54">
        <v>6825000</v>
      </c>
      <c r="K567" s="54">
        <v>6825000</v>
      </c>
      <c r="L567" s="43">
        <v>0</v>
      </c>
      <c r="M567" s="37" t="s">
        <v>43</v>
      </c>
      <c r="N567" s="41" t="s">
        <v>1213</v>
      </c>
      <c r="O567" s="44">
        <v>42626.612523148149</v>
      </c>
      <c r="P567" s="44">
        <v>42731</v>
      </c>
      <c r="Q567" s="44">
        <v>42731</v>
      </c>
      <c r="R567" s="45">
        <f t="shared" si="33"/>
        <v>105.38747685185081</v>
      </c>
      <c r="S567" s="63">
        <f t="shared" si="32"/>
        <v>3.5129158950616937</v>
      </c>
      <c r="T567" s="46" t="str">
        <f t="shared" ca="1" si="34"/>
        <v>TERMINADO</v>
      </c>
      <c r="U567" s="47"/>
      <c r="V567" s="48"/>
      <c r="W567" s="48"/>
      <c r="X567" s="47"/>
      <c r="Y567" s="47"/>
      <c r="Z567" s="47"/>
      <c r="AA567" s="47"/>
      <c r="AB567" s="47"/>
      <c r="AC567" s="47"/>
      <c r="AD567" s="48"/>
      <c r="AE567" s="49"/>
      <c r="AF567" s="47"/>
      <c r="AG567" s="47"/>
      <c r="AH567" s="47"/>
      <c r="AI567" s="47"/>
      <c r="AJ567" s="47"/>
      <c r="AK567" s="47"/>
      <c r="AL567" s="41"/>
      <c r="AM567" s="41"/>
      <c r="AN567" s="51">
        <f t="shared" ca="1" si="35"/>
        <v>1464.4884980228521</v>
      </c>
      <c r="AO567" s="59"/>
    </row>
    <row r="568" spans="1:41" ht="15" x14ac:dyDescent="0.2">
      <c r="A568" s="34" t="s">
        <v>38</v>
      </c>
      <c r="B568" s="35">
        <v>566</v>
      </c>
      <c r="C568" s="36">
        <v>2016</v>
      </c>
      <c r="D568" s="38" t="s">
        <v>46</v>
      </c>
      <c r="E568" s="39">
        <v>42626</v>
      </c>
      <c r="F568" s="40" t="s">
        <v>1214</v>
      </c>
      <c r="G568" s="41" t="s">
        <v>41</v>
      </c>
      <c r="H568" s="41" t="s">
        <v>42</v>
      </c>
      <c r="I568" s="42">
        <v>19080000</v>
      </c>
      <c r="J568" s="54">
        <v>19080000</v>
      </c>
      <c r="K568" s="54">
        <v>19080000</v>
      </c>
      <c r="L568" s="43">
        <v>0</v>
      </c>
      <c r="M568" s="37" t="s">
        <v>43</v>
      </c>
      <c r="N568" s="41" t="s">
        <v>1215</v>
      </c>
      <c r="O568" s="44">
        <v>42626.718414351853</v>
      </c>
      <c r="P568" s="44">
        <v>42735</v>
      </c>
      <c r="Q568" s="44">
        <v>42735</v>
      </c>
      <c r="R568" s="45">
        <f t="shared" si="33"/>
        <v>109.28158564814657</v>
      </c>
      <c r="S568" s="63">
        <f t="shared" si="32"/>
        <v>3.642719521604886</v>
      </c>
      <c r="T568" s="46" t="str">
        <f t="shared" ca="1" si="34"/>
        <v>TERMINADO</v>
      </c>
      <c r="U568" s="47"/>
      <c r="V568" s="48"/>
      <c r="W568" s="48"/>
      <c r="X568" s="47"/>
      <c r="Y568" s="47"/>
      <c r="Z568" s="47"/>
      <c r="AA568" s="47"/>
      <c r="AB568" s="47"/>
      <c r="AC568" s="47"/>
      <c r="AD568" s="48"/>
      <c r="AE568" s="49"/>
      <c r="AF568" s="47"/>
      <c r="AG568" s="47"/>
      <c r="AH568" s="47"/>
      <c r="AI568" s="47"/>
      <c r="AJ568" s="47"/>
      <c r="AK568" s="47"/>
      <c r="AL568" s="41"/>
      <c r="AM568" s="41"/>
      <c r="AN568" s="51">
        <f t="shared" ca="1" si="35"/>
        <v>1412.2064357823681</v>
      </c>
      <c r="AO568" s="59"/>
    </row>
    <row r="569" spans="1:41" ht="15" x14ac:dyDescent="0.2">
      <c r="A569" s="34" t="s">
        <v>38</v>
      </c>
      <c r="B569" s="35">
        <v>567</v>
      </c>
      <c r="C569" s="36">
        <v>2016</v>
      </c>
      <c r="D569" s="38" t="s">
        <v>146</v>
      </c>
      <c r="E569" s="39">
        <v>42626</v>
      </c>
      <c r="F569" s="40" t="s">
        <v>1216</v>
      </c>
      <c r="G569" s="41" t="s">
        <v>41</v>
      </c>
      <c r="H569" s="41" t="s">
        <v>42</v>
      </c>
      <c r="I569" s="42">
        <v>17500000</v>
      </c>
      <c r="J569" s="54">
        <v>17500000</v>
      </c>
      <c r="K569" s="54">
        <v>17500000</v>
      </c>
      <c r="L569" s="43">
        <v>0</v>
      </c>
      <c r="M569" s="37" t="s">
        <v>43</v>
      </c>
      <c r="N569" s="41" t="s">
        <v>1217</v>
      </c>
      <c r="O569" s="44">
        <v>42626.622847222221</v>
      </c>
      <c r="P569" s="44">
        <v>42731</v>
      </c>
      <c r="Q569" s="44">
        <v>42731</v>
      </c>
      <c r="R569" s="45">
        <f t="shared" si="33"/>
        <v>105.37715277777897</v>
      </c>
      <c r="S569" s="63">
        <f t="shared" si="32"/>
        <v>3.5125717592592993</v>
      </c>
      <c r="T569" s="46" t="str">
        <f t="shared" ca="1" si="34"/>
        <v>TERMINADO</v>
      </c>
      <c r="U569" s="47"/>
      <c r="V569" s="48"/>
      <c r="W569" s="48"/>
      <c r="X569" s="47"/>
      <c r="Y569" s="47"/>
      <c r="Z569" s="47"/>
      <c r="AA569" s="47"/>
      <c r="AB569" s="47"/>
      <c r="AC569" s="47"/>
      <c r="AD569" s="48"/>
      <c r="AE569" s="49"/>
      <c r="AF569" s="47"/>
      <c r="AG569" s="47"/>
      <c r="AH569" s="47"/>
      <c r="AI569" s="47"/>
      <c r="AJ569" s="47"/>
      <c r="AK569" s="47"/>
      <c r="AL569" s="41"/>
      <c r="AM569" s="41"/>
      <c r="AN569" s="51">
        <f t="shared" ca="1" si="35"/>
        <v>1464.6221805142879</v>
      </c>
      <c r="AO569" s="59"/>
    </row>
    <row r="570" spans="1:41" ht="15" x14ac:dyDescent="0.2">
      <c r="A570" s="34" t="s">
        <v>38</v>
      </c>
      <c r="B570" s="35">
        <v>568</v>
      </c>
      <c r="C570" s="36">
        <v>2016</v>
      </c>
      <c r="D570" s="38" t="s">
        <v>175</v>
      </c>
      <c r="E570" s="39">
        <v>42626</v>
      </c>
      <c r="F570" s="40" t="s">
        <v>1218</v>
      </c>
      <c r="G570" s="41" t="s">
        <v>41</v>
      </c>
      <c r="H570" s="41" t="s">
        <v>42</v>
      </c>
      <c r="I570" s="42">
        <v>21000000</v>
      </c>
      <c r="J570" s="54">
        <v>21000000</v>
      </c>
      <c r="K570" s="54">
        <v>21000000</v>
      </c>
      <c r="L570" s="43">
        <v>0</v>
      </c>
      <c r="M570" s="37" t="s">
        <v>43</v>
      </c>
      <c r="N570" s="41" t="s">
        <v>1219</v>
      </c>
      <c r="O570" s="44">
        <v>42626.7266087963</v>
      </c>
      <c r="P570" s="44">
        <v>42716</v>
      </c>
      <c r="Q570" s="44">
        <v>42716</v>
      </c>
      <c r="R570" s="45">
        <f t="shared" si="33"/>
        <v>90.273391203700157</v>
      </c>
      <c r="S570" s="63">
        <f t="shared" si="32"/>
        <v>3.0091130401233386</v>
      </c>
      <c r="T570" s="46" t="str">
        <f t="shared" ca="1" si="34"/>
        <v>TERMINADO</v>
      </c>
      <c r="U570" s="47"/>
      <c r="V570" s="48"/>
      <c r="W570" s="48"/>
      <c r="X570" s="47"/>
      <c r="Y570" s="47"/>
      <c r="Z570" s="47"/>
      <c r="AA570" s="47"/>
      <c r="AB570" s="47"/>
      <c r="AC570" s="47"/>
      <c r="AD570" s="48"/>
      <c r="AE570" s="49"/>
      <c r="AF570" s="47"/>
      <c r="AG570" s="47"/>
      <c r="AH570" s="47"/>
      <c r="AI570" s="47"/>
      <c r="AJ570" s="47"/>
      <c r="AK570" s="47"/>
      <c r="AL570" s="41"/>
      <c r="AM570" s="41"/>
      <c r="AN570" s="51">
        <f t="shared" ca="1" si="35"/>
        <v>1709.5551309480927</v>
      </c>
      <c r="AO570" s="59"/>
    </row>
    <row r="571" spans="1:41" ht="15" x14ac:dyDescent="0.2">
      <c r="A571" s="34" t="s">
        <v>38</v>
      </c>
      <c r="B571" s="35">
        <v>569</v>
      </c>
      <c r="C571" s="36">
        <v>2016</v>
      </c>
      <c r="D571" s="38" t="s">
        <v>160</v>
      </c>
      <c r="E571" s="39">
        <v>42626</v>
      </c>
      <c r="F571" s="40" t="s">
        <v>1220</v>
      </c>
      <c r="G571" s="41" t="s">
        <v>41</v>
      </c>
      <c r="H571" s="41" t="s">
        <v>42</v>
      </c>
      <c r="I571" s="42">
        <v>13125000</v>
      </c>
      <c r="J571" s="54">
        <v>13125000</v>
      </c>
      <c r="K571" s="54">
        <v>13125000</v>
      </c>
      <c r="L571" s="43">
        <v>0</v>
      </c>
      <c r="M571" s="37" t="s">
        <v>43</v>
      </c>
      <c r="N571" s="41" t="s">
        <v>1221</v>
      </c>
      <c r="O571" s="44">
        <v>42626.763425925928</v>
      </c>
      <c r="P571" s="44">
        <v>42731</v>
      </c>
      <c r="Q571" s="44">
        <v>42731</v>
      </c>
      <c r="R571" s="45">
        <f t="shared" si="33"/>
        <v>105.23657407407154</v>
      </c>
      <c r="S571" s="63">
        <f t="shared" si="32"/>
        <v>3.5078858024690516</v>
      </c>
      <c r="T571" s="46" t="str">
        <f t="shared" ca="1" si="34"/>
        <v>TERMINADO</v>
      </c>
      <c r="U571" s="47"/>
      <c r="V571" s="48"/>
      <c r="W571" s="48"/>
      <c r="X571" s="47"/>
      <c r="Y571" s="47"/>
      <c r="Z571" s="47"/>
      <c r="AA571" s="47"/>
      <c r="AB571" s="47"/>
      <c r="AC571" s="47"/>
      <c r="AD571" s="48"/>
      <c r="AE571" s="49"/>
      <c r="AF571" s="47"/>
      <c r="AG571" s="47"/>
      <c r="AH571" s="47"/>
      <c r="AI571" s="47"/>
      <c r="AJ571" s="47"/>
      <c r="AK571" s="47"/>
      <c r="AL571" s="41"/>
      <c r="AM571" s="41"/>
      <c r="AN571" s="51">
        <f t="shared" ca="1" si="35"/>
        <v>1466.445090646768</v>
      </c>
      <c r="AO571" s="59"/>
    </row>
    <row r="572" spans="1:41" ht="15" x14ac:dyDescent="0.2">
      <c r="A572" s="34" t="s">
        <v>38</v>
      </c>
      <c r="B572" s="35">
        <v>570</v>
      </c>
      <c r="C572" s="36">
        <v>2016</v>
      </c>
      <c r="D572" s="38" t="s">
        <v>175</v>
      </c>
      <c r="E572" s="39">
        <v>42626</v>
      </c>
      <c r="F572" s="40" t="s">
        <v>1222</v>
      </c>
      <c r="G572" s="41" t="s">
        <v>41</v>
      </c>
      <c r="H572" s="41" t="s">
        <v>42</v>
      </c>
      <c r="I572" s="42">
        <v>17500000</v>
      </c>
      <c r="J572" s="54">
        <v>17500000</v>
      </c>
      <c r="K572" s="54">
        <v>17500000</v>
      </c>
      <c r="L572" s="43">
        <v>0</v>
      </c>
      <c r="M572" s="37" t="s">
        <v>43</v>
      </c>
      <c r="N572" s="41" t="s">
        <v>1223</v>
      </c>
      <c r="O572" s="44">
        <v>42626.760150462964</v>
      </c>
      <c r="P572" s="44">
        <v>42731</v>
      </c>
      <c r="Q572" s="44">
        <v>42731</v>
      </c>
      <c r="R572" s="45">
        <f t="shared" si="33"/>
        <v>105.23984953703621</v>
      </c>
      <c r="S572" s="63">
        <f t="shared" si="32"/>
        <v>3.5079949845678735</v>
      </c>
      <c r="T572" s="46" t="str">
        <f t="shared" ca="1" si="34"/>
        <v>TERMINADO</v>
      </c>
      <c r="U572" s="47"/>
      <c r="V572" s="48"/>
      <c r="W572" s="48"/>
      <c r="X572" s="47"/>
      <c r="Y572" s="47"/>
      <c r="Z572" s="47"/>
      <c r="AA572" s="47"/>
      <c r="AB572" s="47"/>
      <c r="AC572" s="47"/>
      <c r="AD572" s="48"/>
      <c r="AE572" s="49"/>
      <c r="AF572" s="47"/>
      <c r="AG572" s="47"/>
      <c r="AH572" s="47"/>
      <c r="AI572" s="47"/>
      <c r="AJ572" s="47"/>
      <c r="AK572" s="47"/>
      <c r="AL572" s="41"/>
      <c r="AM572" s="41"/>
      <c r="AN572" s="51">
        <f t="shared" ca="1" si="35"/>
        <v>1466.4025616968754</v>
      </c>
      <c r="AO572" s="59"/>
    </row>
    <row r="573" spans="1:41" ht="15" x14ac:dyDescent="0.2">
      <c r="A573" s="34" t="s">
        <v>38</v>
      </c>
      <c r="B573" s="35">
        <v>571</v>
      </c>
      <c r="C573" s="36">
        <v>2016</v>
      </c>
      <c r="D573" s="38" t="s">
        <v>193</v>
      </c>
      <c r="E573" s="39">
        <v>42626</v>
      </c>
      <c r="F573" s="40" t="s">
        <v>1224</v>
      </c>
      <c r="G573" s="41" t="s">
        <v>41</v>
      </c>
      <c r="H573" s="41" t="s">
        <v>42</v>
      </c>
      <c r="I573" s="42">
        <v>8916667</v>
      </c>
      <c r="J573" s="54">
        <v>8916667</v>
      </c>
      <c r="K573" s="54">
        <v>8916667</v>
      </c>
      <c r="L573" s="43">
        <v>0</v>
      </c>
      <c r="M573" s="37" t="s">
        <v>43</v>
      </c>
      <c r="N573" s="41" t="s">
        <v>1225</v>
      </c>
      <c r="O573" s="44">
        <v>42627.584016203706</v>
      </c>
      <c r="P573" s="44">
        <v>42735</v>
      </c>
      <c r="Q573" s="44">
        <v>42735</v>
      </c>
      <c r="R573" s="45">
        <f t="shared" si="33"/>
        <v>108.41598379629431</v>
      </c>
      <c r="S573" s="63">
        <f t="shared" si="32"/>
        <v>3.6138661265431438</v>
      </c>
      <c r="T573" s="46" t="str">
        <f t="shared" ca="1" si="34"/>
        <v>TERMINADO</v>
      </c>
      <c r="U573" s="47"/>
      <c r="V573" s="48"/>
      <c r="W573" s="48"/>
      <c r="X573" s="47"/>
      <c r="Y573" s="47"/>
      <c r="Z573" s="47"/>
      <c r="AA573" s="47"/>
      <c r="AB573" s="47"/>
      <c r="AC573" s="47"/>
      <c r="AD573" s="48"/>
      <c r="AE573" s="49"/>
      <c r="AF573" s="47"/>
      <c r="AG573" s="47"/>
      <c r="AH573" s="47"/>
      <c r="AI573" s="47"/>
      <c r="AJ573" s="47"/>
      <c r="AK573" s="47"/>
      <c r="AL573" s="41"/>
      <c r="AM573" s="41"/>
      <c r="AN573" s="51">
        <f t="shared" ca="1" si="35"/>
        <v>1422.683196505767</v>
      </c>
      <c r="AO573" s="59"/>
    </row>
    <row r="574" spans="1:41" ht="15" x14ac:dyDescent="0.2">
      <c r="A574" s="34" t="s">
        <v>38</v>
      </c>
      <c r="B574" s="35">
        <v>572</v>
      </c>
      <c r="C574" s="36">
        <v>2016</v>
      </c>
      <c r="D574" s="38" t="s">
        <v>160</v>
      </c>
      <c r="E574" s="39">
        <v>42626</v>
      </c>
      <c r="F574" s="40" t="s">
        <v>1226</v>
      </c>
      <c r="G574" s="41" t="s">
        <v>41</v>
      </c>
      <c r="H574" s="41" t="s">
        <v>42</v>
      </c>
      <c r="I574" s="42">
        <v>30000000</v>
      </c>
      <c r="J574" s="54">
        <v>30000000</v>
      </c>
      <c r="K574" s="54">
        <v>30000000</v>
      </c>
      <c r="L574" s="43">
        <v>0</v>
      </c>
      <c r="M574" s="37" t="s">
        <v>43</v>
      </c>
      <c r="N574" s="41" t="s">
        <v>1227</v>
      </c>
      <c r="O574" s="44">
        <v>42626.7575</v>
      </c>
      <c r="P574" s="44">
        <v>42716</v>
      </c>
      <c r="Q574" s="44">
        <v>42716</v>
      </c>
      <c r="R574" s="45">
        <f t="shared" si="33"/>
        <v>90.242500000000291</v>
      </c>
      <c r="S574" s="63">
        <f t="shared" si="32"/>
        <v>3.0080833333333432</v>
      </c>
      <c r="T574" s="46" t="str">
        <f t="shared" ca="1" si="34"/>
        <v>TERMINADO</v>
      </c>
      <c r="U574" s="47"/>
      <c r="V574" s="48"/>
      <c r="W574" s="48"/>
      <c r="X574" s="47"/>
      <c r="Y574" s="47"/>
      <c r="Z574" s="47"/>
      <c r="AA574" s="47"/>
      <c r="AB574" s="47"/>
      <c r="AC574" s="47"/>
      <c r="AD574" s="48"/>
      <c r="AE574" s="49"/>
      <c r="AF574" s="47"/>
      <c r="AG574" s="47"/>
      <c r="AH574" s="47"/>
      <c r="AI574" s="47"/>
      <c r="AJ574" s="47"/>
      <c r="AK574" s="47"/>
      <c r="AL574" s="41"/>
      <c r="AM574" s="41"/>
      <c r="AN574" s="51">
        <f t="shared" ca="1" si="35"/>
        <v>1710.106103000244</v>
      </c>
      <c r="AO574" s="59"/>
    </row>
    <row r="575" spans="1:41" ht="15" x14ac:dyDescent="0.2">
      <c r="A575" s="34" t="s">
        <v>38</v>
      </c>
      <c r="B575" s="35">
        <v>573</v>
      </c>
      <c r="C575" s="36">
        <v>2016</v>
      </c>
      <c r="D575" s="38" t="s">
        <v>193</v>
      </c>
      <c r="E575" s="39">
        <v>42626</v>
      </c>
      <c r="F575" s="40" t="s">
        <v>1228</v>
      </c>
      <c r="G575" s="41" t="s">
        <v>41</v>
      </c>
      <c r="H575" s="41" t="s">
        <v>42</v>
      </c>
      <c r="I575" s="42">
        <v>21700000</v>
      </c>
      <c r="J575" s="54">
        <v>21700000</v>
      </c>
      <c r="K575" s="54">
        <v>21700000</v>
      </c>
      <c r="L575" s="43">
        <v>0</v>
      </c>
      <c r="M575" s="37" t="s">
        <v>43</v>
      </c>
      <c r="N575" s="41" t="s">
        <v>1229</v>
      </c>
      <c r="O575" s="44">
        <v>42627.689884259256</v>
      </c>
      <c r="P575" s="44">
        <v>42731</v>
      </c>
      <c r="Q575" s="44">
        <v>42731</v>
      </c>
      <c r="R575" s="45">
        <f t="shared" si="33"/>
        <v>104.31011574074364</v>
      </c>
      <c r="S575" s="63">
        <f t="shared" si="32"/>
        <v>3.477003858024788</v>
      </c>
      <c r="T575" s="46" t="str">
        <f t="shared" ca="1" si="34"/>
        <v>TERMINADO</v>
      </c>
      <c r="U575" s="47"/>
      <c r="V575" s="48"/>
      <c r="W575" s="48"/>
      <c r="X575" s="47"/>
      <c r="Y575" s="47"/>
      <c r="Z575" s="47"/>
      <c r="AA575" s="47"/>
      <c r="AB575" s="47"/>
      <c r="AC575" s="47"/>
      <c r="AD575" s="48"/>
      <c r="AE575" s="49"/>
      <c r="AF575" s="47"/>
      <c r="AG575" s="47"/>
      <c r="AH575" s="47"/>
      <c r="AI575" s="47"/>
      <c r="AJ575" s="47"/>
      <c r="AK575" s="47"/>
      <c r="AL575" s="41"/>
      <c r="AM575" s="41"/>
      <c r="AN575" s="51">
        <f t="shared" ca="1" si="35"/>
        <v>1478.5815400435949</v>
      </c>
      <c r="AO575" s="59"/>
    </row>
    <row r="576" spans="1:41" ht="15" x14ac:dyDescent="0.2">
      <c r="A576" s="34" t="s">
        <v>38</v>
      </c>
      <c r="B576" s="35">
        <v>574</v>
      </c>
      <c r="C576" s="36">
        <v>2016</v>
      </c>
      <c r="D576" s="38" t="s">
        <v>90</v>
      </c>
      <c r="E576" s="39">
        <v>42626</v>
      </c>
      <c r="F576" s="40" t="s">
        <v>1230</v>
      </c>
      <c r="G576" s="41" t="s">
        <v>41</v>
      </c>
      <c r="H576" s="41" t="s">
        <v>42</v>
      </c>
      <c r="I576" s="42">
        <v>8203333</v>
      </c>
      <c r="J576" s="54">
        <v>8203333</v>
      </c>
      <c r="K576" s="54">
        <v>8203333</v>
      </c>
      <c r="L576" s="43">
        <v>0</v>
      </c>
      <c r="M576" s="37" t="s">
        <v>43</v>
      </c>
      <c r="N576" s="41" t="s">
        <v>1231</v>
      </c>
      <c r="O576" s="44">
        <v>42627.604513888888</v>
      </c>
      <c r="P576" s="44">
        <v>42735</v>
      </c>
      <c r="Q576" s="44">
        <v>42735</v>
      </c>
      <c r="R576" s="45">
        <f t="shared" si="33"/>
        <v>108.3954861111124</v>
      </c>
      <c r="S576" s="63">
        <f t="shared" si="32"/>
        <v>3.6131828703704136</v>
      </c>
      <c r="T576" s="46" t="str">
        <f t="shared" ca="1" si="34"/>
        <v>TERMINADO</v>
      </c>
      <c r="U576" s="47"/>
      <c r="V576" s="48"/>
      <c r="W576" s="48"/>
      <c r="X576" s="47"/>
      <c r="Y576" s="47"/>
      <c r="Z576" s="47"/>
      <c r="AA576" s="47"/>
      <c r="AB576" s="47"/>
      <c r="AC576" s="47"/>
      <c r="AD576" s="48"/>
      <c r="AE576" s="49"/>
      <c r="AF576" s="47"/>
      <c r="AG576" s="47"/>
      <c r="AH576" s="47"/>
      <c r="AI576" s="47"/>
      <c r="AJ576" s="47"/>
      <c r="AK576" s="47"/>
      <c r="AL576" s="41"/>
      <c r="AM576" s="41"/>
      <c r="AN576" s="51">
        <f t="shared" ca="1" si="35"/>
        <v>1422.9333171033127</v>
      </c>
      <c r="AO576" s="59"/>
    </row>
    <row r="577" spans="1:41" ht="15" x14ac:dyDescent="0.2">
      <c r="A577" s="34" t="s">
        <v>38</v>
      </c>
      <c r="B577" s="35">
        <v>575</v>
      </c>
      <c r="C577" s="36">
        <v>2016</v>
      </c>
      <c r="D577" s="38" t="s">
        <v>348</v>
      </c>
      <c r="E577" s="39">
        <v>42626</v>
      </c>
      <c r="F577" s="40" t="s">
        <v>1232</v>
      </c>
      <c r="G577" s="41" t="s">
        <v>41</v>
      </c>
      <c r="H577" s="41" t="s">
        <v>42</v>
      </c>
      <c r="I577" s="42">
        <v>10695867</v>
      </c>
      <c r="J577" s="54">
        <v>10695867</v>
      </c>
      <c r="K577" s="54">
        <v>10695867</v>
      </c>
      <c r="L577" s="43">
        <v>0</v>
      </c>
      <c r="M577" s="37" t="s">
        <v>43</v>
      </c>
      <c r="N577" s="41" t="s">
        <v>1233</v>
      </c>
      <c r="O577" s="44">
        <v>42626.756539351853</v>
      </c>
      <c r="P577" s="44">
        <v>42724</v>
      </c>
      <c r="Q577" s="44">
        <v>42724</v>
      </c>
      <c r="R577" s="45">
        <f t="shared" si="33"/>
        <v>98.243460648147448</v>
      </c>
      <c r="S577" s="63">
        <f t="shared" ref="S577:S640" si="36">+R577/30</f>
        <v>3.2747820216049148</v>
      </c>
      <c r="T577" s="46" t="str">
        <f t="shared" ca="1" si="34"/>
        <v>TERMINADO</v>
      </c>
      <c r="U577" s="47"/>
      <c r="V577" s="48"/>
      <c r="W577" s="48"/>
      <c r="X577" s="47"/>
      <c r="Y577" s="47"/>
      <c r="Z577" s="47"/>
      <c r="AA577" s="47"/>
      <c r="AB577" s="47"/>
      <c r="AC577" s="47"/>
      <c r="AD577" s="48"/>
      <c r="AE577" s="49"/>
      <c r="AF577" s="47"/>
      <c r="AG577" s="47"/>
      <c r="AH577" s="47"/>
      <c r="AI577" s="47"/>
      <c r="AJ577" s="47"/>
      <c r="AK577" s="47"/>
      <c r="AL577" s="41"/>
      <c r="AM577" s="41"/>
      <c r="AN577" s="51">
        <f t="shared" ca="1" si="35"/>
        <v>1570.8358098002811</v>
      </c>
      <c r="AO577" s="59"/>
    </row>
    <row r="578" spans="1:41" ht="15" x14ac:dyDescent="0.2">
      <c r="A578" s="34" t="s">
        <v>38</v>
      </c>
      <c r="B578" s="35">
        <v>576</v>
      </c>
      <c r="C578" s="36">
        <v>2016</v>
      </c>
      <c r="D578" s="38" t="s">
        <v>348</v>
      </c>
      <c r="E578" s="39">
        <v>42626</v>
      </c>
      <c r="F578" s="40" t="s">
        <v>1234</v>
      </c>
      <c r="G578" s="41" t="s">
        <v>41</v>
      </c>
      <c r="H578" s="41" t="s">
        <v>42</v>
      </c>
      <c r="I578" s="42">
        <v>10695867</v>
      </c>
      <c r="J578" s="54">
        <v>10695867</v>
      </c>
      <c r="K578" s="54">
        <v>10695867</v>
      </c>
      <c r="L578" s="43">
        <v>0</v>
      </c>
      <c r="M578" s="37" t="s">
        <v>43</v>
      </c>
      <c r="N578" s="41" t="s">
        <v>1235</v>
      </c>
      <c r="O578" s="44">
        <v>42626.742199074077</v>
      </c>
      <c r="P578" s="44">
        <v>42724</v>
      </c>
      <c r="Q578" s="44">
        <v>42724</v>
      </c>
      <c r="R578" s="45">
        <f t="shared" si="33"/>
        <v>98.25780092592322</v>
      </c>
      <c r="S578" s="63">
        <f t="shared" si="36"/>
        <v>3.2752600308641076</v>
      </c>
      <c r="T578" s="46" t="str">
        <f t="shared" ca="1" si="34"/>
        <v>TERMINADO</v>
      </c>
      <c r="U578" s="47"/>
      <c r="V578" s="48"/>
      <c r="W578" s="48"/>
      <c r="X578" s="47"/>
      <c r="Y578" s="47"/>
      <c r="Z578" s="47"/>
      <c r="AA578" s="47"/>
      <c r="AB578" s="47"/>
      <c r="AC578" s="47"/>
      <c r="AD578" s="48"/>
      <c r="AE578" s="49"/>
      <c r="AF578" s="47"/>
      <c r="AG578" s="47"/>
      <c r="AH578" s="47"/>
      <c r="AI578" s="47"/>
      <c r="AJ578" s="47"/>
      <c r="AK578" s="47"/>
      <c r="AL578" s="41"/>
      <c r="AM578" s="41"/>
      <c r="AN578" s="51">
        <f t="shared" ca="1" si="35"/>
        <v>1570.6211480240524</v>
      </c>
      <c r="AO578" s="59"/>
    </row>
    <row r="579" spans="1:41" ht="15" x14ac:dyDescent="0.2">
      <c r="A579" s="34" t="s">
        <v>38</v>
      </c>
      <c r="B579" s="35">
        <v>577</v>
      </c>
      <c r="C579" s="36">
        <v>2016</v>
      </c>
      <c r="D579" s="38" t="s">
        <v>348</v>
      </c>
      <c r="E579" s="39">
        <v>42626</v>
      </c>
      <c r="F579" s="40" t="s">
        <v>1236</v>
      </c>
      <c r="G579" s="41" t="s">
        <v>41</v>
      </c>
      <c r="H579" s="41" t="s">
        <v>42</v>
      </c>
      <c r="I579" s="42">
        <v>20000000</v>
      </c>
      <c r="J579" s="54">
        <v>20000000</v>
      </c>
      <c r="K579" s="54">
        <v>20000000</v>
      </c>
      <c r="L579" s="43">
        <v>0</v>
      </c>
      <c r="M579" s="37" t="s">
        <v>43</v>
      </c>
      <c r="N579" s="41" t="s">
        <v>1237</v>
      </c>
      <c r="O579" s="44">
        <v>42626.72446759259</v>
      </c>
      <c r="P579" s="44">
        <v>42735</v>
      </c>
      <c r="Q579" s="44">
        <v>42735</v>
      </c>
      <c r="R579" s="45">
        <f t="shared" ref="R579:R642" si="37">P579-O579+1</f>
        <v>109.27553240740963</v>
      </c>
      <c r="S579" s="63">
        <f t="shared" si="36"/>
        <v>3.6425177469136543</v>
      </c>
      <c r="T579" s="46" t="str">
        <f t="shared" ref="T579:T642" ca="1" si="38">IF(O579=0,"",IF($T$1&gt;P579,"TERMINADO","EN EJECUCION"))</f>
        <v>TERMINADO</v>
      </c>
      <c r="U579" s="47"/>
      <c r="V579" s="48"/>
      <c r="W579" s="48"/>
      <c r="X579" s="47"/>
      <c r="Y579" s="47"/>
      <c r="Z579" s="47"/>
      <c r="AA579" s="47"/>
      <c r="AB579" s="47"/>
      <c r="AC579" s="47"/>
      <c r="AD579" s="48"/>
      <c r="AE579" s="49"/>
      <c r="AF579" s="47"/>
      <c r="AG579" s="47"/>
      <c r="AH579" s="47"/>
      <c r="AI579" s="47"/>
      <c r="AJ579" s="47"/>
      <c r="AK579" s="47"/>
      <c r="AL579" s="41"/>
      <c r="AM579" s="41"/>
      <c r="AN579" s="51">
        <f t="shared" ca="1" si="35"/>
        <v>1412.2791245286717</v>
      </c>
      <c r="AO579" s="59"/>
    </row>
    <row r="580" spans="1:41" ht="15" x14ac:dyDescent="0.2">
      <c r="A580" s="34" t="s">
        <v>38</v>
      </c>
      <c r="B580" s="35">
        <v>578</v>
      </c>
      <c r="C580" s="36">
        <v>2016</v>
      </c>
      <c r="D580" s="38" t="s">
        <v>160</v>
      </c>
      <c r="E580" s="39">
        <v>42626</v>
      </c>
      <c r="F580" s="40" t="s">
        <v>1238</v>
      </c>
      <c r="G580" s="41" t="s">
        <v>41</v>
      </c>
      <c r="H580" s="41" t="s">
        <v>42</v>
      </c>
      <c r="I580" s="42">
        <v>24500000</v>
      </c>
      <c r="J580" s="54">
        <v>24500000</v>
      </c>
      <c r="K580" s="54">
        <v>24500000</v>
      </c>
      <c r="L580" s="43">
        <v>0</v>
      </c>
      <c r="M580" s="37" t="s">
        <v>43</v>
      </c>
      <c r="N580" s="41" t="s">
        <v>1239</v>
      </c>
      <c r="O580" s="44">
        <v>42626.729490740741</v>
      </c>
      <c r="P580" s="44">
        <v>42731</v>
      </c>
      <c r="Q580" s="44">
        <v>42731</v>
      </c>
      <c r="R580" s="45">
        <f t="shared" si="37"/>
        <v>105.27050925925869</v>
      </c>
      <c r="S580" s="63">
        <f t="shared" si="36"/>
        <v>3.5090169753086231</v>
      </c>
      <c r="T580" s="46" t="str">
        <f t="shared" ca="1" si="38"/>
        <v>TERMINADO</v>
      </c>
      <c r="U580" s="47"/>
      <c r="V580" s="48"/>
      <c r="W580" s="48"/>
      <c r="X580" s="47"/>
      <c r="Y580" s="47"/>
      <c r="Z580" s="47"/>
      <c r="AA580" s="47"/>
      <c r="AB580" s="47"/>
      <c r="AC580" s="47"/>
      <c r="AD580" s="48"/>
      <c r="AE580" s="49"/>
      <c r="AF580" s="47"/>
      <c r="AG580" s="47"/>
      <c r="AH580" s="47"/>
      <c r="AI580" s="47"/>
      <c r="AJ580" s="47"/>
      <c r="AK580" s="47"/>
      <c r="AL580" s="41"/>
      <c r="AM580" s="41"/>
      <c r="AN580" s="51">
        <f t="shared" ca="1" si="35"/>
        <v>1466.0046010212741</v>
      </c>
      <c r="AO580" s="59"/>
    </row>
    <row r="581" spans="1:41" ht="15" x14ac:dyDescent="0.2">
      <c r="A581" s="34" t="s">
        <v>38</v>
      </c>
      <c r="B581" s="35">
        <v>579</v>
      </c>
      <c r="C581" s="36">
        <v>2016</v>
      </c>
      <c r="D581" s="38" t="s">
        <v>160</v>
      </c>
      <c r="E581" s="39">
        <v>42626</v>
      </c>
      <c r="F581" s="40" t="s">
        <v>1240</v>
      </c>
      <c r="G581" s="41" t="s">
        <v>41</v>
      </c>
      <c r="H581" s="41" t="s">
        <v>42</v>
      </c>
      <c r="I581" s="42">
        <v>7206667</v>
      </c>
      <c r="J581" s="54">
        <v>7206667</v>
      </c>
      <c r="K581" s="54">
        <v>7206667</v>
      </c>
      <c r="L581" s="43">
        <v>0</v>
      </c>
      <c r="M581" s="37" t="s">
        <v>43</v>
      </c>
      <c r="N581" s="41" t="s">
        <v>1241</v>
      </c>
      <c r="O581" s="44">
        <v>42626.760567129626</v>
      </c>
      <c r="P581" s="44">
        <v>42720</v>
      </c>
      <c r="Q581" s="44">
        <v>42720</v>
      </c>
      <c r="R581" s="45">
        <f t="shared" si="37"/>
        <v>94.239432870374003</v>
      </c>
      <c r="S581" s="63">
        <f t="shared" si="36"/>
        <v>3.1413144290124668</v>
      </c>
      <c r="T581" s="46" t="str">
        <f t="shared" ca="1" si="38"/>
        <v>TERMINADO</v>
      </c>
      <c r="U581" s="47"/>
      <c r="V581" s="48"/>
      <c r="W581" s="48"/>
      <c r="X581" s="47"/>
      <c r="Y581" s="47"/>
      <c r="Z581" s="47"/>
      <c r="AA581" s="47"/>
      <c r="AB581" s="47"/>
      <c r="AC581" s="47"/>
      <c r="AD581" s="48"/>
      <c r="AE581" s="49"/>
      <c r="AF581" s="47"/>
      <c r="AG581" s="47"/>
      <c r="AH581" s="47"/>
      <c r="AI581" s="47"/>
      <c r="AJ581" s="47"/>
      <c r="AK581" s="47"/>
      <c r="AL581" s="41"/>
      <c r="AM581" s="41"/>
      <c r="AN581" s="51">
        <f t="shared" ca="1" si="35"/>
        <v>1637.5729202372156</v>
      </c>
      <c r="AO581" s="59"/>
    </row>
    <row r="582" spans="1:41" ht="15" x14ac:dyDescent="0.2">
      <c r="A582" s="34" t="s">
        <v>38</v>
      </c>
      <c r="B582" s="35">
        <v>580</v>
      </c>
      <c r="C582" s="36">
        <v>2016</v>
      </c>
      <c r="D582" s="38" t="s">
        <v>160</v>
      </c>
      <c r="E582" s="39">
        <v>42626</v>
      </c>
      <c r="F582" s="40" t="s">
        <v>1242</v>
      </c>
      <c r="G582" s="41" t="s">
        <v>41</v>
      </c>
      <c r="H582" s="41" t="s">
        <v>42</v>
      </c>
      <c r="I582" s="42">
        <v>14100000</v>
      </c>
      <c r="J582" s="54">
        <v>14100000</v>
      </c>
      <c r="K582" s="54">
        <v>14100000</v>
      </c>
      <c r="L582" s="43">
        <v>0</v>
      </c>
      <c r="M582" s="37" t="s">
        <v>43</v>
      </c>
      <c r="N582" s="41" t="s">
        <v>1243</v>
      </c>
      <c r="O582" s="44">
        <v>42626.733541666668</v>
      </c>
      <c r="P582" s="44">
        <v>42720</v>
      </c>
      <c r="Q582" s="44">
        <v>42720</v>
      </c>
      <c r="R582" s="45">
        <f t="shared" si="37"/>
        <v>94.266458333331684</v>
      </c>
      <c r="S582" s="63">
        <f t="shared" si="36"/>
        <v>3.1422152777777228</v>
      </c>
      <c r="T582" s="46" t="str">
        <f t="shared" ca="1" si="38"/>
        <v>TERMINADO</v>
      </c>
      <c r="U582" s="47"/>
      <c r="V582" s="48"/>
      <c r="W582" s="48"/>
      <c r="X582" s="47"/>
      <c r="Y582" s="47"/>
      <c r="Z582" s="47"/>
      <c r="AA582" s="47"/>
      <c r="AB582" s="47"/>
      <c r="AC582" s="47"/>
      <c r="AD582" s="48"/>
      <c r="AE582" s="49"/>
      <c r="AF582" s="47"/>
      <c r="AG582" s="47"/>
      <c r="AH582" s="47"/>
      <c r="AI582" s="47"/>
      <c r="AJ582" s="47"/>
      <c r="AK582" s="47"/>
      <c r="AL582" s="41"/>
      <c r="AM582" s="41"/>
      <c r="AN582" s="51">
        <f t="shared" ca="1" si="35"/>
        <v>1637.1321099985018</v>
      </c>
      <c r="AO582" s="59"/>
    </row>
    <row r="583" spans="1:41" ht="15" x14ac:dyDescent="0.2">
      <c r="A583" s="34" t="s">
        <v>38</v>
      </c>
      <c r="B583" s="65">
        <v>581</v>
      </c>
      <c r="C583" s="36">
        <v>2016</v>
      </c>
      <c r="D583" s="38" t="s">
        <v>50</v>
      </c>
      <c r="E583" s="39">
        <v>42626</v>
      </c>
      <c r="F583" s="40" t="s">
        <v>1244</v>
      </c>
      <c r="G583" s="41" t="s">
        <v>41</v>
      </c>
      <c r="H583" s="41" t="s">
        <v>42</v>
      </c>
      <c r="I583" s="42">
        <v>22680000</v>
      </c>
      <c r="J583" s="54">
        <v>22680000</v>
      </c>
      <c r="K583" s="54">
        <v>22680000</v>
      </c>
      <c r="L583" s="43">
        <v>0</v>
      </c>
      <c r="M583" s="37" t="s">
        <v>43</v>
      </c>
      <c r="N583" s="41" t="s">
        <v>1245</v>
      </c>
      <c r="O583" s="44">
        <v>42626.754328703704</v>
      </c>
      <c r="P583" s="44">
        <v>42735</v>
      </c>
      <c r="Q583" s="44">
        <v>42735</v>
      </c>
      <c r="R583" s="45">
        <f t="shared" si="37"/>
        <v>109.24567129629577</v>
      </c>
      <c r="S583" s="63">
        <f t="shared" si="36"/>
        <v>3.6415223765431923</v>
      </c>
      <c r="T583" s="46" t="str">
        <f t="shared" ca="1" si="38"/>
        <v>TERMINADO</v>
      </c>
      <c r="U583" s="47"/>
      <c r="V583" s="48"/>
      <c r="W583" s="48"/>
      <c r="X583" s="47"/>
      <c r="Y583" s="47"/>
      <c r="Z583" s="47"/>
      <c r="AA583" s="47"/>
      <c r="AB583" s="47"/>
      <c r="AC583" s="47"/>
      <c r="AD583" s="48"/>
      <c r="AE583" s="49"/>
      <c r="AF583" s="47"/>
      <c r="AG583" s="47"/>
      <c r="AH583" s="47"/>
      <c r="AI583" s="47"/>
      <c r="AJ583" s="47"/>
      <c r="AK583" s="47"/>
      <c r="AL583" s="41"/>
      <c r="AM583" s="41"/>
      <c r="AN583" s="51">
        <f t="shared" ref="AN583:AN646" ca="1" si="39">IF(R583=1,"",100*($T$1-O583+1)/R583)</f>
        <v>1412.6378216952044</v>
      </c>
      <c r="AO583" s="59"/>
    </row>
    <row r="584" spans="1:41" ht="15" x14ac:dyDescent="0.2">
      <c r="A584" s="34" t="s">
        <v>38</v>
      </c>
      <c r="B584" s="35">
        <v>582</v>
      </c>
      <c r="C584" s="36">
        <v>2016</v>
      </c>
      <c r="D584" s="38" t="s">
        <v>444</v>
      </c>
      <c r="E584" s="39">
        <v>42626</v>
      </c>
      <c r="F584" s="40" t="s">
        <v>1246</v>
      </c>
      <c r="G584" s="41" t="s">
        <v>41</v>
      </c>
      <c r="H584" s="41" t="s">
        <v>42</v>
      </c>
      <c r="I584" s="42">
        <v>10500000</v>
      </c>
      <c r="J584" s="54">
        <v>10500000</v>
      </c>
      <c r="K584" s="54">
        <v>10500000</v>
      </c>
      <c r="L584" s="43">
        <v>0</v>
      </c>
      <c r="M584" s="37" t="s">
        <v>43</v>
      </c>
      <c r="N584" s="41" t="s">
        <v>1247</v>
      </c>
      <c r="O584" s="44">
        <v>42626.769386574073</v>
      </c>
      <c r="P584" s="44">
        <v>42731</v>
      </c>
      <c r="Q584" s="44">
        <v>42731</v>
      </c>
      <c r="R584" s="45">
        <f t="shared" si="37"/>
        <v>105.230613425927</v>
      </c>
      <c r="S584" s="63">
        <f t="shared" si="36"/>
        <v>3.5076871141975667</v>
      </c>
      <c r="T584" s="46" t="str">
        <f t="shared" ca="1" si="38"/>
        <v>TERMINADO</v>
      </c>
      <c r="U584" s="47"/>
      <c r="V584" s="48"/>
      <c r="W584" s="48"/>
      <c r="X584" s="47"/>
      <c r="Y584" s="47"/>
      <c r="Z584" s="47"/>
      <c r="AA584" s="47"/>
      <c r="AB584" s="47"/>
      <c r="AC584" s="47"/>
      <c r="AD584" s="48"/>
      <c r="AE584" s="49"/>
      <c r="AF584" s="47"/>
      <c r="AG584" s="47"/>
      <c r="AH584" s="47"/>
      <c r="AI584" s="47"/>
      <c r="AJ584" s="47"/>
      <c r="AK584" s="47"/>
      <c r="AL584" s="41"/>
      <c r="AM584" s="41"/>
      <c r="AN584" s="51">
        <f t="shared" ca="1" si="39"/>
        <v>1466.5224911116043</v>
      </c>
      <c r="AO584" s="59"/>
    </row>
    <row r="585" spans="1:41" ht="15" x14ac:dyDescent="0.2">
      <c r="A585" s="34" t="s">
        <v>38</v>
      </c>
      <c r="B585" s="65">
        <v>583</v>
      </c>
      <c r="C585" s="36">
        <v>2016</v>
      </c>
      <c r="D585" s="38" t="s">
        <v>50</v>
      </c>
      <c r="E585" s="39">
        <v>42626</v>
      </c>
      <c r="F585" s="40" t="s">
        <v>1248</v>
      </c>
      <c r="G585" s="41" t="s">
        <v>41</v>
      </c>
      <c r="H585" s="41" t="s">
        <v>42</v>
      </c>
      <c r="I585" s="42">
        <v>6900000</v>
      </c>
      <c r="J585" s="54">
        <v>6900000</v>
      </c>
      <c r="K585" s="54">
        <v>6900000</v>
      </c>
      <c r="L585" s="43">
        <v>0</v>
      </c>
      <c r="M585" s="37" t="s">
        <v>43</v>
      </c>
      <c r="N585" s="41" t="s">
        <v>1249</v>
      </c>
      <c r="O585" s="44">
        <v>42626.771990740737</v>
      </c>
      <c r="P585" s="44">
        <v>42716</v>
      </c>
      <c r="Q585" s="44">
        <v>42716</v>
      </c>
      <c r="R585" s="45">
        <f t="shared" si="37"/>
        <v>90.228009259262762</v>
      </c>
      <c r="S585" s="63">
        <f t="shared" si="36"/>
        <v>3.0076003086420919</v>
      </c>
      <c r="T585" s="46" t="str">
        <f t="shared" ca="1" si="38"/>
        <v>TERMINADO</v>
      </c>
      <c r="U585" s="47"/>
      <c r="V585" s="48"/>
      <c r="W585" s="48"/>
      <c r="X585" s="47"/>
      <c r="Y585" s="47"/>
      <c r="Z585" s="47"/>
      <c r="AA585" s="47"/>
      <c r="AB585" s="47"/>
      <c r="AC585" s="47"/>
      <c r="AD585" s="48"/>
      <c r="AE585" s="49"/>
      <c r="AF585" s="47"/>
      <c r="AG585" s="47"/>
      <c r="AH585" s="47"/>
      <c r="AI585" s="47"/>
      <c r="AJ585" s="47"/>
      <c r="AK585" s="47"/>
      <c r="AL585" s="41"/>
      <c r="AM585" s="41"/>
      <c r="AN585" s="51">
        <f t="shared" ca="1" si="39"/>
        <v>1710.3646882254977</v>
      </c>
      <c r="AO585" s="59"/>
    </row>
    <row r="586" spans="1:41" ht="15" x14ac:dyDescent="0.2">
      <c r="A586" s="34" t="s">
        <v>38</v>
      </c>
      <c r="B586" s="35">
        <v>584</v>
      </c>
      <c r="C586" s="36">
        <v>2016</v>
      </c>
      <c r="D586" s="38" t="s">
        <v>160</v>
      </c>
      <c r="E586" s="39">
        <v>42626</v>
      </c>
      <c r="F586" s="40" t="s">
        <v>1250</v>
      </c>
      <c r="G586" s="41" t="s">
        <v>41</v>
      </c>
      <c r="H586" s="41" t="s">
        <v>42</v>
      </c>
      <c r="I586" s="42">
        <v>13320000</v>
      </c>
      <c r="J586" s="54">
        <v>13320000</v>
      </c>
      <c r="K586" s="54">
        <v>13320000</v>
      </c>
      <c r="L586" s="43">
        <v>0</v>
      </c>
      <c r="M586" s="37" t="s">
        <v>43</v>
      </c>
      <c r="N586" s="41" t="s">
        <v>1251</v>
      </c>
      <c r="O586" s="44">
        <v>42626.776828703703</v>
      </c>
      <c r="P586" s="44">
        <v>42735</v>
      </c>
      <c r="Q586" s="44">
        <v>42735</v>
      </c>
      <c r="R586" s="45">
        <f t="shared" si="37"/>
        <v>109.22317129629664</v>
      </c>
      <c r="S586" s="63">
        <f t="shared" si="36"/>
        <v>3.6407723765432212</v>
      </c>
      <c r="T586" s="46" t="str">
        <f t="shared" ca="1" si="38"/>
        <v>TERMINADO</v>
      </c>
      <c r="U586" s="47"/>
      <c r="V586" s="48"/>
      <c r="W586" s="48"/>
      <c r="X586" s="47"/>
      <c r="Y586" s="47"/>
      <c r="Z586" s="47"/>
      <c r="AA586" s="47"/>
      <c r="AB586" s="47"/>
      <c r="AC586" s="47"/>
      <c r="AD586" s="48"/>
      <c r="AE586" s="49"/>
      <c r="AF586" s="47"/>
      <c r="AG586" s="47"/>
      <c r="AH586" s="47"/>
      <c r="AI586" s="47"/>
      <c r="AJ586" s="47"/>
      <c r="AK586" s="47"/>
      <c r="AL586" s="41"/>
      <c r="AM586" s="41"/>
      <c r="AN586" s="51">
        <f t="shared" ca="1" si="39"/>
        <v>1412.9082254074981</v>
      </c>
      <c r="AO586" s="59"/>
    </row>
    <row r="587" spans="1:41" ht="15" x14ac:dyDescent="0.2">
      <c r="A587" s="34" t="s">
        <v>38</v>
      </c>
      <c r="B587" s="35">
        <v>585</v>
      </c>
      <c r="C587" s="36">
        <v>2016</v>
      </c>
      <c r="D587" s="38" t="s">
        <v>193</v>
      </c>
      <c r="E587" s="39">
        <v>42626</v>
      </c>
      <c r="F587" s="40" t="s">
        <v>1252</v>
      </c>
      <c r="G587" s="41" t="s">
        <v>41</v>
      </c>
      <c r="H587" s="41" t="s">
        <v>42</v>
      </c>
      <c r="I587" s="42">
        <v>9999000</v>
      </c>
      <c r="J587" s="54">
        <v>9999000</v>
      </c>
      <c r="K587" s="54">
        <v>9999000</v>
      </c>
      <c r="L587" s="43">
        <v>0</v>
      </c>
      <c r="M587" s="37" t="s">
        <v>43</v>
      </c>
      <c r="N587" s="41" t="s">
        <v>1253</v>
      </c>
      <c r="O587" s="44">
        <v>42626.786006944443</v>
      </c>
      <c r="P587" s="44">
        <v>42716</v>
      </c>
      <c r="Q587" s="44">
        <v>42716</v>
      </c>
      <c r="R587" s="45">
        <f t="shared" si="37"/>
        <v>90.213993055556784</v>
      </c>
      <c r="S587" s="63">
        <f t="shared" si="36"/>
        <v>3.0071331018518928</v>
      </c>
      <c r="T587" s="46" t="str">
        <f t="shared" ca="1" si="38"/>
        <v>TERMINADO</v>
      </c>
      <c r="U587" s="47"/>
      <c r="V587" s="48"/>
      <c r="W587" s="48"/>
      <c r="X587" s="47"/>
      <c r="Y587" s="47"/>
      <c r="Z587" s="47"/>
      <c r="AA587" s="47"/>
      <c r="AB587" s="47"/>
      <c r="AC587" s="47"/>
      <c r="AD587" s="48"/>
      <c r="AE587" s="49"/>
      <c r="AF587" s="47"/>
      <c r="AG587" s="47"/>
      <c r="AH587" s="47"/>
      <c r="AI587" s="47"/>
      <c r="AJ587" s="47"/>
      <c r="AK587" s="47"/>
      <c r="AL587" s="41"/>
      <c r="AM587" s="41"/>
      <c r="AN587" s="51">
        <f t="shared" ca="1" si="39"/>
        <v>1710.6148844394841</v>
      </c>
      <c r="AO587" s="59"/>
    </row>
    <row r="588" spans="1:41" ht="15" x14ac:dyDescent="0.2">
      <c r="A588" s="34" t="s">
        <v>38</v>
      </c>
      <c r="B588" s="35">
        <v>586</v>
      </c>
      <c r="C588" s="36">
        <v>2016</v>
      </c>
      <c r="D588" s="38" t="s">
        <v>175</v>
      </c>
      <c r="E588" s="39">
        <v>42626</v>
      </c>
      <c r="F588" s="40" t="s">
        <v>1254</v>
      </c>
      <c r="G588" s="41" t="s">
        <v>41</v>
      </c>
      <c r="H588" s="41" t="s">
        <v>42</v>
      </c>
      <c r="I588" s="42">
        <v>21000000</v>
      </c>
      <c r="J588" s="54">
        <v>21000000</v>
      </c>
      <c r="K588" s="54">
        <v>21000000</v>
      </c>
      <c r="L588" s="43">
        <v>0</v>
      </c>
      <c r="M588" s="37" t="s">
        <v>43</v>
      </c>
      <c r="N588" s="41" t="s">
        <v>1255</v>
      </c>
      <c r="O588" s="44">
        <v>42626.788287037038</v>
      </c>
      <c r="P588" s="44">
        <v>42731</v>
      </c>
      <c r="Q588" s="44">
        <v>42731</v>
      </c>
      <c r="R588" s="45">
        <f t="shared" si="37"/>
        <v>105.21171296296234</v>
      </c>
      <c r="S588" s="63">
        <f t="shared" si="36"/>
        <v>3.5070570987654111</v>
      </c>
      <c r="T588" s="46" t="str">
        <f t="shared" ca="1" si="38"/>
        <v>TERMINADO</v>
      </c>
      <c r="U588" s="47"/>
      <c r="V588" s="48"/>
      <c r="W588" s="48"/>
      <c r="X588" s="47"/>
      <c r="Y588" s="47"/>
      <c r="Z588" s="47"/>
      <c r="AA588" s="47"/>
      <c r="AB588" s="47"/>
      <c r="AC588" s="47"/>
      <c r="AD588" s="48"/>
      <c r="AE588" s="49"/>
      <c r="AF588" s="47"/>
      <c r="AG588" s="47"/>
      <c r="AH588" s="47"/>
      <c r="AI588" s="47"/>
      <c r="AJ588" s="47"/>
      <c r="AK588" s="47"/>
      <c r="AL588" s="41"/>
      <c r="AM588" s="41"/>
      <c r="AN588" s="51">
        <f t="shared" ca="1" si="39"/>
        <v>1466.7679762102332</v>
      </c>
      <c r="AO588" s="59"/>
    </row>
    <row r="589" spans="1:41" ht="15" x14ac:dyDescent="0.2">
      <c r="A589" s="34" t="s">
        <v>38</v>
      </c>
      <c r="B589" s="35">
        <v>587</v>
      </c>
      <c r="C589" s="36">
        <v>2016</v>
      </c>
      <c r="D589" s="38" t="s">
        <v>53</v>
      </c>
      <c r="E589" s="39">
        <v>42626</v>
      </c>
      <c r="F589" s="40" t="s">
        <v>1256</v>
      </c>
      <c r="G589" s="41" t="s">
        <v>41</v>
      </c>
      <c r="H589" s="41" t="s">
        <v>42</v>
      </c>
      <c r="I589" s="42">
        <v>5250000</v>
      </c>
      <c r="J589" s="54">
        <v>5250000</v>
      </c>
      <c r="K589" s="54">
        <v>5250000</v>
      </c>
      <c r="L589" s="43">
        <v>0</v>
      </c>
      <c r="M589" s="37" t="s">
        <v>43</v>
      </c>
      <c r="N589" s="41" t="s">
        <v>1257</v>
      </c>
      <c r="O589" s="44">
        <v>42627.729837962965</v>
      </c>
      <c r="P589" s="44">
        <v>42731</v>
      </c>
      <c r="Q589" s="44">
        <v>42731</v>
      </c>
      <c r="R589" s="45">
        <f t="shared" si="37"/>
        <v>104.27016203703533</v>
      </c>
      <c r="S589" s="63">
        <f t="shared" si="36"/>
        <v>3.4756720679011779</v>
      </c>
      <c r="T589" s="46" t="str">
        <f t="shared" ca="1" si="38"/>
        <v>TERMINADO</v>
      </c>
      <c r="U589" s="47"/>
      <c r="V589" s="48"/>
      <c r="W589" s="48"/>
      <c r="X589" s="47"/>
      <c r="Y589" s="47"/>
      <c r="Z589" s="47"/>
      <c r="AA589" s="47"/>
      <c r="AB589" s="47"/>
      <c r="AC589" s="47"/>
      <c r="AD589" s="48"/>
      <c r="AE589" s="49"/>
      <c r="AF589" s="47"/>
      <c r="AG589" s="47"/>
      <c r="AH589" s="47"/>
      <c r="AI589" s="47"/>
      <c r="AJ589" s="47"/>
      <c r="AK589" s="47"/>
      <c r="AL589" s="41"/>
      <c r="AM589" s="41"/>
      <c r="AN589" s="51">
        <f t="shared" ca="1" si="39"/>
        <v>1479.1097778185499</v>
      </c>
      <c r="AO589" s="59"/>
    </row>
    <row r="590" spans="1:41" ht="15" x14ac:dyDescent="0.2">
      <c r="A590" s="34" t="s">
        <v>38</v>
      </c>
      <c r="B590" s="35">
        <v>588</v>
      </c>
      <c r="C590" s="36">
        <v>2016</v>
      </c>
      <c r="D590" s="38" t="s">
        <v>348</v>
      </c>
      <c r="E590" s="39">
        <v>42627</v>
      </c>
      <c r="F590" s="40" t="s">
        <v>1091</v>
      </c>
      <c r="G590" s="41" t="s">
        <v>41</v>
      </c>
      <c r="H590" s="41" t="s">
        <v>42</v>
      </c>
      <c r="I590" s="42">
        <v>7133333</v>
      </c>
      <c r="J590" s="54">
        <v>7133333</v>
      </c>
      <c r="K590" s="54">
        <v>7133333</v>
      </c>
      <c r="L590" s="43">
        <v>0</v>
      </c>
      <c r="M590" s="37" t="s">
        <v>43</v>
      </c>
      <c r="N590" s="41" t="s">
        <v>1258</v>
      </c>
      <c r="O590" s="44">
        <v>42627.692361111112</v>
      </c>
      <c r="P590" s="44">
        <v>42735</v>
      </c>
      <c r="Q590" s="44">
        <v>42735</v>
      </c>
      <c r="R590" s="45">
        <f t="shared" si="37"/>
        <v>108.3076388888876</v>
      </c>
      <c r="S590" s="63">
        <f t="shared" si="36"/>
        <v>3.6102546296295865</v>
      </c>
      <c r="T590" s="46" t="str">
        <f t="shared" ca="1" si="38"/>
        <v>TERMINADO</v>
      </c>
      <c r="U590" s="47"/>
      <c r="V590" s="48"/>
      <c r="W590" s="48"/>
      <c r="X590" s="47"/>
      <c r="Y590" s="47"/>
      <c r="Z590" s="47"/>
      <c r="AA590" s="47"/>
      <c r="AB590" s="47"/>
      <c r="AC590" s="47"/>
      <c r="AD590" s="48"/>
      <c r="AE590" s="49"/>
      <c r="AF590" s="47"/>
      <c r="AG590" s="47"/>
      <c r="AH590" s="47"/>
      <c r="AI590" s="47"/>
      <c r="AJ590" s="47"/>
      <c r="AK590" s="47"/>
      <c r="AL590" s="41"/>
      <c r="AM590" s="41"/>
      <c r="AN590" s="51">
        <f t="shared" ca="1" si="39"/>
        <v>1424.0063348358422</v>
      </c>
      <c r="AO590" s="59"/>
    </row>
    <row r="591" spans="1:41" ht="15" x14ac:dyDescent="0.2">
      <c r="A591" s="34" t="s">
        <v>38</v>
      </c>
      <c r="B591" s="35">
        <v>589</v>
      </c>
      <c r="C591" s="36">
        <v>2016</v>
      </c>
      <c r="D591" s="38" t="s">
        <v>348</v>
      </c>
      <c r="E591" s="39">
        <v>42627</v>
      </c>
      <c r="F591" s="40" t="s">
        <v>1259</v>
      </c>
      <c r="G591" s="41" t="s">
        <v>41</v>
      </c>
      <c r="H591" s="41" t="s">
        <v>42</v>
      </c>
      <c r="I591" s="42">
        <v>13992000</v>
      </c>
      <c r="J591" s="54">
        <v>13992000</v>
      </c>
      <c r="K591" s="54">
        <v>13992000</v>
      </c>
      <c r="L591" s="43">
        <v>0</v>
      </c>
      <c r="M591" s="37" t="s">
        <v>43</v>
      </c>
      <c r="N591" s="41" t="s">
        <v>1260</v>
      </c>
      <c r="O591" s="44">
        <v>42627.679722222223</v>
      </c>
      <c r="P591" s="44">
        <v>42735</v>
      </c>
      <c r="Q591" s="44">
        <v>42735</v>
      </c>
      <c r="R591" s="45">
        <f t="shared" si="37"/>
        <v>108.32027777777694</v>
      </c>
      <c r="S591" s="63">
        <f t="shared" si="36"/>
        <v>3.6106759259258978</v>
      </c>
      <c r="T591" s="46" t="str">
        <f t="shared" ca="1" si="38"/>
        <v>TERMINADO</v>
      </c>
      <c r="U591" s="47"/>
      <c r="V591" s="48"/>
      <c r="W591" s="48"/>
      <c r="X591" s="47"/>
      <c r="Y591" s="47"/>
      <c r="Z591" s="47"/>
      <c r="AA591" s="47"/>
      <c r="AB591" s="47"/>
      <c r="AC591" s="47"/>
      <c r="AD591" s="48"/>
      <c r="AE591" s="49"/>
      <c r="AF591" s="47"/>
      <c r="AG591" s="47"/>
      <c r="AH591" s="47"/>
      <c r="AI591" s="47"/>
      <c r="AJ591" s="47"/>
      <c r="AK591" s="47"/>
      <c r="AL591" s="41"/>
      <c r="AM591" s="41"/>
      <c r="AN591" s="51">
        <f t="shared" ca="1" si="39"/>
        <v>1423.8518488125594</v>
      </c>
      <c r="AO591" s="59"/>
    </row>
    <row r="592" spans="1:41" ht="15" x14ac:dyDescent="0.2">
      <c r="A592" s="34" t="s">
        <v>38</v>
      </c>
      <c r="B592" s="35">
        <v>590</v>
      </c>
      <c r="C592" s="36">
        <v>2016</v>
      </c>
      <c r="D592" s="38" t="s">
        <v>160</v>
      </c>
      <c r="E592" s="39">
        <v>42627</v>
      </c>
      <c r="F592" s="40" t="s">
        <v>1261</v>
      </c>
      <c r="G592" s="41" t="s">
        <v>41</v>
      </c>
      <c r="H592" s="41" t="s">
        <v>42</v>
      </c>
      <c r="I592" s="42">
        <v>19250000</v>
      </c>
      <c r="J592" s="54">
        <v>19250000</v>
      </c>
      <c r="K592" s="54">
        <v>19250000</v>
      </c>
      <c r="L592" s="43">
        <v>0</v>
      </c>
      <c r="M592" s="37" t="s">
        <v>43</v>
      </c>
      <c r="N592" s="41" t="s">
        <v>1262</v>
      </c>
      <c r="O592" s="44">
        <v>42627.616076388891</v>
      </c>
      <c r="P592" s="44">
        <v>42732</v>
      </c>
      <c r="Q592" s="44">
        <v>42732</v>
      </c>
      <c r="R592" s="45">
        <f t="shared" si="37"/>
        <v>105.38392361110891</v>
      </c>
      <c r="S592" s="63">
        <f t="shared" si="36"/>
        <v>3.5127974537036306</v>
      </c>
      <c r="T592" s="46" t="str">
        <f t="shared" ca="1" si="38"/>
        <v>TERMINADO</v>
      </c>
      <c r="U592" s="47"/>
      <c r="V592" s="48"/>
      <c r="W592" s="48"/>
      <c r="X592" s="47"/>
      <c r="Y592" s="47"/>
      <c r="Z592" s="47"/>
      <c r="AA592" s="47"/>
      <c r="AB592" s="47"/>
      <c r="AC592" s="47"/>
      <c r="AD592" s="48"/>
      <c r="AE592" s="49"/>
      <c r="AF592" s="47"/>
      <c r="AG592" s="47"/>
      <c r="AH592" s="47"/>
      <c r="AI592" s="47"/>
      <c r="AJ592" s="47"/>
      <c r="AK592" s="47"/>
      <c r="AL592" s="41"/>
      <c r="AM592" s="41"/>
      <c r="AN592" s="51">
        <f t="shared" ca="1" si="39"/>
        <v>1463.5855932854263</v>
      </c>
      <c r="AO592" s="59"/>
    </row>
    <row r="593" spans="1:41" ht="15" x14ac:dyDescent="0.2">
      <c r="A593" s="34" t="s">
        <v>38</v>
      </c>
      <c r="B593" s="35">
        <v>591</v>
      </c>
      <c r="C593" s="36">
        <v>2016</v>
      </c>
      <c r="D593" s="38" t="s">
        <v>348</v>
      </c>
      <c r="E593" s="39">
        <v>42627</v>
      </c>
      <c r="F593" s="40" t="s">
        <v>1263</v>
      </c>
      <c r="G593" s="41" t="s">
        <v>41</v>
      </c>
      <c r="H593" s="41" t="s">
        <v>42</v>
      </c>
      <c r="I593" s="42">
        <v>21000000</v>
      </c>
      <c r="J593" s="54">
        <v>21000000</v>
      </c>
      <c r="K593" s="54">
        <v>21000000</v>
      </c>
      <c r="L593" s="43">
        <v>0</v>
      </c>
      <c r="M593" s="37" t="s">
        <v>43</v>
      </c>
      <c r="N593" s="41" t="s">
        <v>1264</v>
      </c>
      <c r="O593" s="44">
        <v>42627.739560185182</v>
      </c>
      <c r="P593" s="44">
        <v>42717</v>
      </c>
      <c r="Q593" s="44">
        <v>42717</v>
      </c>
      <c r="R593" s="45">
        <f t="shared" si="37"/>
        <v>90.260439814817801</v>
      </c>
      <c r="S593" s="63">
        <f t="shared" si="36"/>
        <v>3.0086813271605934</v>
      </c>
      <c r="T593" s="46" t="str">
        <f t="shared" ca="1" si="38"/>
        <v>TERMINADO</v>
      </c>
      <c r="U593" s="47"/>
      <c r="V593" s="48"/>
      <c r="W593" s="48"/>
      <c r="X593" s="47"/>
      <c r="Y593" s="47"/>
      <c r="Z593" s="47"/>
      <c r="AA593" s="47"/>
      <c r="AB593" s="47"/>
      <c r="AC593" s="47"/>
      <c r="AD593" s="48"/>
      <c r="AE593" s="49"/>
      <c r="AF593" s="47"/>
      <c r="AG593" s="47"/>
      <c r="AH593" s="47"/>
      <c r="AI593" s="47"/>
      <c r="AJ593" s="47"/>
      <c r="AK593" s="47"/>
      <c r="AL593" s="41"/>
      <c r="AM593" s="41"/>
      <c r="AN593" s="51">
        <f t="shared" ca="1" si="39"/>
        <v>1708.6781794759538</v>
      </c>
      <c r="AO593" s="59"/>
    </row>
    <row r="594" spans="1:41" ht="15" x14ac:dyDescent="0.2">
      <c r="A594" s="34" t="s">
        <v>38</v>
      </c>
      <c r="B594" s="35">
        <v>592</v>
      </c>
      <c r="C594" s="36">
        <v>2016</v>
      </c>
      <c r="D594" s="38" t="s">
        <v>1265</v>
      </c>
      <c r="E594" s="39">
        <v>42627</v>
      </c>
      <c r="F594" s="40" t="s">
        <v>1266</v>
      </c>
      <c r="G594" s="41" t="s">
        <v>41</v>
      </c>
      <c r="H594" s="41" t="s">
        <v>42</v>
      </c>
      <c r="I594" s="42">
        <v>22338342</v>
      </c>
      <c r="J594" s="54">
        <v>22338342</v>
      </c>
      <c r="K594" s="54">
        <v>22338342</v>
      </c>
      <c r="L594" s="43">
        <v>0</v>
      </c>
      <c r="M594" s="37" t="s">
        <v>43</v>
      </c>
      <c r="N594" s="41" t="s">
        <v>1267</v>
      </c>
      <c r="O594" s="44">
        <v>42627.734803240739</v>
      </c>
      <c r="P594" s="44">
        <v>42735</v>
      </c>
      <c r="Q594" s="44">
        <v>42735</v>
      </c>
      <c r="R594" s="45">
        <f t="shared" si="37"/>
        <v>108.26519675926102</v>
      </c>
      <c r="S594" s="63">
        <f t="shared" si="36"/>
        <v>3.608839891975367</v>
      </c>
      <c r="T594" s="46" t="str">
        <f t="shared" ca="1" si="38"/>
        <v>TERMINADO</v>
      </c>
      <c r="U594" s="47"/>
      <c r="V594" s="48"/>
      <c r="W594" s="48"/>
      <c r="X594" s="47"/>
      <c r="Y594" s="47"/>
      <c r="Z594" s="47"/>
      <c r="AA594" s="47"/>
      <c r="AB594" s="47"/>
      <c r="AC594" s="47"/>
      <c r="AD594" s="48"/>
      <c r="AE594" s="49"/>
      <c r="AF594" s="47"/>
      <c r="AG594" s="47"/>
      <c r="AH594" s="47"/>
      <c r="AI594" s="47"/>
      <c r="AJ594" s="47"/>
      <c r="AK594" s="47"/>
      <c r="AL594" s="41"/>
      <c r="AM594" s="41"/>
      <c r="AN594" s="51">
        <f t="shared" ca="1" si="39"/>
        <v>1424.52537188719</v>
      </c>
      <c r="AO594" s="59"/>
    </row>
    <row r="595" spans="1:41" ht="15" x14ac:dyDescent="0.2">
      <c r="A595" s="34" t="s">
        <v>38</v>
      </c>
      <c r="B595" s="35">
        <v>593</v>
      </c>
      <c r="C595" s="36">
        <v>2016</v>
      </c>
      <c r="D595" s="38" t="s">
        <v>163</v>
      </c>
      <c r="E595" s="39">
        <v>42627</v>
      </c>
      <c r="F595" s="40" t="s">
        <v>1268</v>
      </c>
      <c r="G595" s="41" t="s">
        <v>41</v>
      </c>
      <c r="H595" s="41" t="s">
        <v>42</v>
      </c>
      <c r="I595" s="42">
        <v>12250000</v>
      </c>
      <c r="J595" s="54">
        <v>12250000</v>
      </c>
      <c r="K595" s="54">
        <v>12250000</v>
      </c>
      <c r="L595" s="43">
        <v>0</v>
      </c>
      <c r="M595" s="37" t="s">
        <v>43</v>
      </c>
      <c r="N595" s="41" t="s">
        <v>1269</v>
      </c>
      <c r="O595" s="44">
        <v>42627.707384259258</v>
      </c>
      <c r="P595" s="44">
        <v>42732</v>
      </c>
      <c r="Q595" s="44">
        <v>42732</v>
      </c>
      <c r="R595" s="45">
        <f t="shared" si="37"/>
        <v>105.29261574074189</v>
      </c>
      <c r="S595" s="63">
        <f t="shared" si="36"/>
        <v>3.5097538580247298</v>
      </c>
      <c r="T595" s="46" t="str">
        <f t="shared" ca="1" si="38"/>
        <v>TERMINADO</v>
      </c>
      <c r="U595" s="47"/>
      <c r="V595" s="48"/>
      <c r="W595" s="48"/>
      <c r="X595" s="47"/>
      <c r="Y595" s="47"/>
      <c r="Z595" s="47"/>
      <c r="AA595" s="47"/>
      <c r="AB595" s="47"/>
      <c r="AC595" s="47"/>
      <c r="AD595" s="48"/>
      <c r="AE595" s="49"/>
      <c r="AF595" s="47"/>
      <c r="AG595" s="47"/>
      <c r="AH595" s="47"/>
      <c r="AI595" s="47"/>
      <c r="AJ595" s="47"/>
      <c r="AK595" s="47"/>
      <c r="AL595" s="41"/>
      <c r="AM595" s="41"/>
      <c r="AN595" s="51">
        <f t="shared" ca="1" si="39"/>
        <v>1464.7680702873522</v>
      </c>
      <c r="AO595" s="59"/>
    </row>
    <row r="596" spans="1:41" ht="15" x14ac:dyDescent="0.2">
      <c r="A596" s="34" t="s">
        <v>38</v>
      </c>
      <c r="B596" s="35">
        <v>594</v>
      </c>
      <c r="C596" s="36">
        <v>2016</v>
      </c>
      <c r="D596" s="38" t="s">
        <v>160</v>
      </c>
      <c r="E596" s="39">
        <v>42627</v>
      </c>
      <c r="F596" s="40" t="s">
        <v>1270</v>
      </c>
      <c r="G596" s="41" t="s">
        <v>41</v>
      </c>
      <c r="H596" s="41" t="s">
        <v>42</v>
      </c>
      <c r="I596" s="42">
        <v>8750000</v>
      </c>
      <c r="J596" s="54">
        <v>8750000</v>
      </c>
      <c r="K596" s="54">
        <v>8750000</v>
      </c>
      <c r="L596" s="43">
        <v>0</v>
      </c>
      <c r="M596" s="37" t="s">
        <v>43</v>
      </c>
      <c r="N596" s="41" t="s">
        <v>1271</v>
      </c>
      <c r="O596" s="44">
        <v>42627.709594907406</v>
      </c>
      <c r="P596" s="44">
        <v>42732</v>
      </c>
      <c r="Q596" s="44">
        <v>42732</v>
      </c>
      <c r="R596" s="45">
        <f t="shared" si="37"/>
        <v>105.29040509259357</v>
      </c>
      <c r="S596" s="63">
        <f t="shared" si="36"/>
        <v>3.509680169753119</v>
      </c>
      <c r="T596" s="46" t="str">
        <f t="shared" ca="1" si="38"/>
        <v>TERMINADO</v>
      </c>
      <c r="U596" s="47"/>
      <c r="V596" s="48"/>
      <c r="W596" s="48"/>
      <c r="X596" s="47"/>
      <c r="Y596" s="47"/>
      <c r="Z596" s="47"/>
      <c r="AA596" s="47"/>
      <c r="AB596" s="47"/>
      <c r="AC596" s="47"/>
      <c r="AD596" s="48"/>
      <c r="AE596" s="49"/>
      <c r="AF596" s="47"/>
      <c r="AG596" s="47"/>
      <c r="AH596" s="47"/>
      <c r="AI596" s="47"/>
      <c r="AJ596" s="47"/>
      <c r="AK596" s="47"/>
      <c r="AL596" s="41"/>
      <c r="AM596" s="41"/>
      <c r="AN596" s="51">
        <f t="shared" ca="1" si="39"/>
        <v>1464.7967245793061</v>
      </c>
      <c r="AO596" s="59"/>
    </row>
    <row r="597" spans="1:41" ht="15" x14ac:dyDescent="0.2">
      <c r="A597" s="34" t="s">
        <v>38</v>
      </c>
      <c r="B597" s="35">
        <v>595</v>
      </c>
      <c r="C597" s="36">
        <v>2016</v>
      </c>
      <c r="D597" s="38" t="s">
        <v>542</v>
      </c>
      <c r="E597" s="39">
        <v>42627</v>
      </c>
      <c r="F597" s="40" t="s">
        <v>1272</v>
      </c>
      <c r="G597" s="41" t="s">
        <v>41</v>
      </c>
      <c r="H597" s="41" t="s">
        <v>42</v>
      </c>
      <c r="I597" s="42">
        <v>24966667</v>
      </c>
      <c r="J597" s="54">
        <v>24966667</v>
      </c>
      <c r="K597" s="54">
        <v>24966667</v>
      </c>
      <c r="L597" s="43">
        <v>0</v>
      </c>
      <c r="M597" s="37" t="s">
        <v>43</v>
      </c>
      <c r="N597" s="41" t="s">
        <v>1273</v>
      </c>
      <c r="O597" s="44">
        <v>42627.70034722222</v>
      </c>
      <c r="P597" s="44">
        <v>42735</v>
      </c>
      <c r="Q597" s="44">
        <v>42735</v>
      </c>
      <c r="R597" s="45">
        <f t="shared" si="37"/>
        <v>108.29965277777956</v>
      </c>
      <c r="S597" s="63">
        <f t="shared" si="36"/>
        <v>3.6099884259259851</v>
      </c>
      <c r="T597" s="46" t="str">
        <f t="shared" ca="1" si="38"/>
        <v>TERMINADO</v>
      </c>
      <c r="U597" s="47"/>
      <c r="V597" s="48"/>
      <c r="W597" s="48"/>
      <c r="X597" s="47"/>
      <c r="Y597" s="47"/>
      <c r="Z597" s="47"/>
      <c r="AA597" s="47"/>
      <c r="AB597" s="47"/>
      <c r="AC597" s="47"/>
      <c r="AD597" s="48"/>
      <c r="AE597" s="49"/>
      <c r="AF597" s="47"/>
      <c r="AG597" s="47"/>
      <c r="AH597" s="47"/>
      <c r="AI597" s="47"/>
      <c r="AJ597" s="47"/>
      <c r="AK597" s="47"/>
      <c r="AL597" s="41"/>
      <c r="AM597" s="41"/>
      <c r="AN597" s="51">
        <f t="shared" ca="1" si="39"/>
        <v>1424.1039682208675</v>
      </c>
      <c r="AO597" s="59"/>
    </row>
    <row r="598" spans="1:41" ht="15" x14ac:dyDescent="0.2">
      <c r="A598" s="34" t="s">
        <v>38</v>
      </c>
      <c r="B598" s="35">
        <v>596</v>
      </c>
      <c r="C598" s="36">
        <v>2016</v>
      </c>
      <c r="D598" s="38" t="s">
        <v>146</v>
      </c>
      <c r="E598" s="39">
        <v>42627</v>
      </c>
      <c r="F598" s="40" t="s">
        <v>1274</v>
      </c>
      <c r="G598" s="41" t="s">
        <v>41</v>
      </c>
      <c r="H598" s="41" t="s">
        <v>42</v>
      </c>
      <c r="I598" s="42">
        <v>9900000</v>
      </c>
      <c r="J598" s="54">
        <v>9900000</v>
      </c>
      <c r="K598" s="54">
        <v>9900000</v>
      </c>
      <c r="L598" s="43">
        <v>0</v>
      </c>
      <c r="M598" s="37" t="s">
        <v>43</v>
      </c>
      <c r="N598" s="41" t="s">
        <v>1275</v>
      </c>
      <c r="O598" s="44">
        <v>42627.713368055556</v>
      </c>
      <c r="P598" s="44">
        <v>42717</v>
      </c>
      <c r="Q598" s="44">
        <v>42717</v>
      </c>
      <c r="R598" s="45">
        <f t="shared" si="37"/>
        <v>90.286631944443798</v>
      </c>
      <c r="S598" s="63">
        <f t="shared" si="36"/>
        <v>3.0095543981481265</v>
      </c>
      <c r="T598" s="46" t="str">
        <f t="shared" ca="1" si="38"/>
        <v>TERMINADO</v>
      </c>
      <c r="U598" s="47"/>
      <c r="V598" s="48"/>
      <c r="W598" s="48"/>
      <c r="X598" s="47"/>
      <c r="Y598" s="47"/>
      <c r="Z598" s="47"/>
      <c r="AA598" s="47"/>
      <c r="AB598" s="47"/>
      <c r="AC598" s="47"/>
      <c r="AD598" s="48"/>
      <c r="AE598" s="49"/>
      <c r="AF598" s="47"/>
      <c r="AG598" s="47"/>
      <c r="AH598" s="47"/>
      <c r="AI598" s="47"/>
      <c r="AJ598" s="47"/>
      <c r="AK598" s="47"/>
      <c r="AL598" s="41"/>
      <c r="AM598" s="41"/>
      <c r="AN598" s="51">
        <f t="shared" ca="1" si="39"/>
        <v>1708.2115023334366</v>
      </c>
      <c r="AO598" s="59"/>
    </row>
    <row r="599" spans="1:41" ht="15" x14ac:dyDescent="0.2">
      <c r="A599" s="34" t="s">
        <v>38</v>
      </c>
      <c r="B599" s="65">
        <v>597</v>
      </c>
      <c r="C599" s="36">
        <v>2016</v>
      </c>
      <c r="D599" s="38" t="s">
        <v>50</v>
      </c>
      <c r="E599" s="39">
        <v>42627</v>
      </c>
      <c r="F599" s="40" t="s">
        <v>1276</v>
      </c>
      <c r="G599" s="41" t="s">
        <v>41</v>
      </c>
      <c r="H599" s="41" t="s">
        <v>42</v>
      </c>
      <c r="I599" s="42">
        <v>28000000</v>
      </c>
      <c r="J599" s="54">
        <v>28000000</v>
      </c>
      <c r="K599" s="54">
        <v>28000000</v>
      </c>
      <c r="L599" s="43">
        <v>0</v>
      </c>
      <c r="M599" s="37" t="s">
        <v>43</v>
      </c>
      <c r="N599" s="41" t="s">
        <v>1277</v>
      </c>
      <c r="O599" s="44">
        <v>42627.752476851849</v>
      </c>
      <c r="P599" s="44">
        <v>42732</v>
      </c>
      <c r="Q599" s="44">
        <v>42732</v>
      </c>
      <c r="R599" s="45">
        <f t="shared" si="37"/>
        <v>105.24752314815123</v>
      </c>
      <c r="S599" s="63">
        <f t="shared" si="36"/>
        <v>3.5082507716050411</v>
      </c>
      <c r="T599" s="46" t="str">
        <f t="shared" ca="1" si="38"/>
        <v>TERMINADO</v>
      </c>
      <c r="U599" s="47"/>
      <c r="V599" s="48"/>
      <c r="W599" s="48"/>
      <c r="X599" s="47"/>
      <c r="Y599" s="47"/>
      <c r="Z599" s="47"/>
      <c r="AA599" s="47"/>
      <c r="AB599" s="47"/>
      <c r="AC599" s="47"/>
      <c r="AD599" s="48"/>
      <c r="AE599" s="49"/>
      <c r="AF599" s="47"/>
      <c r="AG599" s="47"/>
      <c r="AH599" s="47"/>
      <c r="AI599" s="47"/>
      <c r="AJ599" s="47"/>
      <c r="AK599" s="47"/>
      <c r="AL599" s="41"/>
      <c r="AM599" s="41"/>
      <c r="AN599" s="51">
        <f t="shared" ca="1" si="39"/>
        <v>1465.3527959771679</v>
      </c>
      <c r="AO599" s="59"/>
    </row>
    <row r="600" spans="1:41" ht="15" x14ac:dyDescent="0.2">
      <c r="A600" s="34" t="s">
        <v>38</v>
      </c>
      <c r="B600" s="35">
        <v>598</v>
      </c>
      <c r="C600" s="36">
        <v>2016</v>
      </c>
      <c r="D600" s="38" t="s">
        <v>393</v>
      </c>
      <c r="E600" s="39">
        <v>42627</v>
      </c>
      <c r="F600" s="40" t="s">
        <v>1278</v>
      </c>
      <c r="G600" s="41" t="s">
        <v>41</v>
      </c>
      <c r="H600" s="41" t="s">
        <v>42</v>
      </c>
      <c r="I600" s="42">
        <v>21000000</v>
      </c>
      <c r="J600" s="54">
        <v>21000000</v>
      </c>
      <c r="K600" s="54">
        <v>21000000</v>
      </c>
      <c r="L600" s="43">
        <v>0</v>
      </c>
      <c r="M600" s="37" t="s">
        <v>43</v>
      </c>
      <c r="N600" s="41" t="s">
        <v>1279</v>
      </c>
      <c r="O600" s="44">
        <v>42627.737986111111</v>
      </c>
      <c r="P600" s="44">
        <v>42732</v>
      </c>
      <c r="Q600" s="44">
        <v>42732</v>
      </c>
      <c r="R600" s="45">
        <f t="shared" si="37"/>
        <v>105.26201388888876</v>
      </c>
      <c r="S600" s="63">
        <f t="shared" si="36"/>
        <v>3.5087337962962919</v>
      </c>
      <c r="T600" s="46" t="str">
        <f t="shared" ca="1" si="38"/>
        <v>TERMINADO</v>
      </c>
      <c r="U600" s="47"/>
      <c r="V600" s="48"/>
      <c r="W600" s="48"/>
      <c r="X600" s="47"/>
      <c r="Y600" s="47"/>
      <c r="Z600" s="47"/>
      <c r="AA600" s="47"/>
      <c r="AB600" s="47"/>
      <c r="AC600" s="47"/>
      <c r="AD600" s="48"/>
      <c r="AE600" s="49"/>
      <c r="AF600" s="47"/>
      <c r="AG600" s="47"/>
      <c r="AH600" s="47"/>
      <c r="AI600" s="47"/>
      <c r="AJ600" s="47"/>
      <c r="AK600" s="47"/>
      <c r="AL600" s="41"/>
      <c r="AM600" s="41"/>
      <c r="AN600" s="51">
        <f t="shared" ca="1" si="39"/>
        <v>1465.1648366872894</v>
      </c>
      <c r="AO600" s="59"/>
    </row>
    <row r="601" spans="1:41" ht="15" x14ac:dyDescent="0.2">
      <c r="A601" s="34" t="s">
        <v>38</v>
      </c>
      <c r="B601" s="35">
        <v>599</v>
      </c>
      <c r="C601" s="36">
        <v>2016</v>
      </c>
      <c r="D601" s="38" t="s">
        <v>46</v>
      </c>
      <c r="E601" s="39">
        <v>42627</v>
      </c>
      <c r="F601" s="40" t="s">
        <v>1280</v>
      </c>
      <c r="G601" s="41" t="s">
        <v>41</v>
      </c>
      <c r="H601" s="41" t="s">
        <v>42</v>
      </c>
      <c r="I601" s="42">
        <v>6300000</v>
      </c>
      <c r="J601" s="54">
        <v>6300000</v>
      </c>
      <c r="K601" s="54">
        <v>6300000</v>
      </c>
      <c r="L601" s="43">
        <v>0</v>
      </c>
      <c r="M601" s="37" t="s">
        <v>43</v>
      </c>
      <c r="N601" s="41" t="s">
        <v>1281</v>
      </c>
      <c r="O601" s="44">
        <v>42627.787233796298</v>
      </c>
      <c r="P601" s="44">
        <v>42732</v>
      </c>
      <c r="Q601" s="44">
        <v>42732</v>
      </c>
      <c r="R601" s="45">
        <f t="shared" si="37"/>
        <v>105.2127662037019</v>
      </c>
      <c r="S601" s="63">
        <f t="shared" si="36"/>
        <v>3.5070922067900634</v>
      </c>
      <c r="T601" s="46" t="str">
        <f t="shared" ca="1" si="38"/>
        <v>TERMINADO</v>
      </c>
      <c r="U601" s="47"/>
      <c r="V601" s="48"/>
      <c r="W601" s="48"/>
      <c r="X601" s="47"/>
      <c r="Y601" s="47"/>
      <c r="Z601" s="47"/>
      <c r="AA601" s="47"/>
      <c r="AB601" s="47"/>
      <c r="AC601" s="47"/>
      <c r="AD601" s="48"/>
      <c r="AE601" s="49"/>
      <c r="AF601" s="47"/>
      <c r="AG601" s="47"/>
      <c r="AH601" s="47"/>
      <c r="AI601" s="47"/>
      <c r="AJ601" s="47"/>
      <c r="AK601" s="47"/>
      <c r="AL601" s="41"/>
      <c r="AM601" s="41"/>
      <c r="AN601" s="51">
        <f t="shared" ca="1" si="39"/>
        <v>1465.8038390681902</v>
      </c>
      <c r="AO601" s="59"/>
    </row>
    <row r="602" spans="1:41" ht="15" x14ac:dyDescent="0.2">
      <c r="A602" s="34" t="s">
        <v>38</v>
      </c>
      <c r="B602" s="35">
        <v>600</v>
      </c>
      <c r="C602" s="36">
        <v>2016</v>
      </c>
      <c r="D602" s="38" t="s">
        <v>53</v>
      </c>
      <c r="E602" s="39">
        <v>42627</v>
      </c>
      <c r="F602" s="40" t="s">
        <v>1282</v>
      </c>
      <c r="G602" s="41" t="s">
        <v>41</v>
      </c>
      <c r="H602" s="41" t="s">
        <v>42</v>
      </c>
      <c r="I602" s="42">
        <v>28533333</v>
      </c>
      <c r="J602" s="54">
        <v>28533333</v>
      </c>
      <c r="K602" s="54">
        <v>28533333</v>
      </c>
      <c r="L602" s="43">
        <v>0</v>
      </c>
      <c r="M602" s="37" t="s">
        <v>43</v>
      </c>
      <c r="N602" s="41" t="s">
        <v>1283</v>
      </c>
      <c r="O602" s="44">
        <v>42627.7891087963</v>
      </c>
      <c r="P602" s="44">
        <v>42735</v>
      </c>
      <c r="Q602" s="44">
        <v>42735</v>
      </c>
      <c r="R602" s="45">
        <f t="shared" si="37"/>
        <v>108.21089120370016</v>
      </c>
      <c r="S602" s="63">
        <f t="shared" si="36"/>
        <v>3.6070297067900055</v>
      </c>
      <c r="T602" s="46" t="str">
        <f t="shared" ca="1" si="38"/>
        <v>TERMINADO</v>
      </c>
      <c r="U602" s="47"/>
      <c r="V602" s="48"/>
      <c r="W602" s="48"/>
      <c r="X602" s="47"/>
      <c r="Y602" s="47"/>
      <c r="Z602" s="47"/>
      <c r="AA602" s="47"/>
      <c r="AB602" s="47"/>
      <c r="AC602" s="47"/>
      <c r="AD602" s="48"/>
      <c r="AE602" s="49"/>
      <c r="AF602" s="47"/>
      <c r="AG602" s="47"/>
      <c r="AH602" s="47"/>
      <c r="AI602" s="47"/>
      <c r="AJ602" s="47"/>
      <c r="AK602" s="47"/>
      <c r="AL602" s="41"/>
      <c r="AM602" s="41"/>
      <c r="AN602" s="51">
        <f t="shared" ca="1" si="39"/>
        <v>1425.1900839635316</v>
      </c>
      <c r="AO602" s="59"/>
    </row>
    <row r="603" spans="1:41" ht="15" x14ac:dyDescent="0.2">
      <c r="A603" s="34" t="s">
        <v>38</v>
      </c>
      <c r="B603" s="35">
        <v>601</v>
      </c>
      <c r="C603" s="36">
        <v>2016</v>
      </c>
      <c r="D603" s="38" t="s">
        <v>166</v>
      </c>
      <c r="E603" s="39">
        <v>42627</v>
      </c>
      <c r="F603" s="40" t="s">
        <v>1284</v>
      </c>
      <c r="G603" s="41" t="s">
        <v>41</v>
      </c>
      <c r="H603" s="41" t="s">
        <v>42</v>
      </c>
      <c r="I603" s="42">
        <v>22750000</v>
      </c>
      <c r="J603" s="54">
        <v>22750000</v>
      </c>
      <c r="K603" s="54">
        <v>22750000</v>
      </c>
      <c r="L603" s="43">
        <v>0</v>
      </c>
      <c r="M603" s="37" t="s">
        <v>43</v>
      </c>
      <c r="N603" s="41" t="s">
        <v>1285</v>
      </c>
      <c r="O603" s="44">
        <v>42627.785057870373</v>
      </c>
      <c r="P603" s="44">
        <v>42732</v>
      </c>
      <c r="Q603" s="44">
        <v>42732</v>
      </c>
      <c r="R603" s="45">
        <f t="shared" si="37"/>
        <v>105.21494212962716</v>
      </c>
      <c r="S603" s="63">
        <f t="shared" si="36"/>
        <v>3.5071647376542385</v>
      </c>
      <c r="T603" s="46" t="str">
        <f t="shared" ca="1" si="38"/>
        <v>TERMINADO</v>
      </c>
      <c r="U603" s="47"/>
      <c r="V603" s="48"/>
      <c r="W603" s="48"/>
      <c r="X603" s="47"/>
      <c r="Y603" s="47"/>
      <c r="Z603" s="47"/>
      <c r="AA603" s="47"/>
      <c r="AB603" s="47"/>
      <c r="AC603" s="47"/>
      <c r="AD603" s="48"/>
      <c r="AE603" s="49"/>
      <c r="AF603" s="47"/>
      <c r="AG603" s="47"/>
      <c r="AH603" s="47"/>
      <c r="AI603" s="47"/>
      <c r="AJ603" s="47"/>
      <c r="AK603" s="47"/>
      <c r="AL603" s="41"/>
      <c r="AM603" s="41"/>
      <c r="AN603" s="51">
        <f t="shared" ca="1" si="39"/>
        <v>1465.7755931943429</v>
      </c>
      <c r="AO603" s="59"/>
    </row>
    <row r="604" spans="1:41" ht="15" x14ac:dyDescent="0.2">
      <c r="A604" s="34" t="s">
        <v>38</v>
      </c>
      <c r="B604" s="65">
        <v>602</v>
      </c>
      <c r="C604" s="36">
        <v>2016</v>
      </c>
      <c r="D604" s="38" t="s">
        <v>50</v>
      </c>
      <c r="E604" s="39">
        <v>42627</v>
      </c>
      <c r="F604" s="40" t="s">
        <v>1286</v>
      </c>
      <c r="G604" s="41" t="s">
        <v>41</v>
      </c>
      <c r="H604" s="41" t="s">
        <v>42</v>
      </c>
      <c r="I604" s="42">
        <v>7500000</v>
      </c>
      <c r="J604" s="54">
        <v>8500000</v>
      </c>
      <c r="K604" s="54">
        <v>8500000</v>
      </c>
      <c r="L604" s="43">
        <v>0</v>
      </c>
      <c r="M604" s="37" t="s">
        <v>43</v>
      </c>
      <c r="N604" s="41" t="s">
        <v>1287</v>
      </c>
      <c r="O604" s="44">
        <v>42627.78056712963</v>
      </c>
      <c r="P604" s="44">
        <v>42717</v>
      </c>
      <c r="Q604" s="44">
        <v>42735</v>
      </c>
      <c r="R604" s="45">
        <f t="shared" si="37"/>
        <v>90.219432870369928</v>
      </c>
      <c r="S604" s="63">
        <f t="shared" si="36"/>
        <v>3.007314429012331</v>
      </c>
      <c r="T604" s="46" t="str">
        <f t="shared" ca="1" si="38"/>
        <v>TERMINADO</v>
      </c>
      <c r="U604" s="47">
        <v>13</v>
      </c>
      <c r="V604" s="48"/>
      <c r="W604" s="58">
        <v>42735</v>
      </c>
      <c r="X604" s="47"/>
      <c r="Y604" s="47"/>
      <c r="Z604" s="47"/>
      <c r="AA604" s="47"/>
      <c r="AB604" s="47"/>
      <c r="AC604" s="47"/>
      <c r="AD604" s="48"/>
      <c r="AE604" s="49">
        <v>1000000</v>
      </c>
      <c r="AF604" s="47"/>
      <c r="AG604" s="47"/>
      <c r="AH604" s="47"/>
      <c r="AI604" s="47"/>
      <c r="AJ604" s="47"/>
      <c r="AK604" s="47"/>
      <c r="AL604" s="41"/>
      <c r="AM604" s="41"/>
      <c r="AN604" s="51">
        <f t="shared" ca="1" si="39"/>
        <v>1709.4093631538103</v>
      </c>
      <c r="AO604" s="59"/>
    </row>
    <row r="605" spans="1:41" ht="15" x14ac:dyDescent="0.2">
      <c r="A605" s="34" t="s">
        <v>38</v>
      </c>
      <c r="B605" s="35">
        <v>603</v>
      </c>
      <c r="C605" s="36">
        <v>2016</v>
      </c>
      <c r="D605" s="38" t="s">
        <v>348</v>
      </c>
      <c r="E605" s="39">
        <v>42628</v>
      </c>
      <c r="F605" s="40" t="s">
        <v>1288</v>
      </c>
      <c r="G605" s="41" t="s">
        <v>41</v>
      </c>
      <c r="H605" s="41" t="s">
        <v>42</v>
      </c>
      <c r="I605" s="42">
        <v>12366667</v>
      </c>
      <c r="J605" s="54">
        <v>12366667</v>
      </c>
      <c r="K605" s="54">
        <v>12366667</v>
      </c>
      <c r="L605" s="43">
        <v>0</v>
      </c>
      <c r="M605" s="37" t="s">
        <v>43</v>
      </c>
      <c r="N605" s="41" t="s">
        <v>1289</v>
      </c>
      <c r="O605" s="44">
        <v>42628.50712962963</v>
      </c>
      <c r="P605" s="44">
        <v>42735</v>
      </c>
      <c r="Q605" s="44">
        <v>42735</v>
      </c>
      <c r="R605" s="45">
        <f t="shared" si="37"/>
        <v>107.49287037036993</v>
      </c>
      <c r="S605" s="63">
        <f t="shared" si="36"/>
        <v>3.5830956790123309</v>
      </c>
      <c r="T605" s="46" t="str">
        <f t="shared" ca="1" si="38"/>
        <v>TERMINADO</v>
      </c>
      <c r="U605" s="47"/>
      <c r="V605" s="48"/>
      <c r="W605" s="48"/>
      <c r="X605" s="47"/>
      <c r="Y605" s="47"/>
      <c r="Z605" s="47"/>
      <c r="AA605" s="47"/>
      <c r="AB605" s="47"/>
      <c r="AC605" s="47"/>
      <c r="AD605" s="48"/>
      <c r="AE605" s="49"/>
      <c r="AF605" s="47"/>
      <c r="AG605" s="47"/>
      <c r="AH605" s="47"/>
      <c r="AI605" s="47"/>
      <c r="AJ605" s="47"/>
      <c r="AK605" s="47"/>
      <c r="AL605" s="41"/>
      <c r="AM605" s="41"/>
      <c r="AN605" s="51">
        <f t="shared" ca="1" si="39"/>
        <v>1434.0419648848429</v>
      </c>
      <c r="AO605" s="59"/>
    </row>
    <row r="606" spans="1:41" ht="15" x14ac:dyDescent="0.2">
      <c r="A606" s="34" t="s">
        <v>38</v>
      </c>
      <c r="B606" s="35">
        <v>604</v>
      </c>
      <c r="C606" s="36">
        <v>2016</v>
      </c>
      <c r="D606" s="38" t="s">
        <v>348</v>
      </c>
      <c r="E606" s="39">
        <v>42628</v>
      </c>
      <c r="F606" s="40" t="s">
        <v>1290</v>
      </c>
      <c r="G606" s="41" t="s">
        <v>41</v>
      </c>
      <c r="H606" s="41" t="s">
        <v>42</v>
      </c>
      <c r="I606" s="42">
        <v>13073333</v>
      </c>
      <c r="J606" s="54">
        <v>13073333</v>
      </c>
      <c r="K606" s="54">
        <v>13073333</v>
      </c>
      <c r="L606" s="43">
        <v>0</v>
      </c>
      <c r="M606" s="37" t="s">
        <v>43</v>
      </c>
      <c r="N606" s="41" t="s">
        <v>1291</v>
      </c>
      <c r="O606" s="44">
        <v>42628.731157407405</v>
      </c>
      <c r="P606" s="44">
        <v>42735</v>
      </c>
      <c r="Q606" s="44">
        <v>42735</v>
      </c>
      <c r="R606" s="45">
        <f t="shared" si="37"/>
        <v>107.26884259259532</v>
      </c>
      <c r="S606" s="63">
        <f t="shared" si="36"/>
        <v>3.5756280864198442</v>
      </c>
      <c r="T606" s="46" t="str">
        <f t="shared" ca="1" si="38"/>
        <v>TERMINADO</v>
      </c>
      <c r="U606" s="47"/>
      <c r="V606" s="48"/>
      <c r="W606" s="48"/>
      <c r="X606" s="47"/>
      <c r="Y606" s="47"/>
      <c r="Z606" s="47"/>
      <c r="AA606" s="47"/>
      <c r="AB606" s="47"/>
      <c r="AC606" s="47"/>
      <c r="AD606" s="48"/>
      <c r="AE606" s="49"/>
      <c r="AF606" s="47"/>
      <c r="AG606" s="47"/>
      <c r="AH606" s="47"/>
      <c r="AI606" s="47"/>
      <c r="AJ606" s="47"/>
      <c r="AK606" s="47"/>
      <c r="AL606" s="41"/>
      <c r="AM606" s="41"/>
      <c r="AN606" s="51">
        <f t="shared" ca="1" si="39"/>
        <v>1436.8280717321618</v>
      </c>
      <c r="AO606" s="59"/>
    </row>
    <row r="607" spans="1:41" ht="15" x14ac:dyDescent="0.2">
      <c r="A607" s="34" t="s">
        <v>38</v>
      </c>
      <c r="B607" s="35">
        <v>605</v>
      </c>
      <c r="C607" s="36">
        <v>2016</v>
      </c>
      <c r="D607" s="38" t="s">
        <v>193</v>
      </c>
      <c r="E607" s="39">
        <v>42628</v>
      </c>
      <c r="F607" s="40" t="s">
        <v>1292</v>
      </c>
      <c r="G607" s="41" t="s">
        <v>41</v>
      </c>
      <c r="H607" s="41" t="s">
        <v>42</v>
      </c>
      <c r="I607" s="42">
        <v>12000000</v>
      </c>
      <c r="J607" s="54">
        <v>12000000</v>
      </c>
      <c r="K607" s="54">
        <v>12000000</v>
      </c>
      <c r="L607" s="43">
        <v>0</v>
      </c>
      <c r="M607" s="37" t="s">
        <v>43</v>
      </c>
      <c r="N607" s="41" t="s">
        <v>1293</v>
      </c>
      <c r="O607" s="44">
        <v>42628.533680555556</v>
      </c>
      <c r="P607" s="44">
        <v>42718</v>
      </c>
      <c r="Q607" s="44">
        <v>42718</v>
      </c>
      <c r="R607" s="45">
        <f t="shared" si="37"/>
        <v>90.466319444443798</v>
      </c>
      <c r="S607" s="63">
        <f t="shared" si="36"/>
        <v>3.0155439814814597</v>
      </c>
      <c r="T607" s="46" t="str">
        <f t="shared" ca="1" si="38"/>
        <v>TERMINADO</v>
      </c>
      <c r="U607" s="47"/>
      <c r="V607" s="48"/>
      <c r="W607" s="48"/>
      <c r="X607" s="47"/>
      <c r="Y607" s="47"/>
      <c r="Z607" s="47"/>
      <c r="AA607" s="47"/>
      <c r="AB607" s="47"/>
      <c r="AC607" s="47"/>
      <c r="AD607" s="48"/>
      <c r="AE607" s="49"/>
      <c r="AF607" s="47"/>
      <c r="AG607" s="47"/>
      <c r="AH607" s="47"/>
      <c r="AI607" s="47"/>
      <c r="AJ607" s="47"/>
      <c r="AK607" s="47"/>
      <c r="AL607" s="41"/>
      <c r="AM607" s="41"/>
      <c r="AN607" s="51">
        <f t="shared" ca="1" si="39"/>
        <v>1703.9118302928998</v>
      </c>
      <c r="AO607" s="59"/>
    </row>
    <row r="608" spans="1:41" ht="15" x14ac:dyDescent="0.2">
      <c r="A608" s="34" t="s">
        <v>38</v>
      </c>
      <c r="B608" s="35">
        <v>606</v>
      </c>
      <c r="C608" s="36">
        <v>2016</v>
      </c>
      <c r="D608" s="38" t="s">
        <v>444</v>
      </c>
      <c r="E608" s="39">
        <v>42628</v>
      </c>
      <c r="F608" s="40" t="s">
        <v>1294</v>
      </c>
      <c r="G608" s="41" t="s">
        <v>41</v>
      </c>
      <c r="H608" s="41" t="s">
        <v>42</v>
      </c>
      <c r="I608" s="42">
        <v>10500000</v>
      </c>
      <c r="J608" s="54">
        <v>10500000</v>
      </c>
      <c r="K608" s="54">
        <v>10500000</v>
      </c>
      <c r="L608" s="43">
        <v>0</v>
      </c>
      <c r="M608" s="37" t="s">
        <v>43</v>
      </c>
      <c r="N608" s="41" t="s">
        <v>1295</v>
      </c>
      <c r="O608" s="44">
        <v>42628.532233796293</v>
      </c>
      <c r="P608" s="44">
        <v>42718</v>
      </c>
      <c r="Q608" s="44">
        <v>42718</v>
      </c>
      <c r="R608" s="45">
        <f t="shared" si="37"/>
        <v>90.46776620370656</v>
      </c>
      <c r="S608" s="63">
        <f t="shared" si="36"/>
        <v>3.0155922067902186</v>
      </c>
      <c r="T608" s="46" t="str">
        <f t="shared" ca="1" si="38"/>
        <v>TERMINADO</v>
      </c>
      <c r="U608" s="47"/>
      <c r="V608" s="48"/>
      <c r="W608" s="48"/>
      <c r="X608" s="47"/>
      <c r="Y608" s="47"/>
      <c r="Z608" s="47"/>
      <c r="AA608" s="47"/>
      <c r="AB608" s="47"/>
      <c r="AC608" s="47"/>
      <c r="AD608" s="48"/>
      <c r="AE608" s="49"/>
      <c r="AF608" s="47"/>
      <c r="AG608" s="47"/>
      <c r="AH608" s="47"/>
      <c r="AI608" s="47"/>
      <c r="AJ608" s="47"/>
      <c r="AK608" s="47"/>
      <c r="AL608" s="41"/>
      <c r="AM608" s="41"/>
      <c r="AN608" s="51">
        <f t="shared" ca="1" si="39"/>
        <v>1703.8861805571485</v>
      </c>
      <c r="AO608" s="59"/>
    </row>
    <row r="609" spans="1:41" ht="15" x14ac:dyDescent="0.2">
      <c r="A609" s="34" t="s">
        <v>38</v>
      </c>
      <c r="B609" s="35">
        <v>607</v>
      </c>
      <c r="C609" s="36">
        <v>2016</v>
      </c>
      <c r="D609" s="38" t="s">
        <v>348</v>
      </c>
      <c r="E609" s="39">
        <v>42628</v>
      </c>
      <c r="F609" s="40" t="s">
        <v>1296</v>
      </c>
      <c r="G609" s="41" t="s">
        <v>41</v>
      </c>
      <c r="H609" s="41" t="s">
        <v>42</v>
      </c>
      <c r="I609" s="42">
        <v>21200000</v>
      </c>
      <c r="J609" s="54">
        <v>21200000</v>
      </c>
      <c r="K609" s="54">
        <v>21200000</v>
      </c>
      <c r="L609" s="43">
        <v>0</v>
      </c>
      <c r="M609" s="37" t="s">
        <v>43</v>
      </c>
      <c r="N609" s="41" t="s">
        <v>1297</v>
      </c>
      <c r="O609" s="44">
        <v>42628.728680555556</v>
      </c>
      <c r="P609" s="44">
        <v>42735</v>
      </c>
      <c r="Q609" s="44">
        <v>42735</v>
      </c>
      <c r="R609" s="45">
        <f t="shared" si="37"/>
        <v>107.27131944444409</v>
      </c>
      <c r="S609" s="63">
        <f t="shared" si="36"/>
        <v>3.5757106481481364</v>
      </c>
      <c r="T609" s="46" t="str">
        <f t="shared" ca="1" si="38"/>
        <v>TERMINADO</v>
      </c>
      <c r="U609" s="47"/>
      <c r="V609" s="48"/>
      <c r="W609" s="48"/>
      <c r="X609" s="47"/>
      <c r="Y609" s="47"/>
      <c r="Z609" s="47"/>
      <c r="AA609" s="47"/>
      <c r="AB609" s="47"/>
      <c r="AC609" s="47"/>
      <c r="AD609" s="48"/>
      <c r="AE609" s="49"/>
      <c r="AF609" s="47"/>
      <c r="AG609" s="47"/>
      <c r="AH609" s="47"/>
      <c r="AI609" s="47"/>
      <c r="AJ609" s="47"/>
      <c r="AK609" s="47"/>
      <c r="AL609" s="41"/>
      <c r="AM609" s="41"/>
      <c r="AN609" s="51">
        <f t="shared" ca="1" si="39"/>
        <v>1436.7972049068248</v>
      </c>
      <c r="AO609" s="59"/>
    </row>
    <row r="610" spans="1:41" ht="15" x14ac:dyDescent="0.2">
      <c r="A610" s="34" t="s">
        <v>38</v>
      </c>
      <c r="B610" s="35">
        <v>608</v>
      </c>
      <c r="C610" s="36">
        <v>2016</v>
      </c>
      <c r="D610" s="38" t="s">
        <v>348</v>
      </c>
      <c r="E610" s="39">
        <v>42628</v>
      </c>
      <c r="F610" s="40" t="s">
        <v>1298</v>
      </c>
      <c r="G610" s="41" t="s">
        <v>41</v>
      </c>
      <c r="H610" s="41" t="s">
        <v>42</v>
      </c>
      <c r="I610" s="42">
        <v>10600000</v>
      </c>
      <c r="J610" s="54">
        <v>10600000</v>
      </c>
      <c r="K610" s="54">
        <v>10600000</v>
      </c>
      <c r="L610" s="43">
        <v>0</v>
      </c>
      <c r="M610" s="37" t="s">
        <v>43</v>
      </c>
      <c r="N610" s="41" t="s">
        <v>1299</v>
      </c>
      <c r="O610" s="44">
        <v>42628.746608796297</v>
      </c>
      <c r="P610" s="44">
        <v>42735</v>
      </c>
      <c r="Q610" s="44">
        <v>42735</v>
      </c>
      <c r="R610" s="45">
        <f t="shared" si="37"/>
        <v>107.25339120370336</v>
      </c>
      <c r="S610" s="63">
        <f t="shared" si="36"/>
        <v>3.5751130401234454</v>
      </c>
      <c r="T610" s="46" t="str">
        <f t="shared" ca="1" si="38"/>
        <v>TERMINADO</v>
      </c>
      <c r="U610" s="47"/>
      <c r="V610" s="48"/>
      <c r="W610" s="48"/>
      <c r="X610" s="47"/>
      <c r="Y610" s="47"/>
      <c r="Z610" s="47"/>
      <c r="AA610" s="47"/>
      <c r="AB610" s="47"/>
      <c r="AC610" s="47"/>
      <c r="AD610" s="48"/>
      <c r="AE610" s="49"/>
      <c r="AF610" s="47"/>
      <c r="AG610" s="47"/>
      <c r="AH610" s="47"/>
      <c r="AI610" s="47"/>
      <c r="AJ610" s="47"/>
      <c r="AK610" s="47"/>
      <c r="AL610" s="41"/>
      <c r="AM610" s="41"/>
      <c r="AN610" s="51">
        <f t="shared" ca="1" si="39"/>
        <v>1437.020660984457</v>
      </c>
      <c r="AO610" s="59"/>
    </row>
    <row r="611" spans="1:41" ht="15" x14ac:dyDescent="0.2">
      <c r="A611" s="34" t="s">
        <v>38</v>
      </c>
      <c r="B611" s="35">
        <v>609</v>
      </c>
      <c r="C611" s="36">
        <v>2016</v>
      </c>
      <c r="D611" s="38" t="s">
        <v>250</v>
      </c>
      <c r="E611" s="39">
        <v>42628</v>
      </c>
      <c r="F611" s="40" t="s">
        <v>1300</v>
      </c>
      <c r="G611" s="41" t="s">
        <v>41</v>
      </c>
      <c r="H611" s="41" t="s">
        <v>42</v>
      </c>
      <c r="I611" s="42">
        <v>11000000</v>
      </c>
      <c r="J611" s="54">
        <v>11000000</v>
      </c>
      <c r="K611" s="54">
        <v>11000000</v>
      </c>
      <c r="L611" s="43">
        <v>0</v>
      </c>
      <c r="M611" s="37" t="s">
        <v>43</v>
      </c>
      <c r="N611" s="41" t="s">
        <v>1301</v>
      </c>
      <c r="O611" s="44">
        <v>42628.667060185187</v>
      </c>
      <c r="P611" s="44">
        <v>42718</v>
      </c>
      <c r="Q611" s="44">
        <v>42718</v>
      </c>
      <c r="R611" s="45">
        <f t="shared" si="37"/>
        <v>90.332939814812562</v>
      </c>
      <c r="S611" s="63">
        <f t="shared" si="36"/>
        <v>3.0110979938270854</v>
      </c>
      <c r="T611" s="46" t="str">
        <f t="shared" ca="1" si="38"/>
        <v>TERMINADO</v>
      </c>
      <c r="U611" s="47"/>
      <c r="V611" s="48"/>
      <c r="W611" s="48"/>
      <c r="X611" s="47"/>
      <c r="Y611" s="47"/>
      <c r="Z611" s="47"/>
      <c r="AA611" s="47"/>
      <c r="AB611" s="47"/>
      <c r="AC611" s="47"/>
      <c r="AD611" s="48"/>
      <c r="AE611" s="49"/>
      <c r="AF611" s="47"/>
      <c r="AG611" s="47"/>
      <c r="AH611" s="47"/>
      <c r="AI611" s="47"/>
      <c r="AJ611" s="47"/>
      <c r="AK611" s="47"/>
      <c r="AL611" s="41"/>
      <c r="AM611" s="41"/>
      <c r="AN611" s="51">
        <f t="shared" ca="1" si="39"/>
        <v>1706.2800601581537</v>
      </c>
      <c r="AO611" s="59"/>
    </row>
    <row r="612" spans="1:41" ht="15" x14ac:dyDescent="0.2">
      <c r="A612" s="34" t="s">
        <v>38</v>
      </c>
      <c r="B612" s="35">
        <v>610</v>
      </c>
      <c r="C612" s="36">
        <v>2016</v>
      </c>
      <c r="D612" s="38" t="s">
        <v>193</v>
      </c>
      <c r="E612" s="39">
        <v>42628</v>
      </c>
      <c r="F612" s="40" t="s">
        <v>1302</v>
      </c>
      <c r="G612" s="41" t="s">
        <v>41</v>
      </c>
      <c r="H612" s="41" t="s">
        <v>42</v>
      </c>
      <c r="I612" s="42">
        <v>18000000</v>
      </c>
      <c r="J612" s="54">
        <v>18000000</v>
      </c>
      <c r="K612" s="54">
        <v>18000000</v>
      </c>
      <c r="L612" s="43">
        <v>0</v>
      </c>
      <c r="M612" s="37" t="s">
        <v>43</v>
      </c>
      <c r="N612" s="41" t="s">
        <v>1303</v>
      </c>
      <c r="O612" s="44">
        <v>42628.780694444446</v>
      </c>
      <c r="P612" s="44">
        <v>42720</v>
      </c>
      <c r="Q612" s="44">
        <v>42720</v>
      </c>
      <c r="R612" s="45">
        <f t="shared" si="37"/>
        <v>92.219305555554456</v>
      </c>
      <c r="S612" s="63">
        <f t="shared" si="36"/>
        <v>3.0739768518518154</v>
      </c>
      <c r="T612" s="46" t="str">
        <f t="shared" ca="1" si="38"/>
        <v>TERMINADO</v>
      </c>
      <c r="U612" s="47"/>
      <c r="V612" s="48"/>
      <c r="W612" s="48"/>
      <c r="X612" s="47"/>
      <c r="Y612" s="47"/>
      <c r="Z612" s="47"/>
      <c r="AA612" s="47"/>
      <c r="AB612" s="47"/>
      <c r="AC612" s="47"/>
      <c r="AD612" s="48"/>
      <c r="AE612" s="49"/>
      <c r="AF612" s="47"/>
      <c r="AG612" s="47"/>
      <c r="AH612" s="47"/>
      <c r="AI612" s="47"/>
      <c r="AJ612" s="47"/>
      <c r="AK612" s="47"/>
      <c r="AL612" s="41"/>
      <c r="AM612" s="41"/>
      <c r="AN612" s="51">
        <f t="shared" ca="1" si="39"/>
        <v>1671.2545125674342</v>
      </c>
      <c r="AO612" s="59"/>
    </row>
    <row r="613" spans="1:41" ht="15" x14ac:dyDescent="0.2">
      <c r="A613" s="34" t="s">
        <v>38</v>
      </c>
      <c r="B613" s="35">
        <v>611</v>
      </c>
      <c r="C613" s="36">
        <v>2016</v>
      </c>
      <c r="D613" s="38" t="s">
        <v>193</v>
      </c>
      <c r="E613" s="39">
        <v>42628</v>
      </c>
      <c r="F613" s="40" t="s">
        <v>1304</v>
      </c>
      <c r="G613" s="41" t="s">
        <v>41</v>
      </c>
      <c r="H613" s="41" t="s">
        <v>42</v>
      </c>
      <c r="I613" s="42">
        <v>17250000</v>
      </c>
      <c r="J613" s="54">
        <v>17250000</v>
      </c>
      <c r="K613" s="54">
        <v>17250000</v>
      </c>
      <c r="L613" s="43">
        <v>0</v>
      </c>
      <c r="M613" s="37" t="s">
        <v>43</v>
      </c>
      <c r="N613" s="41" t="s">
        <v>1305</v>
      </c>
      <c r="O613" s="44">
        <v>42628.783900462964</v>
      </c>
      <c r="P613" s="44">
        <v>42720</v>
      </c>
      <c r="Q613" s="44">
        <v>42720</v>
      </c>
      <c r="R613" s="45">
        <f t="shared" si="37"/>
        <v>92.216099537035916</v>
      </c>
      <c r="S613" s="63">
        <f t="shared" si="36"/>
        <v>3.0738699845678639</v>
      </c>
      <c r="T613" s="46" t="str">
        <f t="shared" ca="1" si="38"/>
        <v>TERMINADO</v>
      </c>
      <c r="U613" s="47"/>
      <c r="V613" s="48"/>
      <c r="W613" s="48"/>
      <c r="X613" s="47"/>
      <c r="Y613" s="47"/>
      <c r="Z613" s="47"/>
      <c r="AA613" s="47"/>
      <c r="AB613" s="47"/>
      <c r="AC613" s="47"/>
      <c r="AD613" s="48"/>
      <c r="AE613" s="49"/>
      <c r="AF613" s="47"/>
      <c r="AG613" s="47"/>
      <c r="AH613" s="47"/>
      <c r="AI613" s="47"/>
      <c r="AJ613" s="47"/>
      <c r="AK613" s="47"/>
      <c r="AL613" s="41"/>
      <c r="AM613" s="41"/>
      <c r="AN613" s="51">
        <f t="shared" ca="1" si="39"/>
        <v>1671.3091393743575</v>
      </c>
      <c r="AO613" s="59"/>
    </row>
    <row r="614" spans="1:41" ht="15" x14ac:dyDescent="0.2">
      <c r="A614" s="34" t="s">
        <v>38</v>
      </c>
      <c r="B614" s="35">
        <v>612</v>
      </c>
      <c r="C614" s="36">
        <v>2016</v>
      </c>
      <c r="D614" s="38" t="s">
        <v>348</v>
      </c>
      <c r="E614" s="39">
        <v>42628</v>
      </c>
      <c r="F614" s="40" t="s">
        <v>1306</v>
      </c>
      <c r="G614" s="41" t="s">
        <v>41</v>
      </c>
      <c r="H614" s="41" t="s">
        <v>42</v>
      </c>
      <c r="I614" s="42">
        <v>10500000</v>
      </c>
      <c r="J614" s="54">
        <v>10500000</v>
      </c>
      <c r="K614" s="54">
        <v>10500000</v>
      </c>
      <c r="L614" s="43">
        <v>0</v>
      </c>
      <c r="M614" s="37" t="s">
        <v>43</v>
      </c>
      <c r="N614" s="41" t="s">
        <v>1307</v>
      </c>
      <c r="O614" s="44">
        <v>42628.777175925927</v>
      </c>
      <c r="P614" s="44">
        <v>42735</v>
      </c>
      <c r="Q614" s="44">
        <v>42735</v>
      </c>
      <c r="R614" s="45">
        <f t="shared" si="37"/>
        <v>107.22282407407329</v>
      </c>
      <c r="S614" s="63">
        <f t="shared" si="36"/>
        <v>3.5740941358024427</v>
      </c>
      <c r="T614" s="46" t="str">
        <f t="shared" ca="1" si="38"/>
        <v>TERMINADO</v>
      </c>
      <c r="U614" s="47"/>
      <c r="V614" s="48"/>
      <c r="W614" s="48"/>
      <c r="X614" s="47"/>
      <c r="Y614" s="47"/>
      <c r="Z614" s="47"/>
      <c r="AA614" s="47"/>
      <c r="AB614" s="47"/>
      <c r="AC614" s="47"/>
      <c r="AD614" s="48"/>
      <c r="AE614" s="49"/>
      <c r="AF614" s="47"/>
      <c r="AG614" s="47"/>
      <c r="AH614" s="47"/>
      <c r="AI614" s="47"/>
      <c r="AJ614" s="47"/>
      <c r="AK614" s="47"/>
      <c r="AL614" s="41"/>
      <c r="AM614" s="41"/>
      <c r="AN614" s="51">
        <f t="shared" ca="1" si="39"/>
        <v>1437.4018194198491</v>
      </c>
      <c r="AO614" s="59"/>
    </row>
    <row r="615" spans="1:41" ht="15" x14ac:dyDescent="0.2">
      <c r="A615" s="34" t="s">
        <v>38</v>
      </c>
      <c r="B615" s="35">
        <v>613</v>
      </c>
      <c r="C615" s="36">
        <v>2016</v>
      </c>
      <c r="D615" s="38" t="s">
        <v>39</v>
      </c>
      <c r="E615" s="39">
        <v>42628</v>
      </c>
      <c r="F615" s="40" t="s">
        <v>1308</v>
      </c>
      <c r="G615" s="41" t="s">
        <v>41</v>
      </c>
      <c r="H615" s="41" t="s">
        <v>42</v>
      </c>
      <c r="I615" s="42">
        <v>9228972</v>
      </c>
      <c r="J615" s="54">
        <v>9228972</v>
      </c>
      <c r="K615" s="54">
        <v>9228972</v>
      </c>
      <c r="L615" s="43">
        <v>0</v>
      </c>
      <c r="M615" s="37" t="s">
        <v>43</v>
      </c>
      <c r="N615" s="41" t="s">
        <v>1309</v>
      </c>
      <c r="O615" s="44">
        <v>42628.739791666667</v>
      </c>
      <c r="P615" s="44">
        <v>42735</v>
      </c>
      <c r="Q615" s="44">
        <v>42735</v>
      </c>
      <c r="R615" s="45">
        <f t="shared" si="37"/>
        <v>107.26020833333314</v>
      </c>
      <c r="S615" s="63">
        <f t="shared" si="36"/>
        <v>3.5753402777777712</v>
      </c>
      <c r="T615" s="46" t="str">
        <f t="shared" ca="1" si="38"/>
        <v>TERMINADO</v>
      </c>
      <c r="U615" s="47"/>
      <c r="V615" s="48"/>
      <c r="W615" s="48"/>
      <c r="X615" s="47"/>
      <c r="Y615" s="47"/>
      <c r="Z615" s="47"/>
      <c r="AA615" s="47"/>
      <c r="AB615" s="47"/>
      <c r="AC615" s="47"/>
      <c r="AD615" s="48"/>
      <c r="AE615" s="49"/>
      <c r="AF615" s="47"/>
      <c r="AG615" s="47"/>
      <c r="AH615" s="47"/>
      <c r="AI615" s="47"/>
      <c r="AJ615" s="47"/>
      <c r="AK615" s="47"/>
      <c r="AL615" s="41"/>
      <c r="AM615" s="41"/>
      <c r="AN615" s="51">
        <f t="shared" ca="1" si="39"/>
        <v>1436.935684054939</v>
      </c>
      <c r="AO615" s="59"/>
    </row>
    <row r="616" spans="1:41" ht="15" x14ac:dyDescent="0.2">
      <c r="A616" s="34" t="s">
        <v>38</v>
      </c>
      <c r="B616" s="35">
        <v>614</v>
      </c>
      <c r="C616" s="36">
        <v>2016</v>
      </c>
      <c r="D616" s="38" t="s">
        <v>175</v>
      </c>
      <c r="E616" s="39">
        <v>42628</v>
      </c>
      <c r="F616" s="40" t="s">
        <v>1310</v>
      </c>
      <c r="G616" s="41" t="s">
        <v>41</v>
      </c>
      <c r="H616" s="41" t="s">
        <v>42</v>
      </c>
      <c r="I616" s="42">
        <v>17360000</v>
      </c>
      <c r="J616" s="54">
        <v>17360000</v>
      </c>
      <c r="K616" s="54">
        <v>17360000</v>
      </c>
      <c r="L616" s="43">
        <v>0</v>
      </c>
      <c r="M616" s="37" t="s">
        <v>43</v>
      </c>
      <c r="N616" s="41" t="s">
        <v>1311</v>
      </c>
      <c r="O616" s="44">
        <v>42628.748460648145</v>
      </c>
      <c r="P616" s="44">
        <v>42735</v>
      </c>
      <c r="Q616" s="44">
        <v>42735</v>
      </c>
      <c r="R616" s="45">
        <f t="shared" si="37"/>
        <v>107.25153935185517</v>
      </c>
      <c r="S616" s="63">
        <f t="shared" si="36"/>
        <v>3.5750513117285059</v>
      </c>
      <c r="T616" s="46" t="str">
        <f t="shared" ca="1" si="38"/>
        <v>TERMINADO</v>
      </c>
      <c r="U616" s="47"/>
      <c r="V616" s="48"/>
      <c r="W616" s="48"/>
      <c r="X616" s="47"/>
      <c r="Y616" s="47"/>
      <c r="Z616" s="47"/>
      <c r="AA616" s="47"/>
      <c r="AB616" s="47"/>
      <c r="AC616" s="47"/>
      <c r="AD616" s="48"/>
      <c r="AE616" s="49"/>
      <c r="AF616" s="47"/>
      <c r="AG616" s="47"/>
      <c r="AH616" s="47"/>
      <c r="AI616" s="47"/>
      <c r="AJ616" s="47"/>
      <c r="AK616" s="47"/>
      <c r="AL616" s="41"/>
      <c r="AM616" s="41"/>
      <c r="AN616" s="51">
        <f t="shared" ca="1" si="39"/>
        <v>1437.043746566231</v>
      </c>
      <c r="AO616" s="59"/>
    </row>
    <row r="617" spans="1:41" ht="15" x14ac:dyDescent="0.2">
      <c r="A617" s="34" t="s">
        <v>38</v>
      </c>
      <c r="B617" s="35">
        <v>615</v>
      </c>
      <c r="C617" s="36">
        <v>2016</v>
      </c>
      <c r="D617" s="38" t="s">
        <v>348</v>
      </c>
      <c r="E617" s="39">
        <v>42628</v>
      </c>
      <c r="F617" s="40" t="s">
        <v>1312</v>
      </c>
      <c r="G617" s="41" t="s">
        <v>41</v>
      </c>
      <c r="H617" s="41" t="s">
        <v>42</v>
      </c>
      <c r="I617" s="42">
        <v>5300000</v>
      </c>
      <c r="J617" s="54">
        <v>5300000</v>
      </c>
      <c r="K617" s="54">
        <v>5300000</v>
      </c>
      <c r="L617" s="43">
        <v>0</v>
      </c>
      <c r="M617" s="37" t="s">
        <v>43</v>
      </c>
      <c r="N617" s="41" t="s">
        <v>1313</v>
      </c>
      <c r="O617" s="44">
        <v>42628.742175925923</v>
      </c>
      <c r="P617" s="44">
        <v>42735</v>
      </c>
      <c r="Q617" s="44">
        <v>42735</v>
      </c>
      <c r="R617" s="45">
        <f t="shared" si="37"/>
        <v>107.25782407407678</v>
      </c>
      <c r="S617" s="63">
        <f t="shared" si="36"/>
        <v>3.5752608024692258</v>
      </c>
      <c r="T617" s="46" t="str">
        <f t="shared" ca="1" si="38"/>
        <v>TERMINADO</v>
      </c>
      <c r="U617" s="47"/>
      <c r="V617" s="48"/>
      <c r="W617" s="48"/>
      <c r="X617" s="47"/>
      <c r="Y617" s="47"/>
      <c r="Z617" s="47"/>
      <c r="AA617" s="47"/>
      <c r="AB617" s="47"/>
      <c r="AC617" s="47"/>
      <c r="AD617" s="48"/>
      <c r="AE617" s="49"/>
      <c r="AF617" s="47"/>
      <c r="AG617" s="47"/>
      <c r="AH617" s="47"/>
      <c r="AI617" s="47"/>
      <c r="AJ617" s="47"/>
      <c r="AK617" s="47"/>
      <c r="AL617" s="41"/>
      <c r="AM617" s="41"/>
      <c r="AN617" s="51">
        <f t="shared" ca="1" si="39"/>
        <v>1436.9654031109367</v>
      </c>
      <c r="AO617" s="59"/>
    </row>
    <row r="618" spans="1:41" ht="15" x14ac:dyDescent="0.2">
      <c r="A618" s="34" t="s">
        <v>38</v>
      </c>
      <c r="B618" s="35">
        <v>616</v>
      </c>
      <c r="C618" s="36">
        <v>2016</v>
      </c>
      <c r="D618" s="38" t="s">
        <v>46</v>
      </c>
      <c r="E618" s="39">
        <v>42628</v>
      </c>
      <c r="F618" s="40" t="s">
        <v>1314</v>
      </c>
      <c r="G618" s="41" t="s">
        <v>41</v>
      </c>
      <c r="H618" s="41" t="s">
        <v>42</v>
      </c>
      <c r="I618" s="42">
        <v>16450000</v>
      </c>
      <c r="J618" s="54">
        <v>16450000</v>
      </c>
      <c r="K618" s="54">
        <v>16450000</v>
      </c>
      <c r="L618" s="43">
        <v>0</v>
      </c>
      <c r="M618" s="37" t="s">
        <v>43</v>
      </c>
      <c r="N618" s="41" t="s">
        <v>1315</v>
      </c>
      <c r="O618" s="44">
        <v>42628.744814814818</v>
      </c>
      <c r="P618" s="44">
        <v>42733</v>
      </c>
      <c r="Q618" s="44">
        <v>42733</v>
      </c>
      <c r="R618" s="45">
        <f t="shared" si="37"/>
        <v>105.2551851851822</v>
      </c>
      <c r="S618" s="63">
        <f t="shared" si="36"/>
        <v>3.5085061728394065</v>
      </c>
      <c r="T618" s="46" t="str">
        <f t="shared" ca="1" si="38"/>
        <v>TERMINADO</v>
      </c>
      <c r="U618" s="47"/>
      <c r="V618" s="48"/>
      <c r="W618" s="48"/>
      <c r="X618" s="47"/>
      <c r="Y618" s="47"/>
      <c r="Z618" s="47"/>
      <c r="AA618" s="47"/>
      <c r="AB618" s="47"/>
      <c r="AC618" s="47"/>
      <c r="AD618" s="48"/>
      <c r="AE618" s="49"/>
      <c r="AF618" s="47"/>
      <c r="AG618" s="47"/>
      <c r="AH618" s="47"/>
      <c r="AI618" s="47"/>
      <c r="AJ618" s="47"/>
      <c r="AK618" s="47"/>
      <c r="AL618" s="41"/>
      <c r="AM618" s="41"/>
      <c r="AN618" s="51">
        <f t="shared" ca="1" si="39"/>
        <v>1464.3033333451012</v>
      </c>
      <c r="AO618" s="59"/>
    </row>
    <row r="619" spans="1:41" ht="15" x14ac:dyDescent="0.2">
      <c r="A619" s="34" t="s">
        <v>38</v>
      </c>
      <c r="B619" s="35">
        <v>617</v>
      </c>
      <c r="C619" s="36">
        <v>2016</v>
      </c>
      <c r="D619" s="38" t="s">
        <v>146</v>
      </c>
      <c r="E619" s="39">
        <v>42628</v>
      </c>
      <c r="F619" s="40" t="s">
        <v>1316</v>
      </c>
      <c r="G619" s="41" t="s">
        <v>41</v>
      </c>
      <c r="H619" s="41" t="s">
        <v>42</v>
      </c>
      <c r="I619" s="42">
        <v>24500000</v>
      </c>
      <c r="J619" s="54">
        <v>24500000</v>
      </c>
      <c r="K619" s="54">
        <v>24500000</v>
      </c>
      <c r="L619" s="43">
        <v>0</v>
      </c>
      <c r="M619" s="37" t="s">
        <v>43</v>
      </c>
      <c r="N619" s="41" t="s">
        <v>1317</v>
      </c>
      <c r="O619" s="44">
        <v>42628.77915509259</v>
      </c>
      <c r="P619" s="44">
        <v>42735</v>
      </c>
      <c r="Q619" s="44">
        <v>42735</v>
      </c>
      <c r="R619" s="45">
        <f t="shared" si="37"/>
        <v>107.22084490740963</v>
      </c>
      <c r="S619" s="63">
        <f t="shared" si="36"/>
        <v>3.574028163580321</v>
      </c>
      <c r="T619" s="46" t="str">
        <f t="shared" ca="1" si="38"/>
        <v>TERMINADO</v>
      </c>
      <c r="U619" s="47"/>
      <c r="V619" s="48"/>
      <c r="W619" s="48"/>
      <c r="X619" s="47"/>
      <c r="Y619" s="47"/>
      <c r="Z619" s="47"/>
      <c r="AA619" s="47"/>
      <c r="AB619" s="47"/>
      <c r="AC619" s="47"/>
      <c r="AD619" s="48"/>
      <c r="AE619" s="49"/>
      <c r="AF619" s="47"/>
      <c r="AG619" s="47"/>
      <c r="AH619" s="47"/>
      <c r="AI619" s="47"/>
      <c r="AJ619" s="47"/>
      <c r="AK619" s="47"/>
      <c r="AL619" s="41"/>
      <c r="AM619" s="41"/>
      <c r="AN619" s="51">
        <f t="shared" ca="1" si="39"/>
        <v>1437.4265062342386</v>
      </c>
      <c r="AO619" s="59"/>
    </row>
    <row r="620" spans="1:41" ht="15" x14ac:dyDescent="0.2">
      <c r="A620" s="34" t="s">
        <v>38</v>
      </c>
      <c r="B620" s="35">
        <v>618</v>
      </c>
      <c r="C620" s="36">
        <v>2016</v>
      </c>
      <c r="D620" s="38" t="s">
        <v>1125</v>
      </c>
      <c r="E620" s="39">
        <v>42628</v>
      </c>
      <c r="F620" s="40" t="s">
        <v>1318</v>
      </c>
      <c r="G620" s="41" t="s">
        <v>41</v>
      </c>
      <c r="H620" s="41" t="s">
        <v>42</v>
      </c>
      <c r="I620" s="42">
        <v>17360000</v>
      </c>
      <c r="J620" s="54">
        <v>17360000</v>
      </c>
      <c r="K620" s="54">
        <v>21000000</v>
      </c>
      <c r="L620" s="43">
        <v>0</v>
      </c>
      <c r="M620" s="37" t="s">
        <v>43</v>
      </c>
      <c r="N620" s="41" t="s">
        <v>1319</v>
      </c>
      <c r="O620" s="44">
        <v>42628.770300925928</v>
      </c>
      <c r="P620" s="44">
        <v>42718</v>
      </c>
      <c r="Q620" s="44">
        <v>42718</v>
      </c>
      <c r="R620" s="45">
        <f t="shared" si="37"/>
        <v>90.229699074072414</v>
      </c>
      <c r="S620" s="63">
        <f t="shared" si="36"/>
        <v>3.0076566358024137</v>
      </c>
      <c r="T620" s="46" t="str">
        <f t="shared" ca="1" si="38"/>
        <v>TERMINADO</v>
      </c>
      <c r="U620" s="47"/>
      <c r="V620" s="48"/>
      <c r="W620" s="48"/>
      <c r="X620" s="47"/>
      <c r="Y620" s="47"/>
      <c r="Z620" s="47"/>
      <c r="AA620" s="47"/>
      <c r="AB620" s="47"/>
      <c r="AC620" s="47"/>
      <c r="AD620" s="48"/>
      <c r="AE620" s="49"/>
      <c r="AF620" s="47"/>
      <c r="AG620" s="47"/>
      <c r="AH620" s="47"/>
      <c r="AI620" s="47"/>
      <c r="AJ620" s="47"/>
      <c r="AK620" s="47"/>
      <c r="AL620" s="41"/>
      <c r="AM620" s="41"/>
      <c r="AN620" s="51">
        <f t="shared" ca="1" si="39"/>
        <v>1708.1179643620758</v>
      </c>
      <c r="AO620" s="59"/>
    </row>
    <row r="621" spans="1:41" ht="15" x14ac:dyDescent="0.2">
      <c r="A621" s="34" t="s">
        <v>38</v>
      </c>
      <c r="B621" s="35">
        <v>619</v>
      </c>
      <c r="C621" s="36">
        <v>2016</v>
      </c>
      <c r="D621" s="38" t="s">
        <v>250</v>
      </c>
      <c r="E621" s="39">
        <v>42628</v>
      </c>
      <c r="F621" s="40" t="s">
        <v>1320</v>
      </c>
      <c r="G621" s="41" t="s">
        <v>41</v>
      </c>
      <c r="H621" s="41" t="s">
        <v>42</v>
      </c>
      <c r="I621" s="42">
        <v>12000000</v>
      </c>
      <c r="J621" s="54">
        <v>12000000</v>
      </c>
      <c r="K621" s="54">
        <v>12000000</v>
      </c>
      <c r="L621" s="43">
        <v>0</v>
      </c>
      <c r="M621" s="37" t="s">
        <v>43</v>
      </c>
      <c r="N621" s="41" t="s">
        <v>1321</v>
      </c>
      <c r="O621" s="44">
        <v>42628.772476851853</v>
      </c>
      <c r="P621" s="44">
        <v>42718</v>
      </c>
      <c r="Q621" s="44">
        <v>42718</v>
      </c>
      <c r="R621" s="45">
        <f t="shared" si="37"/>
        <v>90.227523148147156</v>
      </c>
      <c r="S621" s="63">
        <f t="shared" si="36"/>
        <v>3.0075841049382386</v>
      </c>
      <c r="T621" s="46" t="str">
        <f t="shared" ca="1" si="38"/>
        <v>TERMINADO</v>
      </c>
      <c r="U621" s="47"/>
      <c r="V621" s="48"/>
      <c r="W621" s="48"/>
      <c r="X621" s="47"/>
      <c r="Y621" s="47"/>
      <c r="Z621" s="47"/>
      <c r="AA621" s="47"/>
      <c r="AB621" s="47"/>
      <c r="AC621" s="47"/>
      <c r="AD621" s="48"/>
      <c r="AE621" s="49"/>
      <c r="AF621" s="47"/>
      <c r="AG621" s="47"/>
      <c r="AH621" s="47"/>
      <c r="AI621" s="47"/>
      <c r="AJ621" s="47"/>
      <c r="AK621" s="47"/>
      <c r="AL621" s="41"/>
      <c r="AM621" s="41"/>
      <c r="AN621" s="51">
        <f t="shared" ca="1" si="39"/>
        <v>1708.1567457166718</v>
      </c>
      <c r="AO621" s="59"/>
    </row>
    <row r="622" spans="1:41" ht="15" x14ac:dyDescent="0.2">
      <c r="A622" s="34" t="s">
        <v>38</v>
      </c>
      <c r="B622" s="65">
        <v>620</v>
      </c>
      <c r="C622" s="36">
        <v>2016</v>
      </c>
      <c r="D622" s="38" t="s">
        <v>50</v>
      </c>
      <c r="E622" s="39">
        <v>42629</v>
      </c>
      <c r="F622" s="40" t="s">
        <v>1322</v>
      </c>
      <c r="G622" s="41" t="s">
        <v>41</v>
      </c>
      <c r="H622" s="41" t="s">
        <v>42</v>
      </c>
      <c r="I622" s="42">
        <v>11200000</v>
      </c>
      <c r="J622" s="54">
        <v>11200000</v>
      </c>
      <c r="K622" s="54">
        <v>11200000</v>
      </c>
      <c r="L622" s="43">
        <v>0</v>
      </c>
      <c r="M622" s="37" t="s">
        <v>43</v>
      </c>
      <c r="N622" s="41" t="s">
        <v>1323</v>
      </c>
      <c r="O622" s="44">
        <v>42629.449560185189</v>
      </c>
      <c r="P622" s="44">
        <v>42735</v>
      </c>
      <c r="Q622" s="44">
        <v>42735</v>
      </c>
      <c r="R622" s="45">
        <f t="shared" si="37"/>
        <v>106.5504398148114</v>
      </c>
      <c r="S622" s="63">
        <f t="shared" si="36"/>
        <v>3.55168132716038</v>
      </c>
      <c r="T622" s="46" t="str">
        <f t="shared" ca="1" si="38"/>
        <v>TERMINADO</v>
      </c>
      <c r="U622" s="47"/>
      <c r="V622" s="48"/>
      <c r="W622" s="48"/>
      <c r="X622" s="47"/>
      <c r="Y622" s="47"/>
      <c r="Z622" s="47"/>
      <c r="AA622" s="47"/>
      <c r="AB622" s="47"/>
      <c r="AC622" s="47"/>
      <c r="AD622" s="48"/>
      <c r="AE622" s="49"/>
      <c r="AF622" s="47"/>
      <c r="AG622" s="47"/>
      <c r="AH622" s="47"/>
      <c r="AI622" s="47"/>
      <c r="AJ622" s="47"/>
      <c r="AK622" s="47"/>
      <c r="AL622" s="41"/>
      <c r="AM622" s="41"/>
      <c r="AN622" s="51">
        <f t="shared" ca="1" si="39"/>
        <v>1445.8414648427026</v>
      </c>
      <c r="AO622" s="59"/>
    </row>
    <row r="623" spans="1:41" ht="15" x14ac:dyDescent="0.2">
      <c r="A623" s="34" t="s">
        <v>38</v>
      </c>
      <c r="B623" s="35">
        <v>621</v>
      </c>
      <c r="C623" s="36">
        <v>2016</v>
      </c>
      <c r="D623" s="38" t="s">
        <v>348</v>
      </c>
      <c r="E623" s="39">
        <v>42629</v>
      </c>
      <c r="F623" s="40" t="s">
        <v>1324</v>
      </c>
      <c r="G623" s="41" t="s">
        <v>41</v>
      </c>
      <c r="H623" s="41" t="s">
        <v>42</v>
      </c>
      <c r="I623" s="42">
        <v>15750000</v>
      </c>
      <c r="J623" s="54">
        <v>15750000</v>
      </c>
      <c r="K623" s="54">
        <v>15750000</v>
      </c>
      <c r="L623" s="43">
        <v>0</v>
      </c>
      <c r="M623" s="37" t="s">
        <v>43</v>
      </c>
      <c r="N623" s="41" t="s">
        <v>1325</v>
      </c>
      <c r="O623" s="44">
        <v>42629.690706018519</v>
      </c>
      <c r="P623" s="44">
        <v>42735</v>
      </c>
      <c r="Q623" s="44">
        <v>42735</v>
      </c>
      <c r="R623" s="45">
        <f t="shared" si="37"/>
        <v>106.30929398148146</v>
      </c>
      <c r="S623" s="63">
        <f t="shared" si="36"/>
        <v>3.5436431327160487</v>
      </c>
      <c r="T623" s="46" t="str">
        <f t="shared" ca="1" si="38"/>
        <v>TERMINADO</v>
      </c>
      <c r="U623" s="47"/>
      <c r="V623" s="48"/>
      <c r="W623" s="48"/>
      <c r="X623" s="47"/>
      <c r="Y623" s="47"/>
      <c r="Z623" s="47"/>
      <c r="AA623" s="47"/>
      <c r="AB623" s="47"/>
      <c r="AC623" s="47"/>
      <c r="AD623" s="48"/>
      <c r="AE623" s="49"/>
      <c r="AF623" s="47"/>
      <c r="AG623" s="47"/>
      <c r="AH623" s="47"/>
      <c r="AI623" s="47"/>
      <c r="AJ623" s="47"/>
      <c r="AK623" s="47"/>
      <c r="AL623" s="41"/>
      <c r="AM623" s="41"/>
      <c r="AN623" s="51">
        <f t="shared" ca="1" si="39"/>
        <v>1448.8942935222535</v>
      </c>
      <c r="AO623" s="59"/>
    </row>
    <row r="624" spans="1:41" ht="15" x14ac:dyDescent="0.2">
      <c r="A624" s="34" t="s">
        <v>38</v>
      </c>
      <c r="B624" s="35">
        <v>622</v>
      </c>
      <c r="C624" s="36">
        <v>2016</v>
      </c>
      <c r="D624" s="38" t="s">
        <v>393</v>
      </c>
      <c r="E624" s="39">
        <v>42629</v>
      </c>
      <c r="F624" s="40" t="s">
        <v>1326</v>
      </c>
      <c r="G624" s="41" t="s">
        <v>41</v>
      </c>
      <c r="H624" s="41" t="s">
        <v>42</v>
      </c>
      <c r="I624" s="42">
        <v>10500000</v>
      </c>
      <c r="J624" s="54">
        <v>10500000</v>
      </c>
      <c r="K624" s="54">
        <v>10500000</v>
      </c>
      <c r="L624" s="43">
        <v>0</v>
      </c>
      <c r="M624" s="37" t="s">
        <v>43</v>
      </c>
      <c r="N624" s="41" t="s">
        <v>1327</v>
      </c>
      <c r="O624" s="44">
        <v>42629.60292824074</v>
      </c>
      <c r="P624" s="44">
        <v>42719</v>
      </c>
      <c r="Q624" s="44">
        <v>42719</v>
      </c>
      <c r="R624" s="45">
        <f t="shared" si="37"/>
        <v>90.397071759260143</v>
      </c>
      <c r="S624" s="63">
        <f t="shared" si="36"/>
        <v>3.0132357253086712</v>
      </c>
      <c r="T624" s="46" t="str">
        <f t="shared" ca="1" si="38"/>
        <v>TERMINADO</v>
      </c>
      <c r="U624" s="47"/>
      <c r="V624" s="48"/>
      <c r="W624" s="48"/>
      <c r="X624" s="47"/>
      <c r="Y624" s="47"/>
      <c r="Z624" s="47"/>
      <c r="AA624" s="47"/>
      <c r="AB624" s="47"/>
      <c r="AC624" s="47"/>
      <c r="AD624" s="48"/>
      <c r="AE624" s="49"/>
      <c r="AF624" s="47"/>
      <c r="AG624" s="47"/>
      <c r="AH624" s="47"/>
      <c r="AI624" s="47"/>
      <c r="AJ624" s="47"/>
      <c r="AK624" s="47"/>
      <c r="AL624" s="41"/>
      <c r="AM624" s="41"/>
      <c r="AN624" s="51">
        <f t="shared" ca="1" si="39"/>
        <v>1704.0342588325757</v>
      </c>
      <c r="AO624" s="59"/>
    </row>
    <row r="625" spans="1:41" ht="15" x14ac:dyDescent="0.2">
      <c r="A625" s="34" t="s">
        <v>38</v>
      </c>
      <c r="B625" s="35">
        <v>623</v>
      </c>
      <c r="C625" s="36">
        <v>2016</v>
      </c>
      <c r="D625" s="38" t="s">
        <v>63</v>
      </c>
      <c r="E625" s="39">
        <v>42629</v>
      </c>
      <c r="F625" s="40" t="s">
        <v>1328</v>
      </c>
      <c r="G625" s="41" t="s">
        <v>41</v>
      </c>
      <c r="H625" s="41" t="s">
        <v>42</v>
      </c>
      <c r="I625" s="42">
        <v>15750000</v>
      </c>
      <c r="J625" s="54">
        <v>15750000</v>
      </c>
      <c r="K625" s="54">
        <v>15750000</v>
      </c>
      <c r="L625" s="43">
        <v>0</v>
      </c>
      <c r="M625" s="37" t="s">
        <v>43</v>
      </c>
      <c r="N625" s="41" t="s">
        <v>1329</v>
      </c>
      <c r="O625" s="44">
        <v>42629.667881944442</v>
      </c>
      <c r="P625" s="44">
        <v>42735</v>
      </c>
      <c r="Q625" s="44">
        <v>42735</v>
      </c>
      <c r="R625" s="45">
        <f t="shared" si="37"/>
        <v>106.33211805555766</v>
      </c>
      <c r="S625" s="63">
        <f t="shared" si="36"/>
        <v>3.5444039351852554</v>
      </c>
      <c r="T625" s="46" t="str">
        <f t="shared" ca="1" si="38"/>
        <v>TERMINADO</v>
      </c>
      <c r="U625" s="47"/>
      <c r="V625" s="48"/>
      <c r="W625" s="48"/>
      <c r="X625" s="47"/>
      <c r="Y625" s="47"/>
      <c r="Z625" s="47"/>
      <c r="AA625" s="47"/>
      <c r="AB625" s="47"/>
      <c r="AC625" s="47"/>
      <c r="AD625" s="48"/>
      <c r="AE625" s="49"/>
      <c r="AF625" s="47"/>
      <c r="AG625" s="47"/>
      <c r="AH625" s="47"/>
      <c r="AI625" s="47"/>
      <c r="AJ625" s="47"/>
      <c r="AK625" s="47"/>
      <c r="AL625" s="41"/>
      <c r="AM625" s="41"/>
      <c r="AN625" s="51">
        <f t="shared" ca="1" si="39"/>
        <v>1448.6047548218185</v>
      </c>
      <c r="AO625" s="59"/>
    </row>
    <row r="626" spans="1:41" ht="15" x14ac:dyDescent="0.2">
      <c r="A626" s="34" t="s">
        <v>38</v>
      </c>
      <c r="B626" s="35">
        <v>624</v>
      </c>
      <c r="C626" s="36">
        <v>2016</v>
      </c>
      <c r="D626" s="38" t="s">
        <v>333</v>
      </c>
      <c r="E626" s="39">
        <v>42629</v>
      </c>
      <c r="F626" s="40" t="s">
        <v>1330</v>
      </c>
      <c r="G626" s="41" t="s">
        <v>41</v>
      </c>
      <c r="H626" s="41" t="s">
        <v>42</v>
      </c>
      <c r="I626" s="42">
        <v>21000000</v>
      </c>
      <c r="J626" s="54">
        <v>21000000</v>
      </c>
      <c r="K626" s="54">
        <v>21000000</v>
      </c>
      <c r="L626" s="43">
        <v>0</v>
      </c>
      <c r="M626" s="37" t="s">
        <v>43</v>
      </c>
      <c r="N626" s="41" t="s">
        <v>1331</v>
      </c>
      <c r="O626" s="44">
        <v>42629.675625000003</v>
      </c>
      <c r="P626" s="44">
        <v>42735</v>
      </c>
      <c r="Q626" s="44">
        <v>42735</v>
      </c>
      <c r="R626" s="45">
        <f t="shared" si="37"/>
        <v>106.32437499999651</v>
      </c>
      <c r="S626" s="63">
        <f t="shared" si="36"/>
        <v>3.544145833333217</v>
      </c>
      <c r="T626" s="46" t="str">
        <f t="shared" ca="1" si="38"/>
        <v>TERMINADO</v>
      </c>
      <c r="U626" s="47"/>
      <c r="V626" s="48"/>
      <c r="W626" s="48"/>
      <c r="X626" s="47"/>
      <c r="Y626" s="47"/>
      <c r="Z626" s="47"/>
      <c r="AA626" s="47"/>
      <c r="AB626" s="47"/>
      <c r="AC626" s="47"/>
      <c r="AD626" s="48"/>
      <c r="AE626" s="49"/>
      <c r="AF626" s="47"/>
      <c r="AG626" s="47"/>
      <c r="AH626" s="47"/>
      <c r="AI626" s="47"/>
      <c r="AJ626" s="47"/>
      <c r="AK626" s="47"/>
      <c r="AL626" s="41"/>
      <c r="AM626" s="41"/>
      <c r="AN626" s="51">
        <f t="shared" ca="1" si="39"/>
        <v>1448.702966746851</v>
      </c>
      <c r="AO626" s="59"/>
    </row>
    <row r="627" spans="1:41" ht="15" x14ac:dyDescent="0.2">
      <c r="A627" s="34" t="s">
        <v>38</v>
      </c>
      <c r="B627" s="35">
        <v>625</v>
      </c>
      <c r="C627" s="36">
        <v>2016</v>
      </c>
      <c r="D627" s="38" t="s">
        <v>393</v>
      </c>
      <c r="E627" s="39">
        <v>42629</v>
      </c>
      <c r="F627" s="40" t="s">
        <v>1332</v>
      </c>
      <c r="G627" s="41" t="s">
        <v>41</v>
      </c>
      <c r="H627" s="41" t="s">
        <v>42</v>
      </c>
      <c r="I627" s="42">
        <v>12000000</v>
      </c>
      <c r="J627" s="54">
        <v>12000000</v>
      </c>
      <c r="K627" s="54">
        <v>12000000</v>
      </c>
      <c r="L627" s="43">
        <v>0</v>
      </c>
      <c r="M627" s="37" t="s">
        <v>43</v>
      </c>
      <c r="N627" s="41" t="s">
        <v>1333</v>
      </c>
      <c r="O627" s="44">
        <v>42629.670567129629</v>
      </c>
      <c r="P627" s="44">
        <v>42719</v>
      </c>
      <c r="Q627" s="44">
        <v>42719</v>
      </c>
      <c r="R627" s="45">
        <f t="shared" si="37"/>
        <v>90.32943287037051</v>
      </c>
      <c r="S627" s="63">
        <f t="shared" si="36"/>
        <v>3.0109810956790168</v>
      </c>
      <c r="T627" s="46" t="str">
        <f t="shared" ca="1" si="38"/>
        <v>TERMINADO</v>
      </c>
      <c r="U627" s="47"/>
      <c r="V627" s="48"/>
      <c r="W627" s="48"/>
      <c r="X627" s="47"/>
      <c r="Y627" s="47"/>
      <c r="Z627" s="47"/>
      <c r="AA627" s="47"/>
      <c r="AB627" s="47"/>
      <c r="AC627" s="47"/>
      <c r="AD627" s="48"/>
      <c r="AE627" s="49"/>
      <c r="AF627" s="47"/>
      <c r="AG627" s="47"/>
      <c r="AH627" s="47"/>
      <c r="AI627" s="47"/>
      <c r="AJ627" s="47"/>
      <c r="AK627" s="47"/>
      <c r="AL627" s="41"/>
      <c r="AM627" s="41"/>
      <c r="AN627" s="51">
        <f t="shared" ca="1" si="39"/>
        <v>1705.2353634068072</v>
      </c>
      <c r="AO627" s="59"/>
    </row>
    <row r="628" spans="1:41" ht="15" x14ac:dyDescent="0.2">
      <c r="A628" s="34" t="s">
        <v>38</v>
      </c>
      <c r="B628" s="35">
        <v>626</v>
      </c>
      <c r="C628" s="36">
        <v>2016</v>
      </c>
      <c r="D628" s="38" t="s">
        <v>90</v>
      </c>
      <c r="E628" s="39">
        <v>42629</v>
      </c>
      <c r="F628" s="40" t="s">
        <v>1334</v>
      </c>
      <c r="G628" s="41" t="s">
        <v>41</v>
      </c>
      <c r="H628" s="41" t="s">
        <v>42</v>
      </c>
      <c r="I628" s="42">
        <v>17000000</v>
      </c>
      <c r="J628" s="54">
        <v>17000000</v>
      </c>
      <c r="K628" s="54">
        <v>17000000</v>
      </c>
      <c r="L628" s="43">
        <v>0</v>
      </c>
      <c r="M628" s="37" t="s">
        <v>43</v>
      </c>
      <c r="N628" s="41" t="s">
        <v>1335</v>
      </c>
      <c r="O628" s="44">
        <v>42632.697187500002</v>
      </c>
      <c r="P628" s="44">
        <v>42735</v>
      </c>
      <c r="Q628" s="44">
        <v>42735</v>
      </c>
      <c r="R628" s="45">
        <f t="shared" si="37"/>
        <v>103.30281249999825</v>
      </c>
      <c r="S628" s="63">
        <f t="shared" si="36"/>
        <v>3.4434270833332752</v>
      </c>
      <c r="T628" s="46" t="str">
        <f t="shared" ca="1" si="38"/>
        <v>TERMINADO</v>
      </c>
      <c r="U628" s="47"/>
      <c r="V628" s="48"/>
      <c r="W628" s="48"/>
      <c r="X628" s="47"/>
      <c r="Y628" s="47"/>
      <c r="Z628" s="47"/>
      <c r="AA628" s="47"/>
      <c r="AB628" s="47"/>
      <c r="AC628" s="47"/>
      <c r="AD628" s="48"/>
      <c r="AE628" s="49"/>
      <c r="AF628" s="47"/>
      <c r="AG628" s="47"/>
      <c r="AH628" s="47"/>
      <c r="AI628" s="47"/>
      <c r="AJ628" s="47"/>
      <c r="AK628" s="47"/>
      <c r="AL628" s="41"/>
      <c r="AM628" s="41"/>
      <c r="AN628" s="51">
        <f t="shared" ca="1" si="39"/>
        <v>1488.1519440722141</v>
      </c>
      <c r="AO628" s="59"/>
    </row>
    <row r="629" spans="1:41" ht="15" x14ac:dyDescent="0.2">
      <c r="A629" s="34" t="s">
        <v>38</v>
      </c>
      <c r="B629" s="35">
        <v>627</v>
      </c>
      <c r="C629" s="36">
        <v>2016</v>
      </c>
      <c r="D629" s="38" t="s">
        <v>175</v>
      </c>
      <c r="E629" s="39">
        <v>42629</v>
      </c>
      <c r="F629" s="40" t="s">
        <v>1336</v>
      </c>
      <c r="G629" s="41" t="s">
        <v>41</v>
      </c>
      <c r="H629" s="41" t="s">
        <v>42</v>
      </c>
      <c r="I629" s="42">
        <v>8750000</v>
      </c>
      <c r="J629" s="54">
        <v>8750000</v>
      </c>
      <c r="K629" s="54">
        <v>8750000</v>
      </c>
      <c r="L629" s="43">
        <v>0</v>
      </c>
      <c r="M629" s="37" t="s">
        <v>43</v>
      </c>
      <c r="N629" s="41" t="s">
        <v>1337</v>
      </c>
      <c r="O629" s="44">
        <v>42629.643113425926</v>
      </c>
      <c r="P629" s="44">
        <v>42719</v>
      </c>
      <c r="Q629" s="44">
        <v>42719</v>
      </c>
      <c r="R629" s="45">
        <f t="shared" si="37"/>
        <v>90.356886574074451</v>
      </c>
      <c r="S629" s="63">
        <f t="shared" si="36"/>
        <v>3.011896219135815</v>
      </c>
      <c r="T629" s="46" t="str">
        <f t="shared" ca="1" si="38"/>
        <v>TERMINADO</v>
      </c>
      <c r="U629" s="47"/>
      <c r="V629" s="48"/>
      <c r="W629" s="48"/>
      <c r="X629" s="47"/>
      <c r="Y629" s="47"/>
      <c r="Z629" s="47"/>
      <c r="AA629" s="47"/>
      <c r="AB629" s="47"/>
      <c r="AC629" s="47"/>
      <c r="AD629" s="48"/>
      <c r="AE629" s="49"/>
      <c r="AF629" s="47"/>
      <c r="AG629" s="47"/>
      <c r="AH629" s="47"/>
      <c r="AI629" s="47"/>
      <c r="AJ629" s="47"/>
      <c r="AK629" s="47"/>
      <c r="AL629" s="41"/>
      <c r="AM629" s="41"/>
      <c r="AN629" s="51">
        <f t="shared" ca="1" si="39"/>
        <v>1704.7476346047979</v>
      </c>
      <c r="AO629" s="59"/>
    </row>
    <row r="630" spans="1:41" ht="15" x14ac:dyDescent="0.2">
      <c r="A630" s="34" t="s">
        <v>38</v>
      </c>
      <c r="B630" s="35">
        <v>628</v>
      </c>
      <c r="C630" s="36">
        <v>2016</v>
      </c>
      <c r="D630" s="38" t="s">
        <v>53</v>
      </c>
      <c r="E630" s="39">
        <v>42629</v>
      </c>
      <c r="F630" s="40" t="s">
        <v>1338</v>
      </c>
      <c r="G630" s="41" t="s">
        <v>41</v>
      </c>
      <c r="H630" s="41" t="s">
        <v>42</v>
      </c>
      <c r="I630" s="42">
        <v>14000000</v>
      </c>
      <c r="J630" s="54">
        <v>14000000</v>
      </c>
      <c r="K630" s="54">
        <v>14000000</v>
      </c>
      <c r="L630" s="43">
        <v>0</v>
      </c>
      <c r="M630" s="37" t="s">
        <v>43</v>
      </c>
      <c r="N630" s="41" t="s">
        <v>1339</v>
      </c>
      <c r="O630" s="44">
        <v>42629.664050925923</v>
      </c>
      <c r="P630" s="44">
        <v>42734</v>
      </c>
      <c r="Q630" s="44">
        <v>42734</v>
      </c>
      <c r="R630" s="45">
        <f t="shared" si="37"/>
        <v>105.33594907407678</v>
      </c>
      <c r="S630" s="63">
        <f t="shared" si="36"/>
        <v>3.5111983024692259</v>
      </c>
      <c r="T630" s="46" t="str">
        <f t="shared" ca="1" si="38"/>
        <v>TERMINADO</v>
      </c>
      <c r="U630" s="47"/>
      <c r="V630" s="48"/>
      <c r="W630" s="48"/>
      <c r="X630" s="47"/>
      <c r="Y630" s="47"/>
      <c r="Z630" s="47"/>
      <c r="AA630" s="47"/>
      <c r="AB630" s="47"/>
      <c r="AC630" s="47"/>
      <c r="AD630" s="48"/>
      <c r="AE630" s="49"/>
      <c r="AF630" s="47"/>
      <c r="AG630" s="47"/>
      <c r="AH630" s="47"/>
      <c r="AI630" s="47"/>
      <c r="AJ630" s="47"/>
      <c r="AK630" s="47"/>
      <c r="AL630" s="41"/>
      <c r="AM630" s="41"/>
      <c r="AN630" s="51">
        <f t="shared" ca="1" si="39"/>
        <v>1462.307941983649</v>
      </c>
      <c r="AO630" s="59"/>
    </row>
    <row r="631" spans="1:41" ht="15" x14ac:dyDescent="0.2">
      <c r="A631" s="34" t="s">
        <v>38</v>
      </c>
      <c r="B631" s="35">
        <v>629</v>
      </c>
      <c r="C631" s="36">
        <v>2016</v>
      </c>
      <c r="D631" s="38" t="s">
        <v>53</v>
      </c>
      <c r="E631" s="39">
        <v>42629</v>
      </c>
      <c r="F631" s="40" t="s">
        <v>1340</v>
      </c>
      <c r="G631" s="41" t="s">
        <v>41</v>
      </c>
      <c r="H631" s="41" t="s">
        <v>42</v>
      </c>
      <c r="I631" s="42">
        <v>5250000</v>
      </c>
      <c r="J631" s="54">
        <v>5250000</v>
      </c>
      <c r="K631" s="54">
        <v>5250000</v>
      </c>
      <c r="L631" s="43">
        <v>0</v>
      </c>
      <c r="M631" s="37" t="s">
        <v>43</v>
      </c>
      <c r="N631" s="41" t="s">
        <v>1341</v>
      </c>
      <c r="O631" s="44">
        <v>42629.661585648151</v>
      </c>
      <c r="P631" s="44">
        <v>42719</v>
      </c>
      <c r="Q631" s="44">
        <v>42719</v>
      </c>
      <c r="R631" s="45">
        <f t="shared" si="37"/>
        <v>90.338414351848769</v>
      </c>
      <c r="S631" s="63">
        <f t="shared" si="36"/>
        <v>3.0112804783949589</v>
      </c>
      <c r="T631" s="46" t="str">
        <f t="shared" ca="1" si="38"/>
        <v>TERMINADO</v>
      </c>
      <c r="U631" s="47"/>
      <c r="V631" s="48"/>
      <c r="W631" s="48"/>
      <c r="X631" s="47"/>
      <c r="Y631" s="47"/>
      <c r="Z631" s="47"/>
      <c r="AA631" s="47"/>
      <c r="AB631" s="47"/>
      <c r="AC631" s="47"/>
      <c r="AD631" s="48"/>
      <c r="AE631" s="49"/>
      <c r="AF631" s="47"/>
      <c r="AG631" s="47"/>
      <c r="AH631" s="47"/>
      <c r="AI631" s="47"/>
      <c r="AJ631" s="47"/>
      <c r="AK631" s="47"/>
      <c r="AL631" s="41"/>
      <c r="AM631" s="41"/>
      <c r="AN631" s="51">
        <f t="shared" ca="1" si="39"/>
        <v>1705.0757702615419</v>
      </c>
      <c r="AO631" s="59"/>
    </row>
    <row r="632" spans="1:41" ht="15" x14ac:dyDescent="0.2">
      <c r="A632" s="34" t="s">
        <v>38</v>
      </c>
      <c r="B632" s="35">
        <v>630</v>
      </c>
      <c r="C632" s="36">
        <v>2016</v>
      </c>
      <c r="D632" s="38" t="s">
        <v>53</v>
      </c>
      <c r="E632" s="39">
        <v>42629</v>
      </c>
      <c r="F632" s="40" t="s">
        <v>1342</v>
      </c>
      <c r="G632" s="41" t="s">
        <v>41</v>
      </c>
      <c r="H632" s="41" t="s">
        <v>42</v>
      </c>
      <c r="I632" s="42">
        <v>10472936</v>
      </c>
      <c r="J632" s="54">
        <v>10472936</v>
      </c>
      <c r="K632" s="54">
        <v>11354867</v>
      </c>
      <c r="L632" s="43">
        <v>0</v>
      </c>
      <c r="M632" s="37" t="s">
        <v>43</v>
      </c>
      <c r="N632" s="41" t="s">
        <v>1343</v>
      </c>
      <c r="O632" s="44">
        <v>42629.693715277775</v>
      </c>
      <c r="P632" s="44">
        <v>42724</v>
      </c>
      <c r="Q632" s="44">
        <v>42724</v>
      </c>
      <c r="R632" s="45">
        <f t="shared" si="37"/>
        <v>95.306284722224518</v>
      </c>
      <c r="S632" s="63">
        <f t="shared" si="36"/>
        <v>3.176876157407484</v>
      </c>
      <c r="T632" s="46" t="str">
        <f t="shared" ca="1" si="38"/>
        <v>TERMINADO</v>
      </c>
      <c r="U632" s="47"/>
      <c r="V632" s="48"/>
      <c r="W632" s="48"/>
      <c r="X632" s="47"/>
      <c r="Y632" s="47"/>
      <c r="Z632" s="47"/>
      <c r="AA632" s="47"/>
      <c r="AB632" s="47"/>
      <c r="AC632" s="47"/>
      <c r="AD632" s="48"/>
      <c r="AE632" s="49"/>
      <c r="AF632" s="47"/>
      <c r="AG632" s="47"/>
      <c r="AH632" s="47"/>
      <c r="AI632" s="47"/>
      <c r="AJ632" s="47"/>
      <c r="AK632" s="47"/>
      <c r="AL632" s="41"/>
      <c r="AM632" s="41"/>
      <c r="AN632" s="51">
        <f t="shared" ca="1" si="39"/>
        <v>1616.1644420528332</v>
      </c>
      <c r="AO632" s="59"/>
    </row>
    <row r="633" spans="1:41" ht="15" x14ac:dyDescent="0.2">
      <c r="A633" s="34" t="s">
        <v>38</v>
      </c>
      <c r="B633" s="35">
        <v>631</v>
      </c>
      <c r="C633" s="36">
        <v>2016</v>
      </c>
      <c r="D633" s="38" t="s">
        <v>160</v>
      </c>
      <c r="E633" s="39">
        <v>42629</v>
      </c>
      <c r="F633" s="40" t="s">
        <v>1344</v>
      </c>
      <c r="G633" s="41" t="s">
        <v>41</v>
      </c>
      <c r="H633" s="41" t="s">
        <v>42</v>
      </c>
      <c r="I633" s="42">
        <v>10360000</v>
      </c>
      <c r="J633" s="54">
        <v>10360000</v>
      </c>
      <c r="K633" s="54">
        <v>10360000</v>
      </c>
      <c r="L633" s="43">
        <v>0</v>
      </c>
      <c r="M633" s="37" t="s">
        <v>43</v>
      </c>
      <c r="N633" s="41" t="s">
        <v>1345</v>
      </c>
      <c r="O633" s="44">
        <v>42629.637418981481</v>
      </c>
      <c r="P633" s="44">
        <v>42734</v>
      </c>
      <c r="Q633" s="44">
        <v>42734</v>
      </c>
      <c r="R633" s="45">
        <f t="shared" si="37"/>
        <v>105.36258101851854</v>
      </c>
      <c r="S633" s="63">
        <f t="shared" si="36"/>
        <v>3.5120860339506179</v>
      </c>
      <c r="T633" s="46" t="str">
        <f t="shared" ca="1" si="38"/>
        <v>TERMINADO</v>
      </c>
      <c r="U633" s="47"/>
      <c r="V633" s="48"/>
      <c r="W633" s="48"/>
      <c r="X633" s="47"/>
      <c r="Y633" s="47"/>
      <c r="Z633" s="47"/>
      <c r="AA633" s="47"/>
      <c r="AB633" s="47"/>
      <c r="AC633" s="47"/>
      <c r="AD633" s="48"/>
      <c r="AE633" s="49"/>
      <c r="AF633" s="47"/>
      <c r="AG633" s="47"/>
      <c r="AH633" s="47"/>
      <c r="AI633" s="47"/>
      <c r="AJ633" s="47"/>
      <c r="AK633" s="47"/>
      <c r="AL633" s="41"/>
      <c r="AM633" s="41"/>
      <c r="AN633" s="51">
        <f t="shared" ca="1" si="39"/>
        <v>1461.9635985832429</v>
      </c>
      <c r="AO633" s="59"/>
    </row>
    <row r="634" spans="1:41" ht="15" x14ac:dyDescent="0.2">
      <c r="A634" s="34" t="s">
        <v>38</v>
      </c>
      <c r="B634" s="35">
        <v>632</v>
      </c>
      <c r="C634" s="36">
        <v>2016</v>
      </c>
      <c r="D634" s="38" t="s">
        <v>367</v>
      </c>
      <c r="E634" s="39">
        <v>42629</v>
      </c>
      <c r="F634" s="40" t="s">
        <v>1346</v>
      </c>
      <c r="G634" s="41" t="s">
        <v>41</v>
      </c>
      <c r="H634" s="41" t="s">
        <v>42</v>
      </c>
      <c r="I634" s="42">
        <v>7800000</v>
      </c>
      <c r="J634" s="54">
        <v>7800000</v>
      </c>
      <c r="K634" s="54">
        <v>7800000</v>
      </c>
      <c r="L634" s="43">
        <v>0</v>
      </c>
      <c r="M634" s="37" t="s">
        <v>43</v>
      </c>
      <c r="N634" s="41" t="s">
        <v>1347</v>
      </c>
      <c r="O634" s="44">
        <v>42629.645497685182</v>
      </c>
      <c r="P634" s="44">
        <v>42719</v>
      </c>
      <c r="Q634" s="44">
        <v>42719</v>
      </c>
      <c r="R634" s="45">
        <f t="shared" si="37"/>
        <v>90.354502314818092</v>
      </c>
      <c r="S634" s="63">
        <f t="shared" si="36"/>
        <v>3.0118167438272696</v>
      </c>
      <c r="T634" s="46" t="str">
        <f t="shared" ca="1" si="38"/>
        <v>TERMINADO</v>
      </c>
      <c r="U634" s="47"/>
      <c r="V634" s="48"/>
      <c r="W634" s="48"/>
      <c r="X634" s="47"/>
      <c r="Y634" s="47"/>
      <c r="Z634" s="47"/>
      <c r="AA634" s="47"/>
      <c r="AB634" s="47"/>
      <c r="AC634" s="47"/>
      <c r="AD634" s="48"/>
      <c r="AE634" s="49"/>
      <c r="AF634" s="47"/>
      <c r="AG634" s="47"/>
      <c r="AH634" s="47"/>
      <c r="AI634" s="47"/>
      <c r="AJ634" s="47"/>
      <c r="AK634" s="47"/>
      <c r="AL634" s="41"/>
      <c r="AM634" s="41"/>
      <c r="AN634" s="51">
        <f t="shared" ca="1" si="39"/>
        <v>1704.7899804127424</v>
      </c>
      <c r="AO634" s="59"/>
    </row>
    <row r="635" spans="1:41" ht="15" x14ac:dyDescent="0.2">
      <c r="A635" s="34" t="s">
        <v>38</v>
      </c>
      <c r="B635" s="35">
        <v>633</v>
      </c>
      <c r="C635" s="36">
        <v>2016</v>
      </c>
      <c r="D635" s="38" t="s">
        <v>90</v>
      </c>
      <c r="E635" s="39">
        <v>42629</v>
      </c>
      <c r="F635" s="40" t="s">
        <v>1348</v>
      </c>
      <c r="G635" s="41" t="s">
        <v>41</v>
      </c>
      <c r="H635" s="41" t="s">
        <v>42</v>
      </c>
      <c r="I635" s="42">
        <v>11578000</v>
      </c>
      <c r="J635" s="54">
        <v>11578000</v>
      </c>
      <c r="K635" s="54">
        <v>11578000</v>
      </c>
      <c r="L635" s="43">
        <v>0</v>
      </c>
      <c r="M635" s="37" t="s">
        <v>43</v>
      </c>
      <c r="N635" s="41" t="s">
        <v>1349</v>
      </c>
      <c r="O635" s="44">
        <v>42629.677488425928</v>
      </c>
      <c r="P635" s="44">
        <v>42735</v>
      </c>
      <c r="Q635" s="44">
        <v>42735</v>
      </c>
      <c r="R635" s="45">
        <f t="shared" si="37"/>
        <v>106.32251157407154</v>
      </c>
      <c r="S635" s="63">
        <f t="shared" si="36"/>
        <v>3.5440837191357182</v>
      </c>
      <c r="T635" s="46" t="str">
        <f t="shared" ca="1" si="38"/>
        <v>TERMINADO</v>
      </c>
      <c r="U635" s="47"/>
      <c r="V635" s="48"/>
      <c r="W635" s="48"/>
      <c r="X635" s="47"/>
      <c r="Y635" s="47"/>
      <c r="Z635" s="47"/>
      <c r="AA635" s="47"/>
      <c r="AB635" s="47"/>
      <c r="AC635" s="47"/>
      <c r="AD635" s="48"/>
      <c r="AE635" s="49"/>
      <c r="AF635" s="47"/>
      <c r="AG635" s="47"/>
      <c r="AH635" s="47"/>
      <c r="AI635" s="47"/>
      <c r="AJ635" s="47"/>
      <c r="AK635" s="47"/>
      <c r="AL635" s="41"/>
      <c r="AM635" s="41"/>
      <c r="AN635" s="51">
        <f t="shared" ca="1" si="39"/>
        <v>1448.7266043381392</v>
      </c>
      <c r="AO635" s="59"/>
    </row>
    <row r="636" spans="1:41" ht="15" x14ac:dyDescent="0.2">
      <c r="A636" s="34" t="s">
        <v>38</v>
      </c>
      <c r="B636" s="35">
        <v>634</v>
      </c>
      <c r="C636" s="36">
        <v>2016</v>
      </c>
      <c r="D636" s="38" t="s">
        <v>250</v>
      </c>
      <c r="E636" s="39">
        <v>42629</v>
      </c>
      <c r="F636" s="40" t="s">
        <v>1350</v>
      </c>
      <c r="G636" s="41" t="s">
        <v>41</v>
      </c>
      <c r="H636" s="41" t="s">
        <v>42</v>
      </c>
      <c r="I636" s="42">
        <v>18000000</v>
      </c>
      <c r="J636" s="54">
        <v>18000000</v>
      </c>
      <c r="K636" s="54">
        <v>18000000</v>
      </c>
      <c r="L636" s="43">
        <v>0</v>
      </c>
      <c r="M636" s="37" t="s">
        <v>43</v>
      </c>
      <c r="N636" s="41" t="s">
        <v>1351</v>
      </c>
      <c r="O636" s="44">
        <v>42629.695775462962</v>
      </c>
      <c r="P636" s="44">
        <v>42719</v>
      </c>
      <c r="Q636" s="44">
        <v>42719</v>
      </c>
      <c r="R636" s="45">
        <f t="shared" si="37"/>
        <v>90.304224537037953</v>
      </c>
      <c r="S636" s="63">
        <f t="shared" si="36"/>
        <v>3.0101408179012652</v>
      </c>
      <c r="T636" s="46" t="str">
        <f t="shared" ca="1" si="38"/>
        <v>TERMINADO</v>
      </c>
      <c r="U636" s="47"/>
      <c r="V636" s="48"/>
      <c r="W636" s="48"/>
      <c r="X636" s="47"/>
      <c r="Y636" s="47"/>
      <c r="Z636" s="47"/>
      <c r="AA636" s="47"/>
      <c r="AB636" s="47"/>
      <c r="AC636" s="47"/>
      <c r="AD636" s="48"/>
      <c r="AE636" s="49"/>
      <c r="AF636" s="47"/>
      <c r="AG636" s="47"/>
      <c r="AH636" s="47"/>
      <c r="AI636" s="47"/>
      <c r="AJ636" s="47"/>
      <c r="AK636" s="47"/>
      <c r="AL636" s="41"/>
      <c r="AM636" s="41"/>
      <c r="AN636" s="51">
        <f t="shared" ca="1" si="39"/>
        <v>1705.6834632418418</v>
      </c>
      <c r="AO636" s="59"/>
    </row>
    <row r="637" spans="1:41" ht="15" x14ac:dyDescent="0.2">
      <c r="A637" s="34" t="s">
        <v>38</v>
      </c>
      <c r="B637" s="35">
        <v>635</v>
      </c>
      <c r="C637" s="36">
        <v>2016</v>
      </c>
      <c r="D637" s="38" t="s">
        <v>250</v>
      </c>
      <c r="E637" s="39">
        <v>42629</v>
      </c>
      <c r="F637" s="40" t="s">
        <v>1352</v>
      </c>
      <c r="G637" s="41" t="s">
        <v>41</v>
      </c>
      <c r="H637" s="41" t="s">
        <v>42</v>
      </c>
      <c r="I637" s="42">
        <v>19999998</v>
      </c>
      <c r="J637" s="54">
        <v>19999998</v>
      </c>
      <c r="K637" s="54">
        <v>19999998</v>
      </c>
      <c r="L637" s="43">
        <v>0</v>
      </c>
      <c r="M637" s="37" t="s">
        <v>43</v>
      </c>
      <c r="N637" s="41" t="s">
        <v>1353</v>
      </c>
      <c r="O637" s="44">
        <v>42629.698101851849</v>
      </c>
      <c r="P637" s="44">
        <v>42719</v>
      </c>
      <c r="Q637" s="44">
        <v>42719</v>
      </c>
      <c r="R637" s="45">
        <f t="shared" si="37"/>
        <v>90.30189814815094</v>
      </c>
      <c r="S637" s="63">
        <f t="shared" si="36"/>
        <v>3.0100632716050315</v>
      </c>
      <c r="T637" s="46" t="str">
        <f t="shared" ca="1" si="38"/>
        <v>TERMINADO</v>
      </c>
      <c r="U637" s="47"/>
      <c r="V637" s="48"/>
      <c r="W637" s="48"/>
      <c r="X637" s="47"/>
      <c r="Y637" s="47"/>
      <c r="Z637" s="47"/>
      <c r="AA637" s="47"/>
      <c r="AB637" s="47"/>
      <c r="AC637" s="47"/>
      <c r="AD637" s="48"/>
      <c r="AE637" s="49"/>
      <c r="AF637" s="47"/>
      <c r="AG637" s="47"/>
      <c r="AH637" s="47"/>
      <c r="AI637" s="47"/>
      <c r="AJ637" s="47"/>
      <c r="AK637" s="47"/>
      <c r="AL637" s="41"/>
      <c r="AM637" s="41"/>
      <c r="AN637" s="51">
        <f t="shared" ca="1" si="39"/>
        <v>1705.7248294173214</v>
      </c>
      <c r="AO637" s="59"/>
    </row>
    <row r="638" spans="1:41" ht="15" x14ac:dyDescent="0.2">
      <c r="A638" s="34" t="s">
        <v>38</v>
      </c>
      <c r="B638" s="35">
        <v>636</v>
      </c>
      <c r="C638" s="36">
        <v>2016</v>
      </c>
      <c r="D638" s="38" t="s">
        <v>46</v>
      </c>
      <c r="E638" s="39">
        <v>42629</v>
      </c>
      <c r="F638" s="40" t="s">
        <v>1354</v>
      </c>
      <c r="G638" s="41" t="s">
        <v>41</v>
      </c>
      <c r="H638" s="41" t="s">
        <v>42</v>
      </c>
      <c r="I638" s="42">
        <v>17500000</v>
      </c>
      <c r="J638" s="54">
        <v>17500000</v>
      </c>
      <c r="K638" s="54">
        <v>17500000</v>
      </c>
      <c r="L638" s="43">
        <v>0</v>
      </c>
      <c r="M638" s="37" t="s">
        <v>43</v>
      </c>
      <c r="N638" s="41" t="s">
        <v>1355</v>
      </c>
      <c r="O638" s="44">
        <v>42629.709189814814</v>
      </c>
      <c r="P638" s="44">
        <v>42735</v>
      </c>
      <c r="Q638" s="44">
        <v>42735</v>
      </c>
      <c r="R638" s="45">
        <f t="shared" si="37"/>
        <v>106.29081018518627</v>
      </c>
      <c r="S638" s="63">
        <f t="shared" si="36"/>
        <v>3.5430270061728759</v>
      </c>
      <c r="T638" s="46" t="str">
        <f t="shared" ca="1" si="38"/>
        <v>TERMINADO</v>
      </c>
      <c r="U638" s="47"/>
      <c r="V638" s="48"/>
      <c r="W638" s="48"/>
      <c r="X638" s="47"/>
      <c r="Y638" s="47"/>
      <c r="Z638" s="47"/>
      <c r="AA638" s="47"/>
      <c r="AB638" s="47"/>
      <c r="AC638" s="47"/>
      <c r="AD638" s="48"/>
      <c r="AE638" s="49"/>
      <c r="AF638" s="47"/>
      <c r="AG638" s="47"/>
      <c r="AH638" s="47"/>
      <c r="AI638" s="47"/>
      <c r="AJ638" s="47"/>
      <c r="AK638" s="47"/>
      <c r="AL638" s="41"/>
      <c r="AM638" s="41"/>
      <c r="AN638" s="51">
        <f t="shared" ca="1" si="39"/>
        <v>1449.1288640114781</v>
      </c>
      <c r="AO638" s="59"/>
    </row>
    <row r="639" spans="1:41" ht="15" x14ac:dyDescent="0.2">
      <c r="A639" s="34" t="s">
        <v>38</v>
      </c>
      <c r="B639" s="35">
        <v>637</v>
      </c>
      <c r="C639" s="36">
        <v>2016</v>
      </c>
      <c r="D639" s="38" t="s">
        <v>90</v>
      </c>
      <c r="E639" s="39">
        <v>42629</v>
      </c>
      <c r="F639" s="40" t="s">
        <v>1356</v>
      </c>
      <c r="G639" s="41" t="s">
        <v>41</v>
      </c>
      <c r="H639" s="41" t="s">
        <v>42</v>
      </c>
      <c r="I639" s="42">
        <v>28000000</v>
      </c>
      <c r="J639" s="54">
        <v>28000000</v>
      </c>
      <c r="K639" s="54">
        <v>28000000</v>
      </c>
      <c r="L639" s="43">
        <v>0</v>
      </c>
      <c r="M639" s="37" t="s">
        <v>43</v>
      </c>
      <c r="N639" s="41" t="s">
        <v>1357</v>
      </c>
      <c r="O639" s="44">
        <v>42629.711562500001</v>
      </c>
      <c r="P639" s="44">
        <v>42735</v>
      </c>
      <c r="Q639" s="44">
        <v>42735</v>
      </c>
      <c r="R639" s="45">
        <f t="shared" si="37"/>
        <v>106.28843749999942</v>
      </c>
      <c r="S639" s="63">
        <f t="shared" si="36"/>
        <v>3.5429479166666473</v>
      </c>
      <c r="T639" s="46" t="str">
        <f t="shared" ca="1" si="38"/>
        <v>TERMINADO</v>
      </c>
      <c r="U639" s="47"/>
      <c r="V639" s="48"/>
      <c r="W639" s="48"/>
      <c r="X639" s="47"/>
      <c r="Y639" s="47"/>
      <c r="Z639" s="47"/>
      <c r="AA639" s="47"/>
      <c r="AB639" s="47"/>
      <c r="AC639" s="47"/>
      <c r="AD639" s="48"/>
      <c r="AE639" s="49"/>
      <c r="AF639" s="47"/>
      <c r="AG639" s="47"/>
      <c r="AH639" s="47"/>
      <c r="AI639" s="47"/>
      <c r="AJ639" s="47"/>
      <c r="AK639" s="47"/>
      <c r="AL639" s="41"/>
      <c r="AM639" s="41"/>
      <c r="AN639" s="51">
        <f t="shared" ca="1" si="39"/>
        <v>1449.1589807216874</v>
      </c>
      <c r="AO639" s="59"/>
    </row>
    <row r="640" spans="1:41" ht="15" x14ac:dyDescent="0.2">
      <c r="A640" s="34" t="s">
        <v>38</v>
      </c>
      <c r="B640" s="35">
        <v>638</v>
      </c>
      <c r="C640" s="36">
        <v>2016</v>
      </c>
      <c r="D640" s="38" t="s">
        <v>146</v>
      </c>
      <c r="E640" s="39">
        <v>42629</v>
      </c>
      <c r="F640" s="40" t="s">
        <v>1358</v>
      </c>
      <c r="G640" s="41" t="s">
        <v>41</v>
      </c>
      <c r="H640" s="41" t="s">
        <v>42</v>
      </c>
      <c r="I640" s="42">
        <v>11700000</v>
      </c>
      <c r="J640" s="54">
        <v>11700000</v>
      </c>
      <c r="K640" s="54">
        <v>0</v>
      </c>
      <c r="L640" s="43">
        <v>0</v>
      </c>
      <c r="M640" s="37" t="s">
        <v>43</v>
      </c>
      <c r="N640" s="41" t="s">
        <v>1359</v>
      </c>
      <c r="O640" s="44">
        <v>42629.717152777775</v>
      </c>
      <c r="P640" s="44">
        <v>42719</v>
      </c>
      <c r="Q640" s="44">
        <v>42719</v>
      </c>
      <c r="R640" s="45">
        <f t="shared" si="37"/>
        <v>90.282847222224518</v>
      </c>
      <c r="S640" s="63">
        <f t="shared" si="36"/>
        <v>3.0094282407408173</v>
      </c>
      <c r="T640" s="46" t="str">
        <f t="shared" ca="1" si="38"/>
        <v>TERMINADO</v>
      </c>
      <c r="U640" s="47"/>
      <c r="V640" s="48"/>
      <c r="W640" s="48"/>
      <c r="X640" s="47"/>
      <c r="Y640" s="47"/>
      <c r="Z640" s="47"/>
      <c r="AA640" s="47"/>
      <c r="AB640" s="47"/>
      <c r="AC640" s="47"/>
      <c r="AD640" s="48"/>
      <c r="AE640" s="49"/>
      <c r="AF640" s="47"/>
      <c r="AG640" s="47"/>
      <c r="AH640" s="47"/>
      <c r="AI640" s="47"/>
      <c r="AJ640" s="47"/>
      <c r="AK640" s="47"/>
      <c r="AL640" s="41"/>
      <c r="AM640" s="41"/>
      <c r="AN640" s="51">
        <f t="shared" ca="1" si="39"/>
        <v>1706.0636595021563</v>
      </c>
      <c r="AO640" s="59"/>
    </row>
    <row r="641" spans="1:41" ht="15" x14ac:dyDescent="0.2">
      <c r="A641" s="34" t="s">
        <v>38</v>
      </c>
      <c r="B641" s="35">
        <v>639</v>
      </c>
      <c r="C641" s="36">
        <v>2016</v>
      </c>
      <c r="D641" s="38" t="s">
        <v>367</v>
      </c>
      <c r="E641" s="39">
        <v>42629</v>
      </c>
      <c r="F641" s="40" t="s">
        <v>1360</v>
      </c>
      <c r="G641" s="41" t="s">
        <v>41</v>
      </c>
      <c r="H641" s="41" t="s">
        <v>42</v>
      </c>
      <c r="I641" s="42">
        <v>12000000</v>
      </c>
      <c r="J641" s="54">
        <v>12000000</v>
      </c>
      <c r="K641" s="54">
        <v>12000000</v>
      </c>
      <c r="L641" s="43">
        <v>0</v>
      </c>
      <c r="M641" s="37" t="s">
        <v>43</v>
      </c>
      <c r="N641" s="41" t="s">
        <v>1361</v>
      </c>
      <c r="O641" s="44">
        <v>42629.72148148148</v>
      </c>
      <c r="P641" s="44">
        <v>42719</v>
      </c>
      <c r="Q641" s="44">
        <v>42719</v>
      </c>
      <c r="R641" s="45">
        <f t="shared" si="37"/>
        <v>90.278518518520286</v>
      </c>
      <c r="S641" s="63">
        <f t="shared" ref="S641:S704" si="40">+R641/30</f>
        <v>3.009283950617343</v>
      </c>
      <c r="T641" s="46" t="str">
        <f t="shared" ca="1" si="38"/>
        <v>TERMINADO</v>
      </c>
      <c r="U641" s="47"/>
      <c r="V641" s="48"/>
      <c r="W641" s="48"/>
      <c r="X641" s="47"/>
      <c r="Y641" s="47"/>
      <c r="Z641" s="47"/>
      <c r="AA641" s="47"/>
      <c r="AB641" s="47"/>
      <c r="AC641" s="47"/>
      <c r="AD641" s="48"/>
      <c r="AE641" s="49"/>
      <c r="AF641" s="47"/>
      <c r="AG641" s="47"/>
      <c r="AH641" s="47"/>
      <c r="AI641" s="47"/>
      <c r="AJ641" s="47"/>
      <c r="AK641" s="47"/>
      <c r="AL641" s="41"/>
      <c r="AM641" s="41"/>
      <c r="AN641" s="51">
        <f t="shared" ca="1" si="39"/>
        <v>1706.1406675637218</v>
      </c>
      <c r="AO641" s="59"/>
    </row>
    <row r="642" spans="1:41" ht="15" x14ac:dyDescent="0.2">
      <c r="A642" s="34" t="s">
        <v>38</v>
      </c>
      <c r="B642" s="35">
        <v>640</v>
      </c>
      <c r="C642" s="36">
        <v>2016</v>
      </c>
      <c r="D642" s="38" t="s">
        <v>46</v>
      </c>
      <c r="E642" s="39">
        <v>42629</v>
      </c>
      <c r="F642" s="40" t="s">
        <v>1362</v>
      </c>
      <c r="G642" s="41" t="s">
        <v>41</v>
      </c>
      <c r="H642" s="41" t="s">
        <v>42</v>
      </c>
      <c r="I642" s="42">
        <v>21000000</v>
      </c>
      <c r="J642" s="54">
        <v>21000000</v>
      </c>
      <c r="K642" s="54">
        <v>21000000</v>
      </c>
      <c r="L642" s="43">
        <v>0</v>
      </c>
      <c r="M642" s="37" t="s">
        <v>43</v>
      </c>
      <c r="N642" s="41" t="s">
        <v>1363</v>
      </c>
      <c r="O642" s="44">
        <v>42629.718854166669</v>
      </c>
      <c r="P642" s="44">
        <v>42719</v>
      </c>
      <c r="Q642" s="44">
        <v>42719</v>
      </c>
      <c r="R642" s="45">
        <f t="shared" si="37"/>
        <v>90.281145833330811</v>
      </c>
      <c r="S642" s="63">
        <f t="shared" si="40"/>
        <v>3.0093715277776938</v>
      </c>
      <c r="T642" s="46" t="str">
        <f t="shared" ca="1" si="38"/>
        <v>TERMINADO</v>
      </c>
      <c r="U642" s="47"/>
      <c r="V642" s="48"/>
      <c r="W642" s="48"/>
      <c r="X642" s="47"/>
      <c r="Y642" s="47"/>
      <c r="Z642" s="47"/>
      <c r="AA642" s="47"/>
      <c r="AB642" s="47"/>
      <c r="AC642" s="47"/>
      <c r="AD642" s="48"/>
      <c r="AE642" s="49"/>
      <c r="AF642" s="47"/>
      <c r="AG642" s="47"/>
      <c r="AH642" s="47"/>
      <c r="AI642" s="47"/>
      <c r="AJ642" s="47"/>
      <c r="AK642" s="47"/>
      <c r="AL642" s="41"/>
      <c r="AM642" s="41"/>
      <c r="AN642" s="51">
        <f t="shared" ca="1" si="39"/>
        <v>1706.093926495864</v>
      </c>
      <c r="AO642" s="59"/>
    </row>
    <row r="643" spans="1:41" ht="15" x14ac:dyDescent="0.2">
      <c r="A643" s="34" t="s">
        <v>38</v>
      </c>
      <c r="B643" s="35">
        <v>641</v>
      </c>
      <c r="C643" s="36">
        <v>2016</v>
      </c>
      <c r="D643" s="38" t="s">
        <v>348</v>
      </c>
      <c r="E643" s="39">
        <v>42629</v>
      </c>
      <c r="F643" s="40" t="s">
        <v>1364</v>
      </c>
      <c r="G643" s="41" t="s">
        <v>41</v>
      </c>
      <c r="H643" s="41" t="s">
        <v>42</v>
      </c>
      <c r="I643" s="42">
        <v>16864000</v>
      </c>
      <c r="J643" s="54">
        <v>16864000</v>
      </c>
      <c r="K643" s="54">
        <v>16864000</v>
      </c>
      <c r="L643" s="43">
        <v>0</v>
      </c>
      <c r="M643" s="37" t="s">
        <v>43</v>
      </c>
      <c r="N643" s="41" t="s">
        <v>1365</v>
      </c>
      <c r="O643" s="44">
        <v>42632.469537037039</v>
      </c>
      <c r="P643" s="44">
        <v>42735</v>
      </c>
      <c r="Q643" s="44">
        <v>42735</v>
      </c>
      <c r="R643" s="45">
        <f t="shared" ref="R643:R706" si="41">P643-O643+1</f>
        <v>103.53046296296088</v>
      </c>
      <c r="S643" s="63">
        <f t="shared" si="40"/>
        <v>3.4510154320986959</v>
      </c>
      <c r="T643" s="46" t="str">
        <f t="shared" ref="T643:T706" ca="1" si="42">IF(O643=0,"",IF($T$1&gt;P643,"TERMINADO","EN EJECUCION"))</f>
        <v>TERMINADO</v>
      </c>
      <c r="U643" s="47"/>
      <c r="V643" s="48"/>
      <c r="W643" s="48"/>
      <c r="X643" s="47"/>
      <c r="Y643" s="47"/>
      <c r="Z643" s="47"/>
      <c r="AA643" s="47"/>
      <c r="AB643" s="47"/>
      <c r="AC643" s="47"/>
      <c r="AD643" s="48"/>
      <c r="AE643" s="49"/>
      <c r="AF643" s="47"/>
      <c r="AG643" s="47"/>
      <c r="AH643" s="47"/>
      <c r="AI643" s="47"/>
      <c r="AJ643" s="47"/>
      <c r="AK643" s="47"/>
      <c r="AL643" s="41"/>
      <c r="AM643" s="41"/>
      <c r="AN643" s="51">
        <f t="shared" ca="1" si="39"/>
        <v>1485.0995725895948</v>
      </c>
      <c r="AO643" s="59"/>
    </row>
    <row r="644" spans="1:41" ht="15" x14ac:dyDescent="0.2">
      <c r="A644" s="34" t="s">
        <v>38</v>
      </c>
      <c r="B644" s="35">
        <v>642</v>
      </c>
      <c r="C644" s="36">
        <v>2016</v>
      </c>
      <c r="D644" s="38" t="s">
        <v>250</v>
      </c>
      <c r="E644" s="39">
        <v>42632</v>
      </c>
      <c r="F644" s="40" t="s">
        <v>1366</v>
      </c>
      <c r="G644" s="41" t="s">
        <v>41</v>
      </c>
      <c r="H644" s="41" t="s">
        <v>42</v>
      </c>
      <c r="I644" s="42">
        <v>13500000</v>
      </c>
      <c r="J644" s="54">
        <v>13500000</v>
      </c>
      <c r="K644" s="54">
        <v>13500000</v>
      </c>
      <c r="L644" s="43">
        <v>0</v>
      </c>
      <c r="M644" s="37" t="s">
        <v>43</v>
      </c>
      <c r="N644" s="41" t="s">
        <v>1367</v>
      </c>
      <c r="O644" s="44">
        <v>42632.690416666665</v>
      </c>
      <c r="P644" s="44">
        <v>42722</v>
      </c>
      <c r="Q644" s="44">
        <v>42722</v>
      </c>
      <c r="R644" s="45">
        <f t="shared" si="41"/>
        <v>90.309583333335468</v>
      </c>
      <c r="S644" s="63">
        <f t="shared" si="40"/>
        <v>3.0103194444445154</v>
      </c>
      <c r="T644" s="46" t="str">
        <f t="shared" ca="1" si="42"/>
        <v>TERMINADO</v>
      </c>
      <c r="U644" s="47"/>
      <c r="V644" s="48"/>
      <c r="W644" s="48"/>
      <c r="X644" s="47"/>
      <c r="Y644" s="47"/>
      <c r="Z644" s="47"/>
      <c r="AA644" s="47"/>
      <c r="AB644" s="47"/>
      <c r="AC644" s="47"/>
      <c r="AD644" s="48"/>
      <c r="AE644" s="49"/>
      <c r="AF644" s="47"/>
      <c r="AG644" s="47"/>
      <c r="AH644" s="47"/>
      <c r="AI644" s="47"/>
      <c r="AJ644" s="47"/>
      <c r="AK644" s="47"/>
      <c r="AL644" s="41"/>
      <c r="AM644" s="41"/>
      <c r="AN644" s="51">
        <f t="shared" ca="1" si="39"/>
        <v>1702.2662784956922</v>
      </c>
      <c r="AO644" s="59"/>
    </row>
    <row r="645" spans="1:41" ht="15" x14ac:dyDescent="0.2">
      <c r="A645" s="34" t="s">
        <v>38</v>
      </c>
      <c r="B645" s="35">
        <v>643</v>
      </c>
      <c r="C645" s="36">
        <v>2016</v>
      </c>
      <c r="D645" s="38" t="s">
        <v>250</v>
      </c>
      <c r="E645" s="39">
        <v>42632</v>
      </c>
      <c r="F645" s="40" t="s">
        <v>1368</v>
      </c>
      <c r="G645" s="41" t="s">
        <v>41</v>
      </c>
      <c r="H645" s="41" t="s">
        <v>42</v>
      </c>
      <c r="I645" s="42">
        <v>15000000</v>
      </c>
      <c r="J645" s="54">
        <v>15000000</v>
      </c>
      <c r="K645" s="54">
        <v>15000000</v>
      </c>
      <c r="L645" s="43">
        <v>0</v>
      </c>
      <c r="M645" s="37" t="s">
        <v>43</v>
      </c>
      <c r="N645" s="41" t="s">
        <v>1369</v>
      </c>
      <c r="O645" s="44">
        <v>42632.688275462962</v>
      </c>
      <c r="P645" s="44">
        <v>42722</v>
      </c>
      <c r="Q645" s="44">
        <v>42722</v>
      </c>
      <c r="R645" s="45">
        <f t="shared" si="41"/>
        <v>90.311724537037662</v>
      </c>
      <c r="S645" s="63">
        <f t="shared" si="40"/>
        <v>3.0103908179012553</v>
      </c>
      <c r="T645" s="46" t="str">
        <f t="shared" ca="1" si="42"/>
        <v>TERMINADO</v>
      </c>
      <c r="U645" s="47"/>
      <c r="V645" s="48"/>
      <c r="W645" s="48"/>
      <c r="X645" s="47"/>
      <c r="Y645" s="47"/>
      <c r="Z645" s="47"/>
      <c r="AA645" s="47"/>
      <c r="AB645" s="47"/>
      <c r="AC645" s="47"/>
      <c r="AD645" s="48"/>
      <c r="AE645" s="49"/>
      <c r="AF645" s="47"/>
      <c r="AG645" s="47"/>
      <c r="AH645" s="47"/>
      <c r="AI645" s="47"/>
      <c r="AJ645" s="47"/>
      <c r="AK645" s="47"/>
      <c r="AL645" s="41"/>
      <c r="AM645" s="41"/>
      <c r="AN645" s="51">
        <f t="shared" ca="1" si="39"/>
        <v>1702.2282903108246</v>
      </c>
      <c r="AO645" s="59"/>
    </row>
    <row r="646" spans="1:41" ht="15" x14ac:dyDescent="0.2">
      <c r="A646" s="34" t="s">
        <v>38</v>
      </c>
      <c r="B646" s="35">
        <v>644</v>
      </c>
      <c r="C646" s="36">
        <v>2016</v>
      </c>
      <c r="D646" s="38" t="s">
        <v>250</v>
      </c>
      <c r="E646" s="39">
        <v>42632</v>
      </c>
      <c r="F646" s="40" t="s">
        <v>1370</v>
      </c>
      <c r="G646" s="41" t="s">
        <v>41</v>
      </c>
      <c r="H646" s="41" t="s">
        <v>42</v>
      </c>
      <c r="I646" s="42">
        <v>5880000</v>
      </c>
      <c r="J646" s="54">
        <v>5880000</v>
      </c>
      <c r="K646" s="54">
        <v>5880000</v>
      </c>
      <c r="L646" s="43">
        <v>0</v>
      </c>
      <c r="M646" s="37" t="s">
        <v>43</v>
      </c>
      <c r="N646" s="41" t="s">
        <v>1371</v>
      </c>
      <c r="O646" s="44">
        <v>42632.680937500001</v>
      </c>
      <c r="P646" s="44">
        <v>42722</v>
      </c>
      <c r="Q646" s="44">
        <v>42722</v>
      </c>
      <c r="R646" s="45">
        <f t="shared" si="41"/>
        <v>90.319062499998836</v>
      </c>
      <c r="S646" s="63">
        <f t="shared" si="40"/>
        <v>3.010635416666628</v>
      </c>
      <c r="T646" s="46" t="str">
        <f t="shared" ca="1" si="42"/>
        <v>TERMINADO</v>
      </c>
      <c r="U646" s="47"/>
      <c r="V646" s="48"/>
      <c r="W646" s="48"/>
      <c r="X646" s="47"/>
      <c r="Y646" s="47"/>
      <c r="Z646" s="47"/>
      <c r="AA646" s="47"/>
      <c r="AB646" s="47"/>
      <c r="AC646" s="47"/>
      <c r="AD646" s="48"/>
      <c r="AE646" s="49"/>
      <c r="AF646" s="47"/>
      <c r="AG646" s="47"/>
      <c r="AH646" s="47"/>
      <c r="AI646" s="47"/>
      <c r="AJ646" s="47"/>
      <c r="AK646" s="47"/>
      <c r="AL646" s="41"/>
      <c r="AM646" s="41"/>
      <c r="AN646" s="51">
        <f t="shared" ca="1" si="39"/>
        <v>1702.0981174378539</v>
      </c>
      <c r="AO646" s="59"/>
    </row>
    <row r="647" spans="1:41" ht="15" x14ac:dyDescent="0.2">
      <c r="A647" s="34" t="s">
        <v>38</v>
      </c>
      <c r="B647" s="35">
        <v>645</v>
      </c>
      <c r="C647" s="36">
        <v>2016</v>
      </c>
      <c r="D647" s="38" t="s">
        <v>250</v>
      </c>
      <c r="E647" s="39">
        <v>42632</v>
      </c>
      <c r="F647" s="40" t="s">
        <v>1372</v>
      </c>
      <c r="G647" s="41" t="s">
        <v>41</v>
      </c>
      <c r="H647" s="41" t="s">
        <v>42</v>
      </c>
      <c r="I647" s="42">
        <v>24900000</v>
      </c>
      <c r="J647" s="54">
        <v>24900000</v>
      </c>
      <c r="K647" s="54">
        <v>24900000</v>
      </c>
      <c r="L647" s="43">
        <v>0</v>
      </c>
      <c r="M647" s="37" t="s">
        <v>43</v>
      </c>
      <c r="N647" s="41" t="s">
        <v>1373</v>
      </c>
      <c r="O647" s="44">
        <v>42632.683657407404</v>
      </c>
      <c r="P647" s="44">
        <v>42722</v>
      </c>
      <c r="Q647" s="44">
        <v>42722</v>
      </c>
      <c r="R647" s="45">
        <f t="shared" si="41"/>
        <v>90.316342592595902</v>
      </c>
      <c r="S647" s="63">
        <f t="shared" si="40"/>
        <v>3.0105447530865299</v>
      </c>
      <c r="T647" s="46" t="str">
        <f t="shared" ca="1" si="42"/>
        <v>TERMINADO</v>
      </c>
      <c r="U647" s="47"/>
      <c r="V647" s="48"/>
      <c r="W647" s="48"/>
      <c r="X647" s="47"/>
      <c r="Y647" s="47"/>
      <c r="Z647" s="47"/>
      <c r="AA647" s="47"/>
      <c r="AB647" s="47"/>
      <c r="AC647" s="47"/>
      <c r="AD647" s="48"/>
      <c r="AE647" s="49"/>
      <c r="AF647" s="47"/>
      <c r="AG647" s="47"/>
      <c r="AH647" s="47"/>
      <c r="AI647" s="47"/>
      <c r="AJ647" s="47"/>
      <c r="AK647" s="47"/>
      <c r="AL647" s="41"/>
      <c r="AM647" s="41"/>
      <c r="AN647" s="51">
        <f t="shared" ref="AN647:AN710" ca="1" si="43">IF(R647=1,"",100*($T$1-O647+1)/R647)</f>
        <v>1702.1463651680515</v>
      </c>
      <c r="AO647" s="59"/>
    </row>
    <row r="648" spans="1:41" ht="15" x14ac:dyDescent="0.2">
      <c r="A648" s="34" t="s">
        <v>38</v>
      </c>
      <c r="B648" s="35">
        <v>646</v>
      </c>
      <c r="C648" s="36">
        <v>2016</v>
      </c>
      <c r="D648" s="38" t="s">
        <v>256</v>
      </c>
      <c r="E648" s="39">
        <v>42632</v>
      </c>
      <c r="F648" s="40" t="s">
        <v>1374</v>
      </c>
      <c r="G648" s="41" t="s">
        <v>41</v>
      </c>
      <c r="H648" s="41" t="s">
        <v>42</v>
      </c>
      <c r="I648" s="42">
        <v>15921000</v>
      </c>
      <c r="J648" s="54">
        <v>15921000</v>
      </c>
      <c r="K648" s="54">
        <v>15921000</v>
      </c>
      <c r="L648" s="43">
        <v>0</v>
      </c>
      <c r="M648" s="37" t="s">
        <v>43</v>
      </c>
      <c r="N648" s="41" t="s">
        <v>1375</v>
      </c>
      <c r="O648" s="44">
        <v>42632.659421296295</v>
      </c>
      <c r="P648" s="44">
        <v>42722</v>
      </c>
      <c r="Q648" s="44">
        <v>42722</v>
      </c>
      <c r="R648" s="45">
        <f t="shared" si="41"/>
        <v>90.340578703704523</v>
      </c>
      <c r="S648" s="63">
        <f t="shared" si="40"/>
        <v>3.0113526234568173</v>
      </c>
      <c r="T648" s="46" t="str">
        <f t="shared" ca="1" si="42"/>
        <v>TERMINADO</v>
      </c>
      <c r="U648" s="47"/>
      <c r="V648" s="48"/>
      <c r="W648" s="48"/>
      <c r="X648" s="47"/>
      <c r="Y648" s="47"/>
      <c r="Z648" s="47"/>
      <c r="AA648" s="47"/>
      <c r="AB648" s="47"/>
      <c r="AC648" s="47"/>
      <c r="AD648" s="48"/>
      <c r="AE648" s="49"/>
      <c r="AF648" s="47"/>
      <c r="AG648" s="47"/>
      <c r="AH648" s="47"/>
      <c r="AI648" s="47"/>
      <c r="AJ648" s="47"/>
      <c r="AK648" s="47"/>
      <c r="AL648" s="41"/>
      <c r="AM648" s="41"/>
      <c r="AN648" s="51">
        <f t="shared" ca="1" si="43"/>
        <v>1701.716549487483</v>
      </c>
      <c r="AO648" s="59"/>
    </row>
    <row r="649" spans="1:41" ht="15" x14ac:dyDescent="0.2">
      <c r="A649" s="34" t="s">
        <v>38</v>
      </c>
      <c r="B649" s="65">
        <v>647</v>
      </c>
      <c r="C649" s="36">
        <v>2016</v>
      </c>
      <c r="D649" s="38" t="s">
        <v>50</v>
      </c>
      <c r="E649" s="39">
        <v>42632</v>
      </c>
      <c r="F649" s="40" t="s">
        <v>1376</v>
      </c>
      <c r="G649" s="41" t="s">
        <v>41</v>
      </c>
      <c r="H649" s="41" t="s">
        <v>42</v>
      </c>
      <c r="I649" s="42">
        <v>21000000</v>
      </c>
      <c r="J649" s="54">
        <v>21000000</v>
      </c>
      <c r="K649" s="54">
        <v>21000000</v>
      </c>
      <c r="L649" s="43">
        <v>0</v>
      </c>
      <c r="M649" s="37" t="s">
        <v>43</v>
      </c>
      <c r="N649" s="41" t="s">
        <v>1377</v>
      </c>
      <c r="O649" s="44">
        <v>42632.760358796295</v>
      </c>
      <c r="P649" s="44">
        <v>42722</v>
      </c>
      <c r="Q649" s="44">
        <v>42722</v>
      </c>
      <c r="R649" s="45">
        <f t="shared" si="41"/>
        <v>90.239641203705105</v>
      </c>
      <c r="S649" s="63">
        <f t="shared" si="40"/>
        <v>3.0079880401235033</v>
      </c>
      <c r="T649" s="46" t="str">
        <f t="shared" ca="1" si="42"/>
        <v>TERMINADO</v>
      </c>
      <c r="U649" s="47"/>
      <c r="V649" s="48"/>
      <c r="W649" s="48"/>
      <c r="X649" s="47"/>
      <c r="Y649" s="47"/>
      <c r="Z649" s="47"/>
      <c r="AA649" s="47"/>
      <c r="AB649" s="47"/>
      <c r="AC649" s="47"/>
      <c r="AD649" s="48"/>
      <c r="AE649" s="49"/>
      <c r="AF649" s="47"/>
      <c r="AG649" s="47"/>
      <c r="AH649" s="47"/>
      <c r="AI649" s="47"/>
      <c r="AJ649" s="47"/>
      <c r="AK649" s="47"/>
      <c r="AL649" s="41"/>
      <c r="AM649" s="41"/>
      <c r="AN649" s="51">
        <f t="shared" ca="1" si="43"/>
        <v>1703.5081486345587</v>
      </c>
      <c r="AO649" s="59"/>
    </row>
    <row r="650" spans="1:41" ht="15" x14ac:dyDescent="0.2">
      <c r="A650" s="34" t="s">
        <v>38</v>
      </c>
      <c r="B650" s="35">
        <v>648</v>
      </c>
      <c r="C650" s="36">
        <v>2016</v>
      </c>
      <c r="D650" s="38" t="s">
        <v>743</v>
      </c>
      <c r="E650" s="39">
        <v>42632</v>
      </c>
      <c r="F650" s="40" t="s">
        <v>1378</v>
      </c>
      <c r="G650" s="41" t="s">
        <v>41</v>
      </c>
      <c r="H650" s="41" t="s">
        <v>42</v>
      </c>
      <c r="I650" s="42">
        <v>14644626</v>
      </c>
      <c r="J650" s="54">
        <v>14644626</v>
      </c>
      <c r="K650" s="54">
        <v>14644626</v>
      </c>
      <c r="L650" s="43">
        <v>0</v>
      </c>
      <c r="M650" s="37" t="s">
        <v>43</v>
      </c>
      <c r="N650" s="41" t="s">
        <v>1379</v>
      </c>
      <c r="O650" s="44">
        <v>42632.65016203704</v>
      </c>
      <c r="P650" s="44">
        <v>42735</v>
      </c>
      <c r="Q650" s="44">
        <v>42735</v>
      </c>
      <c r="R650" s="45">
        <f t="shared" si="41"/>
        <v>103.34983796296001</v>
      </c>
      <c r="S650" s="63">
        <f t="shared" si="40"/>
        <v>3.4449945987653336</v>
      </c>
      <c r="T650" s="46" t="str">
        <f t="shared" ca="1" si="42"/>
        <v>TERMINADO</v>
      </c>
      <c r="U650" s="47"/>
      <c r="V650" s="48"/>
      <c r="W650" s="48"/>
      <c r="X650" s="47"/>
      <c r="Y650" s="47"/>
      <c r="Z650" s="47"/>
      <c r="AA650" s="47"/>
      <c r="AB650" s="47"/>
      <c r="AC650" s="47"/>
      <c r="AD650" s="48"/>
      <c r="AE650" s="49"/>
      <c r="AF650" s="47"/>
      <c r="AG650" s="47"/>
      <c r="AH650" s="47"/>
      <c r="AI650" s="47"/>
      <c r="AJ650" s="47"/>
      <c r="AK650" s="47"/>
      <c r="AL650" s="41"/>
      <c r="AM650" s="41"/>
      <c r="AN650" s="51">
        <f t="shared" ca="1" si="43"/>
        <v>1487.5203176553962</v>
      </c>
      <c r="AO650" s="59"/>
    </row>
    <row r="651" spans="1:41" ht="15" x14ac:dyDescent="0.2">
      <c r="A651" s="34" t="s">
        <v>38</v>
      </c>
      <c r="B651" s="35">
        <v>649</v>
      </c>
      <c r="C651" s="36">
        <v>2016</v>
      </c>
      <c r="D651" s="38" t="s">
        <v>160</v>
      </c>
      <c r="E651" s="39">
        <v>42632</v>
      </c>
      <c r="F651" s="40" t="s">
        <v>1380</v>
      </c>
      <c r="G651" s="41" t="s">
        <v>41</v>
      </c>
      <c r="H651" s="41" t="s">
        <v>42</v>
      </c>
      <c r="I651" s="42">
        <v>9975000</v>
      </c>
      <c r="J651" s="54">
        <v>9975000</v>
      </c>
      <c r="K651" s="54">
        <v>9975000</v>
      </c>
      <c r="L651" s="43">
        <v>0</v>
      </c>
      <c r="M651" s="37" t="s">
        <v>43</v>
      </c>
      <c r="N651" s="41" t="s">
        <v>1185</v>
      </c>
      <c r="O651" s="44">
        <v>42632.724942129629</v>
      </c>
      <c r="P651" s="44">
        <v>42735</v>
      </c>
      <c r="Q651" s="44">
        <v>42735</v>
      </c>
      <c r="R651" s="45">
        <f t="shared" si="41"/>
        <v>103.2750578703708</v>
      </c>
      <c r="S651" s="63">
        <f t="shared" si="40"/>
        <v>3.44250192901236</v>
      </c>
      <c r="T651" s="46" t="str">
        <f t="shared" ca="1" si="42"/>
        <v>TERMINADO</v>
      </c>
      <c r="U651" s="47"/>
      <c r="V651" s="48"/>
      <c r="W651" s="48"/>
      <c r="X651" s="47"/>
      <c r="Y651" s="47"/>
      <c r="Z651" s="47"/>
      <c r="AA651" s="47"/>
      <c r="AB651" s="47"/>
      <c r="AC651" s="47"/>
      <c r="AD651" s="48"/>
      <c r="AE651" s="49"/>
      <c r="AF651" s="47"/>
      <c r="AG651" s="47"/>
      <c r="AH651" s="47"/>
      <c r="AI651" s="47"/>
      <c r="AJ651" s="47"/>
      <c r="AK651" s="47"/>
      <c r="AL651" s="41"/>
      <c r="AM651" s="41"/>
      <c r="AN651" s="51">
        <f t="shared" ca="1" si="43"/>
        <v>1488.5250026196391</v>
      </c>
      <c r="AO651" s="59"/>
    </row>
    <row r="652" spans="1:41" ht="15" x14ac:dyDescent="0.2">
      <c r="A652" s="34" t="s">
        <v>38</v>
      </c>
      <c r="B652" s="35">
        <v>651</v>
      </c>
      <c r="C652" s="36">
        <v>2016</v>
      </c>
      <c r="D652" s="38" t="s">
        <v>348</v>
      </c>
      <c r="E652" s="39">
        <v>42632</v>
      </c>
      <c r="F652" s="40" t="s">
        <v>1381</v>
      </c>
      <c r="G652" s="41" t="s">
        <v>41</v>
      </c>
      <c r="H652" s="41" t="s">
        <v>42</v>
      </c>
      <c r="I652" s="42">
        <v>4333333</v>
      </c>
      <c r="J652" s="54">
        <v>4333333</v>
      </c>
      <c r="K652" s="54">
        <v>4333333</v>
      </c>
      <c r="L652" s="43">
        <v>0</v>
      </c>
      <c r="M652" s="37" t="s">
        <v>43</v>
      </c>
      <c r="N652" s="41" t="s">
        <v>1382</v>
      </c>
      <c r="O652" s="44">
        <v>42635.737037037034</v>
      </c>
      <c r="P652" s="44">
        <v>42735</v>
      </c>
      <c r="Q652" s="44">
        <v>42735</v>
      </c>
      <c r="R652" s="45">
        <f t="shared" si="41"/>
        <v>100.26296296296641</v>
      </c>
      <c r="S652" s="63">
        <f t="shared" si="40"/>
        <v>3.3420987654322136</v>
      </c>
      <c r="T652" s="46" t="str">
        <f t="shared" ca="1" si="42"/>
        <v>TERMINADO</v>
      </c>
      <c r="U652" s="47"/>
      <c r="V652" s="48"/>
      <c r="W652" s="48"/>
      <c r="X652" s="47"/>
      <c r="Y652" s="47"/>
      <c r="Z652" s="47"/>
      <c r="AA652" s="47"/>
      <c r="AB652" s="47"/>
      <c r="AC652" s="47"/>
      <c r="AD652" s="48"/>
      <c r="AE652" s="49"/>
      <c r="AF652" s="47"/>
      <c r="AG652" s="47"/>
      <c r="AH652" s="47"/>
      <c r="AI652" s="47"/>
      <c r="AJ652" s="47"/>
      <c r="AK652" s="47"/>
      <c r="AL652" s="41"/>
      <c r="AM652" s="41"/>
      <c r="AN652" s="51">
        <f t="shared" ca="1" si="43"/>
        <v>1530.2390011450877</v>
      </c>
      <c r="AO652" s="59"/>
    </row>
    <row r="653" spans="1:41" ht="15" x14ac:dyDescent="0.2">
      <c r="A653" s="34" t="s">
        <v>38</v>
      </c>
      <c r="B653" s="35">
        <v>652</v>
      </c>
      <c r="C653" s="36">
        <v>2016</v>
      </c>
      <c r="D653" s="38" t="s">
        <v>63</v>
      </c>
      <c r="E653" s="39">
        <v>42632</v>
      </c>
      <c r="F653" s="40" t="s">
        <v>1383</v>
      </c>
      <c r="G653" s="41" t="s">
        <v>41</v>
      </c>
      <c r="H653" s="41" t="s">
        <v>42</v>
      </c>
      <c r="I653" s="42">
        <v>11900000</v>
      </c>
      <c r="J653" s="54">
        <v>11900000</v>
      </c>
      <c r="K653" s="54">
        <v>11900000</v>
      </c>
      <c r="L653" s="43">
        <v>0</v>
      </c>
      <c r="M653" s="37" t="s">
        <v>43</v>
      </c>
      <c r="N653" s="41" t="s">
        <v>1384</v>
      </c>
      <c r="O653" s="44">
        <v>42632.7809837963</v>
      </c>
      <c r="P653" s="44">
        <v>42735</v>
      </c>
      <c r="Q653" s="44">
        <v>42735</v>
      </c>
      <c r="R653" s="45">
        <f t="shared" si="41"/>
        <v>103.21901620370045</v>
      </c>
      <c r="S653" s="63">
        <f t="shared" si="40"/>
        <v>3.4406338734566817</v>
      </c>
      <c r="T653" s="46" t="str">
        <f t="shared" ca="1" si="42"/>
        <v>TERMINADO</v>
      </c>
      <c r="U653" s="47"/>
      <c r="V653" s="48"/>
      <c r="W653" s="48"/>
      <c r="X653" s="47"/>
      <c r="Y653" s="47"/>
      <c r="Z653" s="47"/>
      <c r="AA653" s="47"/>
      <c r="AB653" s="47"/>
      <c r="AC653" s="47"/>
      <c r="AD653" s="48"/>
      <c r="AE653" s="49"/>
      <c r="AF653" s="47"/>
      <c r="AG653" s="47"/>
      <c r="AH653" s="47"/>
      <c r="AI653" s="47"/>
      <c r="AJ653" s="47"/>
      <c r="AK653" s="47"/>
      <c r="AL653" s="41"/>
      <c r="AM653" s="41"/>
      <c r="AN653" s="51">
        <f t="shared" ca="1" si="43"/>
        <v>1489.278887496886</v>
      </c>
      <c r="AO653" s="59"/>
    </row>
    <row r="654" spans="1:41" ht="15" x14ac:dyDescent="0.2">
      <c r="A654" s="34" t="s">
        <v>38</v>
      </c>
      <c r="B654" s="35">
        <v>653</v>
      </c>
      <c r="C654" s="36">
        <v>2016</v>
      </c>
      <c r="D654" s="38" t="s">
        <v>63</v>
      </c>
      <c r="E654" s="39">
        <v>42632</v>
      </c>
      <c r="F654" s="40" t="s">
        <v>1383</v>
      </c>
      <c r="G654" s="41" t="s">
        <v>41</v>
      </c>
      <c r="H654" s="41" t="s">
        <v>42</v>
      </c>
      <c r="I654" s="42">
        <v>8750000</v>
      </c>
      <c r="J654" s="54">
        <v>8750000</v>
      </c>
      <c r="K654" s="54">
        <v>8750000</v>
      </c>
      <c r="L654" s="43">
        <v>0</v>
      </c>
      <c r="M654" s="37" t="s">
        <v>43</v>
      </c>
      <c r="N654" s="41" t="s">
        <v>1385</v>
      </c>
      <c r="O654" s="44">
        <v>42632.777592592596</v>
      </c>
      <c r="P654" s="44">
        <v>42707</v>
      </c>
      <c r="Q654" s="44">
        <v>42707</v>
      </c>
      <c r="R654" s="45">
        <f t="shared" si="41"/>
        <v>75.222407407403807</v>
      </c>
      <c r="S654" s="63">
        <f t="shared" si="40"/>
        <v>2.5074135802467934</v>
      </c>
      <c r="T654" s="46" t="str">
        <f t="shared" ca="1" si="42"/>
        <v>TERMINADO</v>
      </c>
      <c r="U654" s="47"/>
      <c r="V654" s="48"/>
      <c r="W654" s="48"/>
      <c r="X654" s="47"/>
      <c r="Y654" s="47"/>
      <c r="Z654" s="47"/>
      <c r="AA654" s="47"/>
      <c r="AB654" s="47"/>
      <c r="AC654" s="47"/>
      <c r="AD654" s="48"/>
      <c r="AE654" s="49"/>
      <c r="AF654" s="47"/>
      <c r="AG654" s="47"/>
      <c r="AH654" s="47"/>
      <c r="AI654" s="47"/>
      <c r="AJ654" s="47"/>
      <c r="AK654" s="47"/>
      <c r="AL654" s="41"/>
      <c r="AM654" s="41"/>
      <c r="AN654" s="51">
        <f t="shared" ca="1" si="43"/>
        <v>2043.5698090355213</v>
      </c>
      <c r="AO654" s="59"/>
    </row>
    <row r="655" spans="1:41" ht="15" x14ac:dyDescent="0.2">
      <c r="A655" s="34" t="s">
        <v>38</v>
      </c>
      <c r="B655" s="35">
        <v>654</v>
      </c>
      <c r="C655" s="36">
        <v>2016</v>
      </c>
      <c r="D655" s="38" t="s">
        <v>250</v>
      </c>
      <c r="E655" s="39">
        <v>42633</v>
      </c>
      <c r="F655" s="40" t="s">
        <v>1386</v>
      </c>
      <c r="G655" s="41" t="s">
        <v>41</v>
      </c>
      <c r="H655" s="41" t="s">
        <v>42</v>
      </c>
      <c r="I655" s="42">
        <v>12326666</v>
      </c>
      <c r="J655" s="54">
        <v>12326666</v>
      </c>
      <c r="K655" s="54">
        <v>6306666</v>
      </c>
      <c r="L655" s="43">
        <v>0</v>
      </c>
      <c r="M655" s="37" t="s">
        <v>43</v>
      </c>
      <c r="N655" s="41" t="s">
        <v>1387</v>
      </c>
      <c r="O655" s="44">
        <v>42633.699583333335</v>
      </c>
      <c r="P655" s="44">
        <v>42719</v>
      </c>
      <c r="Q655" s="44">
        <v>42719</v>
      </c>
      <c r="R655" s="45">
        <f t="shared" si="41"/>
        <v>86.300416666665114</v>
      </c>
      <c r="S655" s="63">
        <f t="shared" si="40"/>
        <v>2.8766805555555037</v>
      </c>
      <c r="T655" s="46" t="str">
        <f t="shared" ca="1" si="42"/>
        <v>TERMINADO</v>
      </c>
      <c r="U655" s="47"/>
      <c r="V655" s="48"/>
      <c r="W655" s="48"/>
      <c r="X655" s="47"/>
      <c r="Y655" s="47"/>
      <c r="Z655" s="47"/>
      <c r="AA655" s="47"/>
      <c r="AB655" s="47"/>
      <c r="AC655" s="47"/>
      <c r="AD655" s="48"/>
      <c r="AE655" s="49"/>
      <c r="AF655" s="47"/>
      <c r="AG655" s="47"/>
      <c r="AH655" s="47"/>
      <c r="AI655" s="47"/>
      <c r="AJ655" s="47"/>
      <c r="AK655" s="47"/>
      <c r="AL655" s="41"/>
      <c r="AM655" s="41"/>
      <c r="AN655" s="51">
        <f t="shared" ca="1" si="43"/>
        <v>1780.1772876724535</v>
      </c>
      <c r="AO655" s="59"/>
    </row>
    <row r="656" spans="1:41" ht="15" x14ac:dyDescent="0.2">
      <c r="A656" s="34" t="s">
        <v>38</v>
      </c>
      <c r="B656" s="35">
        <v>655</v>
      </c>
      <c r="C656" s="36">
        <v>2016</v>
      </c>
      <c r="D656" s="38" t="s">
        <v>250</v>
      </c>
      <c r="E656" s="39">
        <v>42633</v>
      </c>
      <c r="F656" s="40" t="s">
        <v>1388</v>
      </c>
      <c r="G656" s="41" t="s">
        <v>41</v>
      </c>
      <c r="H656" s="41" t="s">
        <v>42</v>
      </c>
      <c r="I656" s="42">
        <v>11466666</v>
      </c>
      <c r="J656" s="54">
        <v>11466666</v>
      </c>
      <c r="K656" s="54">
        <v>11466666</v>
      </c>
      <c r="L656" s="43">
        <v>0</v>
      </c>
      <c r="M656" s="37" t="s">
        <v>43</v>
      </c>
      <c r="N656" s="41" t="s">
        <v>1389</v>
      </c>
      <c r="O656" s="44">
        <v>42633.693182870367</v>
      </c>
      <c r="P656" s="44">
        <v>42719</v>
      </c>
      <c r="Q656" s="44">
        <v>42719</v>
      </c>
      <c r="R656" s="45">
        <f t="shared" si="41"/>
        <v>86.306817129632691</v>
      </c>
      <c r="S656" s="63">
        <f t="shared" si="40"/>
        <v>2.8768939043210895</v>
      </c>
      <c r="T656" s="46" t="str">
        <f t="shared" ca="1" si="42"/>
        <v>TERMINADO</v>
      </c>
      <c r="U656" s="47"/>
      <c r="V656" s="48"/>
      <c r="W656" s="48"/>
      <c r="X656" s="47"/>
      <c r="Y656" s="47"/>
      <c r="Z656" s="47"/>
      <c r="AA656" s="47"/>
      <c r="AB656" s="47"/>
      <c r="AC656" s="47"/>
      <c r="AD656" s="48"/>
      <c r="AE656" s="49"/>
      <c r="AF656" s="47"/>
      <c r="AG656" s="47"/>
      <c r="AH656" s="47"/>
      <c r="AI656" s="47"/>
      <c r="AJ656" s="47"/>
      <c r="AK656" s="47"/>
      <c r="AL656" s="41"/>
      <c r="AM656" s="41"/>
      <c r="AN656" s="51">
        <f t="shared" ca="1" si="43"/>
        <v>1780.0526867096751</v>
      </c>
      <c r="AO656" s="59"/>
    </row>
    <row r="657" spans="1:41" ht="15" x14ac:dyDescent="0.2">
      <c r="A657" s="34" t="s">
        <v>38</v>
      </c>
      <c r="B657" s="35">
        <v>656</v>
      </c>
      <c r="C657" s="36">
        <v>2016</v>
      </c>
      <c r="D657" s="38" t="s">
        <v>39</v>
      </c>
      <c r="E657" s="39">
        <v>42633</v>
      </c>
      <c r="F657" s="40" t="s">
        <v>1390</v>
      </c>
      <c r="G657" s="41" t="s">
        <v>41</v>
      </c>
      <c r="H657" s="41" t="s">
        <v>42</v>
      </c>
      <c r="I657" s="42">
        <v>27840000</v>
      </c>
      <c r="J657" s="54">
        <v>27840000</v>
      </c>
      <c r="K657" s="54">
        <v>27840000</v>
      </c>
      <c r="L657" s="43">
        <v>0</v>
      </c>
      <c r="M657" s="37" t="s">
        <v>43</v>
      </c>
      <c r="N657" s="41" t="s">
        <v>1391</v>
      </c>
      <c r="O657" s="44">
        <v>42633.621342592596</v>
      </c>
      <c r="P657" s="44">
        <v>42735</v>
      </c>
      <c r="Q657" s="44">
        <v>42735</v>
      </c>
      <c r="R657" s="45">
        <f t="shared" si="41"/>
        <v>102.37865740740381</v>
      </c>
      <c r="S657" s="63">
        <f t="shared" si="40"/>
        <v>3.4126219135801268</v>
      </c>
      <c r="T657" s="46" t="str">
        <f t="shared" ca="1" si="42"/>
        <v>TERMINADO</v>
      </c>
      <c r="U657" s="47"/>
      <c r="V657" s="48"/>
      <c r="W657" s="48"/>
      <c r="X657" s="47"/>
      <c r="Y657" s="47"/>
      <c r="Z657" s="47"/>
      <c r="AA657" s="47"/>
      <c r="AB657" s="47"/>
      <c r="AC657" s="47"/>
      <c r="AD657" s="48"/>
      <c r="AE657" s="49"/>
      <c r="AF657" s="47"/>
      <c r="AG657" s="47"/>
      <c r="AH657" s="47"/>
      <c r="AI657" s="47"/>
      <c r="AJ657" s="47"/>
      <c r="AK657" s="47"/>
      <c r="AL657" s="41"/>
      <c r="AM657" s="41"/>
      <c r="AN657" s="51">
        <f t="shared" ca="1" si="43"/>
        <v>1500.6825605199783</v>
      </c>
      <c r="AO657" s="59"/>
    </row>
    <row r="658" spans="1:41" ht="15" x14ac:dyDescent="0.2">
      <c r="A658" s="34" t="s">
        <v>38</v>
      </c>
      <c r="B658" s="35">
        <v>657</v>
      </c>
      <c r="C658" s="36">
        <v>2016</v>
      </c>
      <c r="D658" s="38" t="s">
        <v>393</v>
      </c>
      <c r="E658" s="39">
        <v>42633</v>
      </c>
      <c r="F658" s="40" t="s">
        <v>1332</v>
      </c>
      <c r="G658" s="41" t="s">
        <v>41</v>
      </c>
      <c r="H658" s="41" t="s">
        <v>42</v>
      </c>
      <c r="I658" s="42">
        <v>9999999</v>
      </c>
      <c r="J658" s="54">
        <v>9999999</v>
      </c>
      <c r="K658" s="54">
        <v>9999999</v>
      </c>
      <c r="L658" s="43">
        <v>0</v>
      </c>
      <c r="M658" s="37" t="s">
        <v>43</v>
      </c>
      <c r="N658" s="41" t="s">
        <v>1392</v>
      </c>
      <c r="O658" s="44">
        <v>42633.702384259261</v>
      </c>
      <c r="P658" s="44">
        <v>42723</v>
      </c>
      <c r="Q658" s="44">
        <v>42723</v>
      </c>
      <c r="R658" s="45">
        <f t="shared" si="41"/>
        <v>90.297615740739275</v>
      </c>
      <c r="S658" s="63">
        <f t="shared" si="40"/>
        <v>3.0099205246913092</v>
      </c>
      <c r="T658" s="46" t="str">
        <f t="shared" ca="1" si="42"/>
        <v>TERMINADO</v>
      </c>
      <c r="U658" s="47"/>
      <c r="V658" s="48"/>
      <c r="W658" s="48"/>
      <c r="X658" s="47"/>
      <c r="Y658" s="47"/>
      <c r="Z658" s="47"/>
      <c r="AA658" s="47"/>
      <c r="AB658" s="47"/>
      <c r="AC658" s="47"/>
      <c r="AD658" s="48"/>
      <c r="AE658" s="49"/>
      <c r="AF658" s="47"/>
      <c r="AG658" s="47"/>
      <c r="AH658" s="47"/>
      <c r="AI658" s="47"/>
      <c r="AJ658" s="47"/>
      <c r="AK658" s="47"/>
      <c r="AL658" s="41"/>
      <c r="AM658" s="41"/>
      <c r="AN658" s="51">
        <f t="shared" ca="1" si="43"/>
        <v>1701.3711858702079</v>
      </c>
      <c r="AO658" s="59"/>
    </row>
    <row r="659" spans="1:41" ht="15" x14ac:dyDescent="0.2">
      <c r="A659" s="34" t="s">
        <v>38</v>
      </c>
      <c r="B659" s="35">
        <v>658</v>
      </c>
      <c r="C659" s="36">
        <v>2016</v>
      </c>
      <c r="D659" s="38" t="s">
        <v>193</v>
      </c>
      <c r="E659" s="39">
        <v>42633</v>
      </c>
      <c r="F659" s="40" t="s">
        <v>1393</v>
      </c>
      <c r="G659" s="41" t="s">
        <v>41</v>
      </c>
      <c r="H659" s="41" t="s">
        <v>42</v>
      </c>
      <c r="I659" s="42">
        <v>12000000</v>
      </c>
      <c r="J659" s="54">
        <v>12000000</v>
      </c>
      <c r="K659" s="54">
        <v>12000000</v>
      </c>
      <c r="L659" s="43">
        <v>0</v>
      </c>
      <c r="M659" s="37" t="s">
        <v>43</v>
      </c>
      <c r="N659" s="41" t="s">
        <v>1394</v>
      </c>
      <c r="O659" s="44">
        <v>42633.677916666667</v>
      </c>
      <c r="P659" s="44">
        <v>42720</v>
      </c>
      <c r="Q659" s="44">
        <v>42720</v>
      </c>
      <c r="R659" s="45">
        <f t="shared" si="41"/>
        <v>87.322083333332557</v>
      </c>
      <c r="S659" s="63">
        <f t="shared" si="40"/>
        <v>2.9107361111110852</v>
      </c>
      <c r="T659" s="46" t="str">
        <f t="shared" ca="1" si="42"/>
        <v>TERMINADO</v>
      </c>
      <c r="U659" s="47"/>
      <c r="V659" s="48"/>
      <c r="W659" s="48"/>
      <c r="X659" s="47"/>
      <c r="Y659" s="47"/>
      <c r="Z659" s="47"/>
      <c r="AA659" s="47"/>
      <c r="AB659" s="47"/>
      <c r="AC659" s="47"/>
      <c r="AD659" s="48"/>
      <c r="AE659" s="49"/>
      <c r="AF659" s="47"/>
      <c r="AG659" s="47"/>
      <c r="AH659" s="47"/>
      <c r="AI659" s="47"/>
      <c r="AJ659" s="47"/>
      <c r="AK659" s="47"/>
      <c r="AL659" s="41"/>
      <c r="AM659" s="41"/>
      <c r="AN659" s="51">
        <f t="shared" ca="1" si="43"/>
        <v>1759.3740605898809</v>
      </c>
      <c r="AO659" s="59"/>
    </row>
    <row r="660" spans="1:41" ht="15" x14ac:dyDescent="0.2">
      <c r="A660" s="34" t="s">
        <v>38</v>
      </c>
      <c r="B660" s="35">
        <v>659</v>
      </c>
      <c r="C660" s="36">
        <v>2016</v>
      </c>
      <c r="D660" s="38" t="s">
        <v>367</v>
      </c>
      <c r="E660" s="39">
        <v>42633</v>
      </c>
      <c r="F660" s="40" t="s">
        <v>1395</v>
      </c>
      <c r="G660" s="41" t="s">
        <v>41</v>
      </c>
      <c r="H660" s="41" t="s">
        <v>42</v>
      </c>
      <c r="I660" s="42">
        <v>9930000</v>
      </c>
      <c r="J660" s="54">
        <v>9930000</v>
      </c>
      <c r="K660" s="54">
        <v>9930000</v>
      </c>
      <c r="L660" s="43">
        <v>0</v>
      </c>
      <c r="M660" s="37" t="s">
        <v>43</v>
      </c>
      <c r="N660" s="41" t="s">
        <v>1396</v>
      </c>
      <c r="O660" s="44">
        <v>42633.708379629628</v>
      </c>
      <c r="P660" s="44">
        <v>42724</v>
      </c>
      <c r="Q660" s="44">
        <v>42724</v>
      </c>
      <c r="R660" s="45">
        <f t="shared" si="41"/>
        <v>91.291620370371675</v>
      </c>
      <c r="S660" s="63">
        <f t="shared" si="40"/>
        <v>3.0430540123457224</v>
      </c>
      <c r="T660" s="46" t="str">
        <f t="shared" ca="1" si="42"/>
        <v>TERMINADO</v>
      </c>
      <c r="U660" s="47"/>
      <c r="V660" s="48"/>
      <c r="W660" s="48"/>
      <c r="X660" s="47"/>
      <c r="Y660" s="47"/>
      <c r="Z660" s="47"/>
      <c r="AA660" s="47"/>
      <c r="AB660" s="47"/>
      <c r="AC660" s="47"/>
      <c r="AD660" s="48"/>
      <c r="AE660" s="49"/>
      <c r="AF660" s="47"/>
      <c r="AG660" s="47"/>
      <c r="AH660" s="47"/>
      <c r="AI660" s="47"/>
      <c r="AJ660" s="47"/>
      <c r="AK660" s="47"/>
      <c r="AL660" s="41"/>
      <c r="AM660" s="41"/>
      <c r="AN660" s="51">
        <f t="shared" ca="1" si="43"/>
        <v>1682.8396890509887</v>
      </c>
      <c r="AO660" s="59"/>
    </row>
    <row r="661" spans="1:41" ht="15" x14ac:dyDescent="0.2">
      <c r="A661" s="34" t="s">
        <v>38</v>
      </c>
      <c r="B661" s="35">
        <v>660</v>
      </c>
      <c r="C661" s="36">
        <v>2016</v>
      </c>
      <c r="D661" s="38" t="s">
        <v>53</v>
      </c>
      <c r="E661" s="39">
        <v>42633</v>
      </c>
      <c r="F661" s="40" t="s">
        <v>1397</v>
      </c>
      <c r="G661" s="41" t="s">
        <v>41</v>
      </c>
      <c r="H661" s="41" t="s">
        <v>42</v>
      </c>
      <c r="I661" s="42">
        <v>9924000</v>
      </c>
      <c r="J661" s="54">
        <v>9924000</v>
      </c>
      <c r="K661" s="54">
        <v>9924000</v>
      </c>
      <c r="L661" s="43">
        <v>0</v>
      </c>
      <c r="M661" s="37" t="s">
        <v>43</v>
      </c>
      <c r="N661" s="41" t="s">
        <v>1398</v>
      </c>
      <c r="O661" s="44">
        <v>42633.705682870372</v>
      </c>
      <c r="P661" s="44">
        <v>42723</v>
      </c>
      <c r="Q661" s="44">
        <v>42723</v>
      </c>
      <c r="R661" s="45">
        <f t="shared" si="41"/>
        <v>90.294317129628325</v>
      </c>
      <c r="S661" s="63">
        <f t="shared" si="40"/>
        <v>3.0098105709876108</v>
      </c>
      <c r="T661" s="46" t="str">
        <f t="shared" ca="1" si="42"/>
        <v>TERMINADO</v>
      </c>
      <c r="U661" s="47"/>
      <c r="V661" s="48"/>
      <c r="W661" s="48"/>
      <c r="X661" s="47"/>
      <c r="Y661" s="47"/>
      <c r="Z661" s="47"/>
      <c r="AA661" s="47"/>
      <c r="AB661" s="47"/>
      <c r="AC661" s="47"/>
      <c r="AD661" s="48"/>
      <c r="AE661" s="49"/>
      <c r="AF661" s="47"/>
      <c r="AG661" s="47"/>
      <c r="AH661" s="47"/>
      <c r="AI661" s="47"/>
      <c r="AJ661" s="47"/>
      <c r="AK661" s="47"/>
      <c r="AL661" s="41"/>
      <c r="AM661" s="41"/>
      <c r="AN661" s="51">
        <f t="shared" ca="1" si="43"/>
        <v>1701.4296867920198</v>
      </c>
      <c r="AO661" s="59"/>
    </row>
    <row r="662" spans="1:41" ht="15" x14ac:dyDescent="0.2">
      <c r="A662" s="34" t="s">
        <v>38</v>
      </c>
      <c r="B662" s="35">
        <v>661</v>
      </c>
      <c r="C662" s="36">
        <v>2016</v>
      </c>
      <c r="D662" s="38" t="s">
        <v>193</v>
      </c>
      <c r="E662" s="39">
        <v>42633</v>
      </c>
      <c r="F662" s="40" t="s">
        <v>1399</v>
      </c>
      <c r="G662" s="41" t="s">
        <v>41</v>
      </c>
      <c r="H662" s="41" t="s">
        <v>42</v>
      </c>
      <c r="I662" s="42">
        <v>12000000</v>
      </c>
      <c r="J662" s="54">
        <v>12000000</v>
      </c>
      <c r="K662" s="54">
        <v>12000000</v>
      </c>
      <c r="L662" s="43">
        <v>0</v>
      </c>
      <c r="M662" s="37" t="s">
        <v>43</v>
      </c>
      <c r="N662" s="41" t="s">
        <v>1400</v>
      </c>
      <c r="O662" s="44">
        <v>42633.732476851852</v>
      </c>
      <c r="P662" s="44">
        <v>42720</v>
      </c>
      <c r="Q662" s="44">
        <v>42720</v>
      </c>
      <c r="R662" s="45">
        <f t="shared" si="41"/>
        <v>87.26752314814803</v>
      </c>
      <c r="S662" s="63">
        <f t="shared" si="40"/>
        <v>2.908917438271601</v>
      </c>
      <c r="T662" s="46" t="str">
        <f t="shared" ca="1" si="42"/>
        <v>TERMINADO</v>
      </c>
      <c r="U662" s="47"/>
      <c r="V662" s="48"/>
      <c r="W662" s="48"/>
      <c r="X662" s="47"/>
      <c r="Y662" s="47"/>
      <c r="Z662" s="47"/>
      <c r="AA662" s="47"/>
      <c r="AB662" s="47"/>
      <c r="AC662" s="47"/>
      <c r="AD662" s="48"/>
      <c r="AE662" s="49"/>
      <c r="AF662" s="47"/>
      <c r="AG662" s="47"/>
      <c r="AH662" s="47"/>
      <c r="AI662" s="47"/>
      <c r="AJ662" s="47"/>
      <c r="AK662" s="47"/>
      <c r="AL662" s="41"/>
      <c r="AM662" s="41"/>
      <c r="AN662" s="51">
        <f t="shared" ca="1" si="43"/>
        <v>1760.4115113249325</v>
      </c>
      <c r="AO662" s="59"/>
    </row>
    <row r="663" spans="1:41" ht="15" x14ac:dyDescent="0.2">
      <c r="A663" s="34" t="s">
        <v>38</v>
      </c>
      <c r="B663" s="35">
        <v>662</v>
      </c>
      <c r="C663" s="36">
        <v>2016</v>
      </c>
      <c r="D663" s="38" t="s">
        <v>393</v>
      </c>
      <c r="E663" s="39">
        <v>42634</v>
      </c>
      <c r="F663" s="40" t="s">
        <v>1401</v>
      </c>
      <c r="G663" s="41" t="s">
        <v>41</v>
      </c>
      <c r="H663" s="41" t="s">
        <v>42</v>
      </c>
      <c r="I663" s="42">
        <v>12000000</v>
      </c>
      <c r="J663" s="54">
        <v>12000000</v>
      </c>
      <c r="K663" s="54">
        <v>12000000</v>
      </c>
      <c r="L663" s="43">
        <v>0</v>
      </c>
      <c r="M663" s="37" t="s">
        <v>43</v>
      </c>
      <c r="N663" s="41" t="s">
        <v>1402</v>
      </c>
      <c r="O663" s="44">
        <v>42634</v>
      </c>
      <c r="P663" s="44">
        <v>42723</v>
      </c>
      <c r="Q663" s="44">
        <v>42723</v>
      </c>
      <c r="R663" s="45">
        <f t="shared" si="41"/>
        <v>90</v>
      </c>
      <c r="S663" s="63">
        <f t="shared" si="40"/>
        <v>3</v>
      </c>
      <c r="T663" s="46" t="str">
        <f t="shared" ca="1" si="42"/>
        <v>TERMINADO</v>
      </c>
      <c r="U663" s="47"/>
      <c r="V663" s="48"/>
      <c r="W663" s="48"/>
      <c r="X663" s="47"/>
      <c r="Y663" s="47"/>
      <c r="Z663" s="47"/>
      <c r="AA663" s="47"/>
      <c r="AB663" s="47"/>
      <c r="AC663" s="47"/>
      <c r="AD663" s="48"/>
      <c r="AE663" s="49"/>
      <c r="AF663" s="47"/>
      <c r="AG663" s="47"/>
      <c r="AH663" s="47"/>
      <c r="AI663" s="47"/>
      <c r="AJ663" s="47"/>
      <c r="AK663" s="47"/>
      <c r="AL663" s="41"/>
      <c r="AM663" s="41"/>
      <c r="AN663" s="51">
        <f t="shared" ca="1" si="43"/>
        <v>1706.6666666666667</v>
      </c>
      <c r="AO663" s="59"/>
    </row>
    <row r="664" spans="1:41" ht="15" x14ac:dyDescent="0.2">
      <c r="A664" s="34" t="s">
        <v>38</v>
      </c>
      <c r="B664" s="35">
        <v>663</v>
      </c>
      <c r="C664" s="36">
        <v>2016</v>
      </c>
      <c r="D664" s="38" t="s">
        <v>393</v>
      </c>
      <c r="E664" s="39">
        <v>42634</v>
      </c>
      <c r="F664" s="40" t="s">
        <v>1403</v>
      </c>
      <c r="G664" s="41" t="s">
        <v>41</v>
      </c>
      <c r="H664" s="41" t="s">
        <v>42</v>
      </c>
      <c r="I664" s="42">
        <v>10100000</v>
      </c>
      <c r="J664" s="54">
        <v>10100000</v>
      </c>
      <c r="K664" s="54">
        <v>10100000</v>
      </c>
      <c r="L664" s="43">
        <v>0</v>
      </c>
      <c r="M664" s="37" t="s">
        <v>43</v>
      </c>
      <c r="N664" s="41" t="s">
        <v>1404</v>
      </c>
      <c r="O664" s="44">
        <v>42634</v>
      </c>
      <c r="P664" s="44">
        <v>42735</v>
      </c>
      <c r="Q664" s="44">
        <v>42735</v>
      </c>
      <c r="R664" s="45">
        <f t="shared" si="41"/>
        <v>102</v>
      </c>
      <c r="S664" s="63">
        <f t="shared" si="40"/>
        <v>3.4</v>
      </c>
      <c r="T664" s="46" t="str">
        <f t="shared" ca="1" si="42"/>
        <v>TERMINADO</v>
      </c>
      <c r="U664" s="47"/>
      <c r="V664" s="48"/>
      <c r="W664" s="48"/>
      <c r="X664" s="47"/>
      <c r="Y664" s="47"/>
      <c r="Z664" s="47"/>
      <c r="AA664" s="47"/>
      <c r="AB664" s="47"/>
      <c r="AC664" s="47"/>
      <c r="AD664" s="48"/>
      <c r="AE664" s="49"/>
      <c r="AF664" s="47"/>
      <c r="AG664" s="47"/>
      <c r="AH664" s="47"/>
      <c r="AI664" s="47"/>
      <c r="AJ664" s="47"/>
      <c r="AK664" s="47"/>
      <c r="AL664" s="41"/>
      <c r="AM664" s="41"/>
      <c r="AN664" s="51">
        <f t="shared" ca="1" si="43"/>
        <v>1505.8823529411766</v>
      </c>
      <c r="AO664" s="59"/>
    </row>
    <row r="665" spans="1:41" ht="15" x14ac:dyDescent="0.2">
      <c r="A665" s="34" t="s">
        <v>38</v>
      </c>
      <c r="B665" s="35">
        <v>664</v>
      </c>
      <c r="C665" s="36">
        <v>2016</v>
      </c>
      <c r="D665" s="38" t="s">
        <v>39</v>
      </c>
      <c r="E665" s="39">
        <v>42634</v>
      </c>
      <c r="F665" s="40" t="s">
        <v>1405</v>
      </c>
      <c r="G665" s="41" t="s">
        <v>41</v>
      </c>
      <c r="H665" s="41" t="s">
        <v>42</v>
      </c>
      <c r="I665" s="42">
        <v>5700000</v>
      </c>
      <c r="J665" s="54">
        <v>5700000</v>
      </c>
      <c r="K665" s="54">
        <v>5700000</v>
      </c>
      <c r="L665" s="43">
        <v>0</v>
      </c>
      <c r="M665" s="37" t="s">
        <v>43</v>
      </c>
      <c r="N665" s="41" t="s">
        <v>1406</v>
      </c>
      <c r="O665" s="44">
        <v>42634</v>
      </c>
      <c r="P665" s="44">
        <v>42723</v>
      </c>
      <c r="Q665" s="44">
        <v>42723</v>
      </c>
      <c r="R665" s="45">
        <f t="shared" si="41"/>
        <v>90</v>
      </c>
      <c r="S665" s="63">
        <f t="shared" si="40"/>
        <v>3</v>
      </c>
      <c r="T665" s="46" t="str">
        <f t="shared" ca="1" si="42"/>
        <v>TERMINADO</v>
      </c>
      <c r="U665" s="47"/>
      <c r="V665" s="48"/>
      <c r="W665" s="48"/>
      <c r="X665" s="47"/>
      <c r="Y665" s="47"/>
      <c r="Z665" s="47"/>
      <c r="AA665" s="47"/>
      <c r="AB665" s="47"/>
      <c r="AC665" s="47"/>
      <c r="AD665" s="48"/>
      <c r="AE665" s="49"/>
      <c r="AF665" s="47"/>
      <c r="AG665" s="47"/>
      <c r="AH665" s="47"/>
      <c r="AI665" s="47"/>
      <c r="AJ665" s="47"/>
      <c r="AK665" s="47"/>
      <c r="AL665" s="41"/>
      <c r="AM665" s="41"/>
      <c r="AN665" s="51">
        <f t="shared" ca="1" si="43"/>
        <v>1706.6666666666667</v>
      </c>
      <c r="AO665" s="59"/>
    </row>
    <row r="666" spans="1:41" ht="15" x14ac:dyDescent="0.2">
      <c r="A666" s="34" t="s">
        <v>38</v>
      </c>
      <c r="B666" s="35">
        <v>665</v>
      </c>
      <c r="C666" s="36">
        <v>2016</v>
      </c>
      <c r="D666" s="38" t="s">
        <v>39</v>
      </c>
      <c r="E666" s="39">
        <v>42634</v>
      </c>
      <c r="F666" s="40" t="s">
        <v>1407</v>
      </c>
      <c r="G666" s="41" t="s">
        <v>41</v>
      </c>
      <c r="H666" s="41" t="s">
        <v>42</v>
      </c>
      <c r="I666" s="42">
        <v>18516667</v>
      </c>
      <c r="J666" s="54">
        <v>18516667</v>
      </c>
      <c r="K666" s="54">
        <v>18516667</v>
      </c>
      <c r="L666" s="43">
        <v>0</v>
      </c>
      <c r="M666" s="37" t="s">
        <v>43</v>
      </c>
      <c r="N666" s="41" t="s">
        <v>1408</v>
      </c>
      <c r="O666" s="44">
        <v>42634</v>
      </c>
      <c r="P666" s="44">
        <v>42735</v>
      </c>
      <c r="Q666" s="44">
        <v>42735</v>
      </c>
      <c r="R666" s="45">
        <f t="shared" si="41"/>
        <v>102</v>
      </c>
      <c r="S666" s="63">
        <f t="shared" si="40"/>
        <v>3.4</v>
      </c>
      <c r="T666" s="46" t="str">
        <f t="shared" ca="1" si="42"/>
        <v>TERMINADO</v>
      </c>
      <c r="U666" s="47"/>
      <c r="V666" s="48"/>
      <c r="W666" s="48"/>
      <c r="X666" s="47"/>
      <c r="Y666" s="47"/>
      <c r="Z666" s="47"/>
      <c r="AA666" s="47"/>
      <c r="AB666" s="47"/>
      <c r="AC666" s="47"/>
      <c r="AD666" s="48"/>
      <c r="AE666" s="49"/>
      <c r="AF666" s="47"/>
      <c r="AG666" s="47"/>
      <c r="AH666" s="47"/>
      <c r="AI666" s="47"/>
      <c r="AJ666" s="47"/>
      <c r="AK666" s="47"/>
      <c r="AL666" s="41"/>
      <c r="AM666" s="41"/>
      <c r="AN666" s="51">
        <f t="shared" ca="1" si="43"/>
        <v>1505.8823529411766</v>
      </c>
      <c r="AO666" s="59"/>
    </row>
    <row r="667" spans="1:41" ht="15" x14ac:dyDescent="0.2">
      <c r="A667" s="34" t="s">
        <v>38</v>
      </c>
      <c r="B667" s="35">
        <v>666</v>
      </c>
      <c r="C667" s="36">
        <v>2016</v>
      </c>
      <c r="D667" s="38" t="s">
        <v>146</v>
      </c>
      <c r="E667" s="39">
        <v>42634</v>
      </c>
      <c r="F667" s="40" t="s">
        <v>1409</v>
      </c>
      <c r="G667" s="41" t="s">
        <v>41</v>
      </c>
      <c r="H667" s="41" t="s">
        <v>42</v>
      </c>
      <c r="I667" s="42">
        <v>10800000</v>
      </c>
      <c r="J667" s="54">
        <v>10800000</v>
      </c>
      <c r="K667" s="54">
        <v>10800000</v>
      </c>
      <c r="L667" s="43">
        <v>0</v>
      </c>
      <c r="M667" s="37" t="s">
        <v>43</v>
      </c>
      <c r="N667" s="41" t="s">
        <v>1410</v>
      </c>
      <c r="O667" s="44">
        <v>42634.47934027778</v>
      </c>
      <c r="P667" s="44">
        <v>42735</v>
      </c>
      <c r="Q667" s="44">
        <v>42735</v>
      </c>
      <c r="R667" s="45">
        <f t="shared" si="41"/>
        <v>101.52065972222044</v>
      </c>
      <c r="S667" s="63">
        <f t="shared" si="40"/>
        <v>3.3840219907406817</v>
      </c>
      <c r="T667" s="46" t="str">
        <f t="shared" ca="1" si="42"/>
        <v>TERMINADO</v>
      </c>
      <c r="U667" s="47"/>
      <c r="V667" s="48"/>
      <c r="W667" s="48"/>
      <c r="X667" s="47"/>
      <c r="Y667" s="47"/>
      <c r="Z667" s="47"/>
      <c r="AA667" s="47"/>
      <c r="AB667" s="47"/>
      <c r="AC667" s="47"/>
      <c r="AD667" s="48"/>
      <c r="AE667" s="49"/>
      <c r="AF667" s="47"/>
      <c r="AG667" s="47"/>
      <c r="AH667" s="47"/>
      <c r="AI667" s="47"/>
      <c r="AJ667" s="47"/>
      <c r="AK667" s="47"/>
      <c r="AL667" s="41"/>
      <c r="AM667" s="41"/>
      <c r="AN667" s="51">
        <f t="shared" ca="1" si="43"/>
        <v>1512.5203716403073</v>
      </c>
      <c r="AO667" s="59"/>
    </row>
    <row r="668" spans="1:41" ht="15" x14ac:dyDescent="0.2">
      <c r="A668" s="34" t="s">
        <v>38</v>
      </c>
      <c r="B668" s="65">
        <v>667</v>
      </c>
      <c r="C668" s="36">
        <v>2016</v>
      </c>
      <c r="D668" s="38" t="s">
        <v>50</v>
      </c>
      <c r="E668" s="39">
        <v>42634</v>
      </c>
      <c r="F668" s="40" t="s">
        <v>1411</v>
      </c>
      <c r="G668" s="41" t="s">
        <v>41</v>
      </c>
      <c r="H668" s="41" t="s">
        <v>42</v>
      </c>
      <c r="I668" s="42">
        <v>30666667</v>
      </c>
      <c r="J668" s="54">
        <v>30666667</v>
      </c>
      <c r="K668" s="54">
        <v>30666667</v>
      </c>
      <c r="L668" s="43">
        <v>0</v>
      </c>
      <c r="M668" s="37" t="s">
        <v>43</v>
      </c>
      <c r="N668" s="41" t="s">
        <v>1412</v>
      </c>
      <c r="O668" s="44">
        <v>42634.533668981479</v>
      </c>
      <c r="P668" s="44">
        <v>42735</v>
      </c>
      <c r="Q668" s="44">
        <v>42735</v>
      </c>
      <c r="R668" s="45">
        <f t="shared" si="41"/>
        <v>101.46633101852058</v>
      </c>
      <c r="S668" s="63">
        <f t="shared" si="40"/>
        <v>3.3822110339506861</v>
      </c>
      <c r="T668" s="46" t="str">
        <f t="shared" ca="1" si="42"/>
        <v>TERMINADO</v>
      </c>
      <c r="U668" s="47"/>
      <c r="V668" s="48"/>
      <c r="W668" s="48"/>
      <c r="X668" s="47"/>
      <c r="Y668" s="47"/>
      <c r="Z668" s="47"/>
      <c r="AA668" s="47"/>
      <c r="AB668" s="47"/>
      <c r="AC668" s="47"/>
      <c r="AD668" s="48"/>
      <c r="AE668" s="49"/>
      <c r="AF668" s="47"/>
      <c r="AG668" s="47"/>
      <c r="AH668" s="47"/>
      <c r="AI668" s="47"/>
      <c r="AJ668" s="47"/>
      <c r="AK668" s="47"/>
      <c r="AL668" s="41"/>
      <c r="AM668" s="41"/>
      <c r="AN668" s="51">
        <f t="shared" ca="1" si="43"/>
        <v>1513.2766855817947</v>
      </c>
      <c r="AO668" s="59"/>
    </row>
    <row r="669" spans="1:41" ht="15" x14ac:dyDescent="0.2">
      <c r="A669" s="34" t="s">
        <v>38</v>
      </c>
      <c r="B669" s="35">
        <v>668</v>
      </c>
      <c r="C669" s="36">
        <v>2016</v>
      </c>
      <c r="D669" s="38" t="s">
        <v>193</v>
      </c>
      <c r="E669" s="39">
        <v>42634</v>
      </c>
      <c r="F669" s="40" t="s">
        <v>1413</v>
      </c>
      <c r="G669" s="41" t="s">
        <v>41</v>
      </c>
      <c r="H669" s="41" t="s">
        <v>42</v>
      </c>
      <c r="I669" s="42">
        <v>10500000</v>
      </c>
      <c r="J669" s="54">
        <v>10500000</v>
      </c>
      <c r="K669" s="54">
        <v>10500000</v>
      </c>
      <c r="L669" s="43">
        <v>0</v>
      </c>
      <c r="M669" s="37" t="s">
        <v>43</v>
      </c>
      <c r="N669" s="41" t="s">
        <v>1414</v>
      </c>
      <c r="O669" s="44">
        <v>42634.482094907406</v>
      </c>
      <c r="P669" s="44">
        <v>42724</v>
      </c>
      <c r="Q669" s="44">
        <v>42724</v>
      </c>
      <c r="R669" s="45">
        <f t="shared" si="41"/>
        <v>90.517905092594447</v>
      </c>
      <c r="S669" s="63">
        <f t="shared" si="40"/>
        <v>3.0172635030864816</v>
      </c>
      <c r="T669" s="46" t="str">
        <f t="shared" ca="1" si="42"/>
        <v>TERMINADO</v>
      </c>
      <c r="U669" s="47"/>
      <c r="V669" s="48"/>
      <c r="W669" s="48"/>
      <c r="X669" s="47"/>
      <c r="Y669" s="47"/>
      <c r="Z669" s="47"/>
      <c r="AA669" s="47"/>
      <c r="AB669" s="47"/>
      <c r="AC669" s="47"/>
      <c r="AD669" s="48"/>
      <c r="AE669" s="49"/>
      <c r="AF669" s="47"/>
      <c r="AG669" s="47"/>
      <c r="AH669" s="47"/>
      <c r="AI669" s="47"/>
      <c r="AJ669" s="47"/>
      <c r="AK669" s="47"/>
      <c r="AL669" s="41"/>
      <c r="AM669" s="41"/>
      <c r="AN669" s="51">
        <f t="shared" ca="1" si="43"/>
        <v>1696.3692470808408</v>
      </c>
      <c r="AO669" s="59"/>
    </row>
    <row r="670" spans="1:41" ht="15" x14ac:dyDescent="0.2">
      <c r="A670" s="34" t="s">
        <v>38</v>
      </c>
      <c r="B670" s="35">
        <v>669</v>
      </c>
      <c r="C670" s="36">
        <v>2016</v>
      </c>
      <c r="D670" s="38" t="s">
        <v>348</v>
      </c>
      <c r="E670" s="39">
        <v>42634</v>
      </c>
      <c r="F670" s="40" t="s">
        <v>1415</v>
      </c>
      <c r="G670" s="41" t="s">
        <v>41</v>
      </c>
      <c r="H670" s="41" t="s">
        <v>42</v>
      </c>
      <c r="I670" s="42">
        <v>20000000</v>
      </c>
      <c r="J670" s="54">
        <v>20000000</v>
      </c>
      <c r="K670" s="54">
        <v>20000000</v>
      </c>
      <c r="L670" s="43">
        <v>0</v>
      </c>
      <c r="M670" s="37" t="s">
        <v>43</v>
      </c>
      <c r="N670" s="41" t="s">
        <v>1416</v>
      </c>
      <c r="O670" s="44">
        <v>42634.53601851852</v>
      </c>
      <c r="P670" s="44">
        <v>42735</v>
      </c>
      <c r="Q670" s="44">
        <v>42735</v>
      </c>
      <c r="R670" s="45">
        <f t="shared" si="41"/>
        <v>101.46398148148</v>
      </c>
      <c r="S670" s="63">
        <f t="shared" si="40"/>
        <v>3.3821327160493335</v>
      </c>
      <c r="T670" s="46" t="str">
        <f t="shared" ca="1" si="42"/>
        <v>TERMINADO</v>
      </c>
      <c r="U670" s="47"/>
      <c r="V670" s="48"/>
      <c r="W670" s="48"/>
      <c r="X670" s="47"/>
      <c r="Y670" s="47"/>
      <c r="Z670" s="47"/>
      <c r="AA670" s="47"/>
      <c r="AB670" s="47"/>
      <c r="AC670" s="47"/>
      <c r="AD670" s="48"/>
      <c r="AE670" s="49"/>
      <c r="AF670" s="47"/>
      <c r="AG670" s="47"/>
      <c r="AH670" s="47"/>
      <c r="AI670" s="47"/>
      <c r="AJ670" s="47"/>
      <c r="AK670" s="47"/>
      <c r="AL670" s="41"/>
      <c r="AM670" s="41"/>
      <c r="AN670" s="51">
        <f t="shared" ca="1" si="43"/>
        <v>1513.3094119332827</v>
      </c>
      <c r="AO670" s="59"/>
    </row>
    <row r="671" spans="1:41" ht="15" x14ac:dyDescent="0.2">
      <c r="A671" s="34" t="s">
        <v>38</v>
      </c>
      <c r="B671" s="35">
        <v>670</v>
      </c>
      <c r="C671" s="36">
        <v>2016</v>
      </c>
      <c r="D671" s="38" t="s">
        <v>193</v>
      </c>
      <c r="E671" s="39">
        <v>42634</v>
      </c>
      <c r="F671" s="40" t="s">
        <v>1417</v>
      </c>
      <c r="G671" s="41" t="s">
        <v>41</v>
      </c>
      <c r="H671" s="41" t="s">
        <v>42</v>
      </c>
      <c r="I671" s="42">
        <v>11466667</v>
      </c>
      <c r="J671" s="54">
        <v>11466667</v>
      </c>
      <c r="K671" s="54">
        <v>11466667</v>
      </c>
      <c r="L671" s="43">
        <v>0</v>
      </c>
      <c r="M671" s="37" t="s">
        <v>43</v>
      </c>
      <c r="N671" s="41" t="s">
        <v>1418</v>
      </c>
      <c r="O671" s="44">
        <v>42634.614918981482</v>
      </c>
      <c r="P671" s="44">
        <v>42720</v>
      </c>
      <c r="Q671" s="44">
        <v>42720</v>
      </c>
      <c r="R671" s="45">
        <f t="shared" si="41"/>
        <v>86.385081018517667</v>
      </c>
      <c r="S671" s="63">
        <f t="shared" si="40"/>
        <v>2.8795027006172558</v>
      </c>
      <c r="T671" s="46" t="str">
        <f t="shared" ca="1" si="42"/>
        <v>TERMINADO</v>
      </c>
      <c r="U671" s="47"/>
      <c r="V671" s="48"/>
      <c r="W671" s="48"/>
      <c r="X671" s="47"/>
      <c r="Y671" s="47"/>
      <c r="Z671" s="47"/>
      <c r="AA671" s="47"/>
      <c r="AB671" s="47"/>
      <c r="AC671" s="47"/>
      <c r="AD671" s="48"/>
      <c r="AE671" s="49"/>
      <c r="AF671" s="47"/>
      <c r="AG671" s="47"/>
      <c r="AH671" s="47"/>
      <c r="AI671" s="47"/>
      <c r="AJ671" s="47"/>
      <c r="AK671" s="47"/>
      <c r="AL671" s="41"/>
      <c r="AM671" s="41"/>
      <c r="AN671" s="51">
        <f t="shared" ca="1" si="43"/>
        <v>1777.3729710219172</v>
      </c>
      <c r="AO671" s="59"/>
    </row>
    <row r="672" spans="1:41" ht="15" x14ac:dyDescent="0.2">
      <c r="A672" s="34" t="s">
        <v>38</v>
      </c>
      <c r="B672" s="35">
        <v>671</v>
      </c>
      <c r="C672" s="36">
        <v>2016</v>
      </c>
      <c r="D672" s="38" t="s">
        <v>193</v>
      </c>
      <c r="E672" s="39">
        <v>42634</v>
      </c>
      <c r="F672" s="40" t="s">
        <v>1419</v>
      </c>
      <c r="G672" s="41" t="s">
        <v>41</v>
      </c>
      <c r="H672" s="41" t="s">
        <v>42</v>
      </c>
      <c r="I672" s="42">
        <v>10500000</v>
      </c>
      <c r="J672" s="54">
        <v>10500000</v>
      </c>
      <c r="K672" s="54">
        <v>10500000</v>
      </c>
      <c r="L672" s="43">
        <v>0</v>
      </c>
      <c r="M672" s="37" t="s">
        <v>43</v>
      </c>
      <c r="N672" s="41" t="s">
        <v>1420</v>
      </c>
      <c r="O672" s="44">
        <v>42634.654733796298</v>
      </c>
      <c r="P672" s="44">
        <v>42724</v>
      </c>
      <c r="Q672" s="44">
        <v>42724</v>
      </c>
      <c r="R672" s="45">
        <f t="shared" si="41"/>
        <v>90.345266203701613</v>
      </c>
      <c r="S672" s="63">
        <f t="shared" si="40"/>
        <v>3.0115088734567204</v>
      </c>
      <c r="T672" s="46" t="str">
        <f t="shared" ca="1" si="42"/>
        <v>TERMINADO</v>
      </c>
      <c r="U672" s="47"/>
      <c r="V672" s="48"/>
      <c r="W672" s="48"/>
      <c r="X672" s="47"/>
      <c r="Y672" s="47"/>
      <c r="Z672" s="47"/>
      <c r="AA672" s="47"/>
      <c r="AB672" s="47"/>
      <c r="AC672" s="47"/>
      <c r="AD672" s="48"/>
      <c r="AE672" s="49"/>
      <c r="AF672" s="47"/>
      <c r="AG672" s="47"/>
      <c r="AH672" s="47"/>
      <c r="AI672" s="47"/>
      <c r="AJ672" s="47"/>
      <c r="AK672" s="47"/>
      <c r="AL672" s="41"/>
      <c r="AM672" s="41"/>
      <c r="AN672" s="51">
        <f t="shared" ca="1" si="43"/>
        <v>1699.4197158509182</v>
      </c>
      <c r="AO672" s="59"/>
    </row>
    <row r="673" spans="1:41" ht="15" x14ac:dyDescent="0.2">
      <c r="A673" s="34" t="s">
        <v>38</v>
      </c>
      <c r="B673" s="35">
        <v>672</v>
      </c>
      <c r="C673" s="36">
        <v>2016</v>
      </c>
      <c r="D673" s="38" t="s">
        <v>146</v>
      </c>
      <c r="E673" s="39">
        <v>42634</v>
      </c>
      <c r="F673" s="40" t="s">
        <v>1421</v>
      </c>
      <c r="G673" s="41" t="s">
        <v>41</v>
      </c>
      <c r="H673" s="41" t="s">
        <v>42</v>
      </c>
      <c r="I673" s="42">
        <v>10500000</v>
      </c>
      <c r="J673" s="54">
        <v>10500000</v>
      </c>
      <c r="K673" s="54">
        <v>10500000</v>
      </c>
      <c r="L673" s="43">
        <v>0</v>
      </c>
      <c r="M673" s="37" t="s">
        <v>43</v>
      </c>
      <c r="N673" s="41" t="s">
        <v>1422</v>
      </c>
      <c r="O673" s="44">
        <v>42640.698414351849</v>
      </c>
      <c r="P673" s="44">
        <v>42724</v>
      </c>
      <c r="Q673" s="44">
        <v>42724</v>
      </c>
      <c r="R673" s="45">
        <f t="shared" si="41"/>
        <v>84.301585648150649</v>
      </c>
      <c r="S673" s="63">
        <f t="shared" si="40"/>
        <v>2.810052854938355</v>
      </c>
      <c r="T673" s="46" t="str">
        <f t="shared" ca="1" si="42"/>
        <v>TERMINADO</v>
      </c>
      <c r="U673" s="47"/>
      <c r="V673" s="48"/>
      <c r="W673" s="48"/>
      <c r="X673" s="47"/>
      <c r="Y673" s="47"/>
      <c r="Z673" s="47"/>
      <c r="AA673" s="47"/>
      <c r="AB673" s="47"/>
      <c r="AC673" s="47"/>
      <c r="AD673" s="48"/>
      <c r="AE673" s="49"/>
      <c r="AF673" s="47"/>
      <c r="AG673" s="47"/>
      <c r="AH673" s="47"/>
      <c r="AI673" s="47"/>
      <c r="AJ673" s="47"/>
      <c r="AK673" s="47"/>
      <c r="AL673" s="41"/>
      <c r="AM673" s="41"/>
      <c r="AN673" s="51">
        <f t="shared" ca="1" si="43"/>
        <v>1814.0840102711632</v>
      </c>
      <c r="AO673" s="59"/>
    </row>
    <row r="674" spans="1:41" ht="15" x14ac:dyDescent="0.2">
      <c r="A674" s="34" t="s">
        <v>38</v>
      </c>
      <c r="B674" s="35">
        <v>673</v>
      </c>
      <c r="C674" s="36">
        <v>2016</v>
      </c>
      <c r="D674" s="38" t="s">
        <v>250</v>
      </c>
      <c r="E674" s="39">
        <v>42634</v>
      </c>
      <c r="F674" s="40" t="s">
        <v>1423</v>
      </c>
      <c r="G674" s="41" t="s">
        <v>41</v>
      </c>
      <c r="H674" s="41" t="s">
        <v>42</v>
      </c>
      <c r="I674" s="42">
        <v>5749333</v>
      </c>
      <c r="J674" s="54">
        <v>5749333</v>
      </c>
      <c r="K674" s="54">
        <v>5749333</v>
      </c>
      <c r="L674" s="43">
        <v>0</v>
      </c>
      <c r="M674" s="37" t="s">
        <v>43</v>
      </c>
      <c r="N674" s="41" t="s">
        <v>1424</v>
      </c>
      <c r="O674" s="44">
        <v>42634.671400462961</v>
      </c>
      <c r="P674" s="44">
        <v>42722</v>
      </c>
      <c r="Q674" s="44">
        <v>42722</v>
      </c>
      <c r="R674" s="45">
        <f t="shared" si="41"/>
        <v>88.328599537038826</v>
      </c>
      <c r="S674" s="63">
        <f t="shared" si="40"/>
        <v>2.9442866512346275</v>
      </c>
      <c r="T674" s="46" t="str">
        <f t="shared" ca="1" si="42"/>
        <v>TERMINADO</v>
      </c>
      <c r="U674" s="47"/>
      <c r="V674" s="48"/>
      <c r="W674" s="48"/>
      <c r="X674" s="47"/>
      <c r="Y674" s="47"/>
      <c r="Z674" s="47"/>
      <c r="AA674" s="47"/>
      <c r="AB674" s="47"/>
      <c r="AC674" s="47"/>
      <c r="AD674" s="48"/>
      <c r="AE674" s="49"/>
      <c r="AF674" s="47"/>
      <c r="AG674" s="47"/>
      <c r="AH674" s="47"/>
      <c r="AI674" s="47"/>
      <c r="AJ674" s="47"/>
      <c r="AK674" s="47"/>
      <c r="AL674" s="41"/>
      <c r="AM674" s="41"/>
      <c r="AN674" s="51">
        <f t="shared" ca="1" si="43"/>
        <v>1738.2009989790788</v>
      </c>
      <c r="AO674" s="59"/>
    </row>
    <row r="675" spans="1:41" ht="15" x14ac:dyDescent="0.2">
      <c r="A675" s="34" t="s">
        <v>38</v>
      </c>
      <c r="B675" s="35">
        <v>674</v>
      </c>
      <c r="C675" s="36">
        <v>2016</v>
      </c>
      <c r="D675" s="38" t="s">
        <v>160</v>
      </c>
      <c r="E675" s="39">
        <v>42634</v>
      </c>
      <c r="F675" s="40" t="s">
        <v>1425</v>
      </c>
      <c r="G675" s="41" t="s">
        <v>41</v>
      </c>
      <c r="H675" s="41" t="s">
        <v>42</v>
      </c>
      <c r="I675" s="42">
        <v>16500000</v>
      </c>
      <c r="J675" s="54">
        <v>16500000</v>
      </c>
      <c r="K675" s="54">
        <v>16500000</v>
      </c>
      <c r="L675" s="43">
        <v>0</v>
      </c>
      <c r="M675" s="37" t="s">
        <v>43</v>
      </c>
      <c r="N675" s="41" t="s">
        <v>1426</v>
      </c>
      <c r="O675" s="44">
        <v>42634.677534722221</v>
      </c>
      <c r="P675" s="44">
        <v>42724</v>
      </c>
      <c r="Q675" s="44">
        <v>42724</v>
      </c>
      <c r="R675" s="45">
        <f t="shared" si="41"/>
        <v>90.322465277778974</v>
      </c>
      <c r="S675" s="63">
        <f t="shared" si="40"/>
        <v>3.0107488425926325</v>
      </c>
      <c r="T675" s="46" t="str">
        <f t="shared" ca="1" si="42"/>
        <v>TERMINADO</v>
      </c>
      <c r="U675" s="47"/>
      <c r="V675" s="48"/>
      <c r="W675" s="48"/>
      <c r="X675" s="47"/>
      <c r="Y675" s="47"/>
      <c r="Z675" s="47"/>
      <c r="AA675" s="47"/>
      <c r="AB675" s="47"/>
      <c r="AC675" s="47"/>
      <c r="AD675" s="48"/>
      <c r="AE675" s="49"/>
      <c r="AF675" s="47"/>
      <c r="AG675" s="47"/>
      <c r="AH675" s="47"/>
      <c r="AI675" s="47"/>
      <c r="AJ675" s="47"/>
      <c r="AK675" s="47"/>
      <c r="AL675" s="41"/>
      <c r="AM675" s="41"/>
      <c r="AN675" s="51">
        <f t="shared" ca="1" si="43"/>
        <v>1699.8234719967249</v>
      </c>
      <c r="AO675" s="59"/>
    </row>
    <row r="676" spans="1:41" ht="15" x14ac:dyDescent="0.2">
      <c r="A676" s="34" t="s">
        <v>38</v>
      </c>
      <c r="B676" s="35">
        <v>675</v>
      </c>
      <c r="C676" s="36">
        <v>2016</v>
      </c>
      <c r="D676" s="38" t="s">
        <v>166</v>
      </c>
      <c r="E676" s="39">
        <v>42634</v>
      </c>
      <c r="F676" s="40" t="s">
        <v>1427</v>
      </c>
      <c r="G676" s="41" t="s">
        <v>41</v>
      </c>
      <c r="H676" s="41" t="s">
        <v>42</v>
      </c>
      <c r="I676" s="42">
        <v>21000000</v>
      </c>
      <c r="J676" s="54">
        <v>21000000</v>
      </c>
      <c r="K676" s="54">
        <v>21000000</v>
      </c>
      <c r="L676" s="43">
        <v>0</v>
      </c>
      <c r="M676" s="37" t="s">
        <v>43</v>
      </c>
      <c r="N676" s="41" t="s">
        <v>1428</v>
      </c>
      <c r="O676" s="44">
        <v>42634.668576388889</v>
      </c>
      <c r="P676" s="44">
        <v>42734</v>
      </c>
      <c r="Q676" s="44">
        <v>42734</v>
      </c>
      <c r="R676" s="45">
        <f t="shared" si="41"/>
        <v>100.33142361111095</v>
      </c>
      <c r="S676" s="63">
        <f t="shared" si="40"/>
        <v>3.3443807870370317</v>
      </c>
      <c r="T676" s="46" t="str">
        <f t="shared" ca="1" si="42"/>
        <v>TERMINADO</v>
      </c>
      <c r="U676" s="47"/>
      <c r="V676" s="48"/>
      <c r="W676" s="48"/>
      <c r="X676" s="47"/>
      <c r="Y676" s="47"/>
      <c r="Z676" s="47"/>
      <c r="AA676" s="47"/>
      <c r="AB676" s="47"/>
      <c r="AC676" s="47"/>
      <c r="AD676" s="48"/>
      <c r="AE676" s="49"/>
      <c r="AF676" s="47"/>
      <c r="AG676" s="47"/>
      <c r="AH676" s="47"/>
      <c r="AI676" s="47"/>
      <c r="AJ676" s="47"/>
      <c r="AK676" s="47"/>
      <c r="AL676" s="41"/>
      <c r="AM676" s="41"/>
      <c r="AN676" s="51">
        <f t="shared" ca="1" si="43"/>
        <v>1530.2597813842688</v>
      </c>
      <c r="AO676" s="59"/>
    </row>
    <row r="677" spans="1:41" ht="15" x14ac:dyDescent="0.2">
      <c r="A677" s="34" t="s">
        <v>38</v>
      </c>
      <c r="B677" s="35">
        <v>676</v>
      </c>
      <c r="C677" s="36">
        <v>2016</v>
      </c>
      <c r="D677" s="38" t="s">
        <v>193</v>
      </c>
      <c r="E677" s="39">
        <v>42634</v>
      </c>
      <c r="F677" s="40" t="s">
        <v>1429</v>
      </c>
      <c r="G677" s="41" t="s">
        <v>41</v>
      </c>
      <c r="H677" s="41" t="s">
        <v>42</v>
      </c>
      <c r="I677" s="42">
        <v>10033332</v>
      </c>
      <c r="J677" s="54">
        <v>10033332</v>
      </c>
      <c r="K677" s="54">
        <v>10033332</v>
      </c>
      <c r="L677" s="43">
        <v>0</v>
      </c>
      <c r="M677" s="37" t="s">
        <v>43</v>
      </c>
      <c r="N677" s="41" t="s">
        <v>1430</v>
      </c>
      <c r="O677" s="44">
        <v>42634.697615740741</v>
      </c>
      <c r="P677" s="44">
        <v>42720</v>
      </c>
      <c r="Q677" s="44">
        <v>42720</v>
      </c>
      <c r="R677" s="45">
        <f t="shared" si="41"/>
        <v>86.30238425925927</v>
      </c>
      <c r="S677" s="63">
        <f t="shared" si="40"/>
        <v>2.8767461419753091</v>
      </c>
      <c r="T677" s="46" t="str">
        <f t="shared" ca="1" si="42"/>
        <v>TERMINADO</v>
      </c>
      <c r="U677" s="47"/>
      <c r="V677" s="48"/>
      <c r="W677" s="48"/>
      <c r="X677" s="47"/>
      <c r="Y677" s="47"/>
      <c r="Z677" s="47"/>
      <c r="AA677" s="47"/>
      <c r="AB677" s="47"/>
      <c r="AC677" s="47"/>
      <c r="AD677" s="48"/>
      <c r="AE677" s="49"/>
      <c r="AF677" s="47"/>
      <c r="AG677" s="47"/>
      <c r="AH677" s="47"/>
      <c r="AI677" s="47"/>
      <c r="AJ677" s="47"/>
      <c r="AK677" s="47"/>
      <c r="AL677" s="41"/>
      <c r="AM677" s="41"/>
      <c r="AN677" s="51">
        <f t="shared" ca="1" si="43"/>
        <v>1778.9802650725014</v>
      </c>
      <c r="AO677" s="59"/>
    </row>
    <row r="678" spans="1:41" ht="15" x14ac:dyDescent="0.2">
      <c r="A678" s="34" t="s">
        <v>38</v>
      </c>
      <c r="B678" s="35">
        <v>677</v>
      </c>
      <c r="C678" s="36">
        <v>2016</v>
      </c>
      <c r="D678" s="38" t="s">
        <v>444</v>
      </c>
      <c r="E678" s="39">
        <v>42634</v>
      </c>
      <c r="F678" s="40" t="s">
        <v>1431</v>
      </c>
      <c r="G678" s="41" t="s">
        <v>41</v>
      </c>
      <c r="H678" s="41" t="s">
        <v>42</v>
      </c>
      <c r="I678" s="42">
        <v>11733333</v>
      </c>
      <c r="J678" s="54">
        <v>11733333</v>
      </c>
      <c r="K678" s="54">
        <v>11733333</v>
      </c>
      <c r="L678" s="43">
        <v>0</v>
      </c>
      <c r="M678" s="37" t="s">
        <v>43</v>
      </c>
      <c r="N678" s="41" t="s">
        <v>1432</v>
      </c>
      <c r="O678" s="44">
        <v>42646.735868055555</v>
      </c>
      <c r="P678" s="44">
        <v>42735</v>
      </c>
      <c r="Q678" s="44">
        <v>42735</v>
      </c>
      <c r="R678" s="45">
        <f t="shared" si="41"/>
        <v>89.264131944444671</v>
      </c>
      <c r="S678" s="63">
        <f t="shared" si="40"/>
        <v>2.9754710648148222</v>
      </c>
      <c r="T678" s="46" t="str">
        <f t="shared" ca="1" si="42"/>
        <v>TERMINADO</v>
      </c>
      <c r="U678" s="47"/>
      <c r="V678" s="48"/>
      <c r="W678" s="48"/>
      <c r="X678" s="47"/>
      <c r="Y678" s="47"/>
      <c r="Z678" s="47"/>
      <c r="AA678" s="47"/>
      <c r="AB678" s="47"/>
      <c r="AC678" s="47"/>
      <c r="AD678" s="48"/>
      <c r="AE678" s="49"/>
      <c r="AF678" s="47"/>
      <c r="AG678" s="47"/>
      <c r="AH678" s="47"/>
      <c r="AI678" s="47"/>
      <c r="AJ678" s="47"/>
      <c r="AK678" s="47"/>
      <c r="AL678" s="41"/>
      <c r="AM678" s="41"/>
      <c r="AN678" s="51">
        <f t="shared" ca="1" si="43"/>
        <v>1706.4683190920164</v>
      </c>
      <c r="AO678" s="59"/>
    </row>
    <row r="679" spans="1:41" ht="15" x14ac:dyDescent="0.2">
      <c r="A679" s="34" t="s">
        <v>38</v>
      </c>
      <c r="B679" s="35">
        <v>678</v>
      </c>
      <c r="C679" s="36">
        <v>2016</v>
      </c>
      <c r="D679" s="38" t="s">
        <v>39</v>
      </c>
      <c r="E679" s="39">
        <v>42634</v>
      </c>
      <c r="F679" s="40" t="s">
        <v>1433</v>
      </c>
      <c r="G679" s="41" t="s">
        <v>41</v>
      </c>
      <c r="H679" s="41" t="s">
        <v>42</v>
      </c>
      <c r="I679" s="42">
        <v>18400000</v>
      </c>
      <c r="J679" s="54">
        <v>18400000</v>
      </c>
      <c r="K679" s="54">
        <v>18400000</v>
      </c>
      <c r="L679" s="43">
        <v>0</v>
      </c>
      <c r="M679" s="37" t="s">
        <v>43</v>
      </c>
      <c r="N679" s="41" t="s">
        <v>1434</v>
      </c>
      <c r="O679" s="44">
        <v>42634.694606481484</v>
      </c>
      <c r="P679" s="44">
        <v>42735</v>
      </c>
      <c r="Q679" s="44">
        <v>42735</v>
      </c>
      <c r="R679" s="45">
        <f t="shared" si="41"/>
        <v>101.30539351851621</v>
      </c>
      <c r="S679" s="63">
        <f t="shared" si="40"/>
        <v>3.3768464506172071</v>
      </c>
      <c r="T679" s="46" t="str">
        <f t="shared" ca="1" si="42"/>
        <v>TERMINADO</v>
      </c>
      <c r="U679" s="47"/>
      <c r="V679" s="48"/>
      <c r="W679" s="48"/>
      <c r="X679" s="47"/>
      <c r="Y679" s="47"/>
      <c r="Z679" s="47"/>
      <c r="AA679" s="47"/>
      <c r="AB679" s="47"/>
      <c r="AC679" s="47"/>
      <c r="AD679" s="48"/>
      <c r="AE679" s="49"/>
      <c r="AF679" s="47"/>
      <c r="AG679" s="47"/>
      <c r="AH679" s="47"/>
      <c r="AI679" s="47"/>
      <c r="AJ679" s="47"/>
      <c r="AK679" s="47"/>
      <c r="AL679" s="41"/>
      <c r="AM679" s="41"/>
      <c r="AN679" s="51">
        <f t="shared" ca="1" si="43"/>
        <v>1515.5218692654296</v>
      </c>
      <c r="AO679" s="59"/>
    </row>
    <row r="680" spans="1:41" ht="15" x14ac:dyDescent="0.2">
      <c r="A680" s="34" t="s">
        <v>38</v>
      </c>
      <c r="B680" s="35">
        <v>679</v>
      </c>
      <c r="C680" s="36">
        <v>2016</v>
      </c>
      <c r="D680" s="38" t="s">
        <v>160</v>
      </c>
      <c r="E680" s="39">
        <v>42634</v>
      </c>
      <c r="F680" s="40" t="s">
        <v>1435</v>
      </c>
      <c r="G680" s="41" t="s">
        <v>41</v>
      </c>
      <c r="H680" s="41" t="s">
        <v>42</v>
      </c>
      <c r="I680" s="42">
        <v>12000000</v>
      </c>
      <c r="J680" s="54">
        <v>12000000</v>
      </c>
      <c r="K680" s="54">
        <v>12000000</v>
      </c>
      <c r="L680" s="43">
        <v>0</v>
      </c>
      <c r="M680" s="37" t="s">
        <v>43</v>
      </c>
      <c r="N680" s="41" t="s">
        <v>1436</v>
      </c>
      <c r="O680" s="44">
        <v>42634.728483796294</v>
      </c>
      <c r="P680" s="44">
        <v>42724</v>
      </c>
      <c r="Q680" s="44">
        <v>42724</v>
      </c>
      <c r="R680" s="45">
        <f t="shared" si="41"/>
        <v>90.271516203705687</v>
      </c>
      <c r="S680" s="63">
        <f t="shared" si="40"/>
        <v>3.009050540123523</v>
      </c>
      <c r="T680" s="46" t="str">
        <f t="shared" ca="1" si="42"/>
        <v>TERMINADO</v>
      </c>
      <c r="U680" s="47"/>
      <c r="V680" s="48"/>
      <c r="W680" s="48"/>
      <c r="X680" s="47"/>
      <c r="Y680" s="47"/>
      <c r="Z680" s="47"/>
      <c r="AA680" s="47"/>
      <c r="AB680" s="47"/>
      <c r="AC680" s="47"/>
      <c r="AD680" s="48"/>
      <c r="AE680" s="49"/>
      <c r="AF680" s="47"/>
      <c r="AG680" s="47"/>
      <c r="AH680" s="47"/>
      <c r="AI680" s="47"/>
      <c r="AJ680" s="47"/>
      <c r="AK680" s="47"/>
      <c r="AL680" s="41"/>
      <c r="AM680" s="41"/>
      <c r="AN680" s="51">
        <f t="shared" ca="1" si="43"/>
        <v>1700.7264093573317</v>
      </c>
      <c r="AO680" s="59"/>
    </row>
    <row r="681" spans="1:41" ht="15" x14ac:dyDescent="0.2">
      <c r="A681" s="34" t="s">
        <v>38</v>
      </c>
      <c r="B681" s="35">
        <v>680</v>
      </c>
      <c r="C681" s="36">
        <v>2016</v>
      </c>
      <c r="D681" s="38" t="s">
        <v>46</v>
      </c>
      <c r="E681" s="39">
        <v>42634</v>
      </c>
      <c r="F681" s="40" t="s">
        <v>1437</v>
      </c>
      <c r="G681" s="41" t="s">
        <v>41</v>
      </c>
      <c r="H681" s="41" t="s">
        <v>42</v>
      </c>
      <c r="I681" s="42">
        <v>6468000</v>
      </c>
      <c r="J681" s="54">
        <v>6468000</v>
      </c>
      <c r="K681" s="54">
        <v>6468000</v>
      </c>
      <c r="L681" s="43">
        <v>0</v>
      </c>
      <c r="M681" s="37" t="s">
        <v>43</v>
      </c>
      <c r="N681" s="41" t="s">
        <v>1438</v>
      </c>
      <c r="O681" s="44">
        <v>42634.782175925924</v>
      </c>
      <c r="P681" s="44">
        <v>42735</v>
      </c>
      <c r="Q681" s="44">
        <v>42735</v>
      </c>
      <c r="R681" s="45">
        <f t="shared" si="41"/>
        <v>101.21782407407591</v>
      </c>
      <c r="S681" s="63">
        <f t="shared" si="40"/>
        <v>3.3739274691358636</v>
      </c>
      <c r="T681" s="46" t="str">
        <f t="shared" ca="1" si="42"/>
        <v>TERMINADO</v>
      </c>
      <c r="U681" s="47"/>
      <c r="V681" s="48"/>
      <c r="W681" s="48"/>
      <c r="X681" s="47"/>
      <c r="Y681" s="47"/>
      <c r="Z681" s="47"/>
      <c r="AA681" s="47"/>
      <c r="AB681" s="47"/>
      <c r="AC681" s="47"/>
      <c r="AD681" s="48"/>
      <c r="AE681" s="49"/>
      <c r="AF681" s="47"/>
      <c r="AG681" s="47"/>
      <c r="AH681" s="47"/>
      <c r="AI681" s="47"/>
      <c r="AJ681" s="47"/>
      <c r="AK681" s="47"/>
      <c r="AL681" s="41"/>
      <c r="AM681" s="41"/>
      <c r="AN681" s="51">
        <f t="shared" ca="1" si="43"/>
        <v>1516.7465198130838</v>
      </c>
      <c r="AO681" s="59"/>
    </row>
    <row r="682" spans="1:41" ht="15" x14ac:dyDescent="0.2">
      <c r="A682" s="34" t="s">
        <v>38</v>
      </c>
      <c r="B682" s="35">
        <v>681</v>
      </c>
      <c r="C682" s="36">
        <v>2016</v>
      </c>
      <c r="D682" s="38" t="s">
        <v>39</v>
      </c>
      <c r="E682" s="39">
        <v>42634</v>
      </c>
      <c r="F682" s="40" t="s">
        <v>1439</v>
      </c>
      <c r="G682" s="41" t="s">
        <v>41</v>
      </c>
      <c r="H682" s="41" t="s">
        <v>42</v>
      </c>
      <c r="I682" s="42">
        <v>15750000</v>
      </c>
      <c r="J682" s="54">
        <v>15750000</v>
      </c>
      <c r="K682" s="54">
        <v>15750000</v>
      </c>
      <c r="L682" s="43">
        <v>0</v>
      </c>
      <c r="M682" s="37" t="s">
        <v>43</v>
      </c>
      <c r="N682" s="41" t="s">
        <v>1440</v>
      </c>
      <c r="O682" s="44">
        <v>42634.768738425926</v>
      </c>
      <c r="P682" s="44">
        <v>42735</v>
      </c>
      <c r="Q682" s="44">
        <v>42735</v>
      </c>
      <c r="R682" s="45">
        <f t="shared" si="41"/>
        <v>101.23126157407387</v>
      </c>
      <c r="S682" s="63">
        <f t="shared" si="40"/>
        <v>3.3743753858024621</v>
      </c>
      <c r="T682" s="46" t="str">
        <f t="shared" ca="1" si="42"/>
        <v>TERMINADO</v>
      </c>
      <c r="U682" s="47"/>
      <c r="V682" s="48"/>
      <c r="W682" s="48"/>
      <c r="X682" s="47"/>
      <c r="Y682" s="47"/>
      <c r="Z682" s="47"/>
      <c r="AA682" s="47"/>
      <c r="AB682" s="47"/>
      <c r="AC682" s="47"/>
      <c r="AD682" s="48"/>
      <c r="AE682" s="49"/>
      <c r="AF682" s="47"/>
      <c r="AG682" s="47"/>
      <c r="AH682" s="47"/>
      <c r="AI682" s="47"/>
      <c r="AJ682" s="47"/>
      <c r="AK682" s="47"/>
      <c r="AL682" s="41"/>
      <c r="AM682" s="41"/>
      <c r="AN682" s="51">
        <f t="shared" ca="1" si="43"/>
        <v>1516.5584600076334</v>
      </c>
      <c r="AO682" s="59"/>
    </row>
    <row r="683" spans="1:41" ht="15" x14ac:dyDescent="0.2">
      <c r="A683" s="34" t="s">
        <v>38</v>
      </c>
      <c r="B683" s="35">
        <v>682</v>
      </c>
      <c r="C683" s="36">
        <v>2016</v>
      </c>
      <c r="D683" s="38" t="s">
        <v>160</v>
      </c>
      <c r="E683" s="39">
        <v>42634</v>
      </c>
      <c r="F683" s="40" t="s">
        <v>1441</v>
      </c>
      <c r="G683" s="41" t="s">
        <v>41</v>
      </c>
      <c r="H683" s="41" t="s">
        <v>42</v>
      </c>
      <c r="I683" s="42">
        <v>13500000</v>
      </c>
      <c r="J683" s="54">
        <v>13500000</v>
      </c>
      <c r="K683" s="54">
        <v>13500000</v>
      </c>
      <c r="L683" s="43">
        <v>0</v>
      </c>
      <c r="M683" s="37" t="s">
        <v>43</v>
      </c>
      <c r="N683" s="41" t="s">
        <v>1442</v>
      </c>
      <c r="O683" s="44">
        <v>42634.770578703705</v>
      </c>
      <c r="P683" s="44">
        <v>42724</v>
      </c>
      <c r="Q683" s="44">
        <v>42724</v>
      </c>
      <c r="R683" s="45">
        <f t="shared" si="41"/>
        <v>90.229421296295186</v>
      </c>
      <c r="S683" s="63">
        <f t="shared" si="40"/>
        <v>3.007647376543173</v>
      </c>
      <c r="T683" s="46" t="str">
        <f t="shared" ca="1" si="42"/>
        <v>TERMINADO</v>
      </c>
      <c r="U683" s="47"/>
      <c r="V683" s="48"/>
      <c r="W683" s="48"/>
      <c r="X683" s="47"/>
      <c r="Y683" s="47"/>
      <c r="Z683" s="47"/>
      <c r="AA683" s="47"/>
      <c r="AB683" s="47"/>
      <c r="AC683" s="47"/>
      <c r="AD683" s="48"/>
      <c r="AE683" s="49"/>
      <c r="AF683" s="47"/>
      <c r="AG683" s="47"/>
      <c r="AH683" s="47"/>
      <c r="AI683" s="47"/>
      <c r="AJ683" s="47"/>
      <c r="AK683" s="47"/>
      <c r="AL683" s="41"/>
      <c r="AM683" s="41"/>
      <c r="AN683" s="51">
        <f t="shared" ca="1" si="43"/>
        <v>1701.4731993624475</v>
      </c>
      <c r="AO683" s="59"/>
    </row>
    <row r="684" spans="1:41" ht="15" x14ac:dyDescent="0.2">
      <c r="A684" s="34" t="s">
        <v>38</v>
      </c>
      <c r="B684" s="35">
        <v>683</v>
      </c>
      <c r="C684" s="36">
        <v>2016</v>
      </c>
      <c r="D684" s="38" t="s">
        <v>39</v>
      </c>
      <c r="E684" s="39">
        <v>42634</v>
      </c>
      <c r="F684" s="40" t="s">
        <v>1443</v>
      </c>
      <c r="G684" s="41" t="s">
        <v>41</v>
      </c>
      <c r="H684" s="41" t="s">
        <v>42</v>
      </c>
      <c r="I684" s="42">
        <v>13300000</v>
      </c>
      <c r="J684" s="54">
        <v>13300000</v>
      </c>
      <c r="K684" s="54">
        <v>13300000</v>
      </c>
      <c r="L684" s="43">
        <v>0</v>
      </c>
      <c r="M684" s="37" t="s">
        <v>43</v>
      </c>
      <c r="N684" s="41" t="s">
        <v>1444</v>
      </c>
      <c r="O684" s="44">
        <v>42634.806493055556</v>
      </c>
      <c r="P684" s="44">
        <v>42735</v>
      </c>
      <c r="Q684" s="44">
        <v>42735</v>
      </c>
      <c r="R684" s="45">
        <f t="shared" si="41"/>
        <v>101.19350694444438</v>
      </c>
      <c r="S684" s="63">
        <f t="shared" si="40"/>
        <v>3.3731168981481461</v>
      </c>
      <c r="T684" s="46" t="str">
        <f t="shared" ca="1" si="42"/>
        <v>TERMINADO</v>
      </c>
      <c r="U684" s="47"/>
      <c r="V684" s="48"/>
      <c r="W684" s="48"/>
      <c r="X684" s="47"/>
      <c r="Y684" s="47"/>
      <c r="Z684" s="47"/>
      <c r="AA684" s="47"/>
      <c r="AB684" s="47"/>
      <c r="AC684" s="47"/>
      <c r="AD684" s="48"/>
      <c r="AE684" s="49"/>
      <c r="AF684" s="47"/>
      <c r="AG684" s="47"/>
      <c r="AH684" s="47"/>
      <c r="AI684" s="47"/>
      <c r="AJ684" s="47"/>
      <c r="AK684" s="47"/>
      <c r="AL684" s="41"/>
      <c r="AM684" s="41"/>
      <c r="AN684" s="51">
        <f t="shared" ca="1" si="43"/>
        <v>1517.0869686206956</v>
      </c>
      <c r="AO684" s="59"/>
    </row>
    <row r="685" spans="1:41" ht="15" x14ac:dyDescent="0.2">
      <c r="A685" s="34" t="s">
        <v>38</v>
      </c>
      <c r="B685" s="35">
        <v>684</v>
      </c>
      <c r="C685" s="36">
        <v>2016</v>
      </c>
      <c r="D685" s="38" t="s">
        <v>146</v>
      </c>
      <c r="E685" s="39">
        <v>42634</v>
      </c>
      <c r="F685" s="40" t="s">
        <v>1445</v>
      </c>
      <c r="G685" s="41" t="s">
        <v>41</v>
      </c>
      <c r="H685" s="41" t="s">
        <v>42</v>
      </c>
      <c r="I685" s="42">
        <v>12000000</v>
      </c>
      <c r="J685" s="54">
        <v>12000000</v>
      </c>
      <c r="K685" s="54">
        <v>12000000</v>
      </c>
      <c r="L685" s="43">
        <v>0</v>
      </c>
      <c r="M685" s="37" t="s">
        <v>43</v>
      </c>
      <c r="N685" s="41" t="s">
        <v>1446</v>
      </c>
      <c r="O685" s="44">
        <v>42634.810289351852</v>
      </c>
      <c r="P685" s="44">
        <v>42724</v>
      </c>
      <c r="Q685" s="44">
        <v>42724</v>
      </c>
      <c r="R685" s="45">
        <f t="shared" si="41"/>
        <v>90.189710648148321</v>
      </c>
      <c r="S685" s="63">
        <f t="shared" si="40"/>
        <v>3.0063236882716109</v>
      </c>
      <c r="T685" s="46" t="str">
        <f t="shared" ca="1" si="42"/>
        <v>TERMINADO</v>
      </c>
      <c r="U685" s="47"/>
      <c r="V685" s="48"/>
      <c r="W685" s="48"/>
      <c r="X685" s="47"/>
      <c r="Y685" s="47"/>
      <c r="Z685" s="47"/>
      <c r="AA685" s="47"/>
      <c r="AB685" s="47"/>
      <c r="AC685" s="47"/>
      <c r="AD685" s="48"/>
      <c r="AE685" s="49"/>
      <c r="AF685" s="47"/>
      <c r="AG685" s="47"/>
      <c r="AH685" s="47"/>
      <c r="AI685" s="47"/>
      <c r="AJ685" s="47"/>
      <c r="AK685" s="47"/>
      <c r="AL685" s="41"/>
      <c r="AM685" s="41"/>
      <c r="AN685" s="51">
        <f t="shared" ca="1" si="43"/>
        <v>1702.1783301171586</v>
      </c>
      <c r="AO685" s="59"/>
    </row>
    <row r="686" spans="1:41" ht="15" x14ac:dyDescent="0.2">
      <c r="A686" s="34" t="s">
        <v>38</v>
      </c>
      <c r="B686" s="35">
        <v>685</v>
      </c>
      <c r="C686" s="36">
        <v>2016</v>
      </c>
      <c r="D686" s="38" t="s">
        <v>552</v>
      </c>
      <c r="E686" s="39">
        <v>42634</v>
      </c>
      <c r="F686" s="40" t="s">
        <v>1447</v>
      </c>
      <c r="G686" s="41" t="s">
        <v>41</v>
      </c>
      <c r="H686" s="41" t="s">
        <v>42</v>
      </c>
      <c r="I686" s="42">
        <v>15900000</v>
      </c>
      <c r="J686" s="54">
        <v>15900000</v>
      </c>
      <c r="K686" s="54">
        <v>15900000</v>
      </c>
      <c r="L686" s="43">
        <v>0</v>
      </c>
      <c r="M686" s="37" t="s">
        <v>43</v>
      </c>
      <c r="N686" s="41" t="s">
        <v>1448</v>
      </c>
      <c r="O686" s="44">
        <v>42634.80704861111</v>
      </c>
      <c r="P686" s="44">
        <v>42724</v>
      </c>
      <c r="Q686" s="44">
        <v>42724</v>
      </c>
      <c r="R686" s="45">
        <f t="shared" si="41"/>
        <v>90.192951388889924</v>
      </c>
      <c r="S686" s="63">
        <f t="shared" si="40"/>
        <v>3.0064317129629976</v>
      </c>
      <c r="T686" s="46" t="str">
        <f t="shared" ca="1" si="42"/>
        <v>TERMINADO</v>
      </c>
      <c r="U686" s="47"/>
      <c r="V686" s="48"/>
      <c r="W686" s="48"/>
      <c r="X686" s="47"/>
      <c r="Y686" s="47"/>
      <c r="Z686" s="47"/>
      <c r="AA686" s="47"/>
      <c r="AB686" s="47"/>
      <c r="AC686" s="47"/>
      <c r="AD686" s="48"/>
      <c r="AE686" s="49"/>
      <c r="AF686" s="47"/>
      <c r="AG686" s="47"/>
      <c r="AH686" s="47"/>
      <c r="AI686" s="47"/>
      <c r="AJ686" s="47"/>
      <c r="AK686" s="47"/>
      <c r="AL686" s="41"/>
      <c r="AM686" s="41"/>
      <c r="AN686" s="51">
        <f t="shared" ca="1" si="43"/>
        <v>1702.1207619312886</v>
      </c>
      <c r="AO686" s="59"/>
    </row>
    <row r="687" spans="1:41" ht="15" x14ac:dyDescent="0.2">
      <c r="A687" s="34" t="s">
        <v>38</v>
      </c>
      <c r="B687" s="35">
        <v>686</v>
      </c>
      <c r="C687" s="36">
        <v>2016</v>
      </c>
      <c r="D687" s="38" t="s">
        <v>39</v>
      </c>
      <c r="E687" s="39">
        <v>42634</v>
      </c>
      <c r="F687" s="40" t="s">
        <v>1449</v>
      </c>
      <c r="G687" s="41" t="s">
        <v>41</v>
      </c>
      <c r="H687" s="41" t="s">
        <v>42</v>
      </c>
      <c r="I687" s="42">
        <v>22000000</v>
      </c>
      <c r="J687" s="54">
        <v>22000000</v>
      </c>
      <c r="K687" s="54">
        <v>22000000</v>
      </c>
      <c r="L687" s="43">
        <v>0</v>
      </c>
      <c r="M687" s="37" t="s">
        <v>43</v>
      </c>
      <c r="N687" s="41" t="s">
        <v>1450</v>
      </c>
      <c r="O687" s="44">
        <v>42634.810740740744</v>
      </c>
      <c r="P687" s="44">
        <v>42735</v>
      </c>
      <c r="Q687" s="44">
        <v>42735</v>
      </c>
      <c r="R687" s="45">
        <f t="shared" si="41"/>
        <v>101.18925925925578</v>
      </c>
      <c r="S687" s="63">
        <f t="shared" si="40"/>
        <v>3.3729753086418595</v>
      </c>
      <c r="T687" s="46" t="str">
        <f t="shared" ca="1" si="42"/>
        <v>TERMINADO</v>
      </c>
      <c r="U687" s="47"/>
      <c r="V687" s="48"/>
      <c r="W687" s="48"/>
      <c r="X687" s="47"/>
      <c r="Y687" s="47"/>
      <c r="Z687" s="47"/>
      <c r="AA687" s="47"/>
      <c r="AB687" s="47"/>
      <c r="AC687" s="47"/>
      <c r="AD687" s="48"/>
      <c r="AE687" s="49"/>
      <c r="AF687" s="47"/>
      <c r="AG687" s="47"/>
      <c r="AH687" s="47"/>
      <c r="AI687" s="47"/>
      <c r="AJ687" s="47"/>
      <c r="AK687" s="47"/>
      <c r="AL687" s="41"/>
      <c r="AM687" s="41"/>
      <c r="AN687" s="51">
        <f t="shared" ca="1" si="43"/>
        <v>1517.1464545717899</v>
      </c>
      <c r="AO687" s="59"/>
    </row>
    <row r="688" spans="1:41" ht="15" x14ac:dyDescent="0.2">
      <c r="A688" s="34" t="s">
        <v>38</v>
      </c>
      <c r="B688" s="35">
        <v>687</v>
      </c>
      <c r="C688" s="36">
        <v>2016</v>
      </c>
      <c r="D688" s="38" t="s">
        <v>348</v>
      </c>
      <c r="E688" s="39">
        <v>42635</v>
      </c>
      <c r="F688" s="40" t="s">
        <v>1451</v>
      </c>
      <c r="G688" s="41" t="s">
        <v>41</v>
      </c>
      <c r="H688" s="41" t="s">
        <v>42</v>
      </c>
      <c r="I688" s="42">
        <v>13200000</v>
      </c>
      <c r="J688" s="54">
        <v>13200000</v>
      </c>
      <c r="K688" s="54">
        <v>13200000</v>
      </c>
      <c r="L688" s="43">
        <v>0</v>
      </c>
      <c r="M688" s="37" t="s">
        <v>43</v>
      </c>
      <c r="N688" s="41" t="s">
        <v>1452</v>
      </c>
      <c r="O688" s="44">
        <v>42635.546655092592</v>
      </c>
      <c r="P688" s="44">
        <v>42735</v>
      </c>
      <c r="Q688" s="44">
        <v>42735</v>
      </c>
      <c r="R688" s="45">
        <f t="shared" si="41"/>
        <v>100.45334490740788</v>
      </c>
      <c r="S688" s="63">
        <f t="shared" si="40"/>
        <v>3.3484448302469292</v>
      </c>
      <c r="T688" s="46" t="str">
        <f t="shared" ca="1" si="42"/>
        <v>TERMINADO</v>
      </c>
      <c r="U688" s="47"/>
      <c r="V688" s="48"/>
      <c r="W688" s="48"/>
      <c r="X688" s="47"/>
      <c r="Y688" s="47"/>
      <c r="Z688" s="47"/>
      <c r="AA688" s="47"/>
      <c r="AB688" s="47"/>
      <c r="AC688" s="47"/>
      <c r="AD688" s="48"/>
      <c r="AE688" s="49"/>
      <c r="AF688" s="47"/>
      <c r="AG688" s="47"/>
      <c r="AH688" s="47"/>
      <c r="AI688" s="47"/>
      <c r="AJ688" s="47"/>
      <c r="AK688" s="47"/>
      <c r="AL688" s="41"/>
      <c r="AM688" s="41"/>
      <c r="AN688" s="51">
        <f t="shared" ca="1" si="43"/>
        <v>1527.5283728200179</v>
      </c>
      <c r="AO688" s="59"/>
    </row>
    <row r="689" spans="1:41" ht="15" x14ac:dyDescent="0.2">
      <c r="A689" s="34" t="s">
        <v>38</v>
      </c>
      <c r="B689" s="35">
        <v>688</v>
      </c>
      <c r="C689" s="36">
        <v>2016</v>
      </c>
      <c r="D689" s="38" t="s">
        <v>39</v>
      </c>
      <c r="E689" s="39">
        <v>42635</v>
      </c>
      <c r="F689" s="40" t="s">
        <v>1453</v>
      </c>
      <c r="G689" s="41" t="s">
        <v>41</v>
      </c>
      <c r="H689" s="41" t="s">
        <v>42</v>
      </c>
      <c r="I689" s="42">
        <v>28000000</v>
      </c>
      <c r="J689" s="54">
        <v>28000000</v>
      </c>
      <c r="K689" s="54">
        <v>28000000</v>
      </c>
      <c r="L689" s="43">
        <v>0</v>
      </c>
      <c r="M689" s="37" t="s">
        <v>43</v>
      </c>
      <c r="N689" s="41" t="s">
        <v>1454</v>
      </c>
      <c r="O689" s="44">
        <v>42635.744537037041</v>
      </c>
      <c r="P689" s="44">
        <v>42735</v>
      </c>
      <c r="Q689" s="44">
        <v>42735</v>
      </c>
      <c r="R689" s="45">
        <f t="shared" si="41"/>
        <v>100.25546296295943</v>
      </c>
      <c r="S689" s="63">
        <f t="shared" si="40"/>
        <v>3.3418487654319811</v>
      </c>
      <c r="T689" s="46" t="str">
        <f t="shared" ca="1" si="42"/>
        <v>TERMINADO</v>
      </c>
      <c r="U689" s="47"/>
      <c r="V689" s="48"/>
      <c r="W689" s="48"/>
      <c r="X689" s="47"/>
      <c r="Y689" s="47"/>
      <c r="Z689" s="47"/>
      <c r="AA689" s="47"/>
      <c r="AB689" s="47"/>
      <c r="AC689" s="47"/>
      <c r="AD689" s="48"/>
      <c r="AE689" s="49"/>
      <c r="AF689" s="47"/>
      <c r="AG689" s="47"/>
      <c r="AH689" s="47"/>
      <c r="AI689" s="47"/>
      <c r="AJ689" s="47"/>
      <c r="AK689" s="47"/>
      <c r="AL689" s="41"/>
      <c r="AM689" s="41"/>
      <c r="AN689" s="51">
        <f t="shared" ca="1" si="43"/>
        <v>1530.3459957387145</v>
      </c>
      <c r="AO689" s="59"/>
    </row>
    <row r="690" spans="1:41" ht="15" x14ac:dyDescent="0.2">
      <c r="A690" s="34" t="s">
        <v>38</v>
      </c>
      <c r="B690" s="35">
        <v>689</v>
      </c>
      <c r="C690" s="36">
        <v>2016</v>
      </c>
      <c r="D690" s="38" t="s">
        <v>39</v>
      </c>
      <c r="E690" s="39">
        <v>42635</v>
      </c>
      <c r="F690" s="40" t="s">
        <v>1455</v>
      </c>
      <c r="G690" s="41" t="s">
        <v>41</v>
      </c>
      <c r="H690" s="41" t="s">
        <v>42</v>
      </c>
      <c r="I690" s="42">
        <v>28000000</v>
      </c>
      <c r="J690" s="54">
        <v>28000000</v>
      </c>
      <c r="K690" s="54">
        <v>28000000</v>
      </c>
      <c r="L690" s="43">
        <v>0</v>
      </c>
      <c r="M690" s="37" t="s">
        <v>43</v>
      </c>
      <c r="N690" s="41" t="s">
        <v>1456</v>
      </c>
      <c r="O690" s="44">
        <v>42635.754143518519</v>
      </c>
      <c r="P690" s="44">
        <v>42735</v>
      </c>
      <c r="Q690" s="44">
        <v>42735</v>
      </c>
      <c r="R690" s="45">
        <f t="shared" si="41"/>
        <v>100.24585648148059</v>
      </c>
      <c r="S690" s="63">
        <f t="shared" si="40"/>
        <v>3.3415285493826863</v>
      </c>
      <c r="T690" s="46" t="str">
        <f t="shared" ca="1" si="42"/>
        <v>TERMINADO</v>
      </c>
      <c r="U690" s="47"/>
      <c r="V690" s="48"/>
      <c r="W690" s="48"/>
      <c r="X690" s="47"/>
      <c r="Y690" s="47"/>
      <c r="Z690" s="47"/>
      <c r="AA690" s="47"/>
      <c r="AB690" s="47"/>
      <c r="AC690" s="47"/>
      <c r="AD690" s="48"/>
      <c r="AE690" s="49"/>
      <c r="AF690" s="47"/>
      <c r="AG690" s="47"/>
      <c r="AH690" s="47"/>
      <c r="AI690" s="47"/>
      <c r="AJ690" s="47"/>
      <c r="AK690" s="47"/>
      <c r="AL690" s="41"/>
      <c r="AM690" s="41"/>
      <c r="AN690" s="51">
        <f t="shared" ca="1" si="43"/>
        <v>1530.4830646690291</v>
      </c>
      <c r="AO690" s="59"/>
    </row>
    <row r="691" spans="1:41" ht="15" x14ac:dyDescent="0.2">
      <c r="A691" s="34" t="s">
        <v>38</v>
      </c>
      <c r="B691" s="35">
        <v>690</v>
      </c>
      <c r="C691" s="36">
        <v>2016</v>
      </c>
      <c r="D691" s="38" t="s">
        <v>743</v>
      </c>
      <c r="E691" s="39">
        <v>42635</v>
      </c>
      <c r="F691" s="40" t="s">
        <v>1457</v>
      </c>
      <c r="G691" s="41" t="s">
        <v>41</v>
      </c>
      <c r="H691" s="41" t="s">
        <v>42</v>
      </c>
      <c r="I691" s="42">
        <v>15000000</v>
      </c>
      <c r="J691" s="54">
        <v>15000000</v>
      </c>
      <c r="K691" s="54">
        <v>15000000</v>
      </c>
      <c r="L691" s="43">
        <v>0</v>
      </c>
      <c r="M691" s="37" t="s">
        <v>43</v>
      </c>
      <c r="N691" s="41" t="s">
        <v>1458</v>
      </c>
      <c r="O691" s="44">
        <v>42635.760833333334</v>
      </c>
      <c r="P691" s="44">
        <v>42725</v>
      </c>
      <c r="Q691" s="44">
        <v>42725</v>
      </c>
      <c r="R691" s="45">
        <f t="shared" si="41"/>
        <v>90.239166666666279</v>
      </c>
      <c r="S691" s="63">
        <f t="shared" si="40"/>
        <v>3.0079722222222092</v>
      </c>
      <c r="T691" s="46" t="str">
        <f t="shared" ca="1" si="42"/>
        <v>TERMINADO</v>
      </c>
      <c r="U691" s="47"/>
      <c r="V691" s="48"/>
      <c r="W691" s="48"/>
      <c r="X691" s="47"/>
      <c r="Y691" s="47"/>
      <c r="Z691" s="47"/>
      <c r="AA691" s="47"/>
      <c r="AB691" s="47"/>
      <c r="AC691" s="47"/>
      <c r="AD691" s="48"/>
      <c r="AE691" s="49"/>
      <c r="AF691" s="47"/>
      <c r="AG691" s="47"/>
      <c r="AH691" s="47"/>
      <c r="AI691" s="47"/>
      <c r="AJ691" s="47"/>
      <c r="AK691" s="47"/>
      <c r="AL691" s="41"/>
      <c r="AM691" s="41"/>
      <c r="AN691" s="51">
        <f t="shared" ca="1" si="43"/>
        <v>1700.1920821520657</v>
      </c>
      <c r="AO691" s="59"/>
    </row>
    <row r="692" spans="1:41" ht="15" x14ac:dyDescent="0.2">
      <c r="A692" s="34" t="s">
        <v>38</v>
      </c>
      <c r="B692" s="35">
        <v>691</v>
      </c>
      <c r="C692" s="36">
        <v>2016</v>
      </c>
      <c r="D692" s="38" t="s">
        <v>146</v>
      </c>
      <c r="E692" s="39">
        <v>42635</v>
      </c>
      <c r="F692" s="40" t="s">
        <v>1459</v>
      </c>
      <c r="G692" s="41" t="s">
        <v>41</v>
      </c>
      <c r="H692" s="41" t="s">
        <v>42</v>
      </c>
      <c r="I692" s="42">
        <v>9921000</v>
      </c>
      <c r="J692" s="54">
        <v>9921000</v>
      </c>
      <c r="K692" s="54">
        <v>9921000</v>
      </c>
      <c r="L692" s="43">
        <v>0</v>
      </c>
      <c r="M692" s="37" t="s">
        <v>43</v>
      </c>
      <c r="N692" s="41" t="s">
        <v>1460</v>
      </c>
      <c r="O692" s="44">
        <v>42635.756226851852</v>
      </c>
      <c r="P692" s="44">
        <v>42725</v>
      </c>
      <c r="Q692" s="44">
        <v>42725</v>
      </c>
      <c r="R692" s="45">
        <f t="shared" si="41"/>
        <v>90.243773148147739</v>
      </c>
      <c r="S692" s="63">
        <f t="shared" si="40"/>
        <v>3.0081257716049246</v>
      </c>
      <c r="T692" s="46" t="str">
        <f t="shared" ca="1" si="42"/>
        <v>TERMINADO</v>
      </c>
      <c r="U692" s="47"/>
      <c r="V692" s="48"/>
      <c r="W692" s="48"/>
      <c r="X692" s="47"/>
      <c r="Y692" s="47"/>
      <c r="Z692" s="47"/>
      <c r="AA692" s="47"/>
      <c r="AB692" s="47"/>
      <c r="AC692" s="47"/>
      <c r="AD692" s="48"/>
      <c r="AE692" s="49"/>
      <c r="AF692" s="47"/>
      <c r="AG692" s="47"/>
      <c r="AH692" s="47"/>
      <c r="AI692" s="47"/>
      <c r="AJ692" s="47"/>
      <c r="AK692" s="47"/>
      <c r="AL692" s="41"/>
      <c r="AM692" s="41"/>
      <c r="AN692" s="51">
        <f t="shared" ca="1" si="43"/>
        <v>1700.1104005585767</v>
      </c>
      <c r="AO692" s="59"/>
    </row>
    <row r="693" spans="1:41" ht="15" x14ac:dyDescent="0.2">
      <c r="A693" s="34" t="s">
        <v>38</v>
      </c>
      <c r="B693" s="35">
        <v>692</v>
      </c>
      <c r="C693" s="36">
        <v>2016</v>
      </c>
      <c r="D693" s="38" t="s">
        <v>46</v>
      </c>
      <c r="E693" s="39">
        <v>42635</v>
      </c>
      <c r="F693" s="40" t="s">
        <v>1461</v>
      </c>
      <c r="G693" s="41" t="s">
        <v>41</v>
      </c>
      <c r="H693" s="41" t="s">
        <v>42</v>
      </c>
      <c r="I693" s="42">
        <v>13860000</v>
      </c>
      <c r="J693" s="54">
        <v>13860000</v>
      </c>
      <c r="K693" s="54">
        <v>13860000</v>
      </c>
      <c r="L693" s="43">
        <v>0</v>
      </c>
      <c r="M693" s="37" t="s">
        <v>43</v>
      </c>
      <c r="N693" s="41" t="s">
        <v>1462</v>
      </c>
      <c r="O693" s="44">
        <v>42635.764814814815</v>
      </c>
      <c r="P693" s="44">
        <v>42735</v>
      </c>
      <c r="Q693" s="44">
        <v>42735</v>
      </c>
      <c r="R693" s="45">
        <f t="shared" si="41"/>
        <v>100.2351851851854</v>
      </c>
      <c r="S693" s="63">
        <f t="shared" si="40"/>
        <v>3.3411728395061799</v>
      </c>
      <c r="T693" s="46" t="str">
        <f t="shared" ca="1" si="42"/>
        <v>TERMINADO</v>
      </c>
      <c r="U693" s="47"/>
      <c r="V693" s="48"/>
      <c r="W693" s="48"/>
      <c r="X693" s="47"/>
      <c r="Y693" s="47"/>
      <c r="Z693" s="47"/>
      <c r="AA693" s="47"/>
      <c r="AB693" s="47"/>
      <c r="AC693" s="47"/>
      <c r="AD693" s="48"/>
      <c r="AE693" s="49"/>
      <c r="AF693" s="47"/>
      <c r="AG693" s="47"/>
      <c r="AH693" s="47"/>
      <c r="AI693" s="47"/>
      <c r="AJ693" s="47"/>
      <c r="AK693" s="47"/>
      <c r="AL693" s="41"/>
      <c r="AM693" s="41"/>
      <c r="AN693" s="51">
        <f t="shared" ca="1" si="43"/>
        <v>1530.6353575849359</v>
      </c>
      <c r="AO693" s="59"/>
    </row>
    <row r="694" spans="1:41" ht="15" x14ac:dyDescent="0.2">
      <c r="A694" s="34" t="s">
        <v>38</v>
      </c>
      <c r="B694" s="35">
        <v>693</v>
      </c>
      <c r="C694" s="36">
        <v>2016</v>
      </c>
      <c r="D694" s="38" t="s">
        <v>39</v>
      </c>
      <c r="E694" s="39">
        <v>42635</v>
      </c>
      <c r="F694" s="40" t="s">
        <v>1463</v>
      </c>
      <c r="G694" s="41" t="s">
        <v>41</v>
      </c>
      <c r="H694" s="41" t="s">
        <v>42</v>
      </c>
      <c r="I694" s="42">
        <v>12250000</v>
      </c>
      <c r="J694" s="54">
        <v>12250000</v>
      </c>
      <c r="K694" s="54">
        <v>12250000</v>
      </c>
      <c r="L694" s="43">
        <v>0</v>
      </c>
      <c r="M694" s="37" t="s">
        <v>43</v>
      </c>
      <c r="N694" s="41" t="s">
        <v>1464</v>
      </c>
      <c r="O694" s="44">
        <v>42635.748668981483</v>
      </c>
      <c r="P694" s="44">
        <v>42735</v>
      </c>
      <c r="Q694" s="44">
        <v>42735</v>
      </c>
      <c r="R694" s="45">
        <f t="shared" si="41"/>
        <v>100.25133101851679</v>
      </c>
      <c r="S694" s="63">
        <f t="shared" si="40"/>
        <v>3.3417110339505598</v>
      </c>
      <c r="T694" s="46" t="str">
        <f t="shared" ca="1" si="42"/>
        <v>TERMINADO</v>
      </c>
      <c r="U694" s="47"/>
      <c r="V694" s="48"/>
      <c r="W694" s="48"/>
      <c r="X694" s="47"/>
      <c r="Y694" s="47"/>
      <c r="Z694" s="47"/>
      <c r="AA694" s="47"/>
      <c r="AB694" s="47"/>
      <c r="AC694" s="47"/>
      <c r="AD694" s="48"/>
      <c r="AE694" s="49"/>
      <c r="AF694" s="47"/>
      <c r="AG694" s="47"/>
      <c r="AH694" s="47"/>
      <c r="AI694" s="47"/>
      <c r="AJ694" s="47"/>
      <c r="AK694" s="47"/>
      <c r="AL694" s="41"/>
      <c r="AM694" s="41"/>
      <c r="AN694" s="51">
        <f t="shared" ca="1" si="43"/>
        <v>1530.4049486735842</v>
      </c>
      <c r="AO694" s="59"/>
    </row>
    <row r="695" spans="1:41" ht="15" x14ac:dyDescent="0.2">
      <c r="A695" s="34" t="s">
        <v>38</v>
      </c>
      <c r="B695" s="35">
        <v>694</v>
      </c>
      <c r="C695" s="36">
        <v>2016</v>
      </c>
      <c r="D695" s="38" t="s">
        <v>193</v>
      </c>
      <c r="E695" s="39">
        <v>42635</v>
      </c>
      <c r="F695" s="40" t="s">
        <v>1465</v>
      </c>
      <c r="G695" s="41" t="s">
        <v>41</v>
      </c>
      <c r="H695" s="41" t="s">
        <v>42</v>
      </c>
      <c r="I695" s="42">
        <v>18888888</v>
      </c>
      <c r="J695" s="54">
        <v>18888888</v>
      </c>
      <c r="K695" s="54">
        <v>18888888</v>
      </c>
      <c r="L695" s="43">
        <v>0</v>
      </c>
      <c r="M695" s="37" t="s">
        <v>43</v>
      </c>
      <c r="N695" s="41" t="s">
        <v>1466</v>
      </c>
      <c r="O695" s="44">
        <v>42636.744212962964</v>
      </c>
      <c r="P695" s="44">
        <v>42720</v>
      </c>
      <c r="Q695" s="44">
        <v>42720</v>
      </c>
      <c r="R695" s="45">
        <f t="shared" si="41"/>
        <v>84.255787037036498</v>
      </c>
      <c r="S695" s="63">
        <f t="shared" si="40"/>
        <v>2.8085262345678834</v>
      </c>
      <c r="T695" s="46" t="str">
        <f t="shared" ca="1" si="42"/>
        <v>TERMINADO</v>
      </c>
      <c r="U695" s="47"/>
      <c r="V695" s="48"/>
      <c r="W695" s="48"/>
      <c r="X695" s="47"/>
      <c r="Y695" s="47"/>
      <c r="Z695" s="47"/>
      <c r="AA695" s="47"/>
      <c r="AB695" s="47"/>
      <c r="AC695" s="47"/>
      <c r="AD695" s="48"/>
      <c r="AE695" s="49"/>
      <c r="AF695" s="47"/>
      <c r="AG695" s="47"/>
      <c r="AH695" s="47"/>
      <c r="AI695" s="47"/>
      <c r="AJ695" s="47"/>
      <c r="AK695" s="47"/>
      <c r="AL695" s="41"/>
      <c r="AM695" s="41"/>
      <c r="AN695" s="51">
        <f t="shared" ca="1" si="43"/>
        <v>1819.7631770540104</v>
      </c>
      <c r="AO695" s="59"/>
    </row>
    <row r="696" spans="1:41" ht="15" x14ac:dyDescent="0.2">
      <c r="A696" s="34" t="s">
        <v>38</v>
      </c>
      <c r="B696" s="35">
        <v>695</v>
      </c>
      <c r="C696" s="36">
        <v>2016</v>
      </c>
      <c r="D696" s="38" t="s">
        <v>193</v>
      </c>
      <c r="E696" s="39">
        <v>42635</v>
      </c>
      <c r="F696" s="40" t="s">
        <v>1461</v>
      </c>
      <c r="G696" s="41" t="s">
        <v>41</v>
      </c>
      <c r="H696" s="41" t="s">
        <v>42</v>
      </c>
      <c r="I696" s="42">
        <v>13333333</v>
      </c>
      <c r="J696" s="54">
        <v>13333333</v>
      </c>
      <c r="K696" s="54">
        <v>13333333</v>
      </c>
      <c r="L696" s="43">
        <v>0</v>
      </c>
      <c r="M696" s="37" t="s">
        <v>43</v>
      </c>
      <c r="N696" s="41" t="s">
        <v>1467</v>
      </c>
      <c r="O696" s="44">
        <v>42635.741631944446</v>
      </c>
      <c r="P696" s="44">
        <v>42735</v>
      </c>
      <c r="Q696" s="44">
        <v>42735</v>
      </c>
      <c r="R696" s="45">
        <f t="shared" si="41"/>
        <v>100.25836805555446</v>
      </c>
      <c r="S696" s="63">
        <f t="shared" si="40"/>
        <v>3.341945601851815</v>
      </c>
      <c r="T696" s="46" t="str">
        <f t="shared" ca="1" si="42"/>
        <v>TERMINADO</v>
      </c>
      <c r="U696" s="47"/>
      <c r="V696" s="48"/>
      <c r="W696" s="48"/>
      <c r="X696" s="47"/>
      <c r="Y696" s="47"/>
      <c r="Z696" s="47"/>
      <c r="AA696" s="47"/>
      <c r="AB696" s="47"/>
      <c r="AC696" s="47"/>
      <c r="AD696" s="48"/>
      <c r="AE696" s="49"/>
      <c r="AF696" s="47"/>
      <c r="AG696" s="47"/>
      <c r="AH696" s="47"/>
      <c r="AI696" s="47"/>
      <c r="AJ696" s="47"/>
      <c r="AK696" s="47"/>
      <c r="AL696" s="41"/>
      <c r="AM696" s="41"/>
      <c r="AN696" s="51">
        <f t="shared" ca="1" si="43"/>
        <v>1530.304549945798</v>
      </c>
      <c r="AO696" s="59"/>
    </row>
    <row r="697" spans="1:41" ht="15" x14ac:dyDescent="0.2">
      <c r="A697" s="34" t="s">
        <v>38</v>
      </c>
      <c r="B697" s="35">
        <v>696</v>
      </c>
      <c r="C697" s="36">
        <v>2016</v>
      </c>
      <c r="D697" s="38" t="s">
        <v>53</v>
      </c>
      <c r="E697" s="39">
        <v>42635</v>
      </c>
      <c r="F697" s="40" t="s">
        <v>1468</v>
      </c>
      <c r="G697" s="41" t="s">
        <v>41</v>
      </c>
      <c r="H697" s="41" t="s">
        <v>42</v>
      </c>
      <c r="I697" s="42">
        <v>12000000</v>
      </c>
      <c r="J697" s="54">
        <v>12000000</v>
      </c>
      <c r="K697" s="54">
        <v>12000000</v>
      </c>
      <c r="L697" s="43">
        <v>0</v>
      </c>
      <c r="M697" s="37" t="s">
        <v>43</v>
      </c>
      <c r="N697" s="41" t="s">
        <v>1469</v>
      </c>
      <c r="O697" s="44">
        <v>42636.712847222225</v>
      </c>
      <c r="P697" s="44">
        <v>42725</v>
      </c>
      <c r="Q697" s="44">
        <v>42725</v>
      </c>
      <c r="R697" s="45">
        <f t="shared" si="41"/>
        <v>89.287152777775191</v>
      </c>
      <c r="S697" s="63">
        <f t="shared" si="40"/>
        <v>2.9762384259258399</v>
      </c>
      <c r="T697" s="46" t="str">
        <f t="shared" ca="1" si="42"/>
        <v>TERMINADO</v>
      </c>
      <c r="U697" s="47"/>
      <c r="V697" s="48"/>
      <c r="W697" s="48"/>
      <c r="X697" s="47"/>
      <c r="Y697" s="47"/>
      <c r="Z697" s="47"/>
      <c r="AA697" s="47"/>
      <c r="AB697" s="47"/>
      <c r="AC697" s="47"/>
      <c r="AD697" s="48"/>
      <c r="AE697" s="49"/>
      <c r="AF697" s="47"/>
      <c r="AG697" s="47"/>
      <c r="AH697" s="47"/>
      <c r="AI697" s="47"/>
      <c r="AJ697" s="47"/>
      <c r="AK697" s="47"/>
      <c r="AL697" s="41"/>
      <c r="AM697" s="41"/>
      <c r="AN697" s="51">
        <f t="shared" ca="1" si="43"/>
        <v>1717.2539442420564</v>
      </c>
      <c r="AO697" s="59"/>
    </row>
    <row r="698" spans="1:41" ht="15" x14ac:dyDescent="0.2">
      <c r="A698" s="34" t="s">
        <v>38</v>
      </c>
      <c r="B698" s="35">
        <v>697</v>
      </c>
      <c r="C698" s="36">
        <v>2016</v>
      </c>
      <c r="D698" s="38" t="s">
        <v>146</v>
      </c>
      <c r="E698" s="39">
        <v>42635</v>
      </c>
      <c r="F698" s="40" t="s">
        <v>1470</v>
      </c>
      <c r="G698" s="41" t="s">
        <v>41</v>
      </c>
      <c r="H698" s="41" t="s">
        <v>42</v>
      </c>
      <c r="I698" s="42">
        <v>16500000</v>
      </c>
      <c r="J698" s="54">
        <v>16500000</v>
      </c>
      <c r="K698" s="54">
        <v>16500000</v>
      </c>
      <c r="L698" s="43">
        <v>0</v>
      </c>
      <c r="M698" s="37" t="s">
        <v>43</v>
      </c>
      <c r="N698" s="41" t="s">
        <v>1471</v>
      </c>
      <c r="O698" s="44">
        <v>42635.752696759257</v>
      </c>
      <c r="P698" s="44">
        <v>42725</v>
      </c>
      <c r="Q698" s="44">
        <v>42725</v>
      </c>
      <c r="R698" s="45">
        <f t="shared" si="41"/>
        <v>90.247303240743349</v>
      </c>
      <c r="S698" s="63">
        <f t="shared" si="40"/>
        <v>3.0082434413581116</v>
      </c>
      <c r="T698" s="46" t="str">
        <f t="shared" ca="1" si="42"/>
        <v>TERMINADO</v>
      </c>
      <c r="U698" s="47"/>
      <c r="V698" s="48"/>
      <c r="W698" s="48"/>
      <c r="X698" s="47"/>
      <c r="Y698" s="47"/>
      <c r="Z698" s="47"/>
      <c r="AA698" s="47"/>
      <c r="AB698" s="47"/>
      <c r="AC698" s="47"/>
      <c r="AD698" s="48"/>
      <c r="AE698" s="49"/>
      <c r="AF698" s="47"/>
      <c r="AG698" s="47"/>
      <c r="AH698" s="47"/>
      <c r="AI698" s="47"/>
      <c r="AJ698" s="47"/>
      <c r="AK698" s="47"/>
      <c r="AL698" s="41"/>
      <c r="AM698" s="41"/>
      <c r="AN698" s="51">
        <f t="shared" ca="1" si="43"/>
        <v>1700.0478110110296</v>
      </c>
      <c r="AO698" s="59"/>
    </row>
    <row r="699" spans="1:41" ht="15" x14ac:dyDescent="0.2">
      <c r="A699" s="34" t="s">
        <v>38</v>
      </c>
      <c r="B699" s="35">
        <v>698</v>
      </c>
      <c r="C699" s="36">
        <v>2016</v>
      </c>
      <c r="D699" s="38" t="s">
        <v>160</v>
      </c>
      <c r="E699" s="39">
        <v>42635</v>
      </c>
      <c r="F699" s="40" t="s">
        <v>1472</v>
      </c>
      <c r="G699" s="41" t="s">
        <v>41</v>
      </c>
      <c r="H699" s="41" t="s">
        <v>42</v>
      </c>
      <c r="I699" s="42">
        <v>14166667</v>
      </c>
      <c r="J699" s="54">
        <v>14166667</v>
      </c>
      <c r="K699" s="54">
        <v>14166667</v>
      </c>
      <c r="L699" s="43">
        <v>0</v>
      </c>
      <c r="M699" s="37" t="s">
        <v>43</v>
      </c>
      <c r="N699" s="41" t="s">
        <v>1473</v>
      </c>
      <c r="O699" s="44">
        <v>42635.763483796298</v>
      </c>
      <c r="P699" s="44">
        <v>42720</v>
      </c>
      <c r="Q699" s="44">
        <v>42720</v>
      </c>
      <c r="R699" s="45">
        <f t="shared" si="41"/>
        <v>85.236516203702195</v>
      </c>
      <c r="S699" s="63">
        <f t="shared" si="40"/>
        <v>2.8412172067900729</v>
      </c>
      <c r="T699" s="46" t="str">
        <f t="shared" ca="1" si="42"/>
        <v>TERMINADO</v>
      </c>
      <c r="U699" s="47"/>
      <c r="V699" s="48"/>
      <c r="W699" s="48"/>
      <c r="X699" s="47"/>
      <c r="Y699" s="47"/>
      <c r="Z699" s="47"/>
      <c r="AA699" s="47"/>
      <c r="AB699" s="47"/>
      <c r="AC699" s="47"/>
      <c r="AD699" s="48"/>
      <c r="AE699" s="49"/>
      <c r="AF699" s="47"/>
      <c r="AG699" s="47"/>
      <c r="AH699" s="47"/>
      <c r="AI699" s="47"/>
      <c r="AJ699" s="47"/>
      <c r="AK699" s="47"/>
      <c r="AL699" s="41"/>
      <c r="AM699" s="41"/>
      <c r="AN699" s="51">
        <f t="shared" ca="1" si="43"/>
        <v>1799.9756261003351</v>
      </c>
      <c r="AO699" s="59"/>
    </row>
    <row r="700" spans="1:41" ht="15" x14ac:dyDescent="0.2">
      <c r="A700" s="34" t="s">
        <v>38</v>
      </c>
      <c r="B700" s="35">
        <v>700</v>
      </c>
      <c r="C700" s="36">
        <v>2016</v>
      </c>
      <c r="D700" s="38" t="s">
        <v>53</v>
      </c>
      <c r="E700" s="39">
        <v>42635</v>
      </c>
      <c r="F700" s="40" t="s">
        <v>1474</v>
      </c>
      <c r="G700" s="41" t="s">
        <v>41</v>
      </c>
      <c r="H700" s="41" t="s">
        <v>42</v>
      </c>
      <c r="I700" s="42">
        <v>6468000</v>
      </c>
      <c r="J700" s="54">
        <v>6468000</v>
      </c>
      <c r="K700" s="54">
        <v>6468000</v>
      </c>
      <c r="L700" s="43">
        <v>0</v>
      </c>
      <c r="M700" s="37" t="s">
        <v>43</v>
      </c>
      <c r="N700" s="41" t="s">
        <v>1475</v>
      </c>
      <c r="O700" s="44">
        <v>42635.773865740739</v>
      </c>
      <c r="P700" s="44">
        <v>42735</v>
      </c>
      <c r="Q700" s="44">
        <v>42735</v>
      </c>
      <c r="R700" s="45">
        <f t="shared" si="41"/>
        <v>100.22613425926102</v>
      </c>
      <c r="S700" s="63">
        <f t="shared" si="40"/>
        <v>3.3408711419753674</v>
      </c>
      <c r="T700" s="46" t="str">
        <f t="shared" ca="1" si="42"/>
        <v>TERMINADO</v>
      </c>
      <c r="U700" s="47"/>
      <c r="V700" s="48"/>
      <c r="W700" s="48"/>
      <c r="X700" s="47"/>
      <c r="Y700" s="47"/>
      <c r="Z700" s="47"/>
      <c r="AA700" s="47"/>
      <c r="AB700" s="47"/>
      <c r="AC700" s="47"/>
      <c r="AD700" s="48"/>
      <c r="AE700" s="49"/>
      <c r="AF700" s="47"/>
      <c r="AG700" s="47"/>
      <c r="AH700" s="47"/>
      <c r="AI700" s="47"/>
      <c r="AJ700" s="47"/>
      <c r="AK700" s="47"/>
      <c r="AL700" s="41"/>
      <c r="AM700" s="41"/>
      <c r="AN700" s="51">
        <f t="shared" ca="1" si="43"/>
        <v>1530.7645511804189</v>
      </c>
      <c r="AO700" s="59"/>
    </row>
    <row r="701" spans="1:41" ht="15" x14ac:dyDescent="0.2">
      <c r="A701" s="34" t="s">
        <v>38</v>
      </c>
      <c r="B701" s="35">
        <v>701</v>
      </c>
      <c r="C701" s="36">
        <v>2016</v>
      </c>
      <c r="D701" s="38" t="s">
        <v>39</v>
      </c>
      <c r="E701" s="39">
        <v>42635</v>
      </c>
      <c r="F701" s="40" t="s">
        <v>1476</v>
      </c>
      <c r="G701" s="41" t="s">
        <v>41</v>
      </c>
      <c r="H701" s="41" t="s">
        <v>42</v>
      </c>
      <c r="I701" s="42">
        <v>32000000</v>
      </c>
      <c r="J701" s="54">
        <v>32000000</v>
      </c>
      <c r="K701" s="54">
        <v>32000000</v>
      </c>
      <c r="L701" s="43">
        <v>0</v>
      </c>
      <c r="M701" s="37" t="s">
        <v>43</v>
      </c>
      <c r="N701" s="41" t="s">
        <v>1477</v>
      </c>
      <c r="O701" s="44">
        <v>42635.767164351855</v>
      </c>
      <c r="P701" s="44">
        <v>42735</v>
      </c>
      <c r="Q701" s="44">
        <v>42735</v>
      </c>
      <c r="R701" s="45">
        <f t="shared" si="41"/>
        <v>100.23283564814483</v>
      </c>
      <c r="S701" s="63">
        <f t="shared" si="40"/>
        <v>3.3410945216048278</v>
      </c>
      <c r="T701" s="46" t="str">
        <f t="shared" ca="1" si="42"/>
        <v>TERMINADO</v>
      </c>
      <c r="U701" s="47"/>
      <c r="V701" s="48"/>
      <c r="W701" s="48"/>
      <c r="X701" s="47"/>
      <c r="Y701" s="47"/>
      <c r="Z701" s="47"/>
      <c r="AA701" s="47"/>
      <c r="AB701" s="47"/>
      <c r="AC701" s="47"/>
      <c r="AD701" s="48"/>
      <c r="AE701" s="49"/>
      <c r="AF701" s="47"/>
      <c r="AG701" s="47"/>
      <c r="AH701" s="47"/>
      <c r="AI701" s="47"/>
      <c r="AJ701" s="47"/>
      <c r="AK701" s="47"/>
      <c r="AL701" s="41"/>
      <c r="AM701" s="41"/>
      <c r="AN701" s="51">
        <f t="shared" ca="1" si="43"/>
        <v>1530.668892810618</v>
      </c>
      <c r="AO701" s="59"/>
    </row>
    <row r="702" spans="1:41" ht="15" x14ac:dyDescent="0.2">
      <c r="A702" s="34" t="s">
        <v>38</v>
      </c>
      <c r="B702" s="35">
        <v>702</v>
      </c>
      <c r="C702" s="36">
        <v>2016</v>
      </c>
      <c r="D702" s="38" t="s">
        <v>1478</v>
      </c>
      <c r="E702" s="39">
        <v>42635</v>
      </c>
      <c r="F702" s="40" t="s">
        <v>1479</v>
      </c>
      <c r="G702" s="41" t="s">
        <v>41</v>
      </c>
      <c r="H702" s="41" t="s">
        <v>42</v>
      </c>
      <c r="I702" s="42">
        <v>10050000</v>
      </c>
      <c r="J702" s="54">
        <v>10050000</v>
      </c>
      <c r="K702" s="54">
        <v>10050000</v>
      </c>
      <c r="L702" s="43">
        <v>0</v>
      </c>
      <c r="M702" s="37" t="s">
        <v>43</v>
      </c>
      <c r="N702" s="41" t="s">
        <v>1480</v>
      </c>
      <c r="O702" s="44">
        <v>42635.750555555554</v>
      </c>
      <c r="P702" s="44">
        <v>42725</v>
      </c>
      <c r="Q702" s="44">
        <v>42725</v>
      </c>
      <c r="R702" s="45">
        <f t="shared" si="41"/>
        <v>90.249444444445544</v>
      </c>
      <c r="S702" s="63">
        <f t="shared" si="40"/>
        <v>3.0083148148148515</v>
      </c>
      <c r="T702" s="46" t="str">
        <f t="shared" ca="1" si="42"/>
        <v>TERMINADO</v>
      </c>
      <c r="U702" s="47"/>
      <c r="V702" s="48"/>
      <c r="W702" s="48"/>
      <c r="X702" s="47"/>
      <c r="Y702" s="47"/>
      <c r="Z702" s="47"/>
      <c r="AA702" s="47"/>
      <c r="AB702" s="47"/>
      <c r="AC702" s="47"/>
      <c r="AD702" s="48"/>
      <c r="AE702" s="49"/>
      <c r="AF702" s="47"/>
      <c r="AG702" s="47"/>
      <c r="AH702" s="47"/>
      <c r="AI702" s="47"/>
      <c r="AJ702" s="47"/>
      <c r="AK702" s="47"/>
      <c r="AL702" s="41"/>
      <c r="AM702" s="41"/>
      <c r="AN702" s="51">
        <f t="shared" ca="1" si="43"/>
        <v>1700.0098492449742</v>
      </c>
      <c r="AO702" s="59"/>
    </row>
    <row r="703" spans="1:41" ht="15" x14ac:dyDescent="0.2">
      <c r="A703" s="34" t="s">
        <v>38</v>
      </c>
      <c r="B703" s="35">
        <v>703</v>
      </c>
      <c r="C703" s="36">
        <v>2016</v>
      </c>
      <c r="D703" s="38" t="s">
        <v>46</v>
      </c>
      <c r="E703" s="39">
        <v>42635</v>
      </c>
      <c r="F703" s="40" t="s">
        <v>1481</v>
      </c>
      <c r="G703" s="41" t="s">
        <v>41</v>
      </c>
      <c r="H703" s="41" t="s">
        <v>42</v>
      </c>
      <c r="I703" s="42">
        <v>6860000</v>
      </c>
      <c r="J703" s="54">
        <v>6860000</v>
      </c>
      <c r="K703" s="54">
        <v>6860000</v>
      </c>
      <c r="L703" s="43">
        <v>0</v>
      </c>
      <c r="M703" s="37" t="s">
        <v>43</v>
      </c>
      <c r="N703" s="41" t="s">
        <v>1482</v>
      </c>
      <c r="O703" s="44">
        <v>42635.745370370372</v>
      </c>
      <c r="P703" s="44">
        <v>42735</v>
      </c>
      <c r="Q703" s="44">
        <v>42735</v>
      </c>
      <c r="R703" s="45">
        <f t="shared" si="41"/>
        <v>100.25462962962774</v>
      </c>
      <c r="S703" s="63">
        <f t="shared" si="40"/>
        <v>3.3418209876542582</v>
      </c>
      <c r="T703" s="46" t="str">
        <f t="shared" ca="1" si="42"/>
        <v>TERMINADO</v>
      </c>
      <c r="U703" s="47"/>
      <c r="V703" s="48"/>
      <c r="W703" s="48"/>
      <c r="X703" s="47"/>
      <c r="Y703" s="47"/>
      <c r="Z703" s="47"/>
      <c r="AA703" s="47"/>
      <c r="AB703" s="47"/>
      <c r="AC703" s="47"/>
      <c r="AD703" s="48"/>
      <c r="AE703" s="49"/>
      <c r="AF703" s="47"/>
      <c r="AG703" s="47"/>
      <c r="AH703" s="47"/>
      <c r="AI703" s="47"/>
      <c r="AJ703" s="47"/>
      <c r="AK703" s="47"/>
      <c r="AL703" s="41"/>
      <c r="AM703" s="41"/>
      <c r="AN703" s="51">
        <f t="shared" ca="1" si="43"/>
        <v>1530.357885015035</v>
      </c>
      <c r="AO703" s="59"/>
    </row>
    <row r="704" spans="1:41" ht="15" x14ac:dyDescent="0.2">
      <c r="A704" s="34" t="s">
        <v>38</v>
      </c>
      <c r="B704" s="35">
        <v>704</v>
      </c>
      <c r="C704" s="36">
        <v>2016</v>
      </c>
      <c r="D704" s="38" t="s">
        <v>39</v>
      </c>
      <c r="E704" s="39">
        <v>42635</v>
      </c>
      <c r="F704" s="40" t="s">
        <v>1483</v>
      </c>
      <c r="G704" s="41" t="s">
        <v>41</v>
      </c>
      <c r="H704" s="41" t="s">
        <v>42</v>
      </c>
      <c r="I704" s="42">
        <v>7500000</v>
      </c>
      <c r="J704" s="54">
        <v>7500000</v>
      </c>
      <c r="K704" s="54">
        <v>6650000</v>
      </c>
      <c r="L704" s="43">
        <v>0</v>
      </c>
      <c r="M704" s="37" t="s">
        <v>43</v>
      </c>
      <c r="N704" s="41" t="s">
        <v>1484</v>
      </c>
      <c r="O704" s="44">
        <v>42635.747210648151</v>
      </c>
      <c r="P704" s="44">
        <v>42718</v>
      </c>
      <c r="Q704" s="44">
        <v>42718</v>
      </c>
      <c r="R704" s="45">
        <f t="shared" si="41"/>
        <v>83.25278935184906</v>
      </c>
      <c r="S704" s="63">
        <f t="shared" si="40"/>
        <v>2.7750929783949685</v>
      </c>
      <c r="T704" s="46" t="str">
        <f t="shared" ca="1" si="42"/>
        <v>TERMINADO</v>
      </c>
      <c r="U704" s="47"/>
      <c r="V704" s="48"/>
      <c r="W704" s="48"/>
      <c r="X704" s="47"/>
      <c r="Y704" s="47"/>
      <c r="Z704" s="47"/>
      <c r="AA704" s="47"/>
      <c r="AB704" s="47"/>
      <c r="AC704" s="47"/>
      <c r="AD704" s="48"/>
      <c r="AE704" s="49"/>
      <c r="AF704" s="47"/>
      <c r="AG704" s="47"/>
      <c r="AH704" s="47"/>
      <c r="AI704" s="47"/>
      <c r="AJ704" s="47"/>
      <c r="AK704" s="47"/>
      <c r="AL704" s="41"/>
      <c r="AM704" s="41"/>
      <c r="AN704" s="51">
        <f t="shared" ca="1" si="43"/>
        <v>1842.8845463275436</v>
      </c>
      <c r="AO704" s="59"/>
    </row>
    <row r="705" spans="1:41" ht="15" x14ac:dyDescent="0.2">
      <c r="A705" s="34" t="s">
        <v>38</v>
      </c>
      <c r="B705" s="35">
        <v>705</v>
      </c>
      <c r="C705" s="36">
        <v>2016</v>
      </c>
      <c r="D705" s="38" t="s">
        <v>348</v>
      </c>
      <c r="E705" s="39">
        <v>42635</v>
      </c>
      <c r="F705" s="40" t="s">
        <v>1485</v>
      </c>
      <c r="G705" s="41" t="s">
        <v>41</v>
      </c>
      <c r="H705" s="41" t="s">
        <v>42</v>
      </c>
      <c r="I705" s="42">
        <v>24000000</v>
      </c>
      <c r="J705" s="54">
        <v>24000000</v>
      </c>
      <c r="K705" s="54">
        <v>24000000</v>
      </c>
      <c r="L705" s="43">
        <v>0</v>
      </c>
      <c r="M705" s="37" t="s">
        <v>43</v>
      </c>
      <c r="N705" s="41" t="s">
        <v>1486</v>
      </c>
      <c r="O705" s="44">
        <v>42635.752789351849</v>
      </c>
      <c r="P705" s="44">
        <v>42725</v>
      </c>
      <c r="Q705" s="44">
        <v>42725</v>
      </c>
      <c r="R705" s="45">
        <f t="shared" si="41"/>
        <v>90.24721064815094</v>
      </c>
      <c r="S705" s="63">
        <f t="shared" ref="S705:S768" si="44">+R705/30</f>
        <v>3.0082403549383647</v>
      </c>
      <c r="T705" s="46" t="str">
        <f t="shared" ca="1" si="42"/>
        <v>TERMINADO</v>
      </c>
      <c r="U705" s="47"/>
      <c r="V705" s="48"/>
      <c r="W705" s="48"/>
      <c r="X705" s="47"/>
      <c r="Y705" s="47"/>
      <c r="Z705" s="47"/>
      <c r="AA705" s="47"/>
      <c r="AB705" s="47"/>
      <c r="AC705" s="47"/>
      <c r="AD705" s="48"/>
      <c r="AE705" s="49"/>
      <c r="AF705" s="47"/>
      <c r="AG705" s="47"/>
      <c r="AH705" s="47"/>
      <c r="AI705" s="47"/>
      <c r="AJ705" s="47"/>
      <c r="AK705" s="47"/>
      <c r="AL705" s="41"/>
      <c r="AM705" s="41"/>
      <c r="AN705" s="51">
        <f t="shared" ca="1" si="43"/>
        <v>1700.0494526415437</v>
      </c>
      <c r="AO705" s="59"/>
    </row>
    <row r="706" spans="1:41" ht="15" x14ac:dyDescent="0.2">
      <c r="A706" s="34" t="s">
        <v>38</v>
      </c>
      <c r="B706" s="35">
        <v>706</v>
      </c>
      <c r="C706" s="36">
        <v>2016</v>
      </c>
      <c r="D706" s="38" t="s">
        <v>348</v>
      </c>
      <c r="E706" s="39">
        <v>42635</v>
      </c>
      <c r="F706" s="40" t="s">
        <v>1487</v>
      </c>
      <c r="G706" s="41" t="s">
        <v>41</v>
      </c>
      <c r="H706" s="41" t="s">
        <v>42</v>
      </c>
      <c r="I706" s="42">
        <v>6600000</v>
      </c>
      <c r="J706" s="54">
        <v>6600000</v>
      </c>
      <c r="K706" s="54">
        <v>6600000</v>
      </c>
      <c r="L706" s="43">
        <v>0</v>
      </c>
      <c r="M706" s="37" t="s">
        <v>43</v>
      </c>
      <c r="N706" s="41" t="s">
        <v>1488</v>
      </c>
      <c r="O706" s="44">
        <v>42635.750694444447</v>
      </c>
      <c r="P706" s="44">
        <v>42735</v>
      </c>
      <c r="Q706" s="44">
        <v>42735</v>
      </c>
      <c r="R706" s="45">
        <f t="shared" si="41"/>
        <v>100.24930555555329</v>
      </c>
      <c r="S706" s="63">
        <f t="shared" si="44"/>
        <v>3.3416435185184432</v>
      </c>
      <c r="T706" s="46" t="str">
        <f t="shared" ca="1" si="42"/>
        <v>TERMINADO</v>
      </c>
      <c r="U706" s="47"/>
      <c r="V706" s="48"/>
      <c r="W706" s="48"/>
      <c r="X706" s="47"/>
      <c r="Y706" s="47"/>
      <c r="Z706" s="47"/>
      <c r="AA706" s="47"/>
      <c r="AB706" s="47"/>
      <c r="AC706" s="47"/>
      <c r="AD706" s="48"/>
      <c r="AE706" s="49"/>
      <c r="AF706" s="47"/>
      <c r="AG706" s="47"/>
      <c r="AH706" s="47"/>
      <c r="AI706" s="47"/>
      <c r="AJ706" s="47"/>
      <c r="AK706" s="47"/>
      <c r="AL706" s="41"/>
      <c r="AM706" s="41"/>
      <c r="AN706" s="51">
        <f t="shared" ca="1" si="43"/>
        <v>1530.4338489460627</v>
      </c>
      <c r="AO706" s="59"/>
    </row>
    <row r="707" spans="1:41" ht="15" x14ac:dyDescent="0.2">
      <c r="A707" s="34" t="s">
        <v>38</v>
      </c>
      <c r="B707" s="35">
        <v>708</v>
      </c>
      <c r="C707" s="36">
        <v>2016</v>
      </c>
      <c r="D707" s="38" t="s">
        <v>146</v>
      </c>
      <c r="E707" s="39">
        <v>42635</v>
      </c>
      <c r="F707" s="40" t="s">
        <v>1489</v>
      </c>
      <c r="G707" s="41" t="s">
        <v>41</v>
      </c>
      <c r="H707" s="41" t="s">
        <v>42</v>
      </c>
      <c r="I707" s="42">
        <v>11880000</v>
      </c>
      <c r="J707" s="54">
        <v>11880000</v>
      </c>
      <c r="K707" s="54">
        <v>11880000</v>
      </c>
      <c r="L707" s="43">
        <v>0</v>
      </c>
      <c r="M707" s="37" t="s">
        <v>43</v>
      </c>
      <c r="N707" s="41" t="s">
        <v>1490</v>
      </c>
      <c r="O707" s="44">
        <v>42635.758263888885</v>
      </c>
      <c r="P707" s="44">
        <v>42725</v>
      </c>
      <c r="Q707" s="44">
        <v>42725</v>
      </c>
      <c r="R707" s="45">
        <f t="shared" ref="R707:R770" si="45">P707-O707+1</f>
        <v>90.241736111114733</v>
      </c>
      <c r="S707" s="63">
        <f t="shared" si="44"/>
        <v>3.0080578703704912</v>
      </c>
      <c r="T707" s="46" t="str">
        <f t="shared" ref="T707:T770" ca="1" si="46">IF(O707=0,"",IF($T$1&gt;P707,"TERMINADO","EN EJECUCION"))</f>
        <v>TERMINADO</v>
      </c>
      <c r="U707" s="47"/>
      <c r="V707" s="48"/>
      <c r="W707" s="48"/>
      <c r="X707" s="47"/>
      <c r="Y707" s="47"/>
      <c r="Z707" s="47"/>
      <c r="AA707" s="47"/>
      <c r="AB707" s="47"/>
      <c r="AC707" s="47"/>
      <c r="AD707" s="48"/>
      <c r="AE707" s="49"/>
      <c r="AF707" s="47"/>
      <c r="AG707" s="47"/>
      <c r="AH707" s="47"/>
      <c r="AI707" s="47"/>
      <c r="AJ707" s="47"/>
      <c r="AK707" s="47"/>
      <c r="AL707" s="41"/>
      <c r="AM707" s="41"/>
      <c r="AN707" s="51">
        <f t="shared" ca="1" si="43"/>
        <v>1700.1465200337032</v>
      </c>
      <c r="AO707" s="59"/>
    </row>
    <row r="708" spans="1:41" ht="15" x14ac:dyDescent="0.2">
      <c r="A708" s="34" t="s">
        <v>38</v>
      </c>
      <c r="B708" s="35">
        <v>709</v>
      </c>
      <c r="C708" s="36">
        <v>2016</v>
      </c>
      <c r="D708" s="38" t="s">
        <v>193</v>
      </c>
      <c r="E708" s="39">
        <v>42635</v>
      </c>
      <c r="F708" s="40" t="s">
        <v>1491</v>
      </c>
      <c r="G708" s="41" t="s">
        <v>41</v>
      </c>
      <c r="H708" s="41" t="s">
        <v>42</v>
      </c>
      <c r="I708" s="42">
        <v>9916667</v>
      </c>
      <c r="J708" s="54">
        <v>9916667</v>
      </c>
      <c r="K708" s="54">
        <v>9916667</v>
      </c>
      <c r="L708" s="43">
        <v>0</v>
      </c>
      <c r="M708" s="37" t="s">
        <v>43</v>
      </c>
      <c r="N708" s="41" t="s">
        <v>1492</v>
      </c>
      <c r="O708" s="44">
        <v>42635.770046296297</v>
      </c>
      <c r="P708" s="44">
        <v>42720</v>
      </c>
      <c r="Q708" s="44">
        <v>42720</v>
      </c>
      <c r="R708" s="45">
        <f t="shared" si="45"/>
        <v>85.229953703703359</v>
      </c>
      <c r="S708" s="63">
        <f t="shared" si="44"/>
        <v>2.8409984567901119</v>
      </c>
      <c r="T708" s="46" t="str">
        <f t="shared" ca="1" si="46"/>
        <v>TERMINADO</v>
      </c>
      <c r="U708" s="47"/>
      <c r="V708" s="48"/>
      <c r="W708" s="48"/>
      <c r="X708" s="47"/>
      <c r="Y708" s="47"/>
      <c r="Z708" s="47"/>
      <c r="AA708" s="47"/>
      <c r="AB708" s="47"/>
      <c r="AC708" s="47"/>
      <c r="AD708" s="48"/>
      <c r="AE708" s="49"/>
      <c r="AF708" s="47"/>
      <c r="AG708" s="47"/>
      <c r="AH708" s="47"/>
      <c r="AI708" s="47"/>
      <c r="AJ708" s="47"/>
      <c r="AK708" s="47"/>
      <c r="AL708" s="41"/>
      <c r="AM708" s="41"/>
      <c r="AN708" s="51">
        <f t="shared" ca="1" si="43"/>
        <v>1800.1065201060164</v>
      </c>
      <c r="AO708" s="59"/>
    </row>
    <row r="709" spans="1:41" ht="15" x14ac:dyDescent="0.2">
      <c r="A709" s="34" t="s">
        <v>38</v>
      </c>
      <c r="B709" s="35">
        <v>710</v>
      </c>
      <c r="C709" s="36">
        <v>2016</v>
      </c>
      <c r="D709" s="38" t="s">
        <v>348</v>
      </c>
      <c r="E709" s="39">
        <v>42635</v>
      </c>
      <c r="F709" s="40" t="s">
        <v>1493</v>
      </c>
      <c r="G709" s="41" t="s">
        <v>41</v>
      </c>
      <c r="H709" s="41" t="s">
        <v>42</v>
      </c>
      <c r="I709" s="42">
        <v>4290000</v>
      </c>
      <c r="J709" s="54">
        <v>4290000</v>
      </c>
      <c r="K709" s="54">
        <v>4290000</v>
      </c>
      <c r="L709" s="43">
        <v>0</v>
      </c>
      <c r="M709" s="37" t="s">
        <v>43</v>
      </c>
      <c r="N709" s="41" t="s">
        <v>1494</v>
      </c>
      <c r="O709" s="44">
        <v>42635.771956018521</v>
      </c>
      <c r="P709" s="44">
        <v>42735</v>
      </c>
      <c r="Q709" s="44">
        <v>42735</v>
      </c>
      <c r="R709" s="45">
        <f t="shared" si="45"/>
        <v>100.22804398147855</v>
      </c>
      <c r="S709" s="63">
        <f t="shared" si="44"/>
        <v>3.3409347993826182</v>
      </c>
      <c r="T709" s="46" t="str">
        <f t="shared" ca="1" si="46"/>
        <v>TERMINADO</v>
      </c>
      <c r="U709" s="47"/>
      <c r="V709" s="48"/>
      <c r="W709" s="48"/>
      <c r="X709" s="47"/>
      <c r="Y709" s="47"/>
      <c r="Z709" s="47"/>
      <c r="AA709" s="47"/>
      <c r="AB709" s="47"/>
      <c r="AC709" s="47"/>
      <c r="AD709" s="48"/>
      <c r="AE709" s="49"/>
      <c r="AF709" s="47"/>
      <c r="AG709" s="47"/>
      <c r="AH709" s="47"/>
      <c r="AI709" s="47"/>
      <c r="AJ709" s="47"/>
      <c r="AK709" s="47"/>
      <c r="AL709" s="41"/>
      <c r="AM709" s="41"/>
      <c r="AN709" s="51">
        <f t="shared" ca="1" si="43"/>
        <v>1530.7372897200241</v>
      </c>
      <c r="AO709" s="59"/>
    </row>
    <row r="710" spans="1:41" ht="15" x14ac:dyDescent="0.2">
      <c r="A710" s="34" t="s">
        <v>38</v>
      </c>
      <c r="B710" s="35">
        <v>711</v>
      </c>
      <c r="C710" s="36">
        <v>2016</v>
      </c>
      <c r="D710" s="38" t="s">
        <v>46</v>
      </c>
      <c r="E710" s="39">
        <v>42635</v>
      </c>
      <c r="F710" s="40" t="s">
        <v>1495</v>
      </c>
      <c r="G710" s="41" t="s">
        <v>41</v>
      </c>
      <c r="H710" s="41" t="s">
        <v>42</v>
      </c>
      <c r="I710" s="42">
        <v>9000000</v>
      </c>
      <c r="J710" s="54">
        <v>9000000</v>
      </c>
      <c r="K710" s="54">
        <v>9000000</v>
      </c>
      <c r="L710" s="43">
        <v>0</v>
      </c>
      <c r="M710" s="37" t="s">
        <v>43</v>
      </c>
      <c r="N710" s="41" t="s">
        <v>1496</v>
      </c>
      <c r="O710" s="44">
        <v>42635.739525462966</v>
      </c>
      <c r="P710" s="44">
        <v>42735</v>
      </c>
      <c r="Q710" s="44">
        <v>42735</v>
      </c>
      <c r="R710" s="45">
        <f t="shared" si="45"/>
        <v>100.26047453703359</v>
      </c>
      <c r="S710" s="63">
        <f t="shared" si="44"/>
        <v>3.3420158179011197</v>
      </c>
      <c r="T710" s="46" t="str">
        <f t="shared" ca="1" si="46"/>
        <v>TERMINADO</v>
      </c>
      <c r="U710" s="47"/>
      <c r="V710" s="48"/>
      <c r="W710" s="48"/>
      <c r="X710" s="47"/>
      <c r="Y710" s="47"/>
      <c r="Z710" s="47"/>
      <c r="AA710" s="47"/>
      <c r="AB710" s="47"/>
      <c r="AC710" s="47"/>
      <c r="AD710" s="48"/>
      <c r="AE710" s="49"/>
      <c r="AF710" s="47"/>
      <c r="AG710" s="47"/>
      <c r="AH710" s="47"/>
      <c r="AI710" s="47"/>
      <c r="AJ710" s="47"/>
      <c r="AK710" s="47"/>
      <c r="AL710" s="41"/>
      <c r="AM710" s="41"/>
      <c r="AN710" s="51">
        <f t="shared" ca="1" si="43"/>
        <v>1530.2744991201075</v>
      </c>
      <c r="AO710" s="59"/>
    </row>
    <row r="711" spans="1:41" ht="15" x14ac:dyDescent="0.2">
      <c r="A711" s="34" t="s">
        <v>38</v>
      </c>
      <c r="B711" s="35">
        <v>712</v>
      </c>
      <c r="C711" s="36">
        <v>2016</v>
      </c>
      <c r="D711" s="38" t="s">
        <v>146</v>
      </c>
      <c r="E711" s="39">
        <v>42635</v>
      </c>
      <c r="F711" s="40" t="s">
        <v>1497</v>
      </c>
      <c r="G711" s="41" t="s">
        <v>41</v>
      </c>
      <c r="H711" s="41" t="s">
        <v>42</v>
      </c>
      <c r="I711" s="42">
        <v>9000000</v>
      </c>
      <c r="J711" s="54">
        <v>9000000</v>
      </c>
      <c r="K711" s="54">
        <v>9000000</v>
      </c>
      <c r="L711" s="43">
        <v>0</v>
      </c>
      <c r="M711" s="37" t="s">
        <v>43</v>
      </c>
      <c r="N711" s="41" t="s">
        <v>1498</v>
      </c>
      <c r="O711" s="44">
        <v>42635.786099537036</v>
      </c>
      <c r="P711" s="44">
        <v>42725</v>
      </c>
      <c r="Q711" s="44">
        <v>42725</v>
      </c>
      <c r="R711" s="45">
        <f t="shared" si="45"/>
        <v>90.213900462964375</v>
      </c>
      <c r="S711" s="63">
        <f t="shared" si="44"/>
        <v>3.0071300154321459</v>
      </c>
      <c r="T711" s="46" t="str">
        <f t="shared" ca="1" si="46"/>
        <v>TERMINADO</v>
      </c>
      <c r="U711" s="47"/>
      <c r="V711" s="48"/>
      <c r="W711" s="48"/>
      <c r="X711" s="47"/>
      <c r="Y711" s="47"/>
      <c r="Z711" s="47"/>
      <c r="AA711" s="47"/>
      <c r="AB711" s="47"/>
      <c r="AC711" s="47"/>
      <c r="AD711" s="48"/>
      <c r="AE711" s="49"/>
      <c r="AF711" s="47"/>
      <c r="AG711" s="47"/>
      <c r="AH711" s="47"/>
      <c r="AI711" s="47"/>
      <c r="AJ711" s="47"/>
      <c r="AK711" s="47"/>
      <c r="AL711" s="41"/>
      <c r="AM711" s="41"/>
      <c r="AN711" s="51">
        <f t="shared" ref="AN711:AN758" ca="1" si="47">IF(R711=1,"",100*($T$1-O711+1)/R711)</f>
        <v>1700.6402478881923</v>
      </c>
      <c r="AO711" s="59"/>
    </row>
    <row r="712" spans="1:41" ht="15" x14ac:dyDescent="0.2">
      <c r="A712" s="34" t="s">
        <v>38</v>
      </c>
      <c r="B712" s="35">
        <v>713</v>
      </c>
      <c r="C712" s="36">
        <v>2016</v>
      </c>
      <c r="D712" s="38" t="s">
        <v>444</v>
      </c>
      <c r="E712" s="39">
        <v>42635</v>
      </c>
      <c r="F712" s="40" t="s">
        <v>1499</v>
      </c>
      <c r="G712" s="41" t="s">
        <v>41</v>
      </c>
      <c r="H712" s="41" t="s">
        <v>42</v>
      </c>
      <c r="I712" s="42">
        <v>6468000</v>
      </c>
      <c r="J712" s="54">
        <v>6468000</v>
      </c>
      <c r="K712" s="54">
        <v>6468000</v>
      </c>
      <c r="L712" s="43">
        <v>0</v>
      </c>
      <c r="M712" s="37" t="s">
        <v>43</v>
      </c>
      <c r="N712" s="41" t="s">
        <v>1500</v>
      </c>
      <c r="O712" s="44">
        <v>42635.7812037037</v>
      </c>
      <c r="P712" s="44">
        <v>42735</v>
      </c>
      <c r="Q712" s="44">
        <v>42735</v>
      </c>
      <c r="R712" s="45">
        <f t="shared" si="45"/>
        <v>100.21879629629984</v>
      </c>
      <c r="S712" s="63">
        <f t="shared" si="44"/>
        <v>3.3406265432099946</v>
      </c>
      <c r="T712" s="46" t="str">
        <f t="shared" ca="1" si="46"/>
        <v>TERMINADO</v>
      </c>
      <c r="U712" s="47"/>
      <c r="V712" s="48"/>
      <c r="W712" s="48"/>
      <c r="X712" s="47"/>
      <c r="Y712" s="47"/>
      <c r="Z712" s="47"/>
      <c r="AA712" s="47"/>
      <c r="AB712" s="47"/>
      <c r="AC712" s="47"/>
      <c r="AD712" s="48"/>
      <c r="AE712" s="49"/>
      <c r="AF712" s="47"/>
      <c r="AG712" s="47"/>
      <c r="AH712" s="47"/>
      <c r="AI712" s="47"/>
      <c r="AJ712" s="47"/>
      <c r="AK712" s="47"/>
      <c r="AL712" s="41"/>
      <c r="AM712" s="41"/>
      <c r="AN712" s="51">
        <f t="shared" ca="1" si="47"/>
        <v>1530.8693109427661</v>
      </c>
      <c r="AO712" s="59"/>
    </row>
    <row r="713" spans="1:41" ht="15" x14ac:dyDescent="0.2">
      <c r="A713" s="34" t="s">
        <v>38</v>
      </c>
      <c r="B713" s="35">
        <v>714</v>
      </c>
      <c r="C713" s="36">
        <v>2016</v>
      </c>
      <c r="D713" s="38" t="s">
        <v>146</v>
      </c>
      <c r="E713" s="39">
        <v>42635</v>
      </c>
      <c r="F713" s="40" t="s">
        <v>1501</v>
      </c>
      <c r="G713" s="41" t="s">
        <v>41</v>
      </c>
      <c r="H713" s="41" t="s">
        <v>42</v>
      </c>
      <c r="I713" s="42">
        <v>10500000</v>
      </c>
      <c r="J713" s="54">
        <v>10500000</v>
      </c>
      <c r="K713" s="54">
        <v>10500000</v>
      </c>
      <c r="L713" s="43">
        <v>0</v>
      </c>
      <c r="M713" s="37" t="s">
        <v>43</v>
      </c>
      <c r="N713" s="41" t="s">
        <v>1502</v>
      </c>
      <c r="O713" s="44">
        <v>42635.788159722222</v>
      </c>
      <c r="P713" s="44">
        <v>42725</v>
      </c>
      <c r="Q713" s="44">
        <v>42725</v>
      </c>
      <c r="R713" s="45">
        <f t="shared" si="45"/>
        <v>90.21184027777781</v>
      </c>
      <c r="S713" s="63">
        <f t="shared" si="44"/>
        <v>3.0070613425925936</v>
      </c>
      <c r="T713" s="46" t="str">
        <f t="shared" ca="1" si="46"/>
        <v>TERMINADO</v>
      </c>
      <c r="U713" s="47"/>
      <c r="V713" s="48"/>
      <c r="W713" s="48"/>
      <c r="X713" s="47"/>
      <c r="Y713" s="47"/>
      <c r="Z713" s="47"/>
      <c r="AA713" s="47"/>
      <c r="AB713" s="47"/>
      <c r="AC713" s="47"/>
      <c r="AD713" s="48"/>
      <c r="AE713" s="49"/>
      <c r="AF713" s="47"/>
      <c r="AG713" s="47"/>
      <c r="AH713" s="47"/>
      <c r="AI713" s="47"/>
      <c r="AJ713" s="47"/>
      <c r="AK713" s="47"/>
      <c r="AL713" s="41"/>
      <c r="AM713" s="41"/>
      <c r="AN713" s="51">
        <f t="shared" ca="1" si="47"/>
        <v>1700.6768020180889</v>
      </c>
      <c r="AO713" s="59"/>
    </row>
    <row r="714" spans="1:41" ht="15" x14ac:dyDescent="0.2">
      <c r="A714" s="34" t="s">
        <v>38</v>
      </c>
      <c r="B714" s="35">
        <v>715</v>
      </c>
      <c r="C714" s="36">
        <v>2016</v>
      </c>
      <c r="D714" s="38" t="s">
        <v>552</v>
      </c>
      <c r="E714" s="39">
        <v>42635</v>
      </c>
      <c r="F714" s="40" t="s">
        <v>1503</v>
      </c>
      <c r="G714" s="41" t="s">
        <v>41</v>
      </c>
      <c r="H714" s="41" t="s">
        <v>42</v>
      </c>
      <c r="I714" s="42">
        <v>14850000</v>
      </c>
      <c r="J714" s="54">
        <v>14850000</v>
      </c>
      <c r="K714" s="54">
        <v>14850000</v>
      </c>
      <c r="L714" s="43">
        <v>0</v>
      </c>
      <c r="M714" s="37" t="s">
        <v>43</v>
      </c>
      <c r="N714" s="41" t="s">
        <v>1504</v>
      </c>
      <c r="O714" s="44">
        <v>42635.783877314818</v>
      </c>
      <c r="P714" s="44">
        <v>42735</v>
      </c>
      <c r="Q714" s="44">
        <v>42735</v>
      </c>
      <c r="R714" s="45">
        <f t="shared" si="45"/>
        <v>100.2161226851822</v>
      </c>
      <c r="S714" s="63">
        <f t="shared" si="44"/>
        <v>3.3405374228394065</v>
      </c>
      <c r="T714" s="46" t="str">
        <f t="shared" ca="1" si="46"/>
        <v>TERMINADO</v>
      </c>
      <c r="U714" s="47"/>
      <c r="V714" s="48"/>
      <c r="W714" s="48"/>
      <c r="X714" s="47"/>
      <c r="Y714" s="47"/>
      <c r="Z714" s="47"/>
      <c r="AA714" s="47"/>
      <c r="AB714" s="47"/>
      <c r="AC714" s="47"/>
      <c r="AD714" s="48"/>
      <c r="AE714" s="49"/>
      <c r="AF714" s="47"/>
      <c r="AG714" s="47"/>
      <c r="AH714" s="47"/>
      <c r="AI714" s="47"/>
      <c r="AJ714" s="47"/>
      <c r="AK714" s="47"/>
      <c r="AL714" s="41"/>
      <c r="AM714" s="41"/>
      <c r="AN714" s="51">
        <f t="shared" ca="1" si="47"/>
        <v>1530.9074843224093</v>
      </c>
      <c r="AO714" s="59"/>
    </row>
    <row r="715" spans="1:41" ht="15" x14ac:dyDescent="0.2">
      <c r="A715" s="34" t="s">
        <v>38</v>
      </c>
      <c r="B715" s="35">
        <v>716</v>
      </c>
      <c r="C715" s="36">
        <v>2016</v>
      </c>
      <c r="D715" s="38" t="s">
        <v>348</v>
      </c>
      <c r="E715" s="39">
        <v>42635</v>
      </c>
      <c r="F715" s="40" t="s">
        <v>1505</v>
      </c>
      <c r="G715" s="41" t="s">
        <v>41</v>
      </c>
      <c r="H715" s="41" t="s">
        <v>42</v>
      </c>
      <c r="I715" s="42">
        <v>11550000</v>
      </c>
      <c r="J715" s="54">
        <v>11550000</v>
      </c>
      <c r="K715" s="54">
        <v>11550000</v>
      </c>
      <c r="L715" s="43">
        <v>0</v>
      </c>
      <c r="M715" s="37" t="s">
        <v>43</v>
      </c>
      <c r="N715" s="41" t="s">
        <v>1506</v>
      </c>
      <c r="O715" s="44">
        <v>42635.779085648152</v>
      </c>
      <c r="P715" s="44">
        <v>42735</v>
      </c>
      <c r="Q715" s="44">
        <v>42735</v>
      </c>
      <c r="R715" s="45">
        <f t="shared" si="45"/>
        <v>100.22091435184848</v>
      </c>
      <c r="S715" s="63">
        <f t="shared" si="44"/>
        <v>3.3406971450616161</v>
      </c>
      <c r="T715" s="46" t="str">
        <f t="shared" ca="1" si="46"/>
        <v>TERMINADO</v>
      </c>
      <c r="U715" s="47"/>
      <c r="V715" s="48"/>
      <c r="W715" s="48"/>
      <c r="X715" s="47"/>
      <c r="Y715" s="47"/>
      <c r="Z715" s="47"/>
      <c r="AA715" s="47"/>
      <c r="AB715" s="47"/>
      <c r="AC715" s="47"/>
      <c r="AD715" s="48"/>
      <c r="AE715" s="49"/>
      <c r="AF715" s="47"/>
      <c r="AG715" s="47"/>
      <c r="AH715" s="47"/>
      <c r="AI715" s="47"/>
      <c r="AJ715" s="47"/>
      <c r="AK715" s="47"/>
      <c r="AL715" s="41"/>
      <c r="AM715" s="41"/>
      <c r="AN715" s="51">
        <f t="shared" ca="1" si="47"/>
        <v>1530.8390711399963</v>
      </c>
      <c r="AO715" s="59"/>
    </row>
    <row r="716" spans="1:41" ht="15" x14ac:dyDescent="0.2">
      <c r="A716" s="34" t="s">
        <v>38</v>
      </c>
      <c r="B716" s="35">
        <v>717</v>
      </c>
      <c r="C716" s="36">
        <v>2016</v>
      </c>
      <c r="D716" s="38" t="s">
        <v>348</v>
      </c>
      <c r="E716" s="39">
        <v>42635</v>
      </c>
      <c r="F716" s="40" t="s">
        <v>1507</v>
      </c>
      <c r="G716" s="41" t="s">
        <v>41</v>
      </c>
      <c r="H716" s="41" t="s">
        <v>42</v>
      </c>
      <c r="I716" s="42">
        <v>24500000</v>
      </c>
      <c r="J716" s="54">
        <v>24500000</v>
      </c>
      <c r="K716" s="54">
        <v>24500000</v>
      </c>
      <c r="L716" s="43">
        <v>0</v>
      </c>
      <c r="M716" s="37" t="s">
        <v>43</v>
      </c>
      <c r="N716" s="41" t="s">
        <v>1508</v>
      </c>
      <c r="O716" s="44">
        <v>42635.792881944442</v>
      </c>
      <c r="P716" s="44">
        <v>42735</v>
      </c>
      <c r="Q716" s="44">
        <v>42735</v>
      </c>
      <c r="R716" s="45">
        <f t="shared" si="45"/>
        <v>100.20711805555766</v>
      </c>
      <c r="S716" s="63">
        <f t="shared" si="44"/>
        <v>3.3402372685185884</v>
      </c>
      <c r="T716" s="46" t="str">
        <f t="shared" ca="1" si="46"/>
        <v>TERMINADO</v>
      </c>
      <c r="U716" s="47"/>
      <c r="V716" s="48"/>
      <c r="W716" s="48"/>
      <c r="X716" s="47"/>
      <c r="Y716" s="47"/>
      <c r="Z716" s="47"/>
      <c r="AA716" s="47"/>
      <c r="AB716" s="47"/>
      <c r="AC716" s="47"/>
      <c r="AD716" s="48"/>
      <c r="AE716" s="49"/>
      <c r="AF716" s="47"/>
      <c r="AG716" s="47"/>
      <c r="AH716" s="47"/>
      <c r="AI716" s="47"/>
      <c r="AJ716" s="47"/>
      <c r="AK716" s="47"/>
      <c r="AL716" s="41"/>
      <c r="AM716" s="41"/>
      <c r="AN716" s="51">
        <f t="shared" ca="1" si="47"/>
        <v>1531.0360659259254</v>
      </c>
      <c r="AO716" s="59"/>
    </row>
    <row r="717" spans="1:41" ht="15" x14ac:dyDescent="0.2">
      <c r="A717" s="34" t="s">
        <v>38</v>
      </c>
      <c r="B717" s="35">
        <v>718</v>
      </c>
      <c r="C717" s="36">
        <v>2016</v>
      </c>
      <c r="D717" s="38" t="s">
        <v>146</v>
      </c>
      <c r="E717" s="39">
        <v>42636</v>
      </c>
      <c r="F717" s="40" t="s">
        <v>1509</v>
      </c>
      <c r="G717" s="41" t="s">
        <v>41</v>
      </c>
      <c r="H717" s="41" t="s">
        <v>42</v>
      </c>
      <c r="I717" s="42">
        <v>30900000</v>
      </c>
      <c r="J717" s="54">
        <v>30900000</v>
      </c>
      <c r="K717" s="54">
        <v>30900000</v>
      </c>
      <c r="L717" s="43">
        <v>0</v>
      </c>
      <c r="M717" s="37" t="s">
        <v>43</v>
      </c>
      <c r="N717" s="41" t="s">
        <v>1510</v>
      </c>
      <c r="O717" s="44">
        <v>42636.725104166668</v>
      </c>
      <c r="P717" s="44">
        <v>42726</v>
      </c>
      <c r="Q717" s="44">
        <v>42726</v>
      </c>
      <c r="R717" s="45">
        <f t="shared" si="45"/>
        <v>90.274895833332266</v>
      </c>
      <c r="S717" s="63">
        <f t="shared" si="44"/>
        <v>3.0091631944444091</v>
      </c>
      <c r="T717" s="46" t="str">
        <f t="shared" ca="1" si="46"/>
        <v>TERMINADO</v>
      </c>
      <c r="U717" s="47"/>
      <c r="V717" s="48"/>
      <c r="W717" s="48"/>
      <c r="X717" s="47"/>
      <c r="Y717" s="47"/>
      <c r="Z717" s="47"/>
      <c r="AA717" s="47"/>
      <c r="AB717" s="47"/>
      <c r="AC717" s="47"/>
      <c r="AD717" s="48"/>
      <c r="AE717" s="49"/>
      <c r="AF717" s="47"/>
      <c r="AG717" s="47"/>
      <c r="AH717" s="47"/>
      <c r="AI717" s="47"/>
      <c r="AJ717" s="47"/>
      <c r="AK717" s="47"/>
      <c r="AL717" s="41"/>
      <c r="AM717" s="41"/>
      <c r="AN717" s="51">
        <f t="shared" ca="1" si="47"/>
        <v>1698.4510274751267</v>
      </c>
      <c r="AO717" s="59"/>
    </row>
    <row r="718" spans="1:41" ht="15" x14ac:dyDescent="0.2">
      <c r="A718" s="34" t="s">
        <v>38</v>
      </c>
      <c r="B718" s="35">
        <v>719</v>
      </c>
      <c r="C718" s="36">
        <v>2016</v>
      </c>
      <c r="D718" s="38" t="s">
        <v>1511</v>
      </c>
      <c r="E718" s="39">
        <v>42636</v>
      </c>
      <c r="F718" s="40" t="s">
        <v>1512</v>
      </c>
      <c r="G718" s="41" t="s">
        <v>41</v>
      </c>
      <c r="H718" s="41" t="s">
        <v>42</v>
      </c>
      <c r="I718" s="42">
        <v>6402667</v>
      </c>
      <c r="J718" s="54">
        <v>6402667</v>
      </c>
      <c r="K718" s="54">
        <v>6402667</v>
      </c>
      <c r="L718" s="43">
        <v>0</v>
      </c>
      <c r="M718" s="37" t="s">
        <v>43</v>
      </c>
      <c r="N718" s="41" t="s">
        <v>1513</v>
      </c>
      <c r="O718" s="44">
        <v>42636.718819444446</v>
      </c>
      <c r="P718" s="44">
        <v>42735</v>
      </c>
      <c r="Q718" s="44">
        <v>42735</v>
      </c>
      <c r="R718" s="45">
        <f t="shared" si="45"/>
        <v>99.281180555553874</v>
      </c>
      <c r="S718" s="63">
        <f t="shared" si="44"/>
        <v>3.3093726851851293</v>
      </c>
      <c r="T718" s="46" t="str">
        <f t="shared" ca="1" si="46"/>
        <v>TERMINADO</v>
      </c>
      <c r="U718" s="47"/>
      <c r="V718" s="48"/>
      <c r="W718" s="48"/>
      <c r="X718" s="47"/>
      <c r="Y718" s="47"/>
      <c r="Z718" s="47"/>
      <c r="AA718" s="47"/>
      <c r="AB718" s="47"/>
      <c r="AC718" s="47"/>
      <c r="AD718" s="48"/>
      <c r="AE718" s="49"/>
      <c r="AF718" s="47"/>
      <c r="AG718" s="47"/>
      <c r="AH718" s="47"/>
      <c r="AI718" s="47"/>
      <c r="AJ718" s="47"/>
      <c r="AK718" s="47"/>
      <c r="AL718" s="41"/>
      <c r="AM718" s="41"/>
      <c r="AN718" s="51">
        <f t="shared" ca="1" si="47"/>
        <v>1544.3825022785559</v>
      </c>
      <c r="AO718" s="59"/>
    </row>
    <row r="719" spans="1:41" ht="15" x14ac:dyDescent="0.2">
      <c r="A719" s="34" t="s">
        <v>38</v>
      </c>
      <c r="B719" s="35">
        <v>720</v>
      </c>
      <c r="C719" s="36">
        <v>2016</v>
      </c>
      <c r="D719" s="38" t="s">
        <v>367</v>
      </c>
      <c r="E719" s="39">
        <v>42636</v>
      </c>
      <c r="F719" s="40" t="s">
        <v>1514</v>
      </c>
      <c r="G719" s="41" t="s">
        <v>41</v>
      </c>
      <c r="H719" s="41" t="s">
        <v>42</v>
      </c>
      <c r="I719" s="42">
        <v>17880000</v>
      </c>
      <c r="J719" s="54">
        <v>17880000</v>
      </c>
      <c r="K719" s="54">
        <v>17880000</v>
      </c>
      <c r="L719" s="43">
        <v>0</v>
      </c>
      <c r="M719" s="37" t="s">
        <v>43</v>
      </c>
      <c r="N719" s="41" t="s">
        <v>1515</v>
      </c>
      <c r="O719" s="44">
        <v>42636.716990740744</v>
      </c>
      <c r="P719" s="44">
        <v>42726</v>
      </c>
      <c r="Q719" s="44">
        <v>42726</v>
      </c>
      <c r="R719" s="45">
        <f t="shared" si="45"/>
        <v>90.283009259255778</v>
      </c>
      <c r="S719" s="63">
        <f t="shared" si="44"/>
        <v>3.0094336419751926</v>
      </c>
      <c r="T719" s="46" t="str">
        <f t="shared" ca="1" si="46"/>
        <v>TERMINADO</v>
      </c>
      <c r="U719" s="47"/>
      <c r="V719" s="48"/>
      <c r="W719" s="48"/>
      <c r="X719" s="47"/>
      <c r="Y719" s="47"/>
      <c r="Z719" s="47"/>
      <c r="AA719" s="47"/>
      <c r="AB719" s="47"/>
      <c r="AC719" s="47"/>
      <c r="AD719" s="48"/>
      <c r="AE719" s="49"/>
      <c r="AF719" s="47"/>
      <c r="AG719" s="47"/>
      <c r="AH719" s="47"/>
      <c r="AI719" s="47"/>
      <c r="AJ719" s="47"/>
      <c r="AK719" s="47"/>
      <c r="AL719" s="41"/>
      <c r="AM719" s="41"/>
      <c r="AN719" s="51">
        <f t="shared" ca="1" si="47"/>
        <v>1698.3073801364947</v>
      </c>
      <c r="AO719" s="59"/>
    </row>
    <row r="720" spans="1:41" ht="15" x14ac:dyDescent="0.2">
      <c r="A720" s="34" t="s">
        <v>38</v>
      </c>
      <c r="B720" s="35">
        <v>721</v>
      </c>
      <c r="C720" s="36">
        <v>2016</v>
      </c>
      <c r="D720" s="38" t="s">
        <v>39</v>
      </c>
      <c r="E720" s="39">
        <v>42636</v>
      </c>
      <c r="F720" s="40" t="s">
        <v>1516</v>
      </c>
      <c r="G720" s="41" t="s">
        <v>41</v>
      </c>
      <c r="H720" s="41" t="s">
        <v>42</v>
      </c>
      <c r="I720" s="42">
        <v>19250000</v>
      </c>
      <c r="J720" s="54">
        <v>19250000</v>
      </c>
      <c r="K720" s="54">
        <v>19250000</v>
      </c>
      <c r="L720" s="43">
        <v>0</v>
      </c>
      <c r="M720" s="37" t="s">
        <v>43</v>
      </c>
      <c r="N720" s="41" t="s">
        <v>1517</v>
      </c>
      <c r="O720" s="44">
        <v>42636.708541666667</v>
      </c>
      <c r="P720" s="44">
        <v>42735</v>
      </c>
      <c r="Q720" s="44">
        <v>42735</v>
      </c>
      <c r="R720" s="45">
        <f t="shared" si="45"/>
        <v>99.291458333333139</v>
      </c>
      <c r="S720" s="63">
        <f t="shared" si="44"/>
        <v>3.3097152777777712</v>
      </c>
      <c r="T720" s="46" t="str">
        <f t="shared" ca="1" si="46"/>
        <v>TERMINADO</v>
      </c>
      <c r="U720" s="47"/>
      <c r="V720" s="48"/>
      <c r="W720" s="48"/>
      <c r="X720" s="47"/>
      <c r="Y720" s="47"/>
      <c r="Z720" s="47"/>
      <c r="AA720" s="47"/>
      <c r="AB720" s="47"/>
      <c r="AC720" s="47"/>
      <c r="AD720" s="48"/>
      <c r="AE720" s="49"/>
      <c r="AF720" s="47"/>
      <c r="AG720" s="47"/>
      <c r="AH720" s="47"/>
      <c r="AI720" s="47"/>
      <c r="AJ720" s="47"/>
      <c r="AK720" s="47"/>
      <c r="AL720" s="41"/>
      <c r="AM720" s="41"/>
      <c r="AN720" s="51">
        <f t="shared" ca="1" si="47"/>
        <v>1544.2329925157235</v>
      </c>
      <c r="AO720" s="59"/>
    </row>
    <row r="721" spans="1:41" ht="15" x14ac:dyDescent="0.2">
      <c r="A721" s="34" t="s">
        <v>38</v>
      </c>
      <c r="B721" s="35">
        <v>722</v>
      </c>
      <c r="C721" s="36">
        <v>2016</v>
      </c>
      <c r="D721" s="38" t="s">
        <v>1125</v>
      </c>
      <c r="E721" s="39">
        <v>42636</v>
      </c>
      <c r="F721" s="40" t="s">
        <v>1518</v>
      </c>
      <c r="G721" s="41" t="s">
        <v>41</v>
      </c>
      <c r="H721" s="41" t="s">
        <v>42</v>
      </c>
      <c r="I721" s="42">
        <v>18000000</v>
      </c>
      <c r="J721" s="54">
        <v>18000000</v>
      </c>
      <c r="K721" s="54">
        <v>18000000</v>
      </c>
      <c r="L721" s="43">
        <v>0</v>
      </c>
      <c r="M721" s="37" t="s">
        <v>43</v>
      </c>
      <c r="N721" s="41" t="s">
        <v>1519</v>
      </c>
      <c r="O721" s="44">
        <v>42636.7106712963</v>
      </c>
      <c r="P721" s="44">
        <v>42726</v>
      </c>
      <c r="Q721" s="44">
        <v>42726</v>
      </c>
      <c r="R721" s="45">
        <f t="shared" si="45"/>
        <v>90.289328703700448</v>
      </c>
      <c r="S721" s="63">
        <f t="shared" si="44"/>
        <v>3.0096442901233482</v>
      </c>
      <c r="T721" s="46" t="str">
        <f t="shared" ca="1" si="46"/>
        <v>TERMINADO</v>
      </c>
      <c r="U721" s="47"/>
      <c r="V721" s="48"/>
      <c r="W721" s="48"/>
      <c r="X721" s="47"/>
      <c r="Y721" s="47"/>
      <c r="Z721" s="47"/>
      <c r="AA721" s="47"/>
      <c r="AB721" s="47"/>
      <c r="AC721" s="47"/>
      <c r="AD721" s="48"/>
      <c r="AE721" s="49"/>
      <c r="AF721" s="47"/>
      <c r="AG721" s="47"/>
      <c r="AH721" s="47"/>
      <c r="AI721" s="47"/>
      <c r="AJ721" s="47"/>
      <c r="AK721" s="47"/>
      <c r="AL721" s="41"/>
      <c r="AM721" s="41"/>
      <c r="AN721" s="51">
        <f t="shared" ca="1" si="47"/>
        <v>1698.1955129331463</v>
      </c>
      <c r="AO721" s="59"/>
    </row>
    <row r="722" spans="1:41" ht="15" x14ac:dyDescent="0.2">
      <c r="A722" s="34" t="s">
        <v>38</v>
      </c>
      <c r="B722" s="35">
        <v>723</v>
      </c>
      <c r="C722" s="36">
        <v>2016</v>
      </c>
      <c r="D722" s="38" t="s">
        <v>193</v>
      </c>
      <c r="E722" s="39">
        <v>42636</v>
      </c>
      <c r="F722" s="40" t="s">
        <v>1520</v>
      </c>
      <c r="G722" s="41" t="s">
        <v>41</v>
      </c>
      <c r="H722" s="41" t="s">
        <v>42</v>
      </c>
      <c r="I722" s="42">
        <v>9900000</v>
      </c>
      <c r="J722" s="54">
        <v>9900000</v>
      </c>
      <c r="K722" s="54">
        <v>9900000</v>
      </c>
      <c r="L722" s="43">
        <v>0</v>
      </c>
      <c r="M722" s="37" t="s">
        <v>43</v>
      </c>
      <c r="N722" s="41" t="s">
        <v>1521</v>
      </c>
      <c r="O722" s="44">
        <v>42636.734097222223</v>
      </c>
      <c r="P722" s="44">
        <v>42726</v>
      </c>
      <c r="Q722" s="44">
        <v>42726</v>
      </c>
      <c r="R722" s="45">
        <f t="shared" si="45"/>
        <v>90.265902777777228</v>
      </c>
      <c r="S722" s="63">
        <f t="shared" si="44"/>
        <v>3.0088634259259077</v>
      </c>
      <c r="T722" s="46" t="str">
        <f t="shared" ca="1" si="46"/>
        <v>TERMINADO</v>
      </c>
      <c r="U722" s="47"/>
      <c r="V722" s="48"/>
      <c r="W722" s="48"/>
      <c r="X722" s="47"/>
      <c r="Y722" s="47"/>
      <c r="Z722" s="47"/>
      <c r="AA722" s="47"/>
      <c r="AB722" s="47"/>
      <c r="AC722" s="47"/>
      <c r="AD722" s="48"/>
      <c r="AE722" s="49"/>
      <c r="AF722" s="47"/>
      <c r="AG722" s="47"/>
      <c r="AH722" s="47"/>
      <c r="AI722" s="47"/>
      <c r="AJ722" s="47"/>
      <c r="AK722" s="47"/>
      <c r="AL722" s="41"/>
      <c r="AM722" s="41"/>
      <c r="AN722" s="51">
        <f t="shared" ca="1" si="47"/>
        <v>1698.6102787366742</v>
      </c>
      <c r="AO722" s="59"/>
    </row>
    <row r="723" spans="1:41" ht="15" x14ac:dyDescent="0.2">
      <c r="A723" s="34" t="s">
        <v>38</v>
      </c>
      <c r="B723" s="35">
        <v>724</v>
      </c>
      <c r="C723" s="36">
        <v>2016</v>
      </c>
      <c r="D723" s="38" t="s">
        <v>160</v>
      </c>
      <c r="E723" s="39">
        <v>42636</v>
      </c>
      <c r="F723" s="40" t="s">
        <v>1522</v>
      </c>
      <c r="G723" s="41" t="s">
        <v>41</v>
      </c>
      <c r="H723" s="41" t="s">
        <v>42</v>
      </c>
      <c r="I723" s="42">
        <v>9921729</v>
      </c>
      <c r="J723" s="54">
        <v>9921729</v>
      </c>
      <c r="K723" s="54">
        <v>9921729</v>
      </c>
      <c r="L723" s="43">
        <v>0</v>
      </c>
      <c r="M723" s="37" t="s">
        <v>43</v>
      </c>
      <c r="N723" s="41" t="s">
        <v>1523</v>
      </c>
      <c r="O723" s="44">
        <v>42636.723483796297</v>
      </c>
      <c r="P723" s="44">
        <v>42726</v>
      </c>
      <c r="Q723" s="44">
        <v>42726</v>
      </c>
      <c r="R723" s="45">
        <f t="shared" si="45"/>
        <v>90.276516203703068</v>
      </c>
      <c r="S723" s="63">
        <f t="shared" si="44"/>
        <v>3.0092172067901024</v>
      </c>
      <c r="T723" s="46" t="str">
        <f t="shared" ca="1" si="46"/>
        <v>TERMINADO</v>
      </c>
      <c r="U723" s="47"/>
      <c r="V723" s="48"/>
      <c r="W723" s="48"/>
      <c r="X723" s="47"/>
      <c r="Y723" s="47"/>
      <c r="Z723" s="47"/>
      <c r="AA723" s="47"/>
      <c r="AB723" s="47"/>
      <c r="AC723" s="47"/>
      <c r="AD723" s="48"/>
      <c r="AE723" s="49"/>
      <c r="AF723" s="47"/>
      <c r="AG723" s="47"/>
      <c r="AH723" s="47"/>
      <c r="AI723" s="47"/>
      <c r="AJ723" s="47"/>
      <c r="AK723" s="47"/>
      <c r="AL723" s="41"/>
      <c r="AM723" s="41"/>
      <c r="AN723" s="51">
        <f t="shared" ca="1" si="47"/>
        <v>1698.4223369275401</v>
      </c>
      <c r="AO723" s="59"/>
    </row>
    <row r="724" spans="1:41" ht="15" x14ac:dyDescent="0.2">
      <c r="A724" s="34" t="s">
        <v>38</v>
      </c>
      <c r="B724" s="35">
        <v>725</v>
      </c>
      <c r="C724" s="36">
        <v>2016</v>
      </c>
      <c r="D724" s="38" t="s">
        <v>348</v>
      </c>
      <c r="E724" s="39">
        <v>42636</v>
      </c>
      <c r="F724" s="40" t="s">
        <v>1524</v>
      </c>
      <c r="G724" s="41" t="s">
        <v>41</v>
      </c>
      <c r="H724" s="41" t="s">
        <v>42</v>
      </c>
      <c r="I724" s="42">
        <v>7186666</v>
      </c>
      <c r="J724" s="54">
        <v>7186666</v>
      </c>
      <c r="K724" s="54">
        <v>3886666</v>
      </c>
      <c r="L724" s="43">
        <v>0</v>
      </c>
      <c r="M724" s="37" t="s">
        <v>43</v>
      </c>
      <c r="N724" s="41" t="s">
        <v>1525</v>
      </c>
      <c r="O724" s="44">
        <v>42636.73028935185</v>
      </c>
      <c r="P724" s="44">
        <v>42735</v>
      </c>
      <c r="Q724" s="44">
        <v>42735</v>
      </c>
      <c r="R724" s="45">
        <f t="shared" si="45"/>
        <v>99.269710648150067</v>
      </c>
      <c r="S724" s="63">
        <f t="shared" si="44"/>
        <v>3.3089903549383357</v>
      </c>
      <c r="T724" s="46" t="str">
        <f t="shared" ca="1" si="46"/>
        <v>TERMINADO</v>
      </c>
      <c r="U724" s="47"/>
      <c r="V724" s="48"/>
      <c r="W724" s="48"/>
      <c r="X724" s="47"/>
      <c r="Y724" s="47"/>
      <c r="Z724" s="47"/>
      <c r="AA724" s="47"/>
      <c r="AB724" s="47"/>
      <c r="AC724" s="47"/>
      <c r="AD724" s="48"/>
      <c r="AE724" s="49"/>
      <c r="AF724" s="47"/>
      <c r="AG724" s="47"/>
      <c r="AH724" s="47"/>
      <c r="AI724" s="47"/>
      <c r="AJ724" s="47"/>
      <c r="AK724" s="47"/>
      <c r="AL724" s="41"/>
      <c r="AM724" s="41"/>
      <c r="AN724" s="51">
        <f t="shared" ca="1" si="47"/>
        <v>1544.5493903801594</v>
      </c>
      <c r="AO724" s="59"/>
    </row>
    <row r="725" spans="1:41" ht="15" x14ac:dyDescent="0.2">
      <c r="A725" s="34" t="s">
        <v>38</v>
      </c>
      <c r="B725" s="35">
        <v>726</v>
      </c>
      <c r="C725" s="36">
        <v>2016</v>
      </c>
      <c r="D725" s="38" t="s">
        <v>166</v>
      </c>
      <c r="E725" s="39">
        <v>42636</v>
      </c>
      <c r="F725" s="40" t="s">
        <v>1526</v>
      </c>
      <c r="G725" s="41" t="s">
        <v>41</v>
      </c>
      <c r="H725" s="41" t="s">
        <v>42</v>
      </c>
      <c r="I725" s="42">
        <v>12000000</v>
      </c>
      <c r="J725" s="54">
        <v>12000000</v>
      </c>
      <c r="K725" s="54">
        <v>11999999</v>
      </c>
      <c r="L725" s="43">
        <v>0</v>
      </c>
      <c r="M725" s="37" t="s">
        <v>43</v>
      </c>
      <c r="N725" s="41" t="s">
        <v>1527</v>
      </c>
      <c r="O725" s="44">
        <v>42636.741724537038</v>
      </c>
      <c r="P725" s="44">
        <v>42726</v>
      </c>
      <c r="Q725" s="44">
        <v>42726</v>
      </c>
      <c r="R725" s="45">
        <f t="shared" si="45"/>
        <v>90.258275462962047</v>
      </c>
      <c r="S725" s="63">
        <f t="shared" si="44"/>
        <v>3.0086091820987351</v>
      </c>
      <c r="T725" s="46" t="str">
        <f t="shared" ca="1" si="46"/>
        <v>TERMINADO</v>
      </c>
      <c r="U725" s="47"/>
      <c r="V725" s="48"/>
      <c r="W725" s="48"/>
      <c r="X725" s="47"/>
      <c r="Y725" s="47"/>
      <c r="Z725" s="47"/>
      <c r="AA725" s="47"/>
      <c r="AB725" s="47"/>
      <c r="AC725" s="47"/>
      <c r="AD725" s="48"/>
      <c r="AE725" s="49"/>
      <c r="AF725" s="47"/>
      <c r="AG725" s="47"/>
      <c r="AH725" s="47"/>
      <c r="AI725" s="47"/>
      <c r="AJ725" s="47"/>
      <c r="AK725" s="47"/>
      <c r="AL725" s="41"/>
      <c r="AM725" s="41"/>
      <c r="AN725" s="51">
        <f t="shared" ca="1" si="47"/>
        <v>1698.7453699934058</v>
      </c>
      <c r="AO725" s="59"/>
    </row>
    <row r="726" spans="1:41" ht="15" x14ac:dyDescent="0.2">
      <c r="A726" s="34" t="s">
        <v>38</v>
      </c>
      <c r="B726" s="35">
        <v>727</v>
      </c>
      <c r="C726" s="36">
        <v>2016</v>
      </c>
      <c r="D726" s="38" t="s">
        <v>146</v>
      </c>
      <c r="E726" s="39">
        <v>42636</v>
      </c>
      <c r="F726" s="40" t="s">
        <v>1528</v>
      </c>
      <c r="G726" s="41" t="s">
        <v>41</v>
      </c>
      <c r="H726" s="41" t="s">
        <v>42</v>
      </c>
      <c r="I726" s="42">
        <v>14000000</v>
      </c>
      <c r="J726" s="54">
        <v>14000000</v>
      </c>
      <c r="K726" s="54">
        <v>14000000</v>
      </c>
      <c r="L726" s="43">
        <v>0</v>
      </c>
      <c r="M726" s="37" t="s">
        <v>43</v>
      </c>
      <c r="N726" s="41" t="s">
        <v>1529</v>
      </c>
      <c r="O726" s="44">
        <v>42636.70721064815</v>
      </c>
      <c r="P726" s="44">
        <v>42735</v>
      </c>
      <c r="Q726" s="44">
        <v>42735</v>
      </c>
      <c r="R726" s="45">
        <f t="shared" si="45"/>
        <v>99.292789351849933</v>
      </c>
      <c r="S726" s="63">
        <f t="shared" si="44"/>
        <v>3.3097596450616646</v>
      </c>
      <c r="T726" s="46" t="str">
        <f t="shared" ca="1" si="46"/>
        <v>TERMINADO</v>
      </c>
      <c r="U726" s="47"/>
      <c r="V726" s="48"/>
      <c r="W726" s="48"/>
      <c r="X726" s="47"/>
      <c r="Y726" s="47"/>
      <c r="Z726" s="47"/>
      <c r="AA726" s="47"/>
      <c r="AB726" s="47"/>
      <c r="AC726" s="47"/>
      <c r="AD726" s="48"/>
      <c r="AE726" s="49"/>
      <c r="AF726" s="47"/>
      <c r="AG726" s="47"/>
      <c r="AH726" s="47"/>
      <c r="AI726" s="47"/>
      <c r="AJ726" s="47"/>
      <c r="AK726" s="47"/>
      <c r="AL726" s="41"/>
      <c r="AM726" s="41"/>
      <c r="AN726" s="51">
        <f t="shared" ca="1" si="47"/>
        <v>1544.2136325917236</v>
      </c>
      <c r="AO726" s="59"/>
    </row>
    <row r="727" spans="1:41" ht="15" x14ac:dyDescent="0.2">
      <c r="A727" s="34" t="s">
        <v>38</v>
      </c>
      <c r="B727" s="35">
        <v>728</v>
      </c>
      <c r="C727" s="36">
        <v>2016</v>
      </c>
      <c r="D727" s="38" t="s">
        <v>146</v>
      </c>
      <c r="E727" s="39">
        <v>42636</v>
      </c>
      <c r="F727" s="40" t="s">
        <v>1530</v>
      </c>
      <c r="G727" s="41" t="s">
        <v>41</v>
      </c>
      <c r="H727" s="41" t="s">
        <v>42</v>
      </c>
      <c r="I727" s="42">
        <v>9921000</v>
      </c>
      <c r="J727" s="54">
        <v>10913000</v>
      </c>
      <c r="K727" s="54">
        <v>10913000</v>
      </c>
      <c r="L727" s="43">
        <v>0</v>
      </c>
      <c r="M727" s="37" t="s">
        <v>43</v>
      </c>
      <c r="N727" s="41" t="s">
        <v>1531</v>
      </c>
      <c r="O727" s="44">
        <v>42636.729780092595</v>
      </c>
      <c r="P727" s="44">
        <v>42726</v>
      </c>
      <c r="Q727" s="44">
        <v>42735</v>
      </c>
      <c r="R727" s="45">
        <f t="shared" si="45"/>
        <v>90.27021990740468</v>
      </c>
      <c r="S727" s="63">
        <f t="shared" si="44"/>
        <v>3.0090073302468228</v>
      </c>
      <c r="T727" s="46" t="str">
        <f t="shared" ca="1" si="46"/>
        <v>TERMINADO</v>
      </c>
      <c r="U727" s="47">
        <v>8</v>
      </c>
      <c r="V727" s="48"/>
      <c r="W727" s="58">
        <v>43100</v>
      </c>
      <c r="X727" s="47"/>
      <c r="Y727" s="47"/>
      <c r="Z727" s="47"/>
      <c r="AA727" s="47"/>
      <c r="AB727" s="47"/>
      <c r="AC727" s="47"/>
      <c r="AD727" s="48"/>
      <c r="AE727" s="49">
        <v>992000</v>
      </c>
      <c r="AF727" s="47"/>
      <c r="AG727" s="47"/>
      <c r="AH727" s="47"/>
      <c r="AI727" s="47"/>
      <c r="AJ727" s="47"/>
      <c r="AK727" s="47"/>
      <c r="AL727" s="41"/>
      <c r="AM727" s="41"/>
      <c r="AN727" s="51">
        <f t="shared" ca="1" si="47"/>
        <v>1698.5338259729149</v>
      </c>
      <c r="AO727" s="59"/>
    </row>
    <row r="728" spans="1:41" ht="15" x14ac:dyDescent="0.2">
      <c r="A728" s="34" t="s">
        <v>38</v>
      </c>
      <c r="B728" s="35">
        <v>729</v>
      </c>
      <c r="C728" s="36">
        <v>2016</v>
      </c>
      <c r="D728" s="38" t="s">
        <v>146</v>
      </c>
      <c r="E728" s="39">
        <v>42636</v>
      </c>
      <c r="F728" s="40" t="s">
        <v>1532</v>
      </c>
      <c r="G728" s="41" t="s">
        <v>41</v>
      </c>
      <c r="H728" s="41" t="s">
        <v>42</v>
      </c>
      <c r="I728" s="42">
        <v>10500000</v>
      </c>
      <c r="J728" s="54">
        <v>10500000</v>
      </c>
      <c r="K728" s="54">
        <v>10500000</v>
      </c>
      <c r="L728" s="43">
        <v>0</v>
      </c>
      <c r="M728" s="37" t="s">
        <v>43</v>
      </c>
      <c r="N728" s="41" t="s">
        <v>1533</v>
      </c>
      <c r="O728" s="44">
        <v>42636.7265162037</v>
      </c>
      <c r="P728" s="44">
        <v>42726</v>
      </c>
      <c r="Q728" s="44">
        <v>42726</v>
      </c>
      <c r="R728" s="45">
        <f t="shared" si="45"/>
        <v>90.273483796299843</v>
      </c>
      <c r="S728" s="63">
        <f t="shared" si="44"/>
        <v>3.0091161265433279</v>
      </c>
      <c r="T728" s="46" t="str">
        <f t="shared" ca="1" si="46"/>
        <v>TERMINADO</v>
      </c>
      <c r="U728" s="47"/>
      <c r="V728" s="48"/>
      <c r="W728" s="48"/>
      <c r="X728" s="47"/>
      <c r="Y728" s="47"/>
      <c r="Z728" s="47"/>
      <c r="AA728" s="47"/>
      <c r="AB728" s="47"/>
      <c r="AC728" s="47"/>
      <c r="AD728" s="48"/>
      <c r="AE728" s="49"/>
      <c r="AF728" s="47"/>
      <c r="AG728" s="47"/>
      <c r="AH728" s="47"/>
      <c r="AI728" s="47"/>
      <c r="AJ728" s="47"/>
      <c r="AK728" s="47"/>
      <c r="AL728" s="41"/>
      <c r="AM728" s="41"/>
      <c r="AN728" s="51">
        <f t="shared" ca="1" si="47"/>
        <v>1698.476030077778</v>
      </c>
      <c r="AO728" s="59"/>
    </row>
    <row r="729" spans="1:41" ht="15" x14ac:dyDescent="0.2">
      <c r="A729" s="34" t="s">
        <v>38</v>
      </c>
      <c r="B729" s="35">
        <v>730</v>
      </c>
      <c r="C729" s="36">
        <v>2016</v>
      </c>
      <c r="D729" s="38" t="s">
        <v>63</v>
      </c>
      <c r="E729" s="39">
        <v>42636</v>
      </c>
      <c r="F729" s="40" t="s">
        <v>1534</v>
      </c>
      <c r="G729" s="41" t="s">
        <v>41</v>
      </c>
      <c r="H729" s="41" t="s">
        <v>42</v>
      </c>
      <c r="I729" s="42">
        <v>9200000</v>
      </c>
      <c r="J729" s="54">
        <v>9200000</v>
      </c>
      <c r="K729" s="54">
        <v>9200000</v>
      </c>
      <c r="L729" s="43">
        <v>0</v>
      </c>
      <c r="M729" s="37" t="s">
        <v>43</v>
      </c>
      <c r="N729" s="41" t="s">
        <v>1535</v>
      </c>
      <c r="O729" s="44">
        <v>42636.747303240743</v>
      </c>
      <c r="P729" s="44">
        <v>42735</v>
      </c>
      <c r="Q729" s="44">
        <v>42735</v>
      </c>
      <c r="R729" s="45">
        <f t="shared" si="45"/>
        <v>99.252696759256651</v>
      </c>
      <c r="S729" s="63">
        <f t="shared" si="44"/>
        <v>3.3084232253085548</v>
      </c>
      <c r="T729" s="46" t="str">
        <f t="shared" ca="1" si="46"/>
        <v>TERMINADO</v>
      </c>
      <c r="U729" s="47"/>
      <c r="V729" s="48"/>
      <c r="W729" s="48"/>
      <c r="X729" s="47"/>
      <c r="Y729" s="47"/>
      <c r="Z729" s="47"/>
      <c r="AA729" s="47"/>
      <c r="AB729" s="47"/>
      <c r="AC729" s="47"/>
      <c r="AD729" s="48"/>
      <c r="AE729" s="49"/>
      <c r="AF729" s="47"/>
      <c r="AG729" s="47"/>
      <c r="AH729" s="47"/>
      <c r="AI729" s="47"/>
      <c r="AJ729" s="47"/>
      <c r="AK729" s="47"/>
      <c r="AL729" s="41"/>
      <c r="AM729" s="41"/>
      <c r="AN729" s="51">
        <f t="shared" ca="1" si="47"/>
        <v>1544.7970149146201</v>
      </c>
      <c r="AO729" s="59"/>
    </row>
    <row r="730" spans="1:41" ht="15" x14ac:dyDescent="0.2">
      <c r="A730" s="34" t="s">
        <v>38</v>
      </c>
      <c r="B730" s="35">
        <v>731</v>
      </c>
      <c r="C730" s="36">
        <v>2016</v>
      </c>
      <c r="D730" s="38" t="s">
        <v>444</v>
      </c>
      <c r="E730" s="39">
        <v>42636</v>
      </c>
      <c r="F730" s="40" t="s">
        <v>1536</v>
      </c>
      <c r="G730" s="41" t="s">
        <v>41</v>
      </c>
      <c r="H730" s="41" t="s">
        <v>42</v>
      </c>
      <c r="I730" s="42">
        <v>8166667</v>
      </c>
      <c r="J730" s="54">
        <v>8166667</v>
      </c>
      <c r="K730" s="54">
        <v>8166667</v>
      </c>
      <c r="L730" s="43">
        <v>0</v>
      </c>
      <c r="M730" s="37" t="s">
        <v>43</v>
      </c>
      <c r="N730" s="41" t="s">
        <v>1537</v>
      </c>
      <c r="O730" s="44">
        <v>42636.745057870372</v>
      </c>
      <c r="P730" s="44">
        <v>42735</v>
      </c>
      <c r="Q730" s="44">
        <v>42735</v>
      </c>
      <c r="R730" s="45">
        <f t="shared" si="45"/>
        <v>99.254942129628034</v>
      </c>
      <c r="S730" s="63">
        <f t="shared" si="44"/>
        <v>3.3084980709876013</v>
      </c>
      <c r="T730" s="46" t="str">
        <f t="shared" ca="1" si="46"/>
        <v>TERMINADO</v>
      </c>
      <c r="U730" s="47"/>
      <c r="V730" s="48"/>
      <c r="W730" s="48"/>
      <c r="X730" s="47"/>
      <c r="Y730" s="47"/>
      <c r="Z730" s="47"/>
      <c r="AA730" s="47"/>
      <c r="AB730" s="47"/>
      <c r="AC730" s="47"/>
      <c r="AD730" s="48"/>
      <c r="AE730" s="49"/>
      <c r="AF730" s="47"/>
      <c r="AG730" s="47"/>
      <c r="AH730" s="47"/>
      <c r="AI730" s="47"/>
      <c r="AJ730" s="47"/>
      <c r="AK730" s="47"/>
      <c r="AL730" s="41"/>
      <c r="AM730" s="41"/>
      <c r="AN730" s="51">
        <f t="shared" ca="1" si="47"/>
        <v>1544.7643303516115</v>
      </c>
      <c r="AO730" s="59"/>
    </row>
    <row r="731" spans="1:41" ht="15" x14ac:dyDescent="0.2">
      <c r="A731" s="34" t="s">
        <v>38</v>
      </c>
      <c r="B731" s="35">
        <v>732</v>
      </c>
      <c r="C731" s="36">
        <v>2016</v>
      </c>
      <c r="D731" s="38" t="s">
        <v>63</v>
      </c>
      <c r="E731" s="39">
        <v>42636</v>
      </c>
      <c r="F731" s="40" t="s">
        <v>1538</v>
      </c>
      <c r="G731" s="41" t="s">
        <v>41</v>
      </c>
      <c r="H731" s="41" t="s">
        <v>42</v>
      </c>
      <c r="I731" s="42">
        <v>9965333</v>
      </c>
      <c r="J731" s="54">
        <v>9965333</v>
      </c>
      <c r="K731" s="54">
        <v>0</v>
      </c>
      <c r="L731" s="43">
        <v>0</v>
      </c>
      <c r="M731" s="37" t="s">
        <v>43</v>
      </c>
      <c r="N731" s="41" t="s">
        <v>1539</v>
      </c>
      <c r="O731" s="44">
        <v>42639.410081018519</v>
      </c>
      <c r="P731" s="44">
        <v>42735</v>
      </c>
      <c r="Q731" s="44">
        <v>42735</v>
      </c>
      <c r="R731" s="45">
        <f t="shared" si="45"/>
        <v>96.589918981480878</v>
      </c>
      <c r="S731" s="63">
        <f t="shared" si="44"/>
        <v>3.2196639660493624</v>
      </c>
      <c r="T731" s="46" t="str">
        <f t="shared" ca="1" si="46"/>
        <v>TERMINADO</v>
      </c>
      <c r="U731" s="47"/>
      <c r="V731" s="48"/>
      <c r="W731" s="48"/>
      <c r="X731" s="47"/>
      <c r="Y731" s="47"/>
      <c r="Z731" s="47"/>
      <c r="AA731" s="47"/>
      <c r="AB731" s="47"/>
      <c r="AC731" s="47"/>
      <c r="AD731" s="48"/>
      <c r="AE731" s="49"/>
      <c r="AF731" s="47"/>
      <c r="AG731" s="47"/>
      <c r="AH731" s="47"/>
      <c r="AI731" s="47"/>
      <c r="AJ731" s="47"/>
      <c r="AK731" s="47"/>
      <c r="AL731" s="41"/>
      <c r="AM731" s="41"/>
      <c r="AN731" s="51">
        <f t="shared" ca="1" si="47"/>
        <v>1584.6269829410871</v>
      </c>
      <c r="AO731" s="59"/>
    </row>
    <row r="732" spans="1:41" ht="15" x14ac:dyDescent="0.2">
      <c r="A732" s="34" t="s">
        <v>38</v>
      </c>
      <c r="B732" s="35">
        <v>735</v>
      </c>
      <c r="C732" s="36">
        <v>2016</v>
      </c>
      <c r="D732" s="38" t="s">
        <v>39</v>
      </c>
      <c r="E732" s="39">
        <v>42639</v>
      </c>
      <c r="F732" s="40" t="s">
        <v>1476</v>
      </c>
      <c r="G732" s="41" t="s">
        <v>41</v>
      </c>
      <c r="H732" s="41" t="s">
        <v>42</v>
      </c>
      <c r="I732" s="42">
        <v>24800000</v>
      </c>
      <c r="J732" s="54">
        <v>24800000</v>
      </c>
      <c r="K732" s="54">
        <v>24800000</v>
      </c>
      <c r="L732" s="43">
        <v>0</v>
      </c>
      <c r="M732" s="37" t="s">
        <v>43</v>
      </c>
      <c r="N732" s="41" t="s">
        <v>1540</v>
      </c>
      <c r="O732" s="44">
        <v>42639.636655092596</v>
      </c>
      <c r="P732" s="44">
        <v>42735</v>
      </c>
      <c r="Q732" s="44">
        <v>42735</v>
      </c>
      <c r="R732" s="45">
        <f t="shared" si="45"/>
        <v>96.363344907404098</v>
      </c>
      <c r="S732" s="63">
        <f t="shared" si="44"/>
        <v>3.2121114969134701</v>
      </c>
      <c r="T732" s="46" t="str">
        <f t="shared" ca="1" si="46"/>
        <v>TERMINADO</v>
      </c>
      <c r="U732" s="47"/>
      <c r="V732" s="48"/>
      <c r="W732" s="48"/>
      <c r="X732" s="47"/>
      <c r="Y732" s="47"/>
      <c r="Z732" s="47"/>
      <c r="AA732" s="47"/>
      <c r="AB732" s="47"/>
      <c r="AC732" s="47"/>
      <c r="AD732" s="48"/>
      <c r="AE732" s="49"/>
      <c r="AF732" s="47"/>
      <c r="AG732" s="47"/>
      <c r="AH732" s="47"/>
      <c r="AI732" s="47"/>
      <c r="AJ732" s="47"/>
      <c r="AK732" s="47"/>
      <c r="AL732" s="41"/>
      <c r="AM732" s="41"/>
      <c r="AN732" s="51">
        <f t="shared" ca="1" si="47"/>
        <v>1588.1177084273445</v>
      </c>
      <c r="AO732" s="59"/>
    </row>
    <row r="733" spans="1:41" ht="15" x14ac:dyDescent="0.2">
      <c r="A733" s="34" t="s">
        <v>38</v>
      </c>
      <c r="B733" s="35">
        <v>736</v>
      </c>
      <c r="C733" s="36">
        <v>2016</v>
      </c>
      <c r="D733" s="38" t="s">
        <v>146</v>
      </c>
      <c r="E733" s="39">
        <v>42640</v>
      </c>
      <c r="F733" s="40" t="s">
        <v>1541</v>
      </c>
      <c r="G733" s="41" t="s">
        <v>41</v>
      </c>
      <c r="H733" s="41" t="s">
        <v>42</v>
      </c>
      <c r="I733" s="42">
        <v>8700000</v>
      </c>
      <c r="J733" s="54">
        <v>8700000</v>
      </c>
      <c r="K733" s="54">
        <v>8700000</v>
      </c>
      <c r="L733" s="43">
        <v>0</v>
      </c>
      <c r="M733" s="37" t="s">
        <v>43</v>
      </c>
      <c r="N733" s="41" t="s">
        <v>1542</v>
      </c>
      <c r="O733" s="44">
        <v>42640.707569444443</v>
      </c>
      <c r="P733" s="44">
        <v>42730</v>
      </c>
      <c r="Q733" s="44">
        <v>42730</v>
      </c>
      <c r="R733" s="45">
        <f t="shared" si="45"/>
        <v>90.292430555557075</v>
      </c>
      <c r="S733" s="63">
        <f t="shared" si="44"/>
        <v>3.0097476851852361</v>
      </c>
      <c r="T733" s="46" t="str">
        <f t="shared" ca="1" si="46"/>
        <v>TERMINADO</v>
      </c>
      <c r="U733" s="47"/>
      <c r="V733" s="48"/>
      <c r="W733" s="48"/>
      <c r="X733" s="47"/>
      <c r="Y733" s="47"/>
      <c r="Z733" s="47"/>
      <c r="AA733" s="47"/>
      <c r="AB733" s="47"/>
      <c r="AC733" s="47"/>
      <c r="AD733" s="48"/>
      <c r="AE733" s="49"/>
      <c r="AF733" s="47"/>
      <c r="AG733" s="47"/>
      <c r="AH733" s="47"/>
      <c r="AI733" s="47"/>
      <c r="AJ733" s="47"/>
      <c r="AK733" s="47"/>
      <c r="AL733" s="41"/>
      <c r="AM733" s="41"/>
      <c r="AN733" s="51">
        <f t="shared" ca="1" si="47"/>
        <v>1693.7105592861199</v>
      </c>
      <c r="AO733" s="59"/>
    </row>
    <row r="734" spans="1:41" ht="15" x14ac:dyDescent="0.2">
      <c r="A734" s="34" t="s">
        <v>38</v>
      </c>
      <c r="B734" s="65">
        <v>737</v>
      </c>
      <c r="C734" s="36">
        <v>2016</v>
      </c>
      <c r="D734" s="38" t="s">
        <v>50</v>
      </c>
      <c r="E734" s="39">
        <v>42640</v>
      </c>
      <c r="F734" s="40" t="s">
        <v>1543</v>
      </c>
      <c r="G734" s="41" t="s">
        <v>41</v>
      </c>
      <c r="H734" s="41" t="s">
        <v>42</v>
      </c>
      <c r="I734" s="42">
        <v>3900000</v>
      </c>
      <c r="J734" s="54">
        <v>3900000</v>
      </c>
      <c r="K734" s="54">
        <v>3900000</v>
      </c>
      <c r="L734" s="43">
        <v>0</v>
      </c>
      <c r="M734" s="37" t="s">
        <v>43</v>
      </c>
      <c r="N734" s="41" t="s">
        <v>1544</v>
      </c>
      <c r="O734" s="44">
        <v>42640.6953125</v>
      </c>
      <c r="P734" s="44">
        <v>42730</v>
      </c>
      <c r="Q734" s="44">
        <v>42730</v>
      </c>
      <c r="R734" s="45">
        <f t="shared" si="45"/>
        <v>90.3046875</v>
      </c>
      <c r="S734" s="63">
        <f t="shared" si="44"/>
        <v>3.0101562500000001</v>
      </c>
      <c r="T734" s="46" t="str">
        <f t="shared" ca="1" si="46"/>
        <v>TERMINADO</v>
      </c>
      <c r="U734" s="47"/>
      <c r="V734" s="48"/>
      <c r="W734" s="48"/>
      <c r="X734" s="47"/>
      <c r="Y734" s="47"/>
      <c r="Z734" s="47"/>
      <c r="AA734" s="47"/>
      <c r="AB734" s="47"/>
      <c r="AC734" s="47"/>
      <c r="AD734" s="48"/>
      <c r="AE734" s="49"/>
      <c r="AF734" s="47"/>
      <c r="AG734" s="47"/>
      <c r="AH734" s="47"/>
      <c r="AI734" s="47"/>
      <c r="AJ734" s="47"/>
      <c r="AK734" s="47"/>
      <c r="AL734" s="41"/>
      <c r="AM734" s="41"/>
      <c r="AN734" s="51">
        <f t="shared" ca="1" si="47"/>
        <v>1693.4942469071718</v>
      </c>
      <c r="AO734" s="59"/>
    </row>
    <row r="735" spans="1:41" ht="15" x14ac:dyDescent="0.2">
      <c r="A735" s="34" t="s">
        <v>38</v>
      </c>
      <c r="B735" s="35">
        <v>738</v>
      </c>
      <c r="C735" s="36">
        <v>2016</v>
      </c>
      <c r="D735" s="38" t="s">
        <v>166</v>
      </c>
      <c r="E735" s="39">
        <v>42640</v>
      </c>
      <c r="F735" s="40" t="s">
        <v>1545</v>
      </c>
      <c r="G735" s="41" t="s">
        <v>41</v>
      </c>
      <c r="H735" s="41" t="s">
        <v>42</v>
      </c>
      <c r="I735" s="42">
        <v>9921000</v>
      </c>
      <c r="J735" s="54">
        <v>9921000</v>
      </c>
      <c r="K735" s="54">
        <v>9921000</v>
      </c>
      <c r="L735" s="43">
        <v>0</v>
      </c>
      <c r="M735" s="37" t="s">
        <v>43</v>
      </c>
      <c r="N735" s="41" t="s">
        <v>1546</v>
      </c>
      <c r="O735" s="44">
        <v>42640.72452546296</v>
      </c>
      <c r="P735" s="44">
        <v>42730</v>
      </c>
      <c r="Q735" s="44">
        <v>42730</v>
      </c>
      <c r="R735" s="45">
        <f t="shared" si="45"/>
        <v>90.275474537040282</v>
      </c>
      <c r="S735" s="63">
        <f t="shared" si="44"/>
        <v>3.0091824845680093</v>
      </c>
      <c r="T735" s="46" t="str">
        <f t="shared" ca="1" si="46"/>
        <v>TERMINADO</v>
      </c>
      <c r="U735" s="47"/>
      <c r="V735" s="48"/>
      <c r="W735" s="48"/>
      <c r="X735" s="47"/>
      <c r="Y735" s="47"/>
      <c r="Z735" s="47"/>
      <c r="AA735" s="47"/>
      <c r="AB735" s="47"/>
      <c r="AC735" s="47"/>
      <c r="AD735" s="48"/>
      <c r="AE735" s="49"/>
      <c r="AF735" s="47"/>
      <c r="AG735" s="47"/>
      <c r="AH735" s="47"/>
      <c r="AI735" s="47"/>
      <c r="AJ735" s="47"/>
      <c r="AK735" s="47"/>
      <c r="AL735" s="41"/>
      <c r="AM735" s="41"/>
      <c r="AN735" s="51">
        <f t="shared" ca="1" si="47"/>
        <v>1694.0098984576084</v>
      </c>
      <c r="AO735" s="59"/>
    </row>
    <row r="736" spans="1:41" ht="15" x14ac:dyDescent="0.2">
      <c r="A736" s="34" t="s">
        <v>38</v>
      </c>
      <c r="B736" s="35">
        <v>739</v>
      </c>
      <c r="C736" s="36">
        <v>2016</v>
      </c>
      <c r="D736" s="38" t="s">
        <v>146</v>
      </c>
      <c r="E736" s="39">
        <v>42640</v>
      </c>
      <c r="F736" s="40" t="s">
        <v>1547</v>
      </c>
      <c r="G736" s="41" t="s">
        <v>41</v>
      </c>
      <c r="H736" s="41" t="s">
        <v>42</v>
      </c>
      <c r="I736" s="42">
        <v>9400000</v>
      </c>
      <c r="J736" s="54">
        <v>9400000</v>
      </c>
      <c r="K736" s="54">
        <v>9400000</v>
      </c>
      <c r="L736" s="43">
        <v>0</v>
      </c>
      <c r="M736" s="37" t="s">
        <v>43</v>
      </c>
      <c r="N736" s="41" t="s">
        <v>1548</v>
      </c>
      <c r="O736" s="44">
        <v>42640.721192129633</v>
      </c>
      <c r="P736" s="44">
        <v>42735</v>
      </c>
      <c r="Q736" s="44">
        <v>42735</v>
      </c>
      <c r="R736" s="45">
        <f t="shared" si="45"/>
        <v>95.278807870367018</v>
      </c>
      <c r="S736" s="63">
        <f t="shared" si="44"/>
        <v>3.1759602623455674</v>
      </c>
      <c r="T736" s="46" t="str">
        <f t="shared" ca="1" si="46"/>
        <v>TERMINADO</v>
      </c>
      <c r="U736" s="47"/>
      <c r="V736" s="48"/>
      <c r="W736" s="48"/>
      <c r="X736" s="47"/>
      <c r="Y736" s="47"/>
      <c r="Z736" s="47"/>
      <c r="AA736" s="47"/>
      <c r="AB736" s="47"/>
      <c r="AC736" s="47"/>
      <c r="AD736" s="48"/>
      <c r="AE736" s="49"/>
      <c r="AF736" s="47"/>
      <c r="AG736" s="47"/>
      <c r="AH736" s="47"/>
      <c r="AI736" s="47"/>
      <c r="AJ736" s="47"/>
      <c r="AK736" s="47"/>
      <c r="AL736" s="41"/>
      <c r="AM736" s="41"/>
      <c r="AN736" s="51">
        <f t="shared" ca="1" si="47"/>
        <v>1605.0566144268407</v>
      </c>
      <c r="AO736" s="59"/>
    </row>
    <row r="737" spans="1:41" ht="15" x14ac:dyDescent="0.2">
      <c r="A737" s="34" t="s">
        <v>38</v>
      </c>
      <c r="B737" s="35">
        <v>740</v>
      </c>
      <c r="C737" s="36">
        <v>2016</v>
      </c>
      <c r="D737" s="38" t="s">
        <v>63</v>
      </c>
      <c r="E737" s="39">
        <v>42640</v>
      </c>
      <c r="F737" s="40" t="s">
        <v>1549</v>
      </c>
      <c r="G737" s="41" t="s">
        <v>41</v>
      </c>
      <c r="H737" s="41" t="s">
        <v>42</v>
      </c>
      <c r="I737" s="42">
        <v>6141333</v>
      </c>
      <c r="J737" s="54">
        <v>6141333</v>
      </c>
      <c r="K737" s="54">
        <v>6141333</v>
      </c>
      <c r="L737" s="43">
        <v>0</v>
      </c>
      <c r="M737" s="37" t="s">
        <v>43</v>
      </c>
      <c r="N737" s="41" t="s">
        <v>1550</v>
      </c>
      <c r="O737" s="44">
        <v>42640.741377314815</v>
      </c>
      <c r="P737" s="44">
        <v>42735</v>
      </c>
      <c r="Q737" s="44">
        <v>42735</v>
      </c>
      <c r="R737" s="45">
        <f t="shared" si="45"/>
        <v>95.258622685185401</v>
      </c>
      <c r="S737" s="63">
        <f t="shared" si="44"/>
        <v>3.1752874228395132</v>
      </c>
      <c r="T737" s="46" t="str">
        <f t="shared" ca="1" si="46"/>
        <v>TERMINADO</v>
      </c>
      <c r="U737" s="47"/>
      <c r="V737" s="48"/>
      <c r="W737" s="48"/>
      <c r="X737" s="47"/>
      <c r="Y737" s="47"/>
      <c r="Z737" s="47"/>
      <c r="AA737" s="47"/>
      <c r="AB737" s="47"/>
      <c r="AC737" s="47"/>
      <c r="AD737" s="48"/>
      <c r="AE737" s="49"/>
      <c r="AF737" s="47"/>
      <c r="AG737" s="47"/>
      <c r="AH737" s="47"/>
      <c r="AI737" s="47"/>
      <c r="AJ737" s="47"/>
      <c r="AK737" s="47"/>
      <c r="AL737" s="41"/>
      <c r="AM737" s="41"/>
      <c r="AN737" s="51">
        <f t="shared" ca="1" si="47"/>
        <v>1605.3755340754212</v>
      </c>
      <c r="AO737" s="59"/>
    </row>
    <row r="738" spans="1:41" ht="15" x14ac:dyDescent="0.2">
      <c r="A738" s="34" t="s">
        <v>38</v>
      </c>
      <c r="B738" s="35">
        <v>741</v>
      </c>
      <c r="C738" s="36">
        <v>2016</v>
      </c>
      <c r="D738" s="38" t="s">
        <v>146</v>
      </c>
      <c r="E738" s="39">
        <v>42641</v>
      </c>
      <c r="F738" s="40" t="s">
        <v>1551</v>
      </c>
      <c r="G738" s="41" t="s">
        <v>41</v>
      </c>
      <c r="H738" s="41" t="s">
        <v>42</v>
      </c>
      <c r="I738" s="42">
        <v>9920000</v>
      </c>
      <c r="J738" s="54">
        <v>9920000</v>
      </c>
      <c r="K738" s="54">
        <v>9920000</v>
      </c>
      <c r="L738" s="43">
        <v>0</v>
      </c>
      <c r="M738" s="37" t="s">
        <v>43</v>
      </c>
      <c r="N738" s="41" t="s">
        <v>1552</v>
      </c>
      <c r="O738" s="44">
        <v>42641.60260416667</v>
      </c>
      <c r="P738" s="44">
        <v>42735</v>
      </c>
      <c r="Q738" s="44">
        <v>42735</v>
      </c>
      <c r="R738" s="45">
        <f t="shared" si="45"/>
        <v>94.397395833329938</v>
      </c>
      <c r="S738" s="63">
        <f t="shared" si="44"/>
        <v>3.1465798611109981</v>
      </c>
      <c r="T738" s="46" t="str">
        <f t="shared" ca="1" si="46"/>
        <v>TERMINADO</v>
      </c>
      <c r="U738" s="47"/>
      <c r="V738" s="48"/>
      <c r="W738" s="48"/>
      <c r="X738" s="47"/>
      <c r="Y738" s="47"/>
      <c r="Z738" s="47"/>
      <c r="AA738" s="47"/>
      <c r="AB738" s="47"/>
      <c r="AC738" s="47"/>
      <c r="AD738" s="48"/>
      <c r="AE738" s="49"/>
      <c r="AF738" s="47"/>
      <c r="AG738" s="47"/>
      <c r="AH738" s="47"/>
      <c r="AI738" s="47"/>
      <c r="AJ738" s="47"/>
      <c r="AK738" s="47"/>
      <c r="AL738" s="41"/>
      <c r="AM738" s="41"/>
      <c r="AN738" s="51">
        <f t="shared" ca="1" si="47"/>
        <v>1619.1097035472262</v>
      </c>
      <c r="AO738" s="59"/>
    </row>
    <row r="739" spans="1:41" ht="15" x14ac:dyDescent="0.2">
      <c r="A739" s="34" t="s">
        <v>38</v>
      </c>
      <c r="B739" s="35">
        <v>742</v>
      </c>
      <c r="C739" s="36">
        <v>2016</v>
      </c>
      <c r="D739" s="38" t="s">
        <v>90</v>
      </c>
      <c r="E739" s="39">
        <v>42641</v>
      </c>
      <c r="F739" s="40" t="s">
        <v>1553</v>
      </c>
      <c r="G739" s="41" t="s">
        <v>41</v>
      </c>
      <c r="H739" s="41" t="s">
        <v>42</v>
      </c>
      <c r="I739" s="42">
        <v>10500000</v>
      </c>
      <c r="J739" s="54">
        <v>10500000</v>
      </c>
      <c r="K739" s="54">
        <v>10500000</v>
      </c>
      <c r="L739" s="43">
        <v>0</v>
      </c>
      <c r="M739" s="37" t="s">
        <v>43</v>
      </c>
      <c r="N739" s="41" t="s">
        <v>1554</v>
      </c>
      <c r="O739" s="44">
        <v>42641.700416666667</v>
      </c>
      <c r="P739" s="44">
        <v>42731</v>
      </c>
      <c r="Q739" s="44">
        <v>42731</v>
      </c>
      <c r="R739" s="45">
        <f t="shared" si="45"/>
        <v>90.29958333333343</v>
      </c>
      <c r="S739" s="63">
        <f t="shared" si="44"/>
        <v>3.0099861111111141</v>
      </c>
      <c r="T739" s="46" t="str">
        <f t="shared" ca="1" si="46"/>
        <v>TERMINADO</v>
      </c>
      <c r="U739" s="47"/>
      <c r="V739" s="48"/>
      <c r="W739" s="48"/>
      <c r="X739" s="47"/>
      <c r="Y739" s="47"/>
      <c r="Z739" s="47"/>
      <c r="AA739" s="47"/>
      <c r="AB739" s="47"/>
      <c r="AC739" s="47"/>
      <c r="AD739" s="48"/>
      <c r="AE739" s="49"/>
      <c r="AF739" s="47"/>
      <c r="AG739" s="47"/>
      <c r="AH739" s="47"/>
      <c r="AI739" s="47"/>
      <c r="AJ739" s="47"/>
      <c r="AK739" s="47"/>
      <c r="AL739" s="41"/>
      <c r="AM739" s="41"/>
      <c r="AN739" s="51">
        <f t="shared" ca="1" si="47"/>
        <v>1692.4768940425142</v>
      </c>
      <c r="AO739" s="59"/>
    </row>
    <row r="740" spans="1:41" ht="15" x14ac:dyDescent="0.2">
      <c r="A740" s="34" t="s">
        <v>38</v>
      </c>
      <c r="B740" s="35">
        <v>743</v>
      </c>
      <c r="C740" s="36">
        <v>2016</v>
      </c>
      <c r="D740" s="38" t="s">
        <v>46</v>
      </c>
      <c r="E740" s="39">
        <v>42641</v>
      </c>
      <c r="F740" s="40" t="s">
        <v>1555</v>
      </c>
      <c r="G740" s="41" t="s">
        <v>41</v>
      </c>
      <c r="H740" s="41" t="s">
        <v>42</v>
      </c>
      <c r="I740" s="42">
        <v>18400000</v>
      </c>
      <c r="J740" s="54">
        <v>18400000</v>
      </c>
      <c r="K740" s="54">
        <v>18400000</v>
      </c>
      <c r="L740" s="43">
        <v>0</v>
      </c>
      <c r="M740" s="37" t="s">
        <v>43</v>
      </c>
      <c r="N740" s="41" t="s">
        <v>1556</v>
      </c>
      <c r="O740" s="44">
        <v>42641.732557870368</v>
      </c>
      <c r="P740" s="44">
        <v>42735</v>
      </c>
      <c r="Q740" s="44">
        <v>42735</v>
      </c>
      <c r="R740" s="45">
        <f t="shared" si="45"/>
        <v>94.2674421296324</v>
      </c>
      <c r="S740" s="63">
        <f t="shared" si="44"/>
        <v>3.1422480709877467</v>
      </c>
      <c r="T740" s="46" t="str">
        <f t="shared" ca="1" si="46"/>
        <v>TERMINADO</v>
      </c>
      <c r="U740" s="47"/>
      <c r="V740" s="48"/>
      <c r="W740" s="48"/>
      <c r="X740" s="47"/>
      <c r="Y740" s="47"/>
      <c r="Z740" s="47"/>
      <c r="AA740" s="47"/>
      <c r="AB740" s="47"/>
      <c r="AC740" s="47"/>
      <c r="AD740" s="48"/>
      <c r="AE740" s="49"/>
      <c r="AF740" s="47"/>
      <c r="AG740" s="47"/>
      <c r="AH740" s="47"/>
      <c r="AI740" s="47"/>
      <c r="AJ740" s="47"/>
      <c r="AK740" s="47"/>
      <c r="AL740" s="41"/>
      <c r="AM740" s="41"/>
      <c r="AN740" s="51">
        <f t="shared" ca="1" si="47"/>
        <v>1621.2038935224602</v>
      </c>
      <c r="AO740" s="59"/>
    </row>
    <row r="741" spans="1:41" ht="15" x14ac:dyDescent="0.2">
      <c r="A741" s="34" t="s">
        <v>38</v>
      </c>
      <c r="B741" s="35">
        <v>744</v>
      </c>
      <c r="C741" s="36">
        <v>2016</v>
      </c>
      <c r="D741" s="38" t="s">
        <v>53</v>
      </c>
      <c r="E741" s="39">
        <v>42641</v>
      </c>
      <c r="F741" s="40" t="s">
        <v>1557</v>
      </c>
      <c r="G741" s="41" t="s">
        <v>41</v>
      </c>
      <c r="H741" s="41" t="s">
        <v>42</v>
      </c>
      <c r="I741" s="42">
        <v>12000000</v>
      </c>
      <c r="J741" s="54">
        <v>12000000</v>
      </c>
      <c r="K741" s="54">
        <v>12000000</v>
      </c>
      <c r="L741" s="43">
        <v>0</v>
      </c>
      <c r="M741" s="37" t="s">
        <v>43</v>
      </c>
      <c r="N741" s="41" t="s">
        <v>1558</v>
      </c>
      <c r="O741" s="44">
        <v>42641.795787037037</v>
      </c>
      <c r="P741" s="44">
        <v>42731</v>
      </c>
      <c r="Q741" s="44">
        <v>42731</v>
      </c>
      <c r="R741" s="45">
        <f t="shared" si="45"/>
        <v>90.204212962962629</v>
      </c>
      <c r="S741" s="63">
        <f t="shared" si="44"/>
        <v>3.006807098765421</v>
      </c>
      <c r="T741" s="46" t="str">
        <f t="shared" ca="1" si="46"/>
        <v>TERMINADO</v>
      </c>
      <c r="U741" s="47"/>
      <c r="V741" s="48"/>
      <c r="W741" s="48"/>
      <c r="X741" s="47"/>
      <c r="Y741" s="47"/>
      <c r="Z741" s="47"/>
      <c r="AA741" s="47"/>
      <c r="AB741" s="47"/>
      <c r="AC741" s="47"/>
      <c r="AD741" s="48"/>
      <c r="AE741" s="49"/>
      <c r="AF741" s="47"/>
      <c r="AG741" s="47"/>
      <c r="AH741" s="47"/>
      <c r="AI741" s="47"/>
      <c r="AJ741" s="47"/>
      <c r="AK741" s="47"/>
      <c r="AL741" s="41"/>
      <c r="AM741" s="41"/>
      <c r="AN741" s="51">
        <f t="shared" ca="1" si="47"/>
        <v>1694.1605749505682</v>
      </c>
      <c r="AO741" s="59"/>
    </row>
    <row r="742" spans="1:41" ht="15" x14ac:dyDescent="0.2">
      <c r="A742" s="34" t="s">
        <v>38</v>
      </c>
      <c r="B742" s="35">
        <v>745</v>
      </c>
      <c r="C742" s="36">
        <v>2016</v>
      </c>
      <c r="D742" s="38" t="s">
        <v>63</v>
      </c>
      <c r="E742" s="39">
        <v>42641</v>
      </c>
      <c r="F742" s="40" t="s">
        <v>1383</v>
      </c>
      <c r="G742" s="41" t="s">
        <v>41</v>
      </c>
      <c r="H742" s="41" t="s">
        <v>42</v>
      </c>
      <c r="I742" s="42">
        <v>15300000</v>
      </c>
      <c r="J742" s="54">
        <v>15300000</v>
      </c>
      <c r="K742" s="54">
        <v>15300000</v>
      </c>
      <c r="L742" s="43">
        <v>0</v>
      </c>
      <c r="M742" s="37" t="s">
        <v>43</v>
      </c>
      <c r="N742" s="41" t="s">
        <v>1559</v>
      </c>
      <c r="O742" s="44">
        <v>42642.513888888891</v>
      </c>
      <c r="P742" s="44">
        <v>42735</v>
      </c>
      <c r="Q742" s="44">
        <v>42735</v>
      </c>
      <c r="R742" s="45">
        <f t="shared" si="45"/>
        <v>93.486111111109494</v>
      </c>
      <c r="S742" s="63">
        <f t="shared" si="44"/>
        <v>3.1162037037036496</v>
      </c>
      <c r="T742" s="46" t="str">
        <f t="shared" ca="1" si="46"/>
        <v>TERMINADO</v>
      </c>
      <c r="U742" s="47"/>
      <c r="V742" s="48"/>
      <c r="W742" s="48"/>
      <c r="X742" s="47"/>
      <c r="Y742" s="47"/>
      <c r="Z742" s="47"/>
      <c r="AA742" s="47"/>
      <c r="AB742" s="47"/>
      <c r="AC742" s="47"/>
      <c r="AD742" s="48"/>
      <c r="AE742" s="49"/>
      <c r="AF742" s="47"/>
      <c r="AG742" s="47"/>
      <c r="AH742" s="47"/>
      <c r="AI742" s="47"/>
      <c r="AJ742" s="47"/>
      <c r="AK742" s="47"/>
      <c r="AL742" s="41"/>
      <c r="AM742" s="41"/>
      <c r="AN742" s="51">
        <f t="shared" ca="1" si="47"/>
        <v>1633.9176942505094</v>
      </c>
      <c r="AO742" s="59"/>
    </row>
    <row r="743" spans="1:41" ht="15" x14ac:dyDescent="0.2">
      <c r="A743" s="34" t="s">
        <v>38</v>
      </c>
      <c r="B743" s="35">
        <v>746</v>
      </c>
      <c r="C743" s="36">
        <v>2016</v>
      </c>
      <c r="D743" s="38" t="s">
        <v>166</v>
      </c>
      <c r="E743" s="39">
        <v>42641</v>
      </c>
      <c r="F743" s="40" t="s">
        <v>1560</v>
      </c>
      <c r="G743" s="41" t="s">
        <v>41</v>
      </c>
      <c r="H743" s="41" t="s">
        <v>42</v>
      </c>
      <c r="I743" s="42">
        <v>15000000</v>
      </c>
      <c r="J743" s="54">
        <v>15000000</v>
      </c>
      <c r="K743" s="54">
        <v>15000000</v>
      </c>
      <c r="L743" s="43">
        <v>0</v>
      </c>
      <c r="M743" s="37" t="s">
        <v>43</v>
      </c>
      <c r="N743" s="41" t="s">
        <v>1561</v>
      </c>
      <c r="O743" s="44">
        <v>42641.787743055553</v>
      </c>
      <c r="P743" s="44">
        <v>42731</v>
      </c>
      <c r="Q743" s="44">
        <v>42731</v>
      </c>
      <c r="R743" s="45">
        <f t="shared" si="45"/>
        <v>90.21225694444729</v>
      </c>
      <c r="S743" s="63">
        <f t="shared" si="44"/>
        <v>3.0070752314815765</v>
      </c>
      <c r="T743" s="46" t="str">
        <f t="shared" ca="1" si="46"/>
        <v>TERMINADO</v>
      </c>
      <c r="U743" s="47"/>
      <c r="V743" s="48"/>
      <c r="W743" s="48"/>
      <c r="X743" s="47"/>
      <c r="Y743" s="47"/>
      <c r="Z743" s="47"/>
      <c r="AA743" s="47"/>
      <c r="AB743" s="47"/>
      <c r="AC743" s="47"/>
      <c r="AD743" s="48"/>
      <c r="AE743" s="49"/>
      <c r="AF743" s="47"/>
      <c r="AG743" s="47"/>
      <c r="AH743" s="47"/>
      <c r="AI743" s="47"/>
      <c r="AJ743" s="47"/>
      <c r="AK743" s="47"/>
      <c r="AL743" s="41"/>
      <c r="AM743" s="41"/>
      <c r="AN743" s="51">
        <f t="shared" ca="1" si="47"/>
        <v>1694.0184279898024</v>
      </c>
      <c r="AO743" s="59"/>
    </row>
    <row r="744" spans="1:41" ht="15" x14ac:dyDescent="0.2">
      <c r="A744" s="34" t="s">
        <v>38</v>
      </c>
      <c r="B744" s="35">
        <v>747</v>
      </c>
      <c r="C744" s="36">
        <v>2016</v>
      </c>
      <c r="D744" s="38" t="s">
        <v>63</v>
      </c>
      <c r="E744" s="39">
        <v>42641</v>
      </c>
      <c r="F744" s="40" t="s">
        <v>1562</v>
      </c>
      <c r="G744" s="41" t="s">
        <v>41</v>
      </c>
      <c r="H744" s="41" t="s">
        <v>42</v>
      </c>
      <c r="I744" s="42">
        <v>10500000</v>
      </c>
      <c r="J744" s="54">
        <v>10500000</v>
      </c>
      <c r="K744" s="54">
        <v>10500000</v>
      </c>
      <c r="L744" s="43">
        <v>0</v>
      </c>
      <c r="M744" s="37" t="s">
        <v>43</v>
      </c>
      <c r="N744" s="41" t="s">
        <v>1563</v>
      </c>
      <c r="O744" s="44">
        <v>42641.797812500001</v>
      </c>
      <c r="P744" s="44">
        <v>42731</v>
      </c>
      <c r="Q744" s="44">
        <v>42731</v>
      </c>
      <c r="R744" s="45">
        <f t="shared" si="45"/>
        <v>90.202187499999127</v>
      </c>
      <c r="S744" s="63">
        <f t="shared" si="44"/>
        <v>3.0067395833333044</v>
      </c>
      <c r="T744" s="46" t="str">
        <f t="shared" ca="1" si="46"/>
        <v>TERMINADO</v>
      </c>
      <c r="U744" s="47"/>
      <c r="V744" s="48"/>
      <c r="W744" s="48"/>
      <c r="X744" s="47"/>
      <c r="Y744" s="47"/>
      <c r="Z744" s="47"/>
      <c r="AA744" s="47"/>
      <c r="AB744" s="47"/>
      <c r="AC744" s="47"/>
      <c r="AD744" s="48"/>
      <c r="AE744" s="49"/>
      <c r="AF744" s="47"/>
      <c r="AG744" s="47"/>
      <c r="AH744" s="47"/>
      <c r="AI744" s="47"/>
      <c r="AJ744" s="47"/>
      <c r="AK744" s="47"/>
      <c r="AL744" s="41"/>
      <c r="AM744" s="41"/>
      <c r="AN744" s="51">
        <f t="shared" ca="1" si="47"/>
        <v>1694.1963713463313</v>
      </c>
      <c r="AO744" s="59"/>
    </row>
    <row r="745" spans="1:41" ht="15" x14ac:dyDescent="0.2">
      <c r="A745" s="34" t="s">
        <v>38</v>
      </c>
      <c r="B745" s="35">
        <v>748</v>
      </c>
      <c r="C745" s="36">
        <v>2016</v>
      </c>
      <c r="D745" s="38" t="s">
        <v>166</v>
      </c>
      <c r="E745" s="39">
        <v>42642</v>
      </c>
      <c r="F745" s="40" t="s">
        <v>1564</v>
      </c>
      <c r="G745" s="41" t="s">
        <v>41</v>
      </c>
      <c r="H745" s="41" t="s">
        <v>42</v>
      </c>
      <c r="I745" s="42">
        <v>12033333</v>
      </c>
      <c r="J745" s="54">
        <v>12033333</v>
      </c>
      <c r="K745" s="54">
        <v>12033333</v>
      </c>
      <c r="L745" s="43">
        <v>0</v>
      </c>
      <c r="M745" s="37" t="s">
        <v>43</v>
      </c>
      <c r="N745" s="41" t="s">
        <v>1565</v>
      </c>
      <c r="O745" s="44">
        <v>42642.751435185186</v>
      </c>
      <c r="P745" s="44">
        <v>42735</v>
      </c>
      <c r="Q745" s="44">
        <v>42735</v>
      </c>
      <c r="R745" s="45">
        <f t="shared" si="45"/>
        <v>93.248564814814017</v>
      </c>
      <c r="S745" s="63">
        <f t="shared" si="44"/>
        <v>3.1082854938271338</v>
      </c>
      <c r="T745" s="46" t="str">
        <f t="shared" ca="1" si="46"/>
        <v>TERMINADO</v>
      </c>
      <c r="U745" s="47"/>
      <c r="V745" s="48"/>
      <c r="W745" s="48"/>
      <c r="X745" s="47"/>
      <c r="Y745" s="47"/>
      <c r="Z745" s="47"/>
      <c r="AA745" s="47"/>
      <c r="AB745" s="47"/>
      <c r="AC745" s="47"/>
      <c r="AD745" s="48"/>
      <c r="AE745" s="49"/>
      <c r="AF745" s="47"/>
      <c r="AG745" s="47"/>
      <c r="AH745" s="47"/>
      <c r="AI745" s="47"/>
      <c r="AJ745" s="47"/>
      <c r="AK745" s="47"/>
      <c r="AL745" s="41"/>
      <c r="AM745" s="41"/>
      <c r="AN745" s="51">
        <f t="shared" ca="1" si="47"/>
        <v>1637.8252768263371</v>
      </c>
      <c r="AO745" s="59"/>
    </row>
    <row r="746" spans="1:41" ht="15" x14ac:dyDescent="0.2">
      <c r="A746" s="34" t="s">
        <v>38</v>
      </c>
      <c r="B746" s="35">
        <v>749</v>
      </c>
      <c r="C746" s="36">
        <v>2016</v>
      </c>
      <c r="D746" s="38" t="s">
        <v>146</v>
      </c>
      <c r="E746" s="39">
        <v>42642</v>
      </c>
      <c r="F746" s="40" t="s">
        <v>1566</v>
      </c>
      <c r="G746" s="41" t="s">
        <v>41</v>
      </c>
      <c r="H746" s="41" t="s">
        <v>42</v>
      </c>
      <c r="I746" s="42">
        <v>18000000</v>
      </c>
      <c r="J746" s="54">
        <v>18000000</v>
      </c>
      <c r="K746" s="54">
        <v>18000000</v>
      </c>
      <c r="L746" s="43">
        <v>0</v>
      </c>
      <c r="M746" s="37" t="s">
        <v>43</v>
      </c>
      <c r="N746" s="41" t="s">
        <v>1567</v>
      </c>
      <c r="O746" s="44">
        <v>42642.6715625</v>
      </c>
      <c r="P746" s="44">
        <v>42735</v>
      </c>
      <c r="Q746" s="44">
        <v>42735</v>
      </c>
      <c r="R746" s="45">
        <f t="shared" si="45"/>
        <v>93.328437500000291</v>
      </c>
      <c r="S746" s="63">
        <f t="shared" si="44"/>
        <v>3.1109479166666762</v>
      </c>
      <c r="T746" s="46" t="str">
        <f t="shared" ca="1" si="46"/>
        <v>TERMINADO</v>
      </c>
      <c r="U746" s="47"/>
      <c r="V746" s="48"/>
      <c r="W746" s="48"/>
      <c r="X746" s="47"/>
      <c r="Y746" s="47"/>
      <c r="Z746" s="47"/>
      <c r="AA746" s="47"/>
      <c r="AB746" s="47"/>
      <c r="AC746" s="47"/>
      <c r="AD746" s="48"/>
      <c r="AE746" s="49"/>
      <c r="AF746" s="47"/>
      <c r="AG746" s="47"/>
      <c r="AH746" s="47"/>
      <c r="AI746" s="47"/>
      <c r="AJ746" s="47"/>
      <c r="AK746" s="47"/>
      <c r="AL746" s="41"/>
      <c r="AM746" s="41"/>
      <c r="AN746" s="51">
        <f t="shared" ca="1" si="47"/>
        <v>1636.5091695658095</v>
      </c>
      <c r="AO746" s="59"/>
    </row>
    <row r="747" spans="1:41" ht="15" x14ac:dyDescent="0.2">
      <c r="A747" s="34" t="s">
        <v>38</v>
      </c>
      <c r="B747" s="35">
        <v>750</v>
      </c>
      <c r="C747" s="36">
        <v>2016</v>
      </c>
      <c r="D747" s="38" t="s">
        <v>146</v>
      </c>
      <c r="E747" s="39">
        <v>42642</v>
      </c>
      <c r="F747" s="40" t="s">
        <v>1568</v>
      </c>
      <c r="G747" s="41" t="s">
        <v>41</v>
      </c>
      <c r="H747" s="41" t="s">
        <v>42</v>
      </c>
      <c r="I747" s="42">
        <v>6900000</v>
      </c>
      <c r="J747" s="54">
        <v>6900000</v>
      </c>
      <c r="K747" s="54">
        <v>6900000</v>
      </c>
      <c r="L747" s="43">
        <v>0</v>
      </c>
      <c r="M747" s="37" t="s">
        <v>43</v>
      </c>
      <c r="N747" s="41" t="s">
        <v>484</v>
      </c>
      <c r="O747" s="44">
        <v>42642.77103009259</v>
      </c>
      <c r="P747" s="44">
        <v>42732</v>
      </c>
      <c r="Q747" s="44">
        <v>42732</v>
      </c>
      <c r="R747" s="45">
        <f t="shared" si="45"/>
        <v>90.228969907409919</v>
      </c>
      <c r="S747" s="63">
        <f t="shared" si="44"/>
        <v>3.0076323302469974</v>
      </c>
      <c r="T747" s="46" t="str">
        <f t="shared" ca="1" si="46"/>
        <v>TERMINADO</v>
      </c>
      <c r="U747" s="47"/>
      <c r="V747" s="48"/>
      <c r="W747" s="48"/>
      <c r="X747" s="47"/>
      <c r="Y747" s="47"/>
      <c r="Z747" s="47"/>
      <c r="AA747" s="47"/>
      <c r="AB747" s="47"/>
      <c r="AC747" s="47"/>
      <c r="AD747" s="48"/>
      <c r="AE747" s="49"/>
      <c r="AF747" s="47"/>
      <c r="AG747" s="47"/>
      <c r="AH747" s="47"/>
      <c r="AI747" s="47"/>
      <c r="AJ747" s="47"/>
      <c r="AK747" s="47"/>
      <c r="AL747" s="41"/>
      <c r="AM747" s="41"/>
      <c r="AN747" s="51">
        <f t="shared" ca="1" si="47"/>
        <v>1692.6148790954871</v>
      </c>
      <c r="AO747" s="59"/>
    </row>
    <row r="748" spans="1:41" ht="15" x14ac:dyDescent="0.2">
      <c r="A748" s="34" t="s">
        <v>38</v>
      </c>
      <c r="B748" s="35">
        <v>751</v>
      </c>
      <c r="C748" s="36">
        <v>2016</v>
      </c>
      <c r="D748" s="38" t="s">
        <v>39</v>
      </c>
      <c r="E748" s="39">
        <v>42643</v>
      </c>
      <c r="F748" s="40" t="s">
        <v>1569</v>
      </c>
      <c r="G748" s="41" t="s">
        <v>41</v>
      </c>
      <c r="H748" s="41" t="s">
        <v>42</v>
      </c>
      <c r="I748" s="42">
        <v>21000000</v>
      </c>
      <c r="J748" s="54">
        <v>21000000</v>
      </c>
      <c r="K748" s="54">
        <v>21000000</v>
      </c>
      <c r="L748" s="43">
        <v>0</v>
      </c>
      <c r="M748" s="37" t="s">
        <v>43</v>
      </c>
      <c r="N748" s="41" t="s">
        <v>1570</v>
      </c>
      <c r="O748" s="44">
        <v>42643.422002314815</v>
      </c>
      <c r="P748" s="44">
        <v>42733</v>
      </c>
      <c r="Q748" s="44">
        <v>42733</v>
      </c>
      <c r="R748" s="45">
        <f t="shared" si="45"/>
        <v>90.577997685184528</v>
      </c>
      <c r="S748" s="63">
        <f t="shared" si="44"/>
        <v>3.019266589506151</v>
      </c>
      <c r="T748" s="46" t="str">
        <f t="shared" ca="1" si="46"/>
        <v>TERMINADO</v>
      </c>
      <c r="U748" s="47"/>
      <c r="V748" s="48"/>
      <c r="W748" s="48"/>
      <c r="X748" s="47"/>
      <c r="Y748" s="47"/>
      <c r="Z748" s="47"/>
      <c r="AA748" s="47"/>
      <c r="AB748" s="47"/>
      <c r="AC748" s="47"/>
      <c r="AD748" s="48"/>
      <c r="AE748" s="49"/>
      <c r="AF748" s="47"/>
      <c r="AG748" s="47"/>
      <c r="AH748" s="47"/>
      <c r="AI748" s="47"/>
      <c r="AJ748" s="47"/>
      <c r="AK748" s="47"/>
      <c r="AL748" s="41"/>
      <c r="AM748" s="41"/>
      <c r="AN748" s="51">
        <f t="shared" ca="1" si="47"/>
        <v>1685.3739723757226</v>
      </c>
      <c r="AO748" s="59"/>
    </row>
    <row r="749" spans="1:41" ht="15" x14ac:dyDescent="0.2">
      <c r="A749" s="34" t="s">
        <v>38</v>
      </c>
      <c r="B749" s="35">
        <v>752</v>
      </c>
      <c r="C749" s="36">
        <v>2016</v>
      </c>
      <c r="D749" s="38" t="s">
        <v>146</v>
      </c>
      <c r="E749" s="39">
        <v>42643</v>
      </c>
      <c r="F749" s="40" t="s">
        <v>1571</v>
      </c>
      <c r="G749" s="41" t="s">
        <v>41</v>
      </c>
      <c r="H749" s="41" t="s">
        <v>42</v>
      </c>
      <c r="I749" s="42">
        <v>7920000</v>
      </c>
      <c r="J749" s="54">
        <v>7920000</v>
      </c>
      <c r="K749" s="54">
        <v>7920000</v>
      </c>
      <c r="L749" s="43">
        <v>0</v>
      </c>
      <c r="M749" s="37" t="s">
        <v>43</v>
      </c>
      <c r="N749" s="41" t="s">
        <v>1572</v>
      </c>
      <c r="O749" s="44">
        <v>42643.518472222226</v>
      </c>
      <c r="P749" s="44">
        <v>42732</v>
      </c>
      <c r="Q749" s="44">
        <v>42732</v>
      </c>
      <c r="R749" s="45">
        <f t="shared" si="45"/>
        <v>89.481527777774318</v>
      </c>
      <c r="S749" s="63">
        <f t="shared" si="44"/>
        <v>2.9827175925924774</v>
      </c>
      <c r="T749" s="46" t="str">
        <f t="shared" ca="1" si="46"/>
        <v>TERMINADO</v>
      </c>
      <c r="U749" s="47"/>
      <c r="V749" s="48"/>
      <c r="W749" s="48"/>
      <c r="X749" s="47"/>
      <c r="Y749" s="47"/>
      <c r="Z749" s="47"/>
      <c r="AA749" s="47"/>
      <c r="AB749" s="47"/>
      <c r="AC749" s="47"/>
      <c r="AD749" s="48"/>
      <c r="AE749" s="49"/>
      <c r="AF749" s="47"/>
      <c r="AG749" s="47"/>
      <c r="AH749" s="47"/>
      <c r="AI749" s="47"/>
      <c r="AJ749" s="47"/>
      <c r="AK749" s="47"/>
      <c r="AL749" s="41"/>
      <c r="AM749" s="41"/>
      <c r="AN749" s="51">
        <f t="shared" ca="1" si="47"/>
        <v>1705.9180432957764</v>
      </c>
      <c r="AO749" s="59"/>
    </row>
    <row r="750" spans="1:41" ht="15" x14ac:dyDescent="0.2">
      <c r="A750" s="34" t="s">
        <v>38</v>
      </c>
      <c r="B750" s="35">
        <v>754</v>
      </c>
      <c r="C750" s="36">
        <v>2016</v>
      </c>
      <c r="D750" s="38" t="s">
        <v>146</v>
      </c>
      <c r="E750" s="39">
        <v>42646</v>
      </c>
      <c r="F750" s="40" t="s">
        <v>1573</v>
      </c>
      <c r="G750" s="41" t="s">
        <v>41</v>
      </c>
      <c r="H750" s="41" t="s">
        <v>42</v>
      </c>
      <c r="I750" s="42">
        <v>9000000</v>
      </c>
      <c r="J750" s="54">
        <v>9000000</v>
      </c>
      <c r="K750" s="54">
        <v>9000000</v>
      </c>
      <c r="L750" s="43">
        <v>0</v>
      </c>
      <c r="M750" s="37" t="s">
        <v>43</v>
      </c>
      <c r="N750" s="41" t="s">
        <v>1574</v>
      </c>
      <c r="O750" s="44">
        <v>42646</v>
      </c>
      <c r="P750" s="44">
        <v>42735</v>
      </c>
      <c r="Q750" s="44">
        <v>42735</v>
      </c>
      <c r="R750" s="45">
        <f t="shared" si="45"/>
        <v>90</v>
      </c>
      <c r="S750" s="63">
        <f t="shared" si="44"/>
        <v>3</v>
      </c>
      <c r="T750" s="46" t="str">
        <f t="shared" ca="1" si="46"/>
        <v>TERMINADO</v>
      </c>
      <c r="U750" s="47"/>
      <c r="V750" s="48"/>
      <c r="W750" s="48"/>
      <c r="X750" s="47"/>
      <c r="Y750" s="47"/>
      <c r="Z750" s="47"/>
      <c r="AA750" s="47"/>
      <c r="AB750" s="47"/>
      <c r="AC750" s="47"/>
      <c r="AD750" s="48"/>
      <c r="AE750" s="49"/>
      <c r="AF750" s="47"/>
      <c r="AG750" s="47"/>
      <c r="AH750" s="47"/>
      <c r="AI750" s="47"/>
      <c r="AJ750" s="47"/>
      <c r="AK750" s="47"/>
      <c r="AL750" s="41"/>
      <c r="AM750" s="41"/>
      <c r="AN750" s="51">
        <f t="shared" ca="1" si="47"/>
        <v>1693.3333333333333</v>
      </c>
      <c r="AO750" s="59"/>
    </row>
    <row r="751" spans="1:41" ht="15" x14ac:dyDescent="0.2">
      <c r="A751" s="34" t="s">
        <v>38</v>
      </c>
      <c r="B751" s="35">
        <v>755</v>
      </c>
      <c r="C751" s="36">
        <v>2016</v>
      </c>
      <c r="D751" s="38" t="s">
        <v>166</v>
      </c>
      <c r="E751" s="39">
        <v>42646</v>
      </c>
      <c r="F751" s="40" t="s">
        <v>1575</v>
      </c>
      <c r="G751" s="41" t="s">
        <v>41</v>
      </c>
      <c r="H751" s="41" t="s">
        <v>42</v>
      </c>
      <c r="I751" s="42">
        <v>18000000</v>
      </c>
      <c r="J751" s="54">
        <v>18000000</v>
      </c>
      <c r="K751" s="54">
        <v>18000000</v>
      </c>
      <c r="L751" s="43">
        <v>0</v>
      </c>
      <c r="M751" s="37" t="s">
        <v>43</v>
      </c>
      <c r="N751" s="41" t="s">
        <v>1576</v>
      </c>
      <c r="O751" s="44">
        <v>42646</v>
      </c>
      <c r="P751" s="44">
        <v>42735</v>
      </c>
      <c r="Q751" s="44">
        <v>42735</v>
      </c>
      <c r="R751" s="45">
        <f t="shared" si="45"/>
        <v>90</v>
      </c>
      <c r="S751" s="63">
        <f t="shared" si="44"/>
        <v>3</v>
      </c>
      <c r="T751" s="46" t="str">
        <f t="shared" ca="1" si="46"/>
        <v>TERMINADO</v>
      </c>
      <c r="U751" s="47"/>
      <c r="V751" s="48"/>
      <c r="W751" s="48"/>
      <c r="X751" s="47"/>
      <c r="Y751" s="47"/>
      <c r="Z751" s="47"/>
      <c r="AA751" s="47"/>
      <c r="AB751" s="47"/>
      <c r="AC751" s="47"/>
      <c r="AD751" s="48"/>
      <c r="AE751" s="49"/>
      <c r="AF751" s="47"/>
      <c r="AG751" s="47"/>
      <c r="AH751" s="47"/>
      <c r="AI751" s="47"/>
      <c r="AJ751" s="47"/>
      <c r="AK751" s="47"/>
      <c r="AL751" s="41"/>
      <c r="AM751" s="41"/>
      <c r="AN751" s="51">
        <f t="shared" ca="1" si="47"/>
        <v>1693.3333333333333</v>
      </c>
      <c r="AO751" s="59"/>
    </row>
    <row r="752" spans="1:41" ht="15" x14ac:dyDescent="0.2">
      <c r="A752" s="34" t="s">
        <v>38</v>
      </c>
      <c r="B752" s="35">
        <v>756</v>
      </c>
      <c r="C752" s="36">
        <v>2016</v>
      </c>
      <c r="D752" s="38" t="s">
        <v>542</v>
      </c>
      <c r="E752" s="39">
        <v>42646</v>
      </c>
      <c r="F752" s="40" t="s">
        <v>1577</v>
      </c>
      <c r="G752" s="41" t="s">
        <v>41</v>
      </c>
      <c r="H752" s="41" t="s">
        <v>42</v>
      </c>
      <c r="I752" s="42">
        <v>8700000</v>
      </c>
      <c r="J752" s="54">
        <v>8700000</v>
      </c>
      <c r="K752" s="54">
        <v>8700000</v>
      </c>
      <c r="L752" s="43">
        <v>0</v>
      </c>
      <c r="M752" s="37" t="s">
        <v>43</v>
      </c>
      <c r="N752" s="41" t="s">
        <v>1578</v>
      </c>
      <c r="O752" s="44">
        <v>42646</v>
      </c>
      <c r="P752" s="44">
        <v>42735</v>
      </c>
      <c r="Q752" s="44">
        <v>42735</v>
      </c>
      <c r="R752" s="45">
        <f t="shared" si="45"/>
        <v>90</v>
      </c>
      <c r="S752" s="63">
        <f t="shared" si="44"/>
        <v>3</v>
      </c>
      <c r="T752" s="46" t="str">
        <f t="shared" ca="1" si="46"/>
        <v>TERMINADO</v>
      </c>
      <c r="U752" s="47"/>
      <c r="V752" s="48"/>
      <c r="W752" s="48"/>
      <c r="X752" s="47"/>
      <c r="Y752" s="47"/>
      <c r="Z752" s="47"/>
      <c r="AA752" s="47"/>
      <c r="AB752" s="47"/>
      <c r="AC752" s="47"/>
      <c r="AD752" s="48"/>
      <c r="AE752" s="49"/>
      <c r="AF752" s="47"/>
      <c r="AG752" s="47"/>
      <c r="AH752" s="47"/>
      <c r="AI752" s="47"/>
      <c r="AJ752" s="47"/>
      <c r="AK752" s="47"/>
      <c r="AL752" s="41"/>
      <c r="AM752" s="41"/>
      <c r="AN752" s="51">
        <f t="shared" ca="1" si="47"/>
        <v>1693.3333333333333</v>
      </c>
      <c r="AO752" s="59"/>
    </row>
    <row r="753" spans="1:41" ht="15" x14ac:dyDescent="0.2">
      <c r="A753" s="34" t="s">
        <v>38</v>
      </c>
      <c r="B753" s="35">
        <v>757</v>
      </c>
      <c r="C753" s="36">
        <v>2016</v>
      </c>
      <c r="D753" s="38" t="s">
        <v>90</v>
      </c>
      <c r="E753" s="39">
        <v>42647</v>
      </c>
      <c r="F753" s="40" t="s">
        <v>1579</v>
      </c>
      <c r="G753" s="41" t="s">
        <v>41</v>
      </c>
      <c r="H753" s="41" t="s">
        <v>42</v>
      </c>
      <c r="I753" s="42">
        <v>12000000</v>
      </c>
      <c r="J753" s="54">
        <v>12000000</v>
      </c>
      <c r="K753" s="54">
        <v>12000000</v>
      </c>
      <c r="L753" s="43">
        <v>0</v>
      </c>
      <c r="M753" s="37" t="s">
        <v>43</v>
      </c>
      <c r="N753" s="41" t="s">
        <v>1580</v>
      </c>
      <c r="O753" s="44">
        <v>42647</v>
      </c>
      <c r="P753" s="44">
        <v>42735</v>
      </c>
      <c r="Q753" s="44">
        <v>42735</v>
      </c>
      <c r="R753" s="45">
        <f t="shared" si="45"/>
        <v>89</v>
      </c>
      <c r="S753" s="63">
        <f t="shared" si="44"/>
        <v>2.9666666666666668</v>
      </c>
      <c r="T753" s="46" t="str">
        <f t="shared" ca="1" si="46"/>
        <v>TERMINADO</v>
      </c>
      <c r="U753" s="47"/>
      <c r="V753" s="48"/>
      <c r="W753" s="48"/>
      <c r="X753" s="47"/>
      <c r="Y753" s="47"/>
      <c r="Z753" s="47"/>
      <c r="AA753" s="47"/>
      <c r="AB753" s="47"/>
      <c r="AC753" s="47"/>
      <c r="AD753" s="48"/>
      <c r="AE753" s="49"/>
      <c r="AF753" s="47"/>
      <c r="AG753" s="47"/>
      <c r="AH753" s="47"/>
      <c r="AI753" s="47"/>
      <c r="AJ753" s="47"/>
      <c r="AK753" s="47"/>
      <c r="AL753" s="41"/>
      <c r="AM753" s="41"/>
      <c r="AN753" s="51">
        <f t="shared" ca="1" si="47"/>
        <v>1711.2359550561798</v>
      </c>
      <c r="AO753" s="59"/>
    </row>
    <row r="754" spans="1:41" ht="15" x14ac:dyDescent="0.2">
      <c r="A754" s="34" t="s">
        <v>38</v>
      </c>
      <c r="B754" s="35">
        <v>758</v>
      </c>
      <c r="C754" s="36">
        <v>2016</v>
      </c>
      <c r="D754" s="38" t="s">
        <v>1125</v>
      </c>
      <c r="E754" s="39">
        <v>42647</v>
      </c>
      <c r="F754" s="40" t="s">
        <v>1581</v>
      </c>
      <c r="G754" s="41" t="s">
        <v>41</v>
      </c>
      <c r="H754" s="41" t="s">
        <v>42</v>
      </c>
      <c r="I754" s="42">
        <v>13500000</v>
      </c>
      <c r="J754" s="54">
        <v>13500000</v>
      </c>
      <c r="K754" s="54">
        <v>13500000</v>
      </c>
      <c r="L754" s="43">
        <v>0</v>
      </c>
      <c r="M754" s="37" t="s">
        <v>43</v>
      </c>
      <c r="N754" s="41" t="s">
        <v>1582</v>
      </c>
      <c r="O754" s="44">
        <v>42647</v>
      </c>
      <c r="P754" s="44">
        <v>42735</v>
      </c>
      <c r="Q754" s="44">
        <v>42735</v>
      </c>
      <c r="R754" s="45">
        <f t="shared" si="45"/>
        <v>89</v>
      </c>
      <c r="S754" s="63">
        <f t="shared" si="44"/>
        <v>2.9666666666666668</v>
      </c>
      <c r="T754" s="46" t="str">
        <f t="shared" ca="1" si="46"/>
        <v>TERMINADO</v>
      </c>
      <c r="U754" s="47"/>
      <c r="V754" s="48"/>
      <c r="W754" s="48"/>
      <c r="X754" s="47"/>
      <c r="Y754" s="47"/>
      <c r="Z754" s="47"/>
      <c r="AA754" s="47"/>
      <c r="AB754" s="47"/>
      <c r="AC754" s="47"/>
      <c r="AD754" s="48"/>
      <c r="AE754" s="49"/>
      <c r="AF754" s="47"/>
      <c r="AG754" s="47"/>
      <c r="AH754" s="47"/>
      <c r="AI754" s="47"/>
      <c r="AJ754" s="47"/>
      <c r="AK754" s="47"/>
      <c r="AL754" s="41"/>
      <c r="AM754" s="41"/>
      <c r="AN754" s="51">
        <f t="shared" ca="1" si="47"/>
        <v>1711.2359550561798</v>
      </c>
      <c r="AO754" s="59"/>
    </row>
    <row r="755" spans="1:41" ht="15" x14ac:dyDescent="0.2">
      <c r="A755" s="34" t="s">
        <v>38</v>
      </c>
      <c r="B755" s="35">
        <v>759</v>
      </c>
      <c r="C755" s="36">
        <v>2016</v>
      </c>
      <c r="D755" s="38" t="s">
        <v>46</v>
      </c>
      <c r="E755" s="39">
        <v>42647</v>
      </c>
      <c r="F755" s="40" t="s">
        <v>1583</v>
      </c>
      <c r="G755" s="41" t="s">
        <v>41</v>
      </c>
      <c r="H755" s="41" t="s">
        <v>42</v>
      </c>
      <c r="I755" s="42">
        <v>11880000</v>
      </c>
      <c r="J755" s="54">
        <v>11880000</v>
      </c>
      <c r="K755" s="54">
        <v>11880000</v>
      </c>
      <c r="L755" s="43">
        <v>0</v>
      </c>
      <c r="M755" s="37" t="s">
        <v>43</v>
      </c>
      <c r="N755" s="41" t="s">
        <v>1584</v>
      </c>
      <c r="O755" s="44">
        <v>42647</v>
      </c>
      <c r="P755" s="44">
        <v>42735</v>
      </c>
      <c r="Q755" s="44">
        <v>42735</v>
      </c>
      <c r="R755" s="45">
        <f t="shared" si="45"/>
        <v>89</v>
      </c>
      <c r="S755" s="63">
        <f t="shared" si="44"/>
        <v>2.9666666666666668</v>
      </c>
      <c r="T755" s="46" t="str">
        <f t="shared" ca="1" si="46"/>
        <v>TERMINADO</v>
      </c>
      <c r="U755" s="47"/>
      <c r="V755" s="48"/>
      <c r="W755" s="48"/>
      <c r="X755" s="47"/>
      <c r="Y755" s="47"/>
      <c r="Z755" s="47"/>
      <c r="AA755" s="47"/>
      <c r="AB755" s="47"/>
      <c r="AC755" s="47"/>
      <c r="AD755" s="48"/>
      <c r="AE755" s="49"/>
      <c r="AF755" s="47"/>
      <c r="AG755" s="47"/>
      <c r="AH755" s="47"/>
      <c r="AI755" s="47"/>
      <c r="AJ755" s="47"/>
      <c r="AK755" s="47"/>
      <c r="AL755" s="41"/>
      <c r="AM755" s="41"/>
      <c r="AN755" s="51">
        <f t="shared" ca="1" si="47"/>
        <v>1711.2359550561798</v>
      </c>
      <c r="AO755" s="59"/>
    </row>
    <row r="756" spans="1:41" ht="15" x14ac:dyDescent="0.2">
      <c r="A756" s="34" t="s">
        <v>38</v>
      </c>
      <c r="B756" s="35">
        <v>760</v>
      </c>
      <c r="C756" s="36">
        <v>2016</v>
      </c>
      <c r="D756" s="38" t="s">
        <v>46</v>
      </c>
      <c r="E756" s="39">
        <v>42647</v>
      </c>
      <c r="F756" s="40" t="s">
        <v>1585</v>
      </c>
      <c r="G756" s="41" t="s">
        <v>41</v>
      </c>
      <c r="H756" s="41" t="s">
        <v>42</v>
      </c>
      <c r="I756" s="42">
        <v>12000000</v>
      </c>
      <c r="J756" s="54">
        <v>12000000</v>
      </c>
      <c r="K756" s="54">
        <v>12000000</v>
      </c>
      <c r="L756" s="43">
        <v>0</v>
      </c>
      <c r="M756" s="37" t="s">
        <v>43</v>
      </c>
      <c r="N756" s="41" t="s">
        <v>1586</v>
      </c>
      <c r="O756" s="44">
        <v>42647</v>
      </c>
      <c r="P756" s="44">
        <v>42735</v>
      </c>
      <c r="Q756" s="44">
        <v>42735</v>
      </c>
      <c r="R756" s="45">
        <f t="shared" si="45"/>
        <v>89</v>
      </c>
      <c r="S756" s="63">
        <f t="shared" si="44"/>
        <v>2.9666666666666668</v>
      </c>
      <c r="T756" s="46" t="str">
        <f t="shared" ca="1" si="46"/>
        <v>TERMINADO</v>
      </c>
      <c r="U756" s="47"/>
      <c r="V756" s="48"/>
      <c r="W756" s="48"/>
      <c r="X756" s="47"/>
      <c r="Y756" s="47"/>
      <c r="Z756" s="47"/>
      <c r="AA756" s="47"/>
      <c r="AB756" s="47"/>
      <c r="AC756" s="47"/>
      <c r="AD756" s="48"/>
      <c r="AE756" s="49"/>
      <c r="AF756" s="47"/>
      <c r="AG756" s="47"/>
      <c r="AH756" s="47"/>
      <c r="AI756" s="47"/>
      <c r="AJ756" s="47"/>
      <c r="AK756" s="47"/>
      <c r="AL756" s="41"/>
      <c r="AM756" s="41"/>
      <c r="AN756" s="51">
        <f t="shared" ca="1" si="47"/>
        <v>1711.2359550561798</v>
      </c>
      <c r="AO756" s="59"/>
    </row>
    <row r="757" spans="1:41" ht="15" x14ac:dyDescent="0.2">
      <c r="A757" s="34" t="s">
        <v>38</v>
      </c>
      <c r="B757" s="35">
        <v>761</v>
      </c>
      <c r="C757" s="36">
        <v>2016</v>
      </c>
      <c r="D757" s="38" t="s">
        <v>146</v>
      </c>
      <c r="E757" s="39">
        <v>42647</v>
      </c>
      <c r="F757" s="40" t="s">
        <v>1587</v>
      </c>
      <c r="G757" s="41" t="s">
        <v>41</v>
      </c>
      <c r="H757" s="41" t="s">
        <v>42</v>
      </c>
      <c r="I757" s="42">
        <v>7500000</v>
      </c>
      <c r="J757" s="54">
        <v>7500000</v>
      </c>
      <c r="K757" s="54">
        <v>7500000</v>
      </c>
      <c r="L757" s="43">
        <v>0</v>
      </c>
      <c r="M757" s="37" t="s">
        <v>43</v>
      </c>
      <c r="N757" s="41" t="s">
        <v>1588</v>
      </c>
      <c r="O757" s="44">
        <v>42647</v>
      </c>
      <c r="P757" s="44">
        <v>42735</v>
      </c>
      <c r="Q757" s="44">
        <v>42735</v>
      </c>
      <c r="R757" s="45">
        <f t="shared" si="45"/>
        <v>89</v>
      </c>
      <c r="S757" s="63">
        <f t="shared" si="44"/>
        <v>2.9666666666666668</v>
      </c>
      <c r="T757" s="46" t="str">
        <f t="shared" ca="1" si="46"/>
        <v>TERMINADO</v>
      </c>
      <c r="U757" s="47"/>
      <c r="V757" s="48"/>
      <c r="W757" s="48"/>
      <c r="X757" s="47"/>
      <c r="Y757" s="47"/>
      <c r="Z757" s="47"/>
      <c r="AA757" s="47"/>
      <c r="AB757" s="47"/>
      <c r="AC757" s="47"/>
      <c r="AD757" s="48"/>
      <c r="AE757" s="49"/>
      <c r="AF757" s="47"/>
      <c r="AG757" s="47"/>
      <c r="AH757" s="47"/>
      <c r="AI757" s="47"/>
      <c r="AJ757" s="47"/>
      <c r="AK757" s="47"/>
      <c r="AL757" s="41"/>
      <c r="AM757" s="41"/>
      <c r="AN757" s="51">
        <f t="shared" ca="1" si="47"/>
        <v>1711.2359550561798</v>
      </c>
      <c r="AO757" s="59"/>
    </row>
    <row r="758" spans="1:41" ht="15" x14ac:dyDescent="0.2">
      <c r="A758" s="34" t="s">
        <v>38</v>
      </c>
      <c r="B758" s="35">
        <v>762</v>
      </c>
      <c r="C758" s="36">
        <v>2016</v>
      </c>
      <c r="D758" s="38" t="s">
        <v>90</v>
      </c>
      <c r="E758" s="39">
        <v>42647</v>
      </c>
      <c r="F758" s="40" t="s">
        <v>1589</v>
      </c>
      <c r="G758" s="41" t="s">
        <v>41</v>
      </c>
      <c r="H758" s="41" t="s">
        <v>42</v>
      </c>
      <c r="I758" s="42">
        <v>12000000</v>
      </c>
      <c r="J758" s="54">
        <v>12000000</v>
      </c>
      <c r="K758" s="54">
        <v>12000000</v>
      </c>
      <c r="L758" s="43">
        <v>0</v>
      </c>
      <c r="M758" s="37" t="s">
        <v>43</v>
      </c>
      <c r="N758" s="41" t="s">
        <v>1590</v>
      </c>
      <c r="O758" s="44">
        <v>42647</v>
      </c>
      <c r="P758" s="44">
        <v>42735</v>
      </c>
      <c r="Q758" s="44">
        <v>42735</v>
      </c>
      <c r="R758" s="45">
        <f t="shared" si="45"/>
        <v>89</v>
      </c>
      <c r="S758" s="63">
        <f t="shared" si="44"/>
        <v>2.9666666666666668</v>
      </c>
      <c r="T758" s="46" t="str">
        <f t="shared" ca="1" si="46"/>
        <v>TERMINADO</v>
      </c>
      <c r="U758" s="47"/>
      <c r="V758" s="48"/>
      <c r="W758" s="48"/>
      <c r="X758" s="47"/>
      <c r="Y758" s="47"/>
      <c r="Z758" s="47"/>
      <c r="AA758" s="47"/>
      <c r="AB758" s="47"/>
      <c r="AC758" s="47"/>
      <c r="AD758" s="48"/>
      <c r="AE758" s="49"/>
      <c r="AF758" s="47"/>
      <c r="AG758" s="47"/>
      <c r="AH758" s="47"/>
      <c r="AI758" s="47"/>
      <c r="AJ758" s="47"/>
      <c r="AK758" s="47"/>
      <c r="AL758" s="41"/>
      <c r="AM758" s="41"/>
      <c r="AN758" s="51">
        <f t="shared" ca="1" si="47"/>
        <v>1711.2359550561798</v>
      </c>
      <c r="AO758" s="59"/>
    </row>
    <row r="759" spans="1:41" ht="15" x14ac:dyDescent="0.2">
      <c r="A759" s="34" t="s">
        <v>38</v>
      </c>
      <c r="B759" s="66">
        <v>763</v>
      </c>
      <c r="C759" s="36">
        <v>2016</v>
      </c>
      <c r="D759" s="38" t="s">
        <v>146</v>
      </c>
      <c r="E759" s="39">
        <v>42647</v>
      </c>
      <c r="F759" s="40" t="s">
        <v>1591</v>
      </c>
      <c r="G759" s="41" t="s">
        <v>41</v>
      </c>
      <c r="H759" s="41" t="s">
        <v>42</v>
      </c>
      <c r="I759" s="42">
        <v>21000000</v>
      </c>
      <c r="J759" s="54">
        <v>21000000</v>
      </c>
      <c r="K759" s="54">
        <v>0</v>
      </c>
      <c r="L759" s="43">
        <v>0</v>
      </c>
      <c r="M759" s="37" t="s">
        <v>43</v>
      </c>
      <c r="N759" s="41" t="s">
        <v>1592</v>
      </c>
      <c r="O759" s="44">
        <v>42647</v>
      </c>
      <c r="P759" s="44">
        <v>42738</v>
      </c>
      <c r="Q759" s="44">
        <v>42738</v>
      </c>
      <c r="R759" s="45">
        <f t="shared" si="45"/>
        <v>92</v>
      </c>
      <c r="S759" s="63">
        <f t="shared" si="44"/>
        <v>3.0666666666666669</v>
      </c>
      <c r="T759" s="46" t="str">
        <f t="shared" ca="1" si="46"/>
        <v>TERMINADO</v>
      </c>
      <c r="U759" s="47"/>
      <c r="V759" s="48"/>
      <c r="W759" s="48"/>
      <c r="X759" s="47"/>
      <c r="Y759" s="47"/>
      <c r="Z759" s="47"/>
      <c r="AA759" s="47"/>
      <c r="AB759" s="47"/>
      <c r="AC759" s="47"/>
      <c r="AD759" s="48"/>
      <c r="AE759" s="49"/>
      <c r="AF759" s="47"/>
      <c r="AG759" s="47"/>
      <c r="AH759" s="47"/>
      <c r="AI759" s="47"/>
      <c r="AJ759" s="47"/>
      <c r="AK759" s="47"/>
      <c r="AL759" s="41"/>
      <c r="AM759" s="41"/>
      <c r="AN759" s="51">
        <f>IF(P759&lt;=S$1,100,100*($S$1-O759+1)/R759)</f>
        <v>100</v>
      </c>
      <c r="AO759" s="59"/>
    </row>
    <row r="760" spans="1:41" ht="15" x14ac:dyDescent="0.2">
      <c r="A760" s="34" t="s">
        <v>38</v>
      </c>
      <c r="B760" s="65">
        <v>764</v>
      </c>
      <c r="C760" s="36">
        <v>2016</v>
      </c>
      <c r="D760" s="38" t="s">
        <v>50</v>
      </c>
      <c r="E760" s="39">
        <v>42647</v>
      </c>
      <c r="F760" s="40" t="s">
        <v>1593</v>
      </c>
      <c r="G760" s="41" t="s">
        <v>41</v>
      </c>
      <c r="H760" s="41" t="s">
        <v>42</v>
      </c>
      <c r="I760" s="42">
        <v>7800000</v>
      </c>
      <c r="J760" s="54">
        <v>7800000</v>
      </c>
      <c r="K760" s="54">
        <v>7800000</v>
      </c>
      <c r="L760" s="43">
        <v>0</v>
      </c>
      <c r="M760" s="37" t="s">
        <v>43</v>
      </c>
      <c r="N760" s="41" t="s">
        <v>1594</v>
      </c>
      <c r="O760" s="44">
        <v>42647</v>
      </c>
      <c r="P760" s="44">
        <v>42707</v>
      </c>
      <c r="Q760" s="44">
        <v>42707</v>
      </c>
      <c r="R760" s="45">
        <f t="shared" si="45"/>
        <v>61</v>
      </c>
      <c r="S760" s="63">
        <f t="shared" si="44"/>
        <v>2.0333333333333332</v>
      </c>
      <c r="T760" s="46" t="str">
        <f t="shared" ca="1" si="46"/>
        <v>TERMINADO</v>
      </c>
      <c r="U760" s="47"/>
      <c r="V760" s="48"/>
      <c r="W760" s="48"/>
      <c r="X760" s="47"/>
      <c r="Y760" s="47"/>
      <c r="Z760" s="47"/>
      <c r="AA760" s="47"/>
      <c r="AB760" s="47"/>
      <c r="AC760" s="47"/>
      <c r="AD760" s="48"/>
      <c r="AE760" s="49"/>
      <c r="AF760" s="47"/>
      <c r="AG760" s="47"/>
      <c r="AH760" s="47"/>
      <c r="AI760" s="47"/>
      <c r="AJ760" s="47"/>
      <c r="AK760" s="47"/>
      <c r="AL760" s="41"/>
      <c r="AM760" s="41"/>
      <c r="AN760" s="51">
        <f ca="1">IF(R760=1,"",100*($T$1-O760+1)/R760)</f>
        <v>2496.7213114754099</v>
      </c>
      <c r="AO760" s="59"/>
    </row>
    <row r="761" spans="1:41" ht="15" x14ac:dyDescent="0.2">
      <c r="A761" s="34" t="s">
        <v>38</v>
      </c>
      <c r="B761" s="66">
        <v>766</v>
      </c>
      <c r="C761" s="36">
        <v>2016</v>
      </c>
      <c r="D761" s="38" t="s">
        <v>63</v>
      </c>
      <c r="E761" s="39">
        <v>42649</v>
      </c>
      <c r="F761" s="40" t="s">
        <v>1595</v>
      </c>
      <c r="G761" s="41" t="s">
        <v>41</v>
      </c>
      <c r="H761" s="41" t="s">
        <v>42</v>
      </c>
      <c r="I761" s="42">
        <v>3900000</v>
      </c>
      <c r="J761" s="54">
        <v>3900000</v>
      </c>
      <c r="K761" s="54">
        <v>3900000</v>
      </c>
      <c r="L761" s="43">
        <v>0</v>
      </c>
      <c r="M761" s="37" t="s">
        <v>43</v>
      </c>
      <c r="N761" s="41" t="s">
        <v>1596</v>
      </c>
      <c r="O761" s="44">
        <v>42649</v>
      </c>
      <c r="P761" s="44">
        <v>42740</v>
      </c>
      <c r="Q761" s="44">
        <v>42740</v>
      </c>
      <c r="R761" s="45">
        <f t="shared" si="45"/>
        <v>92</v>
      </c>
      <c r="S761" s="63">
        <f t="shared" si="44"/>
        <v>3.0666666666666669</v>
      </c>
      <c r="T761" s="46" t="str">
        <f t="shared" ca="1" si="46"/>
        <v>TERMINADO</v>
      </c>
      <c r="U761" s="47"/>
      <c r="V761" s="48"/>
      <c r="W761" s="48"/>
      <c r="X761" s="47"/>
      <c r="Y761" s="47"/>
      <c r="Z761" s="47"/>
      <c r="AA761" s="47"/>
      <c r="AB761" s="47"/>
      <c r="AC761" s="47"/>
      <c r="AD761" s="48"/>
      <c r="AE761" s="49"/>
      <c r="AF761" s="47"/>
      <c r="AG761" s="47"/>
      <c r="AH761" s="47"/>
      <c r="AI761" s="47"/>
      <c r="AJ761" s="47"/>
      <c r="AK761" s="47"/>
      <c r="AL761" s="41"/>
      <c r="AM761" s="41"/>
      <c r="AN761" s="51">
        <f>IF(P761&lt;=S$1,100,100*($S$1-O761+1)/R761)</f>
        <v>100</v>
      </c>
      <c r="AO761" s="59"/>
    </row>
    <row r="762" spans="1:41" ht="15" x14ac:dyDescent="0.2">
      <c r="A762" s="34" t="s">
        <v>38</v>
      </c>
      <c r="B762" s="35">
        <v>767</v>
      </c>
      <c r="C762" s="36">
        <v>2016</v>
      </c>
      <c r="D762" s="38" t="s">
        <v>348</v>
      </c>
      <c r="E762" s="39">
        <v>42649</v>
      </c>
      <c r="F762" s="40" t="s">
        <v>1597</v>
      </c>
      <c r="G762" s="41" t="s">
        <v>41</v>
      </c>
      <c r="H762" s="41" t="s">
        <v>42</v>
      </c>
      <c r="I762" s="42">
        <v>9000000</v>
      </c>
      <c r="J762" s="54">
        <v>9000000</v>
      </c>
      <c r="K762" s="54">
        <v>9000000</v>
      </c>
      <c r="L762" s="43">
        <v>0</v>
      </c>
      <c r="M762" s="37" t="s">
        <v>43</v>
      </c>
      <c r="N762" s="41" t="s">
        <v>1598</v>
      </c>
      <c r="O762" s="44">
        <v>42649</v>
      </c>
      <c r="P762" s="44">
        <v>42735</v>
      </c>
      <c r="Q762" s="44">
        <v>42735</v>
      </c>
      <c r="R762" s="45">
        <f t="shared" si="45"/>
        <v>87</v>
      </c>
      <c r="S762" s="63">
        <f t="shared" si="44"/>
        <v>2.9</v>
      </c>
      <c r="T762" s="46" t="str">
        <f t="shared" ca="1" si="46"/>
        <v>TERMINADO</v>
      </c>
      <c r="U762" s="47"/>
      <c r="V762" s="48"/>
      <c r="W762" s="48"/>
      <c r="X762" s="47"/>
      <c r="Y762" s="47"/>
      <c r="Z762" s="47"/>
      <c r="AA762" s="47"/>
      <c r="AB762" s="47"/>
      <c r="AC762" s="47"/>
      <c r="AD762" s="48"/>
      <c r="AE762" s="49"/>
      <c r="AF762" s="47"/>
      <c r="AG762" s="47"/>
      <c r="AH762" s="47"/>
      <c r="AI762" s="47"/>
      <c r="AJ762" s="47"/>
      <c r="AK762" s="47"/>
      <c r="AL762" s="41"/>
      <c r="AM762" s="41"/>
      <c r="AN762" s="51">
        <f t="shared" ref="AN762:AN777" ca="1" si="48">IF(R762=1,"",100*($T$1-O762+1)/R762)</f>
        <v>1748.2758620689656</v>
      </c>
      <c r="AO762" s="59"/>
    </row>
    <row r="763" spans="1:41" ht="15" x14ac:dyDescent="0.2">
      <c r="A763" s="34" t="s">
        <v>38</v>
      </c>
      <c r="B763" s="35">
        <v>768</v>
      </c>
      <c r="C763" s="36">
        <v>2016</v>
      </c>
      <c r="D763" s="38" t="s">
        <v>166</v>
      </c>
      <c r="E763" s="39">
        <v>42650</v>
      </c>
      <c r="F763" s="40" t="s">
        <v>1599</v>
      </c>
      <c r="G763" s="41" t="s">
        <v>41</v>
      </c>
      <c r="H763" s="41" t="s">
        <v>42</v>
      </c>
      <c r="I763" s="42">
        <v>10766667</v>
      </c>
      <c r="J763" s="54">
        <v>10766667</v>
      </c>
      <c r="K763" s="54">
        <v>10766667</v>
      </c>
      <c r="L763" s="43">
        <v>0</v>
      </c>
      <c r="M763" s="37" t="s">
        <v>43</v>
      </c>
      <c r="N763" s="41" t="s">
        <v>1600</v>
      </c>
      <c r="O763" s="44">
        <v>42650</v>
      </c>
      <c r="P763" s="44">
        <v>42735</v>
      </c>
      <c r="Q763" s="44">
        <v>42735</v>
      </c>
      <c r="R763" s="45">
        <f t="shared" si="45"/>
        <v>86</v>
      </c>
      <c r="S763" s="63">
        <f t="shared" si="44"/>
        <v>2.8666666666666667</v>
      </c>
      <c r="T763" s="46" t="str">
        <f t="shared" ca="1" si="46"/>
        <v>TERMINADO</v>
      </c>
      <c r="U763" s="47"/>
      <c r="V763" s="48"/>
      <c r="W763" s="48"/>
      <c r="X763" s="47"/>
      <c r="Y763" s="47"/>
      <c r="Z763" s="47"/>
      <c r="AA763" s="47"/>
      <c r="AB763" s="47"/>
      <c r="AC763" s="47"/>
      <c r="AD763" s="48"/>
      <c r="AE763" s="49"/>
      <c r="AF763" s="47"/>
      <c r="AG763" s="47"/>
      <c r="AH763" s="47"/>
      <c r="AI763" s="47"/>
      <c r="AJ763" s="47"/>
      <c r="AK763" s="47"/>
      <c r="AL763" s="41"/>
      <c r="AM763" s="41"/>
      <c r="AN763" s="51">
        <f t="shared" ca="1" si="48"/>
        <v>1767.4418604651162</v>
      </c>
      <c r="AO763" s="59"/>
    </row>
    <row r="764" spans="1:41" ht="15" x14ac:dyDescent="0.2">
      <c r="A764" s="34" t="s">
        <v>38</v>
      </c>
      <c r="B764" s="35">
        <v>769</v>
      </c>
      <c r="C764" s="36">
        <v>2016</v>
      </c>
      <c r="D764" s="38" t="s">
        <v>166</v>
      </c>
      <c r="E764" s="39">
        <v>42650</v>
      </c>
      <c r="F764" s="40" t="s">
        <v>1601</v>
      </c>
      <c r="G764" s="41" t="s">
        <v>41</v>
      </c>
      <c r="H764" s="41" t="s">
        <v>42</v>
      </c>
      <c r="I764" s="42">
        <v>7300000</v>
      </c>
      <c r="J764" s="54">
        <v>7300000</v>
      </c>
      <c r="K764" s="54">
        <v>7300000</v>
      </c>
      <c r="L764" s="43">
        <v>0</v>
      </c>
      <c r="M764" s="37" t="s">
        <v>43</v>
      </c>
      <c r="N764" s="41" t="s">
        <v>1602</v>
      </c>
      <c r="O764" s="44">
        <v>42650</v>
      </c>
      <c r="P764" s="44">
        <v>42680</v>
      </c>
      <c r="Q764" s="44">
        <v>42680</v>
      </c>
      <c r="R764" s="45">
        <f t="shared" si="45"/>
        <v>31</v>
      </c>
      <c r="S764" s="63">
        <f t="shared" si="44"/>
        <v>1.0333333333333334</v>
      </c>
      <c r="T764" s="46" t="str">
        <f t="shared" ca="1" si="46"/>
        <v>TERMINADO</v>
      </c>
      <c r="U764" s="47"/>
      <c r="V764" s="48"/>
      <c r="W764" s="48"/>
      <c r="X764" s="47"/>
      <c r="Y764" s="47"/>
      <c r="Z764" s="47"/>
      <c r="AA764" s="47"/>
      <c r="AB764" s="47"/>
      <c r="AC764" s="47"/>
      <c r="AD764" s="48"/>
      <c r="AE764" s="49"/>
      <c r="AF764" s="47"/>
      <c r="AG764" s="47"/>
      <c r="AH764" s="47"/>
      <c r="AI764" s="47"/>
      <c r="AJ764" s="47"/>
      <c r="AK764" s="47"/>
      <c r="AL764" s="41"/>
      <c r="AM764" s="41"/>
      <c r="AN764" s="51">
        <f t="shared" ca="1" si="48"/>
        <v>4903.2258064516127</v>
      </c>
      <c r="AO764" s="59"/>
    </row>
    <row r="765" spans="1:41" ht="15" x14ac:dyDescent="0.2">
      <c r="A765" s="34" t="s">
        <v>38</v>
      </c>
      <c r="B765" s="35">
        <v>771</v>
      </c>
      <c r="C765" s="36">
        <v>2016</v>
      </c>
      <c r="D765" s="38" t="s">
        <v>348</v>
      </c>
      <c r="E765" s="39">
        <v>42655</v>
      </c>
      <c r="F765" s="40" t="s">
        <v>1603</v>
      </c>
      <c r="G765" s="41" t="s">
        <v>41</v>
      </c>
      <c r="H765" s="41" t="s">
        <v>42</v>
      </c>
      <c r="I765" s="42">
        <v>2000000</v>
      </c>
      <c r="J765" s="54">
        <v>2000000</v>
      </c>
      <c r="K765" s="54">
        <v>2000000</v>
      </c>
      <c r="L765" s="43">
        <v>0</v>
      </c>
      <c r="M765" s="37" t="s">
        <v>43</v>
      </c>
      <c r="N765" s="41" t="s">
        <v>1604</v>
      </c>
      <c r="O765" s="44">
        <v>42655</v>
      </c>
      <c r="P765" s="44">
        <v>42685</v>
      </c>
      <c r="Q765" s="44">
        <v>42685</v>
      </c>
      <c r="R765" s="45">
        <f t="shared" si="45"/>
        <v>31</v>
      </c>
      <c r="S765" s="63">
        <f t="shared" si="44"/>
        <v>1.0333333333333334</v>
      </c>
      <c r="T765" s="46" t="str">
        <f t="shared" ca="1" si="46"/>
        <v>TERMINADO</v>
      </c>
      <c r="U765" s="47"/>
      <c r="V765" s="48"/>
      <c r="W765" s="48"/>
      <c r="X765" s="47"/>
      <c r="Y765" s="47"/>
      <c r="Z765" s="47"/>
      <c r="AA765" s="47"/>
      <c r="AB765" s="47"/>
      <c r="AC765" s="47"/>
      <c r="AD765" s="48"/>
      <c r="AE765" s="49"/>
      <c r="AF765" s="47"/>
      <c r="AG765" s="47"/>
      <c r="AH765" s="47"/>
      <c r="AI765" s="47"/>
      <c r="AJ765" s="47"/>
      <c r="AK765" s="47"/>
      <c r="AL765" s="41"/>
      <c r="AM765" s="41"/>
      <c r="AN765" s="51">
        <f t="shared" ca="1" si="48"/>
        <v>4887.0967741935483</v>
      </c>
      <c r="AO765" s="59"/>
    </row>
    <row r="766" spans="1:41" ht="15" x14ac:dyDescent="0.2">
      <c r="A766" s="34" t="s">
        <v>38</v>
      </c>
      <c r="B766" s="35">
        <v>772</v>
      </c>
      <c r="C766" s="36">
        <v>2016</v>
      </c>
      <c r="D766" s="38" t="s">
        <v>90</v>
      </c>
      <c r="E766" s="39">
        <v>42655</v>
      </c>
      <c r="F766" s="40" t="s">
        <v>1605</v>
      </c>
      <c r="G766" s="41" t="s">
        <v>41</v>
      </c>
      <c r="H766" s="41" t="s">
        <v>42</v>
      </c>
      <c r="I766" s="42">
        <v>5880000</v>
      </c>
      <c r="J766" s="54">
        <v>5880000</v>
      </c>
      <c r="K766" s="54">
        <v>5880000</v>
      </c>
      <c r="L766" s="43">
        <v>0</v>
      </c>
      <c r="M766" s="37" t="s">
        <v>43</v>
      </c>
      <c r="N766" s="41" t="s">
        <v>1606</v>
      </c>
      <c r="O766" s="44">
        <v>42655</v>
      </c>
      <c r="P766" s="44">
        <v>42735</v>
      </c>
      <c r="Q766" s="44">
        <v>42735</v>
      </c>
      <c r="R766" s="45">
        <f t="shared" si="45"/>
        <v>81</v>
      </c>
      <c r="S766" s="63">
        <f t="shared" si="44"/>
        <v>2.7</v>
      </c>
      <c r="T766" s="46" t="str">
        <f t="shared" ca="1" si="46"/>
        <v>TERMINADO</v>
      </c>
      <c r="U766" s="47"/>
      <c r="V766" s="48"/>
      <c r="W766" s="48"/>
      <c r="X766" s="47"/>
      <c r="Y766" s="47"/>
      <c r="Z766" s="47"/>
      <c r="AA766" s="47"/>
      <c r="AB766" s="47"/>
      <c r="AC766" s="47"/>
      <c r="AD766" s="48"/>
      <c r="AE766" s="49"/>
      <c r="AF766" s="47"/>
      <c r="AG766" s="47"/>
      <c r="AH766" s="47"/>
      <c r="AI766" s="47"/>
      <c r="AJ766" s="47"/>
      <c r="AK766" s="47"/>
      <c r="AL766" s="41"/>
      <c r="AM766" s="41"/>
      <c r="AN766" s="51">
        <f t="shared" ca="1" si="48"/>
        <v>1870.3703703703704</v>
      </c>
      <c r="AO766" s="59"/>
    </row>
    <row r="767" spans="1:41" ht="15" x14ac:dyDescent="0.2">
      <c r="A767" s="34" t="s">
        <v>38</v>
      </c>
      <c r="B767" s="35">
        <v>773</v>
      </c>
      <c r="C767" s="36">
        <v>2016</v>
      </c>
      <c r="D767" s="38" t="s">
        <v>53</v>
      </c>
      <c r="E767" s="39">
        <v>42656</v>
      </c>
      <c r="F767" s="40" t="s">
        <v>1607</v>
      </c>
      <c r="G767" s="41" t="s">
        <v>41</v>
      </c>
      <c r="H767" s="41" t="s">
        <v>42</v>
      </c>
      <c r="I767" s="42">
        <v>6286667</v>
      </c>
      <c r="J767" s="54">
        <v>6286667</v>
      </c>
      <c r="K767" s="54">
        <v>6286667</v>
      </c>
      <c r="L767" s="43">
        <v>0</v>
      </c>
      <c r="M767" s="37" t="s">
        <v>43</v>
      </c>
      <c r="N767" s="41" t="s">
        <v>1608</v>
      </c>
      <c r="O767" s="44">
        <v>42656</v>
      </c>
      <c r="P767" s="44">
        <v>42735</v>
      </c>
      <c r="Q767" s="44">
        <v>42735</v>
      </c>
      <c r="R767" s="45">
        <f t="shared" si="45"/>
        <v>80</v>
      </c>
      <c r="S767" s="63">
        <f t="shared" si="44"/>
        <v>2.6666666666666665</v>
      </c>
      <c r="T767" s="46" t="str">
        <f t="shared" ca="1" si="46"/>
        <v>TERMINADO</v>
      </c>
      <c r="U767" s="47"/>
      <c r="V767" s="48"/>
      <c r="W767" s="48"/>
      <c r="X767" s="47"/>
      <c r="Y767" s="47"/>
      <c r="Z767" s="47"/>
      <c r="AA767" s="47"/>
      <c r="AB767" s="47"/>
      <c r="AC767" s="47"/>
      <c r="AD767" s="48"/>
      <c r="AE767" s="49"/>
      <c r="AF767" s="47"/>
      <c r="AG767" s="47"/>
      <c r="AH767" s="47"/>
      <c r="AI767" s="47"/>
      <c r="AJ767" s="47"/>
      <c r="AK767" s="47"/>
      <c r="AL767" s="41"/>
      <c r="AM767" s="41"/>
      <c r="AN767" s="51">
        <f t="shared" ca="1" si="48"/>
        <v>1892.5</v>
      </c>
      <c r="AO767" s="59"/>
    </row>
    <row r="768" spans="1:41" ht="15" x14ac:dyDescent="0.2">
      <c r="A768" s="34" t="s">
        <v>38</v>
      </c>
      <c r="B768" s="35">
        <v>774</v>
      </c>
      <c r="C768" s="36">
        <v>2016</v>
      </c>
      <c r="D768" s="38" t="s">
        <v>166</v>
      </c>
      <c r="E768" s="39">
        <v>42656</v>
      </c>
      <c r="F768" s="40" t="s">
        <v>1605</v>
      </c>
      <c r="G768" s="41" t="s">
        <v>41</v>
      </c>
      <c r="H768" s="41" t="s">
        <v>42</v>
      </c>
      <c r="I768" s="42">
        <v>4300000</v>
      </c>
      <c r="J768" s="54">
        <v>4300000</v>
      </c>
      <c r="K768" s="54">
        <v>4300000</v>
      </c>
      <c r="L768" s="43">
        <v>0</v>
      </c>
      <c r="M768" s="37" t="s">
        <v>43</v>
      </c>
      <c r="N768" s="41" t="s">
        <v>1609</v>
      </c>
      <c r="O768" s="44">
        <v>42656</v>
      </c>
      <c r="P768" s="44">
        <v>42686</v>
      </c>
      <c r="Q768" s="44">
        <v>42686</v>
      </c>
      <c r="R768" s="45">
        <f t="shared" si="45"/>
        <v>31</v>
      </c>
      <c r="S768" s="63">
        <f t="shared" si="44"/>
        <v>1.0333333333333334</v>
      </c>
      <c r="T768" s="46" t="str">
        <f t="shared" ca="1" si="46"/>
        <v>TERMINADO</v>
      </c>
      <c r="U768" s="47"/>
      <c r="V768" s="48"/>
      <c r="W768" s="48"/>
      <c r="X768" s="47"/>
      <c r="Y768" s="47"/>
      <c r="Z768" s="47"/>
      <c r="AA768" s="47"/>
      <c r="AB768" s="47"/>
      <c r="AC768" s="47"/>
      <c r="AD768" s="48"/>
      <c r="AE768" s="49"/>
      <c r="AF768" s="47"/>
      <c r="AG768" s="47"/>
      <c r="AH768" s="47"/>
      <c r="AI768" s="47"/>
      <c r="AJ768" s="47"/>
      <c r="AK768" s="47"/>
      <c r="AL768" s="41"/>
      <c r="AM768" s="41"/>
      <c r="AN768" s="51">
        <f t="shared" ca="1" si="48"/>
        <v>4883.8709677419356</v>
      </c>
      <c r="AO768" s="59"/>
    </row>
    <row r="769" spans="1:41" ht="15" x14ac:dyDescent="0.2">
      <c r="A769" s="34" t="s">
        <v>38</v>
      </c>
      <c r="B769" s="35">
        <v>775</v>
      </c>
      <c r="C769" s="36">
        <v>2016</v>
      </c>
      <c r="D769" s="38" t="s">
        <v>39</v>
      </c>
      <c r="E769" s="39">
        <v>42657</v>
      </c>
      <c r="F769" s="40" t="s">
        <v>1610</v>
      </c>
      <c r="G769" s="41" t="s">
        <v>41</v>
      </c>
      <c r="H769" s="41" t="s">
        <v>42</v>
      </c>
      <c r="I769" s="42">
        <v>15000000</v>
      </c>
      <c r="J769" s="54">
        <v>15000000</v>
      </c>
      <c r="K769" s="54">
        <v>2900000</v>
      </c>
      <c r="L769" s="43">
        <v>0</v>
      </c>
      <c r="M769" s="37" t="s">
        <v>43</v>
      </c>
      <c r="N769" s="41" t="s">
        <v>1611</v>
      </c>
      <c r="O769" s="44">
        <v>42657</v>
      </c>
      <c r="P769" s="44">
        <v>42687</v>
      </c>
      <c r="Q769" s="44">
        <v>42687</v>
      </c>
      <c r="R769" s="45">
        <f t="shared" si="45"/>
        <v>31</v>
      </c>
      <c r="S769" s="63">
        <f t="shared" ref="S769:S832" si="49">+R769/30</f>
        <v>1.0333333333333334</v>
      </c>
      <c r="T769" s="46" t="str">
        <f t="shared" ca="1" si="46"/>
        <v>TERMINADO</v>
      </c>
      <c r="U769" s="47"/>
      <c r="V769" s="48"/>
      <c r="W769" s="48"/>
      <c r="X769" s="47"/>
      <c r="Y769" s="47"/>
      <c r="Z769" s="47"/>
      <c r="AA769" s="47"/>
      <c r="AB769" s="47"/>
      <c r="AC769" s="47"/>
      <c r="AD769" s="48"/>
      <c r="AE769" s="49"/>
      <c r="AF769" s="47"/>
      <c r="AG769" s="47"/>
      <c r="AH769" s="47"/>
      <c r="AI769" s="47"/>
      <c r="AJ769" s="47"/>
      <c r="AK769" s="47"/>
      <c r="AL769" s="41"/>
      <c r="AM769" s="41"/>
      <c r="AN769" s="51">
        <f t="shared" ca="1" si="48"/>
        <v>4880.6451612903229</v>
      </c>
      <c r="AO769" s="59"/>
    </row>
    <row r="770" spans="1:41" ht="15" x14ac:dyDescent="0.2">
      <c r="A770" s="34" t="s">
        <v>38</v>
      </c>
      <c r="B770" s="35">
        <v>776</v>
      </c>
      <c r="C770" s="36">
        <v>2016</v>
      </c>
      <c r="D770" s="38" t="s">
        <v>367</v>
      </c>
      <c r="E770" s="39">
        <v>42657</v>
      </c>
      <c r="F770" s="40" t="s">
        <v>1612</v>
      </c>
      <c r="G770" s="41" t="s">
        <v>41</v>
      </c>
      <c r="H770" s="41" t="s">
        <v>42</v>
      </c>
      <c r="I770" s="42">
        <v>3350000</v>
      </c>
      <c r="J770" s="54">
        <v>3350000</v>
      </c>
      <c r="K770" s="54">
        <v>15000000</v>
      </c>
      <c r="L770" s="43">
        <v>0</v>
      </c>
      <c r="M770" s="37" t="s">
        <v>43</v>
      </c>
      <c r="N770" s="41" t="s">
        <v>1613</v>
      </c>
      <c r="O770" s="44">
        <v>42657</v>
      </c>
      <c r="P770" s="44">
        <v>42735</v>
      </c>
      <c r="Q770" s="44">
        <v>42735</v>
      </c>
      <c r="R770" s="45">
        <f t="shared" si="45"/>
        <v>79</v>
      </c>
      <c r="S770" s="63">
        <f t="shared" si="49"/>
        <v>2.6333333333333333</v>
      </c>
      <c r="T770" s="46" t="str">
        <f t="shared" ca="1" si="46"/>
        <v>TERMINADO</v>
      </c>
      <c r="U770" s="47"/>
      <c r="V770" s="48"/>
      <c r="W770" s="48"/>
      <c r="X770" s="47"/>
      <c r="Y770" s="47"/>
      <c r="Z770" s="47"/>
      <c r="AA770" s="47"/>
      <c r="AB770" s="47"/>
      <c r="AC770" s="47"/>
      <c r="AD770" s="48"/>
      <c r="AE770" s="49"/>
      <c r="AF770" s="47"/>
      <c r="AG770" s="47"/>
      <c r="AH770" s="47"/>
      <c r="AI770" s="47"/>
      <c r="AJ770" s="47"/>
      <c r="AK770" s="47"/>
      <c r="AL770" s="41"/>
      <c r="AM770" s="41"/>
      <c r="AN770" s="51">
        <f t="shared" ca="1" si="48"/>
        <v>1915.1898734177216</v>
      </c>
      <c r="AO770" s="59"/>
    </row>
    <row r="771" spans="1:41" ht="15" x14ac:dyDescent="0.2">
      <c r="A771" s="34" t="s">
        <v>38</v>
      </c>
      <c r="B771" s="35">
        <v>777</v>
      </c>
      <c r="C771" s="36">
        <v>2016</v>
      </c>
      <c r="D771" s="38" t="s">
        <v>46</v>
      </c>
      <c r="E771" s="39">
        <v>42657</v>
      </c>
      <c r="F771" s="40" t="s">
        <v>1614</v>
      </c>
      <c r="G771" s="41" t="s">
        <v>41</v>
      </c>
      <c r="H771" s="41" t="s">
        <v>42</v>
      </c>
      <c r="I771" s="42">
        <v>13000000</v>
      </c>
      <c r="J771" s="54">
        <v>13000000</v>
      </c>
      <c r="K771" s="54">
        <v>3350000</v>
      </c>
      <c r="L771" s="43">
        <v>0</v>
      </c>
      <c r="M771" s="37" t="s">
        <v>43</v>
      </c>
      <c r="N771" s="41" t="s">
        <v>1615</v>
      </c>
      <c r="O771" s="44">
        <v>42657</v>
      </c>
      <c r="P771" s="44">
        <v>42687</v>
      </c>
      <c r="Q771" s="44">
        <v>42687</v>
      </c>
      <c r="R771" s="45">
        <f t="shared" ref="R771:R834" si="50">P771-O771+1</f>
        <v>31</v>
      </c>
      <c r="S771" s="63">
        <f t="shared" si="49"/>
        <v>1.0333333333333334</v>
      </c>
      <c r="T771" s="46" t="str">
        <f t="shared" ref="T771:T834" ca="1" si="51">IF(O771=0,"",IF($T$1&gt;P771,"TERMINADO","EN EJECUCION"))</f>
        <v>TERMINADO</v>
      </c>
      <c r="U771" s="47"/>
      <c r="V771" s="48"/>
      <c r="W771" s="48"/>
      <c r="X771" s="47"/>
      <c r="Y771" s="47"/>
      <c r="Z771" s="47"/>
      <c r="AA771" s="47"/>
      <c r="AB771" s="47"/>
      <c r="AC771" s="47"/>
      <c r="AD771" s="48"/>
      <c r="AE771" s="49"/>
      <c r="AF771" s="47"/>
      <c r="AG771" s="47"/>
      <c r="AH771" s="47"/>
      <c r="AI771" s="47"/>
      <c r="AJ771" s="47"/>
      <c r="AK771" s="47"/>
      <c r="AL771" s="41"/>
      <c r="AM771" s="41"/>
      <c r="AN771" s="51">
        <f t="shared" ca="1" si="48"/>
        <v>4880.6451612903229</v>
      </c>
      <c r="AO771" s="59"/>
    </row>
    <row r="772" spans="1:41" ht="15" x14ac:dyDescent="0.2">
      <c r="A772" s="34" t="s">
        <v>200</v>
      </c>
      <c r="B772" s="35">
        <v>10</v>
      </c>
      <c r="C772" s="36">
        <v>2016</v>
      </c>
      <c r="D772" s="38"/>
      <c r="E772" s="39">
        <v>42657</v>
      </c>
      <c r="F772" s="40" t="s">
        <v>1616</v>
      </c>
      <c r="G772" s="41" t="s">
        <v>202</v>
      </c>
      <c r="H772" s="41" t="s">
        <v>927</v>
      </c>
      <c r="I772" s="42">
        <v>43000000</v>
      </c>
      <c r="J772" s="54">
        <v>43000000</v>
      </c>
      <c r="K772" s="54"/>
      <c r="L772" s="43">
        <v>16800000</v>
      </c>
      <c r="M772" s="37" t="s">
        <v>102</v>
      </c>
      <c r="N772" s="41" t="s">
        <v>1617</v>
      </c>
      <c r="O772" s="44">
        <v>42657</v>
      </c>
      <c r="P772" s="44">
        <v>42687</v>
      </c>
      <c r="Q772" s="61"/>
      <c r="R772" s="37">
        <f t="shared" si="50"/>
        <v>31</v>
      </c>
      <c r="S772" s="45">
        <f t="shared" si="49"/>
        <v>1.0333333333333334</v>
      </c>
      <c r="T772" s="46" t="str">
        <f t="shared" ca="1" si="51"/>
        <v>TERMINADO</v>
      </c>
      <c r="U772" s="47"/>
      <c r="V772" s="48"/>
      <c r="W772" s="48"/>
      <c r="X772" s="47"/>
      <c r="Y772" s="47"/>
      <c r="Z772" s="47"/>
      <c r="AA772" s="47"/>
      <c r="AB772" s="47"/>
      <c r="AC772" s="47"/>
      <c r="AD772" s="48"/>
      <c r="AE772" s="49"/>
      <c r="AF772" s="47"/>
      <c r="AG772" s="47"/>
      <c r="AH772" s="47"/>
      <c r="AI772" s="47"/>
      <c r="AJ772" s="47"/>
      <c r="AK772" s="47"/>
      <c r="AL772" s="41"/>
      <c r="AM772" s="41"/>
      <c r="AN772" s="51">
        <f t="shared" ca="1" si="48"/>
        <v>4880.6451612903229</v>
      </c>
      <c r="AO772" s="59"/>
    </row>
    <row r="773" spans="1:41" ht="15" x14ac:dyDescent="0.2">
      <c r="A773" s="34" t="s">
        <v>38</v>
      </c>
      <c r="B773" s="35">
        <v>778</v>
      </c>
      <c r="C773" s="36">
        <v>2016</v>
      </c>
      <c r="D773" s="38" t="s">
        <v>53</v>
      </c>
      <c r="E773" s="39">
        <v>42662</v>
      </c>
      <c r="F773" s="40" t="s">
        <v>1618</v>
      </c>
      <c r="G773" s="41" t="s">
        <v>41</v>
      </c>
      <c r="H773" s="41" t="s">
        <v>42</v>
      </c>
      <c r="I773" s="42">
        <v>25000000</v>
      </c>
      <c r="J773" s="54">
        <v>25000000</v>
      </c>
      <c r="K773" s="54">
        <v>0</v>
      </c>
      <c r="L773" s="43">
        <v>0</v>
      </c>
      <c r="M773" s="37" t="s">
        <v>43</v>
      </c>
      <c r="N773" s="41" t="s">
        <v>1619</v>
      </c>
      <c r="O773" s="44">
        <v>42662</v>
      </c>
      <c r="P773" s="44">
        <v>42678</v>
      </c>
      <c r="Q773" s="44">
        <v>42678</v>
      </c>
      <c r="R773" s="45">
        <f t="shared" si="50"/>
        <v>17</v>
      </c>
      <c r="S773" s="63">
        <f t="shared" si="49"/>
        <v>0.56666666666666665</v>
      </c>
      <c r="T773" s="46" t="str">
        <f t="shared" ca="1" si="51"/>
        <v>TERMINADO</v>
      </c>
      <c r="U773" s="47"/>
      <c r="V773" s="48"/>
      <c r="W773" s="48"/>
      <c r="X773" s="47"/>
      <c r="Y773" s="47"/>
      <c r="Z773" s="47"/>
      <c r="AA773" s="47"/>
      <c r="AB773" s="47"/>
      <c r="AC773" s="47"/>
      <c r="AD773" s="48"/>
      <c r="AE773" s="49"/>
      <c r="AF773" s="47"/>
      <c r="AG773" s="47"/>
      <c r="AH773" s="47"/>
      <c r="AI773" s="47"/>
      <c r="AJ773" s="47"/>
      <c r="AK773" s="47"/>
      <c r="AL773" s="41"/>
      <c r="AM773" s="41"/>
      <c r="AN773" s="51">
        <f t="shared" ca="1" si="48"/>
        <v>8870.5882352941171</v>
      </c>
      <c r="AO773" s="59"/>
    </row>
    <row r="774" spans="1:41" ht="15" x14ac:dyDescent="0.2">
      <c r="A774" s="34" t="s">
        <v>38</v>
      </c>
      <c r="B774" s="35">
        <v>779</v>
      </c>
      <c r="C774" s="36">
        <v>2016</v>
      </c>
      <c r="D774" s="38" t="s">
        <v>250</v>
      </c>
      <c r="E774" s="39">
        <v>42662</v>
      </c>
      <c r="F774" s="40" t="s">
        <v>1620</v>
      </c>
      <c r="G774" s="41" t="s">
        <v>41</v>
      </c>
      <c r="H774" s="41" t="s">
        <v>42</v>
      </c>
      <c r="I774" s="42">
        <v>4874000</v>
      </c>
      <c r="J774" s="54">
        <v>4874000</v>
      </c>
      <c r="K774" s="54">
        <v>4874000</v>
      </c>
      <c r="L774" s="43">
        <v>0</v>
      </c>
      <c r="M774" s="37" t="s">
        <v>43</v>
      </c>
      <c r="N774" s="41" t="s">
        <v>1621</v>
      </c>
      <c r="O774" s="44">
        <v>42662</v>
      </c>
      <c r="P774" s="44">
        <v>42705</v>
      </c>
      <c r="Q774" s="44">
        <v>42705</v>
      </c>
      <c r="R774" s="45">
        <f t="shared" si="50"/>
        <v>44</v>
      </c>
      <c r="S774" s="63">
        <f t="shared" si="49"/>
        <v>1.4666666666666666</v>
      </c>
      <c r="T774" s="46" t="str">
        <f t="shared" ca="1" si="51"/>
        <v>TERMINADO</v>
      </c>
      <c r="U774" s="47"/>
      <c r="V774" s="48"/>
      <c r="W774" s="48"/>
      <c r="X774" s="47"/>
      <c r="Y774" s="47"/>
      <c r="Z774" s="47"/>
      <c r="AA774" s="47"/>
      <c r="AB774" s="47"/>
      <c r="AC774" s="47"/>
      <c r="AD774" s="48"/>
      <c r="AE774" s="49"/>
      <c r="AF774" s="47"/>
      <c r="AG774" s="47"/>
      <c r="AH774" s="47"/>
      <c r="AI774" s="47"/>
      <c r="AJ774" s="47"/>
      <c r="AK774" s="47"/>
      <c r="AL774" s="41"/>
      <c r="AM774" s="41"/>
      <c r="AN774" s="51">
        <f t="shared" ca="1" si="48"/>
        <v>3427.2727272727275</v>
      </c>
      <c r="AO774" s="59"/>
    </row>
    <row r="775" spans="1:41" ht="15" x14ac:dyDescent="0.2">
      <c r="A775" s="34" t="s">
        <v>38</v>
      </c>
      <c r="B775" s="35">
        <v>780</v>
      </c>
      <c r="C775" s="36">
        <v>2016</v>
      </c>
      <c r="D775" s="38" t="s">
        <v>146</v>
      </c>
      <c r="E775" s="39">
        <v>42662</v>
      </c>
      <c r="F775" s="40" t="s">
        <v>1622</v>
      </c>
      <c r="G775" s="41" t="s">
        <v>41</v>
      </c>
      <c r="H775" s="41" t="s">
        <v>42</v>
      </c>
      <c r="I775" s="42">
        <v>20000000</v>
      </c>
      <c r="J775" s="54">
        <v>20000000</v>
      </c>
      <c r="K775" s="54">
        <v>20000000</v>
      </c>
      <c r="L775" s="43">
        <v>0</v>
      </c>
      <c r="M775" s="37" t="s">
        <v>43</v>
      </c>
      <c r="N775" s="41" t="s">
        <v>1623</v>
      </c>
      <c r="O775" s="44">
        <v>42662</v>
      </c>
      <c r="P775" s="44">
        <v>42735</v>
      </c>
      <c r="Q775" s="44">
        <v>42735</v>
      </c>
      <c r="R775" s="45">
        <f t="shared" si="50"/>
        <v>74</v>
      </c>
      <c r="S775" s="63">
        <f t="shared" si="49"/>
        <v>2.4666666666666668</v>
      </c>
      <c r="T775" s="46" t="str">
        <f t="shared" ca="1" si="51"/>
        <v>TERMINADO</v>
      </c>
      <c r="U775" s="47"/>
      <c r="V775" s="48"/>
      <c r="W775" s="48"/>
      <c r="X775" s="47"/>
      <c r="Y775" s="47"/>
      <c r="Z775" s="47"/>
      <c r="AA775" s="47"/>
      <c r="AB775" s="47"/>
      <c r="AC775" s="47"/>
      <c r="AD775" s="48"/>
      <c r="AE775" s="49"/>
      <c r="AF775" s="47"/>
      <c r="AG775" s="47"/>
      <c r="AH775" s="47"/>
      <c r="AI775" s="47"/>
      <c r="AJ775" s="47"/>
      <c r="AK775" s="47"/>
      <c r="AL775" s="41"/>
      <c r="AM775" s="41"/>
      <c r="AN775" s="51">
        <f t="shared" ca="1" si="48"/>
        <v>2037.8378378378379</v>
      </c>
      <c r="AO775" s="59"/>
    </row>
    <row r="776" spans="1:41" ht="15" x14ac:dyDescent="0.2">
      <c r="A776" s="34" t="s">
        <v>38</v>
      </c>
      <c r="B776" s="35">
        <v>781</v>
      </c>
      <c r="C776" s="36">
        <v>2016</v>
      </c>
      <c r="D776" s="38" t="s">
        <v>1624</v>
      </c>
      <c r="E776" s="39">
        <v>42664</v>
      </c>
      <c r="F776" s="40" t="s">
        <v>1625</v>
      </c>
      <c r="G776" s="41" t="s">
        <v>41</v>
      </c>
      <c r="H776" s="41" t="s">
        <v>42</v>
      </c>
      <c r="I776" s="42">
        <v>15000000</v>
      </c>
      <c r="J776" s="54">
        <v>15000000</v>
      </c>
      <c r="K776" s="54">
        <v>0</v>
      </c>
      <c r="L776" s="43">
        <v>0</v>
      </c>
      <c r="M776" s="37" t="s">
        <v>43</v>
      </c>
      <c r="N776" s="41" t="s">
        <v>1626</v>
      </c>
      <c r="O776" s="44">
        <v>42664</v>
      </c>
      <c r="P776" s="44">
        <v>42724</v>
      </c>
      <c r="Q776" s="44">
        <v>42724</v>
      </c>
      <c r="R776" s="45">
        <f t="shared" si="50"/>
        <v>61</v>
      </c>
      <c r="S776" s="63">
        <f t="shared" si="49"/>
        <v>2.0333333333333332</v>
      </c>
      <c r="T776" s="46" t="str">
        <f t="shared" ca="1" si="51"/>
        <v>TERMINADO</v>
      </c>
      <c r="U776" s="47"/>
      <c r="V776" s="48"/>
      <c r="W776" s="48"/>
      <c r="X776" s="47"/>
      <c r="Y776" s="47"/>
      <c r="Z776" s="47"/>
      <c r="AA776" s="47"/>
      <c r="AB776" s="47"/>
      <c r="AC776" s="47"/>
      <c r="AD776" s="48"/>
      <c r="AE776" s="49"/>
      <c r="AF776" s="47"/>
      <c r="AG776" s="47"/>
      <c r="AH776" s="47"/>
      <c r="AI776" s="47"/>
      <c r="AJ776" s="47"/>
      <c r="AK776" s="47"/>
      <c r="AL776" s="41"/>
      <c r="AM776" s="41"/>
      <c r="AN776" s="51">
        <f t="shared" ca="1" si="48"/>
        <v>2468.8524590163934</v>
      </c>
      <c r="AO776" s="59"/>
    </row>
    <row r="777" spans="1:41" ht="15" x14ac:dyDescent="0.2">
      <c r="A777" s="34" t="s">
        <v>38</v>
      </c>
      <c r="B777" s="35">
        <v>782</v>
      </c>
      <c r="C777" s="36">
        <v>2016</v>
      </c>
      <c r="D777" s="38" t="s">
        <v>193</v>
      </c>
      <c r="E777" s="39">
        <v>42667</v>
      </c>
      <c r="F777" s="40" t="s">
        <v>1627</v>
      </c>
      <c r="G777" s="41" t="s">
        <v>41</v>
      </c>
      <c r="H777" s="41" t="s">
        <v>42</v>
      </c>
      <c r="I777" s="42">
        <v>5510000</v>
      </c>
      <c r="J777" s="54">
        <v>5510000</v>
      </c>
      <c r="K777" s="54">
        <v>5510000</v>
      </c>
      <c r="L777" s="43">
        <v>0</v>
      </c>
      <c r="M777" s="37" t="s">
        <v>43</v>
      </c>
      <c r="N777" s="41" t="s">
        <v>1628</v>
      </c>
      <c r="O777" s="44">
        <v>42667</v>
      </c>
      <c r="P777" s="44">
        <v>42735</v>
      </c>
      <c r="Q777" s="44">
        <v>42735</v>
      </c>
      <c r="R777" s="45">
        <f t="shared" si="50"/>
        <v>69</v>
      </c>
      <c r="S777" s="63">
        <f t="shared" si="49"/>
        <v>2.2999999999999998</v>
      </c>
      <c r="T777" s="46" t="str">
        <f t="shared" ca="1" si="51"/>
        <v>TERMINADO</v>
      </c>
      <c r="U777" s="47"/>
      <c r="V777" s="48"/>
      <c r="W777" s="48"/>
      <c r="X777" s="47"/>
      <c r="Y777" s="47"/>
      <c r="Z777" s="47"/>
      <c r="AA777" s="47"/>
      <c r="AB777" s="47"/>
      <c r="AC777" s="47"/>
      <c r="AD777" s="48"/>
      <c r="AE777" s="49"/>
      <c r="AF777" s="47"/>
      <c r="AG777" s="47"/>
      <c r="AH777" s="47"/>
      <c r="AI777" s="47"/>
      <c r="AJ777" s="47"/>
      <c r="AK777" s="47"/>
      <c r="AL777" s="41"/>
      <c r="AM777" s="41"/>
      <c r="AN777" s="51">
        <f t="shared" ca="1" si="48"/>
        <v>2178.2608695652175</v>
      </c>
      <c r="AO777" s="59"/>
    </row>
    <row r="778" spans="1:41" ht="15" x14ac:dyDescent="0.2">
      <c r="A778" s="34" t="s">
        <v>38</v>
      </c>
      <c r="B778" s="66">
        <v>783</v>
      </c>
      <c r="C778" s="36">
        <v>2016</v>
      </c>
      <c r="D778" s="38" t="s">
        <v>46</v>
      </c>
      <c r="E778" s="39">
        <v>42669</v>
      </c>
      <c r="F778" s="40" t="s">
        <v>1629</v>
      </c>
      <c r="G778" s="41" t="s">
        <v>41</v>
      </c>
      <c r="H778" s="41" t="s">
        <v>42</v>
      </c>
      <c r="I778" s="42">
        <v>6000000</v>
      </c>
      <c r="J778" s="54">
        <v>10500000</v>
      </c>
      <c r="K778" s="54">
        <v>6000000</v>
      </c>
      <c r="L778" s="43">
        <v>4500000</v>
      </c>
      <c r="M778" s="37" t="s">
        <v>43</v>
      </c>
      <c r="N778" s="41" t="s">
        <v>1630</v>
      </c>
      <c r="O778" s="44">
        <v>42669</v>
      </c>
      <c r="P778" s="44">
        <v>42781</v>
      </c>
      <c r="Q778" s="44">
        <v>42781</v>
      </c>
      <c r="R778" s="45">
        <f t="shared" si="50"/>
        <v>113</v>
      </c>
      <c r="S778" s="63">
        <f t="shared" si="49"/>
        <v>3.7666666666666666</v>
      </c>
      <c r="T778" s="46" t="str">
        <f t="shared" ca="1" si="51"/>
        <v>TERMINADO</v>
      </c>
      <c r="U778" s="47"/>
      <c r="V778" s="48"/>
      <c r="W778" s="48"/>
      <c r="X778" s="47"/>
      <c r="Y778" s="47"/>
      <c r="Z778" s="47"/>
      <c r="AA778" s="47"/>
      <c r="AB778" s="47"/>
      <c r="AC778" s="47"/>
      <c r="AD778" s="48"/>
      <c r="AE778" s="49"/>
      <c r="AF778" s="47"/>
      <c r="AG778" s="47"/>
      <c r="AH778" s="47"/>
      <c r="AI778" s="47"/>
      <c r="AJ778" s="47"/>
      <c r="AK778" s="47"/>
      <c r="AL778" s="41"/>
      <c r="AM778" s="41"/>
      <c r="AN778" s="51">
        <f>IF(P778&lt;=S$1,100,100*($S$1-O778+1)/R778)</f>
        <v>100</v>
      </c>
      <c r="AO778" s="59"/>
    </row>
    <row r="779" spans="1:41" ht="15" x14ac:dyDescent="0.2">
      <c r="A779" s="34" t="s">
        <v>38</v>
      </c>
      <c r="B779" s="66">
        <v>784</v>
      </c>
      <c r="C779" s="36">
        <v>2016</v>
      </c>
      <c r="D779" s="38" t="s">
        <v>46</v>
      </c>
      <c r="E779" s="39">
        <v>42670</v>
      </c>
      <c r="F779" s="40" t="s">
        <v>1631</v>
      </c>
      <c r="G779" s="41" t="s">
        <v>41</v>
      </c>
      <c r="H779" s="41" t="s">
        <v>42</v>
      </c>
      <c r="I779" s="42">
        <v>5000000</v>
      </c>
      <c r="J779" s="54">
        <v>10050000</v>
      </c>
      <c r="K779" s="54">
        <v>5000000</v>
      </c>
      <c r="L779" s="43">
        <v>5050000</v>
      </c>
      <c r="M779" s="37" t="s">
        <v>43</v>
      </c>
      <c r="N779" s="41" t="s">
        <v>1632</v>
      </c>
      <c r="O779" s="44">
        <v>42670</v>
      </c>
      <c r="P779" s="44">
        <v>42766</v>
      </c>
      <c r="Q779" s="44">
        <v>42766</v>
      </c>
      <c r="R779" s="45">
        <f t="shared" si="50"/>
        <v>97</v>
      </c>
      <c r="S779" s="63">
        <f t="shared" si="49"/>
        <v>3.2333333333333334</v>
      </c>
      <c r="T779" s="46" t="str">
        <f t="shared" ca="1" si="51"/>
        <v>TERMINADO</v>
      </c>
      <c r="U779" s="47"/>
      <c r="V779" s="48"/>
      <c r="W779" s="48"/>
      <c r="X779" s="47"/>
      <c r="Y779" s="47"/>
      <c r="Z779" s="47"/>
      <c r="AA779" s="47"/>
      <c r="AB779" s="47"/>
      <c r="AC779" s="47"/>
      <c r="AD779" s="48"/>
      <c r="AE779" s="49"/>
      <c r="AF779" s="47"/>
      <c r="AG779" s="47"/>
      <c r="AH779" s="47"/>
      <c r="AI779" s="47"/>
      <c r="AJ779" s="47"/>
      <c r="AK779" s="47"/>
      <c r="AL779" s="41"/>
      <c r="AM779" s="41"/>
      <c r="AN779" s="51">
        <f>IF(P779&lt;=S$1,100,100*($S$1-O779+1)/R779)</f>
        <v>100</v>
      </c>
      <c r="AO779" s="59"/>
    </row>
    <row r="780" spans="1:41" ht="15" x14ac:dyDescent="0.2">
      <c r="A780" s="34" t="s">
        <v>38</v>
      </c>
      <c r="B780" s="66">
        <v>785</v>
      </c>
      <c r="C780" s="36">
        <v>2016</v>
      </c>
      <c r="D780" s="38" t="s">
        <v>39</v>
      </c>
      <c r="E780" s="39">
        <v>42670</v>
      </c>
      <c r="F780" s="40" t="s">
        <v>1631</v>
      </c>
      <c r="G780" s="41" t="s">
        <v>41</v>
      </c>
      <c r="H780" s="41" t="s">
        <v>42</v>
      </c>
      <c r="I780" s="42">
        <v>6000000</v>
      </c>
      <c r="J780" s="54">
        <v>19500000</v>
      </c>
      <c r="K780" s="54">
        <v>6000000</v>
      </c>
      <c r="L780" s="43">
        <v>13500000</v>
      </c>
      <c r="M780" s="37" t="s">
        <v>43</v>
      </c>
      <c r="N780" s="41" t="s">
        <v>1633</v>
      </c>
      <c r="O780" s="44">
        <v>42670</v>
      </c>
      <c r="P780" s="44">
        <v>42792</v>
      </c>
      <c r="Q780" s="44">
        <v>42792</v>
      </c>
      <c r="R780" s="45">
        <f t="shared" si="50"/>
        <v>123</v>
      </c>
      <c r="S780" s="63">
        <f t="shared" si="49"/>
        <v>4.0999999999999996</v>
      </c>
      <c r="T780" s="46" t="str">
        <f t="shared" ca="1" si="51"/>
        <v>TERMINADO</v>
      </c>
      <c r="U780" s="47"/>
      <c r="V780" s="48"/>
      <c r="W780" s="48"/>
      <c r="X780" s="47"/>
      <c r="Y780" s="47"/>
      <c r="Z780" s="47"/>
      <c r="AA780" s="47"/>
      <c r="AB780" s="47"/>
      <c r="AC780" s="47"/>
      <c r="AD780" s="48"/>
      <c r="AE780" s="49"/>
      <c r="AF780" s="47"/>
      <c r="AG780" s="47"/>
      <c r="AH780" s="47"/>
      <c r="AI780" s="47"/>
      <c r="AJ780" s="47"/>
      <c r="AK780" s="47"/>
      <c r="AL780" s="41"/>
      <c r="AM780" s="41"/>
      <c r="AN780" s="51">
        <f>IF(P780&lt;=S$1,100,100*($S$1-O780+1)/R780)</f>
        <v>100</v>
      </c>
      <c r="AO780" s="59"/>
    </row>
    <row r="781" spans="1:41" ht="15" x14ac:dyDescent="0.2">
      <c r="A781" s="34" t="s">
        <v>38</v>
      </c>
      <c r="B781" s="35">
        <v>786</v>
      </c>
      <c r="C781" s="36">
        <v>2016</v>
      </c>
      <c r="D781" s="38" t="s">
        <v>193</v>
      </c>
      <c r="E781" s="39">
        <v>42670</v>
      </c>
      <c r="F781" s="40" t="s">
        <v>1634</v>
      </c>
      <c r="G781" s="41" t="s">
        <v>41</v>
      </c>
      <c r="H781" s="41" t="s">
        <v>42</v>
      </c>
      <c r="I781" s="42">
        <v>4940000</v>
      </c>
      <c r="J781" s="42">
        <v>4940000</v>
      </c>
      <c r="K781" s="54">
        <v>4940000</v>
      </c>
      <c r="L781" s="43">
        <v>0</v>
      </c>
      <c r="M781" s="37" t="s">
        <v>43</v>
      </c>
      <c r="N781" s="41" t="s">
        <v>1635</v>
      </c>
      <c r="O781" s="44">
        <v>42670</v>
      </c>
      <c r="P781" s="44">
        <v>42719</v>
      </c>
      <c r="Q781" s="44">
        <v>42719</v>
      </c>
      <c r="R781" s="45">
        <f t="shared" si="50"/>
        <v>50</v>
      </c>
      <c r="S781" s="63">
        <f t="shared" si="49"/>
        <v>1.6666666666666667</v>
      </c>
      <c r="T781" s="46" t="str">
        <f t="shared" ca="1" si="51"/>
        <v>TERMINADO</v>
      </c>
      <c r="U781" s="47"/>
      <c r="V781" s="48"/>
      <c r="W781" s="48"/>
      <c r="X781" s="47"/>
      <c r="Y781" s="47"/>
      <c r="Z781" s="47"/>
      <c r="AA781" s="47"/>
      <c r="AB781" s="47"/>
      <c r="AC781" s="47"/>
      <c r="AD781" s="48"/>
      <c r="AE781" s="49"/>
      <c r="AF781" s="47"/>
      <c r="AG781" s="47"/>
      <c r="AH781" s="47"/>
      <c r="AI781" s="47"/>
      <c r="AJ781" s="47"/>
      <c r="AK781" s="47"/>
      <c r="AL781" s="41"/>
      <c r="AM781" s="41"/>
      <c r="AN781" s="51">
        <f ca="1">IF(R781=1,"",100*($T$1-O781+1)/R781)</f>
        <v>3000</v>
      </c>
      <c r="AO781" s="59"/>
    </row>
    <row r="782" spans="1:41" ht="15" x14ac:dyDescent="0.2">
      <c r="A782" s="34" t="s">
        <v>38</v>
      </c>
      <c r="B782" s="66">
        <v>788</v>
      </c>
      <c r="C782" s="36">
        <v>2016</v>
      </c>
      <c r="D782" s="38" t="s">
        <v>348</v>
      </c>
      <c r="E782" s="39">
        <v>42674</v>
      </c>
      <c r="F782" s="40" t="s">
        <v>1636</v>
      </c>
      <c r="G782" s="41" t="s">
        <v>41</v>
      </c>
      <c r="H782" s="41" t="s">
        <v>42</v>
      </c>
      <c r="I782" s="42">
        <v>4000000</v>
      </c>
      <c r="J782" s="54">
        <v>21700000</v>
      </c>
      <c r="K782" s="54">
        <v>4000000</v>
      </c>
      <c r="L782" s="43">
        <v>17700000</v>
      </c>
      <c r="M782" s="37" t="s">
        <v>43</v>
      </c>
      <c r="N782" s="41" t="s">
        <v>1637</v>
      </c>
      <c r="O782" s="44">
        <v>42674</v>
      </c>
      <c r="P782" s="44">
        <v>42825</v>
      </c>
      <c r="Q782" s="44">
        <v>42825</v>
      </c>
      <c r="R782" s="45">
        <f t="shared" si="50"/>
        <v>152</v>
      </c>
      <c r="S782" s="63">
        <f t="shared" si="49"/>
        <v>5.0666666666666664</v>
      </c>
      <c r="T782" s="46" t="str">
        <f t="shared" ca="1" si="51"/>
        <v>TERMINADO</v>
      </c>
      <c r="U782" s="47"/>
      <c r="V782" s="48"/>
      <c r="W782" s="48"/>
      <c r="X782" s="47"/>
      <c r="Y782" s="47"/>
      <c r="Z782" s="47"/>
      <c r="AA782" s="47"/>
      <c r="AB782" s="47"/>
      <c r="AC782" s="47"/>
      <c r="AD782" s="48"/>
      <c r="AE782" s="49"/>
      <c r="AF782" s="47"/>
      <c r="AG782" s="47"/>
      <c r="AH782" s="47"/>
      <c r="AI782" s="47"/>
      <c r="AJ782" s="47"/>
      <c r="AK782" s="47"/>
      <c r="AL782" s="41"/>
      <c r="AM782" s="41"/>
      <c r="AN782" s="51">
        <f>IF(P782&lt;=S$1,100,100*($S$1-O782+1)/R782)</f>
        <v>100</v>
      </c>
      <c r="AO782" s="59"/>
    </row>
    <row r="783" spans="1:41" ht="15" x14ac:dyDescent="0.2">
      <c r="A783" s="34" t="s">
        <v>38</v>
      </c>
      <c r="B783" s="66">
        <v>789</v>
      </c>
      <c r="C783" s="36">
        <v>2016</v>
      </c>
      <c r="D783" s="38" t="s">
        <v>348</v>
      </c>
      <c r="E783" s="39">
        <v>42674</v>
      </c>
      <c r="F783" s="40" t="s">
        <v>1638</v>
      </c>
      <c r="G783" s="41" t="s">
        <v>41</v>
      </c>
      <c r="H783" s="41" t="s">
        <v>42</v>
      </c>
      <c r="I783" s="42">
        <v>5000000</v>
      </c>
      <c r="J783" s="54">
        <v>18900000</v>
      </c>
      <c r="K783" s="54">
        <v>5000000</v>
      </c>
      <c r="L783" s="43">
        <v>13900000</v>
      </c>
      <c r="M783" s="37" t="s">
        <v>43</v>
      </c>
      <c r="N783" s="41" t="s">
        <v>1639</v>
      </c>
      <c r="O783" s="44">
        <v>42674</v>
      </c>
      <c r="P783" s="44">
        <v>42825</v>
      </c>
      <c r="Q783" s="44">
        <v>42825</v>
      </c>
      <c r="R783" s="45">
        <f t="shared" si="50"/>
        <v>152</v>
      </c>
      <c r="S783" s="63">
        <f t="shared" si="49"/>
        <v>5.0666666666666664</v>
      </c>
      <c r="T783" s="46" t="str">
        <f t="shared" ca="1" si="51"/>
        <v>TERMINADO</v>
      </c>
      <c r="U783" s="47"/>
      <c r="V783" s="48"/>
      <c r="W783" s="48"/>
      <c r="X783" s="47"/>
      <c r="Y783" s="47"/>
      <c r="Z783" s="47"/>
      <c r="AA783" s="47"/>
      <c r="AB783" s="47"/>
      <c r="AC783" s="47"/>
      <c r="AD783" s="48"/>
      <c r="AE783" s="49"/>
      <c r="AF783" s="47"/>
      <c r="AG783" s="47"/>
      <c r="AH783" s="47"/>
      <c r="AI783" s="47"/>
      <c r="AJ783" s="47"/>
      <c r="AK783" s="47"/>
      <c r="AL783" s="41"/>
      <c r="AM783" s="41"/>
      <c r="AN783" s="51">
        <f>IF(P783&lt;=S$1,100,100*($S$1-O783+1)/R783)</f>
        <v>100</v>
      </c>
      <c r="AO783" s="59"/>
    </row>
    <row r="784" spans="1:41" ht="15" x14ac:dyDescent="0.2">
      <c r="A784" s="34" t="s">
        <v>38</v>
      </c>
      <c r="B784" s="66">
        <v>790</v>
      </c>
      <c r="C784" s="36">
        <v>2016</v>
      </c>
      <c r="D784" s="38" t="s">
        <v>146</v>
      </c>
      <c r="E784" s="39">
        <v>42674</v>
      </c>
      <c r="F784" s="40" t="s">
        <v>1640</v>
      </c>
      <c r="G784" s="41" t="s">
        <v>41</v>
      </c>
      <c r="H784" s="41" t="s">
        <v>42</v>
      </c>
      <c r="I784" s="42">
        <v>2500000</v>
      </c>
      <c r="J784" s="54">
        <v>5500000</v>
      </c>
      <c r="K784" s="54">
        <v>2500000</v>
      </c>
      <c r="L784" s="43">
        <v>3000000</v>
      </c>
      <c r="M784" s="37" t="s">
        <v>43</v>
      </c>
      <c r="N784" s="41" t="s">
        <v>1641</v>
      </c>
      <c r="O784" s="44">
        <v>42674</v>
      </c>
      <c r="P784" s="44">
        <v>42766</v>
      </c>
      <c r="Q784" s="44">
        <v>42766</v>
      </c>
      <c r="R784" s="45">
        <f t="shared" si="50"/>
        <v>93</v>
      </c>
      <c r="S784" s="63">
        <f t="shared" si="49"/>
        <v>3.1</v>
      </c>
      <c r="T784" s="46" t="str">
        <f t="shared" ca="1" si="51"/>
        <v>TERMINADO</v>
      </c>
      <c r="U784" s="47"/>
      <c r="V784" s="48"/>
      <c r="W784" s="48"/>
      <c r="X784" s="47"/>
      <c r="Y784" s="47"/>
      <c r="Z784" s="47"/>
      <c r="AA784" s="47"/>
      <c r="AB784" s="47"/>
      <c r="AC784" s="47"/>
      <c r="AD784" s="48"/>
      <c r="AE784" s="49"/>
      <c r="AF784" s="47"/>
      <c r="AG784" s="47"/>
      <c r="AH784" s="47"/>
      <c r="AI784" s="47"/>
      <c r="AJ784" s="47"/>
      <c r="AK784" s="47"/>
      <c r="AL784" s="41"/>
      <c r="AM784" s="41"/>
      <c r="AN784" s="51">
        <f>IF(P784&lt;=S$1,100,100*($S$1-O784+1)/R784)</f>
        <v>100</v>
      </c>
      <c r="AO784" s="59"/>
    </row>
    <row r="785" spans="1:41" ht="15" x14ac:dyDescent="0.2">
      <c r="A785" s="34" t="s">
        <v>38</v>
      </c>
      <c r="B785" s="35">
        <v>791</v>
      </c>
      <c r="C785" s="36">
        <v>2016</v>
      </c>
      <c r="D785" s="38" t="s">
        <v>1642</v>
      </c>
      <c r="E785" s="39">
        <v>42674</v>
      </c>
      <c r="F785" s="40" t="s">
        <v>1643</v>
      </c>
      <c r="G785" s="41" t="s">
        <v>41</v>
      </c>
      <c r="H785" s="41" t="s">
        <v>42</v>
      </c>
      <c r="I785" s="42">
        <v>3350000</v>
      </c>
      <c r="J785" s="42">
        <v>3350000</v>
      </c>
      <c r="K785" s="54">
        <v>3350000</v>
      </c>
      <c r="L785" s="43">
        <v>0</v>
      </c>
      <c r="M785" s="37" t="s">
        <v>43</v>
      </c>
      <c r="N785" s="41" t="s">
        <v>1644</v>
      </c>
      <c r="O785" s="44">
        <v>42674</v>
      </c>
      <c r="P785" s="44">
        <v>42704</v>
      </c>
      <c r="Q785" s="44">
        <v>42704</v>
      </c>
      <c r="R785" s="45">
        <f t="shared" si="50"/>
        <v>31</v>
      </c>
      <c r="S785" s="63">
        <f t="shared" si="49"/>
        <v>1.0333333333333334</v>
      </c>
      <c r="T785" s="46" t="str">
        <f t="shared" ca="1" si="51"/>
        <v>TERMINADO</v>
      </c>
      <c r="U785" s="47"/>
      <c r="V785" s="48"/>
      <c r="W785" s="48"/>
      <c r="X785" s="47"/>
      <c r="Y785" s="47"/>
      <c r="Z785" s="47"/>
      <c r="AA785" s="47"/>
      <c r="AB785" s="47"/>
      <c r="AC785" s="47"/>
      <c r="AD785" s="48"/>
      <c r="AE785" s="49"/>
      <c r="AF785" s="47"/>
      <c r="AG785" s="47"/>
      <c r="AH785" s="47"/>
      <c r="AI785" s="47"/>
      <c r="AJ785" s="47"/>
      <c r="AK785" s="47"/>
      <c r="AL785" s="41"/>
      <c r="AM785" s="41"/>
      <c r="AN785" s="51">
        <f ca="1">IF(R785=1,"",100*($T$1-O785+1)/R785)</f>
        <v>4825.8064516129034</v>
      </c>
      <c r="AO785" s="59"/>
    </row>
    <row r="786" spans="1:41" ht="15" x14ac:dyDescent="0.2">
      <c r="A786" s="34" t="s">
        <v>38</v>
      </c>
      <c r="B786" s="66">
        <v>792</v>
      </c>
      <c r="C786" s="36">
        <v>2016</v>
      </c>
      <c r="D786" s="38" t="s">
        <v>146</v>
      </c>
      <c r="E786" s="39">
        <v>42675</v>
      </c>
      <c r="F786" s="40" t="s">
        <v>1645</v>
      </c>
      <c r="G786" s="41" t="s">
        <v>41</v>
      </c>
      <c r="H786" s="41" t="s">
        <v>42</v>
      </c>
      <c r="I786" s="42">
        <v>2000000</v>
      </c>
      <c r="J786" s="54">
        <v>7500000</v>
      </c>
      <c r="K786" s="54">
        <v>2000000</v>
      </c>
      <c r="L786" s="43">
        <v>5500000</v>
      </c>
      <c r="M786" s="37" t="s">
        <v>43</v>
      </c>
      <c r="N786" s="41" t="s">
        <v>1646</v>
      </c>
      <c r="O786" s="44">
        <v>42675</v>
      </c>
      <c r="P786" s="44">
        <v>42795</v>
      </c>
      <c r="Q786" s="44">
        <v>42795</v>
      </c>
      <c r="R786" s="45">
        <f t="shared" si="50"/>
        <v>121</v>
      </c>
      <c r="S786" s="63">
        <f t="shared" si="49"/>
        <v>4.0333333333333332</v>
      </c>
      <c r="T786" s="46" t="str">
        <f t="shared" ca="1" si="51"/>
        <v>TERMINADO</v>
      </c>
      <c r="U786" s="47"/>
      <c r="V786" s="48"/>
      <c r="W786" s="48"/>
      <c r="X786" s="47"/>
      <c r="Y786" s="47"/>
      <c r="Z786" s="47"/>
      <c r="AA786" s="47"/>
      <c r="AB786" s="47"/>
      <c r="AC786" s="47"/>
      <c r="AD786" s="48"/>
      <c r="AE786" s="49"/>
      <c r="AF786" s="47"/>
      <c r="AG786" s="47"/>
      <c r="AH786" s="47"/>
      <c r="AI786" s="47"/>
      <c r="AJ786" s="47"/>
      <c r="AK786" s="47"/>
      <c r="AL786" s="41"/>
      <c r="AM786" s="41"/>
      <c r="AN786" s="51">
        <f t="shared" ref="AN786:AN804" si="52">IF(P786&lt;=S$1,100,100*($S$1-O786+1)/R786)</f>
        <v>100</v>
      </c>
      <c r="AO786" s="59"/>
    </row>
    <row r="787" spans="1:41" ht="15" x14ac:dyDescent="0.2">
      <c r="A787" s="34" t="s">
        <v>99</v>
      </c>
      <c r="B787" s="66">
        <v>794</v>
      </c>
      <c r="C787" s="36">
        <v>2016</v>
      </c>
      <c r="D787" s="38"/>
      <c r="E787" s="39">
        <v>42675</v>
      </c>
      <c r="F787" s="40" t="s">
        <v>1647</v>
      </c>
      <c r="G787" s="41" t="s">
        <v>41</v>
      </c>
      <c r="H787" s="41" t="s">
        <v>82</v>
      </c>
      <c r="I787" s="42">
        <v>14403333</v>
      </c>
      <c r="J787" s="54">
        <v>14403333</v>
      </c>
      <c r="K787" s="54"/>
      <c r="L787" s="43">
        <v>0</v>
      </c>
      <c r="M787" s="37" t="s">
        <v>43</v>
      </c>
      <c r="N787" s="41" t="s">
        <v>1648</v>
      </c>
      <c r="O787" s="44">
        <v>42675</v>
      </c>
      <c r="P787" s="44">
        <v>42794</v>
      </c>
      <c r="Q787" s="44"/>
      <c r="R787" s="37">
        <f t="shared" si="50"/>
        <v>120</v>
      </c>
      <c r="S787" s="45">
        <f t="shared" si="49"/>
        <v>4</v>
      </c>
      <c r="T787" s="46" t="str">
        <f t="shared" ca="1" si="51"/>
        <v>TERMINADO</v>
      </c>
      <c r="U787" s="47"/>
      <c r="V787" s="48"/>
      <c r="W787" s="48"/>
      <c r="X787" s="47"/>
      <c r="Y787" s="47"/>
      <c r="Z787" s="47"/>
      <c r="AA787" s="47"/>
      <c r="AB787" s="47"/>
      <c r="AC787" s="47"/>
      <c r="AD787" s="48"/>
      <c r="AE787" s="49"/>
      <c r="AF787" s="47"/>
      <c r="AG787" s="47"/>
      <c r="AH787" s="47"/>
      <c r="AI787" s="47"/>
      <c r="AJ787" s="47"/>
      <c r="AK787" s="47"/>
      <c r="AL787" s="41"/>
      <c r="AM787" s="41"/>
      <c r="AN787" s="51">
        <f t="shared" si="52"/>
        <v>100</v>
      </c>
      <c r="AO787" s="59"/>
    </row>
    <row r="788" spans="1:41" ht="15" x14ac:dyDescent="0.2">
      <c r="A788" s="34" t="s">
        <v>38</v>
      </c>
      <c r="B788" s="66">
        <v>795</v>
      </c>
      <c r="C788" s="36">
        <v>2016</v>
      </c>
      <c r="D788" s="38" t="s">
        <v>90</v>
      </c>
      <c r="E788" s="39">
        <v>42675</v>
      </c>
      <c r="F788" s="40" t="s">
        <v>1649</v>
      </c>
      <c r="G788" s="41" t="s">
        <v>41</v>
      </c>
      <c r="H788" s="41" t="s">
        <v>42</v>
      </c>
      <c r="I788" s="42">
        <v>2000000</v>
      </c>
      <c r="J788" s="54">
        <v>15000000</v>
      </c>
      <c r="K788" s="54">
        <v>2000000</v>
      </c>
      <c r="L788" s="43">
        <v>13000000</v>
      </c>
      <c r="M788" s="37" t="s">
        <v>43</v>
      </c>
      <c r="N788" s="41" t="s">
        <v>1650</v>
      </c>
      <c r="O788" s="44">
        <v>42675</v>
      </c>
      <c r="P788" s="44">
        <v>42825</v>
      </c>
      <c r="Q788" s="44">
        <v>42825</v>
      </c>
      <c r="R788" s="45">
        <f t="shared" si="50"/>
        <v>151</v>
      </c>
      <c r="S788" s="63">
        <f t="shared" si="49"/>
        <v>5.0333333333333332</v>
      </c>
      <c r="T788" s="46" t="str">
        <f t="shared" ca="1" si="51"/>
        <v>TERMINADO</v>
      </c>
      <c r="U788" s="47"/>
      <c r="V788" s="48"/>
      <c r="W788" s="48"/>
      <c r="X788" s="47"/>
      <c r="Y788" s="47"/>
      <c r="Z788" s="47"/>
      <c r="AA788" s="47"/>
      <c r="AB788" s="47"/>
      <c r="AC788" s="47"/>
      <c r="AD788" s="48"/>
      <c r="AE788" s="49"/>
      <c r="AF788" s="47"/>
      <c r="AG788" s="47"/>
      <c r="AH788" s="47"/>
      <c r="AI788" s="47"/>
      <c r="AJ788" s="47"/>
      <c r="AK788" s="47"/>
      <c r="AL788" s="41"/>
      <c r="AM788" s="41"/>
      <c r="AN788" s="51">
        <f t="shared" si="52"/>
        <v>100</v>
      </c>
      <c r="AO788" s="59"/>
    </row>
    <row r="789" spans="1:41" ht="15" x14ac:dyDescent="0.2">
      <c r="A789" s="34" t="s">
        <v>38</v>
      </c>
      <c r="B789" s="66">
        <v>796</v>
      </c>
      <c r="C789" s="36">
        <v>2016</v>
      </c>
      <c r="D789" s="38" t="s">
        <v>46</v>
      </c>
      <c r="E789" s="39">
        <v>42675</v>
      </c>
      <c r="F789" s="40" t="s">
        <v>1651</v>
      </c>
      <c r="G789" s="41" t="s">
        <v>41</v>
      </c>
      <c r="H789" s="41" t="s">
        <v>42</v>
      </c>
      <c r="I789" s="42">
        <v>3500000</v>
      </c>
      <c r="J789" s="54">
        <v>7500000</v>
      </c>
      <c r="K789" s="54">
        <v>3500000</v>
      </c>
      <c r="L789" s="43">
        <v>4000000</v>
      </c>
      <c r="M789" s="37" t="s">
        <v>43</v>
      </c>
      <c r="N789" s="41" t="s">
        <v>1652</v>
      </c>
      <c r="O789" s="44">
        <v>42675</v>
      </c>
      <c r="P789" s="44">
        <v>42781</v>
      </c>
      <c r="Q789" s="44">
        <v>42781</v>
      </c>
      <c r="R789" s="45">
        <f t="shared" si="50"/>
        <v>107</v>
      </c>
      <c r="S789" s="63">
        <f t="shared" si="49"/>
        <v>3.5666666666666669</v>
      </c>
      <c r="T789" s="46" t="str">
        <f t="shared" ca="1" si="51"/>
        <v>TERMINADO</v>
      </c>
      <c r="U789" s="47"/>
      <c r="V789" s="48"/>
      <c r="W789" s="48"/>
      <c r="X789" s="47"/>
      <c r="Y789" s="47"/>
      <c r="Z789" s="47"/>
      <c r="AA789" s="47"/>
      <c r="AB789" s="47"/>
      <c r="AC789" s="47"/>
      <c r="AD789" s="48"/>
      <c r="AE789" s="49"/>
      <c r="AF789" s="47"/>
      <c r="AG789" s="47"/>
      <c r="AH789" s="47"/>
      <c r="AI789" s="47"/>
      <c r="AJ789" s="47"/>
      <c r="AK789" s="47"/>
      <c r="AL789" s="41"/>
      <c r="AM789" s="41"/>
      <c r="AN789" s="51">
        <f t="shared" si="52"/>
        <v>100</v>
      </c>
      <c r="AO789" s="59"/>
    </row>
    <row r="790" spans="1:41" ht="15" x14ac:dyDescent="0.2">
      <c r="A790" s="34" t="s">
        <v>38</v>
      </c>
      <c r="B790" s="66">
        <v>797</v>
      </c>
      <c r="C790" s="36">
        <v>2016</v>
      </c>
      <c r="D790" s="38" t="s">
        <v>146</v>
      </c>
      <c r="E790" s="39">
        <v>42675</v>
      </c>
      <c r="F790" s="40" t="s">
        <v>1653</v>
      </c>
      <c r="G790" s="41" t="s">
        <v>41</v>
      </c>
      <c r="H790" s="41" t="s">
        <v>42</v>
      </c>
      <c r="I790" s="42">
        <v>2000000</v>
      </c>
      <c r="J790" s="54">
        <v>7500000</v>
      </c>
      <c r="K790" s="54">
        <v>2000000</v>
      </c>
      <c r="L790" s="43">
        <v>5500000</v>
      </c>
      <c r="M790" s="37" t="s">
        <v>43</v>
      </c>
      <c r="N790" s="41" t="s">
        <v>1654</v>
      </c>
      <c r="O790" s="44">
        <v>42675</v>
      </c>
      <c r="P790" s="44">
        <v>42794</v>
      </c>
      <c r="Q790" s="44">
        <v>42794</v>
      </c>
      <c r="R790" s="45">
        <f t="shared" si="50"/>
        <v>120</v>
      </c>
      <c r="S790" s="63">
        <f t="shared" si="49"/>
        <v>4</v>
      </c>
      <c r="T790" s="46" t="str">
        <f t="shared" ca="1" si="51"/>
        <v>TERMINADO</v>
      </c>
      <c r="U790" s="47"/>
      <c r="V790" s="48"/>
      <c r="W790" s="48"/>
      <c r="X790" s="47"/>
      <c r="Y790" s="47"/>
      <c r="Z790" s="47"/>
      <c r="AA790" s="47"/>
      <c r="AB790" s="47"/>
      <c r="AC790" s="47"/>
      <c r="AD790" s="48"/>
      <c r="AE790" s="49"/>
      <c r="AF790" s="47"/>
      <c r="AG790" s="47"/>
      <c r="AH790" s="47"/>
      <c r="AI790" s="47"/>
      <c r="AJ790" s="47"/>
      <c r="AK790" s="47"/>
      <c r="AL790" s="41"/>
      <c r="AM790" s="41"/>
      <c r="AN790" s="51">
        <f t="shared" si="52"/>
        <v>100</v>
      </c>
      <c r="AO790" s="59"/>
    </row>
    <row r="791" spans="1:41" ht="15" x14ac:dyDescent="0.2">
      <c r="A791" s="34" t="s">
        <v>38</v>
      </c>
      <c r="B791" s="66">
        <v>798</v>
      </c>
      <c r="C791" s="36">
        <v>2016</v>
      </c>
      <c r="D791" s="38" t="s">
        <v>250</v>
      </c>
      <c r="E791" s="39">
        <v>42676</v>
      </c>
      <c r="F791" s="40" t="s">
        <v>1655</v>
      </c>
      <c r="G791" s="41" t="s">
        <v>41</v>
      </c>
      <c r="H791" s="41" t="s">
        <v>42</v>
      </c>
      <c r="I791" s="42">
        <v>1500000</v>
      </c>
      <c r="J791" s="54">
        <v>9000000</v>
      </c>
      <c r="K791" s="54">
        <v>1500000</v>
      </c>
      <c r="L791" s="43">
        <v>7500000</v>
      </c>
      <c r="M791" s="37" t="s">
        <v>43</v>
      </c>
      <c r="N791" s="41" t="s">
        <v>1656</v>
      </c>
      <c r="O791" s="44">
        <v>42676</v>
      </c>
      <c r="P791" s="44">
        <v>42794</v>
      </c>
      <c r="Q791" s="44">
        <v>42794</v>
      </c>
      <c r="R791" s="45">
        <f t="shared" si="50"/>
        <v>119</v>
      </c>
      <c r="S791" s="63">
        <f t="shared" si="49"/>
        <v>3.9666666666666668</v>
      </c>
      <c r="T791" s="46" t="str">
        <f t="shared" ca="1" si="51"/>
        <v>TERMINADO</v>
      </c>
      <c r="U791" s="47"/>
      <c r="V791" s="48"/>
      <c r="W791" s="48"/>
      <c r="X791" s="47"/>
      <c r="Y791" s="47"/>
      <c r="Z791" s="47"/>
      <c r="AA791" s="47"/>
      <c r="AB791" s="47"/>
      <c r="AC791" s="47"/>
      <c r="AD791" s="48"/>
      <c r="AE791" s="49"/>
      <c r="AF791" s="47"/>
      <c r="AG791" s="47"/>
      <c r="AH791" s="47"/>
      <c r="AI791" s="47"/>
      <c r="AJ791" s="47"/>
      <c r="AK791" s="47"/>
      <c r="AL791" s="41"/>
      <c r="AM791" s="41"/>
      <c r="AN791" s="51">
        <f t="shared" si="52"/>
        <v>100</v>
      </c>
      <c r="AO791" s="59"/>
    </row>
    <row r="792" spans="1:41" ht="15" x14ac:dyDescent="0.2">
      <c r="A792" s="34" t="s">
        <v>38</v>
      </c>
      <c r="B792" s="66">
        <v>799</v>
      </c>
      <c r="C792" s="36">
        <v>2016</v>
      </c>
      <c r="D792" s="38" t="s">
        <v>146</v>
      </c>
      <c r="E792" s="39">
        <v>42676</v>
      </c>
      <c r="F792" s="40" t="s">
        <v>1657</v>
      </c>
      <c r="G792" s="41" t="s">
        <v>41</v>
      </c>
      <c r="H792" s="41" t="s">
        <v>42</v>
      </c>
      <c r="I792" s="42">
        <v>5000000</v>
      </c>
      <c r="J792" s="54">
        <v>12000000</v>
      </c>
      <c r="K792" s="54">
        <v>5000000</v>
      </c>
      <c r="L792" s="43">
        <v>7000000</v>
      </c>
      <c r="M792" s="37" t="s">
        <v>43</v>
      </c>
      <c r="N792" s="41" t="s">
        <v>1658</v>
      </c>
      <c r="O792" s="44">
        <v>42676</v>
      </c>
      <c r="P792" s="44">
        <v>42795</v>
      </c>
      <c r="Q792" s="44">
        <v>42795</v>
      </c>
      <c r="R792" s="45">
        <f t="shared" si="50"/>
        <v>120</v>
      </c>
      <c r="S792" s="63">
        <f t="shared" si="49"/>
        <v>4</v>
      </c>
      <c r="T792" s="46" t="str">
        <f t="shared" ca="1" si="51"/>
        <v>TERMINADO</v>
      </c>
      <c r="U792" s="47"/>
      <c r="V792" s="48"/>
      <c r="W792" s="48"/>
      <c r="X792" s="47"/>
      <c r="Y792" s="47"/>
      <c r="Z792" s="47"/>
      <c r="AA792" s="47"/>
      <c r="AB792" s="47"/>
      <c r="AC792" s="47"/>
      <c r="AD792" s="48"/>
      <c r="AE792" s="49"/>
      <c r="AF792" s="47"/>
      <c r="AG792" s="47"/>
      <c r="AH792" s="47"/>
      <c r="AI792" s="47"/>
      <c r="AJ792" s="47"/>
      <c r="AK792" s="47"/>
      <c r="AL792" s="41"/>
      <c r="AM792" s="41"/>
      <c r="AN792" s="51">
        <f t="shared" si="52"/>
        <v>100</v>
      </c>
      <c r="AO792" s="59"/>
    </row>
    <row r="793" spans="1:41" ht="15" x14ac:dyDescent="0.2">
      <c r="A793" s="34" t="s">
        <v>38</v>
      </c>
      <c r="B793" s="66">
        <v>800</v>
      </c>
      <c r="C793" s="36">
        <v>2016</v>
      </c>
      <c r="D793" s="38" t="s">
        <v>166</v>
      </c>
      <c r="E793" s="39">
        <v>42676</v>
      </c>
      <c r="F793" s="40" t="s">
        <v>1659</v>
      </c>
      <c r="G793" s="41" t="s">
        <v>41</v>
      </c>
      <c r="H793" s="41" t="s">
        <v>42</v>
      </c>
      <c r="I793" s="42">
        <v>9000000</v>
      </c>
      <c r="J793" s="54">
        <v>18000000</v>
      </c>
      <c r="K793" s="54">
        <v>9000000</v>
      </c>
      <c r="L793" s="43">
        <v>9000000</v>
      </c>
      <c r="M793" s="37" t="s">
        <v>43</v>
      </c>
      <c r="N793" s="41" t="s">
        <v>1660</v>
      </c>
      <c r="O793" s="44">
        <v>42676</v>
      </c>
      <c r="P793" s="44">
        <v>42795</v>
      </c>
      <c r="Q793" s="44">
        <v>42795</v>
      </c>
      <c r="R793" s="45">
        <f t="shared" si="50"/>
        <v>120</v>
      </c>
      <c r="S793" s="63">
        <f t="shared" si="49"/>
        <v>4</v>
      </c>
      <c r="T793" s="46" t="str">
        <f t="shared" ca="1" si="51"/>
        <v>TERMINADO</v>
      </c>
      <c r="U793" s="47"/>
      <c r="V793" s="48"/>
      <c r="W793" s="48"/>
      <c r="X793" s="47"/>
      <c r="Y793" s="47"/>
      <c r="Z793" s="47"/>
      <c r="AA793" s="47"/>
      <c r="AB793" s="47"/>
      <c r="AC793" s="47"/>
      <c r="AD793" s="48"/>
      <c r="AE793" s="49"/>
      <c r="AF793" s="47"/>
      <c r="AG793" s="47"/>
      <c r="AH793" s="47"/>
      <c r="AI793" s="47"/>
      <c r="AJ793" s="47"/>
      <c r="AK793" s="47"/>
      <c r="AL793" s="41"/>
      <c r="AM793" s="41"/>
      <c r="AN793" s="51">
        <f t="shared" si="52"/>
        <v>100</v>
      </c>
      <c r="AO793" s="59"/>
    </row>
    <row r="794" spans="1:41" ht="15" x14ac:dyDescent="0.2">
      <c r="A794" s="34" t="s">
        <v>38</v>
      </c>
      <c r="B794" s="66">
        <v>801</v>
      </c>
      <c r="C794" s="36">
        <v>2016</v>
      </c>
      <c r="D794" s="38" t="s">
        <v>90</v>
      </c>
      <c r="E794" s="39">
        <v>42676</v>
      </c>
      <c r="F794" s="40" t="s">
        <v>1661</v>
      </c>
      <c r="G794" s="41" t="s">
        <v>41</v>
      </c>
      <c r="H794" s="41" t="s">
        <v>42</v>
      </c>
      <c r="I794" s="42">
        <v>1500000</v>
      </c>
      <c r="J794" s="54">
        <v>7500000</v>
      </c>
      <c r="K794" s="54">
        <v>1500000</v>
      </c>
      <c r="L794" s="43">
        <v>6000000</v>
      </c>
      <c r="M794" s="37" t="s">
        <v>43</v>
      </c>
      <c r="N794" s="41" t="s">
        <v>1662</v>
      </c>
      <c r="O794" s="44">
        <v>42676</v>
      </c>
      <c r="P794" s="44">
        <v>42767</v>
      </c>
      <c r="Q794" s="44">
        <v>42767</v>
      </c>
      <c r="R794" s="45">
        <f t="shared" si="50"/>
        <v>92</v>
      </c>
      <c r="S794" s="63">
        <f t="shared" si="49"/>
        <v>3.0666666666666669</v>
      </c>
      <c r="T794" s="46" t="str">
        <f t="shared" ca="1" si="51"/>
        <v>TERMINADO</v>
      </c>
      <c r="U794" s="47"/>
      <c r="V794" s="48"/>
      <c r="W794" s="48"/>
      <c r="X794" s="47"/>
      <c r="Y794" s="47"/>
      <c r="Z794" s="47"/>
      <c r="AA794" s="47"/>
      <c r="AB794" s="47"/>
      <c r="AC794" s="47"/>
      <c r="AD794" s="48"/>
      <c r="AE794" s="49"/>
      <c r="AF794" s="47"/>
      <c r="AG794" s="47"/>
      <c r="AH794" s="47"/>
      <c r="AI794" s="47"/>
      <c r="AJ794" s="47"/>
      <c r="AK794" s="47"/>
      <c r="AL794" s="41"/>
      <c r="AM794" s="41"/>
      <c r="AN794" s="51">
        <f t="shared" si="52"/>
        <v>100</v>
      </c>
      <c r="AO794" s="59"/>
    </row>
    <row r="795" spans="1:41" ht="15" x14ac:dyDescent="0.2">
      <c r="A795" s="34" t="s">
        <v>38</v>
      </c>
      <c r="B795" s="66">
        <v>802</v>
      </c>
      <c r="C795" s="36">
        <v>2016</v>
      </c>
      <c r="D795" s="38" t="s">
        <v>542</v>
      </c>
      <c r="E795" s="39">
        <v>42676</v>
      </c>
      <c r="F795" s="40" t="s">
        <v>1663</v>
      </c>
      <c r="G795" s="41" t="s">
        <v>41</v>
      </c>
      <c r="H795" s="41" t="s">
        <v>42</v>
      </c>
      <c r="I795" s="42">
        <v>2000000</v>
      </c>
      <c r="J795" s="54">
        <v>8699999</v>
      </c>
      <c r="K795" s="54">
        <v>2000000</v>
      </c>
      <c r="L795" s="43">
        <v>6699999</v>
      </c>
      <c r="M795" s="37" t="s">
        <v>43</v>
      </c>
      <c r="N795" s="41" t="s">
        <v>1664</v>
      </c>
      <c r="O795" s="44">
        <v>42676</v>
      </c>
      <c r="P795" s="44">
        <v>42826</v>
      </c>
      <c r="Q795" s="44">
        <v>42826</v>
      </c>
      <c r="R795" s="45">
        <f t="shared" si="50"/>
        <v>151</v>
      </c>
      <c r="S795" s="63">
        <f t="shared" si="49"/>
        <v>5.0333333333333332</v>
      </c>
      <c r="T795" s="46" t="str">
        <f t="shared" ca="1" si="51"/>
        <v>TERMINADO</v>
      </c>
      <c r="U795" s="47"/>
      <c r="V795" s="48"/>
      <c r="W795" s="48"/>
      <c r="X795" s="47"/>
      <c r="Y795" s="47"/>
      <c r="Z795" s="47"/>
      <c r="AA795" s="47"/>
      <c r="AB795" s="47"/>
      <c r="AC795" s="47"/>
      <c r="AD795" s="48"/>
      <c r="AE795" s="49"/>
      <c r="AF795" s="47"/>
      <c r="AG795" s="47"/>
      <c r="AH795" s="47"/>
      <c r="AI795" s="47"/>
      <c r="AJ795" s="47"/>
      <c r="AK795" s="47"/>
      <c r="AL795" s="41"/>
      <c r="AM795" s="41"/>
      <c r="AN795" s="51">
        <f t="shared" si="52"/>
        <v>99.337748344370866</v>
      </c>
      <c r="AO795" s="59"/>
    </row>
    <row r="796" spans="1:41" ht="15" x14ac:dyDescent="0.2">
      <c r="A796" s="34" t="s">
        <v>38</v>
      </c>
      <c r="B796" s="66">
        <v>803</v>
      </c>
      <c r="C796" s="36">
        <v>2016</v>
      </c>
      <c r="D796" s="38" t="s">
        <v>1665</v>
      </c>
      <c r="E796" s="39">
        <v>42677</v>
      </c>
      <c r="F796" s="40" t="s">
        <v>1666</v>
      </c>
      <c r="G796" s="41" t="s">
        <v>41</v>
      </c>
      <c r="H796" s="41" t="s">
        <v>42</v>
      </c>
      <c r="I796" s="42">
        <v>14000000</v>
      </c>
      <c r="J796" s="54">
        <v>18500000</v>
      </c>
      <c r="K796" s="54">
        <v>14000000</v>
      </c>
      <c r="L796" s="43">
        <v>4500000</v>
      </c>
      <c r="M796" s="37" t="s">
        <v>43</v>
      </c>
      <c r="N796" s="41" t="s">
        <v>1667</v>
      </c>
      <c r="O796" s="44">
        <v>42677</v>
      </c>
      <c r="P796" s="44">
        <v>42825</v>
      </c>
      <c r="Q796" s="44">
        <v>42825</v>
      </c>
      <c r="R796" s="45">
        <f t="shared" si="50"/>
        <v>149</v>
      </c>
      <c r="S796" s="63">
        <f t="shared" si="49"/>
        <v>4.9666666666666668</v>
      </c>
      <c r="T796" s="46" t="str">
        <f t="shared" ca="1" si="51"/>
        <v>TERMINADO</v>
      </c>
      <c r="U796" s="47"/>
      <c r="V796" s="48"/>
      <c r="W796" s="48"/>
      <c r="X796" s="47"/>
      <c r="Y796" s="47"/>
      <c r="Z796" s="47"/>
      <c r="AA796" s="47"/>
      <c r="AB796" s="47"/>
      <c r="AC796" s="47"/>
      <c r="AD796" s="48"/>
      <c r="AE796" s="49"/>
      <c r="AF796" s="47"/>
      <c r="AG796" s="47"/>
      <c r="AH796" s="47"/>
      <c r="AI796" s="47"/>
      <c r="AJ796" s="47"/>
      <c r="AK796" s="47"/>
      <c r="AL796" s="41"/>
      <c r="AM796" s="41"/>
      <c r="AN796" s="51">
        <f t="shared" si="52"/>
        <v>100</v>
      </c>
      <c r="AO796" s="59"/>
    </row>
    <row r="797" spans="1:41" ht="15" x14ac:dyDescent="0.2">
      <c r="A797" s="34" t="s">
        <v>38</v>
      </c>
      <c r="B797" s="66">
        <v>804</v>
      </c>
      <c r="C797" s="36">
        <v>2016</v>
      </c>
      <c r="D797" s="38" t="s">
        <v>160</v>
      </c>
      <c r="E797" s="39">
        <v>42677</v>
      </c>
      <c r="F797" s="40" t="s">
        <v>1668</v>
      </c>
      <c r="G797" s="41" t="s">
        <v>41</v>
      </c>
      <c r="H797" s="41" t="s">
        <v>42</v>
      </c>
      <c r="I797" s="42">
        <v>1500000</v>
      </c>
      <c r="J797" s="54">
        <v>18500000</v>
      </c>
      <c r="K797" s="54">
        <v>1500000</v>
      </c>
      <c r="L797" s="43">
        <v>17000000</v>
      </c>
      <c r="M797" s="37" t="s">
        <v>43</v>
      </c>
      <c r="N797" s="41" t="s">
        <v>1669</v>
      </c>
      <c r="O797" s="44">
        <v>42677</v>
      </c>
      <c r="P797" s="44">
        <v>42827</v>
      </c>
      <c r="Q797" s="44">
        <v>42827</v>
      </c>
      <c r="R797" s="45">
        <f t="shared" si="50"/>
        <v>151</v>
      </c>
      <c r="S797" s="63">
        <f t="shared" si="49"/>
        <v>5.0333333333333332</v>
      </c>
      <c r="T797" s="46" t="str">
        <f t="shared" ca="1" si="51"/>
        <v>TERMINADO</v>
      </c>
      <c r="U797" s="47"/>
      <c r="V797" s="48"/>
      <c r="W797" s="48"/>
      <c r="X797" s="47"/>
      <c r="Y797" s="47"/>
      <c r="Z797" s="47"/>
      <c r="AA797" s="47"/>
      <c r="AB797" s="47"/>
      <c r="AC797" s="47"/>
      <c r="AD797" s="48"/>
      <c r="AE797" s="49"/>
      <c r="AF797" s="47"/>
      <c r="AG797" s="47"/>
      <c r="AH797" s="47"/>
      <c r="AI797" s="47"/>
      <c r="AJ797" s="47"/>
      <c r="AK797" s="47"/>
      <c r="AL797" s="41"/>
      <c r="AM797" s="41"/>
      <c r="AN797" s="51">
        <f t="shared" si="52"/>
        <v>98.675496688741717</v>
      </c>
      <c r="AO797" s="59"/>
    </row>
    <row r="798" spans="1:41" ht="15" x14ac:dyDescent="0.2">
      <c r="A798" s="34" t="s">
        <v>38</v>
      </c>
      <c r="B798" s="66">
        <v>805</v>
      </c>
      <c r="C798" s="36">
        <v>2016</v>
      </c>
      <c r="D798" s="38" t="s">
        <v>46</v>
      </c>
      <c r="E798" s="39">
        <v>42677</v>
      </c>
      <c r="F798" s="40" t="s">
        <v>1670</v>
      </c>
      <c r="G798" s="41" t="s">
        <v>41</v>
      </c>
      <c r="H798" s="41" t="s">
        <v>42</v>
      </c>
      <c r="I798" s="42">
        <v>2500000</v>
      </c>
      <c r="J798" s="54">
        <v>5000000</v>
      </c>
      <c r="K798" s="54">
        <v>2500000</v>
      </c>
      <c r="L798" s="43">
        <v>2500000</v>
      </c>
      <c r="M798" s="37" t="s">
        <v>43</v>
      </c>
      <c r="N798" s="41" t="s">
        <v>1671</v>
      </c>
      <c r="O798" s="44">
        <v>42677</v>
      </c>
      <c r="P798" s="44">
        <v>42766</v>
      </c>
      <c r="Q798" s="44">
        <v>42766</v>
      </c>
      <c r="R798" s="45">
        <f t="shared" si="50"/>
        <v>90</v>
      </c>
      <c r="S798" s="63">
        <f t="shared" si="49"/>
        <v>3</v>
      </c>
      <c r="T798" s="46" t="str">
        <f t="shared" ca="1" si="51"/>
        <v>TERMINADO</v>
      </c>
      <c r="U798" s="47"/>
      <c r="V798" s="48"/>
      <c r="W798" s="48"/>
      <c r="X798" s="47"/>
      <c r="Y798" s="47"/>
      <c r="Z798" s="47"/>
      <c r="AA798" s="47"/>
      <c r="AB798" s="47"/>
      <c r="AC798" s="47"/>
      <c r="AD798" s="48"/>
      <c r="AE798" s="49"/>
      <c r="AF798" s="47"/>
      <c r="AG798" s="47"/>
      <c r="AH798" s="47"/>
      <c r="AI798" s="47"/>
      <c r="AJ798" s="47"/>
      <c r="AK798" s="47"/>
      <c r="AL798" s="41"/>
      <c r="AM798" s="41"/>
      <c r="AN798" s="51">
        <f t="shared" si="52"/>
        <v>100</v>
      </c>
      <c r="AO798" s="59"/>
    </row>
    <row r="799" spans="1:41" ht="15" x14ac:dyDescent="0.2">
      <c r="A799" s="34" t="s">
        <v>38</v>
      </c>
      <c r="B799" s="66">
        <v>806</v>
      </c>
      <c r="C799" s="36">
        <v>2016</v>
      </c>
      <c r="D799" s="38" t="s">
        <v>46</v>
      </c>
      <c r="E799" s="39">
        <v>42677</v>
      </c>
      <c r="F799" s="40" t="s">
        <v>1672</v>
      </c>
      <c r="G799" s="41" t="s">
        <v>41</v>
      </c>
      <c r="H799" s="41" t="s">
        <v>42</v>
      </c>
      <c r="I799" s="42">
        <v>3000000</v>
      </c>
      <c r="J799" s="54">
        <v>15500000</v>
      </c>
      <c r="K799" s="54">
        <v>3000000</v>
      </c>
      <c r="L799" s="43">
        <v>12500000</v>
      </c>
      <c r="M799" s="37" t="s">
        <v>43</v>
      </c>
      <c r="N799" s="41" t="s">
        <v>1673</v>
      </c>
      <c r="O799" s="44">
        <v>42677</v>
      </c>
      <c r="P799" s="44">
        <v>42796</v>
      </c>
      <c r="Q799" s="44">
        <v>42796</v>
      </c>
      <c r="R799" s="45">
        <f t="shared" si="50"/>
        <v>120</v>
      </c>
      <c r="S799" s="63">
        <f t="shared" si="49"/>
        <v>4</v>
      </c>
      <c r="T799" s="46" t="str">
        <f t="shared" ca="1" si="51"/>
        <v>TERMINADO</v>
      </c>
      <c r="U799" s="47"/>
      <c r="V799" s="48"/>
      <c r="W799" s="48"/>
      <c r="X799" s="47"/>
      <c r="Y799" s="47"/>
      <c r="Z799" s="47"/>
      <c r="AA799" s="47"/>
      <c r="AB799" s="47"/>
      <c r="AC799" s="47"/>
      <c r="AD799" s="48"/>
      <c r="AE799" s="49"/>
      <c r="AF799" s="47"/>
      <c r="AG799" s="47"/>
      <c r="AH799" s="47"/>
      <c r="AI799" s="47"/>
      <c r="AJ799" s="47"/>
      <c r="AK799" s="47"/>
      <c r="AL799" s="41"/>
      <c r="AM799" s="41"/>
      <c r="AN799" s="51">
        <f t="shared" si="52"/>
        <v>100</v>
      </c>
      <c r="AO799" s="59"/>
    </row>
    <row r="800" spans="1:41" ht="15" x14ac:dyDescent="0.2">
      <c r="A800" s="34" t="s">
        <v>38</v>
      </c>
      <c r="B800" s="66">
        <v>807</v>
      </c>
      <c r="C800" s="36">
        <v>2016</v>
      </c>
      <c r="D800" s="38" t="s">
        <v>90</v>
      </c>
      <c r="E800" s="39">
        <v>42678</v>
      </c>
      <c r="F800" s="40" t="s">
        <v>1674</v>
      </c>
      <c r="G800" s="41" t="s">
        <v>41</v>
      </c>
      <c r="H800" s="41" t="s">
        <v>42</v>
      </c>
      <c r="I800" s="42">
        <v>5000000</v>
      </c>
      <c r="J800" s="54">
        <v>20900000</v>
      </c>
      <c r="K800" s="54">
        <v>5000000</v>
      </c>
      <c r="L800" s="43">
        <v>15900000</v>
      </c>
      <c r="M800" s="37" t="s">
        <v>43</v>
      </c>
      <c r="N800" s="41" t="s">
        <v>1675</v>
      </c>
      <c r="O800" s="44">
        <v>42678</v>
      </c>
      <c r="P800" s="44">
        <v>42797</v>
      </c>
      <c r="Q800" s="44">
        <v>42797</v>
      </c>
      <c r="R800" s="45">
        <f t="shared" si="50"/>
        <v>120</v>
      </c>
      <c r="S800" s="63">
        <f t="shared" si="49"/>
        <v>4</v>
      </c>
      <c r="T800" s="46" t="str">
        <f t="shared" ca="1" si="51"/>
        <v>TERMINADO</v>
      </c>
      <c r="U800" s="47"/>
      <c r="V800" s="48"/>
      <c r="W800" s="48"/>
      <c r="X800" s="47"/>
      <c r="Y800" s="47"/>
      <c r="Z800" s="47"/>
      <c r="AA800" s="47"/>
      <c r="AB800" s="47"/>
      <c r="AC800" s="47"/>
      <c r="AD800" s="48"/>
      <c r="AE800" s="49"/>
      <c r="AF800" s="47"/>
      <c r="AG800" s="47"/>
      <c r="AH800" s="47"/>
      <c r="AI800" s="47"/>
      <c r="AJ800" s="47"/>
      <c r="AK800" s="47"/>
      <c r="AL800" s="41"/>
      <c r="AM800" s="41"/>
      <c r="AN800" s="51">
        <f t="shared" si="52"/>
        <v>100</v>
      </c>
      <c r="AO800" s="59"/>
    </row>
    <row r="801" spans="1:41" ht="15" x14ac:dyDescent="0.2">
      <c r="A801" s="34" t="s">
        <v>38</v>
      </c>
      <c r="B801" s="66">
        <v>808</v>
      </c>
      <c r="C801" s="36">
        <v>2016</v>
      </c>
      <c r="D801" s="38" t="s">
        <v>46</v>
      </c>
      <c r="E801" s="39">
        <v>42682</v>
      </c>
      <c r="F801" s="40" t="s">
        <v>1676</v>
      </c>
      <c r="G801" s="41" t="s">
        <v>41</v>
      </c>
      <c r="H801" s="41" t="s">
        <v>42</v>
      </c>
      <c r="I801" s="42">
        <v>7000000</v>
      </c>
      <c r="J801" s="54">
        <v>28000000</v>
      </c>
      <c r="K801" s="54">
        <v>7000000</v>
      </c>
      <c r="L801" s="43">
        <v>21000000</v>
      </c>
      <c r="M801" s="37" t="s">
        <v>43</v>
      </c>
      <c r="N801" s="41" t="s">
        <v>1677</v>
      </c>
      <c r="O801" s="44">
        <v>42682</v>
      </c>
      <c r="P801" s="44">
        <v>42801</v>
      </c>
      <c r="Q801" s="44">
        <v>42801</v>
      </c>
      <c r="R801" s="45">
        <f t="shared" si="50"/>
        <v>120</v>
      </c>
      <c r="S801" s="63">
        <f t="shared" si="49"/>
        <v>4</v>
      </c>
      <c r="T801" s="46" t="str">
        <f t="shared" ca="1" si="51"/>
        <v>TERMINADO</v>
      </c>
      <c r="U801" s="47"/>
      <c r="V801" s="48"/>
      <c r="W801" s="48"/>
      <c r="X801" s="47"/>
      <c r="Y801" s="47"/>
      <c r="Z801" s="47"/>
      <c r="AA801" s="47"/>
      <c r="AB801" s="47"/>
      <c r="AC801" s="47"/>
      <c r="AD801" s="48"/>
      <c r="AE801" s="49"/>
      <c r="AF801" s="47"/>
      <c r="AG801" s="47"/>
      <c r="AH801" s="47"/>
      <c r="AI801" s="47"/>
      <c r="AJ801" s="47"/>
      <c r="AK801" s="47"/>
      <c r="AL801" s="41"/>
      <c r="AM801" s="41"/>
      <c r="AN801" s="51">
        <f t="shared" si="52"/>
        <v>100</v>
      </c>
      <c r="AO801" s="59"/>
    </row>
    <row r="802" spans="1:41" ht="15" x14ac:dyDescent="0.2">
      <c r="A802" s="34" t="s">
        <v>38</v>
      </c>
      <c r="B802" s="66">
        <v>809</v>
      </c>
      <c r="C802" s="36">
        <v>2016</v>
      </c>
      <c r="D802" s="38" t="s">
        <v>743</v>
      </c>
      <c r="E802" s="39">
        <v>42682</v>
      </c>
      <c r="F802" s="40" t="s">
        <v>1678</v>
      </c>
      <c r="G802" s="41" t="s">
        <v>41</v>
      </c>
      <c r="H802" s="41" t="s">
        <v>42</v>
      </c>
      <c r="I802" s="42">
        <v>4500000</v>
      </c>
      <c r="J802" s="54">
        <v>9000000</v>
      </c>
      <c r="K802" s="54">
        <v>4500000</v>
      </c>
      <c r="L802" s="43">
        <v>4500000</v>
      </c>
      <c r="M802" s="37" t="s">
        <v>43</v>
      </c>
      <c r="N802" s="41" t="s">
        <v>1679</v>
      </c>
      <c r="O802" s="44">
        <v>42682</v>
      </c>
      <c r="P802" s="44">
        <v>42801</v>
      </c>
      <c r="Q802" s="44">
        <v>42801</v>
      </c>
      <c r="R802" s="45">
        <f t="shared" si="50"/>
        <v>120</v>
      </c>
      <c r="S802" s="63">
        <f t="shared" si="49"/>
        <v>4</v>
      </c>
      <c r="T802" s="46" t="str">
        <f t="shared" ca="1" si="51"/>
        <v>TERMINADO</v>
      </c>
      <c r="U802" s="47"/>
      <c r="V802" s="48"/>
      <c r="W802" s="48"/>
      <c r="X802" s="47"/>
      <c r="Y802" s="47"/>
      <c r="Z802" s="47"/>
      <c r="AA802" s="47"/>
      <c r="AB802" s="47"/>
      <c r="AC802" s="47"/>
      <c r="AD802" s="48"/>
      <c r="AE802" s="49"/>
      <c r="AF802" s="47"/>
      <c r="AG802" s="47"/>
      <c r="AH802" s="47"/>
      <c r="AI802" s="47"/>
      <c r="AJ802" s="47"/>
      <c r="AK802" s="47"/>
      <c r="AL802" s="41"/>
      <c r="AM802" s="41"/>
      <c r="AN802" s="51">
        <f t="shared" si="52"/>
        <v>100</v>
      </c>
      <c r="AO802" s="59"/>
    </row>
    <row r="803" spans="1:41" ht="15" x14ac:dyDescent="0.2">
      <c r="A803" s="34" t="s">
        <v>38</v>
      </c>
      <c r="B803" s="66">
        <v>810</v>
      </c>
      <c r="C803" s="36">
        <v>2016</v>
      </c>
      <c r="D803" s="38" t="s">
        <v>39</v>
      </c>
      <c r="E803" s="39">
        <v>42682</v>
      </c>
      <c r="F803" s="40" t="s">
        <v>1680</v>
      </c>
      <c r="G803" s="41" t="s">
        <v>41</v>
      </c>
      <c r="H803" s="41" t="s">
        <v>42</v>
      </c>
      <c r="I803" s="42">
        <v>1500000</v>
      </c>
      <c r="J803" s="54">
        <v>7000000</v>
      </c>
      <c r="K803" s="54">
        <v>1500000</v>
      </c>
      <c r="L803" s="43">
        <v>5500000</v>
      </c>
      <c r="M803" s="37" t="s">
        <v>43</v>
      </c>
      <c r="N803" s="41" t="s">
        <v>1681</v>
      </c>
      <c r="O803" s="44">
        <v>42682</v>
      </c>
      <c r="P803" s="44">
        <v>42801</v>
      </c>
      <c r="Q803" s="44">
        <v>42801</v>
      </c>
      <c r="R803" s="45">
        <f t="shared" si="50"/>
        <v>120</v>
      </c>
      <c r="S803" s="63">
        <f t="shared" si="49"/>
        <v>4</v>
      </c>
      <c r="T803" s="46" t="str">
        <f t="shared" ca="1" si="51"/>
        <v>TERMINADO</v>
      </c>
      <c r="U803" s="47"/>
      <c r="V803" s="48"/>
      <c r="W803" s="48"/>
      <c r="X803" s="47"/>
      <c r="Y803" s="47"/>
      <c r="Z803" s="47"/>
      <c r="AA803" s="47"/>
      <c r="AB803" s="47"/>
      <c r="AC803" s="47"/>
      <c r="AD803" s="48"/>
      <c r="AE803" s="49"/>
      <c r="AF803" s="47"/>
      <c r="AG803" s="47"/>
      <c r="AH803" s="47"/>
      <c r="AI803" s="47"/>
      <c r="AJ803" s="47"/>
      <c r="AK803" s="47"/>
      <c r="AL803" s="41"/>
      <c r="AM803" s="41"/>
      <c r="AN803" s="51">
        <f t="shared" si="52"/>
        <v>100</v>
      </c>
      <c r="AO803" s="59"/>
    </row>
    <row r="804" spans="1:41" ht="15" x14ac:dyDescent="0.2">
      <c r="A804" s="34" t="s">
        <v>38</v>
      </c>
      <c r="B804" s="66">
        <v>811</v>
      </c>
      <c r="C804" s="36">
        <v>2016</v>
      </c>
      <c r="D804" s="38" t="s">
        <v>53</v>
      </c>
      <c r="E804" s="39">
        <v>42682</v>
      </c>
      <c r="F804" s="40" t="s">
        <v>1682</v>
      </c>
      <c r="G804" s="41" t="s">
        <v>41</v>
      </c>
      <c r="H804" s="41" t="s">
        <v>42</v>
      </c>
      <c r="I804" s="42">
        <v>4500000</v>
      </c>
      <c r="J804" s="54">
        <v>19500000</v>
      </c>
      <c r="K804" s="54">
        <v>4500000</v>
      </c>
      <c r="L804" s="43">
        <v>15000000</v>
      </c>
      <c r="M804" s="37" t="s">
        <v>43</v>
      </c>
      <c r="N804" s="41" t="s">
        <v>1683</v>
      </c>
      <c r="O804" s="44">
        <v>42682</v>
      </c>
      <c r="P804" s="44">
        <v>42825</v>
      </c>
      <c r="Q804" s="44">
        <v>42825</v>
      </c>
      <c r="R804" s="45">
        <f t="shared" si="50"/>
        <v>144</v>
      </c>
      <c r="S804" s="63">
        <f t="shared" si="49"/>
        <v>4.8</v>
      </c>
      <c r="T804" s="46" t="str">
        <f t="shared" ca="1" si="51"/>
        <v>TERMINADO</v>
      </c>
      <c r="U804" s="47"/>
      <c r="V804" s="48"/>
      <c r="W804" s="48"/>
      <c r="X804" s="47"/>
      <c r="Y804" s="47"/>
      <c r="Z804" s="47"/>
      <c r="AA804" s="47"/>
      <c r="AB804" s="47"/>
      <c r="AC804" s="47"/>
      <c r="AD804" s="48"/>
      <c r="AE804" s="49"/>
      <c r="AF804" s="47"/>
      <c r="AG804" s="47"/>
      <c r="AH804" s="47"/>
      <c r="AI804" s="47"/>
      <c r="AJ804" s="47"/>
      <c r="AK804" s="47"/>
      <c r="AL804" s="41"/>
      <c r="AM804" s="41"/>
      <c r="AN804" s="51">
        <f t="shared" si="52"/>
        <v>100</v>
      </c>
      <c r="AO804" s="59"/>
    </row>
    <row r="805" spans="1:41" ht="15" x14ac:dyDescent="0.2">
      <c r="A805" s="34" t="s">
        <v>38</v>
      </c>
      <c r="B805" s="35">
        <v>812</v>
      </c>
      <c r="C805" s="36">
        <v>2016</v>
      </c>
      <c r="D805" s="38" t="s">
        <v>53</v>
      </c>
      <c r="E805" s="39">
        <v>42682</v>
      </c>
      <c r="F805" s="40" t="s">
        <v>1684</v>
      </c>
      <c r="G805" s="41" t="s">
        <v>41</v>
      </c>
      <c r="H805" s="41" t="s">
        <v>42</v>
      </c>
      <c r="I805" s="42">
        <v>15000000</v>
      </c>
      <c r="J805" s="54">
        <v>15000000</v>
      </c>
      <c r="K805" s="54">
        <v>0</v>
      </c>
      <c r="L805" s="43">
        <v>0</v>
      </c>
      <c r="M805" s="37" t="s">
        <v>43</v>
      </c>
      <c r="N805" s="41" t="s">
        <v>1685</v>
      </c>
      <c r="O805" s="44">
        <v>42682</v>
      </c>
      <c r="P805" s="44">
        <v>42735</v>
      </c>
      <c r="Q805" s="44">
        <v>42735</v>
      </c>
      <c r="R805" s="45">
        <f t="shared" si="50"/>
        <v>54</v>
      </c>
      <c r="S805" s="63">
        <f t="shared" si="49"/>
        <v>1.8</v>
      </c>
      <c r="T805" s="46" t="str">
        <f t="shared" ca="1" si="51"/>
        <v>TERMINADO</v>
      </c>
      <c r="U805" s="47"/>
      <c r="V805" s="48"/>
      <c r="W805" s="48"/>
      <c r="X805" s="47"/>
      <c r="Y805" s="47"/>
      <c r="Z805" s="47"/>
      <c r="AA805" s="47"/>
      <c r="AB805" s="47"/>
      <c r="AC805" s="47"/>
      <c r="AD805" s="48"/>
      <c r="AE805" s="49"/>
      <c r="AF805" s="47"/>
      <c r="AG805" s="47"/>
      <c r="AH805" s="47"/>
      <c r="AI805" s="47"/>
      <c r="AJ805" s="47"/>
      <c r="AK805" s="47"/>
      <c r="AL805" s="41"/>
      <c r="AM805" s="41"/>
      <c r="AN805" s="51">
        <f ca="1">IF(R805=1,"",100*($T$1-O805+1)/R805)</f>
        <v>2755.5555555555557</v>
      </c>
      <c r="AO805" s="59"/>
    </row>
    <row r="806" spans="1:41" ht="15" x14ac:dyDescent="0.2">
      <c r="A806" s="34" t="s">
        <v>38</v>
      </c>
      <c r="B806" s="66">
        <v>813</v>
      </c>
      <c r="C806" s="36">
        <v>2016</v>
      </c>
      <c r="D806" s="38" t="s">
        <v>53</v>
      </c>
      <c r="E806" s="39">
        <v>42682</v>
      </c>
      <c r="F806" s="40" t="s">
        <v>1686</v>
      </c>
      <c r="G806" s="41" t="s">
        <v>41</v>
      </c>
      <c r="H806" s="41" t="s">
        <v>42</v>
      </c>
      <c r="I806" s="42">
        <v>1500000</v>
      </c>
      <c r="J806" s="54">
        <v>7400000</v>
      </c>
      <c r="K806" s="54">
        <v>1500000</v>
      </c>
      <c r="L806" s="43">
        <v>5900000</v>
      </c>
      <c r="M806" s="37" t="s">
        <v>43</v>
      </c>
      <c r="N806" s="41" t="s">
        <v>1687</v>
      </c>
      <c r="O806" s="44">
        <v>42682</v>
      </c>
      <c r="P806" s="44">
        <v>42794</v>
      </c>
      <c r="Q806" s="44">
        <v>42794</v>
      </c>
      <c r="R806" s="45">
        <f t="shared" si="50"/>
        <v>113</v>
      </c>
      <c r="S806" s="63">
        <f t="shared" si="49"/>
        <v>3.7666666666666666</v>
      </c>
      <c r="T806" s="46" t="str">
        <f t="shared" ca="1" si="51"/>
        <v>TERMINADO</v>
      </c>
      <c r="U806" s="47"/>
      <c r="V806" s="48"/>
      <c r="W806" s="48"/>
      <c r="X806" s="47"/>
      <c r="Y806" s="47"/>
      <c r="Z806" s="47"/>
      <c r="AA806" s="47"/>
      <c r="AB806" s="47"/>
      <c r="AC806" s="47"/>
      <c r="AD806" s="48"/>
      <c r="AE806" s="49"/>
      <c r="AF806" s="47"/>
      <c r="AG806" s="47"/>
      <c r="AH806" s="47"/>
      <c r="AI806" s="47"/>
      <c r="AJ806" s="47"/>
      <c r="AK806" s="47"/>
      <c r="AL806" s="41"/>
      <c r="AM806" s="41"/>
      <c r="AN806" s="51">
        <f t="shared" ref="AN806:AN811" si="53">IF(P806&lt;=S$1,100,100*($S$1-O806+1)/R806)</f>
        <v>100</v>
      </c>
      <c r="AO806" s="59"/>
    </row>
    <row r="807" spans="1:41" ht="15" x14ac:dyDescent="0.2">
      <c r="A807" s="34" t="s">
        <v>38</v>
      </c>
      <c r="B807" s="66">
        <v>814</v>
      </c>
      <c r="C807" s="36">
        <v>2016</v>
      </c>
      <c r="D807" s="38" t="s">
        <v>63</v>
      </c>
      <c r="E807" s="39">
        <v>42682</v>
      </c>
      <c r="F807" s="40" t="s">
        <v>1688</v>
      </c>
      <c r="G807" s="41" t="s">
        <v>41</v>
      </c>
      <c r="H807" s="41" t="s">
        <v>42</v>
      </c>
      <c r="I807" s="42">
        <v>5250000</v>
      </c>
      <c r="J807" s="54">
        <v>15796998</v>
      </c>
      <c r="K807" s="54">
        <v>5250000</v>
      </c>
      <c r="L807" s="43">
        <v>10546998</v>
      </c>
      <c r="M807" s="37" t="s">
        <v>43</v>
      </c>
      <c r="N807" s="41" t="s">
        <v>1689</v>
      </c>
      <c r="O807" s="44">
        <v>42682</v>
      </c>
      <c r="P807" s="44">
        <v>42832</v>
      </c>
      <c r="Q807" s="44">
        <v>42832</v>
      </c>
      <c r="R807" s="45">
        <f t="shared" si="50"/>
        <v>151</v>
      </c>
      <c r="S807" s="63">
        <f t="shared" si="49"/>
        <v>5.0333333333333332</v>
      </c>
      <c r="T807" s="46" t="str">
        <f t="shared" ca="1" si="51"/>
        <v>TERMINADO</v>
      </c>
      <c r="U807" s="47"/>
      <c r="V807" s="48"/>
      <c r="W807" s="48"/>
      <c r="X807" s="47"/>
      <c r="Y807" s="47"/>
      <c r="Z807" s="47"/>
      <c r="AA807" s="47"/>
      <c r="AB807" s="47"/>
      <c r="AC807" s="47"/>
      <c r="AD807" s="48"/>
      <c r="AE807" s="49"/>
      <c r="AF807" s="47"/>
      <c r="AG807" s="47"/>
      <c r="AH807" s="47"/>
      <c r="AI807" s="47"/>
      <c r="AJ807" s="47"/>
      <c r="AK807" s="47"/>
      <c r="AL807" s="41"/>
      <c r="AM807" s="41"/>
      <c r="AN807" s="51">
        <f t="shared" si="53"/>
        <v>95.36423841059603</v>
      </c>
      <c r="AO807" s="59"/>
    </row>
    <row r="808" spans="1:41" ht="15" x14ac:dyDescent="0.2">
      <c r="A808" s="34" t="s">
        <v>38</v>
      </c>
      <c r="B808" s="66">
        <v>815</v>
      </c>
      <c r="C808" s="36">
        <v>2016</v>
      </c>
      <c r="D808" s="38" t="s">
        <v>53</v>
      </c>
      <c r="E808" s="39">
        <v>42682</v>
      </c>
      <c r="F808" s="40" t="s">
        <v>1690</v>
      </c>
      <c r="G808" s="41" t="s">
        <v>41</v>
      </c>
      <c r="H808" s="41" t="s">
        <v>42</v>
      </c>
      <c r="I808" s="42">
        <v>2000000</v>
      </c>
      <c r="J808" s="54">
        <v>7500000</v>
      </c>
      <c r="K808" s="54">
        <v>2000000</v>
      </c>
      <c r="L808" s="43">
        <v>5500000</v>
      </c>
      <c r="M808" s="37" t="s">
        <v>43</v>
      </c>
      <c r="N808" s="41" t="s">
        <v>1691</v>
      </c>
      <c r="O808" s="44">
        <v>42682</v>
      </c>
      <c r="P808" s="44">
        <v>42794</v>
      </c>
      <c r="Q808" s="44">
        <v>42794</v>
      </c>
      <c r="R808" s="45">
        <f t="shared" si="50"/>
        <v>113</v>
      </c>
      <c r="S808" s="63">
        <f t="shared" si="49"/>
        <v>3.7666666666666666</v>
      </c>
      <c r="T808" s="46" t="str">
        <f t="shared" ca="1" si="51"/>
        <v>TERMINADO</v>
      </c>
      <c r="U808" s="47"/>
      <c r="V808" s="48"/>
      <c r="W808" s="48"/>
      <c r="X808" s="47"/>
      <c r="Y808" s="47"/>
      <c r="Z808" s="47"/>
      <c r="AA808" s="47"/>
      <c r="AB808" s="47"/>
      <c r="AC808" s="47"/>
      <c r="AD808" s="48"/>
      <c r="AE808" s="49"/>
      <c r="AF808" s="47"/>
      <c r="AG808" s="47"/>
      <c r="AH808" s="47"/>
      <c r="AI808" s="47"/>
      <c r="AJ808" s="47"/>
      <c r="AK808" s="47"/>
      <c r="AL808" s="41"/>
      <c r="AM808" s="41"/>
      <c r="AN808" s="51">
        <f t="shared" si="53"/>
        <v>100</v>
      </c>
      <c r="AO808" s="59"/>
    </row>
    <row r="809" spans="1:41" ht="15" x14ac:dyDescent="0.2">
      <c r="A809" s="34" t="s">
        <v>38</v>
      </c>
      <c r="B809" s="66">
        <v>816</v>
      </c>
      <c r="C809" s="36">
        <v>2016</v>
      </c>
      <c r="D809" s="38" t="s">
        <v>53</v>
      </c>
      <c r="E809" s="39">
        <v>42682</v>
      </c>
      <c r="F809" s="40" t="s">
        <v>1692</v>
      </c>
      <c r="G809" s="41" t="s">
        <v>41</v>
      </c>
      <c r="H809" s="41" t="s">
        <v>42</v>
      </c>
      <c r="I809" s="42">
        <v>3000000</v>
      </c>
      <c r="J809" s="54">
        <v>8880000</v>
      </c>
      <c r="K809" s="54">
        <v>3000000</v>
      </c>
      <c r="L809" s="43">
        <v>5880000</v>
      </c>
      <c r="M809" s="37" t="s">
        <v>43</v>
      </c>
      <c r="N809" s="41" t="s">
        <v>1693</v>
      </c>
      <c r="O809" s="44">
        <v>42682</v>
      </c>
      <c r="P809" s="44">
        <v>42794</v>
      </c>
      <c r="Q809" s="44">
        <v>42794</v>
      </c>
      <c r="R809" s="45">
        <f t="shared" si="50"/>
        <v>113</v>
      </c>
      <c r="S809" s="63">
        <f t="shared" si="49"/>
        <v>3.7666666666666666</v>
      </c>
      <c r="T809" s="46" t="str">
        <f t="shared" ca="1" si="51"/>
        <v>TERMINADO</v>
      </c>
      <c r="U809" s="47"/>
      <c r="V809" s="48"/>
      <c r="W809" s="48"/>
      <c r="X809" s="47"/>
      <c r="Y809" s="47"/>
      <c r="Z809" s="47"/>
      <c r="AA809" s="47"/>
      <c r="AB809" s="47"/>
      <c r="AC809" s="47"/>
      <c r="AD809" s="48"/>
      <c r="AE809" s="49"/>
      <c r="AF809" s="47"/>
      <c r="AG809" s="47"/>
      <c r="AH809" s="47"/>
      <c r="AI809" s="47"/>
      <c r="AJ809" s="47"/>
      <c r="AK809" s="47"/>
      <c r="AL809" s="41"/>
      <c r="AM809" s="41"/>
      <c r="AN809" s="51">
        <f t="shared" si="53"/>
        <v>100</v>
      </c>
      <c r="AO809" s="59"/>
    </row>
    <row r="810" spans="1:41" ht="15" x14ac:dyDescent="0.2">
      <c r="A810" s="34" t="s">
        <v>38</v>
      </c>
      <c r="B810" s="66">
        <v>817</v>
      </c>
      <c r="C810" s="36">
        <v>2016</v>
      </c>
      <c r="D810" s="38" t="s">
        <v>146</v>
      </c>
      <c r="E810" s="39">
        <v>42683</v>
      </c>
      <c r="F810" s="40" t="s">
        <v>1694</v>
      </c>
      <c r="G810" s="41" t="s">
        <v>41</v>
      </c>
      <c r="H810" s="41" t="s">
        <v>42</v>
      </c>
      <c r="I810" s="42">
        <v>4500000</v>
      </c>
      <c r="J810" s="54">
        <v>13500000</v>
      </c>
      <c r="K810" s="54">
        <v>4500000</v>
      </c>
      <c r="L810" s="43">
        <v>9000000</v>
      </c>
      <c r="M810" s="37" t="s">
        <v>43</v>
      </c>
      <c r="N810" s="41" t="s">
        <v>1695</v>
      </c>
      <c r="O810" s="44">
        <v>42683</v>
      </c>
      <c r="P810" s="44">
        <v>42833</v>
      </c>
      <c r="Q810" s="44">
        <v>42833</v>
      </c>
      <c r="R810" s="45">
        <f t="shared" si="50"/>
        <v>151</v>
      </c>
      <c r="S810" s="63">
        <f t="shared" si="49"/>
        <v>5.0333333333333332</v>
      </c>
      <c r="T810" s="46" t="str">
        <f t="shared" ca="1" si="51"/>
        <v>TERMINADO</v>
      </c>
      <c r="U810" s="47"/>
      <c r="V810" s="48"/>
      <c r="W810" s="48"/>
      <c r="X810" s="47"/>
      <c r="Y810" s="47"/>
      <c r="Z810" s="47"/>
      <c r="AA810" s="47"/>
      <c r="AB810" s="47"/>
      <c r="AC810" s="47"/>
      <c r="AD810" s="48"/>
      <c r="AE810" s="49"/>
      <c r="AF810" s="47"/>
      <c r="AG810" s="47"/>
      <c r="AH810" s="47"/>
      <c r="AI810" s="47"/>
      <c r="AJ810" s="47"/>
      <c r="AK810" s="47"/>
      <c r="AL810" s="41"/>
      <c r="AM810" s="41"/>
      <c r="AN810" s="51">
        <f t="shared" si="53"/>
        <v>94.701986754966882</v>
      </c>
      <c r="AO810" s="59"/>
    </row>
    <row r="811" spans="1:41" ht="15" x14ac:dyDescent="0.2">
      <c r="A811" s="34" t="s">
        <v>38</v>
      </c>
      <c r="B811" s="66">
        <v>818</v>
      </c>
      <c r="C811" s="36">
        <v>2016</v>
      </c>
      <c r="D811" s="38" t="s">
        <v>63</v>
      </c>
      <c r="E811" s="39">
        <v>42683</v>
      </c>
      <c r="F811" s="40" t="s">
        <v>1696</v>
      </c>
      <c r="G811" s="41" t="s">
        <v>41</v>
      </c>
      <c r="H811" s="41" t="s">
        <v>42</v>
      </c>
      <c r="I811" s="42">
        <v>1000000</v>
      </c>
      <c r="J811" s="54">
        <v>4000000</v>
      </c>
      <c r="K811" s="54">
        <v>1000000</v>
      </c>
      <c r="L811" s="43">
        <v>3000000</v>
      </c>
      <c r="M811" s="37" t="s">
        <v>43</v>
      </c>
      <c r="N811" s="41" t="s">
        <v>1697</v>
      </c>
      <c r="O811" s="44">
        <v>42683</v>
      </c>
      <c r="P811" s="44">
        <v>42833</v>
      </c>
      <c r="Q811" s="44">
        <v>42833</v>
      </c>
      <c r="R811" s="45">
        <f t="shared" si="50"/>
        <v>151</v>
      </c>
      <c r="S811" s="63">
        <f t="shared" si="49"/>
        <v>5.0333333333333332</v>
      </c>
      <c r="T811" s="46" t="str">
        <f t="shared" ca="1" si="51"/>
        <v>TERMINADO</v>
      </c>
      <c r="U811" s="47"/>
      <c r="V811" s="48"/>
      <c r="W811" s="48"/>
      <c r="X811" s="47"/>
      <c r="Y811" s="47"/>
      <c r="Z811" s="47"/>
      <c r="AA811" s="47"/>
      <c r="AB811" s="47"/>
      <c r="AC811" s="47"/>
      <c r="AD811" s="48"/>
      <c r="AE811" s="49"/>
      <c r="AF811" s="47"/>
      <c r="AG811" s="47"/>
      <c r="AH811" s="47"/>
      <c r="AI811" s="47"/>
      <c r="AJ811" s="47"/>
      <c r="AK811" s="47"/>
      <c r="AL811" s="41"/>
      <c r="AM811" s="41"/>
      <c r="AN811" s="51">
        <f t="shared" si="53"/>
        <v>94.701986754966882</v>
      </c>
      <c r="AO811" s="59"/>
    </row>
    <row r="812" spans="1:41" ht="15" x14ac:dyDescent="0.2">
      <c r="A812" s="34" t="s">
        <v>38</v>
      </c>
      <c r="B812" s="35">
        <v>819</v>
      </c>
      <c r="C812" s="36">
        <v>2016</v>
      </c>
      <c r="D812" s="38" t="s">
        <v>53</v>
      </c>
      <c r="E812" s="39">
        <v>42683</v>
      </c>
      <c r="F812" s="40" t="s">
        <v>1698</v>
      </c>
      <c r="G812" s="41" t="s">
        <v>41</v>
      </c>
      <c r="H812" s="41" t="s">
        <v>42</v>
      </c>
      <c r="I812" s="42">
        <v>15000000</v>
      </c>
      <c r="J812" s="54">
        <v>15000000</v>
      </c>
      <c r="K812" s="54">
        <v>0</v>
      </c>
      <c r="L812" s="43">
        <v>0</v>
      </c>
      <c r="M812" s="37" t="s">
        <v>43</v>
      </c>
      <c r="N812" s="41" t="s">
        <v>1699</v>
      </c>
      <c r="O812" s="44">
        <v>42683</v>
      </c>
      <c r="P812" s="44">
        <v>42735</v>
      </c>
      <c r="Q812" s="44">
        <v>42735</v>
      </c>
      <c r="R812" s="45">
        <f t="shared" si="50"/>
        <v>53</v>
      </c>
      <c r="S812" s="63">
        <f t="shared" si="49"/>
        <v>1.7666666666666666</v>
      </c>
      <c r="T812" s="46" t="str">
        <f t="shared" ca="1" si="51"/>
        <v>TERMINADO</v>
      </c>
      <c r="U812" s="47"/>
      <c r="V812" s="48"/>
      <c r="W812" s="48"/>
      <c r="X812" s="47"/>
      <c r="Y812" s="47"/>
      <c r="Z812" s="47"/>
      <c r="AA812" s="47"/>
      <c r="AB812" s="47"/>
      <c r="AC812" s="47"/>
      <c r="AD812" s="48"/>
      <c r="AE812" s="49"/>
      <c r="AF812" s="47"/>
      <c r="AG812" s="47"/>
      <c r="AH812" s="47"/>
      <c r="AI812" s="47"/>
      <c r="AJ812" s="47"/>
      <c r="AK812" s="47"/>
      <c r="AL812" s="41"/>
      <c r="AM812" s="41"/>
      <c r="AN812" s="51">
        <f ca="1">IF(R812=1,"",100*($T$1-O812+1)/R812)</f>
        <v>2805.6603773584907</v>
      </c>
      <c r="AO812" s="59"/>
    </row>
    <row r="813" spans="1:41" ht="15" x14ac:dyDescent="0.2">
      <c r="A813" s="34" t="s">
        <v>38</v>
      </c>
      <c r="B813" s="35">
        <v>820</v>
      </c>
      <c r="C813" s="36">
        <v>2016</v>
      </c>
      <c r="D813" s="38" t="s">
        <v>46</v>
      </c>
      <c r="E813" s="39">
        <v>42685</v>
      </c>
      <c r="F813" s="40" t="s">
        <v>1700</v>
      </c>
      <c r="G813" s="41" t="s">
        <v>41</v>
      </c>
      <c r="H813" s="41" t="s">
        <v>42</v>
      </c>
      <c r="I813" s="42">
        <v>8000000</v>
      </c>
      <c r="J813" s="54">
        <v>14000000</v>
      </c>
      <c r="K813" s="54">
        <v>2000000</v>
      </c>
      <c r="L813" s="43">
        <v>6000000</v>
      </c>
      <c r="M813" s="37" t="s">
        <v>43</v>
      </c>
      <c r="N813" s="41" t="s">
        <v>1701</v>
      </c>
      <c r="O813" s="44">
        <v>42685</v>
      </c>
      <c r="P813" s="44">
        <v>42735</v>
      </c>
      <c r="Q813" s="44">
        <v>42735</v>
      </c>
      <c r="R813" s="45">
        <f t="shared" si="50"/>
        <v>51</v>
      </c>
      <c r="S813" s="63">
        <f t="shared" si="49"/>
        <v>1.7</v>
      </c>
      <c r="T813" s="46" t="str">
        <f t="shared" ca="1" si="51"/>
        <v>TERMINADO</v>
      </c>
      <c r="U813" s="47"/>
      <c r="V813" s="48"/>
      <c r="W813" s="48"/>
      <c r="X813" s="47"/>
      <c r="Y813" s="47"/>
      <c r="Z813" s="47"/>
      <c r="AA813" s="47"/>
      <c r="AB813" s="47"/>
      <c r="AC813" s="47"/>
      <c r="AD813" s="48"/>
      <c r="AE813" s="49"/>
      <c r="AF813" s="47"/>
      <c r="AG813" s="47"/>
      <c r="AH813" s="47"/>
      <c r="AI813" s="47"/>
      <c r="AJ813" s="47"/>
      <c r="AK813" s="47"/>
      <c r="AL813" s="41"/>
      <c r="AM813" s="41"/>
      <c r="AN813" s="51">
        <f ca="1">IF(R813=1,"",100*($T$1-O813+1)/R813)</f>
        <v>2911.7647058823532</v>
      </c>
      <c r="AO813" s="59"/>
    </row>
    <row r="814" spans="1:41" ht="15" x14ac:dyDescent="0.2">
      <c r="A814" s="34" t="s">
        <v>38</v>
      </c>
      <c r="B814" s="66">
        <v>821</v>
      </c>
      <c r="C814" s="36">
        <v>2016</v>
      </c>
      <c r="D814" s="38" t="s">
        <v>53</v>
      </c>
      <c r="E814" s="39">
        <v>42685</v>
      </c>
      <c r="F814" s="40" t="s">
        <v>1702</v>
      </c>
      <c r="G814" s="41" t="s">
        <v>41</v>
      </c>
      <c r="H814" s="41" t="s">
        <v>42</v>
      </c>
      <c r="I814" s="42">
        <v>2000000</v>
      </c>
      <c r="J814" s="54">
        <v>10400000</v>
      </c>
      <c r="K814" s="54">
        <v>2000000</v>
      </c>
      <c r="L814" s="43">
        <v>8400000</v>
      </c>
      <c r="M814" s="37" t="s">
        <v>43</v>
      </c>
      <c r="N814" s="41" t="s">
        <v>1703</v>
      </c>
      <c r="O814" s="44">
        <v>42685</v>
      </c>
      <c r="P814" s="44">
        <v>42806</v>
      </c>
      <c r="Q814" s="44">
        <v>42806</v>
      </c>
      <c r="R814" s="45">
        <f t="shared" si="50"/>
        <v>122</v>
      </c>
      <c r="S814" s="63">
        <f t="shared" si="49"/>
        <v>4.0666666666666664</v>
      </c>
      <c r="T814" s="46" t="str">
        <f t="shared" ca="1" si="51"/>
        <v>TERMINADO</v>
      </c>
      <c r="U814" s="47"/>
      <c r="V814" s="48"/>
      <c r="W814" s="48"/>
      <c r="X814" s="47"/>
      <c r="Y814" s="47"/>
      <c r="Z814" s="47"/>
      <c r="AA814" s="47"/>
      <c r="AB814" s="47"/>
      <c r="AC814" s="47"/>
      <c r="AD814" s="48"/>
      <c r="AE814" s="49"/>
      <c r="AF814" s="47"/>
      <c r="AG814" s="47"/>
      <c r="AH814" s="47"/>
      <c r="AI814" s="47"/>
      <c r="AJ814" s="47"/>
      <c r="AK814" s="47"/>
      <c r="AL814" s="41"/>
      <c r="AM814" s="41"/>
      <c r="AN814" s="51">
        <f t="shared" ref="AN814:AN830" si="54">IF(P814&lt;=S$1,100,100*($S$1-O814+1)/R814)</f>
        <v>100</v>
      </c>
      <c r="AO814" s="59"/>
    </row>
    <row r="815" spans="1:41" ht="15" x14ac:dyDescent="0.2">
      <c r="A815" s="34" t="s">
        <v>38</v>
      </c>
      <c r="B815" s="66">
        <v>822</v>
      </c>
      <c r="C815" s="36">
        <v>2016</v>
      </c>
      <c r="D815" s="38" t="s">
        <v>444</v>
      </c>
      <c r="E815" s="39">
        <v>42685</v>
      </c>
      <c r="F815" s="40" t="s">
        <v>1704</v>
      </c>
      <c r="G815" s="41" t="s">
        <v>41</v>
      </c>
      <c r="H815" s="41" t="s">
        <v>42</v>
      </c>
      <c r="I815" s="42">
        <v>1500000</v>
      </c>
      <c r="J815" s="54">
        <v>16000000</v>
      </c>
      <c r="K815" s="54">
        <v>1500000</v>
      </c>
      <c r="L815" s="43">
        <v>14500000</v>
      </c>
      <c r="M815" s="37" t="s">
        <v>43</v>
      </c>
      <c r="N815" s="41" t="s">
        <v>1705</v>
      </c>
      <c r="O815" s="44">
        <v>42685</v>
      </c>
      <c r="P815" s="44">
        <v>42855</v>
      </c>
      <c r="Q815" s="44">
        <v>42855</v>
      </c>
      <c r="R815" s="45">
        <f t="shared" si="50"/>
        <v>171</v>
      </c>
      <c r="S815" s="63">
        <f t="shared" si="49"/>
        <v>5.7</v>
      </c>
      <c r="T815" s="46" t="str">
        <f t="shared" ca="1" si="51"/>
        <v>TERMINADO</v>
      </c>
      <c r="U815" s="47"/>
      <c r="V815" s="48"/>
      <c r="W815" s="48"/>
      <c r="X815" s="47"/>
      <c r="Y815" s="47"/>
      <c r="Z815" s="47"/>
      <c r="AA815" s="47"/>
      <c r="AB815" s="47"/>
      <c r="AC815" s="47"/>
      <c r="AD815" s="48"/>
      <c r="AE815" s="49"/>
      <c r="AF815" s="47"/>
      <c r="AG815" s="47"/>
      <c r="AH815" s="47"/>
      <c r="AI815" s="47"/>
      <c r="AJ815" s="47"/>
      <c r="AK815" s="47"/>
      <c r="AL815" s="41"/>
      <c r="AM815" s="41"/>
      <c r="AN815" s="51">
        <f t="shared" si="54"/>
        <v>82.456140350877192</v>
      </c>
      <c r="AO815" s="59"/>
    </row>
    <row r="816" spans="1:41" ht="15" x14ac:dyDescent="0.2">
      <c r="A816" s="34" t="s">
        <v>38</v>
      </c>
      <c r="B816" s="66">
        <v>823</v>
      </c>
      <c r="C816" s="36">
        <v>2016</v>
      </c>
      <c r="D816" s="38" t="s">
        <v>743</v>
      </c>
      <c r="E816" s="39">
        <v>42685</v>
      </c>
      <c r="F816" s="40" t="s">
        <v>1706</v>
      </c>
      <c r="G816" s="41" t="s">
        <v>41</v>
      </c>
      <c r="H816" s="41" t="s">
        <v>42</v>
      </c>
      <c r="I816" s="42">
        <v>2000000</v>
      </c>
      <c r="J816" s="54">
        <v>12000000</v>
      </c>
      <c r="K816" s="54">
        <v>2000000</v>
      </c>
      <c r="L816" s="43">
        <v>10000000</v>
      </c>
      <c r="M816" s="37" t="s">
        <v>43</v>
      </c>
      <c r="N816" s="41" t="s">
        <v>867</v>
      </c>
      <c r="O816" s="44">
        <v>42685</v>
      </c>
      <c r="P816" s="44">
        <v>42835</v>
      </c>
      <c r="Q816" s="44">
        <v>42835</v>
      </c>
      <c r="R816" s="45">
        <f t="shared" si="50"/>
        <v>151</v>
      </c>
      <c r="S816" s="63">
        <f t="shared" si="49"/>
        <v>5.0333333333333332</v>
      </c>
      <c r="T816" s="46" t="str">
        <f t="shared" ca="1" si="51"/>
        <v>TERMINADO</v>
      </c>
      <c r="U816" s="47"/>
      <c r="V816" s="48"/>
      <c r="W816" s="48"/>
      <c r="X816" s="47"/>
      <c r="Y816" s="47"/>
      <c r="Z816" s="47"/>
      <c r="AA816" s="47"/>
      <c r="AB816" s="47"/>
      <c r="AC816" s="47"/>
      <c r="AD816" s="48"/>
      <c r="AE816" s="49"/>
      <c r="AF816" s="47"/>
      <c r="AG816" s="47"/>
      <c r="AH816" s="47"/>
      <c r="AI816" s="47"/>
      <c r="AJ816" s="47"/>
      <c r="AK816" s="47"/>
      <c r="AL816" s="41"/>
      <c r="AM816" s="41"/>
      <c r="AN816" s="51">
        <f t="shared" si="54"/>
        <v>93.377483443708613</v>
      </c>
      <c r="AO816" s="59"/>
    </row>
    <row r="817" spans="1:41" ht="15" x14ac:dyDescent="0.2">
      <c r="A817" s="34" t="s">
        <v>38</v>
      </c>
      <c r="B817" s="66">
        <v>824</v>
      </c>
      <c r="C817" s="36">
        <v>2016</v>
      </c>
      <c r="D817" s="38" t="s">
        <v>367</v>
      </c>
      <c r="E817" s="39">
        <v>42689</v>
      </c>
      <c r="F817" s="40" t="s">
        <v>1707</v>
      </c>
      <c r="G817" s="41" t="s">
        <v>41</v>
      </c>
      <c r="H817" s="41" t="s">
        <v>42</v>
      </c>
      <c r="I817" s="42">
        <v>1500000</v>
      </c>
      <c r="J817" s="54">
        <v>9500000</v>
      </c>
      <c r="K817" s="54">
        <v>1500000</v>
      </c>
      <c r="L817" s="43">
        <v>8000000</v>
      </c>
      <c r="M817" s="37" t="s">
        <v>43</v>
      </c>
      <c r="N817" s="41" t="s">
        <v>1708</v>
      </c>
      <c r="O817" s="44">
        <v>42689</v>
      </c>
      <c r="P817" s="44">
        <v>42814</v>
      </c>
      <c r="Q817" s="44">
        <v>42814</v>
      </c>
      <c r="R817" s="45">
        <f t="shared" si="50"/>
        <v>126</v>
      </c>
      <c r="S817" s="63">
        <f t="shared" si="49"/>
        <v>4.2</v>
      </c>
      <c r="T817" s="46" t="str">
        <f t="shared" ca="1" si="51"/>
        <v>TERMINADO</v>
      </c>
      <c r="U817" s="47"/>
      <c r="V817" s="48"/>
      <c r="W817" s="48"/>
      <c r="X817" s="47"/>
      <c r="Y817" s="47"/>
      <c r="Z817" s="47"/>
      <c r="AA817" s="47"/>
      <c r="AB817" s="47"/>
      <c r="AC817" s="47"/>
      <c r="AD817" s="48"/>
      <c r="AE817" s="49"/>
      <c r="AF817" s="47"/>
      <c r="AG817" s="47"/>
      <c r="AH817" s="47"/>
      <c r="AI817" s="47"/>
      <c r="AJ817" s="47"/>
      <c r="AK817" s="47"/>
      <c r="AL817" s="41"/>
      <c r="AM817" s="41"/>
      <c r="AN817" s="51">
        <f t="shared" si="54"/>
        <v>100</v>
      </c>
      <c r="AO817" s="59"/>
    </row>
    <row r="818" spans="1:41" ht="15" x14ac:dyDescent="0.2">
      <c r="A818" s="34" t="s">
        <v>38</v>
      </c>
      <c r="B818" s="66">
        <v>825</v>
      </c>
      <c r="C818" s="36">
        <v>2016</v>
      </c>
      <c r="D818" s="38" t="s">
        <v>393</v>
      </c>
      <c r="E818" s="39">
        <v>42689</v>
      </c>
      <c r="F818" s="40" t="s">
        <v>1709</v>
      </c>
      <c r="G818" s="41" t="s">
        <v>41</v>
      </c>
      <c r="H818" s="41" t="s">
        <v>42</v>
      </c>
      <c r="I818" s="42">
        <v>3500000</v>
      </c>
      <c r="J818" s="54">
        <v>17800000</v>
      </c>
      <c r="K818" s="54">
        <v>3500000</v>
      </c>
      <c r="L818" s="43">
        <v>14300000</v>
      </c>
      <c r="M818" s="37" t="s">
        <v>43</v>
      </c>
      <c r="N818" s="41" t="s">
        <v>1710</v>
      </c>
      <c r="O818" s="44">
        <v>42689</v>
      </c>
      <c r="P818" s="44">
        <v>42855</v>
      </c>
      <c r="Q818" s="44">
        <v>42855</v>
      </c>
      <c r="R818" s="45">
        <f t="shared" si="50"/>
        <v>167</v>
      </c>
      <c r="S818" s="63">
        <f t="shared" si="49"/>
        <v>5.5666666666666664</v>
      </c>
      <c r="T818" s="46" t="str">
        <f t="shared" ca="1" si="51"/>
        <v>TERMINADO</v>
      </c>
      <c r="U818" s="47"/>
      <c r="V818" s="48"/>
      <c r="W818" s="48"/>
      <c r="X818" s="47"/>
      <c r="Y818" s="47"/>
      <c r="Z818" s="47"/>
      <c r="AA818" s="47"/>
      <c r="AB818" s="47"/>
      <c r="AC818" s="47"/>
      <c r="AD818" s="48"/>
      <c r="AE818" s="49"/>
      <c r="AF818" s="47"/>
      <c r="AG818" s="47"/>
      <c r="AH818" s="47"/>
      <c r="AI818" s="47"/>
      <c r="AJ818" s="47"/>
      <c r="AK818" s="47"/>
      <c r="AL818" s="41"/>
      <c r="AM818" s="41"/>
      <c r="AN818" s="51">
        <f t="shared" si="54"/>
        <v>82.035928143712582</v>
      </c>
      <c r="AO818" s="59"/>
    </row>
    <row r="819" spans="1:41" ht="15" x14ac:dyDescent="0.2">
      <c r="A819" s="34" t="s">
        <v>38</v>
      </c>
      <c r="B819" s="66">
        <v>826</v>
      </c>
      <c r="C819" s="36">
        <v>2016</v>
      </c>
      <c r="D819" s="38" t="s">
        <v>743</v>
      </c>
      <c r="E819" s="39">
        <v>42689</v>
      </c>
      <c r="F819" s="40" t="s">
        <v>1711</v>
      </c>
      <c r="G819" s="41" t="s">
        <v>41</v>
      </c>
      <c r="H819" s="41" t="s">
        <v>42</v>
      </c>
      <c r="I819" s="42">
        <v>7500000</v>
      </c>
      <c r="J819" s="54">
        <v>22500000</v>
      </c>
      <c r="K819" s="54">
        <v>7500000</v>
      </c>
      <c r="L819" s="43">
        <v>15000000</v>
      </c>
      <c r="M819" s="37" t="s">
        <v>43</v>
      </c>
      <c r="N819" s="41" t="s">
        <v>1712</v>
      </c>
      <c r="O819" s="44">
        <v>42689</v>
      </c>
      <c r="P819" s="44">
        <v>42825</v>
      </c>
      <c r="Q819" s="44">
        <v>42825</v>
      </c>
      <c r="R819" s="45">
        <f t="shared" si="50"/>
        <v>137</v>
      </c>
      <c r="S819" s="63">
        <f t="shared" si="49"/>
        <v>4.5666666666666664</v>
      </c>
      <c r="T819" s="46" t="str">
        <f t="shared" ca="1" si="51"/>
        <v>TERMINADO</v>
      </c>
      <c r="U819" s="47"/>
      <c r="V819" s="48"/>
      <c r="W819" s="48"/>
      <c r="X819" s="47"/>
      <c r="Y819" s="47"/>
      <c r="Z819" s="47"/>
      <c r="AA819" s="47"/>
      <c r="AB819" s="47"/>
      <c r="AC819" s="47"/>
      <c r="AD819" s="48"/>
      <c r="AE819" s="49"/>
      <c r="AF819" s="47"/>
      <c r="AG819" s="47"/>
      <c r="AH819" s="47"/>
      <c r="AI819" s="47"/>
      <c r="AJ819" s="47"/>
      <c r="AK819" s="47"/>
      <c r="AL819" s="41"/>
      <c r="AM819" s="41"/>
      <c r="AN819" s="51">
        <f t="shared" si="54"/>
        <v>100</v>
      </c>
      <c r="AO819" s="59"/>
    </row>
    <row r="820" spans="1:41" ht="15" x14ac:dyDescent="0.2">
      <c r="A820" s="34" t="s">
        <v>38</v>
      </c>
      <c r="B820" s="66">
        <v>827</v>
      </c>
      <c r="C820" s="36">
        <v>2016</v>
      </c>
      <c r="D820" s="38" t="s">
        <v>46</v>
      </c>
      <c r="E820" s="39">
        <v>42689</v>
      </c>
      <c r="F820" s="40" t="s">
        <v>1713</v>
      </c>
      <c r="G820" s="41" t="s">
        <v>41</v>
      </c>
      <c r="H820" s="41" t="s">
        <v>42</v>
      </c>
      <c r="I820" s="42">
        <v>4000000</v>
      </c>
      <c r="J820" s="54">
        <v>13000000</v>
      </c>
      <c r="K820" s="54">
        <v>4000000</v>
      </c>
      <c r="L820" s="43">
        <v>9000000</v>
      </c>
      <c r="M820" s="37" t="s">
        <v>43</v>
      </c>
      <c r="N820" s="41" t="s">
        <v>707</v>
      </c>
      <c r="O820" s="44">
        <v>42689</v>
      </c>
      <c r="P820" s="44">
        <v>42808</v>
      </c>
      <c r="Q820" s="44">
        <v>42808</v>
      </c>
      <c r="R820" s="45">
        <f t="shared" si="50"/>
        <v>120</v>
      </c>
      <c r="S820" s="63">
        <f t="shared" si="49"/>
        <v>4</v>
      </c>
      <c r="T820" s="46" t="str">
        <f t="shared" ca="1" si="51"/>
        <v>TERMINADO</v>
      </c>
      <c r="U820" s="47"/>
      <c r="V820" s="48"/>
      <c r="W820" s="48"/>
      <c r="X820" s="47"/>
      <c r="Y820" s="47"/>
      <c r="Z820" s="47"/>
      <c r="AA820" s="47"/>
      <c r="AB820" s="47"/>
      <c r="AC820" s="47"/>
      <c r="AD820" s="48"/>
      <c r="AE820" s="49"/>
      <c r="AF820" s="47"/>
      <c r="AG820" s="47"/>
      <c r="AH820" s="47"/>
      <c r="AI820" s="47"/>
      <c r="AJ820" s="47"/>
      <c r="AK820" s="47"/>
      <c r="AL820" s="41"/>
      <c r="AM820" s="41"/>
      <c r="AN820" s="51">
        <f t="shared" si="54"/>
        <v>100</v>
      </c>
      <c r="AO820" s="59"/>
    </row>
    <row r="821" spans="1:41" ht="15" x14ac:dyDescent="0.2">
      <c r="A821" s="34" t="s">
        <v>38</v>
      </c>
      <c r="B821" s="66">
        <v>828</v>
      </c>
      <c r="C821" s="36">
        <v>2016</v>
      </c>
      <c r="D821" s="38" t="s">
        <v>367</v>
      </c>
      <c r="E821" s="39">
        <v>42689</v>
      </c>
      <c r="F821" s="40" t="s">
        <v>1714</v>
      </c>
      <c r="G821" s="41" t="s">
        <v>41</v>
      </c>
      <c r="H821" s="41" t="s">
        <v>42</v>
      </c>
      <c r="I821" s="42">
        <v>2500000</v>
      </c>
      <c r="J821" s="54">
        <v>10000000</v>
      </c>
      <c r="K821" s="54">
        <v>2500000</v>
      </c>
      <c r="L821" s="43">
        <v>7500000</v>
      </c>
      <c r="M821" s="37" t="s">
        <v>43</v>
      </c>
      <c r="N821" s="41" t="s">
        <v>1715</v>
      </c>
      <c r="O821" s="44">
        <v>42689</v>
      </c>
      <c r="P821" s="44">
        <v>42825</v>
      </c>
      <c r="Q821" s="44">
        <v>42825</v>
      </c>
      <c r="R821" s="45">
        <f t="shared" si="50"/>
        <v>137</v>
      </c>
      <c r="S821" s="63">
        <f t="shared" si="49"/>
        <v>4.5666666666666664</v>
      </c>
      <c r="T821" s="46" t="str">
        <f t="shared" ca="1" si="51"/>
        <v>TERMINADO</v>
      </c>
      <c r="U821" s="47"/>
      <c r="V821" s="48"/>
      <c r="W821" s="48"/>
      <c r="X821" s="47"/>
      <c r="Y821" s="47"/>
      <c r="Z821" s="47"/>
      <c r="AA821" s="47"/>
      <c r="AB821" s="47"/>
      <c r="AC821" s="47"/>
      <c r="AD821" s="48"/>
      <c r="AE821" s="49"/>
      <c r="AF821" s="47"/>
      <c r="AG821" s="47"/>
      <c r="AH821" s="47"/>
      <c r="AI821" s="47"/>
      <c r="AJ821" s="47"/>
      <c r="AK821" s="47"/>
      <c r="AL821" s="41"/>
      <c r="AM821" s="41"/>
      <c r="AN821" s="51">
        <f t="shared" si="54"/>
        <v>100</v>
      </c>
      <c r="AO821" s="59"/>
    </row>
    <row r="822" spans="1:41" ht="15" x14ac:dyDescent="0.2">
      <c r="A822" s="34" t="s">
        <v>38</v>
      </c>
      <c r="B822" s="66">
        <v>829</v>
      </c>
      <c r="C822" s="36">
        <v>2016</v>
      </c>
      <c r="D822" s="38" t="s">
        <v>348</v>
      </c>
      <c r="E822" s="39">
        <v>42689</v>
      </c>
      <c r="F822" s="40" t="s">
        <v>1716</v>
      </c>
      <c r="G822" s="41" t="s">
        <v>41</v>
      </c>
      <c r="H822" s="41" t="s">
        <v>42</v>
      </c>
      <c r="I822" s="42">
        <v>1500000</v>
      </c>
      <c r="J822" s="54">
        <v>10500000</v>
      </c>
      <c r="K822" s="54">
        <v>1500000</v>
      </c>
      <c r="L822" s="43">
        <v>9000000</v>
      </c>
      <c r="M822" s="37" t="s">
        <v>43</v>
      </c>
      <c r="N822" s="41" t="s">
        <v>1717</v>
      </c>
      <c r="O822" s="44">
        <v>42689</v>
      </c>
      <c r="P822" s="44">
        <v>42794</v>
      </c>
      <c r="Q822" s="44">
        <v>42794</v>
      </c>
      <c r="R822" s="45">
        <f t="shared" si="50"/>
        <v>106</v>
      </c>
      <c r="S822" s="63">
        <f t="shared" si="49"/>
        <v>3.5333333333333332</v>
      </c>
      <c r="T822" s="46" t="str">
        <f t="shared" ca="1" si="51"/>
        <v>TERMINADO</v>
      </c>
      <c r="U822" s="47"/>
      <c r="V822" s="48"/>
      <c r="W822" s="48"/>
      <c r="X822" s="47"/>
      <c r="Y822" s="47"/>
      <c r="Z822" s="47"/>
      <c r="AA822" s="47"/>
      <c r="AB822" s="47"/>
      <c r="AC822" s="47"/>
      <c r="AD822" s="48"/>
      <c r="AE822" s="49"/>
      <c r="AF822" s="47"/>
      <c r="AG822" s="47"/>
      <c r="AH822" s="47"/>
      <c r="AI822" s="47"/>
      <c r="AJ822" s="47"/>
      <c r="AK822" s="47"/>
      <c r="AL822" s="41"/>
      <c r="AM822" s="41"/>
      <c r="AN822" s="51">
        <f t="shared" si="54"/>
        <v>100</v>
      </c>
      <c r="AO822" s="59"/>
    </row>
    <row r="823" spans="1:41" ht="15" x14ac:dyDescent="0.2">
      <c r="A823" s="34" t="s">
        <v>38</v>
      </c>
      <c r="B823" s="66">
        <v>830</v>
      </c>
      <c r="C823" s="36">
        <v>2016</v>
      </c>
      <c r="D823" s="38" t="s">
        <v>743</v>
      </c>
      <c r="E823" s="39">
        <v>42690</v>
      </c>
      <c r="F823" s="40" t="s">
        <v>1718</v>
      </c>
      <c r="G823" s="41" t="s">
        <v>41</v>
      </c>
      <c r="H823" s="41" t="s">
        <v>42</v>
      </c>
      <c r="I823" s="42">
        <v>2000000</v>
      </c>
      <c r="J823" s="54">
        <v>13500000</v>
      </c>
      <c r="K823" s="54">
        <v>2000000</v>
      </c>
      <c r="L823" s="43">
        <v>11500000</v>
      </c>
      <c r="M823" s="37" t="s">
        <v>43</v>
      </c>
      <c r="N823" s="41" t="s">
        <v>1719</v>
      </c>
      <c r="O823" s="44">
        <v>42690</v>
      </c>
      <c r="P823" s="44">
        <v>42794</v>
      </c>
      <c r="Q823" s="44">
        <v>42794</v>
      </c>
      <c r="R823" s="45">
        <f t="shared" si="50"/>
        <v>105</v>
      </c>
      <c r="S823" s="63">
        <f t="shared" si="49"/>
        <v>3.5</v>
      </c>
      <c r="T823" s="46" t="str">
        <f t="shared" ca="1" si="51"/>
        <v>TERMINADO</v>
      </c>
      <c r="U823" s="47"/>
      <c r="V823" s="48"/>
      <c r="W823" s="48"/>
      <c r="X823" s="47"/>
      <c r="Y823" s="47"/>
      <c r="Z823" s="47"/>
      <c r="AA823" s="47"/>
      <c r="AB823" s="47"/>
      <c r="AC823" s="47"/>
      <c r="AD823" s="48"/>
      <c r="AE823" s="49"/>
      <c r="AF823" s="47"/>
      <c r="AG823" s="47"/>
      <c r="AH823" s="47"/>
      <c r="AI823" s="47"/>
      <c r="AJ823" s="47"/>
      <c r="AK823" s="47"/>
      <c r="AL823" s="41"/>
      <c r="AM823" s="41"/>
      <c r="AN823" s="51">
        <f t="shared" si="54"/>
        <v>100</v>
      </c>
      <c r="AO823" s="59"/>
    </row>
    <row r="824" spans="1:41" ht="15" x14ac:dyDescent="0.2">
      <c r="A824" s="34" t="s">
        <v>38</v>
      </c>
      <c r="B824" s="66">
        <v>831</v>
      </c>
      <c r="C824" s="36">
        <v>2016</v>
      </c>
      <c r="D824" s="38" t="s">
        <v>1125</v>
      </c>
      <c r="E824" s="39">
        <v>42690</v>
      </c>
      <c r="F824" s="40" t="s">
        <v>1720</v>
      </c>
      <c r="G824" s="41" t="s">
        <v>41</v>
      </c>
      <c r="H824" s="41" t="s">
        <v>42</v>
      </c>
      <c r="I824" s="42">
        <v>3500000</v>
      </c>
      <c r="J824" s="54">
        <v>10000000</v>
      </c>
      <c r="K824" s="54">
        <v>3500000</v>
      </c>
      <c r="L824" s="43">
        <v>6500000</v>
      </c>
      <c r="M824" s="37" t="s">
        <v>43</v>
      </c>
      <c r="N824" s="41" t="s">
        <v>1721</v>
      </c>
      <c r="O824" s="44">
        <v>42690</v>
      </c>
      <c r="P824" s="44">
        <v>42794</v>
      </c>
      <c r="Q824" s="44">
        <v>42794</v>
      </c>
      <c r="R824" s="45">
        <f t="shared" si="50"/>
        <v>105</v>
      </c>
      <c r="S824" s="63">
        <f t="shared" si="49"/>
        <v>3.5</v>
      </c>
      <c r="T824" s="46" t="str">
        <f t="shared" ca="1" si="51"/>
        <v>TERMINADO</v>
      </c>
      <c r="U824" s="47"/>
      <c r="V824" s="48"/>
      <c r="W824" s="48"/>
      <c r="X824" s="47"/>
      <c r="Y824" s="47"/>
      <c r="Z824" s="47"/>
      <c r="AA824" s="47"/>
      <c r="AB824" s="47"/>
      <c r="AC824" s="47"/>
      <c r="AD824" s="48"/>
      <c r="AE824" s="49"/>
      <c r="AF824" s="47"/>
      <c r="AG824" s="47"/>
      <c r="AH824" s="47"/>
      <c r="AI824" s="47"/>
      <c r="AJ824" s="47"/>
      <c r="AK824" s="47"/>
      <c r="AL824" s="41"/>
      <c r="AM824" s="41"/>
      <c r="AN824" s="51">
        <f t="shared" si="54"/>
        <v>100</v>
      </c>
      <c r="AO824" s="59"/>
    </row>
    <row r="825" spans="1:41" ht="15" x14ac:dyDescent="0.2">
      <c r="A825" s="34" t="s">
        <v>38</v>
      </c>
      <c r="B825" s="66">
        <v>832</v>
      </c>
      <c r="C825" s="36">
        <v>2016</v>
      </c>
      <c r="D825" s="38" t="s">
        <v>393</v>
      </c>
      <c r="E825" s="39">
        <v>42690</v>
      </c>
      <c r="F825" s="40" t="s">
        <v>1722</v>
      </c>
      <c r="G825" s="41" t="s">
        <v>41</v>
      </c>
      <c r="H825" s="41" t="s">
        <v>42</v>
      </c>
      <c r="I825" s="42">
        <v>1500000</v>
      </c>
      <c r="J825" s="54">
        <v>6800000</v>
      </c>
      <c r="K825" s="54">
        <v>1500000</v>
      </c>
      <c r="L825" s="43">
        <v>5300000</v>
      </c>
      <c r="M825" s="37" t="s">
        <v>43</v>
      </c>
      <c r="N825" s="41" t="s">
        <v>1723</v>
      </c>
      <c r="O825" s="44">
        <v>42690</v>
      </c>
      <c r="P825" s="44">
        <v>42794</v>
      </c>
      <c r="Q825" s="44">
        <v>42794</v>
      </c>
      <c r="R825" s="45">
        <f t="shared" si="50"/>
        <v>105</v>
      </c>
      <c r="S825" s="63">
        <f t="shared" si="49"/>
        <v>3.5</v>
      </c>
      <c r="T825" s="46" t="str">
        <f t="shared" ca="1" si="51"/>
        <v>TERMINADO</v>
      </c>
      <c r="U825" s="47"/>
      <c r="V825" s="48"/>
      <c r="W825" s="48"/>
      <c r="X825" s="47"/>
      <c r="Y825" s="47"/>
      <c r="Z825" s="47"/>
      <c r="AA825" s="47"/>
      <c r="AB825" s="47"/>
      <c r="AC825" s="47"/>
      <c r="AD825" s="48"/>
      <c r="AE825" s="49"/>
      <c r="AF825" s="47"/>
      <c r="AG825" s="47"/>
      <c r="AH825" s="47"/>
      <c r="AI825" s="47"/>
      <c r="AJ825" s="47"/>
      <c r="AK825" s="47"/>
      <c r="AL825" s="41"/>
      <c r="AM825" s="41"/>
      <c r="AN825" s="51">
        <f t="shared" si="54"/>
        <v>100</v>
      </c>
      <c r="AO825" s="59"/>
    </row>
    <row r="826" spans="1:41" ht="15" x14ac:dyDescent="0.2">
      <c r="A826" s="34" t="s">
        <v>38</v>
      </c>
      <c r="B826" s="66">
        <v>833</v>
      </c>
      <c r="C826" s="36">
        <v>2016</v>
      </c>
      <c r="D826" s="38" t="s">
        <v>90</v>
      </c>
      <c r="E826" s="39">
        <v>42690</v>
      </c>
      <c r="F826" s="40" t="s">
        <v>1724</v>
      </c>
      <c r="G826" s="41" t="s">
        <v>41</v>
      </c>
      <c r="H826" s="41" t="s">
        <v>42</v>
      </c>
      <c r="I826" s="42">
        <v>6400000</v>
      </c>
      <c r="J826" s="54">
        <v>11600000</v>
      </c>
      <c r="K826" s="54">
        <v>6400000</v>
      </c>
      <c r="L826" s="43">
        <v>5200000</v>
      </c>
      <c r="M826" s="37" t="s">
        <v>43</v>
      </c>
      <c r="N826" s="41" t="s">
        <v>1725</v>
      </c>
      <c r="O826" s="44">
        <v>42690</v>
      </c>
      <c r="P826" s="44">
        <v>42794</v>
      </c>
      <c r="Q826" s="44">
        <v>42794</v>
      </c>
      <c r="R826" s="45">
        <f t="shared" si="50"/>
        <v>105</v>
      </c>
      <c r="S826" s="63">
        <f t="shared" si="49"/>
        <v>3.5</v>
      </c>
      <c r="T826" s="46" t="str">
        <f t="shared" ca="1" si="51"/>
        <v>TERMINADO</v>
      </c>
      <c r="U826" s="47"/>
      <c r="V826" s="48"/>
      <c r="W826" s="48"/>
      <c r="X826" s="47"/>
      <c r="Y826" s="47"/>
      <c r="Z826" s="47"/>
      <c r="AA826" s="47"/>
      <c r="AB826" s="47"/>
      <c r="AC826" s="47"/>
      <c r="AD826" s="48"/>
      <c r="AE826" s="49"/>
      <c r="AF826" s="47"/>
      <c r="AG826" s="47"/>
      <c r="AH826" s="47"/>
      <c r="AI826" s="47"/>
      <c r="AJ826" s="47"/>
      <c r="AK826" s="47"/>
      <c r="AL826" s="41"/>
      <c r="AM826" s="41"/>
      <c r="AN826" s="51">
        <f t="shared" si="54"/>
        <v>100</v>
      </c>
      <c r="AO826" s="59"/>
    </row>
    <row r="827" spans="1:41" ht="15" x14ac:dyDescent="0.2">
      <c r="A827" s="34" t="s">
        <v>38</v>
      </c>
      <c r="B827" s="66">
        <v>834</v>
      </c>
      <c r="C827" s="36">
        <v>2016</v>
      </c>
      <c r="D827" s="38" t="s">
        <v>39</v>
      </c>
      <c r="E827" s="39">
        <v>42690</v>
      </c>
      <c r="F827" s="40" t="s">
        <v>1726</v>
      </c>
      <c r="G827" s="41" t="s">
        <v>41</v>
      </c>
      <c r="H827" s="41" t="s">
        <v>42</v>
      </c>
      <c r="I827" s="42">
        <v>1000000</v>
      </c>
      <c r="J827" s="54">
        <v>8500000</v>
      </c>
      <c r="K827" s="54">
        <v>1000000</v>
      </c>
      <c r="L827" s="43">
        <v>7500000</v>
      </c>
      <c r="M827" s="37" t="s">
        <v>43</v>
      </c>
      <c r="N827" s="41" t="s">
        <v>1727</v>
      </c>
      <c r="O827" s="44">
        <v>42690</v>
      </c>
      <c r="P827" s="44">
        <v>42825</v>
      </c>
      <c r="Q827" s="44">
        <v>42825</v>
      </c>
      <c r="R827" s="45">
        <f t="shared" si="50"/>
        <v>136</v>
      </c>
      <c r="S827" s="63">
        <f t="shared" si="49"/>
        <v>4.5333333333333332</v>
      </c>
      <c r="T827" s="46" t="str">
        <f t="shared" ca="1" si="51"/>
        <v>TERMINADO</v>
      </c>
      <c r="U827" s="47">
        <v>5</v>
      </c>
      <c r="V827" s="48"/>
      <c r="W827" s="58">
        <v>42830</v>
      </c>
      <c r="X827" s="47"/>
      <c r="Y827" s="47"/>
      <c r="Z827" s="47"/>
      <c r="AA827" s="47"/>
      <c r="AB827" s="47"/>
      <c r="AC827" s="47"/>
      <c r="AD827" s="48"/>
      <c r="AE827" s="49"/>
      <c r="AF827" s="47"/>
      <c r="AG827" s="47"/>
      <c r="AH827" s="47"/>
      <c r="AI827" s="47"/>
      <c r="AJ827" s="47"/>
      <c r="AK827" s="47"/>
      <c r="AL827" s="41"/>
      <c r="AM827" s="41"/>
      <c r="AN827" s="51">
        <f t="shared" si="54"/>
        <v>100</v>
      </c>
      <c r="AO827" s="59"/>
    </row>
    <row r="828" spans="1:41" ht="15" x14ac:dyDescent="0.2">
      <c r="A828" s="34" t="s">
        <v>99</v>
      </c>
      <c r="B828" s="66">
        <v>835</v>
      </c>
      <c r="C828" s="36">
        <v>2016</v>
      </c>
      <c r="D828" s="38"/>
      <c r="E828" s="39">
        <v>42690</v>
      </c>
      <c r="F828" s="40" t="s">
        <v>1728</v>
      </c>
      <c r="G828" s="41" t="s">
        <v>41</v>
      </c>
      <c r="H828" s="41" t="s">
        <v>82</v>
      </c>
      <c r="I828" s="42">
        <v>12508658</v>
      </c>
      <c r="J828" s="54">
        <v>12508658</v>
      </c>
      <c r="K828" s="54"/>
      <c r="L828" s="43" t="e">
        <v>#N/A</v>
      </c>
      <c r="M828" s="37" t="s">
        <v>43</v>
      </c>
      <c r="N828" s="41" t="s">
        <v>997</v>
      </c>
      <c r="O828" s="44">
        <v>42690</v>
      </c>
      <c r="P828" s="44">
        <v>42794</v>
      </c>
      <c r="Q828" s="44"/>
      <c r="R828" s="37">
        <f t="shared" si="50"/>
        <v>105</v>
      </c>
      <c r="S828" s="45">
        <f t="shared" si="49"/>
        <v>3.5</v>
      </c>
      <c r="T828" s="46" t="str">
        <f t="shared" ca="1" si="51"/>
        <v>TERMINADO</v>
      </c>
      <c r="U828" s="47"/>
      <c r="V828" s="48"/>
      <c r="W828" s="48"/>
      <c r="X828" s="47"/>
      <c r="Y828" s="47"/>
      <c r="Z828" s="47"/>
      <c r="AA828" s="47"/>
      <c r="AB828" s="47"/>
      <c r="AC828" s="47"/>
      <c r="AD828" s="48"/>
      <c r="AE828" s="49"/>
      <c r="AF828" s="47"/>
      <c r="AG828" s="47"/>
      <c r="AH828" s="47"/>
      <c r="AI828" s="47"/>
      <c r="AJ828" s="47"/>
      <c r="AK828" s="47"/>
      <c r="AL828" s="41"/>
      <c r="AM828" s="41"/>
      <c r="AN828" s="51">
        <f t="shared" si="54"/>
        <v>100</v>
      </c>
      <c r="AO828" s="59"/>
    </row>
    <row r="829" spans="1:41" ht="15" x14ac:dyDescent="0.2">
      <c r="A829" s="34" t="s">
        <v>38</v>
      </c>
      <c r="B829" s="66">
        <v>836</v>
      </c>
      <c r="C829" s="36">
        <v>2016</v>
      </c>
      <c r="D829" s="38" t="s">
        <v>1125</v>
      </c>
      <c r="E829" s="39">
        <v>42690</v>
      </c>
      <c r="F829" s="40" t="s">
        <v>1729</v>
      </c>
      <c r="G829" s="41" t="s">
        <v>41</v>
      </c>
      <c r="H829" s="41" t="s">
        <v>42</v>
      </c>
      <c r="I829" s="42">
        <v>3000000</v>
      </c>
      <c r="J829" s="54">
        <v>6000000</v>
      </c>
      <c r="K829" s="54">
        <v>3000000</v>
      </c>
      <c r="L829" s="43">
        <v>3000000</v>
      </c>
      <c r="M829" s="37" t="s">
        <v>43</v>
      </c>
      <c r="N829" s="41" t="s">
        <v>1730</v>
      </c>
      <c r="O829" s="44">
        <v>42690</v>
      </c>
      <c r="P829" s="44">
        <v>42794</v>
      </c>
      <c r="Q829" s="44">
        <v>42794</v>
      </c>
      <c r="R829" s="45">
        <f t="shared" si="50"/>
        <v>105</v>
      </c>
      <c r="S829" s="63">
        <f t="shared" si="49"/>
        <v>3.5</v>
      </c>
      <c r="T829" s="46" t="str">
        <f t="shared" ca="1" si="51"/>
        <v>TERMINADO</v>
      </c>
      <c r="U829" s="47"/>
      <c r="V829" s="48"/>
      <c r="W829" s="48"/>
      <c r="X829" s="47"/>
      <c r="Y829" s="47"/>
      <c r="Z829" s="47"/>
      <c r="AA829" s="47"/>
      <c r="AB829" s="47"/>
      <c r="AC829" s="47"/>
      <c r="AD829" s="48"/>
      <c r="AE829" s="49"/>
      <c r="AF829" s="47"/>
      <c r="AG829" s="47"/>
      <c r="AH829" s="47"/>
      <c r="AI829" s="47"/>
      <c r="AJ829" s="47"/>
      <c r="AK829" s="47"/>
      <c r="AL829" s="41"/>
      <c r="AM829" s="41"/>
      <c r="AN829" s="51">
        <f t="shared" si="54"/>
        <v>100</v>
      </c>
      <c r="AO829" s="59"/>
    </row>
    <row r="830" spans="1:41" ht="15" x14ac:dyDescent="0.2">
      <c r="A830" s="34" t="s">
        <v>38</v>
      </c>
      <c r="B830" s="66">
        <v>837</v>
      </c>
      <c r="C830" s="36">
        <v>2016</v>
      </c>
      <c r="D830" s="38" t="s">
        <v>53</v>
      </c>
      <c r="E830" s="39">
        <v>42690</v>
      </c>
      <c r="F830" s="40" t="s">
        <v>1731</v>
      </c>
      <c r="G830" s="41" t="s">
        <v>41</v>
      </c>
      <c r="H830" s="41" t="s">
        <v>42</v>
      </c>
      <c r="I830" s="42">
        <v>2500000</v>
      </c>
      <c r="J830" s="54">
        <v>8500000</v>
      </c>
      <c r="K830" s="54">
        <v>2500000</v>
      </c>
      <c r="L830" s="43">
        <v>6000000</v>
      </c>
      <c r="M830" s="37" t="s">
        <v>43</v>
      </c>
      <c r="N830" s="41" t="s">
        <v>1732</v>
      </c>
      <c r="O830" s="44">
        <v>42690</v>
      </c>
      <c r="P830" s="44">
        <v>42794</v>
      </c>
      <c r="Q830" s="44">
        <v>42794</v>
      </c>
      <c r="R830" s="45">
        <f t="shared" si="50"/>
        <v>105</v>
      </c>
      <c r="S830" s="63">
        <f t="shared" si="49"/>
        <v>3.5</v>
      </c>
      <c r="T830" s="46" t="str">
        <f t="shared" ca="1" si="51"/>
        <v>TERMINADO</v>
      </c>
      <c r="U830" s="47"/>
      <c r="V830" s="48"/>
      <c r="W830" s="48"/>
      <c r="X830" s="47"/>
      <c r="Y830" s="47"/>
      <c r="Z830" s="47"/>
      <c r="AA830" s="47"/>
      <c r="AB830" s="47"/>
      <c r="AC830" s="47"/>
      <c r="AD830" s="48"/>
      <c r="AE830" s="49"/>
      <c r="AF830" s="47"/>
      <c r="AG830" s="47"/>
      <c r="AH830" s="47"/>
      <c r="AI830" s="47"/>
      <c r="AJ830" s="47"/>
      <c r="AK830" s="47"/>
      <c r="AL830" s="41"/>
      <c r="AM830" s="41"/>
      <c r="AN830" s="51">
        <f t="shared" si="54"/>
        <v>100</v>
      </c>
      <c r="AO830" s="59"/>
    </row>
    <row r="831" spans="1:41" ht="15" x14ac:dyDescent="0.2">
      <c r="A831" s="34" t="s">
        <v>200</v>
      </c>
      <c r="B831" s="35">
        <v>11</v>
      </c>
      <c r="C831" s="36">
        <v>2016</v>
      </c>
      <c r="D831" s="38"/>
      <c r="E831" s="39">
        <v>42690</v>
      </c>
      <c r="F831" s="40" t="s">
        <v>1733</v>
      </c>
      <c r="G831" s="41" t="s">
        <v>202</v>
      </c>
      <c r="H831" s="41" t="s">
        <v>42</v>
      </c>
      <c r="I831" s="42">
        <v>43000000</v>
      </c>
      <c r="J831" s="54">
        <v>43000000</v>
      </c>
      <c r="K831" s="54"/>
      <c r="L831" s="43">
        <v>48000000</v>
      </c>
      <c r="M831" s="37" t="s">
        <v>102</v>
      </c>
      <c r="N831" s="41" t="s">
        <v>1734</v>
      </c>
      <c r="O831" s="44">
        <v>42690</v>
      </c>
      <c r="P831" s="44">
        <v>42735</v>
      </c>
      <c r="Q831" s="44"/>
      <c r="R831" s="37">
        <f t="shared" si="50"/>
        <v>46</v>
      </c>
      <c r="S831" s="45">
        <f t="shared" si="49"/>
        <v>1.5333333333333334</v>
      </c>
      <c r="T831" s="46" t="str">
        <f t="shared" ca="1" si="51"/>
        <v>TERMINADO</v>
      </c>
      <c r="U831" s="47"/>
      <c r="V831" s="48"/>
      <c r="W831" s="48"/>
      <c r="X831" s="47"/>
      <c r="Y831" s="47"/>
      <c r="Z831" s="47"/>
      <c r="AA831" s="47"/>
      <c r="AB831" s="47"/>
      <c r="AC831" s="47"/>
      <c r="AD831" s="48"/>
      <c r="AE831" s="49"/>
      <c r="AF831" s="47"/>
      <c r="AG831" s="47"/>
      <c r="AH831" s="47"/>
      <c r="AI831" s="47"/>
      <c r="AJ831" s="47"/>
      <c r="AK831" s="47"/>
      <c r="AL831" s="41"/>
      <c r="AM831" s="41"/>
      <c r="AN831" s="51">
        <f ca="1">IF(R831=1,"",100*($T$1-O831+1)/R831)</f>
        <v>3217.391304347826</v>
      </c>
      <c r="AO831" s="59"/>
    </row>
    <row r="832" spans="1:41" ht="15" x14ac:dyDescent="0.2">
      <c r="A832" s="34" t="s">
        <v>38</v>
      </c>
      <c r="B832" s="35">
        <v>838</v>
      </c>
      <c r="C832" s="36">
        <v>2016</v>
      </c>
      <c r="D832" s="38" t="s">
        <v>597</v>
      </c>
      <c r="E832" s="39">
        <v>42691</v>
      </c>
      <c r="F832" s="40" t="s">
        <v>1735</v>
      </c>
      <c r="G832" s="41" t="s">
        <v>41</v>
      </c>
      <c r="H832" s="41" t="s">
        <v>42</v>
      </c>
      <c r="I832" s="42">
        <v>6800000</v>
      </c>
      <c r="J832" s="54">
        <v>6800000</v>
      </c>
      <c r="K832" s="54">
        <v>0</v>
      </c>
      <c r="L832" s="43">
        <v>0</v>
      </c>
      <c r="M832" s="37" t="s">
        <v>43</v>
      </c>
      <c r="N832" s="41" t="s">
        <v>1736</v>
      </c>
      <c r="O832" s="44">
        <v>42691</v>
      </c>
      <c r="P832" s="44">
        <v>42720</v>
      </c>
      <c r="Q832" s="44">
        <v>42720</v>
      </c>
      <c r="R832" s="45">
        <f t="shared" si="50"/>
        <v>30</v>
      </c>
      <c r="S832" s="63">
        <f t="shared" si="49"/>
        <v>1</v>
      </c>
      <c r="T832" s="46" t="str">
        <f t="shared" ca="1" si="51"/>
        <v>TERMINADO</v>
      </c>
      <c r="U832" s="47"/>
      <c r="V832" s="48"/>
      <c r="W832" s="48"/>
      <c r="X832" s="47"/>
      <c r="Y832" s="47"/>
      <c r="Z832" s="47"/>
      <c r="AA832" s="47"/>
      <c r="AB832" s="47"/>
      <c r="AC832" s="47"/>
      <c r="AD832" s="48"/>
      <c r="AE832" s="49"/>
      <c r="AF832" s="47"/>
      <c r="AG832" s="47"/>
      <c r="AH832" s="47"/>
      <c r="AI832" s="47"/>
      <c r="AJ832" s="47"/>
      <c r="AK832" s="47"/>
      <c r="AL832" s="41"/>
      <c r="AM832" s="41"/>
      <c r="AN832" s="51">
        <f ca="1">IF(R832=1,"",100*($T$1-O832+1)/R832)</f>
        <v>4930</v>
      </c>
      <c r="AO832" s="59"/>
    </row>
    <row r="833" spans="1:41" ht="15" x14ac:dyDescent="0.2">
      <c r="A833" s="34" t="s">
        <v>38</v>
      </c>
      <c r="B833" s="66">
        <v>839</v>
      </c>
      <c r="C833" s="36">
        <v>2016</v>
      </c>
      <c r="D833" s="38" t="s">
        <v>743</v>
      </c>
      <c r="E833" s="39">
        <v>42691</v>
      </c>
      <c r="F833" s="40" t="s">
        <v>1737</v>
      </c>
      <c r="G833" s="41" t="s">
        <v>41</v>
      </c>
      <c r="H833" s="41" t="s">
        <v>42</v>
      </c>
      <c r="I833" s="42">
        <v>5800000</v>
      </c>
      <c r="J833" s="54">
        <v>12300000</v>
      </c>
      <c r="K833" s="54">
        <v>5800000</v>
      </c>
      <c r="L833" s="43">
        <v>6500000</v>
      </c>
      <c r="M833" s="37" t="s">
        <v>43</v>
      </c>
      <c r="N833" s="41" t="s">
        <v>1738</v>
      </c>
      <c r="O833" s="44">
        <v>42691</v>
      </c>
      <c r="P833" s="44">
        <v>42794</v>
      </c>
      <c r="Q833" s="44">
        <v>42794</v>
      </c>
      <c r="R833" s="45">
        <f t="shared" si="50"/>
        <v>104</v>
      </c>
      <c r="S833" s="63">
        <f t="shared" ref="S833:S896" si="55">+R833/30</f>
        <v>3.4666666666666668</v>
      </c>
      <c r="T833" s="46" t="str">
        <f t="shared" ca="1" si="51"/>
        <v>TERMINADO</v>
      </c>
      <c r="U833" s="47"/>
      <c r="V833" s="48"/>
      <c r="W833" s="48"/>
      <c r="X833" s="47"/>
      <c r="Y833" s="47"/>
      <c r="Z833" s="47"/>
      <c r="AA833" s="47"/>
      <c r="AB833" s="47"/>
      <c r="AC833" s="47"/>
      <c r="AD833" s="48"/>
      <c r="AE833" s="49"/>
      <c r="AF833" s="47"/>
      <c r="AG833" s="47"/>
      <c r="AH833" s="47"/>
      <c r="AI833" s="47"/>
      <c r="AJ833" s="47"/>
      <c r="AK833" s="47"/>
      <c r="AL833" s="41"/>
      <c r="AM833" s="41"/>
      <c r="AN833" s="51">
        <f t="shared" ref="AN833:AN838" si="56">IF(P833&lt;=S$1,100,100*($S$1-O833+1)/R833)</f>
        <v>100</v>
      </c>
      <c r="AO833" s="59"/>
    </row>
    <row r="834" spans="1:41" ht="15" x14ac:dyDescent="0.2">
      <c r="A834" s="34" t="s">
        <v>38</v>
      </c>
      <c r="B834" s="66">
        <v>840</v>
      </c>
      <c r="C834" s="36">
        <v>2016</v>
      </c>
      <c r="D834" s="38" t="s">
        <v>348</v>
      </c>
      <c r="E834" s="39">
        <v>42691</v>
      </c>
      <c r="F834" s="40" t="s">
        <v>1739</v>
      </c>
      <c r="G834" s="41" t="s">
        <v>41</v>
      </c>
      <c r="H834" s="41" t="s">
        <v>42</v>
      </c>
      <c r="I834" s="42">
        <v>1500000</v>
      </c>
      <c r="J834" s="54">
        <v>18000000</v>
      </c>
      <c r="K834" s="54">
        <v>1500000</v>
      </c>
      <c r="L834" s="43">
        <v>16500000</v>
      </c>
      <c r="M834" s="37" t="s">
        <v>43</v>
      </c>
      <c r="N834" s="41" t="s">
        <v>1740</v>
      </c>
      <c r="O834" s="44">
        <v>42691</v>
      </c>
      <c r="P834" s="44">
        <v>42825</v>
      </c>
      <c r="Q834" s="44">
        <v>42825</v>
      </c>
      <c r="R834" s="45">
        <f t="shared" si="50"/>
        <v>135</v>
      </c>
      <c r="S834" s="63">
        <f t="shared" si="55"/>
        <v>4.5</v>
      </c>
      <c r="T834" s="46" t="str">
        <f t="shared" ca="1" si="51"/>
        <v>TERMINADO</v>
      </c>
      <c r="U834" s="47"/>
      <c r="V834" s="48"/>
      <c r="W834" s="48"/>
      <c r="X834" s="47"/>
      <c r="Y834" s="47"/>
      <c r="Z834" s="47"/>
      <c r="AA834" s="47"/>
      <c r="AB834" s="47"/>
      <c r="AC834" s="47"/>
      <c r="AD834" s="48"/>
      <c r="AE834" s="49"/>
      <c r="AF834" s="47"/>
      <c r="AG834" s="47"/>
      <c r="AH834" s="47"/>
      <c r="AI834" s="47"/>
      <c r="AJ834" s="47"/>
      <c r="AK834" s="47"/>
      <c r="AL834" s="41"/>
      <c r="AM834" s="41"/>
      <c r="AN834" s="51">
        <f t="shared" si="56"/>
        <v>100</v>
      </c>
      <c r="AO834" s="59"/>
    </row>
    <row r="835" spans="1:41" ht="15" x14ac:dyDescent="0.2">
      <c r="A835" s="34" t="s">
        <v>38</v>
      </c>
      <c r="B835" s="66">
        <v>841</v>
      </c>
      <c r="C835" s="36">
        <v>2016</v>
      </c>
      <c r="D835" s="38" t="s">
        <v>166</v>
      </c>
      <c r="E835" s="39">
        <v>42691</v>
      </c>
      <c r="F835" s="40" t="s">
        <v>1741</v>
      </c>
      <c r="G835" s="41" t="s">
        <v>41</v>
      </c>
      <c r="H835" s="41" t="s">
        <v>42</v>
      </c>
      <c r="I835" s="42">
        <v>1500000</v>
      </c>
      <c r="J835" s="54">
        <v>7500000</v>
      </c>
      <c r="K835" s="54">
        <v>1500000</v>
      </c>
      <c r="L835" s="43">
        <v>6000000</v>
      </c>
      <c r="M835" s="37" t="s">
        <v>43</v>
      </c>
      <c r="N835" s="41" t="s">
        <v>1742</v>
      </c>
      <c r="O835" s="44">
        <v>42691</v>
      </c>
      <c r="P835" s="44">
        <v>42794</v>
      </c>
      <c r="Q835" s="44">
        <v>42794</v>
      </c>
      <c r="R835" s="45">
        <f t="shared" ref="R835:R898" si="57">P835-O835+1</f>
        <v>104</v>
      </c>
      <c r="S835" s="63">
        <f t="shared" si="55"/>
        <v>3.4666666666666668</v>
      </c>
      <c r="T835" s="46" t="str">
        <f t="shared" ref="T835:T898" ca="1" si="58">IF(O835=0,"",IF($T$1&gt;P835,"TERMINADO","EN EJECUCION"))</f>
        <v>TERMINADO</v>
      </c>
      <c r="U835" s="47"/>
      <c r="V835" s="48"/>
      <c r="W835" s="48"/>
      <c r="X835" s="47"/>
      <c r="Y835" s="47"/>
      <c r="Z835" s="47"/>
      <c r="AA835" s="47"/>
      <c r="AB835" s="47"/>
      <c r="AC835" s="47"/>
      <c r="AD835" s="48"/>
      <c r="AE835" s="49"/>
      <c r="AF835" s="47"/>
      <c r="AG835" s="47"/>
      <c r="AH835" s="47"/>
      <c r="AI835" s="47"/>
      <c r="AJ835" s="47"/>
      <c r="AK835" s="47"/>
      <c r="AL835" s="41"/>
      <c r="AM835" s="41"/>
      <c r="AN835" s="51">
        <f t="shared" si="56"/>
        <v>100</v>
      </c>
      <c r="AO835" s="59"/>
    </row>
    <row r="836" spans="1:41" ht="15" x14ac:dyDescent="0.2">
      <c r="A836" s="34" t="s">
        <v>38</v>
      </c>
      <c r="B836" s="66">
        <v>842</v>
      </c>
      <c r="C836" s="36">
        <v>2016</v>
      </c>
      <c r="D836" s="38" t="s">
        <v>46</v>
      </c>
      <c r="E836" s="39">
        <v>42691</v>
      </c>
      <c r="F836" s="40" t="s">
        <v>1743</v>
      </c>
      <c r="G836" s="41" t="s">
        <v>41</v>
      </c>
      <c r="H836" s="41" t="s">
        <v>42</v>
      </c>
      <c r="I836" s="42">
        <v>1500000</v>
      </c>
      <c r="J836" s="54">
        <v>9500000</v>
      </c>
      <c r="K836" s="54">
        <v>1500000</v>
      </c>
      <c r="L836" s="43">
        <v>8000000</v>
      </c>
      <c r="M836" s="37" t="s">
        <v>43</v>
      </c>
      <c r="N836" s="41" t="s">
        <v>1744</v>
      </c>
      <c r="O836" s="44">
        <v>42691</v>
      </c>
      <c r="P836" s="44">
        <v>42810</v>
      </c>
      <c r="Q836" s="44">
        <v>42810</v>
      </c>
      <c r="R836" s="45">
        <f t="shared" si="57"/>
        <v>120</v>
      </c>
      <c r="S836" s="63">
        <f t="shared" si="55"/>
        <v>4</v>
      </c>
      <c r="T836" s="46" t="str">
        <f t="shared" ca="1" si="58"/>
        <v>TERMINADO</v>
      </c>
      <c r="U836" s="47"/>
      <c r="V836" s="48"/>
      <c r="W836" s="48"/>
      <c r="X836" s="47"/>
      <c r="Y836" s="47"/>
      <c r="Z836" s="47"/>
      <c r="AA836" s="47"/>
      <c r="AB836" s="47"/>
      <c r="AC836" s="47"/>
      <c r="AD836" s="48"/>
      <c r="AE836" s="49"/>
      <c r="AF836" s="47"/>
      <c r="AG836" s="47"/>
      <c r="AH836" s="47"/>
      <c r="AI836" s="47"/>
      <c r="AJ836" s="47"/>
      <c r="AK836" s="47"/>
      <c r="AL836" s="41"/>
      <c r="AM836" s="41"/>
      <c r="AN836" s="51">
        <f t="shared" si="56"/>
        <v>100</v>
      </c>
      <c r="AO836" s="59"/>
    </row>
    <row r="837" spans="1:41" ht="15" x14ac:dyDescent="0.2">
      <c r="A837" s="34" t="s">
        <v>38</v>
      </c>
      <c r="B837" s="66">
        <v>843</v>
      </c>
      <c r="C837" s="36">
        <v>2016</v>
      </c>
      <c r="D837" s="38" t="s">
        <v>39</v>
      </c>
      <c r="E837" s="39">
        <v>42691</v>
      </c>
      <c r="F837" s="40" t="s">
        <v>1745</v>
      </c>
      <c r="G837" s="41" t="s">
        <v>41</v>
      </c>
      <c r="H837" s="41" t="s">
        <v>42</v>
      </c>
      <c r="I837" s="42">
        <v>1500000</v>
      </c>
      <c r="J837" s="54">
        <v>9200000</v>
      </c>
      <c r="K837" s="54">
        <v>1500000</v>
      </c>
      <c r="L837" s="43">
        <v>7700000</v>
      </c>
      <c r="M837" s="37" t="s">
        <v>43</v>
      </c>
      <c r="N837" s="41" t="s">
        <v>1746</v>
      </c>
      <c r="O837" s="44">
        <v>42691</v>
      </c>
      <c r="P837" s="44">
        <v>42809</v>
      </c>
      <c r="Q837" s="44">
        <v>42809</v>
      </c>
      <c r="R837" s="45">
        <f t="shared" si="57"/>
        <v>119</v>
      </c>
      <c r="S837" s="63">
        <f t="shared" si="55"/>
        <v>3.9666666666666668</v>
      </c>
      <c r="T837" s="46" t="str">
        <f t="shared" ca="1" si="58"/>
        <v>TERMINADO</v>
      </c>
      <c r="U837" s="47"/>
      <c r="V837" s="48"/>
      <c r="W837" s="48"/>
      <c r="X837" s="47"/>
      <c r="Y837" s="47"/>
      <c r="Z837" s="47"/>
      <c r="AA837" s="47"/>
      <c r="AB837" s="47"/>
      <c r="AC837" s="47"/>
      <c r="AD837" s="48"/>
      <c r="AE837" s="49"/>
      <c r="AF837" s="47"/>
      <c r="AG837" s="47"/>
      <c r="AH837" s="47"/>
      <c r="AI837" s="47"/>
      <c r="AJ837" s="47"/>
      <c r="AK837" s="47"/>
      <c r="AL837" s="41"/>
      <c r="AM837" s="41"/>
      <c r="AN837" s="51">
        <f t="shared" si="56"/>
        <v>100</v>
      </c>
      <c r="AO837" s="59"/>
    </row>
    <row r="838" spans="1:41" ht="15" x14ac:dyDescent="0.2">
      <c r="A838" s="34" t="s">
        <v>38</v>
      </c>
      <c r="B838" s="66">
        <v>844</v>
      </c>
      <c r="C838" s="36">
        <v>2016</v>
      </c>
      <c r="D838" s="38" t="s">
        <v>1125</v>
      </c>
      <c r="E838" s="39">
        <v>42691</v>
      </c>
      <c r="F838" s="40" t="s">
        <v>1747</v>
      </c>
      <c r="G838" s="41" t="s">
        <v>41</v>
      </c>
      <c r="H838" s="41" t="s">
        <v>42</v>
      </c>
      <c r="I838" s="42">
        <v>2000000</v>
      </c>
      <c r="J838" s="54">
        <v>17700000</v>
      </c>
      <c r="K838" s="54">
        <v>2000000</v>
      </c>
      <c r="L838" s="43">
        <v>15700000</v>
      </c>
      <c r="M838" s="37" t="s">
        <v>43</v>
      </c>
      <c r="N838" s="41" t="s">
        <v>1748</v>
      </c>
      <c r="O838" s="44">
        <v>42691</v>
      </c>
      <c r="P838" s="44">
        <v>42825</v>
      </c>
      <c r="Q838" s="44">
        <v>42825</v>
      </c>
      <c r="R838" s="45">
        <f t="shared" si="57"/>
        <v>135</v>
      </c>
      <c r="S838" s="63">
        <f t="shared" si="55"/>
        <v>4.5</v>
      </c>
      <c r="T838" s="46" t="str">
        <f t="shared" ca="1" si="58"/>
        <v>TERMINADO</v>
      </c>
      <c r="U838" s="47"/>
      <c r="V838" s="48"/>
      <c r="W838" s="48"/>
      <c r="X838" s="47"/>
      <c r="Y838" s="47"/>
      <c r="Z838" s="47"/>
      <c r="AA838" s="47"/>
      <c r="AB838" s="47"/>
      <c r="AC838" s="47"/>
      <c r="AD838" s="48"/>
      <c r="AE838" s="49"/>
      <c r="AF838" s="47"/>
      <c r="AG838" s="47"/>
      <c r="AH838" s="47"/>
      <c r="AI838" s="47"/>
      <c r="AJ838" s="47"/>
      <c r="AK838" s="47"/>
      <c r="AL838" s="41"/>
      <c r="AM838" s="41"/>
      <c r="AN838" s="51">
        <f t="shared" si="56"/>
        <v>100</v>
      </c>
      <c r="AO838" s="59"/>
    </row>
    <row r="839" spans="1:41" ht="15" x14ac:dyDescent="0.2">
      <c r="A839" s="34" t="s">
        <v>38</v>
      </c>
      <c r="B839" s="35">
        <v>845</v>
      </c>
      <c r="C839" s="36">
        <v>2016</v>
      </c>
      <c r="D839" s="38" t="s">
        <v>1511</v>
      </c>
      <c r="E839" s="39">
        <v>42692</v>
      </c>
      <c r="F839" s="40" t="s">
        <v>1749</v>
      </c>
      <c r="G839" s="41" t="s">
        <v>41</v>
      </c>
      <c r="H839" s="41" t="s">
        <v>42</v>
      </c>
      <c r="I839" s="42">
        <v>19000000</v>
      </c>
      <c r="J839" s="54">
        <v>19000000</v>
      </c>
      <c r="K839" s="54">
        <v>0</v>
      </c>
      <c r="L839" s="43">
        <v>0</v>
      </c>
      <c r="M839" s="37" t="s">
        <v>43</v>
      </c>
      <c r="N839" s="41" t="s">
        <v>1750</v>
      </c>
      <c r="O839" s="44">
        <v>42692</v>
      </c>
      <c r="P839" s="44">
        <v>42735</v>
      </c>
      <c r="Q839" s="44">
        <v>42735</v>
      </c>
      <c r="R839" s="45">
        <f t="shared" si="57"/>
        <v>44</v>
      </c>
      <c r="S839" s="63">
        <f t="shared" si="55"/>
        <v>1.4666666666666666</v>
      </c>
      <c r="T839" s="46" t="str">
        <f t="shared" ca="1" si="58"/>
        <v>TERMINADO</v>
      </c>
      <c r="U839" s="47"/>
      <c r="V839" s="48"/>
      <c r="W839" s="48"/>
      <c r="X839" s="47"/>
      <c r="Y839" s="47"/>
      <c r="Z839" s="47"/>
      <c r="AA839" s="47"/>
      <c r="AB839" s="47"/>
      <c r="AC839" s="47"/>
      <c r="AD839" s="48"/>
      <c r="AE839" s="49"/>
      <c r="AF839" s="47"/>
      <c r="AG839" s="47"/>
      <c r="AH839" s="47"/>
      <c r="AI839" s="47"/>
      <c r="AJ839" s="47"/>
      <c r="AK839" s="47"/>
      <c r="AL839" s="41"/>
      <c r="AM839" s="41"/>
      <c r="AN839" s="51">
        <f ca="1">IF(R839=1,"",100*($T$1-O839+1)/R839)</f>
        <v>3359.090909090909</v>
      </c>
      <c r="AO839" s="59"/>
    </row>
    <row r="840" spans="1:41" ht="15" x14ac:dyDescent="0.2">
      <c r="A840" s="34" t="s">
        <v>38</v>
      </c>
      <c r="B840" s="66">
        <v>847</v>
      </c>
      <c r="C840" s="36">
        <v>2016</v>
      </c>
      <c r="D840" s="38" t="s">
        <v>250</v>
      </c>
      <c r="E840" s="39">
        <v>42692</v>
      </c>
      <c r="F840" s="40" t="s">
        <v>1751</v>
      </c>
      <c r="G840" s="41" t="s">
        <v>41</v>
      </c>
      <c r="H840" s="41" t="s">
        <v>42</v>
      </c>
      <c r="I840" s="42">
        <v>1500000</v>
      </c>
      <c r="J840" s="54">
        <v>10000000</v>
      </c>
      <c r="K840" s="54">
        <v>1500000</v>
      </c>
      <c r="L840" s="43">
        <v>8500000</v>
      </c>
      <c r="M840" s="37" t="s">
        <v>43</v>
      </c>
      <c r="N840" s="41" t="s">
        <v>1752</v>
      </c>
      <c r="O840" s="44">
        <v>42692</v>
      </c>
      <c r="P840" s="44">
        <v>42783</v>
      </c>
      <c r="Q840" s="44">
        <v>42783</v>
      </c>
      <c r="R840" s="45">
        <f t="shared" si="57"/>
        <v>92</v>
      </c>
      <c r="S840" s="63">
        <f t="shared" si="55"/>
        <v>3.0666666666666669</v>
      </c>
      <c r="T840" s="46" t="str">
        <f t="shared" ca="1" si="58"/>
        <v>TERMINADO</v>
      </c>
      <c r="U840" s="47"/>
      <c r="V840" s="48"/>
      <c r="W840" s="48"/>
      <c r="X840" s="47"/>
      <c r="Y840" s="47"/>
      <c r="Z840" s="47"/>
      <c r="AA840" s="47"/>
      <c r="AB840" s="47"/>
      <c r="AC840" s="47"/>
      <c r="AD840" s="48"/>
      <c r="AE840" s="49"/>
      <c r="AF840" s="47"/>
      <c r="AG840" s="47"/>
      <c r="AH840" s="47"/>
      <c r="AI840" s="47"/>
      <c r="AJ840" s="47"/>
      <c r="AK840" s="47"/>
      <c r="AL840" s="41"/>
      <c r="AM840" s="41"/>
      <c r="AN840" s="51">
        <f t="shared" ref="AN840:AN845" si="59">IF(P840&lt;=S$1,100,100*($S$1-O840+1)/R840)</f>
        <v>100</v>
      </c>
      <c r="AO840" s="59"/>
    </row>
    <row r="841" spans="1:41" ht="15" x14ac:dyDescent="0.2">
      <c r="A841" s="34" t="s">
        <v>38</v>
      </c>
      <c r="B841" s="66">
        <v>848</v>
      </c>
      <c r="C841" s="36">
        <v>2016</v>
      </c>
      <c r="D841" s="38" t="s">
        <v>348</v>
      </c>
      <c r="E841" s="39">
        <v>42692</v>
      </c>
      <c r="F841" s="40" t="s">
        <v>1753</v>
      </c>
      <c r="G841" s="41" t="s">
        <v>41</v>
      </c>
      <c r="H841" s="41" t="s">
        <v>42</v>
      </c>
      <c r="I841" s="42">
        <v>1500000</v>
      </c>
      <c r="J841" s="54">
        <v>20000000</v>
      </c>
      <c r="K841" s="54">
        <v>1500000</v>
      </c>
      <c r="L841" s="43">
        <v>18500000</v>
      </c>
      <c r="M841" s="37" t="s">
        <v>43</v>
      </c>
      <c r="N841" s="41" t="s">
        <v>1754</v>
      </c>
      <c r="O841" s="44">
        <v>42692</v>
      </c>
      <c r="P841" s="44">
        <v>42855</v>
      </c>
      <c r="Q841" s="44">
        <v>42855</v>
      </c>
      <c r="R841" s="45">
        <f t="shared" si="57"/>
        <v>164</v>
      </c>
      <c r="S841" s="63">
        <f t="shared" si="55"/>
        <v>5.4666666666666668</v>
      </c>
      <c r="T841" s="46" t="str">
        <f t="shared" ca="1" si="58"/>
        <v>TERMINADO</v>
      </c>
      <c r="U841" s="47"/>
      <c r="V841" s="48"/>
      <c r="W841" s="48"/>
      <c r="X841" s="47"/>
      <c r="Y841" s="47"/>
      <c r="Z841" s="47"/>
      <c r="AA841" s="47"/>
      <c r="AB841" s="47"/>
      <c r="AC841" s="47"/>
      <c r="AD841" s="48"/>
      <c r="AE841" s="49"/>
      <c r="AF841" s="47"/>
      <c r="AG841" s="47"/>
      <c r="AH841" s="47"/>
      <c r="AI841" s="47"/>
      <c r="AJ841" s="47"/>
      <c r="AK841" s="47"/>
      <c r="AL841" s="41"/>
      <c r="AM841" s="41"/>
      <c r="AN841" s="51">
        <f t="shared" si="59"/>
        <v>81.707317073170728</v>
      </c>
      <c r="AO841" s="59"/>
    </row>
    <row r="842" spans="1:41" ht="15" x14ac:dyDescent="0.2">
      <c r="A842" s="34" t="s">
        <v>38</v>
      </c>
      <c r="B842" s="66">
        <v>849</v>
      </c>
      <c r="C842" s="36">
        <v>2016</v>
      </c>
      <c r="D842" s="38" t="s">
        <v>367</v>
      </c>
      <c r="E842" s="39">
        <v>42692</v>
      </c>
      <c r="F842" s="40" t="s">
        <v>1755</v>
      </c>
      <c r="G842" s="41" t="s">
        <v>41</v>
      </c>
      <c r="H842" s="41" t="s">
        <v>42</v>
      </c>
      <c r="I842" s="42">
        <v>1000000</v>
      </c>
      <c r="J842" s="54">
        <v>9000000</v>
      </c>
      <c r="K842" s="54">
        <v>4000000</v>
      </c>
      <c r="L842" s="43">
        <v>8000000</v>
      </c>
      <c r="M842" s="37" t="s">
        <v>43</v>
      </c>
      <c r="N842" s="41" t="s">
        <v>1756</v>
      </c>
      <c r="O842" s="44">
        <v>42692</v>
      </c>
      <c r="P842" s="44">
        <v>42825</v>
      </c>
      <c r="Q842" s="44">
        <v>42825</v>
      </c>
      <c r="R842" s="45">
        <f t="shared" si="57"/>
        <v>134</v>
      </c>
      <c r="S842" s="63">
        <f t="shared" si="55"/>
        <v>4.4666666666666668</v>
      </c>
      <c r="T842" s="46" t="str">
        <f t="shared" ca="1" si="58"/>
        <v>TERMINADO</v>
      </c>
      <c r="U842" s="47"/>
      <c r="V842" s="48"/>
      <c r="W842" s="48"/>
      <c r="X842" s="47"/>
      <c r="Y842" s="47"/>
      <c r="Z842" s="47"/>
      <c r="AA842" s="47"/>
      <c r="AB842" s="47"/>
      <c r="AC842" s="47"/>
      <c r="AD842" s="48"/>
      <c r="AE842" s="49"/>
      <c r="AF842" s="47"/>
      <c r="AG842" s="47"/>
      <c r="AH842" s="47"/>
      <c r="AI842" s="47"/>
      <c r="AJ842" s="47"/>
      <c r="AK842" s="47"/>
      <c r="AL842" s="41"/>
      <c r="AM842" s="41"/>
      <c r="AN842" s="51">
        <f t="shared" si="59"/>
        <v>100</v>
      </c>
      <c r="AO842" s="59"/>
    </row>
    <row r="843" spans="1:41" ht="15" x14ac:dyDescent="0.2">
      <c r="A843" s="34" t="s">
        <v>38</v>
      </c>
      <c r="B843" s="66" t="s">
        <v>1757</v>
      </c>
      <c r="C843" s="36">
        <v>2016</v>
      </c>
      <c r="D843" s="38" t="s">
        <v>1758</v>
      </c>
      <c r="E843" s="39">
        <v>42692</v>
      </c>
      <c r="F843" s="40" t="s">
        <v>1759</v>
      </c>
      <c r="G843" s="41" t="s">
        <v>41</v>
      </c>
      <c r="H843" s="41" t="s">
        <v>42</v>
      </c>
      <c r="I843" s="42">
        <v>4000000</v>
      </c>
      <c r="J843" s="54">
        <v>19900000</v>
      </c>
      <c r="K843" s="54">
        <v>1000000</v>
      </c>
      <c r="L843" s="43">
        <v>15900000</v>
      </c>
      <c r="M843" s="37" t="s">
        <v>43</v>
      </c>
      <c r="N843" s="41" t="s">
        <v>1760</v>
      </c>
      <c r="O843" s="44">
        <v>42692</v>
      </c>
      <c r="P843" s="44">
        <v>42825</v>
      </c>
      <c r="Q843" s="44">
        <v>42825</v>
      </c>
      <c r="R843" s="45">
        <f t="shared" si="57"/>
        <v>134</v>
      </c>
      <c r="S843" s="63">
        <f t="shared" si="55"/>
        <v>4.4666666666666668</v>
      </c>
      <c r="T843" s="46" t="str">
        <f t="shared" ca="1" si="58"/>
        <v>TERMINADO</v>
      </c>
      <c r="U843" s="47"/>
      <c r="V843" s="48"/>
      <c r="W843" s="48"/>
      <c r="X843" s="47"/>
      <c r="Y843" s="47"/>
      <c r="Z843" s="47"/>
      <c r="AA843" s="47"/>
      <c r="AB843" s="47"/>
      <c r="AC843" s="47"/>
      <c r="AD843" s="48"/>
      <c r="AE843" s="49"/>
      <c r="AF843" s="47"/>
      <c r="AG843" s="47"/>
      <c r="AH843" s="47"/>
      <c r="AI843" s="47"/>
      <c r="AJ843" s="47"/>
      <c r="AK843" s="47"/>
      <c r="AL843" s="41"/>
      <c r="AM843" s="41"/>
      <c r="AN843" s="51">
        <f t="shared" si="59"/>
        <v>100</v>
      </c>
      <c r="AO843" s="59"/>
    </row>
    <row r="844" spans="1:41" ht="15" x14ac:dyDescent="0.2">
      <c r="A844" s="34" t="s">
        <v>38</v>
      </c>
      <c r="B844" s="66">
        <v>850</v>
      </c>
      <c r="C844" s="36">
        <v>2016</v>
      </c>
      <c r="D844" s="38" t="s">
        <v>166</v>
      </c>
      <c r="E844" s="39">
        <v>42692</v>
      </c>
      <c r="F844" s="40" t="s">
        <v>1761</v>
      </c>
      <c r="G844" s="41" t="s">
        <v>41</v>
      </c>
      <c r="H844" s="41" t="s">
        <v>42</v>
      </c>
      <c r="I844" s="42">
        <v>4500000</v>
      </c>
      <c r="J844" s="54">
        <v>9000000</v>
      </c>
      <c r="K844" s="54">
        <v>4500000</v>
      </c>
      <c r="L844" s="43">
        <v>4500000</v>
      </c>
      <c r="M844" s="37" t="s">
        <v>43</v>
      </c>
      <c r="N844" s="41" t="s">
        <v>1762</v>
      </c>
      <c r="O844" s="44">
        <v>42692</v>
      </c>
      <c r="P844" s="44">
        <v>42794</v>
      </c>
      <c r="Q844" s="44">
        <v>42794</v>
      </c>
      <c r="R844" s="45">
        <f t="shared" si="57"/>
        <v>103</v>
      </c>
      <c r="S844" s="63">
        <f t="shared" si="55"/>
        <v>3.4333333333333331</v>
      </c>
      <c r="T844" s="46" t="str">
        <f t="shared" ca="1" si="58"/>
        <v>TERMINADO</v>
      </c>
      <c r="U844" s="47"/>
      <c r="V844" s="48"/>
      <c r="W844" s="48"/>
      <c r="X844" s="47"/>
      <c r="Y844" s="47"/>
      <c r="Z844" s="47"/>
      <c r="AA844" s="47"/>
      <c r="AB844" s="47"/>
      <c r="AC844" s="47"/>
      <c r="AD844" s="48"/>
      <c r="AE844" s="49"/>
      <c r="AF844" s="47"/>
      <c r="AG844" s="47"/>
      <c r="AH844" s="47"/>
      <c r="AI844" s="47"/>
      <c r="AJ844" s="47"/>
      <c r="AK844" s="47"/>
      <c r="AL844" s="41"/>
      <c r="AM844" s="41"/>
      <c r="AN844" s="51">
        <f t="shared" si="59"/>
        <v>100</v>
      </c>
      <c r="AO844" s="59"/>
    </row>
    <row r="845" spans="1:41" ht="15" x14ac:dyDescent="0.2">
      <c r="A845" s="34" t="s">
        <v>38</v>
      </c>
      <c r="B845" s="66">
        <v>851</v>
      </c>
      <c r="C845" s="36">
        <v>2016</v>
      </c>
      <c r="D845" s="38" t="s">
        <v>166</v>
      </c>
      <c r="E845" s="39">
        <v>42692</v>
      </c>
      <c r="F845" s="40" t="s">
        <v>1763</v>
      </c>
      <c r="G845" s="41" t="s">
        <v>41</v>
      </c>
      <c r="H845" s="41" t="s">
        <v>42</v>
      </c>
      <c r="I845" s="42">
        <v>3000000</v>
      </c>
      <c r="J845" s="54">
        <v>11200000</v>
      </c>
      <c r="K845" s="54">
        <v>3000000</v>
      </c>
      <c r="L845" s="43">
        <v>8200000</v>
      </c>
      <c r="M845" s="37" t="s">
        <v>43</v>
      </c>
      <c r="N845" s="41" t="s">
        <v>1764</v>
      </c>
      <c r="O845" s="44">
        <v>42692</v>
      </c>
      <c r="P845" s="44">
        <v>42794</v>
      </c>
      <c r="Q845" s="44">
        <v>42794</v>
      </c>
      <c r="R845" s="45">
        <f t="shared" si="57"/>
        <v>103</v>
      </c>
      <c r="S845" s="63">
        <f t="shared" si="55"/>
        <v>3.4333333333333331</v>
      </c>
      <c r="T845" s="46" t="str">
        <f t="shared" ca="1" si="58"/>
        <v>TERMINADO</v>
      </c>
      <c r="U845" s="47"/>
      <c r="V845" s="48"/>
      <c r="W845" s="48"/>
      <c r="X845" s="47"/>
      <c r="Y845" s="47"/>
      <c r="Z845" s="47"/>
      <c r="AA845" s="47"/>
      <c r="AB845" s="47"/>
      <c r="AC845" s="47"/>
      <c r="AD845" s="48"/>
      <c r="AE845" s="49"/>
      <c r="AF845" s="47"/>
      <c r="AG845" s="47"/>
      <c r="AH845" s="47"/>
      <c r="AI845" s="47"/>
      <c r="AJ845" s="47"/>
      <c r="AK845" s="47"/>
      <c r="AL845" s="41"/>
      <c r="AM845" s="41"/>
      <c r="AN845" s="51">
        <f t="shared" si="59"/>
        <v>100</v>
      </c>
      <c r="AO845" s="59"/>
    </row>
    <row r="846" spans="1:41" ht="15" x14ac:dyDescent="0.2">
      <c r="A846" s="34" t="s">
        <v>38</v>
      </c>
      <c r="B846" s="35">
        <v>852</v>
      </c>
      <c r="C846" s="36">
        <v>2016</v>
      </c>
      <c r="D846" s="38" t="s">
        <v>1765</v>
      </c>
      <c r="E846" s="39">
        <v>42692</v>
      </c>
      <c r="F846" s="40" t="s">
        <v>1766</v>
      </c>
      <c r="G846" s="41" t="s">
        <v>41</v>
      </c>
      <c r="H846" s="41" t="s">
        <v>42</v>
      </c>
      <c r="I846" s="42">
        <v>7000000</v>
      </c>
      <c r="J846" s="54">
        <v>7000000</v>
      </c>
      <c r="K846" s="54">
        <v>0</v>
      </c>
      <c r="L846" s="43">
        <v>0</v>
      </c>
      <c r="M846" s="37" t="s">
        <v>43</v>
      </c>
      <c r="N846" s="41" t="s">
        <v>1767</v>
      </c>
      <c r="O846" s="44">
        <v>42692</v>
      </c>
      <c r="P846" s="44">
        <v>42735</v>
      </c>
      <c r="Q846" s="44">
        <v>42735</v>
      </c>
      <c r="R846" s="45">
        <f t="shared" si="57"/>
        <v>44</v>
      </c>
      <c r="S846" s="63">
        <f t="shared" si="55"/>
        <v>1.4666666666666666</v>
      </c>
      <c r="T846" s="46" t="str">
        <f t="shared" ca="1" si="58"/>
        <v>TERMINADO</v>
      </c>
      <c r="U846" s="47"/>
      <c r="V846" s="48"/>
      <c r="W846" s="48"/>
      <c r="X846" s="47"/>
      <c r="Y846" s="47"/>
      <c r="Z846" s="47"/>
      <c r="AA846" s="47"/>
      <c r="AB846" s="47"/>
      <c r="AC846" s="47"/>
      <c r="AD846" s="48"/>
      <c r="AE846" s="49"/>
      <c r="AF846" s="47"/>
      <c r="AG846" s="47"/>
      <c r="AH846" s="47"/>
      <c r="AI846" s="47"/>
      <c r="AJ846" s="47"/>
      <c r="AK846" s="47"/>
      <c r="AL846" s="41"/>
      <c r="AM846" s="41"/>
      <c r="AN846" s="51">
        <f ca="1">IF(R846=1,"",100*($T$1-O846+1)/R846)</f>
        <v>3359.090909090909</v>
      </c>
      <c r="AO846" s="59"/>
    </row>
    <row r="847" spans="1:41" ht="15" x14ac:dyDescent="0.2">
      <c r="A847" s="34" t="s">
        <v>38</v>
      </c>
      <c r="B847" s="66">
        <v>853</v>
      </c>
      <c r="C847" s="36">
        <v>2016</v>
      </c>
      <c r="D847" s="38" t="s">
        <v>250</v>
      </c>
      <c r="E847" s="39">
        <v>42692</v>
      </c>
      <c r="F847" s="40" t="s">
        <v>1768</v>
      </c>
      <c r="G847" s="41" t="s">
        <v>41</v>
      </c>
      <c r="H847" s="41" t="s">
        <v>42</v>
      </c>
      <c r="I847" s="42">
        <v>1500000</v>
      </c>
      <c r="J847" s="54">
        <v>10000000</v>
      </c>
      <c r="K847" s="54">
        <v>1500000</v>
      </c>
      <c r="L847" s="43">
        <v>8500000</v>
      </c>
      <c r="M847" s="37" t="s">
        <v>43</v>
      </c>
      <c r="N847" s="41" t="s">
        <v>1769</v>
      </c>
      <c r="O847" s="44">
        <v>42692</v>
      </c>
      <c r="P847" s="44">
        <v>42783</v>
      </c>
      <c r="Q847" s="44">
        <v>42783</v>
      </c>
      <c r="R847" s="45">
        <f t="shared" si="57"/>
        <v>92</v>
      </c>
      <c r="S847" s="63">
        <f t="shared" si="55"/>
        <v>3.0666666666666669</v>
      </c>
      <c r="T847" s="46" t="str">
        <f t="shared" ca="1" si="58"/>
        <v>TERMINADO</v>
      </c>
      <c r="U847" s="47"/>
      <c r="V847" s="48"/>
      <c r="W847" s="48"/>
      <c r="X847" s="47"/>
      <c r="Y847" s="47"/>
      <c r="Z847" s="47"/>
      <c r="AA847" s="47"/>
      <c r="AB847" s="47"/>
      <c r="AC847" s="47"/>
      <c r="AD847" s="48"/>
      <c r="AE847" s="49"/>
      <c r="AF847" s="47"/>
      <c r="AG847" s="47"/>
      <c r="AH847" s="47"/>
      <c r="AI847" s="47"/>
      <c r="AJ847" s="47"/>
      <c r="AK847" s="47"/>
      <c r="AL847" s="41"/>
      <c r="AM847" s="41"/>
      <c r="AN847" s="51">
        <f t="shared" ref="AN847:AN853" si="60">IF(P847&lt;=S$1,100,100*($S$1-O847+1)/R847)</f>
        <v>100</v>
      </c>
      <c r="AO847" s="59"/>
    </row>
    <row r="848" spans="1:41" ht="15" x14ac:dyDescent="0.2">
      <c r="A848" s="34" t="s">
        <v>38</v>
      </c>
      <c r="B848" s="66">
        <v>854</v>
      </c>
      <c r="C848" s="36">
        <v>2016</v>
      </c>
      <c r="D848" s="38" t="s">
        <v>53</v>
      </c>
      <c r="E848" s="39">
        <v>42692</v>
      </c>
      <c r="F848" s="40" t="s">
        <v>1770</v>
      </c>
      <c r="G848" s="41" t="s">
        <v>41</v>
      </c>
      <c r="H848" s="41" t="s">
        <v>42</v>
      </c>
      <c r="I848" s="42">
        <v>1000000</v>
      </c>
      <c r="J848" s="54">
        <v>10000000</v>
      </c>
      <c r="K848" s="54">
        <v>1000000</v>
      </c>
      <c r="L848" s="43">
        <v>9000000</v>
      </c>
      <c r="M848" s="37" t="s">
        <v>43</v>
      </c>
      <c r="N848" s="41" t="s">
        <v>1771</v>
      </c>
      <c r="O848" s="44">
        <v>42692</v>
      </c>
      <c r="P848" s="44">
        <v>42825</v>
      </c>
      <c r="Q848" s="44">
        <v>42825</v>
      </c>
      <c r="R848" s="45">
        <f t="shared" si="57"/>
        <v>134</v>
      </c>
      <c r="S848" s="63">
        <f t="shared" si="55"/>
        <v>4.4666666666666668</v>
      </c>
      <c r="T848" s="46" t="str">
        <f t="shared" ca="1" si="58"/>
        <v>TERMINADO</v>
      </c>
      <c r="U848" s="47"/>
      <c r="V848" s="48"/>
      <c r="W848" s="48"/>
      <c r="X848" s="47"/>
      <c r="Y848" s="47"/>
      <c r="Z848" s="47"/>
      <c r="AA848" s="47"/>
      <c r="AB848" s="47"/>
      <c r="AC848" s="47"/>
      <c r="AD848" s="48"/>
      <c r="AE848" s="49"/>
      <c r="AF848" s="47"/>
      <c r="AG848" s="47"/>
      <c r="AH848" s="47"/>
      <c r="AI848" s="47"/>
      <c r="AJ848" s="47"/>
      <c r="AK848" s="47"/>
      <c r="AL848" s="41"/>
      <c r="AM848" s="41"/>
      <c r="AN848" s="51">
        <f t="shared" si="60"/>
        <v>100</v>
      </c>
      <c r="AO848" s="59"/>
    </row>
    <row r="849" spans="1:41" ht="15" x14ac:dyDescent="0.2">
      <c r="A849" s="34" t="s">
        <v>38</v>
      </c>
      <c r="B849" s="66">
        <v>855</v>
      </c>
      <c r="C849" s="36">
        <v>2016</v>
      </c>
      <c r="D849" s="38" t="s">
        <v>393</v>
      </c>
      <c r="E849" s="39">
        <v>42695</v>
      </c>
      <c r="F849" s="40" t="s">
        <v>1772</v>
      </c>
      <c r="G849" s="41" t="s">
        <v>41</v>
      </c>
      <c r="H849" s="41" t="s">
        <v>42</v>
      </c>
      <c r="I849" s="42">
        <v>7000000</v>
      </c>
      <c r="J849" s="54">
        <v>18000000</v>
      </c>
      <c r="K849" s="54">
        <v>7000000</v>
      </c>
      <c r="L849" s="43">
        <v>11000000</v>
      </c>
      <c r="M849" s="37" t="s">
        <v>43</v>
      </c>
      <c r="N849" s="41" t="s">
        <v>1773</v>
      </c>
      <c r="O849" s="44">
        <v>42695</v>
      </c>
      <c r="P849" s="44">
        <v>42845</v>
      </c>
      <c r="Q849" s="44">
        <v>42845</v>
      </c>
      <c r="R849" s="45">
        <f t="shared" si="57"/>
        <v>151</v>
      </c>
      <c r="S849" s="63">
        <f t="shared" si="55"/>
        <v>5.0333333333333332</v>
      </c>
      <c r="T849" s="46" t="str">
        <f t="shared" ca="1" si="58"/>
        <v>TERMINADO</v>
      </c>
      <c r="U849" s="47"/>
      <c r="V849" s="48"/>
      <c r="W849" s="48"/>
      <c r="X849" s="47"/>
      <c r="Y849" s="47"/>
      <c r="Z849" s="47"/>
      <c r="AA849" s="47"/>
      <c r="AB849" s="47"/>
      <c r="AC849" s="47"/>
      <c r="AD849" s="48"/>
      <c r="AE849" s="49"/>
      <c r="AF849" s="47"/>
      <c r="AG849" s="47"/>
      <c r="AH849" s="47"/>
      <c r="AI849" s="47"/>
      <c r="AJ849" s="47"/>
      <c r="AK849" s="47"/>
      <c r="AL849" s="41"/>
      <c r="AM849" s="41"/>
      <c r="AN849" s="51">
        <f t="shared" si="60"/>
        <v>86.754966887417226</v>
      </c>
      <c r="AO849" s="59"/>
    </row>
    <row r="850" spans="1:41" ht="15" x14ac:dyDescent="0.2">
      <c r="A850" s="34" t="s">
        <v>38</v>
      </c>
      <c r="B850" s="66">
        <v>856</v>
      </c>
      <c r="C850" s="36">
        <v>2016</v>
      </c>
      <c r="D850" s="38" t="s">
        <v>53</v>
      </c>
      <c r="E850" s="39">
        <v>42695</v>
      </c>
      <c r="F850" s="40" t="s">
        <v>1774</v>
      </c>
      <c r="G850" s="41" t="s">
        <v>41</v>
      </c>
      <c r="H850" s="41" t="s">
        <v>42</v>
      </c>
      <c r="I850" s="42">
        <v>1000000</v>
      </c>
      <c r="J850" s="54">
        <v>14999998</v>
      </c>
      <c r="K850" s="54">
        <v>1000000</v>
      </c>
      <c r="L850" s="43">
        <v>13999998</v>
      </c>
      <c r="M850" s="37" t="s">
        <v>43</v>
      </c>
      <c r="N850" s="41" t="s">
        <v>1775</v>
      </c>
      <c r="O850" s="44">
        <v>42695</v>
      </c>
      <c r="P850" s="44">
        <v>42825</v>
      </c>
      <c r="Q850" s="44">
        <v>42825</v>
      </c>
      <c r="R850" s="45">
        <f t="shared" si="57"/>
        <v>131</v>
      </c>
      <c r="S850" s="63">
        <f t="shared" si="55"/>
        <v>4.3666666666666663</v>
      </c>
      <c r="T850" s="46" t="str">
        <f t="shared" ca="1" si="58"/>
        <v>TERMINADO</v>
      </c>
      <c r="U850" s="47"/>
      <c r="V850" s="48"/>
      <c r="W850" s="48"/>
      <c r="X850" s="47"/>
      <c r="Y850" s="47"/>
      <c r="Z850" s="47"/>
      <c r="AA850" s="47"/>
      <c r="AB850" s="47"/>
      <c r="AC850" s="47"/>
      <c r="AD850" s="48"/>
      <c r="AE850" s="49"/>
      <c r="AF850" s="47"/>
      <c r="AG850" s="47"/>
      <c r="AH850" s="47"/>
      <c r="AI850" s="47"/>
      <c r="AJ850" s="47"/>
      <c r="AK850" s="47"/>
      <c r="AL850" s="41"/>
      <c r="AM850" s="41"/>
      <c r="AN850" s="51">
        <f t="shared" si="60"/>
        <v>100</v>
      </c>
      <c r="AO850" s="59"/>
    </row>
    <row r="851" spans="1:41" ht="15" x14ac:dyDescent="0.2">
      <c r="A851" s="34" t="s">
        <v>38</v>
      </c>
      <c r="B851" s="66">
        <v>857</v>
      </c>
      <c r="C851" s="36">
        <v>2016</v>
      </c>
      <c r="D851" s="38" t="s">
        <v>53</v>
      </c>
      <c r="E851" s="39">
        <v>42695</v>
      </c>
      <c r="F851" s="40" t="s">
        <v>1776</v>
      </c>
      <c r="G851" s="41" t="s">
        <v>41</v>
      </c>
      <c r="H851" s="41" t="s">
        <v>42</v>
      </c>
      <c r="I851" s="42">
        <v>3000000</v>
      </c>
      <c r="J851" s="54">
        <v>12000000</v>
      </c>
      <c r="K851" s="54">
        <v>3000000</v>
      </c>
      <c r="L851" s="43">
        <v>9000000</v>
      </c>
      <c r="M851" s="37" t="s">
        <v>43</v>
      </c>
      <c r="N851" s="41" t="s">
        <v>1777</v>
      </c>
      <c r="O851" s="44">
        <v>42695</v>
      </c>
      <c r="P851" s="44">
        <v>42794</v>
      </c>
      <c r="Q851" s="44">
        <v>42794</v>
      </c>
      <c r="R851" s="45">
        <f t="shared" si="57"/>
        <v>100</v>
      </c>
      <c r="S851" s="63">
        <f t="shared" si="55"/>
        <v>3.3333333333333335</v>
      </c>
      <c r="T851" s="46" t="str">
        <f t="shared" ca="1" si="58"/>
        <v>TERMINADO</v>
      </c>
      <c r="U851" s="47"/>
      <c r="V851" s="48"/>
      <c r="W851" s="48"/>
      <c r="X851" s="47"/>
      <c r="Y851" s="47"/>
      <c r="Z851" s="47"/>
      <c r="AA851" s="47"/>
      <c r="AB851" s="47"/>
      <c r="AC851" s="47"/>
      <c r="AD851" s="48"/>
      <c r="AE851" s="49"/>
      <c r="AF851" s="47"/>
      <c r="AG851" s="47"/>
      <c r="AH851" s="47"/>
      <c r="AI851" s="47"/>
      <c r="AJ851" s="47"/>
      <c r="AK851" s="47"/>
      <c r="AL851" s="41"/>
      <c r="AM851" s="41"/>
      <c r="AN851" s="51">
        <f t="shared" si="60"/>
        <v>100</v>
      </c>
      <c r="AO851" s="59"/>
    </row>
    <row r="852" spans="1:41" ht="15" x14ac:dyDescent="0.2">
      <c r="A852" s="34" t="s">
        <v>38</v>
      </c>
      <c r="B852" s="66">
        <v>858</v>
      </c>
      <c r="C852" s="36">
        <v>2016</v>
      </c>
      <c r="D852" s="38" t="s">
        <v>367</v>
      </c>
      <c r="E852" s="39">
        <v>42695</v>
      </c>
      <c r="F852" s="40" t="s">
        <v>1778</v>
      </c>
      <c r="G852" s="41" t="s">
        <v>41</v>
      </c>
      <c r="H852" s="41" t="s">
        <v>42</v>
      </c>
      <c r="I852" s="42">
        <v>2000000</v>
      </c>
      <c r="J852" s="54">
        <v>10000000</v>
      </c>
      <c r="K852" s="54">
        <v>2000000</v>
      </c>
      <c r="L852" s="43">
        <v>8000000</v>
      </c>
      <c r="M852" s="37" t="s">
        <v>43</v>
      </c>
      <c r="N852" s="41" t="s">
        <v>369</v>
      </c>
      <c r="O852" s="44">
        <v>42695</v>
      </c>
      <c r="P852" s="44">
        <v>42825</v>
      </c>
      <c r="Q852" s="44">
        <v>42825</v>
      </c>
      <c r="R852" s="45">
        <f t="shared" si="57"/>
        <v>131</v>
      </c>
      <c r="S852" s="63">
        <f t="shared" si="55"/>
        <v>4.3666666666666663</v>
      </c>
      <c r="T852" s="46" t="str">
        <f t="shared" ca="1" si="58"/>
        <v>TERMINADO</v>
      </c>
      <c r="U852" s="47"/>
      <c r="V852" s="48"/>
      <c r="W852" s="48"/>
      <c r="X852" s="47"/>
      <c r="Y852" s="47"/>
      <c r="Z852" s="47"/>
      <c r="AA852" s="47"/>
      <c r="AB852" s="47"/>
      <c r="AC852" s="47"/>
      <c r="AD852" s="48"/>
      <c r="AE852" s="49"/>
      <c r="AF852" s="47"/>
      <c r="AG852" s="47"/>
      <c r="AH852" s="47"/>
      <c r="AI852" s="47"/>
      <c r="AJ852" s="47"/>
      <c r="AK852" s="47"/>
      <c r="AL852" s="41"/>
      <c r="AM852" s="41"/>
      <c r="AN852" s="51">
        <f t="shared" si="60"/>
        <v>100</v>
      </c>
      <c r="AO852" s="59"/>
    </row>
    <row r="853" spans="1:41" ht="15" x14ac:dyDescent="0.2">
      <c r="A853" s="34" t="s">
        <v>38</v>
      </c>
      <c r="B853" s="66">
        <v>859</v>
      </c>
      <c r="C853" s="36">
        <v>2016</v>
      </c>
      <c r="D853" s="38" t="s">
        <v>1765</v>
      </c>
      <c r="E853" s="39">
        <v>42695</v>
      </c>
      <c r="F853" s="40" t="s">
        <v>1779</v>
      </c>
      <c r="G853" s="41" t="s">
        <v>41</v>
      </c>
      <c r="H853" s="41" t="s">
        <v>42</v>
      </c>
      <c r="I853" s="42">
        <v>1500000</v>
      </c>
      <c r="J853" s="54">
        <v>9000000</v>
      </c>
      <c r="K853" s="54">
        <v>1500000</v>
      </c>
      <c r="L853" s="43">
        <v>7500000</v>
      </c>
      <c r="M853" s="37" t="s">
        <v>43</v>
      </c>
      <c r="N853" s="41" t="s">
        <v>1780</v>
      </c>
      <c r="O853" s="44">
        <v>42695</v>
      </c>
      <c r="P853" s="44">
        <v>42825</v>
      </c>
      <c r="Q853" s="44">
        <v>42825</v>
      </c>
      <c r="R853" s="45">
        <f t="shared" si="57"/>
        <v>131</v>
      </c>
      <c r="S853" s="63">
        <f t="shared" si="55"/>
        <v>4.3666666666666663</v>
      </c>
      <c r="T853" s="46" t="str">
        <f t="shared" ca="1" si="58"/>
        <v>TERMINADO</v>
      </c>
      <c r="U853" s="47"/>
      <c r="V853" s="48"/>
      <c r="W853" s="48"/>
      <c r="X853" s="47"/>
      <c r="Y853" s="47"/>
      <c r="Z853" s="47"/>
      <c r="AA853" s="47"/>
      <c r="AB853" s="47"/>
      <c r="AC853" s="47"/>
      <c r="AD853" s="48"/>
      <c r="AE853" s="49"/>
      <c r="AF853" s="47"/>
      <c r="AG853" s="47"/>
      <c r="AH853" s="47"/>
      <c r="AI853" s="47"/>
      <c r="AJ853" s="47"/>
      <c r="AK853" s="47"/>
      <c r="AL853" s="41"/>
      <c r="AM853" s="41"/>
      <c r="AN853" s="51">
        <f t="shared" si="60"/>
        <v>100</v>
      </c>
      <c r="AO853" s="59"/>
    </row>
    <row r="854" spans="1:41" ht="15" x14ac:dyDescent="0.2">
      <c r="A854" s="34" t="s">
        <v>200</v>
      </c>
      <c r="B854" s="35">
        <v>12</v>
      </c>
      <c r="C854" s="36">
        <v>2016</v>
      </c>
      <c r="D854" s="38"/>
      <c r="E854" s="39">
        <v>42695</v>
      </c>
      <c r="F854" s="40" t="s">
        <v>1781</v>
      </c>
      <c r="G854" s="41" t="s">
        <v>202</v>
      </c>
      <c r="H854" s="41" t="s">
        <v>203</v>
      </c>
      <c r="I854" s="42">
        <v>42960000</v>
      </c>
      <c r="J854" s="54">
        <v>42960000</v>
      </c>
      <c r="K854" s="54"/>
      <c r="L854" s="43">
        <v>21000000</v>
      </c>
      <c r="M854" s="37" t="s">
        <v>43</v>
      </c>
      <c r="N854" s="41" t="s">
        <v>1782</v>
      </c>
      <c r="O854" s="44">
        <v>42695</v>
      </c>
      <c r="P854" s="44">
        <v>42735</v>
      </c>
      <c r="Q854" s="44"/>
      <c r="R854" s="37">
        <f t="shared" si="57"/>
        <v>41</v>
      </c>
      <c r="S854" s="45">
        <f t="shared" si="55"/>
        <v>1.3666666666666667</v>
      </c>
      <c r="T854" s="46" t="str">
        <f t="shared" ca="1" si="58"/>
        <v>TERMINADO</v>
      </c>
      <c r="U854" s="47"/>
      <c r="V854" s="48"/>
      <c r="W854" s="48"/>
      <c r="X854" s="47"/>
      <c r="Y854" s="47"/>
      <c r="Z854" s="47"/>
      <c r="AA854" s="47"/>
      <c r="AB854" s="47"/>
      <c r="AC854" s="47"/>
      <c r="AD854" s="48"/>
      <c r="AE854" s="49"/>
      <c r="AF854" s="47"/>
      <c r="AG854" s="47"/>
      <c r="AH854" s="47"/>
      <c r="AI854" s="47"/>
      <c r="AJ854" s="47"/>
      <c r="AK854" s="47"/>
      <c r="AL854" s="41"/>
      <c r="AM854" s="41"/>
      <c r="AN854" s="51">
        <f ca="1">IF(R854=1,"",100*($T$1-O854+1)/R854)</f>
        <v>3597.560975609756</v>
      </c>
      <c r="AO854" s="59"/>
    </row>
    <row r="855" spans="1:41" ht="15" x14ac:dyDescent="0.2">
      <c r="A855" s="34" t="s">
        <v>38</v>
      </c>
      <c r="B855" s="35">
        <v>860</v>
      </c>
      <c r="C855" s="36">
        <v>2016</v>
      </c>
      <c r="D855" s="38" t="s">
        <v>39</v>
      </c>
      <c r="E855" s="39">
        <v>42696</v>
      </c>
      <c r="F855" s="40" t="s">
        <v>1783</v>
      </c>
      <c r="G855" s="41" t="s">
        <v>41</v>
      </c>
      <c r="H855" s="41" t="s">
        <v>42</v>
      </c>
      <c r="I855" s="42">
        <v>3000000</v>
      </c>
      <c r="J855" s="54">
        <v>3000000</v>
      </c>
      <c r="K855" s="54">
        <v>3000000</v>
      </c>
      <c r="L855" s="43">
        <v>0</v>
      </c>
      <c r="M855" s="37" t="s">
        <v>43</v>
      </c>
      <c r="N855" s="41" t="s">
        <v>1784</v>
      </c>
      <c r="O855" s="44">
        <v>42696</v>
      </c>
      <c r="P855" s="44">
        <v>42735</v>
      </c>
      <c r="Q855" s="44">
        <v>42735</v>
      </c>
      <c r="R855" s="45">
        <f t="shared" si="57"/>
        <v>40</v>
      </c>
      <c r="S855" s="63">
        <f t="shared" si="55"/>
        <v>1.3333333333333333</v>
      </c>
      <c r="T855" s="46" t="str">
        <f t="shared" ca="1" si="58"/>
        <v>TERMINADO</v>
      </c>
      <c r="U855" s="47"/>
      <c r="V855" s="48"/>
      <c r="W855" s="48"/>
      <c r="X855" s="47"/>
      <c r="Y855" s="47"/>
      <c r="Z855" s="47"/>
      <c r="AA855" s="47"/>
      <c r="AB855" s="47"/>
      <c r="AC855" s="47"/>
      <c r="AD855" s="48"/>
      <c r="AE855" s="49"/>
      <c r="AF855" s="47"/>
      <c r="AG855" s="47"/>
      <c r="AH855" s="47"/>
      <c r="AI855" s="47"/>
      <c r="AJ855" s="47"/>
      <c r="AK855" s="47"/>
      <c r="AL855" s="41"/>
      <c r="AM855" s="41"/>
      <c r="AN855" s="51">
        <f ca="1">IF(R855=1,"",100*($T$1-O855+1)/R855)</f>
        <v>3685</v>
      </c>
      <c r="AO855" s="59"/>
    </row>
    <row r="856" spans="1:41" ht="15" x14ac:dyDescent="0.2">
      <c r="A856" s="34" t="s">
        <v>38</v>
      </c>
      <c r="B856" s="66">
        <v>861</v>
      </c>
      <c r="C856" s="36">
        <v>2016</v>
      </c>
      <c r="D856" s="38" t="s">
        <v>53</v>
      </c>
      <c r="E856" s="39">
        <v>42696</v>
      </c>
      <c r="F856" s="40" t="s">
        <v>1785</v>
      </c>
      <c r="G856" s="41" t="s">
        <v>41</v>
      </c>
      <c r="H856" s="41" t="s">
        <v>42</v>
      </c>
      <c r="I856" s="42">
        <v>2000000</v>
      </c>
      <c r="J856" s="54">
        <v>21599999</v>
      </c>
      <c r="K856" s="54">
        <v>2000000</v>
      </c>
      <c r="L856" s="43">
        <v>19599999</v>
      </c>
      <c r="M856" s="37" t="s">
        <v>43</v>
      </c>
      <c r="N856" s="41" t="s">
        <v>1786</v>
      </c>
      <c r="O856" s="44">
        <v>42696</v>
      </c>
      <c r="P856" s="44">
        <v>42825</v>
      </c>
      <c r="Q856" s="44">
        <v>42825</v>
      </c>
      <c r="R856" s="45">
        <f t="shared" si="57"/>
        <v>130</v>
      </c>
      <c r="S856" s="63">
        <f t="shared" si="55"/>
        <v>4.333333333333333</v>
      </c>
      <c r="T856" s="46" t="str">
        <f t="shared" ca="1" si="58"/>
        <v>TERMINADO</v>
      </c>
      <c r="U856" s="47"/>
      <c r="V856" s="48"/>
      <c r="W856" s="48"/>
      <c r="X856" s="47"/>
      <c r="Y856" s="47"/>
      <c r="Z856" s="47"/>
      <c r="AA856" s="47"/>
      <c r="AB856" s="47"/>
      <c r="AC856" s="47"/>
      <c r="AD856" s="48"/>
      <c r="AE856" s="49"/>
      <c r="AF856" s="47"/>
      <c r="AG856" s="47"/>
      <c r="AH856" s="47"/>
      <c r="AI856" s="47"/>
      <c r="AJ856" s="47"/>
      <c r="AK856" s="47"/>
      <c r="AL856" s="41"/>
      <c r="AM856" s="41"/>
      <c r="AN856" s="51">
        <f>IF(P856&lt;=S$1,100,100*($S$1-O856+1)/R856)</f>
        <v>100</v>
      </c>
      <c r="AO856" s="59"/>
    </row>
    <row r="857" spans="1:41" ht="15" x14ac:dyDescent="0.2">
      <c r="A857" s="34" t="s">
        <v>38</v>
      </c>
      <c r="B857" s="66">
        <v>862</v>
      </c>
      <c r="C857" s="36">
        <v>2016</v>
      </c>
      <c r="D857" s="38" t="s">
        <v>166</v>
      </c>
      <c r="E857" s="39">
        <v>42696</v>
      </c>
      <c r="F857" s="40" t="s">
        <v>1787</v>
      </c>
      <c r="G857" s="41" t="s">
        <v>41</v>
      </c>
      <c r="H857" s="41" t="s">
        <v>42</v>
      </c>
      <c r="I857" s="42">
        <v>1500000</v>
      </c>
      <c r="J857" s="54">
        <v>15900000</v>
      </c>
      <c r="K857" s="54">
        <v>1500000</v>
      </c>
      <c r="L857" s="43">
        <v>14400000</v>
      </c>
      <c r="M857" s="37" t="s">
        <v>43</v>
      </c>
      <c r="N857" s="41" t="s">
        <v>1788</v>
      </c>
      <c r="O857" s="44">
        <v>42696</v>
      </c>
      <c r="P857" s="44">
        <v>42809</v>
      </c>
      <c r="Q857" s="44">
        <v>42809</v>
      </c>
      <c r="R857" s="45">
        <f t="shared" si="57"/>
        <v>114</v>
      </c>
      <c r="S857" s="63">
        <f t="shared" si="55"/>
        <v>3.8</v>
      </c>
      <c r="T857" s="46" t="str">
        <f t="shared" ca="1" si="58"/>
        <v>TERMINADO</v>
      </c>
      <c r="U857" s="47"/>
      <c r="V857" s="48"/>
      <c r="W857" s="48"/>
      <c r="X857" s="47"/>
      <c r="Y857" s="47"/>
      <c r="Z857" s="47"/>
      <c r="AA857" s="47"/>
      <c r="AB857" s="47"/>
      <c r="AC857" s="47"/>
      <c r="AD857" s="48"/>
      <c r="AE857" s="49"/>
      <c r="AF857" s="47"/>
      <c r="AG857" s="47"/>
      <c r="AH857" s="47"/>
      <c r="AI857" s="47"/>
      <c r="AJ857" s="47"/>
      <c r="AK857" s="47"/>
      <c r="AL857" s="41"/>
      <c r="AM857" s="41"/>
      <c r="AN857" s="51">
        <f>IF(P857&lt;=S$1,100,100*($S$1-O857+1)/R857)</f>
        <v>100</v>
      </c>
      <c r="AO857" s="59"/>
    </row>
    <row r="858" spans="1:41" ht="15" x14ac:dyDescent="0.2">
      <c r="A858" s="34" t="s">
        <v>38</v>
      </c>
      <c r="B858" s="35">
        <v>863</v>
      </c>
      <c r="C858" s="36">
        <v>2016</v>
      </c>
      <c r="D858" s="38" t="s">
        <v>250</v>
      </c>
      <c r="E858" s="39">
        <v>42696</v>
      </c>
      <c r="F858" s="40" t="s">
        <v>1789</v>
      </c>
      <c r="G858" s="41" t="s">
        <v>41</v>
      </c>
      <c r="H858" s="41" t="s">
        <v>42</v>
      </c>
      <c r="I858" s="42">
        <v>6020000</v>
      </c>
      <c r="J858" s="54">
        <v>6020000</v>
      </c>
      <c r="K858" s="54">
        <v>6020000</v>
      </c>
      <c r="L858" s="43">
        <v>0</v>
      </c>
      <c r="M858" s="37" t="s">
        <v>43</v>
      </c>
      <c r="N858" s="41" t="s">
        <v>1790</v>
      </c>
      <c r="O858" s="44">
        <v>42696</v>
      </c>
      <c r="P858" s="44">
        <v>42719</v>
      </c>
      <c r="Q858" s="44">
        <v>42719</v>
      </c>
      <c r="R858" s="45">
        <f t="shared" si="57"/>
        <v>24</v>
      </c>
      <c r="S858" s="63">
        <f t="shared" si="55"/>
        <v>0.8</v>
      </c>
      <c r="T858" s="46" t="str">
        <f t="shared" ca="1" si="58"/>
        <v>TERMINADO</v>
      </c>
      <c r="U858" s="47"/>
      <c r="V858" s="48"/>
      <c r="W858" s="48"/>
      <c r="X858" s="47"/>
      <c r="Y858" s="47"/>
      <c r="Z858" s="47"/>
      <c r="AA858" s="47"/>
      <c r="AB858" s="47"/>
      <c r="AC858" s="47"/>
      <c r="AD858" s="48"/>
      <c r="AE858" s="49"/>
      <c r="AF858" s="47"/>
      <c r="AG858" s="47"/>
      <c r="AH858" s="47"/>
      <c r="AI858" s="47"/>
      <c r="AJ858" s="47"/>
      <c r="AK858" s="47"/>
      <c r="AL858" s="41"/>
      <c r="AM858" s="41"/>
      <c r="AN858" s="51">
        <f ca="1">IF(R858=1,"",100*($T$1-O858+1)/R858)</f>
        <v>6141.666666666667</v>
      </c>
      <c r="AO858" s="59"/>
    </row>
    <row r="859" spans="1:41" ht="15" x14ac:dyDescent="0.2">
      <c r="A859" s="34" t="s">
        <v>38</v>
      </c>
      <c r="B859" s="66">
        <v>864</v>
      </c>
      <c r="C859" s="36">
        <v>2016</v>
      </c>
      <c r="D859" s="38" t="s">
        <v>90</v>
      </c>
      <c r="E859" s="39">
        <v>42696</v>
      </c>
      <c r="F859" s="40" t="s">
        <v>1791</v>
      </c>
      <c r="G859" s="41" t="s">
        <v>41</v>
      </c>
      <c r="H859" s="41" t="s">
        <v>42</v>
      </c>
      <c r="I859" s="42">
        <v>4000000</v>
      </c>
      <c r="J859" s="54">
        <v>21899998</v>
      </c>
      <c r="K859" s="54">
        <v>4000000</v>
      </c>
      <c r="L859" s="43">
        <v>17899998</v>
      </c>
      <c r="M859" s="37" t="s">
        <v>43</v>
      </c>
      <c r="N859" s="41" t="s">
        <v>1792</v>
      </c>
      <c r="O859" s="44">
        <v>42696</v>
      </c>
      <c r="P859" s="44">
        <v>42767</v>
      </c>
      <c r="Q859" s="44">
        <v>42825</v>
      </c>
      <c r="R859" s="45">
        <f t="shared" si="57"/>
        <v>72</v>
      </c>
      <c r="S859" s="63">
        <f t="shared" si="55"/>
        <v>2.4</v>
      </c>
      <c r="T859" s="46" t="str">
        <f t="shared" ca="1" si="58"/>
        <v>TERMINADO</v>
      </c>
      <c r="U859" s="47"/>
      <c r="V859" s="48"/>
      <c r="W859" s="48"/>
      <c r="X859" s="47"/>
      <c r="Y859" s="47"/>
      <c r="Z859" s="47"/>
      <c r="AA859" s="47"/>
      <c r="AB859" s="47"/>
      <c r="AC859" s="47"/>
      <c r="AD859" s="48"/>
      <c r="AE859" s="49"/>
      <c r="AF859" s="47"/>
      <c r="AG859" s="47"/>
      <c r="AH859" s="47"/>
      <c r="AI859" s="47"/>
      <c r="AJ859" s="47"/>
      <c r="AK859" s="47"/>
      <c r="AL859" s="41"/>
      <c r="AM859" s="41"/>
      <c r="AN859" s="51">
        <f t="shared" ref="AN859:AN874" si="61">IF(P859&lt;=S$1,100,100*($S$1-O859+1)/R859)</f>
        <v>100</v>
      </c>
      <c r="AO859" s="59"/>
    </row>
    <row r="860" spans="1:41" ht="15" x14ac:dyDescent="0.2">
      <c r="A860" s="34" t="s">
        <v>38</v>
      </c>
      <c r="B860" s="66">
        <v>865</v>
      </c>
      <c r="C860" s="36">
        <v>2016</v>
      </c>
      <c r="D860" s="38" t="s">
        <v>146</v>
      </c>
      <c r="E860" s="39">
        <v>42696</v>
      </c>
      <c r="F860" s="40" t="s">
        <v>1793</v>
      </c>
      <c r="G860" s="41" t="s">
        <v>41</v>
      </c>
      <c r="H860" s="41" t="s">
        <v>42</v>
      </c>
      <c r="I860" s="42">
        <v>1000000</v>
      </c>
      <c r="J860" s="54">
        <v>9000000</v>
      </c>
      <c r="K860" s="54">
        <v>1000000</v>
      </c>
      <c r="L860" s="43">
        <v>8000000</v>
      </c>
      <c r="M860" s="37" t="s">
        <v>43</v>
      </c>
      <c r="N860" s="41" t="s">
        <v>1794</v>
      </c>
      <c r="O860" s="44">
        <v>42696</v>
      </c>
      <c r="P860" s="44">
        <v>42794</v>
      </c>
      <c r="Q860" s="44">
        <v>42794</v>
      </c>
      <c r="R860" s="45">
        <f t="shared" si="57"/>
        <v>99</v>
      </c>
      <c r="S860" s="63">
        <f t="shared" si="55"/>
        <v>3.3</v>
      </c>
      <c r="T860" s="46" t="str">
        <f t="shared" ca="1" si="58"/>
        <v>TERMINADO</v>
      </c>
      <c r="U860" s="47"/>
      <c r="V860" s="48"/>
      <c r="W860" s="48"/>
      <c r="X860" s="47"/>
      <c r="Y860" s="47"/>
      <c r="Z860" s="47"/>
      <c r="AA860" s="47"/>
      <c r="AB860" s="47"/>
      <c r="AC860" s="47"/>
      <c r="AD860" s="48"/>
      <c r="AE860" s="49"/>
      <c r="AF860" s="47"/>
      <c r="AG860" s="47"/>
      <c r="AH860" s="47"/>
      <c r="AI860" s="47"/>
      <c r="AJ860" s="47"/>
      <c r="AK860" s="47"/>
      <c r="AL860" s="41"/>
      <c r="AM860" s="41"/>
      <c r="AN860" s="51">
        <f t="shared" si="61"/>
        <v>100</v>
      </c>
      <c r="AO860" s="59"/>
    </row>
    <row r="861" spans="1:41" ht="15" x14ac:dyDescent="0.2">
      <c r="A861" s="34" t="s">
        <v>38</v>
      </c>
      <c r="B861" s="66">
        <v>866</v>
      </c>
      <c r="C861" s="36">
        <v>2016</v>
      </c>
      <c r="D861" s="38" t="s">
        <v>166</v>
      </c>
      <c r="E861" s="39">
        <v>42697</v>
      </c>
      <c r="F861" s="40" t="s">
        <v>1795</v>
      </c>
      <c r="G861" s="41" t="s">
        <v>41</v>
      </c>
      <c r="H861" s="41" t="s">
        <v>42</v>
      </c>
      <c r="I861" s="42">
        <v>1500000</v>
      </c>
      <c r="J861" s="54">
        <v>9500000</v>
      </c>
      <c r="K861" s="54">
        <v>1500000</v>
      </c>
      <c r="L861" s="43">
        <v>8000000</v>
      </c>
      <c r="M861" s="37" t="s">
        <v>43</v>
      </c>
      <c r="N861" s="41" t="s">
        <v>1796</v>
      </c>
      <c r="O861" s="44">
        <v>42697</v>
      </c>
      <c r="P861" s="44">
        <v>42794</v>
      </c>
      <c r="Q861" s="44">
        <v>42794</v>
      </c>
      <c r="R861" s="45">
        <f t="shared" si="57"/>
        <v>98</v>
      </c>
      <c r="S861" s="63">
        <f t="shared" si="55"/>
        <v>3.2666666666666666</v>
      </c>
      <c r="T861" s="46" t="str">
        <f t="shared" ca="1" si="58"/>
        <v>TERMINADO</v>
      </c>
      <c r="U861" s="47"/>
      <c r="V861" s="48"/>
      <c r="W861" s="48"/>
      <c r="X861" s="47"/>
      <c r="Y861" s="47"/>
      <c r="Z861" s="47"/>
      <c r="AA861" s="47"/>
      <c r="AB861" s="47"/>
      <c r="AC861" s="47"/>
      <c r="AD861" s="48"/>
      <c r="AE861" s="49"/>
      <c r="AF861" s="47"/>
      <c r="AG861" s="47"/>
      <c r="AH861" s="47"/>
      <c r="AI861" s="47"/>
      <c r="AJ861" s="47"/>
      <c r="AK861" s="47"/>
      <c r="AL861" s="41"/>
      <c r="AM861" s="41"/>
      <c r="AN861" s="51">
        <f t="shared" si="61"/>
        <v>100</v>
      </c>
      <c r="AO861" s="59"/>
    </row>
    <row r="862" spans="1:41" ht="15" x14ac:dyDescent="0.2">
      <c r="A862" s="34" t="s">
        <v>38</v>
      </c>
      <c r="B862" s="66">
        <v>867</v>
      </c>
      <c r="C862" s="36">
        <v>2016</v>
      </c>
      <c r="D862" s="38" t="s">
        <v>552</v>
      </c>
      <c r="E862" s="39">
        <v>42697</v>
      </c>
      <c r="F862" s="40" t="s">
        <v>1797</v>
      </c>
      <c r="G862" s="41" t="s">
        <v>41</v>
      </c>
      <c r="H862" s="41" t="s">
        <v>42</v>
      </c>
      <c r="I862" s="42">
        <v>5000000</v>
      </c>
      <c r="J862" s="54">
        <v>17900000</v>
      </c>
      <c r="K862" s="54">
        <v>0</v>
      </c>
      <c r="L862" s="43"/>
      <c r="M862" s="37" t="s">
        <v>43</v>
      </c>
      <c r="N862" s="41" t="s">
        <v>1798</v>
      </c>
      <c r="O862" s="44">
        <v>42697</v>
      </c>
      <c r="P862" s="44">
        <v>42840</v>
      </c>
      <c r="Q862" s="44">
        <v>42840</v>
      </c>
      <c r="R862" s="45">
        <f t="shared" si="57"/>
        <v>144</v>
      </c>
      <c r="S862" s="63">
        <f t="shared" si="55"/>
        <v>4.8</v>
      </c>
      <c r="T862" s="46" t="str">
        <f t="shared" ca="1" si="58"/>
        <v>TERMINADO</v>
      </c>
      <c r="U862" s="47"/>
      <c r="V862" s="48"/>
      <c r="W862" s="48"/>
      <c r="X862" s="47"/>
      <c r="Y862" s="47"/>
      <c r="Z862" s="47"/>
      <c r="AA862" s="47"/>
      <c r="AB862" s="47"/>
      <c r="AC862" s="47"/>
      <c r="AD862" s="48"/>
      <c r="AE862" s="49"/>
      <c r="AF862" s="47"/>
      <c r="AG862" s="47"/>
      <c r="AH862" s="47"/>
      <c r="AI862" s="47"/>
      <c r="AJ862" s="47"/>
      <c r="AK862" s="47"/>
      <c r="AL862" s="41"/>
      <c r="AM862" s="41"/>
      <c r="AN862" s="51">
        <f t="shared" si="61"/>
        <v>89.583333333333329</v>
      </c>
      <c r="AO862" s="59"/>
    </row>
    <row r="863" spans="1:41" ht="15" x14ac:dyDescent="0.2">
      <c r="A863" s="34" t="s">
        <v>38</v>
      </c>
      <c r="B863" s="66">
        <v>868</v>
      </c>
      <c r="C863" s="36">
        <v>2016</v>
      </c>
      <c r="D863" s="38" t="s">
        <v>367</v>
      </c>
      <c r="E863" s="39">
        <v>42697</v>
      </c>
      <c r="F863" s="40" t="s">
        <v>1799</v>
      </c>
      <c r="G863" s="41" t="s">
        <v>41</v>
      </c>
      <c r="H863" s="41" t="s">
        <v>42</v>
      </c>
      <c r="I863" s="42">
        <v>1800000</v>
      </c>
      <c r="J863" s="54">
        <v>4100000</v>
      </c>
      <c r="K863" s="54">
        <v>0</v>
      </c>
      <c r="L863" s="43">
        <v>2300000</v>
      </c>
      <c r="M863" s="37" t="s">
        <v>43</v>
      </c>
      <c r="N863" s="41" t="s">
        <v>1800</v>
      </c>
      <c r="O863" s="44">
        <v>42697</v>
      </c>
      <c r="P863" s="44">
        <v>42766</v>
      </c>
      <c r="Q863" s="44">
        <v>42766</v>
      </c>
      <c r="R863" s="45">
        <f t="shared" si="57"/>
        <v>70</v>
      </c>
      <c r="S863" s="63">
        <f t="shared" si="55"/>
        <v>2.3333333333333335</v>
      </c>
      <c r="T863" s="46" t="str">
        <f t="shared" ca="1" si="58"/>
        <v>TERMINADO</v>
      </c>
      <c r="U863" s="47"/>
      <c r="V863" s="48"/>
      <c r="W863" s="48"/>
      <c r="X863" s="47"/>
      <c r="Y863" s="47"/>
      <c r="Z863" s="47"/>
      <c r="AA863" s="47"/>
      <c r="AB863" s="47"/>
      <c r="AC863" s="47"/>
      <c r="AD863" s="48"/>
      <c r="AE863" s="49"/>
      <c r="AF863" s="47"/>
      <c r="AG863" s="47"/>
      <c r="AH863" s="47"/>
      <c r="AI863" s="47"/>
      <c r="AJ863" s="47"/>
      <c r="AK863" s="47"/>
      <c r="AL863" s="41"/>
      <c r="AM863" s="41"/>
      <c r="AN863" s="51">
        <f t="shared" si="61"/>
        <v>100</v>
      </c>
      <c r="AO863" s="59"/>
    </row>
    <row r="864" spans="1:41" ht="15" x14ac:dyDescent="0.2">
      <c r="A864" s="34" t="s">
        <v>38</v>
      </c>
      <c r="B864" s="66">
        <v>869</v>
      </c>
      <c r="C864" s="36">
        <v>2016</v>
      </c>
      <c r="D864" s="38" t="s">
        <v>393</v>
      </c>
      <c r="E864" s="39">
        <v>42697</v>
      </c>
      <c r="F864" s="40" t="s">
        <v>1801</v>
      </c>
      <c r="G864" s="41" t="s">
        <v>41</v>
      </c>
      <c r="H864" s="41" t="s">
        <v>42</v>
      </c>
      <c r="I864" s="42">
        <v>3000000</v>
      </c>
      <c r="J864" s="54">
        <v>13000000</v>
      </c>
      <c r="K864" s="54">
        <v>3000000</v>
      </c>
      <c r="L864" s="43">
        <v>10000000</v>
      </c>
      <c r="M864" s="37" t="s">
        <v>43</v>
      </c>
      <c r="N864" s="41" t="s">
        <v>1802</v>
      </c>
      <c r="O864" s="44">
        <v>42697</v>
      </c>
      <c r="P864" s="44">
        <v>42825</v>
      </c>
      <c r="Q864" s="44">
        <v>42825</v>
      </c>
      <c r="R864" s="45">
        <f t="shared" si="57"/>
        <v>129</v>
      </c>
      <c r="S864" s="63">
        <f t="shared" si="55"/>
        <v>4.3</v>
      </c>
      <c r="T864" s="46" t="str">
        <f t="shared" ca="1" si="58"/>
        <v>TERMINADO</v>
      </c>
      <c r="U864" s="47"/>
      <c r="V864" s="48"/>
      <c r="W864" s="48"/>
      <c r="X864" s="47"/>
      <c r="Y864" s="47"/>
      <c r="Z864" s="47"/>
      <c r="AA864" s="47"/>
      <c r="AB864" s="47"/>
      <c r="AC864" s="47"/>
      <c r="AD864" s="48"/>
      <c r="AE864" s="49"/>
      <c r="AF864" s="47"/>
      <c r="AG864" s="47"/>
      <c r="AH864" s="47"/>
      <c r="AI864" s="47"/>
      <c r="AJ864" s="47"/>
      <c r="AK864" s="47"/>
      <c r="AL864" s="41"/>
      <c r="AM864" s="41"/>
      <c r="AN864" s="51">
        <f t="shared" si="61"/>
        <v>100</v>
      </c>
      <c r="AO864" s="59"/>
    </row>
    <row r="865" spans="1:41" ht="15" x14ac:dyDescent="0.2">
      <c r="A865" s="34" t="s">
        <v>38</v>
      </c>
      <c r="B865" s="66">
        <v>870</v>
      </c>
      <c r="C865" s="36">
        <v>2016</v>
      </c>
      <c r="D865" s="38" t="s">
        <v>90</v>
      </c>
      <c r="E865" s="39">
        <v>42697</v>
      </c>
      <c r="F865" s="40" t="s">
        <v>1803</v>
      </c>
      <c r="G865" s="41" t="s">
        <v>41</v>
      </c>
      <c r="H865" s="41" t="s">
        <v>42</v>
      </c>
      <c r="I865" s="42">
        <v>1900000</v>
      </c>
      <c r="J865" s="54">
        <v>7600000</v>
      </c>
      <c r="K865" s="54">
        <v>1900000</v>
      </c>
      <c r="L865" s="43">
        <v>5700000</v>
      </c>
      <c r="M865" s="37" t="s">
        <v>43</v>
      </c>
      <c r="N865" s="41" t="s">
        <v>1804</v>
      </c>
      <c r="O865" s="44">
        <v>42697</v>
      </c>
      <c r="P865" s="44">
        <v>42886</v>
      </c>
      <c r="Q865" s="44">
        <v>42886</v>
      </c>
      <c r="R865" s="45">
        <f t="shared" si="57"/>
        <v>190</v>
      </c>
      <c r="S865" s="63">
        <f t="shared" si="55"/>
        <v>6.333333333333333</v>
      </c>
      <c r="T865" s="46" t="str">
        <f t="shared" ca="1" si="58"/>
        <v>TERMINADO</v>
      </c>
      <c r="U865" s="47"/>
      <c r="V865" s="48"/>
      <c r="W865" s="48"/>
      <c r="X865" s="47"/>
      <c r="Y865" s="47"/>
      <c r="Z865" s="47"/>
      <c r="AA865" s="47"/>
      <c r="AB865" s="47"/>
      <c r="AC865" s="47"/>
      <c r="AD865" s="48"/>
      <c r="AE865" s="49"/>
      <c r="AF865" s="47"/>
      <c r="AG865" s="47"/>
      <c r="AH865" s="47"/>
      <c r="AI865" s="47"/>
      <c r="AJ865" s="47"/>
      <c r="AK865" s="47"/>
      <c r="AL865" s="41"/>
      <c r="AM865" s="41"/>
      <c r="AN865" s="51">
        <f t="shared" si="61"/>
        <v>67.89473684210526</v>
      </c>
      <c r="AO865" s="59"/>
    </row>
    <row r="866" spans="1:41" ht="15" x14ac:dyDescent="0.2">
      <c r="A866" s="34" t="s">
        <v>38</v>
      </c>
      <c r="B866" s="66">
        <v>871</v>
      </c>
      <c r="C866" s="36">
        <v>2016</v>
      </c>
      <c r="D866" s="38" t="s">
        <v>193</v>
      </c>
      <c r="E866" s="39">
        <v>42697</v>
      </c>
      <c r="F866" s="40" t="s">
        <v>1805</v>
      </c>
      <c r="G866" s="41" t="s">
        <v>41</v>
      </c>
      <c r="H866" s="41" t="s">
        <v>42</v>
      </c>
      <c r="I866" s="42">
        <v>1500000</v>
      </c>
      <c r="J866" s="54">
        <v>31500000</v>
      </c>
      <c r="K866" s="54">
        <v>1500000</v>
      </c>
      <c r="L866" s="43">
        <v>30000000</v>
      </c>
      <c r="M866" s="37" t="s">
        <v>43</v>
      </c>
      <c r="N866" s="41" t="s">
        <v>1806</v>
      </c>
      <c r="O866" s="44">
        <v>42697</v>
      </c>
      <c r="P866" s="44">
        <v>42855</v>
      </c>
      <c r="Q866" s="44">
        <v>42855</v>
      </c>
      <c r="R866" s="45">
        <f t="shared" si="57"/>
        <v>159</v>
      </c>
      <c r="S866" s="63">
        <f t="shared" si="55"/>
        <v>5.3</v>
      </c>
      <c r="T866" s="46" t="str">
        <f t="shared" ca="1" si="58"/>
        <v>TERMINADO</v>
      </c>
      <c r="U866" s="47"/>
      <c r="V866" s="48"/>
      <c r="W866" s="48"/>
      <c r="X866" s="47"/>
      <c r="Y866" s="47"/>
      <c r="Z866" s="47"/>
      <c r="AA866" s="47"/>
      <c r="AB866" s="47"/>
      <c r="AC866" s="47"/>
      <c r="AD866" s="48"/>
      <c r="AE866" s="49"/>
      <c r="AF866" s="47"/>
      <c r="AG866" s="47"/>
      <c r="AH866" s="47"/>
      <c r="AI866" s="47"/>
      <c r="AJ866" s="47"/>
      <c r="AK866" s="47"/>
      <c r="AL866" s="41"/>
      <c r="AM866" s="41"/>
      <c r="AN866" s="51">
        <f t="shared" si="61"/>
        <v>81.132075471698116</v>
      </c>
      <c r="AO866" s="59"/>
    </row>
    <row r="867" spans="1:41" ht="15" x14ac:dyDescent="0.2">
      <c r="A867" s="34" t="s">
        <v>38</v>
      </c>
      <c r="B867" s="66">
        <v>872</v>
      </c>
      <c r="C867" s="36">
        <v>2016</v>
      </c>
      <c r="D867" s="38" t="s">
        <v>146</v>
      </c>
      <c r="E867" s="39">
        <v>42698</v>
      </c>
      <c r="F867" s="40" t="s">
        <v>1807</v>
      </c>
      <c r="G867" s="41" t="s">
        <v>41</v>
      </c>
      <c r="H867" s="41" t="s">
        <v>42</v>
      </c>
      <c r="I867" s="42">
        <v>1500000</v>
      </c>
      <c r="J867" s="54">
        <v>4500000</v>
      </c>
      <c r="K867" s="54">
        <v>1500000</v>
      </c>
      <c r="L867" s="43">
        <v>3000000</v>
      </c>
      <c r="M867" s="37" t="s">
        <v>43</v>
      </c>
      <c r="N867" s="41" t="s">
        <v>1808</v>
      </c>
      <c r="O867" s="44">
        <v>42698</v>
      </c>
      <c r="P867" s="44">
        <v>42794</v>
      </c>
      <c r="Q867" s="44">
        <v>42794</v>
      </c>
      <c r="R867" s="45">
        <f t="shared" si="57"/>
        <v>97</v>
      </c>
      <c r="S867" s="63">
        <f t="shared" si="55"/>
        <v>3.2333333333333334</v>
      </c>
      <c r="T867" s="46" t="str">
        <f t="shared" ca="1" si="58"/>
        <v>TERMINADO</v>
      </c>
      <c r="U867" s="47"/>
      <c r="V867" s="48"/>
      <c r="W867" s="48"/>
      <c r="X867" s="47"/>
      <c r="Y867" s="47"/>
      <c r="Z867" s="47"/>
      <c r="AA867" s="47"/>
      <c r="AB867" s="47"/>
      <c r="AC867" s="47"/>
      <c r="AD867" s="48"/>
      <c r="AE867" s="49"/>
      <c r="AF867" s="47"/>
      <c r="AG867" s="47"/>
      <c r="AH867" s="47"/>
      <c r="AI867" s="47"/>
      <c r="AJ867" s="47"/>
      <c r="AK867" s="47"/>
      <c r="AL867" s="41"/>
      <c r="AM867" s="41"/>
      <c r="AN867" s="51">
        <f t="shared" si="61"/>
        <v>100</v>
      </c>
      <c r="AO867" s="59"/>
    </row>
    <row r="868" spans="1:41" ht="15" x14ac:dyDescent="0.2">
      <c r="A868" s="34" t="s">
        <v>38</v>
      </c>
      <c r="B868" s="66">
        <v>873</v>
      </c>
      <c r="C868" s="36">
        <v>2016</v>
      </c>
      <c r="D868" s="38" t="s">
        <v>250</v>
      </c>
      <c r="E868" s="39">
        <v>42698</v>
      </c>
      <c r="F868" s="40" t="s">
        <v>1809</v>
      </c>
      <c r="G868" s="41" t="s">
        <v>41</v>
      </c>
      <c r="H868" s="41" t="s">
        <v>42</v>
      </c>
      <c r="I868" s="42">
        <v>2000000</v>
      </c>
      <c r="J868" s="54">
        <v>15000000</v>
      </c>
      <c r="K868" s="54">
        <v>2000000</v>
      </c>
      <c r="L868" s="43">
        <v>13000000</v>
      </c>
      <c r="M868" s="37" t="s">
        <v>43</v>
      </c>
      <c r="N868" s="41" t="s">
        <v>1810</v>
      </c>
      <c r="O868" s="44">
        <v>42698</v>
      </c>
      <c r="P868" s="44">
        <v>42824</v>
      </c>
      <c r="Q868" s="44">
        <v>42824</v>
      </c>
      <c r="R868" s="45">
        <f t="shared" si="57"/>
        <v>127</v>
      </c>
      <c r="S868" s="63">
        <f t="shared" si="55"/>
        <v>4.2333333333333334</v>
      </c>
      <c r="T868" s="46" t="str">
        <f t="shared" ca="1" si="58"/>
        <v>TERMINADO</v>
      </c>
      <c r="U868" s="47"/>
      <c r="V868" s="48"/>
      <c r="W868" s="48"/>
      <c r="X868" s="47"/>
      <c r="Y868" s="47"/>
      <c r="Z868" s="47"/>
      <c r="AA868" s="47"/>
      <c r="AB868" s="47"/>
      <c r="AC868" s="47"/>
      <c r="AD868" s="48"/>
      <c r="AE868" s="49"/>
      <c r="AF868" s="47"/>
      <c r="AG868" s="47"/>
      <c r="AH868" s="47"/>
      <c r="AI868" s="47"/>
      <c r="AJ868" s="47"/>
      <c r="AK868" s="47"/>
      <c r="AL868" s="41"/>
      <c r="AM868" s="41"/>
      <c r="AN868" s="51">
        <f t="shared" si="61"/>
        <v>100</v>
      </c>
      <c r="AO868" s="59"/>
    </row>
    <row r="869" spans="1:41" ht="15" x14ac:dyDescent="0.2">
      <c r="A869" s="34" t="s">
        <v>38</v>
      </c>
      <c r="B869" s="68">
        <v>874</v>
      </c>
      <c r="C869" s="36">
        <v>2016</v>
      </c>
      <c r="D869" s="38" t="s">
        <v>50</v>
      </c>
      <c r="E869" s="39">
        <v>42698</v>
      </c>
      <c r="F869" s="40" t="s">
        <v>1811</v>
      </c>
      <c r="G869" s="41" t="s">
        <v>41</v>
      </c>
      <c r="H869" s="41" t="s">
        <v>42</v>
      </c>
      <c r="I869" s="42">
        <v>5000000</v>
      </c>
      <c r="J869" s="54">
        <v>32200000</v>
      </c>
      <c r="K869" s="54">
        <v>5000000</v>
      </c>
      <c r="L869" s="43">
        <v>27200000</v>
      </c>
      <c r="M869" s="37" t="s">
        <v>43</v>
      </c>
      <c r="N869" s="41" t="s">
        <v>1812</v>
      </c>
      <c r="O869" s="44">
        <v>42698</v>
      </c>
      <c r="P869" s="44">
        <v>42870</v>
      </c>
      <c r="Q869" s="44">
        <v>42870</v>
      </c>
      <c r="R869" s="45">
        <f t="shared" si="57"/>
        <v>173</v>
      </c>
      <c r="S869" s="63">
        <f t="shared" si="55"/>
        <v>5.7666666666666666</v>
      </c>
      <c r="T869" s="46" t="str">
        <f t="shared" ca="1" si="58"/>
        <v>TERMINADO</v>
      </c>
      <c r="U869" s="47"/>
      <c r="V869" s="48"/>
      <c r="W869" s="48"/>
      <c r="X869" s="47"/>
      <c r="Y869" s="47"/>
      <c r="Z869" s="47"/>
      <c r="AA869" s="47"/>
      <c r="AB869" s="47"/>
      <c r="AC869" s="47"/>
      <c r="AD869" s="48"/>
      <c r="AE869" s="49"/>
      <c r="AF869" s="47"/>
      <c r="AG869" s="47"/>
      <c r="AH869" s="47"/>
      <c r="AI869" s="47"/>
      <c r="AJ869" s="47"/>
      <c r="AK869" s="47"/>
      <c r="AL869" s="41"/>
      <c r="AM869" s="41"/>
      <c r="AN869" s="51">
        <f t="shared" si="61"/>
        <v>73.988439306358387</v>
      </c>
      <c r="AO869" s="59"/>
    </row>
    <row r="870" spans="1:41" ht="15" x14ac:dyDescent="0.2">
      <c r="A870" s="34" t="s">
        <v>38</v>
      </c>
      <c r="B870" s="66">
        <v>875</v>
      </c>
      <c r="C870" s="36">
        <v>2016</v>
      </c>
      <c r="D870" s="38" t="s">
        <v>90</v>
      </c>
      <c r="E870" s="39">
        <v>42698</v>
      </c>
      <c r="F870" s="40" t="s">
        <v>1813</v>
      </c>
      <c r="G870" s="41" t="s">
        <v>41</v>
      </c>
      <c r="H870" s="41" t="s">
        <v>42</v>
      </c>
      <c r="I870" s="42">
        <v>2000000</v>
      </c>
      <c r="J870" s="54">
        <v>10500000</v>
      </c>
      <c r="K870" s="54">
        <v>2000000</v>
      </c>
      <c r="L870" s="43">
        <v>8500000</v>
      </c>
      <c r="M870" s="37" t="s">
        <v>43</v>
      </c>
      <c r="N870" s="41" t="s">
        <v>1814</v>
      </c>
      <c r="O870" s="44">
        <v>42698</v>
      </c>
      <c r="P870" s="44">
        <v>42825</v>
      </c>
      <c r="Q870" s="44">
        <v>42825</v>
      </c>
      <c r="R870" s="45">
        <f t="shared" si="57"/>
        <v>128</v>
      </c>
      <c r="S870" s="63">
        <f t="shared" si="55"/>
        <v>4.2666666666666666</v>
      </c>
      <c r="T870" s="46" t="str">
        <f t="shared" ca="1" si="58"/>
        <v>TERMINADO</v>
      </c>
      <c r="U870" s="47"/>
      <c r="V870" s="48"/>
      <c r="W870" s="48"/>
      <c r="X870" s="47"/>
      <c r="Y870" s="47"/>
      <c r="Z870" s="47"/>
      <c r="AA870" s="47"/>
      <c r="AB870" s="47"/>
      <c r="AC870" s="47"/>
      <c r="AD870" s="48"/>
      <c r="AE870" s="49"/>
      <c r="AF870" s="47"/>
      <c r="AG870" s="47"/>
      <c r="AH870" s="47"/>
      <c r="AI870" s="47"/>
      <c r="AJ870" s="47"/>
      <c r="AK870" s="47"/>
      <c r="AL870" s="41"/>
      <c r="AM870" s="41"/>
      <c r="AN870" s="51">
        <f t="shared" si="61"/>
        <v>100</v>
      </c>
      <c r="AO870" s="59"/>
    </row>
    <row r="871" spans="1:41" ht="15" x14ac:dyDescent="0.2">
      <c r="A871" s="34" t="s">
        <v>38</v>
      </c>
      <c r="B871" s="66">
        <v>876</v>
      </c>
      <c r="C871" s="36">
        <v>2016</v>
      </c>
      <c r="D871" s="38" t="s">
        <v>160</v>
      </c>
      <c r="E871" s="39">
        <v>42698</v>
      </c>
      <c r="F871" s="40" t="s">
        <v>1815</v>
      </c>
      <c r="G871" s="41" t="s">
        <v>41</v>
      </c>
      <c r="H871" s="41" t="s">
        <v>42</v>
      </c>
      <c r="I871" s="42">
        <v>6500000</v>
      </c>
      <c r="J871" s="54">
        <v>30000000</v>
      </c>
      <c r="K871" s="54">
        <v>6500000</v>
      </c>
      <c r="L871" s="43">
        <v>23500000</v>
      </c>
      <c r="M871" s="37" t="s">
        <v>43</v>
      </c>
      <c r="N871" s="41" t="s">
        <v>1816</v>
      </c>
      <c r="O871" s="44">
        <v>42698</v>
      </c>
      <c r="P871" s="44">
        <v>42855</v>
      </c>
      <c r="Q871" s="44">
        <v>42855</v>
      </c>
      <c r="R871" s="45">
        <f t="shared" si="57"/>
        <v>158</v>
      </c>
      <c r="S871" s="63">
        <f t="shared" si="55"/>
        <v>5.2666666666666666</v>
      </c>
      <c r="T871" s="46" t="str">
        <f t="shared" ca="1" si="58"/>
        <v>TERMINADO</v>
      </c>
      <c r="U871" s="47"/>
      <c r="V871" s="48"/>
      <c r="W871" s="48"/>
      <c r="X871" s="47"/>
      <c r="Y871" s="47"/>
      <c r="Z871" s="47"/>
      <c r="AA871" s="47"/>
      <c r="AB871" s="47"/>
      <c r="AC871" s="47"/>
      <c r="AD871" s="48"/>
      <c r="AE871" s="49"/>
      <c r="AF871" s="47"/>
      <c r="AG871" s="47"/>
      <c r="AH871" s="47"/>
      <c r="AI871" s="47"/>
      <c r="AJ871" s="47"/>
      <c r="AK871" s="47"/>
      <c r="AL871" s="41"/>
      <c r="AM871" s="41"/>
      <c r="AN871" s="51">
        <f t="shared" si="61"/>
        <v>81.012658227848107</v>
      </c>
      <c r="AO871" s="59"/>
    </row>
    <row r="872" spans="1:41" ht="15" x14ac:dyDescent="0.2">
      <c r="A872" s="34" t="s">
        <v>38</v>
      </c>
      <c r="B872" s="66">
        <v>877</v>
      </c>
      <c r="C872" s="36">
        <v>2016</v>
      </c>
      <c r="D872" s="38" t="s">
        <v>46</v>
      </c>
      <c r="E872" s="39">
        <v>42698</v>
      </c>
      <c r="F872" s="40" t="s">
        <v>1817</v>
      </c>
      <c r="G872" s="41" t="s">
        <v>41</v>
      </c>
      <c r="H872" s="41" t="s">
        <v>42</v>
      </c>
      <c r="I872" s="42">
        <v>1000000</v>
      </c>
      <c r="J872" s="54">
        <v>8500000</v>
      </c>
      <c r="K872" s="54">
        <v>0</v>
      </c>
      <c r="L872" s="43">
        <v>7500000</v>
      </c>
      <c r="M872" s="37" t="s">
        <v>43</v>
      </c>
      <c r="N872" s="41" t="s">
        <v>1818</v>
      </c>
      <c r="O872" s="44">
        <v>42698</v>
      </c>
      <c r="P872" s="44">
        <v>42825</v>
      </c>
      <c r="Q872" s="44">
        <v>42825</v>
      </c>
      <c r="R872" s="45">
        <f t="shared" si="57"/>
        <v>128</v>
      </c>
      <c r="S872" s="63">
        <f t="shared" si="55"/>
        <v>4.2666666666666666</v>
      </c>
      <c r="T872" s="46" t="str">
        <f t="shared" ca="1" si="58"/>
        <v>TERMINADO</v>
      </c>
      <c r="U872" s="47"/>
      <c r="V872" s="48"/>
      <c r="W872" s="48"/>
      <c r="X872" s="47"/>
      <c r="Y872" s="47"/>
      <c r="Z872" s="47"/>
      <c r="AA872" s="47"/>
      <c r="AB872" s="47"/>
      <c r="AC872" s="47"/>
      <c r="AD872" s="48"/>
      <c r="AE872" s="49"/>
      <c r="AF872" s="47"/>
      <c r="AG872" s="47"/>
      <c r="AH872" s="47"/>
      <c r="AI872" s="47"/>
      <c r="AJ872" s="47"/>
      <c r="AK872" s="47"/>
      <c r="AL872" s="41"/>
      <c r="AM872" s="41"/>
      <c r="AN872" s="51">
        <f t="shared" si="61"/>
        <v>100</v>
      </c>
      <c r="AO872" s="59"/>
    </row>
    <row r="873" spans="1:41" ht="15" x14ac:dyDescent="0.2">
      <c r="A873" s="34" t="s">
        <v>38</v>
      </c>
      <c r="B873" s="66">
        <v>878</v>
      </c>
      <c r="C873" s="36">
        <v>2016</v>
      </c>
      <c r="D873" s="38" t="s">
        <v>90</v>
      </c>
      <c r="E873" s="39">
        <v>42699</v>
      </c>
      <c r="F873" s="40" t="s">
        <v>1819</v>
      </c>
      <c r="G873" s="41" t="s">
        <v>41</v>
      </c>
      <c r="H873" s="41" t="s">
        <v>42</v>
      </c>
      <c r="I873" s="42">
        <v>3000000</v>
      </c>
      <c r="J873" s="54">
        <v>9000000</v>
      </c>
      <c r="K873" s="54">
        <v>3000000</v>
      </c>
      <c r="L873" s="43">
        <v>6000000</v>
      </c>
      <c r="M873" s="37" t="s">
        <v>43</v>
      </c>
      <c r="N873" s="41" t="s">
        <v>1820</v>
      </c>
      <c r="O873" s="44">
        <v>42699</v>
      </c>
      <c r="P873" s="44">
        <v>42794</v>
      </c>
      <c r="Q873" s="44">
        <v>42794</v>
      </c>
      <c r="R873" s="45">
        <f t="shared" si="57"/>
        <v>96</v>
      </c>
      <c r="S873" s="63">
        <f t="shared" si="55"/>
        <v>3.2</v>
      </c>
      <c r="T873" s="46" t="str">
        <f t="shared" ca="1" si="58"/>
        <v>TERMINADO</v>
      </c>
      <c r="U873" s="47"/>
      <c r="V873" s="48"/>
      <c r="W873" s="48"/>
      <c r="X873" s="47"/>
      <c r="Y873" s="47"/>
      <c r="Z873" s="47"/>
      <c r="AA873" s="47"/>
      <c r="AB873" s="47"/>
      <c r="AC873" s="47"/>
      <c r="AD873" s="48"/>
      <c r="AE873" s="49"/>
      <c r="AF873" s="47"/>
      <c r="AG873" s="47"/>
      <c r="AH873" s="47"/>
      <c r="AI873" s="47"/>
      <c r="AJ873" s="47"/>
      <c r="AK873" s="47"/>
      <c r="AL873" s="41"/>
      <c r="AM873" s="41"/>
      <c r="AN873" s="51">
        <f t="shared" si="61"/>
        <v>100</v>
      </c>
      <c r="AO873" s="59"/>
    </row>
    <row r="874" spans="1:41" ht="15" x14ac:dyDescent="0.2">
      <c r="A874" s="34" t="s">
        <v>38</v>
      </c>
      <c r="B874" s="66">
        <v>879</v>
      </c>
      <c r="C874" s="36">
        <v>2016</v>
      </c>
      <c r="D874" s="38" t="s">
        <v>63</v>
      </c>
      <c r="E874" s="39">
        <v>42699</v>
      </c>
      <c r="F874" s="40" t="s">
        <v>1821</v>
      </c>
      <c r="G874" s="41" t="s">
        <v>41</v>
      </c>
      <c r="H874" s="41" t="s">
        <v>42</v>
      </c>
      <c r="I874" s="42">
        <v>2000000</v>
      </c>
      <c r="J874" s="54">
        <v>7000000</v>
      </c>
      <c r="K874" s="54">
        <v>2000000</v>
      </c>
      <c r="L874" s="43">
        <v>5000000</v>
      </c>
      <c r="M874" s="37" t="s">
        <v>43</v>
      </c>
      <c r="N874" s="41" t="s">
        <v>1822</v>
      </c>
      <c r="O874" s="44">
        <v>42699</v>
      </c>
      <c r="P874" s="44">
        <v>42794</v>
      </c>
      <c r="Q874" s="44">
        <v>42794</v>
      </c>
      <c r="R874" s="45">
        <f t="shared" si="57"/>
        <v>96</v>
      </c>
      <c r="S874" s="63">
        <f t="shared" si="55"/>
        <v>3.2</v>
      </c>
      <c r="T874" s="46" t="str">
        <f t="shared" ca="1" si="58"/>
        <v>TERMINADO</v>
      </c>
      <c r="U874" s="47"/>
      <c r="V874" s="48"/>
      <c r="W874" s="48"/>
      <c r="X874" s="47"/>
      <c r="Y874" s="47"/>
      <c r="Z874" s="47"/>
      <c r="AA874" s="47"/>
      <c r="AB874" s="47"/>
      <c r="AC874" s="47"/>
      <c r="AD874" s="48"/>
      <c r="AE874" s="49"/>
      <c r="AF874" s="47"/>
      <c r="AG874" s="47"/>
      <c r="AH874" s="47"/>
      <c r="AI874" s="47"/>
      <c r="AJ874" s="47"/>
      <c r="AK874" s="47"/>
      <c r="AL874" s="41"/>
      <c r="AM874" s="41"/>
      <c r="AN874" s="51">
        <f t="shared" si="61"/>
        <v>100</v>
      </c>
      <c r="AO874" s="59"/>
    </row>
    <row r="875" spans="1:41" ht="15" x14ac:dyDescent="0.2">
      <c r="A875" s="34" t="s">
        <v>38</v>
      </c>
      <c r="B875" s="35">
        <v>880</v>
      </c>
      <c r="C875" s="36">
        <v>2016</v>
      </c>
      <c r="D875" s="38" t="s">
        <v>1823</v>
      </c>
      <c r="E875" s="39">
        <v>42702</v>
      </c>
      <c r="F875" s="40" t="s">
        <v>1824</v>
      </c>
      <c r="G875" s="41" t="s">
        <v>41</v>
      </c>
      <c r="H875" s="41" t="s">
        <v>42</v>
      </c>
      <c r="I875" s="42">
        <v>5000000</v>
      </c>
      <c r="J875" s="54">
        <v>5000000</v>
      </c>
      <c r="K875" s="54">
        <v>5000000</v>
      </c>
      <c r="L875" s="43">
        <v>0</v>
      </c>
      <c r="M875" s="37" t="s">
        <v>43</v>
      </c>
      <c r="N875" s="41" t="s">
        <v>1825</v>
      </c>
      <c r="O875" s="44">
        <v>42702</v>
      </c>
      <c r="P875" s="44">
        <v>42720</v>
      </c>
      <c r="Q875" s="44">
        <v>42720</v>
      </c>
      <c r="R875" s="45">
        <f t="shared" si="57"/>
        <v>19</v>
      </c>
      <c r="S875" s="63">
        <f t="shared" si="55"/>
        <v>0.6333333333333333</v>
      </c>
      <c r="T875" s="46" t="str">
        <f t="shared" ca="1" si="58"/>
        <v>TERMINADO</v>
      </c>
      <c r="U875" s="47"/>
      <c r="V875" s="48"/>
      <c r="W875" s="48"/>
      <c r="X875" s="47"/>
      <c r="Y875" s="47"/>
      <c r="Z875" s="47"/>
      <c r="AA875" s="47"/>
      <c r="AB875" s="47"/>
      <c r="AC875" s="47"/>
      <c r="AD875" s="48"/>
      <c r="AE875" s="49"/>
      <c r="AF875" s="47"/>
      <c r="AG875" s="47"/>
      <c r="AH875" s="47"/>
      <c r="AI875" s="47"/>
      <c r="AJ875" s="47"/>
      <c r="AK875" s="47"/>
      <c r="AL875" s="41"/>
      <c r="AM875" s="41"/>
      <c r="AN875" s="51">
        <f ca="1">IF(R875=1,"",100*($T$1-O875+1)/R875)</f>
        <v>7726.3157894736842</v>
      </c>
      <c r="AO875" s="59"/>
    </row>
    <row r="876" spans="1:41" ht="15" x14ac:dyDescent="0.2">
      <c r="A876" s="34" t="s">
        <v>38</v>
      </c>
      <c r="B876" s="66">
        <v>881</v>
      </c>
      <c r="C876" s="36">
        <v>2016</v>
      </c>
      <c r="D876" s="38" t="s">
        <v>46</v>
      </c>
      <c r="E876" s="39">
        <v>42702</v>
      </c>
      <c r="F876" s="40" t="s">
        <v>1826</v>
      </c>
      <c r="G876" s="41" t="s">
        <v>41</v>
      </c>
      <c r="H876" s="41" t="s">
        <v>42</v>
      </c>
      <c r="I876" s="42">
        <v>2000000</v>
      </c>
      <c r="J876" s="54">
        <v>4300000</v>
      </c>
      <c r="K876" s="54">
        <v>2000000</v>
      </c>
      <c r="L876" s="43">
        <v>2300000</v>
      </c>
      <c r="M876" s="37" t="s">
        <v>43</v>
      </c>
      <c r="N876" s="41" t="s">
        <v>1827</v>
      </c>
      <c r="O876" s="44">
        <v>42702</v>
      </c>
      <c r="P876" s="44">
        <v>42766</v>
      </c>
      <c r="Q876" s="44">
        <v>42766</v>
      </c>
      <c r="R876" s="45">
        <f t="shared" si="57"/>
        <v>65</v>
      </c>
      <c r="S876" s="63">
        <f t="shared" si="55"/>
        <v>2.1666666666666665</v>
      </c>
      <c r="T876" s="46" t="str">
        <f t="shared" ca="1" si="58"/>
        <v>TERMINADO</v>
      </c>
      <c r="U876" s="47"/>
      <c r="V876" s="48"/>
      <c r="W876" s="48"/>
      <c r="X876" s="47"/>
      <c r="Y876" s="47"/>
      <c r="Z876" s="47"/>
      <c r="AA876" s="47"/>
      <c r="AB876" s="47"/>
      <c r="AC876" s="47"/>
      <c r="AD876" s="48"/>
      <c r="AE876" s="49"/>
      <c r="AF876" s="47"/>
      <c r="AG876" s="47"/>
      <c r="AH876" s="47"/>
      <c r="AI876" s="47"/>
      <c r="AJ876" s="47"/>
      <c r="AK876" s="47"/>
      <c r="AL876" s="41"/>
      <c r="AM876" s="41"/>
      <c r="AN876" s="51">
        <f>IF(P876&lt;=S$1,100,100*($S$1-O876+1)/R876)</f>
        <v>100</v>
      </c>
      <c r="AO876" s="59"/>
    </row>
    <row r="877" spans="1:41" ht="15" x14ac:dyDescent="0.2">
      <c r="A877" s="34" t="s">
        <v>38</v>
      </c>
      <c r="B877" s="66">
        <v>882</v>
      </c>
      <c r="C877" s="36">
        <v>2016</v>
      </c>
      <c r="D877" s="38" t="s">
        <v>166</v>
      </c>
      <c r="E877" s="39">
        <v>42702</v>
      </c>
      <c r="F877" s="40" t="s">
        <v>1828</v>
      </c>
      <c r="G877" s="41" t="s">
        <v>41</v>
      </c>
      <c r="H877" s="41" t="s">
        <v>42</v>
      </c>
      <c r="I877" s="42">
        <v>1000000</v>
      </c>
      <c r="J877" s="54">
        <v>13000000</v>
      </c>
      <c r="K877" s="54">
        <v>1000000</v>
      </c>
      <c r="L877" s="43">
        <v>12000000</v>
      </c>
      <c r="M877" s="37" t="s">
        <v>43</v>
      </c>
      <c r="N877" s="41" t="s">
        <v>1829</v>
      </c>
      <c r="O877" s="44">
        <v>42702</v>
      </c>
      <c r="P877" s="44">
        <v>42802</v>
      </c>
      <c r="Q877" s="44">
        <v>42802</v>
      </c>
      <c r="R877" s="45">
        <f t="shared" si="57"/>
        <v>101</v>
      </c>
      <c r="S877" s="63">
        <f t="shared" si="55"/>
        <v>3.3666666666666667</v>
      </c>
      <c r="T877" s="46" t="str">
        <f t="shared" ca="1" si="58"/>
        <v>TERMINADO</v>
      </c>
      <c r="U877" s="47"/>
      <c r="V877" s="48"/>
      <c r="W877" s="48"/>
      <c r="X877" s="47"/>
      <c r="Y877" s="47"/>
      <c r="Z877" s="47"/>
      <c r="AA877" s="47"/>
      <c r="AB877" s="47"/>
      <c r="AC877" s="47"/>
      <c r="AD877" s="48"/>
      <c r="AE877" s="49"/>
      <c r="AF877" s="47"/>
      <c r="AG877" s="47"/>
      <c r="AH877" s="47"/>
      <c r="AI877" s="47"/>
      <c r="AJ877" s="47"/>
      <c r="AK877" s="47"/>
      <c r="AL877" s="41"/>
      <c r="AM877" s="41"/>
      <c r="AN877" s="51">
        <f>IF(P877&lt;=S$1,100,100*($S$1-O877+1)/R877)</f>
        <v>100</v>
      </c>
      <c r="AO877" s="59"/>
    </row>
    <row r="878" spans="1:41" ht="15" x14ac:dyDescent="0.2">
      <c r="A878" s="34" t="s">
        <v>38</v>
      </c>
      <c r="B878" s="66">
        <v>883</v>
      </c>
      <c r="C878" s="36">
        <v>2016</v>
      </c>
      <c r="D878" s="38" t="s">
        <v>63</v>
      </c>
      <c r="E878" s="39">
        <v>42702</v>
      </c>
      <c r="F878" s="40" t="s">
        <v>1830</v>
      </c>
      <c r="G878" s="41" t="s">
        <v>41</v>
      </c>
      <c r="H878" s="41" t="s">
        <v>42</v>
      </c>
      <c r="I878" s="42">
        <v>1000000</v>
      </c>
      <c r="J878" s="54">
        <v>4000000</v>
      </c>
      <c r="K878" s="54">
        <v>1000000</v>
      </c>
      <c r="L878" s="43">
        <v>3000000</v>
      </c>
      <c r="M878" s="37" t="s">
        <v>43</v>
      </c>
      <c r="N878" s="41" t="s">
        <v>1831</v>
      </c>
      <c r="O878" s="44">
        <v>42702</v>
      </c>
      <c r="P878" s="44">
        <v>42794</v>
      </c>
      <c r="Q878" s="44">
        <v>42794</v>
      </c>
      <c r="R878" s="45">
        <f t="shared" si="57"/>
        <v>93</v>
      </c>
      <c r="S878" s="63">
        <f t="shared" si="55"/>
        <v>3.1</v>
      </c>
      <c r="T878" s="46" t="str">
        <f t="shared" ca="1" si="58"/>
        <v>TERMINADO</v>
      </c>
      <c r="U878" s="47"/>
      <c r="V878" s="48"/>
      <c r="W878" s="48"/>
      <c r="X878" s="47"/>
      <c r="Y878" s="47"/>
      <c r="Z878" s="47"/>
      <c r="AA878" s="47"/>
      <c r="AB878" s="47"/>
      <c r="AC878" s="47"/>
      <c r="AD878" s="48"/>
      <c r="AE878" s="49"/>
      <c r="AF878" s="47"/>
      <c r="AG878" s="47"/>
      <c r="AH878" s="47"/>
      <c r="AI878" s="47"/>
      <c r="AJ878" s="47"/>
      <c r="AK878" s="47"/>
      <c r="AL878" s="41"/>
      <c r="AM878" s="41"/>
      <c r="AN878" s="51">
        <f>IF(P878&lt;=S$1,100,100*($S$1-O878+1)/R878)</f>
        <v>100</v>
      </c>
      <c r="AO878" s="59"/>
    </row>
    <row r="879" spans="1:41" ht="15" x14ac:dyDescent="0.2">
      <c r="A879" s="34" t="s">
        <v>38</v>
      </c>
      <c r="B879" s="35">
        <v>884</v>
      </c>
      <c r="C879" s="36">
        <v>2016</v>
      </c>
      <c r="D879" s="38" t="s">
        <v>175</v>
      </c>
      <c r="E879" s="39">
        <v>42702</v>
      </c>
      <c r="F879" s="40" t="s">
        <v>1832</v>
      </c>
      <c r="G879" s="41" t="s">
        <v>41</v>
      </c>
      <c r="H879" s="41" t="s">
        <v>42</v>
      </c>
      <c r="I879" s="42">
        <v>25000000</v>
      </c>
      <c r="J879" s="54">
        <v>25000000</v>
      </c>
      <c r="K879" s="54">
        <v>0</v>
      </c>
      <c r="L879" s="43">
        <v>0</v>
      </c>
      <c r="M879" s="37" t="s">
        <v>43</v>
      </c>
      <c r="N879" s="41" t="s">
        <v>1833</v>
      </c>
      <c r="O879" s="44">
        <v>42702</v>
      </c>
      <c r="P879" s="44">
        <v>42735</v>
      </c>
      <c r="Q879" s="44">
        <v>42735</v>
      </c>
      <c r="R879" s="45">
        <f t="shared" si="57"/>
        <v>34</v>
      </c>
      <c r="S879" s="63">
        <f t="shared" si="55"/>
        <v>1.1333333333333333</v>
      </c>
      <c r="T879" s="46" t="str">
        <f t="shared" ca="1" si="58"/>
        <v>TERMINADO</v>
      </c>
      <c r="U879" s="47"/>
      <c r="V879" s="48"/>
      <c r="W879" s="48"/>
      <c r="X879" s="47"/>
      <c r="Y879" s="47"/>
      <c r="Z879" s="47"/>
      <c r="AA879" s="47"/>
      <c r="AB879" s="47"/>
      <c r="AC879" s="47"/>
      <c r="AD879" s="48"/>
      <c r="AE879" s="49"/>
      <c r="AF879" s="47"/>
      <c r="AG879" s="47"/>
      <c r="AH879" s="47"/>
      <c r="AI879" s="47"/>
      <c r="AJ879" s="47"/>
      <c r="AK879" s="47"/>
      <c r="AL879" s="41"/>
      <c r="AM879" s="41"/>
      <c r="AN879" s="51">
        <f ca="1">IF(R879=1,"",100*($T$1-O879+1)/R879)</f>
        <v>4317.6470588235297</v>
      </c>
      <c r="AO879" s="59"/>
    </row>
    <row r="880" spans="1:41" ht="15" x14ac:dyDescent="0.2">
      <c r="A880" s="34" t="s">
        <v>38</v>
      </c>
      <c r="B880" s="66">
        <v>885</v>
      </c>
      <c r="C880" s="36">
        <v>2016</v>
      </c>
      <c r="D880" s="38" t="s">
        <v>367</v>
      </c>
      <c r="E880" s="39">
        <v>42702</v>
      </c>
      <c r="F880" s="40" t="s">
        <v>1834</v>
      </c>
      <c r="G880" s="41" t="s">
        <v>41</v>
      </c>
      <c r="H880" s="41" t="s">
        <v>42</v>
      </c>
      <c r="I880" s="42">
        <v>3900000</v>
      </c>
      <c r="J880" s="54">
        <v>11700000</v>
      </c>
      <c r="K880" s="54">
        <v>3900000</v>
      </c>
      <c r="L880" s="43">
        <v>7800000</v>
      </c>
      <c r="M880" s="37" t="s">
        <v>43</v>
      </c>
      <c r="N880" s="41" t="s">
        <v>1835</v>
      </c>
      <c r="O880" s="44">
        <v>42702</v>
      </c>
      <c r="P880" s="44">
        <v>42794</v>
      </c>
      <c r="Q880" s="44">
        <v>42794</v>
      </c>
      <c r="R880" s="45">
        <f t="shared" si="57"/>
        <v>93</v>
      </c>
      <c r="S880" s="63">
        <f t="shared" si="55"/>
        <v>3.1</v>
      </c>
      <c r="T880" s="46" t="str">
        <f t="shared" ca="1" si="58"/>
        <v>TERMINADO</v>
      </c>
      <c r="U880" s="47"/>
      <c r="V880" s="48"/>
      <c r="W880" s="48"/>
      <c r="X880" s="47"/>
      <c r="Y880" s="47"/>
      <c r="Z880" s="47"/>
      <c r="AA880" s="47"/>
      <c r="AB880" s="47"/>
      <c r="AC880" s="47"/>
      <c r="AD880" s="48"/>
      <c r="AE880" s="49"/>
      <c r="AF880" s="47"/>
      <c r="AG880" s="47"/>
      <c r="AH880" s="47"/>
      <c r="AI880" s="47"/>
      <c r="AJ880" s="47"/>
      <c r="AK880" s="47"/>
      <c r="AL880" s="41"/>
      <c r="AM880" s="41"/>
      <c r="AN880" s="51">
        <f>IF(P880&lt;=S$1,100,100*($S$1-O880+1)/R880)</f>
        <v>100</v>
      </c>
      <c r="AO880" s="59"/>
    </row>
    <row r="881" spans="1:41" ht="15" x14ac:dyDescent="0.2">
      <c r="A881" s="34" t="s">
        <v>38</v>
      </c>
      <c r="B881" s="35">
        <v>886</v>
      </c>
      <c r="C881" s="36">
        <v>2016</v>
      </c>
      <c r="D881" s="38" t="s">
        <v>250</v>
      </c>
      <c r="E881" s="39">
        <v>42702</v>
      </c>
      <c r="F881" s="40" t="s">
        <v>1836</v>
      </c>
      <c r="G881" s="41" t="s">
        <v>41</v>
      </c>
      <c r="H881" s="41" t="s">
        <v>42</v>
      </c>
      <c r="I881" s="42">
        <v>6000000</v>
      </c>
      <c r="J881" s="54">
        <v>6000000</v>
      </c>
      <c r="K881" s="54">
        <v>6000000</v>
      </c>
      <c r="L881" s="43">
        <v>0</v>
      </c>
      <c r="M881" s="37" t="s">
        <v>43</v>
      </c>
      <c r="N881" s="41" t="s">
        <v>1837</v>
      </c>
      <c r="O881" s="44">
        <v>42702</v>
      </c>
      <c r="P881" s="44">
        <v>42724</v>
      </c>
      <c r="Q881" s="44">
        <v>42724</v>
      </c>
      <c r="R881" s="45">
        <f t="shared" si="57"/>
        <v>23</v>
      </c>
      <c r="S881" s="63">
        <f t="shared" si="55"/>
        <v>0.76666666666666672</v>
      </c>
      <c r="T881" s="46" t="str">
        <f t="shared" ca="1" si="58"/>
        <v>TERMINADO</v>
      </c>
      <c r="U881" s="47"/>
      <c r="V881" s="48"/>
      <c r="W881" s="48"/>
      <c r="X881" s="47"/>
      <c r="Y881" s="47"/>
      <c r="Z881" s="47"/>
      <c r="AA881" s="47"/>
      <c r="AB881" s="47"/>
      <c r="AC881" s="47"/>
      <c r="AD881" s="48"/>
      <c r="AE881" s="49"/>
      <c r="AF881" s="47"/>
      <c r="AG881" s="47"/>
      <c r="AH881" s="47"/>
      <c r="AI881" s="47"/>
      <c r="AJ881" s="47"/>
      <c r="AK881" s="47"/>
      <c r="AL881" s="41"/>
      <c r="AM881" s="41"/>
      <c r="AN881" s="51">
        <f ca="1">IF(R881=1,"",100*($T$1-O881+1)/R881)</f>
        <v>6382.608695652174</v>
      </c>
      <c r="AO881" s="59"/>
    </row>
    <row r="882" spans="1:41" ht="15" x14ac:dyDescent="0.2">
      <c r="A882" s="34" t="s">
        <v>38</v>
      </c>
      <c r="B882" s="66">
        <v>887</v>
      </c>
      <c r="C882" s="36">
        <v>2016</v>
      </c>
      <c r="D882" s="38" t="s">
        <v>1125</v>
      </c>
      <c r="E882" s="39">
        <v>42702</v>
      </c>
      <c r="F882" s="40" t="s">
        <v>1838</v>
      </c>
      <c r="G882" s="41" t="s">
        <v>41</v>
      </c>
      <c r="H882" s="41" t="s">
        <v>42</v>
      </c>
      <c r="I882" s="42">
        <v>3000000</v>
      </c>
      <c r="J882" s="54">
        <v>35000000</v>
      </c>
      <c r="K882" s="54">
        <v>3000000</v>
      </c>
      <c r="L882" s="43">
        <v>32000000</v>
      </c>
      <c r="M882" s="37" t="s">
        <v>43</v>
      </c>
      <c r="N882" s="41" t="s">
        <v>1839</v>
      </c>
      <c r="O882" s="44">
        <v>42702</v>
      </c>
      <c r="P882" s="44">
        <v>42916</v>
      </c>
      <c r="Q882" s="44">
        <v>42916</v>
      </c>
      <c r="R882" s="45">
        <f t="shared" si="57"/>
        <v>215</v>
      </c>
      <c r="S882" s="63">
        <f t="shared" si="55"/>
        <v>7.166666666666667</v>
      </c>
      <c r="T882" s="46" t="str">
        <f t="shared" ca="1" si="58"/>
        <v>TERMINADO</v>
      </c>
      <c r="U882" s="47"/>
      <c r="V882" s="48"/>
      <c r="W882" s="48"/>
      <c r="X882" s="47"/>
      <c r="Y882" s="47"/>
      <c r="Z882" s="47"/>
      <c r="AA882" s="47"/>
      <c r="AB882" s="47"/>
      <c r="AC882" s="47"/>
      <c r="AD882" s="48"/>
      <c r="AE882" s="49"/>
      <c r="AF882" s="47"/>
      <c r="AG882" s="47"/>
      <c r="AH882" s="47"/>
      <c r="AI882" s="47"/>
      <c r="AJ882" s="47"/>
      <c r="AK882" s="47"/>
      <c r="AL882" s="41"/>
      <c r="AM882" s="41"/>
      <c r="AN882" s="51">
        <f>IF(P882&lt;=S$1,100,100*($S$1-O882+1)/R882)</f>
        <v>57.674418604651166</v>
      </c>
      <c r="AO882" s="59"/>
    </row>
    <row r="883" spans="1:41" ht="15" x14ac:dyDescent="0.2">
      <c r="A883" s="34" t="s">
        <v>38</v>
      </c>
      <c r="B883" s="66">
        <v>888</v>
      </c>
      <c r="C883" s="36">
        <v>2016</v>
      </c>
      <c r="D883" s="38" t="s">
        <v>146</v>
      </c>
      <c r="E883" s="39">
        <v>42702</v>
      </c>
      <c r="F883" s="40" t="s">
        <v>1840</v>
      </c>
      <c r="G883" s="41" t="s">
        <v>41</v>
      </c>
      <c r="H883" s="41" t="s">
        <v>42</v>
      </c>
      <c r="I883" s="42">
        <v>1500000</v>
      </c>
      <c r="J883" s="54">
        <v>6500000</v>
      </c>
      <c r="K883" s="54">
        <v>1500000</v>
      </c>
      <c r="L883" s="43">
        <v>5000000</v>
      </c>
      <c r="M883" s="37" t="s">
        <v>43</v>
      </c>
      <c r="N883" s="41" t="s">
        <v>388</v>
      </c>
      <c r="O883" s="44">
        <v>42702</v>
      </c>
      <c r="P883" s="44">
        <v>42794</v>
      </c>
      <c r="Q883" s="44">
        <v>42794</v>
      </c>
      <c r="R883" s="45">
        <f t="shared" si="57"/>
        <v>93</v>
      </c>
      <c r="S883" s="63">
        <f t="shared" si="55"/>
        <v>3.1</v>
      </c>
      <c r="T883" s="46" t="str">
        <f t="shared" ca="1" si="58"/>
        <v>TERMINADO</v>
      </c>
      <c r="U883" s="47"/>
      <c r="V883" s="48"/>
      <c r="W883" s="48"/>
      <c r="X883" s="47"/>
      <c r="Y883" s="47"/>
      <c r="Z883" s="47"/>
      <c r="AA883" s="47"/>
      <c r="AB883" s="47"/>
      <c r="AC883" s="47"/>
      <c r="AD883" s="48"/>
      <c r="AE883" s="49"/>
      <c r="AF883" s="47"/>
      <c r="AG883" s="47"/>
      <c r="AH883" s="47"/>
      <c r="AI883" s="47"/>
      <c r="AJ883" s="47"/>
      <c r="AK883" s="47"/>
      <c r="AL883" s="41"/>
      <c r="AM883" s="41"/>
      <c r="AN883" s="51">
        <f>IF(P883&lt;=S$1,100,100*($S$1-O883+1)/R883)</f>
        <v>100</v>
      </c>
      <c r="AO883" s="59"/>
    </row>
    <row r="884" spans="1:41" ht="15" x14ac:dyDescent="0.2">
      <c r="A884" s="34" t="s">
        <v>38</v>
      </c>
      <c r="B884" s="66">
        <v>889</v>
      </c>
      <c r="C884" s="36">
        <v>2016</v>
      </c>
      <c r="D884" s="38" t="s">
        <v>53</v>
      </c>
      <c r="E884" s="39">
        <v>42703</v>
      </c>
      <c r="F884" s="40" t="s">
        <v>1841</v>
      </c>
      <c r="G884" s="41" t="s">
        <v>41</v>
      </c>
      <c r="H884" s="41" t="s">
        <v>42</v>
      </c>
      <c r="I884" s="42">
        <v>1000000</v>
      </c>
      <c r="J884" s="54">
        <v>5200000</v>
      </c>
      <c r="K884" s="54">
        <v>1000000</v>
      </c>
      <c r="L884" s="43">
        <v>4200000</v>
      </c>
      <c r="M884" s="37" t="s">
        <v>43</v>
      </c>
      <c r="N884" s="41" t="s">
        <v>1842</v>
      </c>
      <c r="O884" s="44">
        <v>42703</v>
      </c>
      <c r="P884" s="44">
        <v>42794</v>
      </c>
      <c r="Q884" s="44">
        <v>42794</v>
      </c>
      <c r="R884" s="45">
        <f t="shared" si="57"/>
        <v>92</v>
      </c>
      <c r="S884" s="63">
        <f t="shared" si="55"/>
        <v>3.0666666666666669</v>
      </c>
      <c r="T884" s="46" t="str">
        <f t="shared" ca="1" si="58"/>
        <v>TERMINADO</v>
      </c>
      <c r="U884" s="47"/>
      <c r="V884" s="48"/>
      <c r="W884" s="48"/>
      <c r="X884" s="47"/>
      <c r="Y884" s="47"/>
      <c r="Z884" s="47"/>
      <c r="AA884" s="47"/>
      <c r="AB884" s="47"/>
      <c r="AC884" s="47"/>
      <c r="AD884" s="48"/>
      <c r="AE884" s="49"/>
      <c r="AF884" s="47"/>
      <c r="AG884" s="47"/>
      <c r="AH884" s="47"/>
      <c r="AI884" s="47"/>
      <c r="AJ884" s="47"/>
      <c r="AK884" s="47"/>
      <c r="AL884" s="41"/>
      <c r="AM884" s="41"/>
      <c r="AN884" s="51">
        <f>IF(P884&lt;=S$1,100,100*($S$1-O884+1)/R884)</f>
        <v>100</v>
      </c>
      <c r="AO884" s="59"/>
    </row>
    <row r="885" spans="1:41" ht="15" x14ac:dyDescent="0.2">
      <c r="A885" s="34" t="s">
        <v>38</v>
      </c>
      <c r="B885" s="66">
        <v>890</v>
      </c>
      <c r="C885" s="36">
        <v>2016</v>
      </c>
      <c r="D885" s="38" t="s">
        <v>53</v>
      </c>
      <c r="E885" s="39">
        <v>42703</v>
      </c>
      <c r="F885" s="40" t="s">
        <v>1843</v>
      </c>
      <c r="G885" s="41" t="s">
        <v>41</v>
      </c>
      <c r="H885" s="41" t="s">
        <v>42</v>
      </c>
      <c r="I885" s="42">
        <v>1000000</v>
      </c>
      <c r="J885" s="54">
        <v>5000000</v>
      </c>
      <c r="K885" s="54">
        <v>1000000</v>
      </c>
      <c r="L885" s="43">
        <v>4000000</v>
      </c>
      <c r="M885" s="37" t="s">
        <v>43</v>
      </c>
      <c r="N885" s="41" t="s">
        <v>1844</v>
      </c>
      <c r="O885" s="44">
        <v>42703</v>
      </c>
      <c r="P885" s="44">
        <v>42794</v>
      </c>
      <c r="Q885" s="44">
        <v>42794</v>
      </c>
      <c r="R885" s="45">
        <f t="shared" si="57"/>
        <v>92</v>
      </c>
      <c r="S885" s="63">
        <f t="shared" si="55"/>
        <v>3.0666666666666669</v>
      </c>
      <c r="T885" s="46" t="str">
        <f t="shared" ca="1" si="58"/>
        <v>TERMINADO</v>
      </c>
      <c r="U885" s="47"/>
      <c r="V885" s="48"/>
      <c r="W885" s="48"/>
      <c r="X885" s="47"/>
      <c r="Y885" s="47"/>
      <c r="Z885" s="47"/>
      <c r="AA885" s="47"/>
      <c r="AB885" s="47"/>
      <c r="AC885" s="47"/>
      <c r="AD885" s="48"/>
      <c r="AE885" s="49"/>
      <c r="AF885" s="47"/>
      <c r="AG885" s="47"/>
      <c r="AH885" s="47"/>
      <c r="AI885" s="47"/>
      <c r="AJ885" s="47"/>
      <c r="AK885" s="47"/>
      <c r="AL885" s="41"/>
      <c r="AM885" s="41"/>
      <c r="AN885" s="51">
        <f>IF(P885&lt;=S$1,100,100*($S$1-O885+1)/R885)</f>
        <v>100</v>
      </c>
      <c r="AO885" s="59"/>
    </row>
    <row r="886" spans="1:41" ht="15" x14ac:dyDescent="0.2">
      <c r="A886" s="34" t="s">
        <v>38</v>
      </c>
      <c r="B886" s="66">
        <v>891</v>
      </c>
      <c r="C886" s="36">
        <v>2016</v>
      </c>
      <c r="D886" s="38" t="s">
        <v>46</v>
      </c>
      <c r="E886" s="39">
        <v>42703</v>
      </c>
      <c r="F886" s="40" t="s">
        <v>1845</v>
      </c>
      <c r="G886" s="41" t="s">
        <v>41</v>
      </c>
      <c r="H886" s="41" t="s">
        <v>42</v>
      </c>
      <c r="I886" s="42">
        <v>1000000</v>
      </c>
      <c r="J886" s="54">
        <v>10000000</v>
      </c>
      <c r="K886" s="54">
        <v>1000000</v>
      </c>
      <c r="L886" s="43">
        <v>9000000</v>
      </c>
      <c r="M886" s="37" t="s">
        <v>43</v>
      </c>
      <c r="N886" s="41" t="s">
        <v>1846</v>
      </c>
      <c r="O886" s="44">
        <v>42703</v>
      </c>
      <c r="P886" s="44">
        <v>42825</v>
      </c>
      <c r="Q886" s="44">
        <v>42825</v>
      </c>
      <c r="R886" s="45">
        <f t="shared" si="57"/>
        <v>123</v>
      </c>
      <c r="S886" s="63">
        <f t="shared" si="55"/>
        <v>4.0999999999999996</v>
      </c>
      <c r="T886" s="46" t="str">
        <f t="shared" ca="1" si="58"/>
        <v>TERMINADO</v>
      </c>
      <c r="U886" s="47"/>
      <c r="V886" s="48"/>
      <c r="W886" s="48"/>
      <c r="X886" s="47"/>
      <c r="Y886" s="47"/>
      <c r="Z886" s="47"/>
      <c r="AA886" s="47"/>
      <c r="AB886" s="47"/>
      <c r="AC886" s="47"/>
      <c r="AD886" s="48"/>
      <c r="AE886" s="49"/>
      <c r="AF886" s="47"/>
      <c r="AG886" s="47"/>
      <c r="AH886" s="47"/>
      <c r="AI886" s="47"/>
      <c r="AJ886" s="47"/>
      <c r="AK886" s="47"/>
      <c r="AL886" s="41"/>
      <c r="AM886" s="41"/>
      <c r="AN886" s="51">
        <f>IF(P886&lt;=S$1,100,100*($S$1-O886+1)/R886)</f>
        <v>100</v>
      </c>
      <c r="AO886" s="59"/>
    </row>
    <row r="887" spans="1:41" ht="15" x14ac:dyDescent="0.2">
      <c r="A887" s="34" t="s">
        <v>200</v>
      </c>
      <c r="B887" s="35">
        <v>13</v>
      </c>
      <c r="C887" s="36">
        <v>2016</v>
      </c>
      <c r="D887" s="38"/>
      <c r="E887" s="39">
        <v>42703</v>
      </c>
      <c r="F887" s="40" t="s">
        <v>1847</v>
      </c>
      <c r="G887" s="41" t="s">
        <v>202</v>
      </c>
      <c r="H887" s="41" t="s">
        <v>927</v>
      </c>
      <c r="I887" s="42">
        <v>13971500</v>
      </c>
      <c r="J887" s="54">
        <v>13971500</v>
      </c>
      <c r="K887" s="54"/>
      <c r="L887" s="43">
        <v>35400000</v>
      </c>
      <c r="M887" s="37" t="s">
        <v>43</v>
      </c>
      <c r="N887" s="41" t="s">
        <v>1848</v>
      </c>
      <c r="O887" s="44">
        <v>42703</v>
      </c>
      <c r="P887" s="44">
        <v>42735</v>
      </c>
      <c r="Q887" s="44"/>
      <c r="R887" s="37">
        <f t="shared" si="57"/>
        <v>33</v>
      </c>
      <c r="S887" s="45">
        <f t="shared" si="55"/>
        <v>1.1000000000000001</v>
      </c>
      <c r="T887" s="46" t="str">
        <f t="shared" ca="1" si="58"/>
        <v>TERMINADO</v>
      </c>
      <c r="U887" s="47"/>
      <c r="V887" s="48"/>
      <c r="W887" s="48"/>
      <c r="X887" s="47"/>
      <c r="Y887" s="47"/>
      <c r="Z887" s="47"/>
      <c r="AA887" s="47"/>
      <c r="AB887" s="47"/>
      <c r="AC887" s="47"/>
      <c r="AD887" s="48"/>
      <c r="AE887" s="49"/>
      <c r="AF887" s="47"/>
      <c r="AG887" s="47"/>
      <c r="AH887" s="47"/>
      <c r="AI887" s="47"/>
      <c r="AJ887" s="47"/>
      <c r="AK887" s="47"/>
      <c r="AL887" s="41"/>
      <c r="AM887" s="41"/>
      <c r="AN887" s="51">
        <f ca="1">IF(R887=1,"",100*($T$1-O887+1)/R887)</f>
        <v>4445.454545454545</v>
      </c>
      <c r="AO887" s="59"/>
    </row>
    <row r="888" spans="1:41" ht="15" x14ac:dyDescent="0.2">
      <c r="A888" s="34" t="s">
        <v>38</v>
      </c>
      <c r="B888" s="66">
        <v>892</v>
      </c>
      <c r="C888" s="36">
        <v>2016</v>
      </c>
      <c r="D888" s="38" t="s">
        <v>63</v>
      </c>
      <c r="E888" s="39">
        <v>42705</v>
      </c>
      <c r="F888" s="40" t="s">
        <v>1849</v>
      </c>
      <c r="G888" s="41" t="s">
        <v>41</v>
      </c>
      <c r="H888" s="41" t="s">
        <v>42</v>
      </c>
      <c r="I888" s="42">
        <v>2000000</v>
      </c>
      <c r="J888" s="54">
        <v>11000000</v>
      </c>
      <c r="K888" s="54">
        <v>2000000</v>
      </c>
      <c r="L888" s="43">
        <v>9000000</v>
      </c>
      <c r="M888" s="37" t="s">
        <v>43</v>
      </c>
      <c r="N888" s="41" t="s">
        <v>1850</v>
      </c>
      <c r="O888" s="44">
        <v>42705</v>
      </c>
      <c r="P888" s="44">
        <v>42825</v>
      </c>
      <c r="Q888" s="44">
        <v>42825</v>
      </c>
      <c r="R888" s="45">
        <f t="shared" si="57"/>
        <v>121</v>
      </c>
      <c r="S888" s="63">
        <f t="shared" si="55"/>
        <v>4.0333333333333332</v>
      </c>
      <c r="T888" s="46" t="str">
        <f t="shared" ca="1" si="58"/>
        <v>TERMINADO</v>
      </c>
      <c r="U888" s="47"/>
      <c r="V888" s="48"/>
      <c r="W888" s="48"/>
      <c r="X888" s="47"/>
      <c r="Y888" s="47"/>
      <c r="Z888" s="47"/>
      <c r="AA888" s="47"/>
      <c r="AB888" s="47"/>
      <c r="AC888" s="47"/>
      <c r="AD888" s="48"/>
      <c r="AE888" s="49"/>
      <c r="AF888" s="47"/>
      <c r="AG888" s="47"/>
      <c r="AH888" s="47"/>
      <c r="AI888" s="47"/>
      <c r="AJ888" s="47"/>
      <c r="AK888" s="47"/>
      <c r="AL888" s="41"/>
      <c r="AM888" s="41"/>
      <c r="AN888" s="51">
        <f>IF(P888&lt;=S$1,100,100*($S$1-O888+1)/R888)</f>
        <v>100</v>
      </c>
      <c r="AO888" s="59"/>
    </row>
    <row r="889" spans="1:41" ht="15" x14ac:dyDescent="0.2">
      <c r="A889" s="34" t="s">
        <v>38</v>
      </c>
      <c r="B889" s="66">
        <v>893</v>
      </c>
      <c r="C889" s="36">
        <v>2016</v>
      </c>
      <c r="D889" s="38" t="s">
        <v>146</v>
      </c>
      <c r="E889" s="39">
        <v>42705</v>
      </c>
      <c r="F889" s="40" t="s">
        <v>1851</v>
      </c>
      <c r="G889" s="41" t="s">
        <v>41</v>
      </c>
      <c r="H889" s="41" t="s">
        <v>42</v>
      </c>
      <c r="I889" s="42">
        <v>1000000</v>
      </c>
      <c r="J889" s="54">
        <v>9917000</v>
      </c>
      <c r="K889" s="54">
        <v>1000000</v>
      </c>
      <c r="L889" s="43">
        <v>8917000</v>
      </c>
      <c r="M889" s="37" t="s">
        <v>43</v>
      </c>
      <c r="N889" s="41" t="s">
        <v>467</v>
      </c>
      <c r="O889" s="44">
        <v>42705</v>
      </c>
      <c r="P889" s="44">
        <v>42812</v>
      </c>
      <c r="Q889" s="44">
        <v>42812</v>
      </c>
      <c r="R889" s="45">
        <f t="shared" si="57"/>
        <v>108</v>
      </c>
      <c r="S889" s="63">
        <f t="shared" si="55"/>
        <v>3.6</v>
      </c>
      <c r="T889" s="46" t="str">
        <f t="shared" ca="1" si="58"/>
        <v>TERMINADO</v>
      </c>
      <c r="U889" s="47"/>
      <c r="V889" s="48"/>
      <c r="W889" s="48"/>
      <c r="X889" s="47"/>
      <c r="Y889" s="47"/>
      <c r="Z889" s="47"/>
      <c r="AA889" s="47"/>
      <c r="AB889" s="47"/>
      <c r="AC889" s="47"/>
      <c r="AD889" s="48"/>
      <c r="AE889" s="49"/>
      <c r="AF889" s="47"/>
      <c r="AG889" s="47"/>
      <c r="AH889" s="47"/>
      <c r="AI889" s="47"/>
      <c r="AJ889" s="47"/>
      <c r="AK889" s="47"/>
      <c r="AL889" s="41"/>
      <c r="AM889" s="41"/>
      <c r="AN889" s="51">
        <f>IF(P889&lt;=S$1,100,100*($S$1-O889+1)/R889)</f>
        <v>100</v>
      </c>
      <c r="AO889" s="59"/>
    </row>
    <row r="890" spans="1:41" ht="15" x14ac:dyDescent="0.2">
      <c r="A890" s="34" t="s">
        <v>200</v>
      </c>
      <c r="B890" s="35">
        <v>14</v>
      </c>
      <c r="C890" s="36">
        <v>2016</v>
      </c>
      <c r="D890" s="38"/>
      <c r="E890" s="39">
        <v>42706</v>
      </c>
      <c r="F890" s="40" t="s">
        <v>1852</v>
      </c>
      <c r="G890" s="41" t="s">
        <v>202</v>
      </c>
      <c r="H890" s="41" t="s">
        <v>927</v>
      </c>
      <c r="I890" s="42">
        <v>9107389</v>
      </c>
      <c r="J890" s="54">
        <v>9107389</v>
      </c>
      <c r="K890" s="54"/>
      <c r="L890" s="43">
        <v>43800000</v>
      </c>
      <c r="M890" s="37" t="s">
        <v>102</v>
      </c>
      <c r="N890" s="41" t="s">
        <v>1853</v>
      </c>
      <c r="O890" s="44">
        <v>42706</v>
      </c>
      <c r="P890" s="44">
        <v>42721</v>
      </c>
      <c r="Q890" s="44"/>
      <c r="R890" s="37">
        <f t="shared" si="57"/>
        <v>16</v>
      </c>
      <c r="S890" s="45">
        <f t="shared" si="55"/>
        <v>0.53333333333333333</v>
      </c>
      <c r="T890" s="46" t="str">
        <f t="shared" ca="1" si="58"/>
        <v>TERMINADO</v>
      </c>
      <c r="U890" s="47"/>
      <c r="V890" s="48"/>
      <c r="W890" s="48"/>
      <c r="X890" s="47"/>
      <c r="Y890" s="47"/>
      <c r="Z890" s="47"/>
      <c r="AA890" s="47"/>
      <c r="AB890" s="47"/>
      <c r="AC890" s="47"/>
      <c r="AD890" s="48"/>
      <c r="AE890" s="49"/>
      <c r="AF890" s="47"/>
      <c r="AG890" s="47"/>
      <c r="AH890" s="47"/>
      <c r="AI890" s="47"/>
      <c r="AJ890" s="47"/>
      <c r="AK890" s="47"/>
      <c r="AL890" s="41"/>
      <c r="AM890" s="41"/>
      <c r="AN890" s="51">
        <f ca="1">IF(R890=1,"",100*($T$1-O890+1)/R890)</f>
        <v>9150</v>
      </c>
      <c r="AO890" s="59"/>
    </row>
    <row r="891" spans="1:41" ht="15" x14ac:dyDescent="0.2">
      <c r="A891" s="34" t="s">
        <v>38</v>
      </c>
      <c r="B891" s="66">
        <v>894</v>
      </c>
      <c r="C891" s="36">
        <v>2016</v>
      </c>
      <c r="D891" s="38" t="s">
        <v>63</v>
      </c>
      <c r="E891" s="39">
        <v>42709</v>
      </c>
      <c r="F891" s="40" t="s">
        <v>1854</v>
      </c>
      <c r="G891" s="41" t="s">
        <v>41</v>
      </c>
      <c r="H891" s="41" t="s">
        <v>42</v>
      </c>
      <c r="I891" s="42">
        <v>1000000</v>
      </c>
      <c r="J891" s="54">
        <v>11000000</v>
      </c>
      <c r="K891" s="54">
        <v>9965333</v>
      </c>
      <c r="L891" s="43">
        <v>10000000</v>
      </c>
      <c r="M891" s="37" t="s">
        <v>43</v>
      </c>
      <c r="N891" s="41" t="s">
        <v>1855</v>
      </c>
      <c r="O891" s="44">
        <v>42709</v>
      </c>
      <c r="P891" s="44">
        <v>42794</v>
      </c>
      <c r="Q891" s="44">
        <v>42794</v>
      </c>
      <c r="R891" s="45">
        <f t="shared" si="57"/>
        <v>86</v>
      </c>
      <c r="S891" s="63">
        <f t="shared" si="55"/>
        <v>2.8666666666666667</v>
      </c>
      <c r="T891" s="46" t="str">
        <f t="shared" ca="1" si="58"/>
        <v>TERMINADO</v>
      </c>
      <c r="U891" s="47"/>
      <c r="V891" s="48"/>
      <c r="W891" s="48"/>
      <c r="X891" s="47"/>
      <c r="Y891" s="47"/>
      <c r="Z891" s="47"/>
      <c r="AA891" s="47"/>
      <c r="AB891" s="47"/>
      <c r="AC891" s="47"/>
      <c r="AD891" s="48"/>
      <c r="AE891" s="49"/>
      <c r="AF891" s="47"/>
      <c r="AG891" s="47"/>
      <c r="AH891" s="47"/>
      <c r="AI891" s="47"/>
      <c r="AJ891" s="47"/>
      <c r="AK891" s="47"/>
      <c r="AL891" s="41"/>
      <c r="AM891" s="41"/>
      <c r="AN891" s="51">
        <f t="shared" ref="AN891:AN897" si="62">IF(P891&lt;=S$1,100,100*($S$1-O891+1)/R891)</f>
        <v>100</v>
      </c>
      <c r="AO891" s="59"/>
    </row>
    <row r="892" spans="1:41" ht="15" x14ac:dyDescent="0.2">
      <c r="A892" s="34" t="s">
        <v>38</v>
      </c>
      <c r="B892" s="66">
        <v>895</v>
      </c>
      <c r="C892" s="36">
        <v>2016</v>
      </c>
      <c r="D892" s="38" t="s">
        <v>743</v>
      </c>
      <c r="E892" s="39">
        <v>42709</v>
      </c>
      <c r="F892" s="40" t="s">
        <v>1856</v>
      </c>
      <c r="G892" s="41" t="s">
        <v>41</v>
      </c>
      <c r="H892" s="41" t="s">
        <v>42</v>
      </c>
      <c r="I892" s="42">
        <v>1000000</v>
      </c>
      <c r="J892" s="54">
        <v>11000000</v>
      </c>
      <c r="K892" s="54">
        <v>1000000</v>
      </c>
      <c r="L892" s="43">
        <v>10000000</v>
      </c>
      <c r="M892" s="37" t="s">
        <v>43</v>
      </c>
      <c r="N892" s="41" t="s">
        <v>827</v>
      </c>
      <c r="O892" s="44">
        <v>42709</v>
      </c>
      <c r="P892" s="44">
        <v>42825</v>
      </c>
      <c r="Q892" s="44">
        <v>42825</v>
      </c>
      <c r="R892" s="45">
        <f t="shared" si="57"/>
        <v>117</v>
      </c>
      <c r="S892" s="63">
        <f t="shared" si="55"/>
        <v>3.9</v>
      </c>
      <c r="T892" s="46" t="str">
        <f t="shared" ca="1" si="58"/>
        <v>TERMINADO</v>
      </c>
      <c r="U892" s="47"/>
      <c r="V892" s="48"/>
      <c r="W892" s="48"/>
      <c r="X892" s="47"/>
      <c r="Y892" s="47"/>
      <c r="Z892" s="47"/>
      <c r="AA892" s="47"/>
      <c r="AB892" s="47"/>
      <c r="AC892" s="47"/>
      <c r="AD892" s="48"/>
      <c r="AE892" s="49"/>
      <c r="AF892" s="47"/>
      <c r="AG892" s="47"/>
      <c r="AH892" s="47"/>
      <c r="AI892" s="47"/>
      <c r="AJ892" s="47"/>
      <c r="AK892" s="47"/>
      <c r="AL892" s="41"/>
      <c r="AM892" s="41"/>
      <c r="AN892" s="51">
        <f t="shared" si="62"/>
        <v>100</v>
      </c>
      <c r="AO892" s="59"/>
    </row>
    <row r="893" spans="1:41" ht="15" x14ac:dyDescent="0.2">
      <c r="A893" s="34" t="s">
        <v>38</v>
      </c>
      <c r="B893" s="66">
        <v>896</v>
      </c>
      <c r="C893" s="36">
        <v>2016</v>
      </c>
      <c r="D893" s="38" t="s">
        <v>146</v>
      </c>
      <c r="E893" s="39">
        <v>42709</v>
      </c>
      <c r="F893" s="40" t="s">
        <v>1857</v>
      </c>
      <c r="G893" s="41" t="s">
        <v>41</v>
      </c>
      <c r="H893" s="41" t="s">
        <v>42</v>
      </c>
      <c r="I893" s="42">
        <v>3000000</v>
      </c>
      <c r="J893" s="54">
        <v>7000000</v>
      </c>
      <c r="K893" s="54">
        <v>3000000</v>
      </c>
      <c r="L893" s="43">
        <v>4000000</v>
      </c>
      <c r="M893" s="37" t="s">
        <v>43</v>
      </c>
      <c r="N893" s="41" t="s">
        <v>1858</v>
      </c>
      <c r="O893" s="44">
        <v>42709</v>
      </c>
      <c r="P893" s="44">
        <v>42829</v>
      </c>
      <c r="Q893" s="44">
        <v>42829</v>
      </c>
      <c r="R893" s="45">
        <f t="shared" si="57"/>
        <v>121</v>
      </c>
      <c r="S893" s="63">
        <f t="shared" si="55"/>
        <v>4.0333333333333332</v>
      </c>
      <c r="T893" s="46" t="str">
        <f t="shared" ca="1" si="58"/>
        <v>TERMINADO</v>
      </c>
      <c r="U893" s="47"/>
      <c r="V893" s="48"/>
      <c r="W893" s="48"/>
      <c r="X893" s="47"/>
      <c r="Y893" s="47"/>
      <c r="Z893" s="47"/>
      <c r="AA893" s="47"/>
      <c r="AB893" s="47"/>
      <c r="AC893" s="47"/>
      <c r="AD893" s="48"/>
      <c r="AE893" s="49"/>
      <c r="AF893" s="47"/>
      <c r="AG893" s="47"/>
      <c r="AH893" s="47"/>
      <c r="AI893" s="47"/>
      <c r="AJ893" s="47"/>
      <c r="AK893" s="47"/>
      <c r="AL893" s="41"/>
      <c r="AM893" s="41"/>
      <c r="AN893" s="51">
        <f t="shared" si="62"/>
        <v>96.694214876033058</v>
      </c>
      <c r="AO893" s="59"/>
    </row>
    <row r="894" spans="1:41" ht="15" x14ac:dyDescent="0.2">
      <c r="A894" s="34" t="s">
        <v>38</v>
      </c>
      <c r="B894" s="66">
        <v>897</v>
      </c>
      <c r="C894" s="36">
        <v>2016</v>
      </c>
      <c r="D894" s="38" t="s">
        <v>348</v>
      </c>
      <c r="E894" s="39">
        <v>42710</v>
      </c>
      <c r="F894" s="40" t="s">
        <v>1859</v>
      </c>
      <c r="G894" s="41" t="s">
        <v>41</v>
      </c>
      <c r="H894" s="41" t="s">
        <v>42</v>
      </c>
      <c r="I894" s="42">
        <v>500000</v>
      </c>
      <c r="J894" s="54">
        <v>20000000</v>
      </c>
      <c r="K894" s="54">
        <v>500000</v>
      </c>
      <c r="L894" s="43">
        <v>19500000</v>
      </c>
      <c r="M894" s="37" t="s">
        <v>43</v>
      </c>
      <c r="N894" s="41" t="s">
        <v>1860</v>
      </c>
      <c r="O894" s="44">
        <v>42710</v>
      </c>
      <c r="P894" s="44">
        <v>42852</v>
      </c>
      <c r="Q894" s="44">
        <v>42852</v>
      </c>
      <c r="R894" s="45">
        <f t="shared" si="57"/>
        <v>143</v>
      </c>
      <c r="S894" s="63">
        <f t="shared" si="55"/>
        <v>4.7666666666666666</v>
      </c>
      <c r="T894" s="46" t="str">
        <f t="shared" ca="1" si="58"/>
        <v>TERMINADO</v>
      </c>
      <c r="U894" s="47"/>
      <c r="V894" s="48"/>
      <c r="W894" s="48"/>
      <c r="X894" s="47"/>
      <c r="Y894" s="47"/>
      <c r="Z894" s="47"/>
      <c r="AA894" s="47"/>
      <c r="AB894" s="47"/>
      <c r="AC894" s="47"/>
      <c r="AD894" s="48"/>
      <c r="AE894" s="49"/>
      <c r="AF894" s="47"/>
      <c r="AG894" s="47"/>
      <c r="AH894" s="47"/>
      <c r="AI894" s="47"/>
      <c r="AJ894" s="47"/>
      <c r="AK894" s="47"/>
      <c r="AL894" s="41"/>
      <c r="AM894" s="41"/>
      <c r="AN894" s="51">
        <f t="shared" si="62"/>
        <v>81.11888111888112</v>
      </c>
      <c r="AO894" s="59"/>
    </row>
    <row r="895" spans="1:41" ht="15" x14ac:dyDescent="0.2">
      <c r="A895" s="34" t="s">
        <v>38</v>
      </c>
      <c r="B895" s="66">
        <v>898</v>
      </c>
      <c r="C895" s="36">
        <v>2016</v>
      </c>
      <c r="D895" s="38" t="s">
        <v>193</v>
      </c>
      <c r="E895" s="39">
        <v>42710</v>
      </c>
      <c r="F895" s="40" t="s">
        <v>1861</v>
      </c>
      <c r="G895" s="41" t="s">
        <v>41</v>
      </c>
      <c r="H895" s="41" t="s">
        <v>42</v>
      </c>
      <c r="I895" s="42">
        <v>3000000</v>
      </c>
      <c r="J895" s="54">
        <v>10000000</v>
      </c>
      <c r="K895" s="54">
        <v>3000000</v>
      </c>
      <c r="L895" s="43">
        <v>7000000</v>
      </c>
      <c r="M895" s="37" t="s">
        <v>43</v>
      </c>
      <c r="N895" s="41" t="s">
        <v>1862</v>
      </c>
      <c r="O895" s="44">
        <v>42710</v>
      </c>
      <c r="P895" s="44">
        <v>42783</v>
      </c>
      <c r="Q895" s="44">
        <v>42783</v>
      </c>
      <c r="R895" s="45">
        <f t="shared" si="57"/>
        <v>74</v>
      </c>
      <c r="S895" s="63">
        <f t="shared" si="55"/>
        <v>2.4666666666666668</v>
      </c>
      <c r="T895" s="46" t="str">
        <f t="shared" ca="1" si="58"/>
        <v>TERMINADO</v>
      </c>
      <c r="U895" s="47"/>
      <c r="V895" s="48"/>
      <c r="W895" s="48"/>
      <c r="X895" s="47"/>
      <c r="Y895" s="47"/>
      <c r="Z895" s="47"/>
      <c r="AA895" s="47"/>
      <c r="AB895" s="47"/>
      <c r="AC895" s="47"/>
      <c r="AD895" s="48"/>
      <c r="AE895" s="49"/>
      <c r="AF895" s="47"/>
      <c r="AG895" s="47"/>
      <c r="AH895" s="47"/>
      <c r="AI895" s="47"/>
      <c r="AJ895" s="47"/>
      <c r="AK895" s="47"/>
      <c r="AL895" s="41"/>
      <c r="AM895" s="41"/>
      <c r="AN895" s="51">
        <f t="shared" si="62"/>
        <v>100</v>
      </c>
      <c r="AO895" s="59"/>
    </row>
    <row r="896" spans="1:41" ht="15" x14ac:dyDescent="0.2">
      <c r="A896" s="34" t="s">
        <v>38</v>
      </c>
      <c r="B896" s="66">
        <v>899</v>
      </c>
      <c r="C896" s="36">
        <v>2016</v>
      </c>
      <c r="D896" s="38" t="s">
        <v>90</v>
      </c>
      <c r="E896" s="39">
        <v>42710</v>
      </c>
      <c r="F896" s="40" t="s">
        <v>1863</v>
      </c>
      <c r="G896" s="41" t="s">
        <v>41</v>
      </c>
      <c r="H896" s="41" t="s">
        <v>42</v>
      </c>
      <c r="I896" s="42">
        <v>1000000</v>
      </c>
      <c r="J896" s="54">
        <v>5200000</v>
      </c>
      <c r="K896" s="54">
        <v>1000000</v>
      </c>
      <c r="L896" s="43">
        <v>4200000</v>
      </c>
      <c r="M896" s="37" t="s">
        <v>43</v>
      </c>
      <c r="N896" s="41" t="s">
        <v>1864</v>
      </c>
      <c r="O896" s="44">
        <v>42710</v>
      </c>
      <c r="P896" s="44">
        <v>42825</v>
      </c>
      <c r="Q896" s="44">
        <v>42825</v>
      </c>
      <c r="R896" s="45">
        <f t="shared" si="57"/>
        <v>116</v>
      </c>
      <c r="S896" s="63">
        <f t="shared" si="55"/>
        <v>3.8666666666666667</v>
      </c>
      <c r="T896" s="46" t="str">
        <f t="shared" ca="1" si="58"/>
        <v>TERMINADO</v>
      </c>
      <c r="U896" s="47"/>
      <c r="V896" s="48"/>
      <c r="W896" s="48"/>
      <c r="X896" s="47"/>
      <c r="Y896" s="47"/>
      <c r="Z896" s="47"/>
      <c r="AA896" s="47"/>
      <c r="AB896" s="47"/>
      <c r="AC896" s="47"/>
      <c r="AD896" s="48"/>
      <c r="AE896" s="49"/>
      <c r="AF896" s="47"/>
      <c r="AG896" s="47"/>
      <c r="AH896" s="47"/>
      <c r="AI896" s="47"/>
      <c r="AJ896" s="47"/>
      <c r="AK896" s="47"/>
      <c r="AL896" s="41"/>
      <c r="AM896" s="41"/>
      <c r="AN896" s="51">
        <f t="shared" si="62"/>
        <v>100</v>
      </c>
      <c r="AO896" s="59"/>
    </row>
    <row r="897" spans="1:41" ht="15" x14ac:dyDescent="0.2">
      <c r="A897" s="34" t="s">
        <v>38</v>
      </c>
      <c r="B897" s="66">
        <v>900</v>
      </c>
      <c r="C897" s="36">
        <v>2016</v>
      </c>
      <c r="D897" s="38" t="s">
        <v>175</v>
      </c>
      <c r="E897" s="39">
        <v>42710</v>
      </c>
      <c r="F897" s="40" t="s">
        <v>1865</v>
      </c>
      <c r="G897" s="41" t="s">
        <v>41</v>
      </c>
      <c r="H897" s="41" t="s">
        <v>42</v>
      </c>
      <c r="I897" s="42">
        <v>1000000</v>
      </c>
      <c r="J897" s="54">
        <v>7000000</v>
      </c>
      <c r="K897" s="54">
        <v>1000000</v>
      </c>
      <c r="L897" s="43">
        <v>6000000</v>
      </c>
      <c r="M897" s="37" t="s">
        <v>43</v>
      </c>
      <c r="N897" s="41" t="s">
        <v>1866</v>
      </c>
      <c r="O897" s="44">
        <v>42710</v>
      </c>
      <c r="P897" s="44">
        <v>42825</v>
      </c>
      <c r="Q897" s="44">
        <v>42825</v>
      </c>
      <c r="R897" s="45">
        <f t="shared" si="57"/>
        <v>116</v>
      </c>
      <c r="S897" s="63">
        <f t="shared" ref="S897:S907" si="63">+R897/30</f>
        <v>3.8666666666666667</v>
      </c>
      <c r="T897" s="46" t="str">
        <f t="shared" ca="1" si="58"/>
        <v>TERMINADO</v>
      </c>
      <c r="U897" s="47"/>
      <c r="V897" s="48"/>
      <c r="W897" s="48"/>
      <c r="X897" s="47"/>
      <c r="Y897" s="47"/>
      <c r="Z897" s="47"/>
      <c r="AA897" s="47"/>
      <c r="AB897" s="47"/>
      <c r="AC897" s="47"/>
      <c r="AD897" s="48"/>
      <c r="AE897" s="49"/>
      <c r="AF897" s="47"/>
      <c r="AG897" s="47"/>
      <c r="AH897" s="47"/>
      <c r="AI897" s="47"/>
      <c r="AJ897" s="47"/>
      <c r="AK897" s="47"/>
      <c r="AL897" s="41"/>
      <c r="AM897" s="41"/>
      <c r="AN897" s="51">
        <f t="shared" si="62"/>
        <v>100</v>
      </c>
      <c r="AO897" s="59"/>
    </row>
    <row r="898" spans="1:41" ht="15" x14ac:dyDescent="0.2">
      <c r="A898" s="34" t="s">
        <v>38</v>
      </c>
      <c r="B898" s="35">
        <v>901</v>
      </c>
      <c r="C898" s="36">
        <v>2016</v>
      </c>
      <c r="D898" s="38" t="s">
        <v>146</v>
      </c>
      <c r="E898" s="39">
        <v>42711</v>
      </c>
      <c r="F898" s="40" t="s">
        <v>1867</v>
      </c>
      <c r="G898" s="41" t="s">
        <v>41</v>
      </c>
      <c r="H898" s="41" t="s">
        <v>42</v>
      </c>
      <c r="I898" s="42">
        <v>3900000</v>
      </c>
      <c r="J898" s="54">
        <v>3900000</v>
      </c>
      <c r="K898" s="54">
        <v>3960000</v>
      </c>
      <c r="L898" s="43">
        <v>0</v>
      </c>
      <c r="M898" s="37" t="s">
        <v>43</v>
      </c>
      <c r="N898" s="41" t="s">
        <v>1868</v>
      </c>
      <c r="O898" s="44">
        <v>42711</v>
      </c>
      <c r="P898" s="44">
        <v>42735</v>
      </c>
      <c r="Q898" s="44">
        <v>42735</v>
      </c>
      <c r="R898" s="45">
        <f t="shared" si="57"/>
        <v>25</v>
      </c>
      <c r="S898" s="63">
        <f t="shared" si="63"/>
        <v>0.83333333333333337</v>
      </c>
      <c r="T898" s="46" t="str">
        <f t="shared" ca="1" si="58"/>
        <v>TERMINADO</v>
      </c>
      <c r="U898" s="47"/>
      <c r="V898" s="48"/>
      <c r="W898" s="48"/>
      <c r="X898" s="47"/>
      <c r="Y898" s="47"/>
      <c r="Z898" s="47"/>
      <c r="AA898" s="47"/>
      <c r="AB898" s="47"/>
      <c r="AC898" s="47"/>
      <c r="AD898" s="48"/>
      <c r="AE898" s="49"/>
      <c r="AF898" s="47"/>
      <c r="AG898" s="47"/>
      <c r="AH898" s="47"/>
      <c r="AI898" s="47"/>
      <c r="AJ898" s="47"/>
      <c r="AK898" s="47"/>
      <c r="AL898" s="41"/>
      <c r="AM898" s="41"/>
      <c r="AN898" s="51">
        <f ca="1">IF(R898=1,"",100*($T$1-O898+1)/R898)</f>
        <v>5836</v>
      </c>
      <c r="AO898" s="59"/>
    </row>
    <row r="899" spans="1:41" ht="15" x14ac:dyDescent="0.2">
      <c r="A899" s="34" t="s">
        <v>38</v>
      </c>
      <c r="B899" s="35">
        <v>902</v>
      </c>
      <c r="C899" s="36">
        <v>2016</v>
      </c>
      <c r="D899" s="38" t="s">
        <v>146</v>
      </c>
      <c r="E899" s="39">
        <v>42711</v>
      </c>
      <c r="F899" s="40" t="s">
        <v>1869</v>
      </c>
      <c r="G899" s="41" t="s">
        <v>41</v>
      </c>
      <c r="H899" s="41" t="s">
        <v>42</v>
      </c>
      <c r="I899" s="42">
        <v>6000000</v>
      </c>
      <c r="J899" s="54">
        <v>6000000</v>
      </c>
      <c r="K899" s="54">
        <v>6000000</v>
      </c>
      <c r="L899" s="43">
        <v>0</v>
      </c>
      <c r="M899" s="37" t="s">
        <v>43</v>
      </c>
      <c r="N899" s="41" t="s">
        <v>1870</v>
      </c>
      <c r="O899" s="44">
        <v>42711</v>
      </c>
      <c r="P899" s="44">
        <v>42735</v>
      </c>
      <c r="Q899" s="44">
        <v>42735</v>
      </c>
      <c r="R899" s="45">
        <f t="shared" ref="R899:R907" si="64">P899-O899+1</f>
        <v>25</v>
      </c>
      <c r="S899" s="63">
        <f t="shared" si="63"/>
        <v>0.83333333333333337</v>
      </c>
      <c r="T899" s="46" t="str">
        <f t="shared" ref="T899:T949" ca="1" si="65">IF(O899=0,"",IF($T$1&gt;P899,"TERMINADO","EN EJECUCION"))</f>
        <v>TERMINADO</v>
      </c>
      <c r="U899" s="47"/>
      <c r="V899" s="48"/>
      <c r="W899" s="48"/>
      <c r="X899" s="47"/>
      <c r="Y899" s="47"/>
      <c r="Z899" s="47"/>
      <c r="AA899" s="47"/>
      <c r="AB899" s="47"/>
      <c r="AC899" s="47"/>
      <c r="AD899" s="48"/>
      <c r="AE899" s="49"/>
      <c r="AF899" s="47"/>
      <c r="AG899" s="47"/>
      <c r="AH899" s="47"/>
      <c r="AI899" s="47"/>
      <c r="AJ899" s="47"/>
      <c r="AK899" s="47"/>
      <c r="AL899" s="41"/>
      <c r="AM899" s="41"/>
      <c r="AN899" s="51">
        <f ca="1">IF(R899=1,"",100*($T$1-O899+1)/R899)</f>
        <v>5836</v>
      </c>
      <c r="AO899" s="59"/>
    </row>
    <row r="900" spans="1:41" ht="15" x14ac:dyDescent="0.2">
      <c r="A900" s="34" t="s">
        <v>38</v>
      </c>
      <c r="B900" s="35">
        <v>903</v>
      </c>
      <c r="C900" s="36">
        <v>2016</v>
      </c>
      <c r="D900" s="38" t="s">
        <v>146</v>
      </c>
      <c r="E900" s="39">
        <v>42711</v>
      </c>
      <c r="F900" s="40" t="s">
        <v>1871</v>
      </c>
      <c r="G900" s="41" t="s">
        <v>41</v>
      </c>
      <c r="H900" s="41" t="s">
        <v>42</v>
      </c>
      <c r="I900" s="42">
        <v>3300000</v>
      </c>
      <c r="J900" s="54">
        <v>3300000</v>
      </c>
      <c r="K900" s="54">
        <v>3300000</v>
      </c>
      <c r="L900" s="43">
        <v>0</v>
      </c>
      <c r="M900" s="37" t="s">
        <v>43</v>
      </c>
      <c r="N900" s="41" t="s">
        <v>1872</v>
      </c>
      <c r="O900" s="44">
        <v>42711</v>
      </c>
      <c r="P900" s="44">
        <v>42735</v>
      </c>
      <c r="Q900" s="44">
        <v>42735</v>
      </c>
      <c r="R900" s="45">
        <f t="shared" si="64"/>
        <v>25</v>
      </c>
      <c r="S900" s="63">
        <f t="shared" si="63"/>
        <v>0.83333333333333337</v>
      </c>
      <c r="T900" s="46" t="str">
        <f t="shared" ca="1" si="65"/>
        <v>TERMINADO</v>
      </c>
      <c r="U900" s="47"/>
      <c r="V900" s="48"/>
      <c r="W900" s="48"/>
      <c r="X900" s="47"/>
      <c r="Y900" s="47"/>
      <c r="Z900" s="47"/>
      <c r="AA900" s="47"/>
      <c r="AB900" s="47"/>
      <c r="AC900" s="47"/>
      <c r="AD900" s="48"/>
      <c r="AE900" s="49"/>
      <c r="AF900" s="47"/>
      <c r="AG900" s="47"/>
      <c r="AH900" s="47"/>
      <c r="AI900" s="47"/>
      <c r="AJ900" s="47"/>
      <c r="AK900" s="47"/>
      <c r="AL900" s="41"/>
      <c r="AM900" s="41"/>
      <c r="AN900" s="51">
        <f ca="1">IF(R900=1,"",100*($T$1-O900+1)/R900)</f>
        <v>5836</v>
      </c>
      <c r="AO900" s="59"/>
    </row>
    <row r="901" spans="1:41" ht="15" x14ac:dyDescent="0.2">
      <c r="A901" s="34" t="s">
        <v>99</v>
      </c>
      <c r="B901" s="35">
        <v>904</v>
      </c>
      <c r="C901" s="36">
        <v>2016</v>
      </c>
      <c r="D901" s="38" t="s">
        <v>146</v>
      </c>
      <c r="E901" s="39">
        <v>42711</v>
      </c>
      <c r="F901" s="40" t="s">
        <v>1873</v>
      </c>
      <c r="G901" s="41" t="s">
        <v>41</v>
      </c>
      <c r="H901" s="41" t="s">
        <v>42</v>
      </c>
      <c r="I901" s="42">
        <v>30000000</v>
      </c>
      <c r="J901" s="54">
        <v>30000000</v>
      </c>
      <c r="K901" s="54">
        <v>30000000</v>
      </c>
      <c r="L901" s="43">
        <v>0</v>
      </c>
      <c r="M901" s="37" t="s">
        <v>43</v>
      </c>
      <c r="N901" s="41" t="s">
        <v>1874</v>
      </c>
      <c r="O901" s="44">
        <v>42711</v>
      </c>
      <c r="P901" s="44">
        <v>42735</v>
      </c>
      <c r="Q901" s="44">
        <v>42735</v>
      </c>
      <c r="R901" s="45">
        <f t="shared" si="64"/>
        <v>25</v>
      </c>
      <c r="S901" s="63">
        <f t="shared" si="63"/>
        <v>0.83333333333333337</v>
      </c>
      <c r="T901" s="46" t="str">
        <f t="shared" ca="1" si="65"/>
        <v>TERMINADO</v>
      </c>
      <c r="U901" s="47"/>
      <c r="V901" s="48"/>
      <c r="W901" s="48"/>
      <c r="X901" s="47"/>
      <c r="Y901" s="47"/>
      <c r="Z901" s="47"/>
      <c r="AA901" s="47"/>
      <c r="AB901" s="47"/>
      <c r="AC901" s="47"/>
      <c r="AD901" s="48"/>
      <c r="AE901" s="49"/>
      <c r="AF901" s="47"/>
      <c r="AG901" s="47"/>
      <c r="AH901" s="47"/>
      <c r="AI901" s="47"/>
      <c r="AJ901" s="47"/>
      <c r="AK901" s="47"/>
      <c r="AL901" s="41"/>
      <c r="AM901" s="41"/>
      <c r="AN901" s="51">
        <f ca="1">IF(R901=1,"",100*($T$1-O901+1)/R901)</f>
        <v>5836</v>
      </c>
      <c r="AO901" s="59"/>
    </row>
    <row r="902" spans="1:41" ht="15" x14ac:dyDescent="0.2">
      <c r="A902" s="34" t="s">
        <v>38</v>
      </c>
      <c r="B902" s="35">
        <v>905</v>
      </c>
      <c r="C902" s="36">
        <v>2016</v>
      </c>
      <c r="D902" s="38" t="s">
        <v>146</v>
      </c>
      <c r="E902" s="39">
        <v>42711</v>
      </c>
      <c r="F902" s="40" t="s">
        <v>1875</v>
      </c>
      <c r="G902" s="41" t="s">
        <v>41</v>
      </c>
      <c r="H902" s="41" t="s">
        <v>42</v>
      </c>
      <c r="I902" s="42">
        <v>5000000</v>
      </c>
      <c r="J902" s="54">
        <v>5000000</v>
      </c>
      <c r="K902" s="54">
        <v>5000000</v>
      </c>
      <c r="L902" s="43">
        <v>0</v>
      </c>
      <c r="M902" s="37" t="s">
        <v>43</v>
      </c>
      <c r="N902" s="41" t="s">
        <v>1876</v>
      </c>
      <c r="O902" s="44">
        <v>42711</v>
      </c>
      <c r="P902" s="44">
        <v>42735</v>
      </c>
      <c r="Q902" s="44">
        <v>42735</v>
      </c>
      <c r="R902" s="45">
        <f t="shared" si="64"/>
        <v>25</v>
      </c>
      <c r="S902" s="63">
        <f t="shared" si="63"/>
        <v>0.83333333333333337</v>
      </c>
      <c r="T902" s="46" t="str">
        <f t="shared" ca="1" si="65"/>
        <v>TERMINADO</v>
      </c>
      <c r="U902" s="47"/>
      <c r="V902" s="48"/>
      <c r="W902" s="48"/>
      <c r="X902" s="47"/>
      <c r="Y902" s="47"/>
      <c r="Z902" s="47"/>
      <c r="AA902" s="47"/>
      <c r="AB902" s="47"/>
      <c r="AC902" s="47"/>
      <c r="AD902" s="48"/>
      <c r="AE902" s="49"/>
      <c r="AF902" s="47"/>
      <c r="AG902" s="47"/>
      <c r="AH902" s="47"/>
      <c r="AI902" s="47"/>
      <c r="AJ902" s="47"/>
      <c r="AK902" s="47"/>
      <c r="AL902" s="41"/>
      <c r="AM902" s="41"/>
      <c r="AN902" s="51">
        <f ca="1">IF(R902=1,"",100*($T$1-O902+1)/R902)</f>
        <v>5836</v>
      </c>
      <c r="AO902" s="59"/>
    </row>
    <row r="903" spans="1:41" ht="15" x14ac:dyDescent="0.2">
      <c r="A903" s="34" t="s">
        <v>38</v>
      </c>
      <c r="B903" s="66">
        <v>906</v>
      </c>
      <c r="C903" s="36">
        <v>2016</v>
      </c>
      <c r="D903" s="38" t="s">
        <v>175</v>
      </c>
      <c r="E903" s="39">
        <v>42711</v>
      </c>
      <c r="F903" s="40" t="s">
        <v>1877</v>
      </c>
      <c r="G903" s="41" t="s">
        <v>41</v>
      </c>
      <c r="H903" s="41" t="s">
        <v>42</v>
      </c>
      <c r="I903" s="42">
        <v>1500000</v>
      </c>
      <c r="J903" s="54">
        <v>5500000</v>
      </c>
      <c r="K903" s="54">
        <v>1500000</v>
      </c>
      <c r="L903" s="43">
        <v>4000000</v>
      </c>
      <c r="M903" s="37" t="s">
        <v>43</v>
      </c>
      <c r="N903" s="41" t="s">
        <v>1878</v>
      </c>
      <c r="O903" s="44">
        <v>42711</v>
      </c>
      <c r="P903" s="44">
        <v>42766</v>
      </c>
      <c r="Q903" s="44">
        <v>42766</v>
      </c>
      <c r="R903" s="45">
        <f t="shared" si="64"/>
        <v>56</v>
      </c>
      <c r="S903" s="63">
        <f t="shared" si="63"/>
        <v>1.8666666666666667</v>
      </c>
      <c r="T903" s="46" t="str">
        <f t="shared" ca="1" si="65"/>
        <v>TERMINADO</v>
      </c>
      <c r="U903" s="47"/>
      <c r="V903" s="48"/>
      <c r="W903" s="48"/>
      <c r="X903" s="47"/>
      <c r="Y903" s="47"/>
      <c r="Z903" s="47"/>
      <c r="AA903" s="47"/>
      <c r="AB903" s="47"/>
      <c r="AC903" s="47"/>
      <c r="AD903" s="48"/>
      <c r="AE903" s="49"/>
      <c r="AF903" s="47"/>
      <c r="AG903" s="47"/>
      <c r="AH903" s="47"/>
      <c r="AI903" s="47"/>
      <c r="AJ903" s="47"/>
      <c r="AK903" s="47"/>
      <c r="AL903" s="41"/>
      <c r="AM903" s="41"/>
      <c r="AN903" s="51">
        <f>IF(P903&lt;=S$1,100,100*($S$1-O903+1)/R903)</f>
        <v>100</v>
      </c>
      <c r="AO903" s="59"/>
    </row>
    <row r="904" spans="1:41" ht="15" x14ac:dyDescent="0.2">
      <c r="A904" s="34" t="s">
        <v>38</v>
      </c>
      <c r="B904" s="35">
        <v>907</v>
      </c>
      <c r="C904" s="36">
        <v>2016</v>
      </c>
      <c r="D904" s="38" t="s">
        <v>146</v>
      </c>
      <c r="E904" s="39">
        <v>42711</v>
      </c>
      <c r="F904" s="40" t="s">
        <v>1879</v>
      </c>
      <c r="G904" s="41" t="s">
        <v>41</v>
      </c>
      <c r="H904" s="41" t="s">
        <v>42</v>
      </c>
      <c r="I904" s="42">
        <v>3960000</v>
      </c>
      <c r="J904" s="54">
        <v>3960000</v>
      </c>
      <c r="K904" s="54">
        <v>3960000</v>
      </c>
      <c r="L904" s="43">
        <v>0</v>
      </c>
      <c r="M904" s="37" t="s">
        <v>43</v>
      </c>
      <c r="N904" s="41" t="s">
        <v>1880</v>
      </c>
      <c r="O904" s="44">
        <v>42711</v>
      </c>
      <c r="P904" s="44">
        <v>42735</v>
      </c>
      <c r="Q904" s="44">
        <v>42735</v>
      </c>
      <c r="R904" s="45">
        <f t="shared" si="64"/>
        <v>25</v>
      </c>
      <c r="S904" s="63">
        <f t="shared" si="63"/>
        <v>0.83333333333333337</v>
      </c>
      <c r="T904" s="46" t="str">
        <f t="shared" ca="1" si="65"/>
        <v>TERMINADO</v>
      </c>
      <c r="U904" s="47"/>
      <c r="V904" s="48"/>
      <c r="W904" s="48"/>
      <c r="X904" s="47"/>
      <c r="Y904" s="47"/>
      <c r="Z904" s="47"/>
      <c r="AA904" s="47"/>
      <c r="AB904" s="47"/>
      <c r="AC904" s="47"/>
      <c r="AD904" s="48"/>
      <c r="AE904" s="49"/>
      <c r="AF904" s="47"/>
      <c r="AG904" s="47"/>
      <c r="AH904" s="47"/>
      <c r="AI904" s="47"/>
      <c r="AJ904" s="47"/>
      <c r="AK904" s="47"/>
      <c r="AL904" s="41"/>
      <c r="AM904" s="41"/>
      <c r="AN904" s="51">
        <f ca="1">IF(R904=1,"",100*($T$1-O904+1)/R904)</f>
        <v>5836</v>
      </c>
      <c r="AO904" s="59"/>
    </row>
    <row r="905" spans="1:41" ht="15" x14ac:dyDescent="0.2">
      <c r="A905" s="34" t="s">
        <v>38</v>
      </c>
      <c r="B905" s="35">
        <v>908</v>
      </c>
      <c r="C905" s="36">
        <v>2016</v>
      </c>
      <c r="D905" s="38" t="s">
        <v>146</v>
      </c>
      <c r="E905" s="39">
        <v>42716</v>
      </c>
      <c r="F905" s="40" t="s">
        <v>1881</v>
      </c>
      <c r="G905" s="41" t="s">
        <v>41</v>
      </c>
      <c r="H905" s="41" t="s">
        <v>42</v>
      </c>
      <c r="I905" s="42">
        <v>4000000</v>
      </c>
      <c r="J905" s="54">
        <v>4000000</v>
      </c>
      <c r="K905" s="54">
        <v>4000000</v>
      </c>
      <c r="L905" s="43">
        <v>0</v>
      </c>
      <c r="M905" s="37" t="s">
        <v>43</v>
      </c>
      <c r="N905" s="41" t="s">
        <v>1882</v>
      </c>
      <c r="O905" s="44">
        <v>42716</v>
      </c>
      <c r="P905" s="44">
        <v>42735</v>
      </c>
      <c r="Q905" s="44">
        <v>42735</v>
      </c>
      <c r="R905" s="45">
        <f t="shared" si="64"/>
        <v>20</v>
      </c>
      <c r="S905" s="63">
        <f t="shared" si="63"/>
        <v>0.66666666666666663</v>
      </c>
      <c r="T905" s="46" t="str">
        <f t="shared" ca="1" si="65"/>
        <v>TERMINADO</v>
      </c>
      <c r="U905" s="47"/>
      <c r="V905" s="48"/>
      <c r="W905" s="48"/>
      <c r="X905" s="47"/>
      <c r="Y905" s="47"/>
      <c r="Z905" s="47"/>
      <c r="AA905" s="47"/>
      <c r="AB905" s="47"/>
      <c r="AC905" s="47"/>
      <c r="AD905" s="48"/>
      <c r="AE905" s="49"/>
      <c r="AF905" s="47"/>
      <c r="AG905" s="47"/>
      <c r="AH905" s="47"/>
      <c r="AI905" s="47"/>
      <c r="AJ905" s="47"/>
      <c r="AK905" s="47"/>
      <c r="AL905" s="41"/>
      <c r="AM905" s="41"/>
      <c r="AN905" s="51">
        <f ca="1">IF(R905=1,"",100*($T$1-O905+1)/R905)</f>
        <v>7270</v>
      </c>
      <c r="AO905" s="59"/>
    </row>
    <row r="906" spans="1:41" ht="15" x14ac:dyDescent="0.2">
      <c r="A906" s="34" t="s">
        <v>38</v>
      </c>
      <c r="B906" s="35">
        <v>909</v>
      </c>
      <c r="C906" s="36">
        <v>2016</v>
      </c>
      <c r="D906" s="38" t="s">
        <v>146</v>
      </c>
      <c r="E906" s="39">
        <v>42716</v>
      </c>
      <c r="F906" s="40" t="s">
        <v>1883</v>
      </c>
      <c r="G906" s="41" t="s">
        <v>41</v>
      </c>
      <c r="H906" s="41" t="s">
        <v>42</v>
      </c>
      <c r="I906" s="42">
        <v>3900000</v>
      </c>
      <c r="J906" s="54">
        <v>3900000</v>
      </c>
      <c r="K906" s="54">
        <v>3900000</v>
      </c>
      <c r="L906" s="43">
        <v>0</v>
      </c>
      <c r="M906" s="37" t="s">
        <v>43</v>
      </c>
      <c r="N906" s="41" t="s">
        <v>1884</v>
      </c>
      <c r="O906" s="44">
        <v>42716</v>
      </c>
      <c r="P906" s="44">
        <v>42735</v>
      </c>
      <c r="Q906" s="44">
        <v>42735</v>
      </c>
      <c r="R906" s="45">
        <f t="shared" si="64"/>
        <v>20</v>
      </c>
      <c r="S906" s="63">
        <f t="shared" si="63"/>
        <v>0.66666666666666663</v>
      </c>
      <c r="T906" s="46" t="str">
        <f t="shared" ca="1" si="65"/>
        <v>TERMINADO</v>
      </c>
      <c r="U906" s="47"/>
      <c r="V906" s="48"/>
      <c r="W906" s="48"/>
      <c r="X906" s="47"/>
      <c r="Y906" s="47"/>
      <c r="Z906" s="47"/>
      <c r="AA906" s="47"/>
      <c r="AB906" s="47"/>
      <c r="AC906" s="47"/>
      <c r="AD906" s="48"/>
      <c r="AE906" s="49"/>
      <c r="AF906" s="47"/>
      <c r="AG906" s="47"/>
      <c r="AH906" s="47"/>
      <c r="AI906" s="47"/>
      <c r="AJ906" s="47"/>
      <c r="AK906" s="47"/>
      <c r="AL906" s="41"/>
      <c r="AM906" s="41"/>
      <c r="AN906" s="51">
        <f ca="1">IF(R906=1,"",100*($T$1-O906+1)/R906)</f>
        <v>7270</v>
      </c>
      <c r="AO906" s="59"/>
    </row>
    <row r="907" spans="1:41" ht="15" x14ac:dyDescent="0.2">
      <c r="A907" s="34" t="s">
        <v>38</v>
      </c>
      <c r="B907" s="35">
        <v>910</v>
      </c>
      <c r="C907" s="36">
        <v>2016</v>
      </c>
      <c r="D907" s="38" t="s">
        <v>146</v>
      </c>
      <c r="E907" s="39">
        <v>42716</v>
      </c>
      <c r="F907" s="40" t="s">
        <v>1885</v>
      </c>
      <c r="G907" s="41" t="s">
        <v>41</v>
      </c>
      <c r="H907" s="41" t="s">
        <v>42</v>
      </c>
      <c r="I907" s="42">
        <v>5000000</v>
      </c>
      <c r="J907" s="54">
        <v>5000000</v>
      </c>
      <c r="K907" s="54">
        <v>5000000</v>
      </c>
      <c r="L907" s="43">
        <v>0</v>
      </c>
      <c r="M907" s="37" t="s">
        <v>43</v>
      </c>
      <c r="N907" s="41" t="s">
        <v>1886</v>
      </c>
      <c r="O907" s="44">
        <v>42716</v>
      </c>
      <c r="P907" s="44">
        <v>42735</v>
      </c>
      <c r="Q907" s="44">
        <v>42735</v>
      </c>
      <c r="R907" s="45">
        <f t="shared" si="64"/>
        <v>20</v>
      </c>
      <c r="S907" s="63">
        <f t="shared" si="63"/>
        <v>0.66666666666666663</v>
      </c>
      <c r="T907" s="46" t="str">
        <f t="shared" ca="1" si="65"/>
        <v>TERMINADO</v>
      </c>
      <c r="U907" s="47"/>
      <c r="V907" s="48"/>
      <c r="W907" s="48"/>
      <c r="X907" s="47"/>
      <c r="Y907" s="47"/>
      <c r="Z907" s="47"/>
      <c r="AA907" s="47"/>
      <c r="AB907" s="47"/>
      <c r="AC907" s="47"/>
      <c r="AD907" s="48"/>
      <c r="AE907" s="49"/>
      <c r="AF907" s="47"/>
      <c r="AG907" s="47"/>
      <c r="AH907" s="47"/>
      <c r="AI907" s="47"/>
      <c r="AJ907" s="47"/>
      <c r="AK907" s="47"/>
      <c r="AL907" s="41"/>
      <c r="AM907" s="41"/>
      <c r="AN907" s="51">
        <f ca="1">IF(R907=1,"",100*($T$1-O907+1)/R907)</f>
        <v>7270</v>
      </c>
      <c r="AO907" s="59"/>
    </row>
    <row r="908" spans="1:41" ht="15" x14ac:dyDescent="0.2">
      <c r="A908" s="34" t="s">
        <v>38</v>
      </c>
      <c r="B908" s="35">
        <v>911</v>
      </c>
      <c r="C908" s="36">
        <v>2016</v>
      </c>
      <c r="D908" s="38" t="s">
        <v>1511</v>
      </c>
      <c r="E908" s="39">
        <v>42716</v>
      </c>
      <c r="F908" s="40" t="s">
        <v>1887</v>
      </c>
      <c r="G908" s="41" t="s">
        <v>41</v>
      </c>
      <c r="H908" s="41" t="s">
        <v>42</v>
      </c>
      <c r="I908" s="42">
        <v>20000000</v>
      </c>
      <c r="J908" s="54">
        <v>20000000</v>
      </c>
      <c r="K908" s="54">
        <v>0</v>
      </c>
      <c r="L908" s="43">
        <v>0</v>
      </c>
      <c r="M908" s="37" t="s">
        <v>43</v>
      </c>
      <c r="N908" s="41" t="s">
        <v>1888</v>
      </c>
      <c r="O908" s="44">
        <v>42716</v>
      </c>
      <c r="P908" s="44">
        <v>42735</v>
      </c>
      <c r="Q908" s="44">
        <v>42832</v>
      </c>
      <c r="R908" s="45">
        <f>Q908-O908+1</f>
        <v>117</v>
      </c>
      <c r="S908" s="63">
        <f>+(P908-O908)-R908</f>
        <v>-98</v>
      </c>
      <c r="T908" s="46" t="str">
        <f t="shared" ca="1" si="65"/>
        <v>TERMINADO</v>
      </c>
      <c r="U908" s="47"/>
      <c r="V908" s="48"/>
      <c r="W908" s="48"/>
      <c r="X908" s="47"/>
      <c r="Y908" s="47"/>
      <c r="Z908" s="47"/>
      <c r="AA908" s="47"/>
      <c r="AB908" s="47"/>
      <c r="AC908" s="47"/>
      <c r="AD908" s="48"/>
      <c r="AE908" s="49"/>
      <c r="AF908" s="47"/>
      <c r="AG908" s="47"/>
      <c r="AH908" s="47"/>
      <c r="AI908" s="47"/>
      <c r="AJ908" s="47"/>
      <c r="AK908" s="47"/>
      <c r="AL908" s="41"/>
      <c r="AM908" s="41"/>
      <c r="AN908" s="51">
        <f>IF(R908=1,"",100*($S$1-O908+1)/R908)</f>
        <v>94.017094017094024</v>
      </c>
      <c r="AO908" s="59"/>
    </row>
    <row r="909" spans="1:41" ht="15" x14ac:dyDescent="0.2">
      <c r="A909" s="34" t="s">
        <v>38</v>
      </c>
      <c r="B909" s="66">
        <v>912</v>
      </c>
      <c r="C909" s="36">
        <v>2016</v>
      </c>
      <c r="D909" s="38" t="s">
        <v>53</v>
      </c>
      <c r="E909" s="39">
        <v>42717</v>
      </c>
      <c r="F909" s="40" t="s">
        <v>1889</v>
      </c>
      <c r="G909" s="41" t="s">
        <v>41</v>
      </c>
      <c r="H909" s="41" t="s">
        <v>42</v>
      </c>
      <c r="I909" s="42">
        <v>2000000</v>
      </c>
      <c r="J909" s="54">
        <v>6000000</v>
      </c>
      <c r="K909" s="54">
        <v>2000000</v>
      </c>
      <c r="L909" s="43">
        <v>4000000</v>
      </c>
      <c r="M909" s="37" t="s">
        <v>43</v>
      </c>
      <c r="N909" s="41" t="s">
        <v>1890</v>
      </c>
      <c r="O909" s="44">
        <v>42717</v>
      </c>
      <c r="P909" s="44">
        <v>42794</v>
      </c>
      <c r="Q909" s="44">
        <v>42794</v>
      </c>
      <c r="R909" s="45">
        <f t="shared" ref="R909:R949" si="66">P909-O909+1</f>
        <v>78</v>
      </c>
      <c r="S909" s="63">
        <f t="shared" ref="S909:S949" si="67">+R909/30</f>
        <v>2.6</v>
      </c>
      <c r="T909" s="46" t="str">
        <f t="shared" ca="1" si="65"/>
        <v>TERMINADO</v>
      </c>
      <c r="U909" s="47"/>
      <c r="V909" s="48"/>
      <c r="W909" s="48"/>
      <c r="X909" s="47"/>
      <c r="Y909" s="47"/>
      <c r="Z909" s="47"/>
      <c r="AA909" s="47"/>
      <c r="AB909" s="47"/>
      <c r="AC909" s="47"/>
      <c r="AD909" s="48"/>
      <c r="AE909" s="49"/>
      <c r="AF909" s="47"/>
      <c r="AG909" s="47"/>
      <c r="AH909" s="47"/>
      <c r="AI909" s="47"/>
      <c r="AJ909" s="47"/>
      <c r="AK909" s="47"/>
      <c r="AL909" s="41"/>
      <c r="AM909" s="41"/>
      <c r="AN909" s="51">
        <f>IF(P909&lt;=S$1,100,100*($S$1-O909+1)/R909)</f>
        <v>100</v>
      </c>
      <c r="AO909" s="59"/>
    </row>
    <row r="910" spans="1:41" ht="15" x14ac:dyDescent="0.2">
      <c r="A910" s="34" t="s">
        <v>38</v>
      </c>
      <c r="B910" s="35">
        <v>913</v>
      </c>
      <c r="C910" s="36">
        <v>2016</v>
      </c>
      <c r="D910" s="38" t="s">
        <v>146</v>
      </c>
      <c r="E910" s="39">
        <v>42717</v>
      </c>
      <c r="F910" s="40" t="s">
        <v>1891</v>
      </c>
      <c r="G910" s="41" t="s">
        <v>41</v>
      </c>
      <c r="H910" s="41" t="s">
        <v>42</v>
      </c>
      <c r="I910" s="42">
        <v>5307243</v>
      </c>
      <c r="J910" s="54">
        <v>5307243</v>
      </c>
      <c r="K910" s="54">
        <v>5307243</v>
      </c>
      <c r="L910" s="43">
        <v>0</v>
      </c>
      <c r="M910" s="37" t="s">
        <v>43</v>
      </c>
      <c r="N910" s="41" t="s">
        <v>1892</v>
      </c>
      <c r="O910" s="44">
        <v>42717</v>
      </c>
      <c r="P910" s="44">
        <v>42735</v>
      </c>
      <c r="Q910" s="44">
        <v>42735</v>
      </c>
      <c r="R910" s="45">
        <f t="shared" si="66"/>
        <v>19</v>
      </c>
      <c r="S910" s="63">
        <f t="shared" si="67"/>
        <v>0.6333333333333333</v>
      </c>
      <c r="T910" s="46" t="str">
        <f t="shared" ca="1" si="65"/>
        <v>TERMINADO</v>
      </c>
      <c r="U910" s="47"/>
      <c r="V910" s="48"/>
      <c r="W910" s="48"/>
      <c r="X910" s="47"/>
      <c r="Y910" s="47"/>
      <c r="Z910" s="47"/>
      <c r="AA910" s="47"/>
      <c r="AB910" s="47"/>
      <c r="AC910" s="47"/>
      <c r="AD910" s="48"/>
      <c r="AE910" s="49"/>
      <c r="AF910" s="47"/>
      <c r="AG910" s="47"/>
      <c r="AH910" s="47"/>
      <c r="AI910" s="47"/>
      <c r="AJ910" s="47"/>
      <c r="AK910" s="47"/>
      <c r="AL910" s="41"/>
      <c r="AM910" s="41"/>
      <c r="AN910" s="51">
        <f ca="1">IF(R910=1,"",100*($T$1-O910+1)/R910)</f>
        <v>7647.3684210526317</v>
      </c>
      <c r="AO910" s="59"/>
    </row>
    <row r="911" spans="1:41" ht="15" x14ac:dyDescent="0.2">
      <c r="A911" s="34" t="s">
        <v>38</v>
      </c>
      <c r="B911" s="66">
        <v>914</v>
      </c>
      <c r="C911" s="36">
        <v>2016</v>
      </c>
      <c r="D911" s="38" t="s">
        <v>166</v>
      </c>
      <c r="E911" s="39">
        <v>42717</v>
      </c>
      <c r="F911" s="40" t="s">
        <v>1893</v>
      </c>
      <c r="G911" s="41" t="s">
        <v>41</v>
      </c>
      <c r="H911" s="41" t="s">
        <v>42</v>
      </c>
      <c r="I911" s="42">
        <v>1500000</v>
      </c>
      <c r="J911" s="54">
        <v>8800000</v>
      </c>
      <c r="K911" s="54">
        <v>1500000</v>
      </c>
      <c r="L911" s="43"/>
      <c r="M911" s="37" t="s">
        <v>43</v>
      </c>
      <c r="N911" s="41" t="s">
        <v>1894</v>
      </c>
      <c r="O911" s="44">
        <v>42717</v>
      </c>
      <c r="P911" s="44">
        <v>42766</v>
      </c>
      <c r="Q911" s="44">
        <v>42766</v>
      </c>
      <c r="R911" s="45">
        <f t="shared" si="66"/>
        <v>50</v>
      </c>
      <c r="S911" s="63">
        <f t="shared" si="67"/>
        <v>1.6666666666666667</v>
      </c>
      <c r="T911" s="46" t="str">
        <f t="shared" ca="1" si="65"/>
        <v>TERMINADO</v>
      </c>
      <c r="U911" s="47"/>
      <c r="V911" s="48"/>
      <c r="W911" s="48"/>
      <c r="X911" s="47"/>
      <c r="Y911" s="47"/>
      <c r="Z911" s="47"/>
      <c r="AA911" s="47"/>
      <c r="AB911" s="47"/>
      <c r="AC911" s="47"/>
      <c r="AD911" s="48"/>
      <c r="AE911" s="49"/>
      <c r="AF911" s="47"/>
      <c r="AG911" s="47"/>
      <c r="AH911" s="47"/>
      <c r="AI911" s="47"/>
      <c r="AJ911" s="47"/>
      <c r="AK911" s="47"/>
      <c r="AL911" s="41"/>
      <c r="AM911" s="41"/>
      <c r="AN911" s="51">
        <f>IF(P911&lt;=S$1,100,100*($S$1-O911+1)/R911)</f>
        <v>100</v>
      </c>
      <c r="AO911" s="59"/>
    </row>
    <row r="912" spans="1:41" ht="15" x14ac:dyDescent="0.2">
      <c r="A912" s="34" t="s">
        <v>99</v>
      </c>
      <c r="B912" s="35">
        <v>915</v>
      </c>
      <c r="C912" s="36">
        <v>2016</v>
      </c>
      <c r="D912" s="38" t="s">
        <v>1511</v>
      </c>
      <c r="E912" s="39">
        <v>42718</v>
      </c>
      <c r="F912" s="40" t="s">
        <v>1895</v>
      </c>
      <c r="G912" s="41" t="s">
        <v>41</v>
      </c>
      <c r="H912" s="41" t="s">
        <v>42</v>
      </c>
      <c r="I912" s="42">
        <v>10000000</v>
      </c>
      <c r="J912" s="54">
        <v>10000000</v>
      </c>
      <c r="K912" s="54">
        <v>0</v>
      </c>
      <c r="L912" s="43">
        <v>0</v>
      </c>
      <c r="M912" s="37" t="s">
        <v>43</v>
      </c>
      <c r="N912" s="41" t="s">
        <v>1896</v>
      </c>
      <c r="O912" s="44">
        <v>42718</v>
      </c>
      <c r="P912" s="44">
        <v>42718</v>
      </c>
      <c r="Q912" s="44">
        <v>42718</v>
      </c>
      <c r="R912" s="45">
        <f t="shared" si="66"/>
        <v>1</v>
      </c>
      <c r="S912" s="63">
        <f t="shared" si="67"/>
        <v>3.3333333333333333E-2</v>
      </c>
      <c r="T912" s="46" t="str">
        <f t="shared" ca="1" si="65"/>
        <v>TERMINADO</v>
      </c>
      <c r="U912" s="47"/>
      <c r="V912" s="48"/>
      <c r="W912" s="48"/>
      <c r="X912" s="47"/>
      <c r="Y912" s="47"/>
      <c r="Z912" s="47"/>
      <c r="AA912" s="47"/>
      <c r="AB912" s="47"/>
      <c r="AC912" s="47"/>
      <c r="AD912" s="48"/>
      <c r="AE912" s="49"/>
      <c r="AF912" s="47"/>
      <c r="AG912" s="47"/>
      <c r="AH912" s="47"/>
      <c r="AI912" s="47"/>
      <c r="AJ912" s="47"/>
      <c r="AK912" s="47"/>
      <c r="AL912" s="41"/>
      <c r="AM912" s="41"/>
      <c r="AN912" s="51" t="str">
        <f>IF(R912=1,"",100*($T$1-O912+1)/R912)</f>
        <v/>
      </c>
      <c r="AO912" s="59"/>
    </row>
    <row r="913" spans="1:41" ht="15" x14ac:dyDescent="0.2">
      <c r="A913" s="34" t="s">
        <v>200</v>
      </c>
      <c r="B913" s="66">
        <v>15</v>
      </c>
      <c r="C913" s="36">
        <v>2016</v>
      </c>
      <c r="D913" s="38"/>
      <c r="E913" s="39">
        <v>42718</v>
      </c>
      <c r="F913" s="40" t="s">
        <v>1897</v>
      </c>
      <c r="G913" s="41" t="s">
        <v>202</v>
      </c>
      <c r="H913" s="41" t="s">
        <v>42</v>
      </c>
      <c r="I913" s="42">
        <v>42981599</v>
      </c>
      <c r="J913" s="54">
        <v>42981599</v>
      </c>
      <c r="K913" s="54"/>
      <c r="L913" s="43" t="e">
        <v>#N/A</v>
      </c>
      <c r="M913" s="37" t="s">
        <v>102</v>
      </c>
      <c r="N913" s="41" t="s">
        <v>1898</v>
      </c>
      <c r="O913" s="44">
        <v>42718</v>
      </c>
      <c r="P913" s="44">
        <v>42748</v>
      </c>
      <c r="Q913" s="44"/>
      <c r="R913" s="37">
        <f t="shared" si="66"/>
        <v>31</v>
      </c>
      <c r="S913" s="45">
        <f t="shared" si="67"/>
        <v>1.0333333333333334</v>
      </c>
      <c r="T913" s="46" t="str">
        <f t="shared" ca="1" si="65"/>
        <v>TERMINADO</v>
      </c>
      <c r="U913" s="47"/>
      <c r="V913" s="48"/>
      <c r="W913" s="48"/>
      <c r="X913" s="47"/>
      <c r="Y913" s="47"/>
      <c r="Z913" s="47"/>
      <c r="AA913" s="47"/>
      <c r="AB913" s="47"/>
      <c r="AC913" s="47"/>
      <c r="AD913" s="48"/>
      <c r="AE913" s="49"/>
      <c r="AF913" s="47"/>
      <c r="AG913" s="47"/>
      <c r="AH913" s="47"/>
      <c r="AI913" s="47"/>
      <c r="AJ913" s="47"/>
      <c r="AK913" s="47"/>
      <c r="AL913" s="41"/>
      <c r="AM913" s="41"/>
      <c r="AN913" s="51">
        <f>IF(P913&lt;=S$1,100,100*($S$1-O913+1)/R913)</f>
        <v>100</v>
      </c>
      <c r="AO913" s="59"/>
    </row>
    <row r="914" spans="1:41" ht="15" x14ac:dyDescent="0.2">
      <c r="A914" s="34" t="s">
        <v>38</v>
      </c>
      <c r="B914" s="35">
        <v>916</v>
      </c>
      <c r="C914" s="36">
        <v>2016</v>
      </c>
      <c r="D914" s="38" t="s">
        <v>146</v>
      </c>
      <c r="E914" s="39">
        <v>42719</v>
      </c>
      <c r="F914" s="40" t="s">
        <v>1899</v>
      </c>
      <c r="G914" s="41" t="s">
        <v>41</v>
      </c>
      <c r="H914" s="41" t="s">
        <v>42</v>
      </c>
      <c r="I914" s="42">
        <v>3900000</v>
      </c>
      <c r="J914" s="54">
        <v>3900000</v>
      </c>
      <c r="K914" s="54">
        <v>3000000</v>
      </c>
      <c r="L914" s="43">
        <v>0</v>
      </c>
      <c r="M914" s="37" t="s">
        <v>43</v>
      </c>
      <c r="N914" s="41" t="s">
        <v>1900</v>
      </c>
      <c r="O914" s="44">
        <v>42719</v>
      </c>
      <c r="P914" s="44">
        <v>42735</v>
      </c>
      <c r="Q914" s="44">
        <v>42735</v>
      </c>
      <c r="R914" s="45">
        <f t="shared" si="66"/>
        <v>17</v>
      </c>
      <c r="S914" s="63">
        <f t="shared" si="67"/>
        <v>0.56666666666666665</v>
      </c>
      <c r="T914" s="46" t="str">
        <f t="shared" ca="1" si="65"/>
        <v>TERMINADO</v>
      </c>
      <c r="U914" s="47"/>
      <c r="V914" s="48"/>
      <c r="W914" s="48"/>
      <c r="X914" s="47"/>
      <c r="Y914" s="47"/>
      <c r="Z914" s="47"/>
      <c r="AA914" s="47"/>
      <c r="AB914" s="47"/>
      <c r="AC914" s="47"/>
      <c r="AD914" s="48"/>
      <c r="AE914" s="49"/>
      <c r="AF914" s="47"/>
      <c r="AG914" s="47"/>
      <c r="AH914" s="47"/>
      <c r="AI914" s="47"/>
      <c r="AJ914" s="47"/>
      <c r="AK914" s="47"/>
      <c r="AL914" s="41"/>
      <c r="AM914" s="41"/>
      <c r="AN914" s="51">
        <f ca="1">IF(R914=1,"",100*($T$1-O914+1)/R914)</f>
        <v>8535.2941176470595</v>
      </c>
      <c r="AO914" s="59"/>
    </row>
    <row r="915" spans="1:41" ht="15" x14ac:dyDescent="0.2">
      <c r="A915" s="34" t="s">
        <v>38</v>
      </c>
      <c r="B915" s="66">
        <v>917</v>
      </c>
      <c r="C915" s="36">
        <v>2016</v>
      </c>
      <c r="D915" s="38" t="s">
        <v>166</v>
      </c>
      <c r="E915" s="39">
        <v>42719</v>
      </c>
      <c r="F915" s="40" t="s">
        <v>1901</v>
      </c>
      <c r="G915" s="41" t="s">
        <v>41</v>
      </c>
      <c r="H915" s="41" t="s">
        <v>42</v>
      </c>
      <c r="I915" s="42">
        <v>3307000</v>
      </c>
      <c r="J915" s="54">
        <v>6614000</v>
      </c>
      <c r="K915" s="54">
        <v>3307000</v>
      </c>
      <c r="L915" s="43">
        <v>3307000</v>
      </c>
      <c r="M915" s="37" t="s">
        <v>43</v>
      </c>
      <c r="N915" s="41" t="s">
        <v>1902</v>
      </c>
      <c r="O915" s="44">
        <v>42719</v>
      </c>
      <c r="P915" s="44">
        <v>42766</v>
      </c>
      <c r="Q915" s="44">
        <v>42766</v>
      </c>
      <c r="R915" s="45">
        <f t="shared" si="66"/>
        <v>48</v>
      </c>
      <c r="S915" s="63">
        <f t="shared" si="67"/>
        <v>1.6</v>
      </c>
      <c r="T915" s="46" t="str">
        <f t="shared" ca="1" si="65"/>
        <v>TERMINADO</v>
      </c>
      <c r="U915" s="47"/>
      <c r="V915" s="48"/>
      <c r="W915" s="48"/>
      <c r="X915" s="47"/>
      <c r="Y915" s="47"/>
      <c r="Z915" s="47"/>
      <c r="AA915" s="47"/>
      <c r="AB915" s="47"/>
      <c r="AC915" s="47"/>
      <c r="AD915" s="48"/>
      <c r="AE915" s="49"/>
      <c r="AF915" s="47"/>
      <c r="AG915" s="47"/>
      <c r="AH915" s="47"/>
      <c r="AI915" s="47"/>
      <c r="AJ915" s="47"/>
      <c r="AK915" s="47"/>
      <c r="AL915" s="41"/>
      <c r="AM915" s="41"/>
      <c r="AN915" s="51">
        <f>IF(P915&lt;=S$1,100,100*($S$1-O915+1)/R915)</f>
        <v>100</v>
      </c>
      <c r="AO915" s="59"/>
    </row>
    <row r="916" spans="1:41" ht="15" x14ac:dyDescent="0.2">
      <c r="A916" s="34" t="s">
        <v>38</v>
      </c>
      <c r="B916" s="35">
        <v>918</v>
      </c>
      <c r="C916" s="36">
        <v>2016</v>
      </c>
      <c r="D916" s="38" t="s">
        <v>146</v>
      </c>
      <c r="E916" s="39">
        <v>42719</v>
      </c>
      <c r="F916" s="40" t="s">
        <v>1903</v>
      </c>
      <c r="G916" s="41" t="s">
        <v>41</v>
      </c>
      <c r="H916" s="41" t="s">
        <v>42</v>
      </c>
      <c r="I916" s="42">
        <v>4960000</v>
      </c>
      <c r="J916" s="54">
        <v>4960000</v>
      </c>
      <c r="K916" s="54">
        <v>4960000</v>
      </c>
      <c r="L916" s="43">
        <v>0</v>
      </c>
      <c r="M916" s="37" t="s">
        <v>43</v>
      </c>
      <c r="N916" s="41" t="s">
        <v>1904</v>
      </c>
      <c r="O916" s="44">
        <v>42719</v>
      </c>
      <c r="P916" s="44">
        <v>42735</v>
      </c>
      <c r="Q916" s="44">
        <v>42735</v>
      </c>
      <c r="R916" s="45">
        <f t="shared" si="66"/>
        <v>17</v>
      </c>
      <c r="S916" s="63">
        <f t="shared" si="67"/>
        <v>0.56666666666666665</v>
      </c>
      <c r="T916" s="46" t="str">
        <f t="shared" ca="1" si="65"/>
        <v>TERMINADO</v>
      </c>
      <c r="U916" s="47"/>
      <c r="V916" s="48"/>
      <c r="W916" s="48"/>
      <c r="X916" s="47"/>
      <c r="Y916" s="47"/>
      <c r="Z916" s="47"/>
      <c r="AA916" s="47"/>
      <c r="AB916" s="47"/>
      <c r="AC916" s="47"/>
      <c r="AD916" s="48"/>
      <c r="AE916" s="49"/>
      <c r="AF916" s="47"/>
      <c r="AG916" s="47"/>
      <c r="AH916" s="47"/>
      <c r="AI916" s="47"/>
      <c r="AJ916" s="47"/>
      <c r="AK916" s="47"/>
      <c r="AL916" s="41"/>
      <c r="AM916" s="41"/>
      <c r="AN916" s="51">
        <f ca="1">IF(R916=1,"",100*($T$1-O916+1)/R916)</f>
        <v>8535.2941176470595</v>
      </c>
      <c r="AO916" s="59"/>
    </row>
    <row r="917" spans="1:41" ht="15" x14ac:dyDescent="0.2">
      <c r="A917" s="34" t="s">
        <v>38</v>
      </c>
      <c r="B917" s="68">
        <v>919</v>
      </c>
      <c r="C917" s="36">
        <v>2016</v>
      </c>
      <c r="D917" s="38" t="s">
        <v>50</v>
      </c>
      <c r="E917" s="39">
        <v>42719</v>
      </c>
      <c r="F917" s="40" t="s">
        <v>1905</v>
      </c>
      <c r="G917" s="41" t="s">
        <v>41</v>
      </c>
      <c r="H917" s="41" t="s">
        <v>42</v>
      </c>
      <c r="I917" s="42">
        <v>3900000</v>
      </c>
      <c r="J917" s="54">
        <v>17900000</v>
      </c>
      <c r="K917" s="54">
        <v>3900000</v>
      </c>
      <c r="L917" s="43">
        <v>14000000</v>
      </c>
      <c r="M917" s="37" t="s">
        <v>43</v>
      </c>
      <c r="N917" s="41" t="s">
        <v>621</v>
      </c>
      <c r="O917" s="44">
        <v>42719</v>
      </c>
      <c r="P917" s="44">
        <v>42845</v>
      </c>
      <c r="Q917" s="44">
        <v>42845</v>
      </c>
      <c r="R917" s="45">
        <f t="shared" si="66"/>
        <v>127</v>
      </c>
      <c r="S917" s="63">
        <f t="shared" si="67"/>
        <v>4.2333333333333334</v>
      </c>
      <c r="T917" s="46" t="str">
        <f t="shared" ca="1" si="65"/>
        <v>TERMINADO</v>
      </c>
      <c r="U917" s="47"/>
      <c r="V917" s="48"/>
      <c r="W917" s="48"/>
      <c r="X917" s="47"/>
      <c r="Y917" s="47"/>
      <c r="Z917" s="47"/>
      <c r="AA917" s="47"/>
      <c r="AB917" s="47"/>
      <c r="AC917" s="47"/>
      <c r="AD917" s="48"/>
      <c r="AE917" s="49"/>
      <c r="AF917" s="47"/>
      <c r="AG917" s="47"/>
      <c r="AH917" s="47"/>
      <c r="AI917" s="47"/>
      <c r="AJ917" s="47"/>
      <c r="AK917" s="47"/>
      <c r="AL917" s="41"/>
      <c r="AM917" s="41"/>
      <c r="AN917" s="51">
        <f>IF(P917&lt;=S$1,100,100*($S$1-O917+1)/R917)</f>
        <v>84.251968503937007</v>
      </c>
      <c r="AO917" s="59"/>
    </row>
    <row r="918" spans="1:41" ht="15" x14ac:dyDescent="0.2">
      <c r="A918" s="34" t="s">
        <v>38</v>
      </c>
      <c r="B918" s="35">
        <v>920</v>
      </c>
      <c r="C918" s="36">
        <v>2016</v>
      </c>
      <c r="D918" s="38" t="s">
        <v>39</v>
      </c>
      <c r="E918" s="39">
        <v>42719</v>
      </c>
      <c r="F918" s="40" t="s">
        <v>1906</v>
      </c>
      <c r="G918" s="41" t="s">
        <v>41</v>
      </c>
      <c r="H918" s="41" t="s">
        <v>42</v>
      </c>
      <c r="I918" s="42">
        <v>5000000</v>
      </c>
      <c r="J918" s="54">
        <v>5000000</v>
      </c>
      <c r="K918" s="54">
        <v>5000000</v>
      </c>
      <c r="L918" s="43">
        <v>0</v>
      </c>
      <c r="M918" s="37" t="s">
        <v>43</v>
      </c>
      <c r="N918" s="41" t="s">
        <v>1907</v>
      </c>
      <c r="O918" s="44">
        <v>42719</v>
      </c>
      <c r="P918" s="44">
        <v>42735</v>
      </c>
      <c r="Q918" s="44">
        <v>42735</v>
      </c>
      <c r="R918" s="45">
        <f t="shared" si="66"/>
        <v>17</v>
      </c>
      <c r="S918" s="63">
        <f t="shared" si="67"/>
        <v>0.56666666666666665</v>
      </c>
      <c r="T918" s="46" t="str">
        <f t="shared" ca="1" si="65"/>
        <v>TERMINADO</v>
      </c>
      <c r="U918" s="47"/>
      <c r="V918" s="48"/>
      <c r="W918" s="48"/>
      <c r="X918" s="47"/>
      <c r="Y918" s="47"/>
      <c r="Z918" s="47"/>
      <c r="AA918" s="47"/>
      <c r="AB918" s="47"/>
      <c r="AC918" s="47"/>
      <c r="AD918" s="48"/>
      <c r="AE918" s="49"/>
      <c r="AF918" s="47"/>
      <c r="AG918" s="47"/>
      <c r="AH918" s="47"/>
      <c r="AI918" s="47"/>
      <c r="AJ918" s="47"/>
      <c r="AK918" s="47"/>
      <c r="AL918" s="41"/>
      <c r="AM918" s="41"/>
      <c r="AN918" s="51">
        <f t="shared" ref="AN918:AN942" ca="1" si="68">IF(R918=1,"",100*($T$1-O918+1)/R918)</f>
        <v>8535.2941176470595</v>
      </c>
      <c r="AO918" s="59"/>
    </row>
    <row r="919" spans="1:41" ht="15" x14ac:dyDescent="0.2">
      <c r="A919" s="34" t="s">
        <v>38</v>
      </c>
      <c r="B919" s="35">
        <v>921</v>
      </c>
      <c r="C919" s="36">
        <v>2016</v>
      </c>
      <c r="D919" s="38" t="s">
        <v>146</v>
      </c>
      <c r="E919" s="39">
        <v>42720</v>
      </c>
      <c r="F919" s="40" t="s">
        <v>1908</v>
      </c>
      <c r="G919" s="41" t="s">
        <v>41</v>
      </c>
      <c r="H919" s="41" t="s">
        <v>42</v>
      </c>
      <c r="I919" s="42">
        <v>3307000</v>
      </c>
      <c r="J919" s="54">
        <v>3307000</v>
      </c>
      <c r="K919" s="54">
        <v>3307000</v>
      </c>
      <c r="L919" s="43">
        <v>0</v>
      </c>
      <c r="M919" s="37" t="s">
        <v>43</v>
      </c>
      <c r="N919" s="41" t="s">
        <v>323</v>
      </c>
      <c r="O919" s="44">
        <v>42720</v>
      </c>
      <c r="P919" s="44">
        <v>42735</v>
      </c>
      <c r="Q919" s="44">
        <v>42735</v>
      </c>
      <c r="R919" s="45">
        <f t="shared" si="66"/>
        <v>16</v>
      </c>
      <c r="S919" s="63">
        <f t="shared" si="67"/>
        <v>0.53333333333333333</v>
      </c>
      <c r="T919" s="46" t="str">
        <f t="shared" ca="1" si="65"/>
        <v>TERMINADO</v>
      </c>
      <c r="U919" s="47"/>
      <c r="V919" s="48"/>
      <c r="W919" s="48"/>
      <c r="X919" s="47"/>
      <c r="Y919" s="47"/>
      <c r="Z919" s="47"/>
      <c r="AA919" s="47"/>
      <c r="AB919" s="47"/>
      <c r="AC919" s="47"/>
      <c r="AD919" s="48"/>
      <c r="AE919" s="49"/>
      <c r="AF919" s="47"/>
      <c r="AG919" s="47"/>
      <c r="AH919" s="47"/>
      <c r="AI919" s="47"/>
      <c r="AJ919" s="47"/>
      <c r="AK919" s="47"/>
      <c r="AL919" s="41"/>
      <c r="AM919" s="41"/>
      <c r="AN919" s="51">
        <f t="shared" ca="1" si="68"/>
        <v>9062.5</v>
      </c>
      <c r="AO919" s="59"/>
    </row>
    <row r="920" spans="1:41" ht="15" x14ac:dyDescent="0.2">
      <c r="A920" s="34" t="s">
        <v>38</v>
      </c>
      <c r="B920" s="35">
        <v>922</v>
      </c>
      <c r="C920" s="36">
        <v>2016</v>
      </c>
      <c r="D920" s="38" t="s">
        <v>146</v>
      </c>
      <c r="E920" s="39">
        <v>42720</v>
      </c>
      <c r="F920" s="40" t="s">
        <v>1909</v>
      </c>
      <c r="G920" s="41" t="s">
        <v>41</v>
      </c>
      <c r="H920" s="41" t="s">
        <v>42</v>
      </c>
      <c r="I920" s="42">
        <v>1300000</v>
      </c>
      <c r="J920" s="54">
        <v>1300000</v>
      </c>
      <c r="K920" s="54">
        <v>1300000</v>
      </c>
      <c r="L920" s="43">
        <v>0</v>
      </c>
      <c r="M920" s="37" t="s">
        <v>43</v>
      </c>
      <c r="N920" s="41" t="s">
        <v>1910</v>
      </c>
      <c r="O920" s="44">
        <v>42720</v>
      </c>
      <c r="P920" s="44">
        <v>42735</v>
      </c>
      <c r="Q920" s="44">
        <v>42735</v>
      </c>
      <c r="R920" s="45">
        <f t="shared" si="66"/>
        <v>16</v>
      </c>
      <c r="S920" s="63">
        <f t="shared" si="67"/>
        <v>0.53333333333333333</v>
      </c>
      <c r="T920" s="46" t="str">
        <f t="shared" ca="1" si="65"/>
        <v>TERMINADO</v>
      </c>
      <c r="U920" s="47"/>
      <c r="V920" s="48"/>
      <c r="W920" s="48"/>
      <c r="X920" s="47"/>
      <c r="Y920" s="47"/>
      <c r="Z920" s="47"/>
      <c r="AA920" s="47"/>
      <c r="AB920" s="47"/>
      <c r="AC920" s="47"/>
      <c r="AD920" s="48"/>
      <c r="AE920" s="49"/>
      <c r="AF920" s="47"/>
      <c r="AG920" s="47"/>
      <c r="AH920" s="47"/>
      <c r="AI920" s="47"/>
      <c r="AJ920" s="47"/>
      <c r="AK920" s="47"/>
      <c r="AL920" s="41"/>
      <c r="AM920" s="41"/>
      <c r="AN920" s="51">
        <f t="shared" ca="1" si="68"/>
        <v>9062.5</v>
      </c>
      <c r="AO920" s="59"/>
    </row>
    <row r="921" spans="1:41" ht="15" x14ac:dyDescent="0.2">
      <c r="A921" s="34" t="s">
        <v>38</v>
      </c>
      <c r="B921" s="35">
        <v>923</v>
      </c>
      <c r="C921" s="36">
        <v>2016</v>
      </c>
      <c r="D921" s="38" t="s">
        <v>146</v>
      </c>
      <c r="E921" s="39">
        <v>42720</v>
      </c>
      <c r="F921" s="40" t="s">
        <v>1911</v>
      </c>
      <c r="G921" s="41" t="s">
        <v>41</v>
      </c>
      <c r="H921" s="41" t="s">
        <v>42</v>
      </c>
      <c r="I921" s="42">
        <v>3960000</v>
      </c>
      <c r="J921" s="54">
        <v>3960000</v>
      </c>
      <c r="K921" s="54">
        <v>3960000</v>
      </c>
      <c r="L921" s="43">
        <v>0</v>
      </c>
      <c r="M921" s="37" t="s">
        <v>43</v>
      </c>
      <c r="N921" s="41" t="s">
        <v>1912</v>
      </c>
      <c r="O921" s="44">
        <v>42720</v>
      </c>
      <c r="P921" s="44">
        <v>42735</v>
      </c>
      <c r="Q921" s="44">
        <v>42735</v>
      </c>
      <c r="R921" s="45">
        <f t="shared" si="66"/>
        <v>16</v>
      </c>
      <c r="S921" s="63">
        <f t="shared" si="67"/>
        <v>0.53333333333333333</v>
      </c>
      <c r="T921" s="46" t="str">
        <f t="shared" ca="1" si="65"/>
        <v>TERMINADO</v>
      </c>
      <c r="U921" s="47"/>
      <c r="V921" s="48"/>
      <c r="W921" s="48"/>
      <c r="X921" s="47"/>
      <c r="Y921" s="47"/>
      <c r="Z921" s="47"/>
      <c r="AA921" s="47"/>
      <c r="AB921" s="47"/>
      <c r="AC921" s="47"/>
      <c r="AD921" s="48"/>
      <c r="AE921" s="49"/>
      <c r="AF921" s="47"/>
      <c r="AG921" s="47"/>
      <c r="AH921" s="47"/>
      <c r="AI921" s="47"/>
      <c r="AJ921" s="47"/>
      <c r="AK921" s="47"/>
      <c r="AL921" s="41"/>
      <c r="AM921" s="41"/>
      <c r="AN921" s="51">
        <f t="shared" ca="1" si="68"/>
        <v>9062.5</v>
      </c>
      <c r="AO921" s="59"/>
    </row>
    <row r="922" spans="1:41" ht="15" x14ac:dyDescent="0.2">
      <c r="A922" s="34" t="s">
        <v>38</v>
      </c>
      <c r="B922" s="35">
        <v>924</v>
      </c>
      <c r="C922" s="36">
        <v>2016</v>
      </c>
      <c r="D922" s="38" t="s">
        <v>146</v>
      </c>
      <c r="E922" s="39">
        <v>42720</v>
      </c>
      <c r="F922" s="40" t="s">
        <v>1913</v>
      </c>
      <c r="G922" s="41" t="s">
        <v>41</v>
      </c>
      <c r="H922" s="41" t="s">
        <v>42</v>
      </c>
      <c r="I922" s="42">
        <v>3960000</v>
      </c>
      <c r="J922" s="54">
        <v>3960000</v>
      </c>
      <c r="K922" s="54">
        <v>3960000</v>
      </c>
      <c r="L922" s="43">
        <v>0</v>
      </c>
      <c r="M922" s="37" t="s">
        <v>43</v>
      </c>
      <c r="N922" s="41" t="s">
        <v>1914</v>
      </c>
      <c r="O922" s="44">
        <v>42720</v>
      </c>
      <c r="P922" s="44">
        <v>42735</v>
      </c>
      <c r="Q922" s="44">
        <v>42735</v>
      </c>
      <c r="R922" s="45">
        <f t="shared" si="66"/>
        <v>16</v>
      </c>
      <c r="S922" s="63">
        <f t="shared" si="67"/>
        <v>0.53333333333333333</v>
      </c>
      <c r="T922" s="46" t="str">
        <f t="shared" ca="1" si="65"/>
        <v>TERMINADO</v>
      </c>
      <c r="U922" s="47"/>
      <c r="V922" s="48"/>
      <c r="W922" s="48"/>
      <c r="X922" s="47"/>
      <c r="Y922" s="47"/>
      <c r="Z922" s="47"/>
      <c r="AA922" s="47"/>
      <c r="AB922" s="47"/>
      <c r="AC922" s="47"/>
      <c r="AD922" s="48"/>
      <c r="AE922" s="49"/>
      <c r="AF922" s="47"/>
      <c r="AG922" s="47"/>
      <c r="AH922" s="47"/>
      <c r="AI922" s="47"/>
      <c r="AJ922" s="47"/>
      <c r="AK922" s="47"/>
      <c r="AL922" s="41"/>
      <c r="AM922" s="41"/>
      <c r="AN922" s="51">
        <f t="shared" ca="1" si="68"/>
        <v>9062.5</v>
      </c>
      <c r="AO922" s="59"/>
    </row>
    <row r="923" spans="1:41" ht="15" x14ac:dyDescent="0.2">
      <c r="A923" s="34" t="s">
        <v>38</v>
      </c>
      <c r="B923" s="35">
        <v>925</v>
      </c>
      <c r="C923" s="36">
        <v>2016</v>
      </c>
      <c r="D923" s="38" t="s">
        <v>146</v>
      </c>
      <c r="E923" s="39">
        <v>42720</v>
      </c>
      <c r="F923" s="40" t="s">
        <v>1915</v>
      </c>
      <c r="G923" s="41" t="s">
        <v>41</v>
      </c>
      <c r="H923" s="41" t="s">
        <v>42</v>
      </c>
      <c r="I923" s="42">
        <v>3960000</v>
      </c>
      <c r="J923" s="54">
        <v>3960000</v>
      </c>
      <c r="K923" s="54">
        <v>3960000</v>
      </c>
      <c r="L923" s="43">
        <v>0</v>
      </c>
      <c r="M923" s="37" t="s">
        <v>43</v>
      </c>
      <c r="N923" s="41" t="s">
        <v>813</v>
      </c>
      <c r="O923" s="44">
        <v>42720</v>
      </c>
      <c r="P923" s="44">
        <v>42735</v>
      </c>
      <c r="Q923" s="44">
        <v>42735</v>
      </c>
      <c r="R923" s="45">
        <f t="shared" si="66"/>
        <v>16</v>
      </c>
      <c r="S923" s="63">
        <f t="shared" si="67"/>
        <v>0.53333333333333333</v>
      </c>
      <c r="T923" s="46" t="str">
        <f t="shared" ca="1" si="65"/>
        <v>TERMINADO</v>
      </c>
      <c r="U923" s="47"/>
      <c r="V923" s="48"/>
      <c r="W923" s="48"/>
      <c r="X923" s="47"/>
      <c r="Y923" s="47"/>
      <c r="Z923" s="47"/>
      <c r="AA923" s="47"/>
      <c r="AB923" s="47"/>
      <c r="AC923" s="47"/>
      <c r="AD923" s="48"/>
      <c r="AE923" s="49"/>
      <c r="AF923" s="47"/>
      <c r="AG923" s="47"/>
      <c r="AH923" s="47"/>
      <c r="AI923" s="47"/>
      <c r="AJ923" s="47"/>
      <c r="AK923" s="47"/>
      <c r="AL923" s="41"/>
      <c r="AM923" s="41"/>
      <c r="AN923" s="51">
        <f t="shared" ca="1" si="68"/>
        <v>9062.5</v>
      </c>
      <c r="AO923" s="59"/>
    </row>
    <row r="924" spans="1:41" ht="15" x14ac:dyDescent="0.2">
      <c r="A924" s="34" t="s">
        <v>38</v>
      </c>
      <c r="B924" s="35">
        <v>926</v>
      </c>
      <c r="C924" s="36">
        <v>2016</v>
      </c>
      <c r="D924" s="38" t="s">
        <v>1916</v>
      </c>
      <c r="E924" s="39">
        <v>42720</v>
      </c>
      <c r="F924" s="40" t="s">
        <v>1917</v>
      </c>
      <c r="G924" s="41" t="s">
        <v>41</v>
      </c>
      <c r="H924" s="41" t="s">
        <v>42</v>
      </c>
      <c r="I924" s="42">
        <v>4307000</v>
      </c>
      <c r="J924" s="54">
        <v>4307000</v>
      </c>
      <c r="K924" s="54">
        <v>4307000</v>
      </c>
      <c r="L924" s="43">
        <v>0</v>
      </c>
      <c r="M924" s="37" t="s">
        <v>43</v>
      </c>
      <c r="N924" s="41" t="s">
        <v>1918</v>
      </c>
      <c r="O924" s="44">
        <v>42720</v>
      </c>
      <c r="P924" s="44">
        <v>42735</v>
      </c>
      <c r="Q924" s="44">
        <v>42735</v>
      </c>
      <c r="R924" s="45">
        <f t="shared" si="66"/>
        <v>16</v>
      </c>
      <c r="S924" s="63">
        <f t="shared" si="67"/>
        <v>0.53333333333333333</v>
      </c>
      <c r="T924" s="46" t="str">
        <f t="shared" ca="1" si="65"/>
        <v>TERMINADO</v>
      </c>
      <c r="U924" s="47"/>
      <c r="V924" s="48"/>
      <c r="W924" s="48"/>
      <c r="X924" s="47"/>
      <c r="Y924" s="47"/>
      <c r="Z924" s="47"/>
      <c r="AA924" s="47"/>
      <c r="AB924" s="47"/>
      <c r="AC924" s="47"/>
      <c r="AD924" s="48"/>
      <c r="AE924" s="49"/>
      <c r="AF924" s="47"/>
      <c r="AG924" s="47"/>
      <c r="AH924" s="47"/>
      <c r="AI924" s="47"/>
      <c r="AJ924" s="47"/>
      <c r="AK924" s="47"/>
      <c r="AL924" s="41"/>
      <c r="AM924" s="41"/>
      <c r="AN924" s="51">
        <f t="shared" ca="1" si="68"/>
        <v>9062.5</v>
      </c>
      <c r="AO924" s="59"/>
    </row>
    <row r="925" spans="1:41" ht="15" x14ac:dyDescent="0.2">
      <c r="A925" s="34" t="s">
        <v>38</v>
      </c>
      <c r="B925" s="35">
        <v>927</v>
      </c>
      <c r="C925" s="36">
        <v>2016</v>
      </c>
      <c r="D925" s="38" t="s">
        <v>146</v>
      </c>
      <c r="E925" s="39">
        <v>42720</v>
      </c>
      <c r="F925" s="40" t="s">
        <v>1919</v>
      </c>
      <c r="G925" s="41" t="s">
        <v>41</v>
      </c>
      <c r="H925" s="41" t="s">
        <v>42</v>
      </c>
      <c r="I925" s="42">
        <v>3960000</v>
      </c>
      <c r="J925" s="54">
        <v>3960000</v>
      </c>
      <c r="K925" s="54">
        <v>3960000</v>
      </c>
      <c r="L925" s="43">
        <v>0</v>
      </c>
      <c r="M925" s="37" t="s">
        <v>43</v>
      </c>
      <c r="N925" s="41" t="s">
        <v>347</v>
      </c>
      <c r="O925" s="44">
        <v>42720</v>
      </c>
      <c r="P925" s="44">
        <v>42735</v>
      </c>
      <c r="Q925" s="44">
        <v>42735</v>
      </c>
      <c r="R925" s="45">
        <f t="shared" si="66"/>
        <v>16</v>
      </c>
      <c r="S925" s="63">
        <f t="shared" si="67"/>
        <v>0.53333333333333333</v>
      </c>
      <c r="T925" s="46" t="str">
        <f t="shared" ca="1" si="65"/>
        <v>TERMINADO</v>
      </c>
      <c r="U925" s="47"/>
      <c r="V925" s="48"/>
      <c r="W925" s="48"/>
      <c r="X925" s="47"/>
      <c r="Y925" s="47"/>
      <c r="Z925" s="47"/>
      <c r="AA925" s="47"/>
      <c r="AB925" s="47"/>
      <c r="AC925" s="47"/>
      <c r="AD925" s="48"/>
      <c r="AE925" s="49"/>
      <c r="AF925" s="47"/>
      <c r="AG925" s="47"/>
      <c r="AH925" s="47"/>
      <c r="AI925" s="47"/>
      <c r="AJ925" s="47"/>
      <c r="AK925" s="47"/>
      <c r="AL925" s="41"/>
      <c r="AM925" s="41"/>
      <c r="AN925" s="51">
        <f t="shared" ca="1" si="68"/>
        <v>9062.5</v>
      </c>
      <c r="AO925" s="59"/>
    </row>
    <row r="926" spans="1:41" ht="15" x14ac:dyDescent="0.2">
      <c r="A926" s="34" t="s">
        <v>38</v>
      </c>
      <c r="B926" s="35">
        <v>928</v>
      </c>
      <c r="C926" s="36">
        <v>2016</v>
      </c>
      <c r="D926" s="38" t="s">
        <v>250</v>
      </c>
      <c r="E926" s="39">
        <v>42720</v>
      </c>
      <c r="F926" s="40" t="s">
        <v>1920</v>
      </c>
      <c r="G926" s="41" t="s">
        <v>41</v>
      </c>
      <c r="H926" s="41" t="s">
        <v>42</v>
      </c>
      <c r="I926" s="42">
        <v>1700000</v>
      </c>
      <c r="J926" s="54">
        <v>1700000</v>
      </c>
      <c r="K926" s="54">
        <v>1700000</v>
      </c>
      <c r="L926" s="43">
        <v>0</v>
      </c>
      <c r="M926" s="37" t="s">
        <v>43</v>
      </c>
      <c r="N926" s="41" t="s">
        <v>1921</v>
      </c>
      <c r="O926" s="44">
        <v>42720</v>
      </c>
      <c r="P926" s="44">
        <v>42724</v>
      </c>
      <c r="Q926" s="44">
        <v>42724</v>
      </c>
      <c r="R926" s="45">
        <f t="shared" si="66"/>
        <v>5</v>
      </c>
      <c r="S926" s="63">
        <f t="shared" si="67"/>
        <v>0.16666666666666666</v>
      </c>
      <c r="T926" s="46" t="str">
        <f t="shared" ca="1" si="65"/>
        <v>TERMINADO</v>
      </c>
      <c r="U926" s="47"/>
      <c r="V926" s="48"/>
      <c r="W926" s="48"/>
      <c r="X926" s="47"/>
      <c r="Y926" s="47"/>
      <c r="Z926" s="47"/>
      <c r="AA926" s="47"/>
      <c r="AB926" s="47"/>
      <c r="AC926" s="47"/>
      <c r="AD926" s="48"/>
      <c r="AE926" s="49"/>
      <c r="AF926" s="47"/>
      <c r="AG926" s="47"/>
      <c r="AH926" s="47"/>
      <c r="AI926" s="47"/>
      <c r="AJ926" s="47"/>
      <c r="AK926" s="47"/>
      <c r="AL926" s="41"/>
      <c r="AM926" s="41"/>
      <c r="AN926" s="51">
        <f t="shared" ca="1" si="68"/>
        <v>29000</v>
      </c>
      <c r="AO926" s="59"/>
    </row>
    <row r="927" spans="1:41" ht="15" x14ac:dyDescent="0.2">
      <c r="A927" s="34" t="s">
        <v>38</v>
      </c>
      <c r="B927" s="35">
        <v>929</v>
      </c>
      <c r="C927" s="36">
        <v>2016</v>
      </c>
      <c r="D927" s="38" t="s">
        <v>146</v>
      </c>
      <c r="E927" s="39">
        <v>42723</v>
      </c>
      <c r="F927" s="40" t="s">
        <v>1922</v>
      </c>
      <c r="G927" s="41" t="s">
        <v>41</v>
      </c>
      <c r="H927" s="41" t="s">
        <v>42</v>
      </c>
      <c r="I927" s="42">
        <v>1300000</v>
      </c>
      <c r="J927" s="54">
        <v>1300000</v>
      </c>
      <c r="K927" s="54">
        <v>1300000</v>
      </c>
      <c r="L927" s="43">
        <v>0</v>
      </c>
      <c r="M927" s="37" t="s">
        <v>43</v>
      </c>
      <c r="N927" s="41" t="s">
        <v>1923</v>
      </c>
      <c r="O927" s="44">
        <v>42723</v>
      </c>
      <c r="P927" s="44">
        <v>42735</v>
      </c>
      <c r="Q927" s="44">
        <v>42735</v>
      </c>
      <c r="R927" s="45">
        <f t="shared" si="66"/>
        <v>13</v>
      </c>
      <c r="S927" s="63">
        <f t="shared" si="67"/>
        <v>0.43333333333333335</v>
      </c>
      <c r="T927" s="46" t="str">
        <f t="shared" ca="1" si="65"/>
        <v>TERMINADO</v>
      </c>
      <c r="U927" s="47"/>
      <c r="V927" s="48"/>
      <c r="W927" s="48"/>
      <c r="X927" s="47"/>
      <c r="Y927" s="47"/>
      <c r="Z927" s="47"/>
      <c r="AA927" s="47"/>
      <c r="AB927" s="47"/>
      <c r="AC927" s="47"/>
      <c r="AD927" s="48"/>
      <c r="AE927" s="49"/>
      <c r="AF927" s="47"/>
      <c r="AG927" s="47"/>
      <c r="AH927" s="47"/>
      <c r="AI927" s="47"/>
      <c r="AJ927" s="47"/>
      <c r="AK927" s="47"/>
      <c r="AL927" s="41"/>
      <c r="AM927" s="41"/>
      <c r="AN927" s="51">
        <f t="shared" ca="1" si="68"/>
        <v>11130.76923076923</v>
      </c>
      <c r="AO927" s="59"/>
    </row>
    <row r="928" spans="1:41" ht="15" x14ac:dyDescent="0.2">
      <c r="A928" s="34" t="s">
        <v>38</v>
      </c>
      <c r="B928" s="35">
        <v>930</v>
      </c>
      <c r="C928" s="36">
        <v>2016</v>
      </c>
      <c r="D928" s="38" t="s">
        <v>146</v>
      </c>
      <c r="E928" s="39">
        <v>42723</v>
      </c>
      <c r="F928" s="40" t="s">
        <v>1924</v>
      </c>
      <c r="G928" s="41" t="s">
        <v>41</v>
      </c>
      <c r="H928" s="41" t="s">
        <v>42</v>
      </c>
      <c r="I928" s="42">
        <v>3000000</v>
      </c>
      <c r="J928" s="54">
        <v>3000000</v>
      </c>
      <c r="K928" s="54">
        <v>3000000</v>
      </c>
      <c r="L928" s="43">
        <v>0</v>
      </c>
      <c r="M928" s="37" t="s">
        <v>43</v>
      </c>
      <c r="N928" s="41" t="s">
        <v>1925</v>
      </c>
      <c r="O928" s="44">
        <v>42723</v>
      </c>
      <c r="P928" s="44">
        <v>42735</v>
      </c>
      <c r="Q928" s="44">
        <v>42735</v>
      </c>
      <c r="R928" s="45">
        <f t="shared" si="66"/>
        <v>13</v>
      </c>
      <c r="S928" s="63">
        <f t="shared" si="67"/>
        <v>0.43333333333333335</v>
      </c>
      <c r="T928" s="46" t="str">
        <f t="shared" ca="1" si="65"/>
        <v>TERMINADO</v>
      </c>
      <c r="U928" s="47"/>
      <c r="V928" s="48"/>
      <c r="W928" s="48"/>
      <c r="X928" s="47"/>
      <c r="Y928" s="47"/>
      <c r="Z928" s="47"/>
      <c r="AA928" s="47"/>
      <c r="AB928" s="47"/>
      <c r="AC928" s="47"/>
      <c r="AD928" s="48"/>
      <c r="AE928" s="49"/>
      <c r="AF928" s="47"/>
      <c r="AG928" s="47"/>
      <c r="AH928" s="47"/>
      <c r="AI928" s="47"/>
      <c r="AJ928" s="47"/>
      <c r="AK928" s="47"/>
      <c r="AL928" s="41"/>
      <c r="AM928" s="41"/>
      <c r="AN928" s="51">
        <f t="shared" ca="1" si="68"/>
        <v>11130.76923076923</v>
      </c>
      <c r="AO928" s="59"/>
    </row>
    <row r="929" spans="1:41" ht="15" x14ac:dyDescent="0.2">
      <c r="A929" s="34" t="s">
        <v>99</v>
      </c>
      <c r="B929" s="35">
        <v>931</v>
      </c>
      <c r="C929" s="36">
        <v>2016</v>
      </c>
      <c r="D929" s="38" t="s">
        <v>50</v>
      </c>
      <c r="E929" s="39">
        <v>42723</v>
      </c>
      <c r="F929" s="40" t="s">
        <v>1926</v>
      </c>
      <c r="G929" s="41" t="s">
        <v>41</v>
      </c>
      <c r="H929" s="41" t="s">
        <v>42</v>
      </c>
      <c r="I929" s="42">
        <v>37185000</v>
      </c>
      <c r="J929" s="54">
        <v>37185000</v>
      </c>
      <c r="K929" s="54">
        <v>0</v>
      </c>
      <c r="L929" s="43">
        <v>0</v>
      </c>
      <c r="M929" s="37" t="s">
        <v>43</v>
      </c>
      <c r="N929" s="41" t="s">
        <v>1927</v>
      </c>
      <c r="O929" s="44">
        <v>42723</v>
      </c>
      <c r="P929" s="44">
        <v>42735</v>
      </c>
      <c r="Q929" s="44">
        <v>42735</v>
      </c>
      <c r="R929" s="45">
        <f t="shared" si="66"/>
        <v>13</v>
      </c>
      <c r="S929" s="63">
        <f t="shared" si="67"/>
        <v>0.43333333333333335</v>
      </c>
      <c r="T929" s="46" t="str">
        <f t="shared" ca="1" si="65"/>
        <v>TERMINADO</v>
      </c>
      <c r="U929" s="47"/>
      <c r="V929" s="48"/>
      <c r="W929" s="48"/>
      <c r="X929" s="47"/>
      <c r="Y929" s="47"/>
      <c r="Z929" s="47"/>
      <c r="AA929" s="47"/>
      <c r="AB929" s="47"/>
      <c r="AC929" s="47"/>
      <c r="AD929" s="48"/>
      <c r="AE929" s="49"/>
      <c r="AF929" s="47"/>
      <c r="AG929" s="47"/>
      <c r="AH929" s="47"/>
      <c r="AI929" s="47"/>
      <c r="AJ929" s="47"/>
      <c r="AK929" s="47"/>
      <c r="AL929" s="41"/>
      <c r="AM929" s="41"/>
      <c r="AN929" s="51">
        <f t="shared" ca="1" si="68"/>
        <v>11130.76923076923</v>
      </c>
      <c r="AO929" s="59"/>
    </row>
    <row r="930" spans="1:41" ht="15" x14ac:dyDescent="0.2">
      <c r="A930" s="34" t="s">
        <v>38</v>
      </c>
      <c r="B930" s="35">
        <v>932</v>
      </c>
      <c r="C930" s="36">
        <v>2016</v>
      </c>
      <c r="D930" s="38" t="s">
        <v>146</v>
      </c>
      <c r="E930" s="39">
        <v>42723</v>
      </c>
      <c r="F930" s="40" t="s">
        <v>1928</v>
      </c>
      <c r="G930" s="41" t="s">
        <v>41</v>
      </c>
      <c r="H930" s="41" t="s">
        <v>42</v>
      </c>
      <c r="I930" s="42">
        <v>3960664</v>
      </c>
      <c r="J930" s="54">
        <v>3960664</v>
      </c>
      <c r="K930" s="54">
        <v>3960664</v>
      </c>
      <c r="L930" s="43">
        <v>0</v>
      </c>
      <c r="M930" s="37" t="s">
        <v>43</v>
      </c>
      <c r="N930" s="41" t="s">
        <v>635</v>
      </c>
      <c r="O930" s="44">
        <v>42723</v>
      </c>
      <c r="P930" s="44">
        <v>42735</v>
      </c>
      <c r="Q930" s="44">
        <v>42735</v>
      </c>
      <c r="R930" s="45">
        <f t="shared" si="66"/>
        <v>13</v>
      </c>
      <c r="S930" s="63">
        <f t="shared" si="67"/>
        <v>0.43333333333333335</v>
      </c>
      <c r="T930" s="46" t="str">
        <f t="shared" ca="1" si="65"/>
        <v>TERMINADO</v>
      </c>
      <c r="U930" s="47"/>
      <c r="V930" s="48"/>
      <c r="W930" s="48"/>
      <c r="X930" s="47"/>
      <c r="Y930" s="47"/>
      <c r="Z930" s="47"/>
      <c r="AA930" s="47"/>
      <c r="AB930" s="47"/>
      <c r="AC930" s="47"/>
      <c r="AD930" s="48"/>
      <c r="AE930" s="49"/>
      <c r="AF930" s="47"/>
      <c r="AG930" s="47"/>
      <c r="AH930" s="47"/>
      <c r="AI930" s="47"/>
      <c r="AJ930" s="47"/>
      <c r="AK930" s="47"/>
      <c r="AL930" s="41"/>
      <c r="AM930" s="41"/>
      <c r="AN930" s="51">
        <f t="shared" ca="1" si="68"/>
        <v>11130.76923076923</v>
      </c>
      <c r="AO930" s="59"/>
    </row>
    <row r="931" spans="1:41" ht="15" x14ac:dyDescent="0.2">
      <c r="A931" s="34" t="s">
        <v>38</v>
      </c>
      <c r="B931" s="35">
        <v>933</v>
      </c>
      <c r="C931" s="36">
        <v>2016</v>
      </c>
      <c r="D931" s="38" t="s">
        <v>146</v>
      </c>
      <c r="E931" s="39">
        <v>42723</v>
      </c>
      <c r="F931" s="40" t="s">
        <v>1929</v>
      </c>
      <c r="G931" s="41" t="s">
        <v>41</v>
      </c>
      <c r="H931" s="41" t="s">
        <v>42</v>
      </c>
      <c r="I931" s="42">
        <v>2500000</v>
      </c>
      <c r="J931" s="54">
        <v>2500000</v>
      </c>
      <c r="K931" s="54">
        <v>2500000</v>
      </c>
      <c r="L931" s="43">
        <v>0</v>
      </c>
      <c r="M931" s="37" t="s">
        <v>43</v>
      </c>
      <c r="N931" s="41" t="s">
        <v>1930</v>
      </c>
      <c r="O931" s="44">
        <v>42723</v>
      </c>
      <c r="P931" s="44">
        <v>42735</v>
      </c>
      <c r="Q931" s="44">
        <v>42735</v>
      </c>
      <c r="R931" s="45">
        <f t="shared" si="66"/>
        <v>13</v>
      </c>
      <c r="S931" s="63">
        <f t="shared" si="67"/>
        <v>0.43333333333333335</v>
      </c>
      <c r="T931" s="46" t="str">
        <f t="shared" ca="1" si="65"/>
        <v>TERMINADO</v>
      </c>
      <c r="U931" s="47"/>
      <c r="V931" s="48"/>
      <c r="W931" s="48"/>
      <c r="X931" s="47"/>
      <c r="Y931" s="47"/>
      <c r="Z931" s="47"/>
      <c r="AA931" s="47"/>
      <c r="AB931" s="47"/>
      <c r="AC931" s="47"/>
      <c r="AD931" s="48"/>
      <c r="AE931" s="49"/>
      <c r="AF931" s="47"/>
      <c r="AG931" s="47"/>
      <c r="AH931" s="47"/>
      <c r="AI931" s="47"/>
      <c r="AJ931" s="47"/>
      <c r="AK931" s="47"/>
      <c r="AL931" s="41"/>
      <c r="AM931" s="41"/>
      <c r="AN931" s="51">
        <f t="shared" ca="1" si="68"/>
        <v>11130.76923076923</v>
      </c>
      <c r="AO931" s="59"/>
    </row>
    <row r="932" spans="1:41" ht="15" x14ac:dyDescent="0.2">
      <c r="A932" s="34" t="s">
        <v>38</v>
      </c>
      <c r="B932" s="35">
        <v>934</v>
      </c>
      <c r="C932" s="36">
        <v>2016</v>
      </c>
      <c r="D932" s="38" t="s">
        <v>146</v>
      </c>
      <c r="E932" s="39">
        <v>42723</v>
      </c>
      <c r="F932" s="40" t="s">
        <v>1931</v>
      </c>
      <c r="G932" s="41" t="s">
        <v>41</v>
      </c>
      <c r="H932" s="41" t="s">
        <v>42</v>
      </c>
      <c r="I932" s="42">
        <v>4000000</v>
      </c>
      <c r="J932" s="54">
        <v>4000000</v>
      </c>
      <c r="K932" s="54">
        <v>4000000</v>
      </c>
      <c r="L932" s="43">
        <v>0</v>
      </c>
      <c r="M932" s="37" t="s">
        <v>43</v>
      </c>
      <c r="N932" s="41" t="s">
        <v>290</v>
      </c>
      <c r="O932" s="44">
        <v>42723</v>
      </c>
      <c r="P932" s="44">
        <v>42735</v>
      </c>
      <c r="Q932" s="44">
        <v>42735</v>
      </c>
      <c r="R932" s="45">
        <f t="shared" si="66"/>
        <v>13</v>
      </c>
      <c r="S932" s="63">
        <f t="shared" si="67"/>
        <v>0.43333333333333335</v>
      </c>
      <c r="T932" s="46" t="str">
        <f t="shared" ca="1" si="65"/>
        <v>TERMINADO</v>
      </c>
      <c r="U932" s="47"/>
      <c r="V932" s="48"/>
      <c r="W932" s="48"/>
      <c r="X932" s="47"/>
      <c r="Y932" s="47"/>
      <c r="Z932" s="47"/>
      <c r="AA932" s="47"/>
      <c r="AB932" s="47"/>
      <c r="AC932" s="47"/>
      <c r="AD932" s="48"/>
      <c r="AE932" s="49"/>
      <c r="AF932" s="47"/>
      <c r="AG932" s="47"/>
      <c r="AH932" s="47"/>
      <c r="AI932" s="47"/>
      <c r="AJ932" s="47"/>
      <c r="AK932" s="47"/>
      <c r="AL932" s="41"/>
      <c r="AM932" s="41"/>
      <c r="AN932" s="51">
        <f t="shared" ca="1" si="68"/>
        <v>11130.76923076923</v>
      </c>
      <c r="AO932" s="59"/>
    </row>
    <row r="933" spans="1:41" ht="15" x14ac:dyDescent="0.2">
      <c r="A933" s="34" t="s">
        <v>38</v>
      </c>
      <c r="B933" s="35">
        <v>935</v>
      </c>
      <c r="C933" s="36">
        <v>2016</v>
      </c>
      <c r="D933" s="38" t="s">
        <v>146</v>
      </c>
      <c r="E933" s="39">
        <v>42723</v>
      </c>
      <c r="F933" s="40" t="s">
        <v>1932</v>
      </c>
      <c r="G933" s="41" t="s">
        <v>41</v>
      </c>
      <c r="H933" s="41" t="s">
        <v>42</v>
      </c>
      <c r="I933" s="42">
        <v>3307243</v>
      </c>
      <c r="J933" s="54">
        <v>3307243</v>
      </c>
      <c r="K933" s="54">
        <v>3307243</v>
      </c>
      <c r="L933" s="43">
        <v>0</v>
      </c>
      <c r="M933" s="37" t="s">
        <v>43</v>
      </c>
      <c r="N933" s="41" t="s">
        <v>1933</v>
      </c>
      <c r="O933" s="44">
        <v>42723</v>
      </c>
      <c r="P933" s="44">
        <v>42735</v>
      </c>
      <c r="Q933" s="44">
        <v>42735</v>
      </c>
      <c r="R933" s="45">
        <f t="shared" si="66"/>
        <v>13</v>
      </c>
      <c r="S933" s="63">
        <f t="shared" si="67"/>
        <v>0.43333333333333335</v>
      </c>
      <c r="T933" s="46" t="str">
        <f t="shared" ca="1" si="65"/>
        <v>TERMINADO</v>
      </c>
      <c r="U933" s="47"/>
      <c r="V933" s="48"/>
      <c r="W933" s="48"/>
      <c r="X933" s="47"/>
      <c r="Y933" s="47"/>
      <c r="Z933" s="47"/>
      <c r="AA933" s="47"/>
      <c r="AB933" s="47"/>
      <c r="AC933" s="47"/>
      <c r="AD933" s="48"/>
      <c r="AE933" s="49"/>
      <c r="AF933" s="47"/>
      <c r="AG933" s="47"/>
      <c r="AH933" s="47"/>
      <c r="AI933" s="47"/>
      <c r="AJ933" s="47"/>
      <c r="AK933" s="47"/>
      <c r="AL933" s="41"/>
      <c r="AM933" s="41"/>
      <c r="AN933" s="51">
        <f t="shared" ca="1" si="68"/>
        <v>11130.76923076923</v>
      </c>
      <c r="AO933" s="59"/>
    </row>
    <row r="934" spans="1:41" ht="15" x14ac:dyDescent="0.2">
      <c r="A934" s="34" t="s">
        <v>38</v>
      </c>
      <c r="B934" s="35">
        <v>938</v>
      </c>
      <c r="C934" s="36">
        <v>2016</v>
      </c>
      <c r="D934" s="38" t="s">
        <v>1511</v>
      </c>
      <c r="E934" s="39">
        <v>42724</v>
      </c>
      <c r="F934" s="40" t="s">
        <v>1934</v>
      </c>
      <c r="G934" s="41" t="s">
        <v>41</v>
      </c>
      <c r="H934" s="41" t="s">
        <v>42</v>
      </c>
      <c r="I934" s="42">
        <v>5000000</v>
      </c>
      <c r="J934" s="54">
        <v>5000000</v>
      </c>
      <c r="K934" s="54">
        <v>0</v>
      </c>
      <c r="L934" s="43">
        <v>0</v>
      </c>
      <c r="M934" s="37" t="s">
        <v>43</v>
      </c>
      <c r="N934" s="41" t="s">
        <v>1935</v>
      </c>
      <c r="O934" s="44">
        <v>42724</v>
      </c>
      <c r="P934" s="44">
        <v>42735</v>
      </c>
      <c r="Q934" s="44">
        <v>42735</v>
      </c>
      <c r="R934" s="45">
        <f t="shared" si="66"/>
        <v>12</v>
      </c>
      <c r="S934" s="63">
        <f t="shared" si="67"/>
        <v>0.4</v>
      </c>
      <c r="T934" s="46" t="str">
        <f t="shared" ca="1" si="65"/>
        <v>TERMINADO</v>
      </c>
      <c r="U934" s="47"/>
      <c r="V934" s="48"/>
      <c r="W934" s="48"/>
      <c r="X934" s="47"/>
      <c r="Y934" s="47"/>
      <c r="Z934" s="47"/>
      <c r="AA934" s="47"/>
      <c r="AB934" s="47"/>
      <c r="AC934" s="47"/>
      <c r="AD934" s="48"/>
      <c r="AE934" s="49"/>
      <c r="AF934" s="47"/>
      <c r="AG934" s="47"/>
      <c r="AH934" s="47"/>
      <c r="AI934" s="47"/>
      <c r="AJ934" s="47"/>
      <c r="AK934" s="47"/>
      <c r="AL934" s="41"/>
      <c r="AM934" s="41"/>
      <c r="AN934" s="51">
        <f t="shared" ca="1" si="68"/>
        <v>12050</v>
      </c>
      <c r="AO934" s="59"/>
    </row>
    <row r="935" spans="1:41" ht="15" x14ac:dyDescent="0.2">
      <c r="A935" s="34" t="s">
        <v>38</v>
      </c>
      <c r="B935" s="35">
        <v>940</v>
      </c>
      <c r="C935" s="36">
        <v>2016</v>
      </c>
      <c r="D935" s="38" t="s">
        <v>1511</v>
      </c>
      <c r="E935" s="39">
        <v>42725</v>
      </c>
      <c r="F935" s="40" t="s">
        <v>1936</v>
      </c>
      <c r="G935" s="41" t="s">
        <v>41</v>
      </c>
      <c r="H935" s="41" t="s">
        <v>42</v>
      </c>
      <c r="I935" s="42">
        <v>8000000</v>
      </c>
      <c r="J935" s="54">
        <v>8000000</v>
      </c>
      <c r="K935" s="54">
        <v>0</v>
      </c>
      <c r="L935" s="43">
        <v>0</v>
      </c>
      <c r="M935" s="37" t="s">
        <v>43</v>
      </c>
      <c r="N935" s="41" t="s">
        <v>1937</v>
      </c>
      <c r="O935" s="44">
        <v>42725</v>
      </c>
      <c r="P935" s="44">
        <v>42735</v>
      </c>
      <c r="Q935" s="44">
        <v>42735</v>
      </c>
      <c r="R935" s="45">
        <f t="shared" si="66"/>
        <v>11</v>
      </c>
      <c r="S935" s="63">
        <f t="shared" si="67"/>
        <v>0.36666666666666664</v>
      </c>
      <c r="T935" s="46" t="str">
        <f t="shared" ca="1" si="65"/>
        <v>TERMINADO</v>
      </c>
      <c r="U935" s="47"/>
      <c r="V935" s="48"/>
      <c r="W935" s="48"/>
      <c r="X935" s="47"/>
      <c r="Y935" s="47"/>
      <c r="Z935" s="47"/>
      <c r="AA935" s="47"/>
      <c r="AB935" s="47"/>
      <c r="AC935" s="47"/>
      <c r="AD935" s="48"/>
      <c r="AE935" s="49"/>
      <c r="AF935" s="47"/>
      <c r="AG935" s="47"/>
      <c r="AH935" s="47"/>
      <c r="AI935" s="47"/>
      <c r="AJ935" s="47"/>
      <c r="AK935" s="47"/>
      <c r="AL935" s="41"/>
      <c r="AM935" s="41"/>
      <c r="AN935" s="51">
        <f t="shared" ca="1" si="68"/>
        <v>13136.363636363636</v>
      </c>
      <c r="AO935" s="59"/>
    </row>
    <row r="936" spans="1:41" ht="15" x14ac:dyDescent="0.2">
      <c r="A936" s="34" t="s">
        <v>99</v>
      </c>
      <c r="B936" s="35">
        <v>941</v>
      </c>
      <c r="C936" s="36">
        <v>2016</v>
      </c>
      <c r="D936" s="38" t="s">
        <v>1511</v>
      </c>
      <c r="E936" s="39">
        <v>42725</v>
      </c>
      <c r="F936" s="40" t="s">
        <v>1938</v>
      </c>
      <c r="G936" s="41" t="s">
        <v>41</v>
      </c>
      <c r="H936" s="41" t="s">
        <v>42</v>
      </c>
      <c r="I936" s="42">
        <v>10000000</v>
      </c>
      <c r="J936" s="54">
        <v>10000000</v>
      </c>
      <c r="K936" s="54"/>
      <c r="L936" s="43">
        <v>0</v>
      </c>
      <c r="M936" s="37" t="s">
        <v>43</v>
      </c>
      <c r="N936" s="41" t="s">
        <v>1939</v>
      </c>
      <c r="O936" s="44">
        <v>42725</v>
      </c>
      <c r="P936" s="44">
        <v>42735</v>
      </c>
      <c r="Q936" s="44">
        <v>42735</v>
      </c>
      <c r="R936" s="45">
        <f t="shared" si="66"/>
        <v>11</v>
      </c>
      <c r="S936" s="63">
        <f t="shared" si="67"/>
        <v>0.36666666666666664</v>
      </c>
      <c r="T936" s="46" t="str">
        <f t="shared" ca="1" si="65"/>
        <v>TERMINADO</v>
      </c>
      <c r="U936" s="47"/>
      <c r="V936" s="48"/>
      <c r="W936" s="48"/>
      <c r="X936" s="47"/>
      <c r="Y936" s="47"/>
      <c r="Z936" s="47"/>
      <c r="AA936" s="47"/>
      <c r="AB936" s="47"/>
      <c r="AC936" s="47"/>
      <c r="AD936" s="48"/>
      <c r="AE936" s="49"/>
      <c r="AF936" s="47"/>
      <c r="AG936" s="47"/>
      <c r="AH936" s="47"/>
      <c r="AI936" s="47"/>
      <c r="AJ936" s="47"/>
      <c r="AK936" s="47"/>
      <c r="AL936" s="41"/>
      <c r="AM936" s="41"/>
      <c r="AN936" s="51">
        <f t="shared" ca="1" si="68"/>
        <v>13136.363636363636</v>
      </c>
      <c r="AO936" s="59"/>
    </row>
    <row r="937" spans="1:41" ht="15" x14ac:dyDescent="0.2">
      <c r="A937" s="34" t="s">
        <v>200</v>
      </c>
      <c r="B937" s="35">
        <v>17</v>
      </c>
      <c r="C937" s="36">
        <v>2016</v>
      </c>
      <c r="D937" s="38"/>
      <c r="E937" s="39">
        <v>42725</v>
      </c>
      <c r="F937" s="40" t="s">
        <v>1940</v>
      </c>
      <c r="G937" s="41" t="s">
        <v>202</v>
      </c>
      <c r="H937" s="41" t="s">
        <v>42</v>
      </c>
      <c r="I937" s="42">
        <v>30000000</v>
      </c>
      <c r="J937" s="54">
        <v>30000000</v>
      </c>
      <c r="K937" s="54"/>
      <c r="L937" s="43">
        <v>16800000</v>
      </c>
      <c r="M937" s="37" t="s">
        <v>102</v>
      </c>
      <c r="N937" s="41" t="s">
        <v>1941</v>
      </c>
      <c r="O937" s="44">
        <v>42725</v>
      </c>
      <c r="P937" s="44">
        <v>42735</v>
      </c>
      <c r="Q937" s="44"/>
      <c r="R937" s="37">
        <f t="shared" si="66"/>
        <v>11</v>
      </c>
      <c r="S937" s="45">
        <f t="shared" si="67"/>
        <v>0.36666666666666664</v>
      </c>
      <c r="T937" s="46" t="str">
        <f t="shared" ca="1" si="65"/>
        <v>TERMINADO</v>
      </c>
      <c r="U937" s="47"/>
      <c r="V937" s="48"/>
      <c r="W937" s="48"/>
      <c r="X937" s="47"/>
      <c r="Y937" s="47"/>
      <c r="Z937" s="47"/>
      <c r="AA937" s="47"/>
      <c r="AB937" s="47"/>
      <c r="AC937" s="47"/>
      <c r="AD937" s="48"/>
      <c r="AE937" s="49"/>
      <c r="AF937" s="47"/>
      <c r="AG937" s="47"/>
      <c r="AH937" s="47"/>
      <c r="AI937" s="47"/>
      <c r="AJ937" s="47"/>
      <c r="AK937" s="47"/>
      <c r="AL937" s="41"/>
      <c r="AM937" s="41"/>
      <c r="AN937" s="51">
        <f t="shared" ca="1" si="68"/>
        <v>13136.363636363636</v>
      </c>
      <c r="AO937" s="59"/>
    </row>
    <row r="938" spans="1:41" ht="15" x14ac:dyDescent="0.2">
      <c r="A938" s="34" t="s">
        <v>99</v>
      </c>
      <c r="B938" s="35">
        <v>942</v>
      </c>
      <c r="C938" s="36">
        <v>2016</v>
      </c>
      <c r="D938" s="38" t="s">
        <v>1511</v>
      </c>
      <c r="E938" s="39">
        <v>42726</v>
      </c>
      <c r="F938" s="40" t="s">
        <v>1942</v>
      </c>
      <c r="G938" s="41" t="s">
        <v>41</v>
      </c>
      <c r="H938" s="41" t="s">
        <v>42</v>
      </c>
      <c r="I938" s="42">
        <v>10000000</v>
      </c>
      <c r="J938" s="54">
        <v>10000000</v>
      </c>
      <c r="K938" s="54"/>
      <c r="L938" s="43">
        <v>0</v>
      </c>
      <c r="M938" s="37" t="s">
        <v>43</v>
      </c>
      <c r="N938" s="41" t="s">
        <v>1943</v>
      </c>
      <c r="O938" s="44">
        <v>42726</v>
      </c>
      <c r="P938" s="44">
        <v>42727</v>
      </c>
      <c r="Q938" s="44">
        <v>42727</v>
      </c>
      <c r="R938" s="45">
        <f t="shared" si="66"/>
        <v>2</v>
      </c>
      <c r="S938" s="63">
        <f t="shared" si="67"/>
        <v>6.6666666666666666E-2</v>
      </c>
      <c r="T938" s="46" t="str">
        <f t="shared" ca="1" si="65"/>
        <v>TERMINADO</v>
      </c>
      <c r="U938" s="47"/>
      <c r="V938" s="48"/>
      <c r="W938" s="48"/>
      <c r="X938" s="47"/>
      <c r="Y938" s="47"/>
      <c r="Z938" s="47"/>
      <c r="AA938" s="47"/>
      <c r="AB938" s="47"/>
      <c r="AC938" s="47"/>
      <c r="AD938" s="48"/>
      <c r="AE938" s="49"/>
      <c r="AF938" s="47"/>
      <c r="AG938" s="47"/>
      <c r="AH938" s="47"/>
      <c r="AI938" s="47"/>
      <c r="AJ938" s="47"/>
      <c r="AK938" s="47"/>
      <c r="AL938" s="41"/>
      <c r="AM938" s="41"/>
      <c r="AN938" s="51">
        <f t="shared" ca="1" si="68"/>
        <v>72200</v>
      </c>
      <c r="AO938" s="59"/>
    </row>
    <row r="939" spans="1:41" ht="15" x14ac:dyDescent="0.2">
      <c r="A939" s="34" t="s">
        <v>99</v>
      </c>
      <c r="B939" s="35">
        <v>943</v>
      </c>
      <c r="C939" s="36">
        <v>2016</v>
      </c>
      <c r="D939" s="38" t="s">
        <v>50</v>
      </c>
      <c r="E939" s="39">
        <v>42726</v>
      </c>
      <c r="F939" s="40" t="s">
        <v>1944</v>
      </c>
      <c r="G939" s="41" t="s">
        <v>41</v>
      </c>
      <c r="H939" s="41" t="s">
        <v>42</v>
      </c>
      <c r="I939" s="42">
        <v>27000000</v>
      </c>
      <c r="J939" s="54">
        <v>27000000</v>
      </c>
      <c r="K939" s="54"/>
      <c r="L939" s="43">
        <v>0</v>
      </c>
      <c r="M939" s="37" t="s">
        <v>43</v>
      </c>
      <c r="N939" s="41" t="s">
        <v>1945</v>
      </c>
      <c r="O939" s="44">
        <v>42726</v>
      </c>
      <c r="P939" s="44">
        <v>42732</v>
      </c>
      <c r="Q939" s="44">
        <v>42732</v>
      </c>
      <c r="R939" s="45">
        <f t="shared" si="66"/>
        <v>7</v>
      </c>
      <c r="S939" s="63">
        <f t="shared" si="67"/>
        <v>0.23333333333333334</v>
      </c>
      <c r="T939" s="46" t="str">
        <f t="shared" ca="1" si="65"/>
        <v>TERMINADO</v>
      </c>
      <c r="U939" s="47"/>
      <c r="V939" s="48"/>
      <c r="W939" s="48"/>
      <c r="X939" s="47"/>
      <c r="Y939" s="47"/>
      <c r="Z939" s="47"/>
      <c r="AA939" s="47"/>
      <c r="AB939" s="47"/>
      <c r="AC939" s="47"/>
      <c r="AD939" s="48"/>
      <c r="AE939" s="49"/>
      <c r="AF939" s="47"/>
      <c r="AG939" s="47"/>
      <c r="AH939" s="47"/>
      <c r="AI939" s="47"/>
      <c r="AJ939" s="47"/>
      <c r="AK939" s="47"/>
      <c r="AL939" s="41"/>
      <c r="AM939" s="41"/>
      <c r="AN939" s="51">
        <f t="shared" ca="1" si="68"/>
        <v>20628.571428571428</v>
      </c>
      <c r="AO939" s="59"/>
    </row>
    <row r="940" spans="1:41" ht="15" x14ac:dyDescent="0.2">
      <c r="A940" s="34" t="s">
        <v>200</v>
      </c>
      <c r="B940" s="35">
        <v>18</v>
      </c>
      <c r="C940" s="36">
        <v>2016</v>
      </c>
      <c r="D940" s="38"/>
      <c r="E940" s="39">
        <v>42726</v>
      </c>
      <c r="F940" s="40" t="s">
        <v>1946</v>
      </c>
      <c r="G940" s="41" t="s">
        <v>202</v>
      </c>
      <c r="H940" s="41" t="s">
        <v>203</v>
      </c>
      <c r="I940" s="42">
        <v>41173644</v>
      </c>
      <c r="J940" s="54">
        <v>41173644</v>
      </c>
      <c r="K940" s="54"/>
      <c r="L940" s="43">
        <v>48000000</v>
      </c>
      <c r="M940" s="37" t="s">
        <v>102</v>
      </c>
      <c r="N940" s="41" t="s">
        <v>1947</v>
      </c>
      <c r="O940" s="44">
        <v>42726</v>
      </c>
      <c r="P940" s="44">
        <v>42735</v>
      </c>
      <c r="Q940" s="44"/>
      <c r="R940" s="37">
        <f t="shared" si="66"/>
        <v>10</v>
      </c>
      <c r="S940" s="45">
        <f t="shared" si="67"/>
        <v>0.33333333333333331</v>
      </c>
      <c r="T940" s="46" t="str">
        <f t="shared" ca="1" si="65"/>
        <v>TERMINADO</v>
      </c>
      <c r="U940" s="47"/>
      <c r="V940" s="48"/>
      <c r="W940" s="48"/>
      <c r="X940" s="47"/>
      <c r="Y940" s="47"/>
      <c r="Z940" s="47"/>
      <c r="AA940" s="47"/>
      <c r="AB940" s="47"/>
      <c r="AC940" s="47"/>
      <c r="AD940" s="48"/>
      <c r="AE940" s="49"/>
      <c r="AF940" s="47"/>
      <c r="AG940" s="47"/>
      <c r="AH940" s="47"/>
      <c r="AI940" s="47"/>
      <c r="AJ940" s="47"/>
      <c r="AK940" s="47"/>
      <c r="AL940" s="41"/>
      <c r="AM940" s="41"/>
      <c r="AN940" s="51">
        <f t="shared" ca="1" si="68"/>
        <v>14440</v>
      </c>
      <c r="AO940" s="59"/>
    </row>
    <row r="941" spans="1:41" ht="15" x14ac:dyDescent="0.2">
      <c r="A941" s="34" t="s">
        <v>38</v>
      </c>
      <c r="B941" s="35">
        <v>945</v>
      </c>
      <c r="C941" s="36">
        <v>2016</v>
      </c>
      <c r="D941" s="38" t="s">
        <v>146</v>
      </c>
      <c r="E941" s="39">
        <v>42727</v>
      </c>
      <c r="F941" s="40" t="s">
        <v>1948</v>
      </c>
      <c r="G941" s="41" t="s">
        <v>41</v>
      </c>
      <c r="H941" s="41" t="s">
        <v>42</v>
      </c>
      <c r="I941" s="42">
        <v>5000000</v>
      </c>
      <c r="J941" s="54">
        <v>5000000</v>
      </c>
      <c r="K941" s="54">
        <v>5000000</v>
      </c>
      <c r="L941" s="43">
        <v>0</v>
      </c>
      <c r="M941" s="37" t="s">
        <v>43</v>
      </c>
      <c r="N941" s="41" t="s">
        <v>1949</v>
      </c>
      <c r="O941" s="44">
        <v>42727</v>
      </c>
      <c r="P941" s="44">
        <v>42735</v>
      </c>
      <c r="Q941" s="44">
        <v>42735</v>
      </c>
      <c r="R941" s="45">
        <f t="shared" si="66"/>
        <v>9</v>
      </c>
      <c r="S941" s="63">
        <f t="shared" si="67"/>
        <v>0.3</v>
      </c>
      <c r="T941" s="46" t="str">
        <f t="shared" ca="1" si="65"/>
        <v>TERMINADO</v>
      </c>
      <c r="U941" s="47"/>
      <c r="V941" s="48"/>
      <c r="W941" s="48"/>
      <c r="X941" s="47"/>
      <c r="Y941" s="47"/>
      <c r="Z941" s="47"/>
      <c r="AA941" s="47"/>
      <c r="AB941" s="47"/>
      <c r="AC941" s="47"/>
      <c r="AD941" s="48"/>
      <c r="AE941" s="49"/>
      <c r="AF941" s="47"/>
      <c r="AG941" s="47"/>
      <c r="AH941" s="47"/>
      <c r="AI941" s="47"/>
      <c r="AJ941" s="47"/>
      <c r="AK941" s="47"/>
      <c r="AL941" s="41"/>
      <c r="AM941" s="41"/>
      <c r="AN941" s="51">
        <f t="shared" ca="1" si="68"/>
        <v>16033.333333333334</v>
      </c>
      <c r="AO941" s="59"/>
    </row>
    <row r="942" spans="1:41" ht="15" x14ac:dyDescent="0.2">
      <c r="A942" s="34" t="s">
        <v>38</v>
      </c>
      <c r="B942" s="35">
        <v>946</v>
      </c>
      <c r="C942" s="36">
        <v>2016</v>
      </c>
      <c r="D942" s="38" t="s">
        <v>146</v>
      </c>
      <c r="E942" s="39">
        <v>42730</v>
      </c>
      <c r="F942" s="40" t="s">
        <v>1950</v>
      </c>
      <c r="G942" s="41" t="s">
        <v>41</v>
      </c>
      <c r="H942" s="41" t="s">
        <v>42</v>
      </c>
      <c r="I942" s="42">
        <v>1800000</v>
      </c>
      <c r="J942" s="54">
        <v>1800000</v>
      </c>
      <c r="K942" s="54">
        <v>1800000</v>
      </c>
      <c r="L942" s="43">
        <v>0</v>
      </c>
      <c r="M942" s="37" t="s">
        <v>43</v>
      </c>
      <c r="N942" s="41" t="s">
        <v>1951</v>
      </c>
      <c r="O942" s="44">
        <v>42730</v>
      </c>
      <c r="P942" s="44">
        <v>42735</v>
      </c>
      <c r="Q942" s="44">
        <v>42735</v>
      </c>
      <c r="R942" s="45">
        <f t="shared" si="66"/>
        <v>6</v>
      </c>
      <c r="S942" s="63">
        <f t="shared" si="67"/>
        <v>0.2</v>
      </c>
      <c r="T942" s="46" t="str">
        <f t="shared" ca="1" si="65"/>
        <v>TERMINADO</v>
      </c>
      <c r="U942" s="47"/>
      <c r="V942" s="48"/>
      <c r="W942" s="48"/>
      <c r="X942" s="47"/>
      <c r="Y942" s="47"/>
      <c r="Z942" s="47"/>
      <c r="AA942" s="47"/>
      <c r="AB942" s="47"/>
      <c r="AC942" s="47"/>
      <c r="AD942" s="48"/>
      <c r="AE942" s="49"/>
      <c r="AF942" s="47"/>
      <c r="AG942" s="47"/>
      <c r="AH942" s="47"/>
      <c r="AI942" s="47"/>
      <c r="AJ942" s="47"/>
      <c r="AK942" s="47"/>
      <c r="AL942" s="41"/>
      <c r="AM942" s="41"/>
      <c r="AN942" s="51">
        <f t="shared" ca="1" si="68"/>
        <v>24000</v>
      </c>
      <c r="AO942" s="59"/>
    </row>
    <row r="943" spans="1:41" ht="15" x14ac:dyDescent="0.2">
      <c r="A943" s="34" t="s">
        <v>38</v>
      </c>
      <c r="B943" s="66">
        <v>947</v>
      </c>
      <c r="C943" s="36">
        <v>2016</v>
      </c>
      <c r="D943" s="38" t="s">
        <v>46</v>
      </c>
      <c r="E943" s="39">
        <v>42730</v>
      </c>
      <c r="F943" s="40" t="s">
        <v>1952</v>
      </c>
      <c r="G943" s="41" t="s">
        <v>41</v>
      </c>
      <c r="H943" s="41" t="s">
        <v>42</v>
      </c>
      <c r="I943" s="42">
        <v>1100000</v>
      </c>
      <c r="J943" s="54">
        <v>3199000</v>
      </c>
      <c r="K943" s="54">
        <v>1100000</v>
      </c>
      <c r="L943" s="43">
        <v>2099000</v>
      </c>
      <c r="M943" s="37" t="s">
        <v>43</v>
      </c>
      <c r="N943" s="41" t="s">
        <v>1953</v>
      </c>
      <c r="O943" s="44">
        <v>42730</v>
      </c>
      <c r="P943" s="44">
        <v>42766</v>
      </c>
      <c r="Q943" s="44">
        <v>42766</v>
      </c>
      <c r="R943" s="45">
        <f t="shared" si="66"/>
        <v>37</v>
      </c>
      <c r="S943" s="63">
        <f t="shared" si="67"/>
        <v>1.2333333333333334</v>
      </c>
      <c r="T943" s="46" t="str">
        <f t="shared" ca="1" si="65"/>
        <v>TERMINADO</v>
      </c>
      <c r="U943" s="47"/>
      <c r="V943" s="48"/>
      <c r="W943" s="48"/>
      <c r="X943" s="47"/>
      <c r="Y943" s="47"/>
      <c r="Z943" s="47"/>
      <c r="AA943" s="47"/>
      <c r="AB943" s="47"/>
      <c r="AC943" s="47"/>
      <c r="AD943" s="48"/>
      <c r="AE943" s="49"/>
      <c r="AF943" s="47"/>
      <c r="AG943" s="47"/>
      <c r="AH943" s="47"/>
      <c r="AI943" s="47"/>
      <c r="AJ943" s="47"/>
      <c r="AK943" s="47"/>
      <c r="AL943" s="41"/>
      <c r="AM943" s="41"/>
      <c r="AN943" s="51">
        <f>IF(P943&lt;=S$1,100,100*($S$1-O943+1)/R943)</f>
        <v>100</v>
      </c>
      <c r="AO943" s="59"/>
    </row>
    <row r="944" spans="1:41" ht="15" x14ac:dyDescent="0.2">
      <c r="A944" s="34" t="s">
        <v>1954</v>
      </c>
      <c r="B944" s="66">
        <v>948</v>
      </c>
      <c r="C944" s="36">
        <v>2016</v>
      </c>
      <c r="D944" s="38"/>
      <c r="E944" s="39">
        <v>42731</v>
      </c>
      <c r="F944" s="40" t="s">
        <v>1955</v>
      </c>
      <c r="G944" s="41" t="s">
        <v>41</v>
      </c>
      <c r="H944" s="41" t="s">
        <v>86</v>
      </c>
      <c r="I944" s="42">
        <v>800000000</v>
      </c>
      <c r="J944" s="54">
        <v>800000000</v>
      </c>
      <c r="K944" s="54"/>
      <c r="L944" s="43" t="e">
        <v>#N/A</v>
      </c>
      <c r="M944" s="37" t="s">
        <v>89</v>
      </c>
      <c r="N944" s="41" t="s">
        <v>1956</v>
      </c>
      <c r="O944" s="44">
        <v>42731</v>
      </c>
      <c r="P944" s="44">
        <v>42912</v>
      </c>
      <c r="Q944" s="44"/>
      <c r="R944" s="37">
        <f t="shared" si="66"/>
        <v>182</v>
      </c>
      <c r="S944" s="45">
        <f t="shared" si="67"/>
        <v>6.0666666666666664</v>
      </c>
      <c r="T944" s="46" t="str">
        <f t="shared" ca="1" si="65"/>
        <v>TERMINADO</v>
      </c>
      <c r="U944" s="47"/>
      <c r="V944" s="48"/>
      <c r="W944" s="48"/>
      <c r="X944" s="47"/>
      <c r="Y944" s="47"/>
      <c r="Z944" s="47"/>
      <c r="AA944" s="47"/>
      <c r="AB944" s="47"/>
      <c r="AC944" s="47"/>
      <c r="AD944" s="48"/>
      <c r="AE944" s="49"/>
      <c r="AF944" s="47"/>
      <c r="AG944" s="47"/>
      <c r="AH944" s="47"/>
      <c r="AI944" s="47"/>
      <c r="AJ944" s="47"/>
      <c r="AK944" s="47"/>
      <c r="AL944" s="41"/>
      <c r="AM944" s="41"/>
      <c r="AN944" s="51">
        <f ca="1">IF(R944=1,"",100*($T$1-O944+1)/R944)</f>
        <v>790.65934065934061</v>
      </c>
      <c r="AO944" s="59"/>
    </row>
    <row r="945" spans="1:41" ht="15" x14ac:dyDescent="0.2">
      <c r="A945" s="34" t="s">
        <v>38</v>
      </c>
      <c r="B945" s="35">
        <v>949</v>
      </c>
      <c r="C945" s="36">
        <v>2016</v>
      </c>
      <c r="D945" s="38" t="s">
        <v>146</v>
      </c>
      <c r="E945" s="39">
        <v>42731</v>
      </c>
      <c r="F945" s="40" t="s">
        <v>1957</v>
      </c>
      <c r="G945" s="41" t="s">
        <v>41</v>
      </c>
      <c r="H945" s="41" t="s">
        <v>42</v>
      </c>
      <c r="I945" s="42">
        <v>3900000</v>
      </c>
      <c r="J945" s="54">
        <v>3900000</v>
      </c>
      <c r="K945" s="54">
        <v>3900000</v>
      </c>
      <c r="L945" s="43">
        <v>0</v>
      </c>
      <c r="M945" s="37" t="s">
        <v>43</v>
      </c>
      <c r="N945" s="41" t="s">
        <v>1958</v>
      </c>
      <c r="O945" s="44">
        <v>42731</v>
      </c>
      <c r="P945" s="44">
        <v>42735</v>
      </c>
      <c r="Q945" s="44">
        <v>42735</v>
      </c>
      <c r="R945" s="45">
        <f t="shared" si="66"/>
        <v>5</v>
      </c>
      <c r="S945" s="63">
        <f t="shared" si="67"/>
        <v>0.16666666666666666</v>
      </c>
      <c r="T945" s="46" t="str">
        <f t="shared" ca="1" si="65"/>
        <v>TERMINADO</v>
      </c>
      <c r="U945" s="47"/>
      <c r="V945" s="48"/>
      <c r="W945" s="48"/>
      <c r="X945" s="47"/>
      <c r="Y945" s="47"/>
      <c r="Z945" s="47"/>
      <c r="AA945" s="47"/>
      <c r="AB945" s="47"/>
      <c r="AC945" s="47"/>
      <c r="AD945" s="48"/>
      <c r="AE945" s="49"/>
      <c r="AF945" s="47"/>
      <c r="AG945" s="47"/>
      <c r="AH945" s="47"/>
      <c r="AI945" s="47"/>
      <c r="AJ945" s="47"/>
      <c r="AK945" s="47"/>
      <c r="AL945" s="41"/>
      <c r="AM945" s="41"/>
      <c r="AN945" s="51">
        <f ca="1">IF(R945=1,"",100*($T$1-O945+1)/R945)</f>
        <v>28780</v>
      </c>
      <c r="AO945" s="59"/>
    </row>
    <row r="946" spans="1:41" ht="15" x14ac:dyDescent="0.2">
      <c r="A946" s="34" t="s">
        <v>38</v>
      </c>
      <c r="B946" s="35">
        <v>950</v>
      </c>
      <c r="C946" s="36">
        <v>2016</v>
      </c>
      <c r="D946" s="38" t="s">
        <v>146</v>
      </c>
      <c r="E946" s="39">
        <v>42731</v>
      </c>
      <c r="F946" s="40" t="s">
        <v>1959</v>
      </c>
      <c r="G946" s="41" t="s">
        <v>41</v>
      </c>
      <c r="H946" s="41" t="s">
        <v>42</v>
      </c>
      <c r="I946" s="42">
        <v>1500000</v>
      </c>
      <c r="J946" s="54">
        <v>1500000</v>
      </c>
      <c r="K946" s="54">
        <v>1500000</v>
      </c>
      <c r="L946" s="43">
        <v>0</v>
      </c>
      <c r="M946" s="37" t="s">
        <v>43</v>
      </c>
      <c r="N946" s="41" t="s">
        <v>1960</v>
      </c>
      <c r="O946" s="44">
        <v>42731</v>
      </c>
      <c r="P946" s="44">
        <v>42735</v>
      </c>
      <c r="Q946" s="44">
        <v>42735</v>
      </c>
      <c r="R946" s="45">
        <f t="shared" si="66"/>
        <v>5</v>
      </c>
      <c r="S946" s="63">
        <f t="shared" si="67"/>
        <v>0.16666666666666666</v>
      </c>
      <c r="T946" s="46" t="str">
        <f t="shared" ca="1" si="65"/>
        <v>TERMINADO</v>
      </c>
      <c r="U946" s="47"/>
      <c r="V946" s="48"/>
      <c r="W946" s="48"/>
      <c r="X946" s="47"/>
      <c r="Y946" s="47"/>
      <c r="Z946" s="47"/>
      <c r="AA946" s="47"/>
      <c r="AB946" s="47"/>
      <c r="AC946" s="47"/>
      <c r="AD946" s="48"/>
      <c r="AE946" s="49"/>
      <c r="AF946" s="47"/>
      <c r="AG946" s="47"/>
      <c r="AH946" s="47"/>
      <c r="AI946" s="47"/>
      <c r="AJ946" s="47"/>
      <c r="AK946" s="47"/>
      <c r="AL946" s="41"/>
      <c r="AM946" s="41"/>
      <c r="AN946" s="51">
        <f ca="1">IF(R946=1,"",100*($T$1-O946+1)/R946)</f>
        <v>28780</v>
      </c>
      <c r="AO946" s="59"/>
    </row>
    <row r="947" spans="1:41" ht="15" x14ac:dyDescent="0.2">
      <c r="A947" s="34" t="s">
        <v>38</v>
      </c>
      <c r="B947" s="35">
        <v>951</v>
      </c>
      <c r="C947" s="36">
        <v>2016</v>
      </c>
      <c r="D947" s="38" t="s">
        <v>1511</v>
      </c>
      <c r="E947" s="39">
        <v>42731</v>
      </c>
      <c r="F947" s="40" t="s">
        <v>1961</v>
      </c>
      <c r="G947" s="41" t="s">
        <v>41</v>
      </c>
      <c r="H947" s="41" t="s">
        <v>42</v>
      </c>
      <c r="I947" s="42">
        <v>5300000</v>
      </c>
      <c r="J947" s="54">
        <v>13500000</v>
      </c>
      <c r="K947" s="54">
        <v>0</v>
      </c>
      <c r="L947" s="43">
        <v>8200000</v>
      </c>
      <c r="M947" s="37" t="s">
        <v>43</v>
      </c>
      <c r="N947" s="41" t="s">
        <v>1962</v>
      </c>
      <c r="O947" s="44">
        <v>42731</v>
      </c>
      <c r="P947" s="44">
        <v>42735</v>
      </c>
      <c r="Q947" s="44">
        <v>42735</v>
      </c>
      <c r="R947" s="45">
        <f t="shared" si="66"/>
        <v>5</v>
      </c>
      <c r="S947" s="63">
        <f t="shared" si="67"/>
        <v>0.16666666666666666</v>
      </c>
      <c r="T947" s="46" t="str">
        <f t="shared" ca="1" si="65"/>
        <v>TERMINADO</v>
      </c>
      <c r="U947" s="47"/>
      <c r="V947" s="48"/>
      <c r="W947" s="48"/>
      <c r="X947" s="47"/>
      <c r="Y947" s="47"/>
      <c r="Z947" s="47"/>
      <c r="AA947" s="47"/>
      <c r="AB947" s="47"/>
      <c r="AC947" s="47"/>
      <c r="AD947" s="48"/>
      <c r="AE947" s="49"/>
      <c r="AF947" s="47"/>
      <c r="AG947" s="47"/>
      <c r="AH947" s="47"/>
      <c r="AI947" s="47"/>
      <c r="AJ947" s="47"/>
      <c r="AK947" s="47"/>
      <c r="AL947" s="41"/>
      <c r="AM947" s="41"/>
      <c r="AN947" s="51">
        <f ca="1">IF(R947=1,"",100*($T$1-O947+1)/R947)</f>
        <v>28780</v>
      </c>
      <c r="AO947" s="59"/>
    </row>
    <row r="948" spans="1:41" ht="15" x14ac:dyDescent="0.2">
      <c r="A948" s="34" t="s">
        <v>200</v>
      </c>
      <c r="B948" s="35">
        <v>19</v>
      </c>
      <c r="C948" s="36">
        <v>2016</v>
      </c>
      <c r="D948" s="38"/>
      <c r="E948" s="39">
        <v>42731</v>
      </c>
      <c r="F948" s="40" t="s">
        <v>1963</v>
      </c>
      <c r="G948" s="41" t="s">
        <v>202</v>
      </c>
      <c r="H948" s="41" t="s">
        <v>927</v>
      </c>
      <c r="I948" s="42">
        <v>43000000</v>
      </c>
      <c r="J948" s="54">
        <v>43000000</v>
      </c>
      <c r="K948" s="54"/>
      <c r="L948" s="43">
        <v>48000000</v>
      </c>
      <c r="M948" s="37" t="s">
        <v>102</v>
      </c>
      <c r="N948" s="41" t="s">
        <v>1964</v>
      </c>
      <c r="O948" s="44">
        <v>42731</v>
      </c>
      <c r="P948" s="44">
        <v>42735</v>
      </c>
      <c r="Q948" s="44"/>
      <c r="R948" s="37">
        <f t="shared" si="66"/>
        <v>5</v>
      </c>
      <c r="S948" s="45">
        <f t="shared" si="67"/>
        <v>0.16666666666666666</v>
      </c>
      <c r="T948" s="46" t="str">
        <f t="shared" ca="1" si="65"/>
        <v>TERMINADO</v>
      </c>
      <c r="U948" s="47"/>
      <c r="V948" s="48"/>
      <c r="W948" s="48"/>
      <c r="X948" s="47"/>
      <c r="Y948" s="47"/>
      <c r="Z948" s="47"/>
      <c r="AA948" s="47"/>
      <c r="AB948" s="47"/>
      <c r="AC948" s="47"/>
      <c r="AD948" s="48"/>
      <c r="AE948" s="49"/>
      <c r="AF948" s="47"/>
      <c r="AG948" s="47"/>
      <c r="AH948" s="47"/>
      <c r="AI948" s="47"/>
      <c r="AJ948" s="47"/>
      <c r="AK948" s="47"/>
      <c r="AL948" s="41"/>
      <c r="AM948" s="41"/>
      <c r="AN948" s="51">
        <f ca="1">IF(R948=1,"",100*($T$1-O948+1)/R948)</f>
        <v>28780</v>
      </c>
      <c r="AO948" s="59"/>
    </row>
    <row r="949" spans="1:41" thickBot="1" x14ac:dyDescent="0.25">
      <c r="A949" s="69" t="s">
        <v>1965</v>
      </c>
      <c r="B949" s="70">
        <v>952</v>
      </c>
      <c r="C949" s="71">
        <v>2016</v>
      </c>
      <c r="D949" s="73"/>
      <c r="E949" s="74">
        <v>42734</v>
      </c>
      <c r="F949" s="75" t="s">
        <v>1966</v>
      </c>
      <c r="G949" s="76" t="s">
        <v>822</v>
      </c>
      <c r="H949" s="76" t="s">
        <v>42</v>
      </c>
      <c r="I949" s="77">
        <v>120000000</v>
      </c>
      <c r="J949" s="78">
        <v>450000000</v>
      </c>
      <c r="K949" s="78"/>
      <c r="L949" s="43">
        <v>330000000</v>
      </c>
      <c r="M949" s="72" t="s">
        <v>43</v>
      </c>
      <c r="N949" s="76" t="s">
        <v>1967</v>
      </c>
      <c r="O949" s="80">
        <v>42734</v>
      </c>
      <c r="P949" s="80">
        <v>42854</v>
      </c>
      <c r="Q949" s="80">
        <v>42902</v>
      </c>
      <c r="R949" s="72">
        <f t="shared" si="66"/>
        <v>121</v>
      </c>
      <c r="S949" s="79">
        <f t="shared" si="67"/>
        <v>4.0333333333333332</v>
      </c>
      <c r="T949" s="81" t="str">
        <f t="shared" ca="1" si="65"/>
        <v>TERMINADO</v>
      </c>
      <c r="U949" s="82"/>
      <c r="V949" s="83"/>
      <c r="W949" s="83"/>
      <c r="X949" s="82"/>
      <c r="Y949" s="82"/>
      <c r="Z949" s="82"/>
      <c r="AA949" s="82"/>
      <c r="AB949" s="82"/>
      <c r="AC949" s="82"/>
      <c r="AD949" s="83"/>
      <c r="AE949" s="84"/>
      <c r="AF949" s="82"/>
      <c r="AG949" s="82"/>
      <c r="AH949" s="82"/>
      <c r="AI949" s="82"/>
      <c r="AJ949" s="82"/>
      <c r="AK949" s="82"/>
      <c r="AL949" s="76"/>
      <c r="AM949" s="76"/>
      <c r="AN949" s="85">
        <f>IF(P949&lt;=S$1,100,100*($S$1-O949+1)/R949)</f>
        <v>76.033057851239676</v>
      </c>
      <c r="AO949" s="86"/>
    </row>
  </sheetData>
  <mergeCells count="6">
    <mergeCell ref="AJ1:AK1"/>
    <mergeCell ref="X1:Z1"/>
    <mergeCell ref="AA1:AC1"/>
    <mergeCell ref="AD1:AE1"/>
    <mergeCell ref="AF1:AG1"/>
    <mergeCell ref="AH1:AI1"/>
  </mergeCells>
  <conditionalFormatting sqref="T1:T2 T43:T158 T160:T1048576">
    <cfRule type="containsText" dxfId="139" priority="16" operator="containsText" text="VENCIDO">
      <formula>NOT(ISERROR(SEARCH("VENCIDO",T1)))</formula>
    </cfRule>
    <cfRule type="containsText" dxfId="138" priority="17" operator="containsText" text="VENCIDO">
      <formula>NOT(ISERROR(SEARCH("VENCIDO",T1)))</formula>
    </cfRule>
    <cfRule type="containsText" dxfId="137" priority="18" operator="containsText" text="VENCIDO">
      <formula>NOT(ISERROR(SEARCH("VENCIDO",T1)))</formula>
    </cfRule>
    <cfRule type="containsText" dxfId="136" priority="19" operator="containsText" text="EN EJECUCION">
      <formula>NOT(ISERROR(SEARCH("EN EJECUCION",T1)))</formula>
    </cfRule>
  </conditionalFormatting>
  <conditionalFormatting sqref="T3:T41">
    <cfRule type="containsText" dxfId="135" priority="12" operator="containsText" text="VENCIDO">
      <formula>NOT(ISERROR(SEARCH("VENCIDO",T3)))</formula>
    </cfRule>
    <cfRule type="containsText" dxfId="134" priority="13" operator="containsText" text="VENCIDO">
      <formula>NOT(ISERROR(SEARCH("VENCIDO",T3)))</formula>
    </cfRule>
    <cfRule type="containsText" dxfId="133" priority="14" operator="containsText" text="VENCIDO">
      <formula>NOT(ISERROR(SEARCH("VENCIDO",T3)))</formula>
    </cfRule>
    <cfRule type="containsText" dxfId="132" priority="15" operator="containsText" text="EN EJECUCION">
      <formula>NOT(ISERROR(SEARCH("EN EJECUCION",T3)))</formula>
    </cfRule>
  </conditionalFormatting>
  <conditionalFormatting sqref="T1:T41 T43:T158 T160:T1048576">
    <cfRule type="containsText" dxfId="131" priority="11" operator="containsText" text="EN EJECUCION">
      <formula>NOT(ISERROR(SEARCH("EN EJECUCION",T1)))</formula>
    </cfRule>
  </conditionalFormatting>
  <conditionalFormatting sqref="T42">
    <cfRule type="containsText" dxfId="130" priority="7" operator="containsText" text="VENCIDO">
      <formula>NOT(ISERROR(SEARCH("VENCIDO",T42)))</formula>
    </cfRule>
    <cfRule type="containsText" dxfId="129" priority="8" operator="containsText" text="VENCIDO">
      <formula>NOT(ISERROR(SEARCH("VENCIDO",T42)))</formula>
    </cfRule>
    <cfRule type="containsText" dxfId="128" priority="9" operator="containsText" text="VENCIDO">
      <formula>NOT(ISERROR(SEARCH("VENCIDO",T42)))</formula>
    </cfRule>
    <cfRule type="containsText" dxfId="127" priority="10" operator="containsText" text="EN EJECUCION">
      <formula>NOT(ISERROR(SEARCH("EN EJECUCION",T42)))</formula>
    </cfRule>
  </conditionalFormatting>
  <conditionalFormatting sqref="T42">
    <cfRule type="containsText" dxfId="126" priority="6" operator="containsText" text="EN EJECUCION">
      <formula>NOT(ISERROR(SEARCH("EN EJECUCION",T42)))</formula>
    </cfRule>
  </conditionalFormatting>
  <conditionalFormatting sqref="T159">
    <cfRule type="containsText" dxfId="125" priority="2" operator="containsText" text="VENCIDO">
      <formula>NOT(ISERROR(SEARCH("VENCIDO",T159)))</formula>
    </cfRule>
    <cfRule type="containsText" dxfId="124" priority="3" operator="containsText" text="VENCIDO">
      <formula>NOT(ISERROR(SEARCH("VENCIDO",T159)))</formula>
    </cfRule>
    <cfRule type="containsText" dxfId="123" priority="4" operator="containsText" text="VENCIDO">
      <formula>NOT(ISERROR(SEARCH("VENCIDO",T159)))</formula>
    </cfRule>
    <cfRule type="containsText" dxfId="122" priority="5" operator="containsText" text="EN EJECUCION">
      <formula>NOT(ISERROR(SEARCH("EN EJECUCION",T159)))</formula>
    </cfRule>
  </conditionalFormatting>
  <conditionalFormatting sqref="T159">
    <cfRule type="containsText" dxfId="121" priority="1" operator="containsText" text="EN EJECUCION">
      <formula>NOT(ISERROR(SEARCH("EN EJECUCION",T159)))</formula>
    </cfRule>
  </conditionalFormatting>
  <dataValidations count="3">
    <dataValidation type="textLength" allowBlank="1" showInputMessage="1" error="Escriba un texto  Maximo 390 Caracteres" promptTitle="Cualquier contenido Maximo 390 Caracteres" prompt=" Registre COMPLETO el número del contrato conforme la numeración asignada por la Entidad; coloque comilla simple (apóstrofe) ANTES del número." sqref="A3:C949" xr:uid="{00000000-0002-0000-0000-000000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E403:E749" xr:uid="{00000000-0002-0000-0000-000001000000}">
      <formula1>1900/1/1</formula1>
      <formula2>3000/1/1</formula2>
    </dataValidation>
    <dataValidation type="list" allowBlank="1" showInputMessage="1" showErrorMessage="1" sqref="M3:M949 G3:H949" xr:uid="{00000000-0002-0000-0000-000002000000}">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3097"/>
  <sheetViews>
    <sheetView workbookViewId="0">
      <selection activeCell="R2" sqref="R1:R1048576"/>
    </sheetView>
  </sheetViews>
  <sheetFormatPr baseColWidth="10" defaultRowHeight="18" thickTop="1" thickBottom="1" x14ac:dyDescent="0.25"/>
  <cols>
    <col min="1" max="1" width="8.33203125" style="242" customWidth="1"/>
    <col min="2" max="2" width="26.5" style="252" customWidth="1"/>
    <col min="3" max="3" width="12" style="89" customWidth="1"/>
    <col min="4" max="4" width="10.83203125" style="89" customWidth="1"/>
    <col min="5" max="5" width="25" style="253" customWidth="1"/>
    <col min="6" max="6" width="16.1640625" customWidth="1"/>
    <col min="7" max="7" width="14.33203125" customWidth="1"/>
    <col min="8" max="8" width="12" customWidth="1"/>
    <col min="9" max="9" width="12.5" style="89" customWidth="1"/>
    <col min="10" max="10" width="19" style="254" customWidth="1"/>
    <col min="11" max="11" width="15.83203125" customWidth="1"/>
    <col min="12" max="12" width="20.33203125" style="41" customWidth="1"/>
    <col min="13" max="13" width="12.5" style="89" customWidth="1"/>
    <col min="14" max="14" width="11.5" style="255" customWidth="1"/>
    <col min="15" max="15" width="13.6640625" style="255" customWidth="1"/>
    <col min="16" max="16" width="8.33203125" style="98" customWidth="1"/>
    <col min="17" max="17" width="8" customWidth="1"/>
    <col min="18" max="18" width="10.6640625" style="256" customWidth="1"/>
    <col min="19" max="19" width="13.83203125" customWidth="1"/>
    <col min="20" max="20" width="12.33203125" customWidth="1"/>
    <col min="21" max="21" width="11" customWidth="1"/>
    <col min="22" max="22" width="13.33203125" customWidth="1"/>
    <col min="23" max="23" width="12.83203125" customWidth="1"/>
    <col min="24" max="24" width="11.33203125" customWidth="1"/>
    <col min="25" max="25" width="11.33203125" style="100" customWidth="1"/>
    <col min="26" max="26" width="12" style="257" customWidth="1"/>
    <col min="27" max="27" width="11.33203125" customWidth="1"/>
    <col min="28" max="28" width="16" style="92" customWidth="1"/>
    <col min="29" max="29" width="11.33203125" customWidth="1"/>
    <col min="30" max="30" width="11.33203125" style="92" customWidth="1"/>
    <col min="31" max="31" width="11.33203125" customWidth="1"/>
    <col min="32" max="32" width="11.33203125" style="92" customWidth="1"/>
    <col min="33" max="33" width="14.6640625" customWidth="1"/>
    <col min="34" max="34" width="14.5" customWidth="1"/>
    <col min="35" max="35" width="16.5" style="89" customWidth="1"/>
    <col min="36" max="36" width="20.6640625" customWidth="1"/>
    <col min="37" max="37" width="15.1640625" customWidth="1"/>
    <col min="38" max="38" width="11.5" customWidth="1"/>
    <col min="39" max="39" width="55.5" customWidth="1"/>
    <col min="40" max="40" width="38.33203125" style="93" customWidth="1"/>
    <col min="41" max="41" width="16.6640625" style="93" customWidth="1"/>
    <col min="42" max="42" width="16.5" style="93" customWidth="1"/>
    <col min="43" max="43" width="21.33203125" customWidth="1"/>
    <col min="44" max="44" width="14.5" style="167" customWidth="1"/>
    <col min="45" max="45" width="11.5" customWidth="1"/>
  </cols>
  <sheetData>
    <row r="1" spans="1:44" ht="10.5" customHeight="1" thickTop="1" thickBot="1" x14ac:dyDescent="0.25">
      <c r="A1" s="102"/>
      <c r="B1" s="103"/>
      <c r="C1" s="4"/>
      <c r="D1" s="4"/>
      <c r="E1" s="5"/>
      <c r="F1" s="4"/>
      <c r="G1" s="4"/>
      <c r="H1" s="4"/>
      <c r="I1" s="6"/>
      <c r="J1" s="104"/>
      <c r="K1" s="6"/>
      <c r="L1" s="105"/>
      <c r="M1" s="8"/>
      <c r="N1" s="8"/>
      <c r="O1" s="8"/>
      <c r="P1" s="6"/>
      <c r="Q1" s="9"/>
      <c r="R1" s="623" t="s">
        <v>0</v>
      </c>
      <c r="S1" s="624"/>
      <c r="T1" s="625"/>
      <c r="U1" s="626" t="s">
        <v>1</v>
      </c>
      <c r="V1" s="627"/>
      <c r="W1" s="628"/>
      <c r="X1" s="629" t="s">
        <v>2</v>
      </c>
      <c r="Y1" s="630"/>
      <c r="Z1" s="631"/>
      <c r="AA1" s="632" t="s">
        <v>3</v>
      </c>
      <c r="AB1" s="633"/>
      <c r="AC1" s="634" t="s">
        <v>4</v>
      </c>
      <c r="AD1" s="635"/>
      <c r="AE1" s="619" t="s">
        <v>5</v>
      </c>
      <c r="AF1" s="620"/>
      <c r="AG1" s="621" t="s">
        <v>6</v>
      </c>
      <c r="AH1" s="622"/>
      <c r="AI1" s="4"/>
      <c r="AJ1" s="4"/>
      <c r="AK1" s="6"/>
      <c r="AL1" s="6"/>
      <c r="AM1" s="4"/>
      <c r="AN1" s="6"/>
      <c r="AO1" s="6"/>
      <c r="AP1" s="6"/>
      <c r="AQ1" s="106"/>
      <c r="AR1" s="107"/>
    </row>
    <row r="2" spans="1:44" s="33" customFormat="1" ht="37.5" customHeight="1" thickTop="1" thickBot="1" x14ac:dyDescent="0.2">
      <c r="A2" s="108" t="s">
        <v>1968</v>
      </c>
      <c r="B2" s="109" t="s">
        <v>1969</v>
      </c>
      <c r="C2" s="110" t="s">
        <v>11</v>
      </c>
      <c r="D2" s="110" t="s">
        <v>1970</v>
      </c>
      <c r="E2" s="109" t="s">
        <v>12</v>
      </c>
      <c r="F2" s="110" t="s">
        <v>13</v>
      </c>
      <c r="G2" s="110" t="s">
        <v>14</v>
      </c>
      <c r="H2" s="111" t="s">
        <v>1972</v>
      </c>
      <c r="I2" s="110" t="s">
        <v>1975</v>
      </c>
      <c r="J2" s="108" t="s">
        <v>1976</v>
      </c>
      <c r="K2" s="112" t="s">
        <v>19</v>
      </c>
      <c r="L2" s="112" t="s">
        <v>1977</v>
      </c>
      <c r="M2" s="114" t="s">
        <v>1978</v>
      </c>
      <c r="N2" s="114" t="s">
        <v>1979</v>
      </c>
      <c r="O2" s="115" t="s">
        <v>1980</v>
      </c>
      <c r="P2" s="110" t="s">
        <v>24</v>
      </c>
      <c r="Q2" s="113" t="s">
        <v>25</v>
      </c>
      <c r="R2" s="116" t="s">
        <v>27</v>
      </c>
      <c r="S2" s="117" t="s">
        <v>28</v>
      </c>
      <c r="T2" s="117" t="s">
        <v>29</v>
      </c>
      <c r="U2" s="118" t="s">
        <v>27</v>
      </c>
      <c r="V2" s="118" t="s">
        <v>30</v>
      </c>
      <c r="W2" s="118" t="s">
        <v>29</v>
      </c>
      <c r="X2" s="118" t="s">
        <v>27</v>
      </c>
      <c r="Y2" s="118" t="s">
        <v>30</v>
      </c>
      <c r="Z2" s="118" t="s">
        <v>29</v>
      </c>
      <c r="AA2" s="117" t="s">
        <v>31</v>
      </c>
      <c r="AB2" s="119" t="s">
        <v>32</v>
      </c>
      <c r="AC2" s="118" t="s">
        <v>33</v>
      </c>
      <c r="AD2" s="120" t="s">
        <v>32</v>
      </c>
      <c r="AE2" s="118" t="s">
        <v>33</v>
      </c>
      <c r="AF2" s="120" t="s">
        <v>32</v>
      </c>
      <c r="AG2" s="118" t="s">
        <v>33</v>
      </c>
      <c r="AH2" s="120" t="s">
        <v>32</v>
      </c>
      <c r="AI2" s="121" t="s">
        <v>34</v>
      </c>
      <c r="AJ2" s="121" t="s">
        <v>35</v>
      </c>
      <c r="AK2" s="122" t="s">
        <v>36</v>
      </c>
      <c r="AL2" s="122"/>
      <c r="AM2" s="122" t="s">
        <v>37</v>
      </c>
      <c r="AN2" s="122" t="s">
        <v>1982</v>
      </c>
      <c r="AO2" s="122" t="s">
        <v>1983</v>
      </c>
      <c r="AP2" s="122" t="s">
        <v>1984</v>
      </c>
      <c r="AQ2" s="123" t="s">
        <v>1985</v>
      </c>
      <c r="AR2" s="124" t="s">
        <v>1986</v>
      </c>
    </row>
    <row r="3" spans="1:44" s="53" customFormat="1" ht="13.5" customHeight="1" thickTop="1" thickBot="1" x14ac:dyDescent="0.25">
      <c r="A3" s="125">
        <v>1</v>
      </c>
      <c r="B3" s="126" t="s">
        <v>1987</v>
      </c>
      <c r="C3" s="127">
        <v>42748</v>
      </c>
      <c r="D3" s="127"/>
      <c r="E3" s="128" t="s">
        <v>1988</v>
      </c>
      <c r="F3" s="129" t="s">
        <v>66</v>
      </c>
      <c r="G3" s="126" t="s">
        <v>75</v>
      </c>
      <c r="H3" s="130" t="s">
        <v>1989</v>
      </c>
      <c r="I3" s="131">
        <v>110000000</v>
      </c>
      <c r="J3" s="132">
        <f t="shared" ref="J3:J34" si="0">+I3+AB3+AD3+AF3+AH3</f>
        <v>71000000</v>
      </c>
      <c r="K3" s="133" t="s">
        <v>1990</v>
      </c>
      <c r="L3" s="41" t="s">
        <v>1991</v>
      </c>
      <c r="M3" s="135">
        <v>42758</v>
      </c>
      <c r="N3" s="135">
        <v>43092</v>
      </c>
      <c r="O3" s="135">
        <v>42962</v>
      </c>
      <c r="P3" s="134">
        <f t="shared" ref="P3:P44" si="1">O3-M3</f>
        <v>204</v>
      </c>
      <c r="Q3" s="136">
        <f t="shared" ref="Q3:Q66" si="2">+P3/30</f>
        <v>6.8</v>
      </c>
      <c r="R3" s="137"/>
      <c r="S3" s="138"/>
      <c r="T3" s="138"/>
      <c r="U3" s="139"/>
      <c r="V3" s="139"/>
      <c r="W3" s="139"/>
      <c r="X3" s="139">
        <f>R3+U3</f>
        <v>0</v>
      </c>
      <c r="Y3" s="139"/>
      <c r="Z3" s="139"/>
      <c r="AA3" s="138">
        <v>42858</v>
      </c>
      <c r="AB3" s="140">
        <v>-39000000</v>
      </c>
      <c r="AC3" s="47"/>
      <c r="AD3" s="47"/>
      <c r="AE3" s="47"/>
      <c r="AF3" s="47"/>
      <c r="AG3" s="47"/>
      <c r="AH3" s="47"/>
      <c r="AI3" s="141" t="s">
        <v>1992</v>
      </c>
      <c r="AJ3" s="142">
        <v>42858</v>
      </c>
      <c r="AK3" s="51" t="e">
        <f>IF(#REF!="TERMINADO",100,100*(#REF!-M3+1)/P3)</f>
        <v>#REF!</v>
      </c>
      <c r="AL3" s="143"/>
      <c r="AM3" s="144"/>
      <c r="AN3" s="145"/>
      <c r="AO3" s="145"/>
      <c r="AP3" s="145"/>
      <c r="AQ3" s="50"/>
      <c r="AR3" s="146"/>
    </row>
    <row r="4" spans="1:44" s="53" customFormat="1" ht="13.5" customHeight="1" thickTop="1" thickBot="1" x14ac:dyDescent="0.25">
      <c r="A4" s="147">
        <v>2</v>
      </c>
      <c r="B4" s="126" t="s">
        <v>1987</v>
      </c>
      <c r="C4" s="39">
        <v>42748</v>
      </c>
      <c r="D4" s="39"/>
      <c r="E4" s="40" t="s">
        <v>1996</v>
      </c>
      <c r="F4" s="129" t="s">
        <v>66</v>
      </c>
      <c r="G4" s="126" t="s">
        <v>75</v>
      </c>
      <c r="H4" s="130" t="s">
        <v>1989</v>
      </c>
      <c r="I4" s="42">
        <v>98883333</v>
      </c>
      <c r="J4" s="131">
        <f t="shared" si="0"/>
        <v>60633333</v>
      </c>
      <c r="K4" s="133" t="s">
        <v>1990</v>
      </c>
      <c r="L4" s="41" t="s">
        <v>1997</v>
      </c>
      <c r="M4" s="44">
        <v>42759</v>
      </c>
      <c r="N4" s="135">
        <v>43100</v>
      </c>
      <c r="O4" s="135">
        <v>42962</v>
      </c>
      <c r="P4" s="134">
        <f t="shared" si="1"/>
        <v>203</v>
      </c>
      <c r="Q4" s="136">
        <f t="shared" si="2"/>
        <v>6.7666666666666666</v>
      </c>
      <c r="R4" s="137" t="s">
        <v>1968</v>
      </c>
      <c r="S4" s="138"/>
      <c r="T4" s="138"/>
      <c r="U4" s="139"/>
      <c r="V4" s="139"/>
      <c r="W4" s="139"/>
      <c r="X4" s="139" t="e">
        <f t="shared" ref="X4:X67" si="3">R4+U4</f>
        <v>#VALUE!</v>
      </c>
      <c r="Y4" s="139"/>
      <c r="Z4" s="139"/>
      <c r="AA4" s="138">
        <v>42858</v>
      </c>
      <c r="AB4" s="140">
        <v>-38250000</v>
      </c>
      <c r="AC4" s="47"/>
      <c r="AD4" s="47"/>
      <c r="AE4" s="47"/>
      <c r="AF4" s="47"/>
      <c r="AG4" s="47"/>
      <c r="AH4" s="47"/>
      <c r="AI4" s="141" t="s">
        <v>1992</v>
      </c>
      <c r="AJ4" s="142">
        <v>42858</v>
      </c>
      <c r="AK4" s="51" t="e">
        <f>IF(#REF!="TERMINADO",100,100*(#REF!-M4+1)/P4)</f>
        <v>#REF!</v>
      </c>
      <c r="AL4" s="143"/>
      <c r="AM4" s="144"/>
      <c r="AN4" s="145" t="s">
        <v>49</v>
      </c>
      <c r="AO4" s="148">
        <v>42917</v>
      </c>
      <c r="AP4" s="148">
        <v>42916</v>
      </c>
      <c r="AQ4" s="50" t="s">
        <v>1998</v>
      </c>
      <c r="AR4" s="149" t="s">
        <v>49</v>
      </c>
    </row>
    <row r="5" spans="1:44" s="57" customFormat="1" ht="13.5" customHeight="1" thickTop="1" thickBot="1" x14ac:dyDescent="0.25">
      <c r="A5" s="147">
        <v>3</v>
      </c>
      <c r="B5" s="126" t="s">
        <v>2000</v>
      </c>
      <c r="C5" s="39">
        <v>42752</v>
      </c>
      <c r="D5" s="39"/>
      <c r="E5" s="38" t="s">
        <v>2001</v>
      </c>
      <c r="F5" s="129" t="s">
        <v>66</v>
      </c>
      <c r="G5" s="126" t="s">
        <v>75</v>
      </c>
      <c r="H5" s="130" t="s">
        <v>1989</v>
      </c>
      <c r="I5" s="42">
        <v>103500000</v>
      </c>
      <c r="J5" s="131">
        <f t="shared" si="0"/>
        <v>63000000</v>
      </c>
      <c r="K5" s="133" t="s">
        <v>1990</v>
      </c>
      <c r="L5" s="41" t="s">
        <v>2002</v>
      </c>
      <c r="M5" s="44">
        <v>42753</v>
      </c>
      <c r="N5" s="135">
        <v>43100</v>
      </c>
      <c r="O5" s="135">
        <v>42962</v>
      </c>
      <c r="P5" s="134">
        <f t="shared" si="1"/>
        <v>209</v>
      </c>
      <c r="Q5" s="136">
        <f t="shared" si="2"/>
        <v>6.9666666666666668</v>
      </c>
      <c r="R5" s="137"/>
      <c r="S5" s="138"/>
      <c r="T5" s="138"/>
      <c r="U5" s="139"/>
      <c r="V5" s="139"/>
      <c r="W5" s="139"/>
      <c r="X5" s="139">
        <f t="shared" si="3"/>
        <v>0</v>
      </c>
      <c r="Y5" s="139"/>
      <c r="Z5" s="139"/>
      <c r="AA5" s="138">
        <v>42858</v>
      </c>
      <c r="AB5" s="140">
        <v>-40500000</v>
      </c>
      <c r="AC5" s="47"/>
      <c r="AD5" s="47"/>
      <c r="AE5" s="47"/>
      <c r="AF5" s="47"/>
      <c r="AG5" s="47"/>
      <c r="AH5" s="47"/>
      <c r="AI5" s="141" t="s">
        <v>1992</v>
      </c>
      <c r="AJ5" s="142">
        <v>42858</v>
      </c>
      <c r="AK5" s="51" t="e">
        <f>IF(#REF!="TERMINADO",100,100*(#REF!-M5+1)/P5)</f>
        <v>#REF!</v>
      </c>
      <c r="AL5" s="143"/>
      <c r="AM5" s="150"/>
      <c r="AN5" s="151"/>
      <c r="AO5" s="151"/>
      <c r="AP5" s="151"/>
      <c r="AQ5" s="41"/>
      <c r="AR5" s="146"/>
    </row>
    <row r="6" spans="1:44" s="57" customFormat="1" ht="13.5" customHeight="1" thickTop="1" thickBot="1" x14ac:dyDescent="0.25">
      <c r="A6" s="147">
        <v>4</v>
      </c>
      <c r="B6" s="41" t="s">
        <v>597</v>
      </c>
      <c r="C6" s="39">
        <v>42752</v>
      </c>
      <c r="D6" s="39"/>
      <c r="E6" s="40" t="s">
        <v>2004</v>
      </c>
      <c r="F6" s="129" t="s">
        <v>66</v>
      </c>
      <c r="G6" s="126" t="s">
        <v>75</v>
      </c>
      <c r="H6" s="130" t="s">
        <v>1989</v>
      </c>
      <c r="I6" s="42">
        <v>105800000</v>
      </c>
      <c r="J6" s="131">
        <f t="shared" si="0"/>
        <v>64400000</v>
      </c>
      <c r="K6" s="133" t="s">
        <v>1990</v>
      </c>
      <c r="L6" s="41" t="s">
        <v>2005</v>
      </c>
      <c r="M6" s="44">
        <v>42754</v>
      </c>
      <c r="N6" s="44">
        <v>43100</v>
      </c>
      <c r="O6" s="135">
        <v>42962</v>
      </c>
      <c r="P6" s="134">
        <f t="shared" si="1"/>
        <v>208</v>
      </c>
      <c r="Q6" s="136">
        <f t="shared" si="2"/>
        <v>6.9333333333333336</v>
      </c>
      <c r="R6" s="137"/>
      <c r="S6" s="138"/>
      <c r="T6" s="138"/>
      <c r="U6" s="139"/>
      <c r="V6" s="139"/>
      <c r="W6" s="139"/>
      <c r="X6" s="139">
        <f t="shared" si="3"/>
        <v>0</v>
      </c>
      <c r="Y6" s="139"/>
      <c r="Z6" s="139"/>
      <c r="AA6" s="138">
        <v>42858</v>
      </c>
      <c r="AB6" s="140">
        <v>-41400000</v>
      </c>
      <c r="AC6" s="47"/>
      <c r="AD6" s="47"/>
      <c r="AE6" s="47"/>
      <c r="AF6" s="47"/>
      <c r="AG6" s="47"/>
      <c r="AH6" s="47"/>
      <c r="AI6" s="141" t="s">
        <v>1992</v>
      </c>
      <c r="AJ6" s="142">
        <v>42858</v>
      </c>
      <c r="AK6" s="51" t="e">
        <f>IF(#REF!="TERMINADO",100,100*(#REF!-M6+1)/P6)</f>
        <v>#REF!</v>
      </c>
      <c r="AL6" s="143"/>
      <c r="AM6" s="150"/>
      <c r="AN6" s="151"/>
      <c r="AO6" s="151"/>
      <c r="AP6" s="151"/>
      <c r="AQ6" s="41"/>
      <c r="AR6" s="146"/>
    </row>
    <row r="7" spans="1:44" s="53" customFormat="1" ht="13.5" customHeight="1" thickTop="1" thickBot="1" x14ac:dyDescent="0.25">
      <c r="A7" s="147">
        <v>5</v>
      </c>
      <c r="B7" s="126" t="s">
        <v>2000</v>
      </c>
      <c r="C7" s="39">
        <v>42753</v>
      </c>
      <c r="D7" s="39"/>
      <c r="E7" s="40" t="s">
        <v>2007</v>
      </c>
      <c r="F7" s="129" t="s">
        <v>66</v>
      </c>
      <c r="G7" s="126" t="s">
        <v>75</v>
      </c>
      <c r="H7" s="130" t="s">
        <v>1989</v>
      </c>
      <c r="I7" s="42">
        <v>5800000</v>
      </c>
      <c r="J7" s="131">
        <f t="shared" si="0"/>
        <v>8700000</v>
      </c>
      <c r="K7" s="133" t="s">
        <v>1990</v>
      </c>
      <c r="L7" s="41" t="s">
        <v>2008</v>
      </c>
      <c r="M7" s="44">
        <v>42753</v>
      </c>
      <c r="N7" s="44">
        <v>42790</v>
      </c>
      <c r="O7" s="44">
        <v>42790</v>
      </c>
      <c r="P7" s="134">
        <f t="shared" si="1"/>
        <v>37</v>
      </c>
      <c r="Q7" s="136">
        <f t="shared" si="2"/>
        <v>1.2333333333333334</v>
      </c>
      <c r="R7" s="152">
        <v>15</v>
      </c>
      <c r="S7" s="153">
        <v>42775</v>
      </c>
      <c r="T7" s="153">
        <v>42790</v>
      </c>
      <c r="U7" s="139"/>
      <c r="V7" s="139"/>
      <c r="W7" s="139"/>
      <c r="X7" s="139">
        <f t="shared" si="3"/>
        <v>15</v>
      </c>
      <c r="Y7" s="139"/>
      <c r="Z7" s="139"/>
      <c r="AA7" s="138">
        <v>42775</v>
      </c>
      <c r="AB7" s="140">
        <v>2900000</v>
      </c>
      <c r="AC7" s="47"/>
      <c r="AD7" s="47"/>
      <c r="AE7" s="47"/>
      <c r="AF7" s="47"/>
      <c r="AG7" s="47"/>
      <c r="AH7" s="47"/>
      <c r="AI7" s="141"/>
      <c r="AJ7" s="154"/>
      <c r="AK7" s="51" t="e">
        <f>IF(#REF!="TERMINADO",100,100*(#REF!-M7+1)/P7)</f>
        <v>#REF!</v>
      </c>
      <c r="AL7" s="143"/>
      <c r="AM7" s="150"/>
      <c r="AN7" s="151"/>
      <c r="AO7" s="151"/>
      <c r="AP7" s="151"/>
      <c r="AQ7" s="41"/>
      <c r="AR7" s="146"/>
    </row>
    <row r="8" spans="1:44" s="53" customFormat="1" ht="13.5" customHeight="1" thickTop="1" thickBot="1" x14ac:dyDescent="0.25">
      <c r="A8" s="147">
        <v>6</v>
      </c>
      <c r="B8" s="126" t="s">
        <v>2000</v>
      </c>
      <c r="C8" s="39">
        <v>42753</v>
      </c>
      <c r="D8" s="39"/>
      <c r="E8" s="40" t="s">
        <v>2009</v>
      </c>
      <c r="F8" s="129" t="s">
        <v>66</v>
      </c>
      <c r="G8" s="126" t="s">
        <v>75</v>
      </c>
      <c r="H8" s="130" t="s">
        <v>1989</v>
      </c>
      <c r="I8" s="42">
        <v>26500000</v>
      </c>
      <c r="J8" s="131">
        <f t="shared" si="0"/>
        <v>37100000</v>
      </c>
      <c r="K8" s="133" t="s">
        <v>1990</v>
      </c>
      <c r="L8" s="41" t="s">
        <v>2010</v>
      </c>
      <c r="M8" s="44">
        <v>42754</v>
      </c>
      <c r="N8" s="44">
        <v>42895</v>
      </c>
      <c r="O8" s="44">
        <v>42971</v>
      </c>
      <c r="P8" s="134">
        <f t="shared" si="1"/>
        <v>217</v>
      </c>
      <c r="Q8" s="136">
        <f t="shared" si="2"/>
        <v>7.2333333333333334</v>
      </c>
      <c r="R8" s="152">
        <v>60</v>
      </c>
      <c r="S8" s="153">
        <v>42893</v>
      </c>
      <c r="T8" s="153">
        <v>42955</v>
      </c>
      <c r="U8" s="152">
        <v>15</v>
      </c>
      <c r="V8" s="153">
        <v>42956</v>
      </c>
      <c r="W8" s="153">
        <v>42971</v>
      </c>
      <c r="X8" s="139">
        <f t="shared" si="3"/>
        <v>75</v>
      </c>
      <c r="Y8" s="139"/>
      <c r="Z8" s="139"/>
      <c r="AA8" s="138">
        <v>42893</v>
      </c>
      <c r="AB8" s="140">
        <v>10600000</v>
      </c>
      <c r="AC8" s="47"/>
      <c r="AD8" s="47"/>
      <c r="AE8" s="47"/>
      <c r="AF8" s="47"/>
      <c r="AG8" s="47"/>
      <c r="AH8" s="47"/>
      <c r="AI8" s="141" t="s">
        <v>1992</v>
      </c>
      <c r="AJ8" s="142">
        <v>42893</v>
      </c>
      <c r="AK8" s="51" t="e">
        <f>IF(#REF!="TERMINADO",100,100*(#REF!-M8+1)/P8)</f>
        <v>#REF!</v>
      </c>
      <c r="AL8" s="155"/>
      <c r="AM8" s="150"/>
      <c r="AN8" s="151"/>
      <c r="AO8" s="151"/>
      <c r="AP8" s="151"/>
      <c r="AQ8" s="41"/>
      <c r="AR8" s="156"/>
    </row>
    <row r="9" spans="1:44" s="53" customFormat="1" ht="13.5" customHeight="1" thickTop="1" thickBot="1" x14ac:dyDescent="0.25">
      <c r="A9" s="147">
        <v>7</v>
      </c>
      <c r="B9" s="41" t="s">
        <v>2011</v>
      </c>
      <c r="C9" s="39">
        <v>42754</v>
      </c>
      <c r="D9" s="39"/>
      <c r="E9" s="40" t="s">
        <v>2012</v>
      </c>
      <c r="F9" s="129" t="s">
        <v>66</v>
      </c>
      <c r="G9" s="126" t="s">
        <v>75</v>
      </c>
      <c r="H9" s="130" t="s">
        <v>1989</v>
      </c>
      <c r="I9" s="42">
        <v>20000000</v>
      </c>
      <c r="J9" s="131">
        <f t="shared" si="0"/>
        <v>20000000</v>
      </c>
      <c r="K9" s="133" t="s">
        <v>1990</v>
      </c>
      <c r="L9" s="41" t="s">
        <v>2013</v>
      </c>
      <c r="M9" s="44">
        <v>42755</v>
      </c>
      <c r="N9" s="44">
        <v>42906</v>
      </c>
      <c r="O9" s="44">
        <v>42906</v>
      </c>
      <c r="P9" s="134">
        <f t="shared" si="1"/>
        <v>151</v>
      </c>
      <c r="Q9" s="136">
        <f t="shared" si="2"/>
        <v>5.0333333333333332</v>
      </c>
      <c r="R9" s="137"/>
      <c r="S9" s="138"/>
      <c r="T9" s="138"/>
      <c r="U9" s="139"/>
      <c r="V9" s="153"/>
      <c r="W9" s="153"/>
      <c r="X9" s="139">
        <f t="shared" si="3"/>
        <v>0</v>
      </c>
      <c r="Y9" s="139"/>
      <c r="Z9" s="139"/>
      <c r="AA9" s="138"/>
      <c r="AB9" s="140"/>
      <c r="AC9" s="47"/>
      <c r="AD9" s="47"/>
      <c r="AE9" s="47"/>
      <c r="AF9" s="47"/>
      <c r="AG9" s="47"/>
      <c r="AH9" s="47"/>
      <c r="AI9" s="141"/>
      <c r="AJ9" s="141"/>
      <c r="AK9" s="51" t="e">
        <f>IF(#REF!="TERMINADO",100,100*(#REF!-M9+1)/P9)</f>
        <v>#REF!</v>
      </c>
      <c r="AL9" s="143"/>
      <c r="AM9" s="150"/>
      <c r="AN9" s="151"/>
      <c r="AO9" s="151"/>
      <c r="AP9" s="151"/>
      <c r="AQ9" s="41"/>
      <c r="AR9" s="146"/>
    </row>
    <row r="10" spans="1:44" s="53" customFormat="1" ht="13.5" customHeight="1" thickTop="1" thickBot="1" x14ac:dyDescent="0.25">
      <c r="A10" s="147">
        <v>8</v>
      </c>
      <c r="B10" s="41" t="s">
        <v>2011</v>
      </c>
      <c r="C10" s="39">
        <v>42754</v>
      </c>
      <c r="D10" s="39"/>
      <c r="E10" s="40" t="s">
        <v>2014</v>
      </c>
      <c r="F10" s="129" t="s">
        <v>66</v>
      </c>
      <c r="G10" s="126" t="s">
        <v>75</v>
      </c>
      <c r="H10" s="130" t="s">
        <v>1989</v>
      </c>
      <c r="I10" s="42">
        <v>21600000</v>
      </c>
      <c r="J10" s="131">
        <f t="shared" si="0"/>
        <v>21600000</v>
      </c>
      <c r="K10" s="133" t="s">
        <v>1990</v>
      </c>
      <c r="L10" s="41" t="s">
        <v>92</v>
      </c>
      <c r="M10" s="44">
        <v>42755</v>
      </c>
      <c r="N10" s="44">
        <v>42935</v>
      </c>
      <c r="O10" s="44">
        <v>42935</v>
      </c>
      <c r="P10" s="134">
        <f t="shared" si="1"/>
        <v>180</v>
      </c>
      <c r="Q10" s="136">
        <f t="shared" si="2"/>
        <v>6</v>
      </c>
      <c r="R10" s="137"/>
      <c r="S10" s="138"/>
      <c r="T10" s="138"/>
      <c r="U10" s="139"/>
      <c r="V10" s="153"/>
      <c r="W10" s="153"/>
      <c r="X10" s="139">
        <f t="shared" si="3"/>
        <v>0</v>
      </c>
      <c r="Y10" s="139"/>
      <c r="Z10" s="139"/>
      <c r="AA10" s="138"/>
      <c r="AB10" s="140"/>
      <c r="AC10" s="47"/>
      <c r="AD10" s="47"/>
      <c r="AE10" s="47"/>
      <c r="AF10" s="47"/>
      <c r="AG10" s="47"/>
      <c r="AH10" s="47"/>
      <c r="AI10" s="141"/>
      <c r="AJ10" s="141"/>
      <c r="AK10" s="51" t="e">
        <f>IF(#REF!="TERMINADO",100,100*(#REF!-M10+1)/P10)</f>
        <v>#REF!</v>
      </c>
      <c r="AL10" s="143"/>
      <c r="AM10" s="150"/>
      <c r="AN10" s="151"/>
      <c r="AO10" s="151"/>
      <c r="AP10" s="151"/>
      <c r="AQ10" s="41"/>
      <c r="AR10" s="146"/>
    </row>
    <row r="11" spans="1:44" s="53" customFormat="1" ht="13.5" customHeight="1" thickTop="1" thickBot="1" x14ac:dyDescent="0.25">
      <c r="A11" s="147">
        <v>9</v>
      </c>
      <c r="B11" s="126" t="s">
        <v>2000</v>
      </c>
      <c r="C11" s="39">
        <v>42754</v>
      </c>
      <c r="D11" s="39"/>
      <c r="E11" s="40" t="s">
        <v>2015</v>
      </c>
      <c r="F11" s="129" t="s">
        <v>66</v>
      </c>
      <c r="G11" s="126" t="s">
        <v>71</v>
      </c>
      <c r="H11" s="130" t="s">
        <v>1989</v>
      </c>
      <c r="I11" s="42">
        <v>15000000</v>
      </c>
      <c r="J11" s="131">
        <f t="shared" si="0"/>
        <v>17500000</v>
      </c>
      <c r="K11" s="133" t="s">
        <v>1990</v>
      </c>
      <c r="L11" s="41" t="s">
        <v>2016</v>
      </c>
      <c r="M11" s="44">
        <v>42755</v>
      </c>
      <c r="N11" s="44">
        <v>42925</v>
      </c>
      <c r="O11" s="44">
        <v>42971</v>
      </c>
      <c r="P11" s="134">
        <f t="shared" si="1"/>
        <v>216</v>
      </c>
      <c r="Q11" s="136">
        <f t="shared" si="2"/>
        <v>7.2</v>
      </c>
      <c r="R11" s="137">
        <v>30</v>
      </c>
      <c r="S11" s="138">
        <v>42923</v>
      </c>
      <c r="T11" s="138">
        <v>42955</v>
      </c>
      <c r="U11" s="139">
        <v>15</v>
      </c>
      <c r="V11" s="153">
        <v>42956</v>
      </c>
      <c r="W11" s="153">
        <v>42971</v>
      </c>
      <c r="X11" s="139">
        <f t="shared" si="3"/>
        <v>45</v>
      </c>
      <c r="Y11" s="139"/>
      <c r="Z11" s="139"/>
      <c r="AA11" s="138">
        <v>42923</v>
      </c>
      <c r="AB11" s="140">
        <v>2500000</v>
      </c>
      <c r="AC11" s="47"/>
      <c r="AD11" s="47"/>
      <c r="AE11" s="47"/>
      <c r="AF11" s="47"/>
      <c r="AG11" s="47"/>
      <c r="AH11" s="47"/>
      <c r="AI11" s="141"/>
      <c r="AJ11" s="141"/>
      <c r="AK11" s="51" t="e">
        <f>IF(#REF!="TERMINADO",100,100*(#REF!-M11+1)/P11)</f>
        <v>#REF!</v>
      </c>
      <c r="AL11" s="143"/>
      <c r="AM11" s="144"/>
      <c r="AN11" s="145"/>
      <c r="AO11" s="145"/>
      <c r="AP11" s="145"/>
      <c r="AQ11" s="50"/>
      <c r="AR11" s="146"/>
    </row>
    <row r="12" spans="1:44" s="53" customFormat="1" ht="13.5" customHeight="1" thickTop="1" thickBot="1" x14ac:dyDescent="0.25">
      <c r="A12" s="147">
        <v>10</v>
      </c>
      <c r="B12" s="126" t="s">
        <v>2000</v>
      </c>
      <c r="C12" s="39">
        <v>42754</v>
      </c>
      <c r="D12" s="39"/>
      <c r="E12" s="40" t="s">
        <v>2017</v>
      </c>
      <c r="F12" s="129" t="s">
        <v>66</v>
      </c>
      <c r="G12" s="126" t="s">
        <v>71</v>
      </c>
      <c r="H12" s="130" t="s">
        <v>1989</v>
      </c>
      <c r="I12" s="42">
        <v>16800000</v>
      </c>
      <c r="J12" s="131">
        <f t="shared" si="0"/>
        <v>17546666</v>
      </c>
      <c r="K12" s="133" t="s">
        <v>1990</v>
      </c>
      <c r="L12" s="41" t="s">
        <v>2018</v>
      </c>
      <c r="M12" s="44">
        <v>42758</v>
      </c>
      <c r="N12" s="44">
        <v>42938</v>
      </c>
      <c r="O12" s="44">
        <v>42946</v>
      </c>
      <c r="P12" s="134">
        <f t="shared" si="1"/>
        <v>188</v>
      </c>
      <c r="Q12" s="136">
        <f t="shared" si="2"/>
        <v>6.2666666666666666</v>
      </c>
      <c r="R12" s="137">
        <v>8</v>
      </c>
      <c r="S12" s="138">
        <v>42937</v>
      </c>
      <c r="T12" s="138">
        <v>42946</v>
      </c>
      <c r="U12" s="139"/>
      <c r="V12" s="153"/>
      <c r="W12" s="153"/>
      <c r="X12" s="139">
        <f t="shared" si="3"/>
        <v>8</v>
      </c>
      <c r="Y12" s="139"/>
      <c r="Z12" s="139"/>
      <c r="AA12" s="138">
        <v>42937</v>
      </c>
      <c r="AB12" s="140">
        <v>746666</v>
      </c>
      <c r="AC12" s="47"/>
      <c r="AD12" s="47"/>
      <c r="AE12" s="47"/>
      <c r="AF12" s="47"/>
      <c r="AG12" s="47"/>
      <c r="AH12" s="47"/>
      <c r="AI12" s="141" t="s">
        <v>2019</v>
      </c>
      <c r="AJ12" s="142">
        <v>42937</v>
      </c>
      <c r="AK12" s="51" t="e">
        <f>IF(#REF!="TERMINADO",100,100*(#REF!-M12+1)/P12)</f>
        <v>#REF!</v>
      </c>
      <c r="AL12" s="143"/>
      <c r="AM12" s="144"/>
      <c r="AN12" s="145"/>
      <c r="AO12" s="145"/>
      <c r="AP12" s="145"/>
      <c r="AQ12" s="50"/>
      <c r="AR12" s="146"/>
    </row>
    <row r="13" spans="1:44" s="53" customFormat="1" ht="13.5" customHeight="1" thickTop="1" thickBot="1" x14ac:dyDescent="0.25">
      <c r="A13" s="147">
        <v>11</v>
      </c>
      <c r="B13" s="126" t="s">
        <v>2000</v>
      </c>
      <c r="C13" s="39">
        <v>42754</v>
      </c>
      <c r="D13" s="39"/>
      <c r="E13" s="40" t="s">
        <v>2020</v>
      </c>
      <c r="F13" s="129" t="s">
        <v>66</v>
      </c>
      <c r="G13" s="126" t="s">
        <v>75</v>
      </c>
      <c r="H13" s="130" t="s">
        <v>1989</v>
      </c>
      <c r="I13" s="42">
        <v>48000000</v>
      </c>
      <c r="J13" s="131">
        <f t="shared" si="0"/>
        <v>48000000</v>
      </c>
      <c r="K13" s="133" t="s">
        <v>1990</v>
      </c>
      <c r="L13" s="41" t="s">
        <v>2021</v>
      </c>
      <c r="M13" s="44">
        <v>42759</v>
      </c>
      <c r="N13" s="44">
        <v>42939</v>
      </c>
      <c r="O13" s="44">
        <v>42939</v>
      </c>
      <c r="P13" s="134">
        <f t="shared" si="1"/>
        <v>180</v>
      </c>
      <c r="Q13" s="136">
        <f t="shared" si="2"/>
        <v>6</v>
      </c>
      <c r="R13" s="137" t="s">
        <v>1968</v>
      </c>
      <c r="S13" s="138"/>
      <c r="T13" s="138"/>
      <c r="U13" s="139"/>
      <c r="V13" s="153"/>
      <c r="W13" s="153"/>
      <c r="X13" s="139" t="e">
        <f t="shared" si="3"/>
        <v>#VALUE!</v>
      </c>
      <c r="Y13" s="139"/>
      <c r="Z13" s="139"/>
      <c r="AA13" s="138"/>
      <c r="AB13" s="140"/>
      <c r="AC13" s="47"/>
      <c r="AD13" s="47"/>
      <c r="AE13" s="47"/>
      <c r="AF13" s="47"/>
      <c r="AG13" s="47"/>
      <c r="AH13" s="47"/>
      <c r="AI13" s="141"/>
      <c r="AJ13" s="141"/>
      <c r="AK13" s="51" t="e">
        <f>IF(#REF!="TERMINADO",100,100*(#REF!-M13+1)/P13)</f>
        <v>#REF!</v>
      </c>
      <c r="AL13" s="143"/>
      <c r="AM13" s="150"/>
      <c r="AN13" s="151"/>
      <c r="AO13" s="151"/>
      <c r="AP13" s="151"/>
      <c r="AQ13" s="41"/>
      <c r="AR13" s="107"/>
    </row>
    <row r="14" spans="1:44" s="57" customFormat="1" ht="13.5" customHeight="1" thickTop="1" thickBot="1" x14ac:dyDescent="0.25">
      <c r="A14" s="147">
        <v>12</v>
      </c>
      <c r="B14" s="41" t="s">
        <v>146</v>
      </c>
      <c r="C14" s="39">
        <v>42755</v>
      </c>
      <c r="D14" s="39"/>
      <c r="E14" s="40" t="s">
        <v>2022</v>
      </c>
      <c r="F14" s="129" t="s">
        <v>66</v>
      </c>
      <c r="G14" s="126" t="s">
        <v>75</v>
      </c>
      <c r="H14" s="130" t="s">
        <v>1989</v>
      </c>
      <c r="I14" s="42">
        <v>21000000</v>
      </c>
      <c r="J14" s="131">
        <f t="shared" si="0"/>
        <v>21000000</v>
      </c>
      <c r="K14" s="133" t="s">
        <v>1990</v>
      </c>
      <c r="L14" s="41" t="s">
        <v>186</v>
      </c>
      <c r="M14" s="44">
        <v>42758</v>
      </c>
      <c r="N14" s="44">
        <v>42938</v>
      </c>
      <c r="O14" s="44">
        <v>42938</v>
      </c>
      <c r="P14" s="134">
        <f t="shared" si="1"/>
        <v>180</v>
      </c>
      <c r="Q14" s="136">
        <f t="shared" si="2"/>
        <v>6</v>
      </c>
      <c r="R14" s="137"/>
      <c r="S14" s="138"/>
      <c r="T14" s="138"/>
      <c r="U14" s="139"/>
      <c r="V14" s="153"/>
      <c r="W14" s="153"/>
      <c r="X14" s="139">
        <f t="shared" si="3"/>
        <v>0</v>
      </c>
      <c r="Y14" s="139"/>
      <c r="Z14" s="139"/>
      <c r="AA14" s="138"/>
      <c r="AB14" s="140"/>
      <c r="AC14" s="47"/>
      <c r="AD14" s="47"/>
      <c r="AE14" s="47"/>
      <c r="AF14" s="47"/>
      <c r="AG14" s="47"/>
      <c r="AH14" s="47"/>
      <c r="AI14" s="141"/>
      <c r="AJ14" s="141"/>
      <c r="AK14" s="51" t="e">
        <f>IF(#REF!="TERMINADO",100,100*(#REF!-M14+1)/P14)</f>
        <v>#REF!</v>
      </c>
      <c r="AL14" s="143"/>
      <c r="AM14" s="150"/>
      <c r="AN14" s="151"/>
      <c r="AO14" s="151"/>
      <c r="AP14" s="151"/>
      <c r="AQ14" s="41"/>
      <c r="AR14" s="107"/>
    </row>
    <row r="15" spans="1:44" s="53" customFormat="1" ht="13.5" customHeight="1" thickTop="1" thickBot="1" x14ac:dyDescent="0.25">
      <c r="A15" s="147">
        <v>13</v>
      </c>
      <c r="B15" s="126" t="s">
        <v>2000</v>
      </c>
      <c r="C15" s="39">
        <v>42755</v>
      </c>
      <c r="D15" s="39"/>
      <c r="E15" s="40" t="s">
        <v>2023</v>
      </c>
      <c r="F15" s="129" t="s">
        <v>66</v>
      </c>
      <c r="G15" s="126" t="s">
        <v>75</v>
      </c>
      <c r="H15" s="130" t="s">
        <v>1989</v>
      </c>
      <c r="I15" s="42">
        <v>35400000</v>
      </c>
      <c r="J15" s="131">
        <f t="shared" si="0"/>
        <v>35400000</v>
      </c>
      <c r="K15" s="133" t="s">
        <v>1990</v>
      </c>
      <c r="L15" s="41" t="s">
        <v>2024</v>
      </c>
      <c r="M15" s="44">
        <v>42758</v>
      </c>
      <c r="N15" s="44">
        <v>42938</v>
      </c>
      <c r="O15" s="44">
        <v>42938</v>
      </c>
      <c r="P15" s="134">
        <f t="shared" si="1"/>
        <v>180</v>
      </c>
      <c r="Q15" s="136">
        <f t="shared" si="2"/>
        <v>6</v>
      </c>
      <c r="R15" s="137"/>
      <c r="S15" s="138"/>
      <c r="T15" s="138"/>
      <c r="U15" s="139"/>
      <c r="V15" s="139"/>
      <c r="W15" s="153"/>
      <c r="X15" s="139">
        <f t="shared" si="3"/>
        <v>0</v>
      </c>
      <c r="Y15" s="139"/>
      <c r="Z15" s="139"/>
      <c r="AA15" s="138"/>
      <c r="AB15" s="140"/>
      <c r="AC15" s="47"/>
      <c r="AD15" s="47"/>
      <c r="AE15" s="47"/>
      <c r="AF15" s="47"/>
      <c r="AG15" s="47"/>
      <c r="AH15" s="47"/>
      <c r="AI15" s="141"/>
      <c r="AJ15" s="141"/>
      <c r="AK15" s="51" t="e">
        <f>IF(#REF!="TERMINADO",100,100*(#REF!-M15+1)/P15)</f>
        <v>#REF!</v>
      </c>
      <c r="AL15" s="143"/>
      <c r="AM15" s="150"/>
      <c r="AN15" s="151"/>
      <c r="AO15" s="151"/>
      <c r="AP15" s="151"/>
      <c r="AQ15" s="41"/>
      <c r="AR15" s="107"/>
    </row>
    <row r="16" spans="1:44" s="53" customFormat="1" ht="13.5" customHeight="1" thickTop="1" thickBot="1" x14ac:dyDescent="0.25">
      <c r="A16" s="147">
        <v>14</v>
      </c>
      <c r="B16" s="126" t="s">
        <v>2000</v>
      </c>
      <c r="C16" s="39">
        <v>42755</v>
      </c>
      <c r="D16" s="39"/>
      <c r="E16" s="40" t="s">
        <v>2025</v>
      </c>
      <c r="F16" s="129" t="s">
        <v>66</v>
      </c>
      <c r="G16" s="126" t="s">
        <v>75</v>
      </c>
      <c r="H16" s="130" t="s">
        <v>1989</v>
      </c>
      <c r="I16" s="42">
        <v>43800000</v>
      </c>
      <c r="J16" s="131">
        <f t="shared" si="0"/>
        <v>43800000</v>
      </c>
      <c r="K16" s="133" t="s">
        <v>1990</v>
      </c>
      <c r="L16" s="41" t="s">
        <v>2026</v>
      </c>
      <c r="M16" s="44">
        <v>42759</v>
      </c>
      <c r="N16" s="44">
        <v>42939</v>
      </c>
      <c r="O16" s="44">
        <v>42939</v>
      </c>
      <c r="P16" s="134">
        <f t="shared" si="1"/>
        <v>180</v>
      </c>
      <c r="Q16" s="136">
        <f t="shared" si="2"/>
        <v>6</v>
      </c>
      <c r="R16" s="137"/>
      <c r="S16" s="138"/>
      <c r="T16" s="138"/>
      <c r="U16" s="139"/>
      <c r="V16" s="139"/>
      <c r="W16" s="153"/>
      <c r="X16" s="139">
        <f t="shared" si="3"/>
        <v>0</v>
      </c>
      <c r="Y16" s="139"/>
      <c r="Z16" s="139"/>
      <c r="AA16" s="138"/>
      <c r="AB16" s="140"/>
      <c r="AC16" s="47"/>
      <c r="AD16" s="47"/>
      <c r="AE16" s="47"/>
      <c r="AF16" s="47"/>
      <c r="AG16" s="47"/>
      <c r="AH16" s="47"/>
      <c r="AI16" s="141"/>
      <c r="AJ16" s="141"/>
      <c r="AK16" s="51" t="e">
        <f>IF(#REF!="TERMINADO",100,100*(#REF!-M16+1)/P16)</f>
        <v>#REF!</v>
      </c>
      <c r="AL16" s="143"/>
      <c r="AM16" s="150"/>
      <c r="AN16" s="151"/>
      <c r="AO16" s="151"/>
      <c r="AP16" s="151"/>
      <c r="AQ16" s="41"/>
      <c r="AR16" s="107"/>
    </row>
    <row r="17" spans="1:44" s="53" customFormat="1" ht="13.5" customHeight="1" thickTop="1" thickBot="1" x14ac:dyDescent="0.25">
      <c r="A17" s="147">
        <v>15</v>
      </c>
      <c r="B17" s="126" t="s">
        <v>2000</v>
      </c>
      <c r="C17" s="39">
        <v>42759</v>
      </c>
      <c r="D17" s="39"/>
      <c r="E17" s="40" t="s">
        <v>2027</v>
      </c>
      <c r="F17" s="129" t="s">
        <v>66</v>
      </c>
      <c r="G17" s="126" t="s">
        <v>75</v>
      </c>
      <c r="H17" s="130" t="s">
        <v>1989</v>
      </c>
      <c r="I17" s="42">
        <v>61833333</v>
      </c>
      <c r="J17" s="131">
        <f t="shared" si="0"/>
        <v>37983333</v>
      </c>
      <c r="K17" s="133" t="s">
        <v>1990</v>
      </c>
      <c r="L17" s="41" t="s">
        <v>2028</v>
      </c>
      <c r="M17" s="44">
        <v>42759</v>
      </c>
      <c r="N17" s="44">
        <v>42939</v>
      </c>
      <c r="O17" s="135">
        <v>42962</v>
      </c>
      <c r="P17" s="134">
        <f t="shared" si="1"/>
        <v>203</v>
      </c>
      <c r="Q17" s="136">
        <f t="shared" si="2"/>
        <v>6.7666666666666666</v>
      </c>
      <c r="R17" s="137"/>
      <c r="S17" s="138"/>
      <c r="T17" s="138"/>
      <c r="U17" s="139"/>
      <c r="V17" s="139"/>
      <c r="W17" s="139"/>
      <c r="X17" s="139">
        <f t="shared" si="3"/>
        <v>0</v>
      </c>
      <c r="Y17" s="139"/>
      <c r="Z17" s="139"/>
      <c r="AA17" s="138">
        <v>42858</v>
      </c>
      <c r="AB17" s="140">
        <v>-23850000</v>
      </c>
      <c r="AC17" s="47"/>
      <c r="AD17" s="47"/>
      <c r="AE17" s="47"/>
      <c r="AF17" s="47"/>
      <c r="AG17" s="47"/>
      <c r="AH17" s="47"/>
      <c r="AI17" s="141" t="s">
        <v>1992</v>
      </c>
      <c r="AJ17" s="142">
        <v>42858</v>
      </c>
      <c r="AK17" s="51" t="e">
        <f>IF(#REF!="TERMINADO",100,100*(#REF!-M17+1)/P17)</f>
        <v>#REF!</v>
      </c>
      <c r="AL17" s="143"/>
      <c r="AM17" s="150"/>
      <c r="AN17" s="151"/>
      <c r="AO17" s="151"/>
      <c r="AP17" s="151"/>
      <c r="AQ17" s="41"/>
      <c r="AR17" s="107"/>
    </row>
    <row r="18" spans="1:44" s="53" customFormat="1" ht="13.5" customHeight="1" thickTop="1" thickBot="1" x14ac:dyDescent="0.25">
      <c r="A18" s="147">
        <v>16</v>
      </c>
      <c r="B18" s="126" t="s">
        <v>2000</v>
      </c>
      <c r="C18" s="39">
        <v>42759</v>
      </c>
      <c r="D18" s="39"/>
      <c r="E18" s="40" t="s">
        <v>2029</v>
      </c>
      <c r="F18" s="129" t="s">
        <v>66</v>
      </c>
      <c r="G18" s="126" t="s">
        <v>75</v>
      </c>
      <c r="H18" s="130" t="s">
        <v>1989</v>
      </c>
      <c r="I18" s="42">
        <v>63800000</v>
      </c>
      <c r="J18" s="131">
        <f t="shared" si="0"/>
        <v>41566667</v>
      </c>
      <c r="K18" s="133" t="s">
        <v>1990</v>
      </c>
      <c r="L18" s="41" t="s">
        <v>2030</v>
      </c>
      <c r="M18" s="44">
        <v>42759</v>
      </c>
      <c r="N18" s="44">
        <v>43079</v>
      </c>
      <c r="O18" s="135">
        <v>42962</v>
      </c>
      <c r="P18" s="134">
        <f t="shared" si="1"/>
        <v>203</v>
      </c>
      <c r="Q18" s="136">
        <f t="shared" si="2"/>
        <v>6.7666666666666666</v>
      </c>
      <c r="R18" s="137"/>
      <c r="S18" s="138"/>
      <c r="T18" s="138"/>
      <c r="U18" s="139"/>
      <c r="V18" s="139"/>
      <c r="W18" s="139"/>
      <c r="X18" s="139">
        <f t="shared" si="3"/>
        <v>0</v>
      </c>
      <c r="Y18" s="139"/>
      <c r="Z18" s="139"/>
      <c r="AA18" s="138">
        <v>42858</v>
      </c>
      <c r="AB18" s="140">
        <v>-22233333</v>
      </c>
      <c r="AC18" s="47"/>
      <c r="AD18" s="47"/>
      <c r="AE18" s="47"/>
      <c r="AF18" s="47"/>
      <c r="AG18" s="47"/>
      <c r="AH18" s="47"/>
      <c r="AI18" s="141" t="s">
        <v>1992</v>
      </c>
      <c r="AJ18" s="142">
        <v>42858</v>
      </c>
      <c r="AK18" s="51" t="e">
        <f>IF(#REF!="TERMINADO",100,100*(#REF!-M18+1)/P18)</f>
        <v>#REF!</v>
      </c>
      <c r="AL18" s="157"/>
      <c r="AM18" s="158"/>
      <c r="AN18" s="159"/>
      <c r="AO18" s="159"/>
      <c r="AP18" s="159"/>
      <c r="AQ18" s="41"/>
      <c r="AR18" s="107"/>
    </row>
    <row r="19" spans="1:44" s="53" customFormat="1" ht="13.5" customHeight="1" thickTop="1" thickBot="1" x14ac:dyDescent="0.25">
      <c r="A19" s="147">
        <v>17</v>
      </c>
      <c r="B19" s="126" t="s">
        <v>1987</v>
      </c>
      <c r="C19" s="39">
        <v>42759</v>
      </c>
      <c r="D19" s="39"/>
      <c r="E19" s="40" t="s">
        <v>2031</v>
      </c>
      <c r="F19" s="129" t="s">
        <v>66</v>
      </c>
      <c r="G19" s="126" t="s">
        <v>71</v>
      </c>
      <c r="H19" s="130" t="s">
        <v>1989</v>
      </c>
      <c r="I19" s="42">
        <v>16800000</v>
      </c>
      <c r="J19" s="131">
        <f t="shared" si="0"/>
        <v>16800000</v>
      </c>
      <c r="K19" s="133" t="s">
        <v>1990</v>
      </c>
      <c r="L19" s="41" t="s">
        <v>2032</v>
      </c>
      <c r="M19" s="44">
        <v>42759</v>
      </c>
      <c r="N19" s="44">
        <v>42939</v>
      </c>
      <c r="O19" s="44">
        <v>42939</v>
      </c>
      <c r="P19" s="134">
        <f t="shared" si="1"/>
        <v>180</v>
      </c>
      <c r="Q19" s="136">
        <f t="shared" si="2"/>
        <v>6</v>
      </c>
      <c r="R19" s="137"/>
      <c r="S19" s="138"/>
      <c r="T19" s="138"/>
      <c r="U19" s="139"/>
      <c r="V19" s="139"/>
      <c r="W19" s="139"/>
      <c r="X19" s="139">
        <f t="shared" si="3"/>
        <v>0</v>
      </c>
      <c r="Y19" s="139"/>
      <c r="Z19" s="139"/>
      <c r="AA19" s="138"/>
      <c r="AB19" s="140"/>
      <c r="AC19" s="47"/>
      <c r="AD19" s="47"/>
      <c r="AE19" s="47"/>
      <c r="AF19" s="47"/>
      <c r="AG19" s="47"/>
      <c r="AH19" s="47"/>
      <c r="AI19" s="41"/>
      <c r="AJ19" s="41"/>
      <c r="AK19" s="51" t="e">
        <f>IF(#REF!="TERMINADO",100,100*(#REF!-M19+1)/P19)</f>
        <v>#REF!</v>
      </c>
      <c r="AL19" s="157"/>
      <c r="AM19" s="158"/>
      <c r="AN19" s="159"/>
      <c r="AO19" s="159"/>
      <c r="AP19" s="159"/>
      <c r="AQ19" s="41"/>
      <c r="AR19" s="146"/>
    </row>
    <row r="20" spans="1:44" s="53" customFormat="1" ht="13.5" customHeight="1" thickTop="1" thickBot="1" x14ac:dyDescent="0.25">
      <c r="A20" s="125">
        <v>18</v>
      </c>
      <c r="B20" s="41" t="s">
        <v>53</v>
      </c>
      <c r="C20" s="39">
        <v>42759</v>
      </c>
      <c r="D20" s="39"/>
      <c r="E20" s="40" t="s">
        <v>2033</v>
      </c>
      <c r="F20" s="129" t="s">
        <v>66</v>
      </c>
      <c r="G20" s="126" t="s">
        <v>75</v>
      </c>
      <c r="H20" s="130" t="s">
        <v>1989</v>
      </c>
      <c r="I20" s="42">
        <v>48000000</v>
      </c>
      <c r="J20" s="131">
        <f t="shared" si="0"/>
        <v>48000000</v>
      </c>
      <c r="K20" s="133" t="s">
        <v>1990</v>
      </c>
      <c r="L20" s="41" t="s">
        <v>2034</v>
      </c>
      <c r="M20" s="44">
        <v>42759</v>
      </c>
      <c r="N20" s="44">
        <v>42916</v>
      </c>
      <c r="O20" s="44">
        <v>42916</v>
      </c>
      <c r="P20" s="134">
        <f t="shared" si="1"/>
        <v>157</v>
      </c>
      <c r="Q20" s="136">
        <f t="shared" si="2"/>
        <v>5.2333333333333334</v>
      </c>
      <c r="R20" s="137"/>
      <c r="S20" s="138"/>
      <c r="T20" s="138"/>
      <c r="U20" s="139"/>
      <c r="V20" s="139"/>
      <c r="W20" s="139"/>
      <c r="X20" s="139">
        <f t="shared" si="3"/>
        <v>0</v>
      </c>
      <c r="Y20" s="139"/>
      <c r="Z20" s="139"/>
      <c r="AA20" s="138"/>
      <c r="AB20" s="140"/>
      <c r="AC20" s="47"/>
      <c r="AD20" s="47"/>
      <c r="AE20" s="47"/>
      <c r="AF20" s="47"/>
      <c r="AG20" s="47"/>
      <c r="AH20" s="47"/>
      <c r="AI20" s="41"/>
      <c r="AJ20" s="41"/>
      <c r="AK20" s="51" t="e">
        <f>IF(#REF!="TERMINADO",100,100*(#REF!-M20+1)/P20)</f>
        <v>#REF!</v>
      </c>
      <c r="AL20" s="157"/>
      <c r="AM20" s="158"/>
      <c r="AN20" s="159"/>
      <c r="AO20" s="159"/>
      <c r="AP20" s="159"/>
      <c r="AQ20" s="41"/>
      <c r="AR20" s="107"/>
    </row>
    <row r="21" spans="1:44" s="53" customFormat="1" ht="13.5" customHeight="1" thickTop="1" thickBot="1" x14ac:dyDescent="0.25">
      <c r="A21" s="147">
        <v>19</v>
      </c>
      <c r="B21" s="126" t="s">
        <v>2000</v>
      </c>
      <c r="C21" s="39">
        <v>42759</v>
      </c>
      <c r="D21" s="39"/>
      <c r="E21" s="40" t="s">
        <v>2035</v>
      </c>
      <c r="F21" s="129" t="s">
        <v>66</v>
      </c>
      <c r="G21" s="126" t="s">
        <v>75</v>
      </c>
      <c r="H21" s="130" t="s">
        <v>1989</v>
      </c>
      <c r="I21" s="42">
        <v>48000000</v>
      </c>
      <c r="J21" s="131">
        <f t="shared" si="0"/>
        <v>48000000</v>
      </c>
      <c r="K21" s="133" t="s">
        <v>1990</v>
      </c>
      <c r="L21" s="41" t="s">
        <v>2036</v>
      </c>
      <c r="M21" s="44">
        <v>42759</v>
      </c>
      <c r="N21" s="44">
        <v>42988</v>
      </c>
      <c r="O21" s="44">
        <v>42988</v>
      </c>
      <c r="P21" s="134">
        <f t="shared" si="1"/>
        <v>229</v>
      </c>
      <c r="Q21" s="136">
        <f t="shared" si="2"/>
        <v>7.6333333333333337</v>
      </c>
      <c r="R21" s="60" t="s">
        <v>2037</v>
      </c>
      <c r="S21" s="48"/>
      <c r="T21" s="48"/>
      <c r="U21" s="47"/>
      <c r="V21" s="47"/>
      <c r="W21" s="47"/>
      <c r="X21" s="139" t="e">
        <f t="shared" si="3"/>
        <v>#VALUE!</v>
      </c>
      <c r="Y21" s="47"/>
      <c r="Z21" s="47"/>
      <c r="AA21" s="48"/>
      <c r="AB21" s="49"/>
      <c r="AC21" s="47"/>
      <c r="AD21" s="47"/>
      <c r="AE21" s="47"/>
      <c r="AF21" s="47"/>
      <c r="AG21" s="47"/>
      <c r="AH21" s="47"/>
      <c r="AI21" s="41"/>
      <c r="AJ21" s="41"/>
      <c r="AK21" s="51" t="e">
        <f>IF(#REF!="TERMINADO",100,100*(#REF!-M21+1)/P21)</f>
        <v>#REF!</v>
      </c>
      <c r="AL21" s="157"/>
      <c r="AM21" s="158"/>
      <c r="AN21" s="159"/>
      <c r="AO21" s="159"/>
      <c r="AP21" s="159"/>
      <c r="AQ21" s="41"/>
      <c r="AR21" s="107"/>
    </row>
    <row r="22" spans="1:44" s="57" customFormat="1" ht="13.5" customHeight="1" thickTop="1" thickBot="1" x14ac:dyDescent="0.25">
      <c r="A22" s="147">
        <v>20</v>
      </c>
      <c r="B22" s="126" t="s">
        <v>2000</v>
      </c>
      <c r="C22" s="39">
        <v>42759</v>
      </c>
      <c r="D22" s="39"/>
      <c r="E22" s="40" t="s">
        <v>2038</v>
      </c>
      <c r="F22" s="129" t="s">
        <v>66</v>
      </c>
      <c r="G22" s="126" t="s">
        <v>75</v>
      </c>
      <c r="H22" s="130" t="s">
        <v>1989</v>
      </c>
      <c r="I22" s="42">
        <v>34800000</v>
      </c>
      <c r="J22" s="131">
        <f t="shared" si="0"/>
        <v>37700000</v>
      </c>
      <c r="K22" s="133" t="s">
        <v>1990</v>
      </c>
      <c r="L22" s="41" t="s">
        <v>2039</v>
      </c>
      <c r="M22" s="44">
        <v>42759</v>
      </c>
      <c r="N22" s="44">
        <v>42939</v>
      </c>
      <c r="O22" s="44">
        <v>42939</v>
      </c>
      <c r="P22" s="134">
        <f t="shared" si="1"/>
        <v>180</v>
      </c>
      <c r="Q22" s="136">
        <f t="shared" si="2"/>
        <v>6</v>
      </c>
      <c r="R22" s="137">
        <v>15</v>
      </c>
      <c r="S22" s="138">
        <v>42937</v>
      </c>
      <c r="T22" s="48"/>
      <c r="U22" s="47"/>
      <c r="V22" s="47"/>
      <c r="W22" s="47"/>
      <c r="X22" s="139">
        <f t="shared" si="3"/>
        <v>15</v>
      </c>
      <c r="Y22" s="47"/>
      <c r="Z22" s="139"/>
      <c r="AA22" s="138">
        <v>42937</v>
      </c>
      <c r="AB22" s="140">
        <v>2900000</v>
      </c>
      <c r="AC22" s="47"/>
      <c r="AD22" s="47"/>
      <c r="AE22" s="47"/>
      <c r="AF22" s="47"/>
      <c r="AG22" s="47"/>
      <c r="AH22" s="47"/>
      <c r="AI22" s="160" t="s">
        <v>2019</v>
      </c>
      <c r="AJ22" s="161">
        <v>42937</v>
      </c>
      <c r="AK22" s="51" t="e">
        <f>IF(#REF!="TERMINADO",100,100*(#REF!-M22+1)/P22)</f>
        <v>#REF!</v>
      </c>
      <c r="AL22" s="157"/>
      <c r="AM22" s="158"/>
      <c r="AN22" s="159"/>
      <c r="AO22" s="159"/>
      <c r="AP22" s="159"/>
      <c r="AQ22" s="41"/>
      <c r="AR22" s="107"/>
    </row>
    <row r="23" spans="1:44" s="53" customFormat="1" ht="13.5" customHeight="1" thickTop="1" thickBot="1" x14ac:dyDescent="0.25">
      <c r="A23" s="147">
        <v>21</v>
      </c>
      <c r="B23" s="126" t="s">
        <v>2000</v>
      </c>
      <c r="C23" s="39">
        <v>42759</v>
      </c>
      <c r="D23" s="39"/>
      <c r="E23" s="40" t="s">
        <v>2040</v>
      </c>
      <c r="F23" s="129" t="s">
        <v>66</v>
      </c>
      <c r="G23" s="126" t="s">
        <v>71</v>
      </c>
      <c r="H23" s="130" t="s">
        <v>1989</v>
      </c>
      <c r="I23" s="42">
        <v>13800000</v>
      </c>
      <c r="J23" s="131">
        <f t="shared" si="0"/>
        <v>13800000</v>
      </c>
      <c r="K23" s="133" t="s">
        <v>1990</v>
      </c>
      <c r="L23" s="41" t="s">
        <v>2041</v>
      </c>
      <c r="M23" s="44">
        <v>42760</v>
      </c>
      <c r="N23" s="44">
        <v>42940</v>
      </c>
      <c r="O23" s="44">
        <v>42940</v>
      </c>
      <c r="P23" s="134">
        <f t="shared" si="1"/>
        <v>180</v>
      </c>
      <c r="Q23" s="136">
        <f t="shared" si="2"/>
        <v>6</v>
      </c>
      <c r="R23" s="60"/>
      <c r="S23" s="48"/>
      <c r="T23" s="48"/>
      <c r="U23" s="47"/>
      <c r="V23" s="47"/>
      <c r="W23" s="47"/>
      <c r="X23" s="139">
        <f t="shared" si="3"/>
        <v>0</v>
      </c>
      <c r="Y23" s="47"/>
      <c r="Z23" s="47"/>
      <c r="AA23" s="48"/>
      <c r="AB23" s="49"/>
      <c r="AC23" s="47"/>
      <c r="AD23" s="47"/>
      <c r="AE23" s="47"/>
      <c r="AF23" s="47"/>
      <c r="AG23" s="47"/>
      <c r="AH23" s="47"/>
      <c r="AI23" s="41"/>
      <c r="AJ23" s="41"/>
      <c r="AK23" s="51" t="e">
        <f>IF(#REF!="TERMINADO",100,100*(#REF!-M23+1)/P23)</f>
        <v>#REF!</v>
      </c>
      <c r="AL23" s="157"/>
      <c r="AM23" s="162" t="s">
        <v>2042</v>
      </c>
      <c r="AN23" s="163"/>
      <c r="AO23" s="163"/>
      <c r="AP23" s="163"/>
      <c r="AQ23" s="160"/>
      <c r="AR23" s="146"/>
    </row>
    <row r="24" spans="1:44" s="53" customFormat="1" ht="13.5" customHeight="1" thickTop="1" thickBot="1" x14ac:dyDescent="0.25">
      <c r="A24" s="147">
        <v>22</v>
      </c>
      <c r="B24" s="41" t="s">
        <v>63</v>
      </c>
      <c r="C24" s="39">
        <v>42759</v>
      </c>
      <c r="D24" s="39"/>
      <c r="E24" s="40" t="s">
        <v>2043</v>
      </c>
      <c r="F24" s="129" t="s">
        <v>66</v>
      </c>
      <c r="G24" s="126" t="s">
        <v>75</v>
      </c>
      <c r="H24" s="130" t="s">
        <v>1989</v>
      </c>
      <c r="I24" s="42">
        <v>41400000</v>
      </c>
      <c r="J24" s="131">
        <f t="shared" si="0"/>
        <v>41400000</v>
      </c>
      <c r="K24" s="133" t="s">
        <v>1990</v>
      </c>
      <c r="L24" s="41" t="s">
        <v>2044</v>
      </c>
      <c r="M24" s="44">
        <v>42759</v>
      </c>
      <c r="N24" s="44">
        <v>42925</v>
      </c>
      <c r="O24" s="44">
        <v>42925</v>
      </c>
      <c r="P24" s="134">
        <f t="shared" si="1"/>
        <v>166</v>
      </c>
      <c r="Q24" s="136">
        <f t="shared" si="2"/>
        <v>5.5333333333333332</v>
      </c>
      <c r="R24" s="60"/>
      <c r="S24" s="48"/>
      <c r="T24" s="48"/>
      <c r="U24" s="47"/>
      <c r="V24" s="47"/>
      <c r="W24" s="47"/>
      <c r="X24" s="139">
        <f t="shared" si="3"/>
        <v>0</v>
      </c>
      <c r="Y24" s="47"/>
      <c r="Z24" s="47"/>
      <c r="AA24" s="48"/>
      <c r="AB24" s="49"/>
      <c r="AC24" s="47"/>
      <c r="AD24" s="47"/>
      <c r="AE24" s="47"/>
      <c r="AF24" s="47"/>
      <c r="AG24" s="47"/>
      <c r="AH24" s="47"/>
      <c r="AI24" s="41"/>
      <c r="AJ24" s="41"/>
      <c r="AK24" s="51" t="e">
        <f>IF(#REF!="TERMINADO",100,100*(#REF!-M24+1)/P24)</f>
        <v>#REF!</v>
      </c>
      <c r="AL24" s="157"/>
      <c r="AM24" s="158"/>
      <c r="AN24" s="159"/>
      <c r="AO24" s="159"/>
      <c r="AP24" s="159"/>
      <c r="AQ24" s="41"/>
      <c r="AR24" s="107"/>
    </row>
    <row r="25" spans="1:44" s="53" customFormat="1" ht="13.5" customHeight="1" thickTop="1" thickBot="1" x14ac:dyDescent="0.25">
      <c r="A25" s="147">
        <v>23</v>
      </c>
      <c r="B25" s="41" t="s">
        <v>63</v>
      </c>
      <c r="C25" s="39">
        <v>42759</v>
      </c>
      <c r="D25" s="39"/>
      <c r="E25" s="40" t="s">
        <v>2045</v>
      </c>
      <c r="F25" s="129" t="s">
        <v>66</v>
      </c>
      <c r="G25" s="126" t="s">
        <v>75</v>
      </c>
      <c r="H25" s="130" t="s">
        <v>1989</v>
      </c>
      <c r="I25" s="42">
        <v>41400000</v>
      </c>
      <c r="J25" s="131">
        <f t="shared" si="0"/>
        <v>41400000</v>
      </c>
      <c r="K25" s="133" t="s">
        <v>1990</v>
      </c>
      <c r="L25" s="41" t="s">
        <v>2046</v>
      </c>
      <c r="M25" s="44">
        <v>42759</v>
      </c>
      <c r="N25" s="44">
        <v>42925</v>
      </c>
      <c r="O25" s="44">
        <v>42925</v>
      </c>
      <c r="P25" s="134">
        <f t="shared" si="1"/>
        <v>166</v>
      </c>
      <c r="Q25" s="136">
        <f t="shared" si="2"/>
        <v>5.5333333333333332</v>
      </c>
      <c r="R25" s="60" t="s">
        <v>2037</v>
      </c>
      <c r="S25" s="48"/>
      <c r="T25" s="48"/>
      <c r="U25" s="47"/>
      <c r="V25" s="47"/>
      <c r="W25" s="47"/>
      <c r="X25" s="139" t="e">
        <f t="shared" si="3"/>
        <v>#VALUE!</v>
      </c>
      <c r="Y25" s="47"/>
      <c r="Z25" s="47"/>
      <c r="AA25" s="48"/>
      <c r="AB25" s="49"/>
      <c r="AC25" s="47"/>
      <c r="AD25" s="47"/>
      <c r="AE25" s="47"/>
      <c r="AF25" s="47"/>
      <c r="AG25" s="47"/>
      <c r="AH25" s="47"/>
      <c r="AI25" s="41"/>
      <c r="AJ25" s="41"/>
      <c r="AK25" s="51" t="e">
        <f>IF(#REF!="TERMINADO",100,100*(#REF!-M25+1)/P25)</f>
        <v>#REF!</v>
      </c>
      <c r="AL25" s="157"/>
      <c r="AM25" s="158"/>
      <c r="AN25" s="159"/>
      <c r="AO25" s="159"/>
      <c r="AP25" s="159"/>
      <c r="AQ25" s="41"/>
      <c r="AR25" s="107"/>
    </row>
    <row r="26" spans="1:44" ht="13.5" customHeight="1" thickTop="1" thickBot="1" x14ac:dyDescent="0.25">
      <c r="A26" s="147">
        <v>24</v>
      </c>
      <c r="B26" s="41" t="s">
        <v>63</v>
      </c>
      <c r="C26" s="39">
        <v>42759</v>
      </c>
      <c r="D26" s="39"/>
      <c r="E26" s="40" t="s">
        <v>2047</v>
      </c>
      <c r="F26" s="129" t="s">
        <v>66</v>
      </c>
      <c r="G26" s="126" t="s">
        <v>75</v>
      </c>
      <c r="H26" s="130" t="s">
        <v>1989</v>
      </c>
      <c r="I26" s="42">
        <v>45000000</v>
      </c>
      <c r="J26" s="131">
        <f t="shared" si="0"/>
        <v>45000000</v>
      </c>
      <c r="K26" s="133" t="s">
        <v>1990</v>
      </c>
      <c r="L26" s="41" t="s">
        <v>2048</v>
      </c>
      <c r="M26" s="44">
        <v>42759</v>
      </c>
      <c r="N26" s="44">
        <v>42925</v>
      </c>
      <c r="O26" s="44">
        <v>42925</v>
      </c>
      <c r="P26" s="134">
        <f t="shared" si="1"/>
        <v>166</v>
      </c>
      <c r="Q26" s="136">
        <f t="shared" si="2"/>
        <v>5.5333333333333332</v>
      </c>
      <c r="R26" s="60"/>
      <c r="S26" s="48"/>
      <c r="T26" s="48"/>
      <c r="U26" s="47"/>
      <c r="V26" s="47"/>
      <c r="W26" s="47"/>
      <c r="X26" s="139">
        <f t="shared" si="3"/>
        <v>0</v>
      </c>
      <c r="Y26" s="47"/>
      <c r="Z26" s="47"/>
      <c r="AA26" s="48"/>
      <c r="AB26" s="49"/>
      <c r="AC26" s="47"/>
      <c r="AD26" s="47"/>
      <c r="AE26" s="47"/>
      <c r="AF26" s="47"/>
      <c r="AG26" s="47"/>
      <c r="AH26" s="47"/>
      <c r="AI26" s="41"/>
      <c r="AJ26" s="41"/>
      <c r="AK26" s="51" t="e">
        <f>IF(#REF!="TERMINADO",100,100*(#REF!-M26+1)/P26)</f>
        <v>#REF!</v>
      </c>
      <c r="AL26" s="157"/>
      <c r="AM26" s="158"/>
      <c r="AN26" s="159"/>
      <c r="AO26" s="159"/>
      <c r="AP26" s="159"/>
      <c r="AQ26" s="41"/>
      <c r="AR26" s="107"/>
    </row>
    <row r="27" spans="1:44" ht="13.5" customHeight="1" thickTop="1" thickBot="1" x14ac:dyDescent="0.25">
      <c r="A27" s="147">
        <v>25</v>
      </c>
      <c r="B27" s="41" t="s">
        <v>63</v>
      </c>
      <c r="C27" s="39">
        <v>42759</v>
      </c>
      <c r="D27" s="39"/>
      <c r="E27" s="40" t="s">
        <v>2049</v>
      </c>
      <c r="F27" s="129" t="s">
        <v>66</v>
      </c>
      <c r="G27" s="126" t="s">
        <v>75</v>
      </c>
      <c r="H27" s="130" t="s">
        <v>1989</v>
      </c>
      <c r="I27" s="42">
        <v>33000000</v>
      </c>
      <c r="J27" s="131">
        <f t="shared" si="0"/>
        <v>33000000</v>
      </c>
      <c r="K27" s="133" t="s">
        <v>1990</v>
      </c>
      <c r="L27" s="41" t="s">
        <v>2050</v>
      </c>
      <c r="M27" s="44">
        <v>42760</v>
      </c>
      <c r="N27" s="44">
        <v>42928</v>
      </c>
      <c r="O27" s="44">
        <v>42928</v>
      </c>
      <c r="P27" s="134">
        <f t="shared" si="1"/>
        <v>168</v>
      </c>
      <c r="Q27" s="136">
        <f t="shared" si="2"/>
        <v>5.6</v>
      </c>
      <c r="R27" s="60"/>
      <c r="S27" s="48"/>
      <c r="T27" s="48"/>
      <c r="U27" s="47"/>
      <c r="V27" s="47"/>
      <c r="W27" s="47"/>
      <c r="X27" s="139">
        <f t="shared" si="3"/>
        <v>0</v>
      </c>
      <c r="Y27" s="47"/>
      <c r="Z27" s="47"/>
      <c r="AA27" s="48"/>
      <c r="AB27" s="49"/>
      <c r="AC27" s="47"/>
      <c r="AD27" s="47"/>
      <c r="AE27" s="47"/>
      <c r="AF27" s="47"/>
      <c r="AG27" s="47"/>
      <c r="AH27" s="47"/>
      <c r="AI27" s="41"/>
      <c r="AJ27" s="41"/>
      <c r="AK27" s="51" t="e">
        <f>IF(#REF!="TERMINADO",100,100*(#REF!-M27+1)/P27)</f>
        <v>#REF!</v>
      </c>
      <c r="AL27" s="157"/>
      <c r="AM27" s="158"/>
      <c r="AN27" s="159"/>
      <c r="AO27" s="159"/>
      <c r="AP27" s="159"/>
      <c r="AQ27" s="41"/>
      <c r="AR27" s="107"/>
    </row>
    <row r="28" spans="1:44" ht="13.5" customHeight="1" thickTop="1" thickBot="1" x14ac:dyDescent="0.25">
      <c r="A28" s="147">
        <v>26</v>
      </c>
      <c r="B28" s="41" t="s">
        <v>63</v>
      </c>
      <c r="C28" s="39">
        <v>42760</v>
      </c>
      <c r="D28" s="39"/>
      <c r="E28" s="40" t="s">
        <v>2051</v>
      </c>
      <c r="F28" s="129" t="s">
        <v>66</v>
      </c>
      <c r="G28" s="126" t="s">
        <v>75</v>
      </c>
      <c r="H28" s="130" t="s">
        <v>1989</v>
      </c>
      <c r="I28" s="42">
        <v>29760000</v>
      </c>
      <c r="J28" s="131">
        <f t="shared" si="0"/>
        <v>29760000</v>
      </c>
      <c r="K28" s="133" t="s">
        <v>1990</v>
      </c>
      <c r="L28" s="41" t="s">
        <v>2052</v>
      </c>
      <c r="M28" s="44">
        <v>42760</v>
      </c>
      <c r="N28" s="44">
        <v>42925</v>
      </c>
      <c r="O28" s="44">
        <v>42925</v>
      </c>
      <c r="P28" s="134">
        <f t="shared" si="1"/>
        <v>165</v>
      </c>
      <c r="Q28" s="136">
        <f t="shared" si="2"/>
        <v>5.5</v>
      </c>
      <c r="R28" s="60" t="s">
        <v>2037</v>
      </c>
      <c r="S28" s="48"/>
      <c r="T28" s="48"/>
      <c r="U28" s="47"/>
      <c r="V28" s="47"/>
      <c r="W28" s="47"/>
      <c r="X28" s="139" t="e">
        <f t="shared" si="3"/>
        <v>#VALUE!</v>
      </c>
      <c r="Y28" s="47"/>
      <c r="Z28" s="47"/>
      <c r="AA28" s="48"/>
      <c r="AB28" s="49"/>
      <c r="AC28" s="47"/>
      <c r="AD28" s="47"/>
      <c r="AE28" s="47"/>
      <c r="AF28" s="47"/>
      <c r="AG28" s="47"/>
      <c r="AH28" s="47"/>
      <c r="AI28" s="41"/>
      <c r="AJ28" s="41"/>
      <c r="AK28" s="51" t="e">
        <f>IF(#REF!="TERMINADO",100,100*(#REF!-M28+1)/P28)</f>
        <v>#REF!</v>
      </c>
      <c r="AL28" s="157"/>
      <c r="AM28" s="158"/>
      <c r="AN28" s="159"/>
      <c r="AO28" s="159"/>
      <c r="AP28" s="159"/>
      <c r="AQ28" s="41"/>
      <c r="AR28" s="107"/>
    </row>
    <row r="29" spans="1:44" ht="13.5" customHeight="1" thickTop="1" thickBot="1" x14ac:dyDescent="0.25">
      <c r="A29" s="147">
        <v>27</v>
      </c>
      <c r="B29" s="41" t="s">
        <v>2053</v>
      </c>
      <c r="C29" s="39">
        <v>42760</v>
      </c>
      <c r="D29" s="39"/>
      <c r="E29" s="40" t="s">
        <v>2054</v>
      </c>
      <c r="F29" s="129" t="s">
        <v>66</v>
      </c>
      <c r="G29" s="126" t="s">
        <v>75</v>
      </c>
      <c r="H29" s="130" t="s">
        <v>1989</v>
      </c>
      <c r="I29" s="42">
        <v>21000000</v>
      </c>
      <c r="J29" s="131">
        <f t="shared" si="0"/>
        <v>21000000</v>
      </c>
      <c r="K29" s="133" t="s">
        <v>1990</v>
      </c>
      <c r="L29" s="41" t="s">
        <v>807</v>
      </c>
      <c r="M29" s="44">
        <v>42761</v>
      </c>
      <c r="N29" s="44">
        <v>42941</v>
      </c>
      <c r="O29" s="44">
        <v>42941</v>
      </c>
      <c r="P29" s="134">
        <f t="shared" si="1"/>
        <v>180</v>
      </c>
      <c r="Q29" s="136">
        <f t="shared" si="2"/>
        <v>6</v>
      </c>
      <c r="R29" s="60"/>
      <c r="S29" s="48"/>
      <c r="T29" s="48"/>
      <c r="U29" s="47"/>
      <c r="V29" s="47"/>
      <c r="W29" s="47"/>
      <c r="X29" s="139">
        <f t="shared" si="3"/>
        <v>0</v>
      </c>
      <c r="Y29" s="47"/>
      <c r="Z29" s="47"/>
      <c r="AA29" s="48"/>
      <c r="AB29" s="49"/>
      <c r="AC29" s="47"/>
      <c r="AD29" s="47"/>
      <c r="AE29" s="47"/>
      <c r="AF29" s="47"/>
      <c r="AG29" s="47"/>
      <c r="AH29" s="47"/>
      <c r="AI29" s="41"/>
      <c r="AJ29" s="41"/>
      <c r="AK29" s="51" t="e">
        <f>IF(#REF!="TERMINADO",100,100*(#REF!-M29+1)/P29)</f>
        <v>#REF!</v>
      </c>
      <c r="AL29" s="157"/>
      <c r="AM29" s="158"/>
      <c r="AN29" s="159"/>
      <c r="AO29" s="159"/>
      <c r="AP29" s="159"/>
      <c r="AQ29" s="41"/>
      <c r="AR29" s="107"/>
    </row>
    <row r="30" spans="1:44" ht="13.5" customHeight="1" thickTop="1" thickBot="1" x14ac:dyDescent="0.25">
      <c r="A30" s="147">
        <v>28</v>
      </c>
      <c r="B30" s="126" t="s">
        <v>2000</v>
      </c>
      <c r="C30" s="39">
        <v>42761</v>
      </c>
      <c r="D30" s="39"/>
      <c r="E30" s="40" t="s">
        <v>2055</v>
      </c>
      <c r="F30" s="129" t="s">
        <v>66</v>
      </c>
      <c r="G30" s="126" t="s">
        <v>71</v>
      </c>
      <c r="H30" s="130" t="s">
        <v>1989</v>
      </c>
      <c r="I30" s="42">
        <v>16000000</v>
      </c>
      <c r="J30" s="131">
        <f t="shared" si="0"/>
        <v>16000000</v>
      </c>
      <c r="K30" s="133" t="s">
        <v>1990</v>
      </c>
      <c r="L30" s="41" t="s">
        <v>2056</v>
      </c>
      <c r="M30" s="44">
        <v>42761</v>
      </c>
      <c r="N30" s="44">
        <v>42925</v>
      </c>
      <c r="O30" s="44">
        <v>42925</v>
      </c>
      <c r="P30" s="134">
        <f t="shared" si="1"/>
        <v>164</v>
      </c>
      <c r="Q30" s="136">
        <f t="shared" si="2"/>
        <v>5.4666666666666668</v>
      </c>
      <c r="R30" s="60"/>
      <c r="S30" s="48"/>
      <c r="T30" s="48"/>
      <c r="U30" s="47"/>
      <c r="V30" s="47"/>
      <c r="W30" s="47"/>
      <c r="X30" s="139">
        <f t="shared" si="3"/>
        <v>0</v>
      </c>
      <c r="Y30" s="47"/>
      <c r="Z30" s="47"/>
      <c r="AA30" s="48"/>
      <c r="AB30" s="49"/>
      <c r="AC30" s="47"/>
      <c r="AD30" s="47"/>
      <c r="AE30" s="47"/>
      <c r="AF30" s="47"/>
      <c r="AG30" s="47"/>
      <c r="AH30" s="47"/>
      <c r="AI30" s="41"/>
      <c r="AJ30" s="41"/>
      <c r="AK30" s="51" t="e">
        <f>IF(#REF!="TERMINADO",100,100*(#REF!-M30+1)/P30)</f>
        <v>#REF!</v>
      </c>
      <c r="AL30" s="157"/>
      <c r="AM30" s="158"/>
      <c r="AN30" s="159"/>
      <c r="AO30" s="159"/>
      <c r="AP30" s="159"/>
      <c r="AQ30" s="41"/>
      <c r="AR30" s="107"/>
    </row>
    <row r="31" spans="1:44" ht="13.5" customHeight="1" thickTop="1" thickBot="1" x14ac:dyDescent="0.25">
      <c r="A31" s="147">
        <v>29</v>
      </c>
      <c r="B31" s="41" t="s">
        <v>597</v>
      </c>
      <c r="C31" s="39">
        <v>42761</v>
      </c>
      <c r="D31" s="39"/>
      <c r="E31" s="40" t="s">
        <v>2057</v>
      </c>
      <c r="F31" s="129" t="s">
        <v>66</v>
      </c>
      <c r="G31" s="126" t="s">
        <v>75</v>
      </c>
      <c r="H31" s="130" t="s">
        <v>1989</v>
      </c>
      <c r="I31" s="42">
        <v>25200000</v>
      </c>
      <c r="J31" s="131">
        <f t="shared" si="0"/>
        <v>25200000</v>
      </c>
      <c r="K31" s="133" t="s">
        <v>85</v>
      </c>
      <c r="L31" s="41" t="s">
        <v>2058</v>
      </c>
      <c r="M31" s="44">
        <v>42761</v>
      </c>
      <c r="N31" s="44">
        <v>42941</v>
      </c>
      <c r="O31" s="44">
        <v>42941</v>
      </c>
      <c r="P31" s="134">
        <f t="shared" si="1"/>
        <v>180</v>
      </c>
      <c r="Q31" s="136">
        <f t="shared" si="2"/>
        <v>6</v>
      </c>
      <c r="R31" s="60"/>
      <c r="S31" s="48"/>
      <c r="T31" s="48"/>
      <c r="U31" s="47"/>
      <c r="V31" s="47"/>
      <c r="W31" s="47"/>
      <c r="X31" s="139">
        <f t="shared" si="3"/>
        <v>0</v>
      </c>
      <c r="Y31" s="47"/>
      <c r="Z31" s="47"/>
      <c r="AA31" s="48"/>
      <c r="AB31" s="49"/>
      <c r="AC31" s="47"/>
      <c r="AD31" s="47"/>
      <c r="AE31" s="47"/>
      <c r="AF31" s="47"/>
      <c r="AG31" s="47"/>
      <c r="AH31" s="47"/>
      <c r="AI31" s="41"/>
      <c r="AJ31" s="41"/>
      <c r="AK31" s="51" t="e">
        <f>IF(#REF!="TERMINADO",100,100*(#REF!-M31+1)/P31)</f>
        <v>#REF!</v>
      </c>
      <c r="AL31" s="157"/>
      <c r="AM31" s="158"/>
      <c r="AN31" s="159"/>
      <c r="AO31" s="159"/>
      <c r="AP31" s="159"/>
      <c r="AQ31" s="41"/>
      <c r="AR31" s="107"/>
    </row>
    <row r="32" spans="1:44" ht="13.5" customHeight="1" thickTop="1" thickBot="1" x14ac:dyDescent="0.25">
      <c r="A32" s="147">
        <v>30</v>
      </c>
      <c r="B32" s="41" t="s">
        <v>597</v>
      </c>
      <c r="C32" s="39">
        <v>42761</v>
      </c>
      <c r="D32" s="39"/>
      <c r="E32" s="40" t="s">
        <v>2059</v>
      </c>
      <c r="F32" s="129" t="s">
        <v>66</v>
      </c>
      <c r="G32" s="126" t="s">
        <v>75</v>
      </c>
      <c r="H32" s="130" t="s">
        <v>1989</v>
      </c>
      <c r="I32" s="42">
        <v>43800000</v>
      </c>
      <c r="J32" s="131">
        <f t="shared" si="0"/>
        <v>43800000</v>
      </c>
      <c r="K32" s="133" t="s">
        <v>85</v>
      </c>
      <c r="L32" s="41" t="s">
        <v>2060</v>
      </c>
      <c r="M32" s="44">
        <v>42761</v>
      </c>
      <c r="N32" s="44">
        <v>42941</v>
      </c>
      <c r="O32" s="44">
        <v>42941</v>
      </c>
      <c r="P32" s="134">
        <f t="shared" si="1"/>
        <v>180</v>
      </c>
      <c r="Q32" s="136">
        <f t="shared" si="2"/>
        <v>6</v>
      </c>
      <c r="R32" s="60"/>
      <c r="S32" s="48"/>
      <c r="T32" s="48"/>
      <c r="U32" s="47"/>
      <c r="V32" s="47"/>
      <c r="W32" s="47"/>
      <c r="X32" s="139">
        <f t="shared" si="3"/>
        <v>0</v>
      </c>
      <c r="Y32" s="47"/>
      <c r="Z32" s="47"/>
      <c r="AA32" s="48"/>
      <c r="AB32" s="49"/>
      <c r="AC32" s="47"/>
      <c r="AD32" s="47"/>
      <c r="AE32" s="47"/>
      <c r="AF32" s="47"/>
      <c r="AG32" s="47"/>
      <c r="AH32" s="47"/>
      <c r="AI32" s="41"/>
      <c r="AJ32" s="41"/>
      <c r="AK32" s="51" t="e">
        <f>IF(#REF!="TERMINADO",100,100*(#REF!-M32+1)/P32)</f>
        <v>#REF!</v>
      </c>
      <c r="AL32" s="157"/>
      <c r="AM32" s="158"/>
      <c r="AN32" s="159"/>
      <c r="AO32" s="159"/>
      <c r="AP32" s="159"/>
      <c r="AQ32" s="41"/>
      <c r="AR32" s="107"/>
    </row>
    <row r="33" spans="1:44" ht="13.5" customHeight="1" thickTop="1" thickBot="1" x14ac:dyDescent="0.25">
      <c r="A33" s="147">
        <v>31</v>
      </c>
      <c r="B33" s="126" t="s">
        <v>1987</v>
      </c>
      <c r="C33" s="39">
        <v>42761</v>
      </c>
      <c r="D33" s="39"/>
      <c r="E33" s="40" t="s">
        <v>2061</v>
      </c>
      <c r="F33" s="129" t="s">
        <v>66</v>
      </c>
      <c r="G33" s="126" t="s">
        <v>71</v>
      </c>
      <c r="H33" s="41" t="s">
        <v>1989</v>
      </c>
      <c r="I33" s="42">
        <v>19800000</v>
      </c>
      <c r="J33" s="131">
        <f t="shared" si="0"/>
        <v>19800000</v>
      </c>
      <c r="K33" s="133" t="s">
        <v>85</v>
      </c>
      <c r="L33" s="41" t="s">
        <v>2062</v>
      </c>
      <c r="M33" s="44">
        <v>42762</v>
      </c>
      <c r="N33" s="44">
        <v>42942</v>
      </c>
      <c r="O33" s="44">
        <v>42942</v>
      </c>
      <c r="P33" s="134">
        <f t="shared" si="1"/>
        <v>180</v>
      </c>
      <c r="Q33" s="136">
        <f t="shared" si="2"/>
        <v>6</v>
      </c>
      <c r="R33" s="60"/>
      <c r="S33" s="48"/>
      <c r="T33" s="48"/>
      <c r="U33" s="47"/>
      <c r="V33" s="47"/>
      <c r="W33" s="47"/>
      <c r="X33" s="139">
        <f t="shared" si="3"/>
        <v>0</v>
      </c>
      <c r="Y33" s="47"/>
      <c r="Z33" s="47"/>
      <c r="AA33" s="48"/>
      <c r="AB33" s="49"/>
      <c r="AC33" s="47"/>
      <c r="AD33" s="47"/>
      <c r="AE33" s="47"/>
      <c r="AF33" s="47"/>
      <c r="AG33" s="47"/>
      <c r="AH33" s="47"/>
      <c r="AI33" s="41"/>
      <c r="AJ33" s="41"/>
      <c r="AK33" s="51" t="e">
        <f>IF(#REF!="TERMINADO",100,100*(#REF!-M33+1)/P33)</f>
        <v>#REF!</v>
      </c>
      <c r="AL33" s="157"/>
      <c r="AM33" s="158"/>
      <c r="AN33" s="159"/>
      <c r="AO33" s="159"/>
      <c r="AP33" s="159"/>
      <c r="AQ33" s="41"/>
      <c r="AR33" s="107"/>
    </row>
    <row r="34" spans="1:44" ht="13.5" customHeight="1" thickTop="1" thickBot="1" x14ac:dyDescent="0.25">
      <c r="A34" s="147">
        <v>32</v>
      </c>
      <c r="B34" s="126" t="s">
        <v>1987</v>
      </c>
      <c r="C34" s="39">
        <v>42762</v>
      </c>
      <c r="D34" s="39"/>
      <c r="E34" s="40" t="s">
        <v>2063</v>
      </c>
      <c r="F34" s="129" t="s">
        <v>66</v>
      </c>
      <c r="G34" s="126" t="s">
        <v>75</v>
      </c>
      <c r="H34" s="41" t="s">
        <v>1989</v>
      </c>
      <c r="I34" s="42">
        <v>41400000</v>
      </c>
      <c r="J34" s="131">
        <f t="shared" si="0"/>
        <v>41400000</v>
      </c>
      <c r="K34" s="133" t="s">
        <v>85</v>
      </c>
      <c r="L34" s="41" t="s">
        <v>2064</v>
      </c>
      <c r="M34" s="44">
        <v>42762</v>
      </c>
      <c r="N34" s="44">
        <v>42942</v>
      </c>
      <c r="O34" s="44">
        <v>42942</v>
      </c>
      <c r="P34" s="134">
        <f t="shared" si="1"/>
        <v>180</v>
      </c>
      <c r="Q34" s="136">
        <f t="shared" si="2"/>
        <v>6</v>
      </c>
      <c r="R34" s="60"/>
      <c r="S34" s="48"/>
      <c r="T34" s="48"/>
      <c r="U34" s="47"/>
      <c r="V34" s="47"/>
      <c r="W34" s="47"/>
      <c r="X34" s="139">
        <f t="shared" si="3"/>
        <v>0</v>
      </c>
      <c r="Y34" s="47"/>
      <c r="Z34" s="47"/>
      <c r="AA34" s="138"/>
      <c r="AB34" s="140"/>
      <c r="AC34" s="47"/>
      <c r="AD34" s="47"/>
      <c r="AE34" s="47"/>
      <c r="AF34" s="47"/>
      <c r="AG34" s="47"/>
      <c r="AH34" s="47"/>
      <c r="AI34" s="41"/>
      <c r="AJ34" s="41"/>
      <c r="AK34" s="51" t="e">
        <f>IF(#REF!="TERMINADO",100,100*(#REF!-M34+1)/P34)</f>
        <v>#REF!</v>
      </c>
      <c r="AL34" s="157"/>
      <c r="AM34" s="158"/>
      <c r="AN34" s="159"/>
      <c r="AO34" s="159"/>
      <c r="AP34" s="159"/>
      <c r="AQ34" s="41"/>
      <c r="AR34" s="107"/>
    </row>
    <row r="35" spans="1:44" ht="13.5" customHeight="1" thickTop="1" thickBot="1" x14ac:dyDescent="0.25">
      <c r="A35" s="147">
        <v>33</v>
      </c>
      <c r="B35" s="126" t="s">
        <v>2000</v>
      </c>
      <c r="C35" s="39">
        <v>42762</v>
      </c>
      <c r="D35" s="39"/>
      <c r="E35" s="40" t="s">
        <v>2065</v>
      </c>
      <c r="F35" s="129" t="s">
        <v>66</v>
      </c>
      <c r="G35" s="126" t="s">
        <v>75</v>
      </c>
      <c r="H35" s="41" t="s">
        <v>1989</v>
      </c>
      <c r="I35" s="42">
        <v>37800000</v>
      </c>
      <c r="J35" s="131">
        <f t="shared" ref="J35:J66" si="4">+I35+AB35+AD35+AF35+AH35</f>
        <v>37800000</v>
      </c>
      <c r="K35" s="133" t="s">
        <v>85</v>
      </c>
      <c r="L35" s="41" t="s">
        <v>2066</v>
      </c>
      <c r="M35" s="44">
        <v>42762</v>
      </c>
      <c r="N35" s="44">
        <v>42942</v>
      </c>
      <c r="O35" s="44">
        <v>42942</v>
      </c>
      <c r="P35" s="134">
        <f t="shared" si="1"/>
        <v>180</v>
      </c>
      <c r="Q35" s="136">
        <f t="shared" si="2"/>
        <v>6</v>
      </c>
      <c r="R35" s="60" t="s">
        <v>2037</v>
      </c>
      <c r="S35" s="48"/>
      <c r="T35" s="48"/>
      <c r="U35" s="47"/>
      <c r="V35" s="47"/>
      <c r="W35" s="47"/>
      <c r="X35" s="139" t="e">
        <f t="shared" si="3"/>
        <v>#VALUE!</v>
      </c>
      <c r="Y35" s="47"/>
      <c r="Z35" s="47"/>
      <c r="AA35" s="138"/>
      <c r="AB35" s="140"/>
      <c r="AC35" s="47"/>
      <c r="AD35" s="47"/>
      <c r="AE35" s="47"/>
      <c r="AF35" s="47"/>
      <c r="AG35" s="47"/>
      <c r="AH35" s="47"/>
      <c r="AI35" s="41"/>
      <c r="AJ35" s="41"/>
      <c r="AK35" s="51" t="e">
        <f>IF(#REF!="TERMINADO",100,100*(#REF!-M35+1)/P35)</f>
        <v>#REF!</v>
      </c>
      <c r="AL35" s="157"/>
      <c r="AM35" s="158"/>
      <c r="AN35" s="159"/>
      <c r="AO35" s="159"/>
      <c r="AP35" s="159"/>
      <c r="AQ35" s="41"/>
      <c r="AR35" s="107"/>
    </row>
    <row r="36" spans="1:44" ht="13.5" customHeight="1" thickTop="1" thickBot="1" x14ac:dyDescent="0.25">
      <c r="A36" s="147">
        <v>34</v>
      </c>
      <c r="B36" s="41" t="s">
        <v>53</v>
      </c>
      <c r="C36" s="39">
        <v>42762</v>
      </c>
      <c r="D36" s="39"/>
      <c r="E36" s="40" t="s">
        <v>2067</v>
      </c>
      <c r="F36" s="129" t="s">
        <v>66</v>
      </c>
      <c r="G36" s="126" t="s">
        <v>75</v>
      </c>
      <c r="H36" s="41" t="s">
        <v>1989</v>
      </c>
      <c r="I36" s="42">
        <v>42000000</v>
      </c>
      <c r="J36" s="131">
        <f t="shared" si="4"/>
        <v>42000000</v>
      </c>
      <c r="K36" s="133" t="s">
        <v>85</v>
      </c>
      <c r="L36" s="41" t="s">
        <v>2068</v>
      </c>
      <c r="M36" s="44">
        <v>42762</v>
      </c>
      <c r="N36" s="44">
        <v>42942</v>
      </c>
      <c r="O36" s="44">
        <v>42942</v>
      </c>
      <c r="P36" s="134">
        <f t="shared" si="1"/>
        <v>180</v>
      </c>
      <c r="Q36" s="136">
        <f t="shared" si="2"/>
        <v>6</v>
      </c>
      <c r="R36" s="60" t="s">
        <v>2037</v>
      </c>
      <c r="S36" s="48"/>
      <c r="T36" s="48"/>
      <c r="U36" s="47"/>
      <c r="V36" s="47"/>
      <c r="W36" s="47"/>
      <c r="X36" s="139" t="e">
        <f t="shared" si="3"/>
        <v>#VALUE!</v>
      </c>
      <c r="Y36" s="47"/>
      <c r="Z36" s="47"/>
      <c r="AA36" s="138"/>
      <c r="AB36" s="140"/>
      <c r="AC36" s="47"/>
      <c r="AD36" s="47"/>
      <c r="AE36" s="47"/>
      <c r="AF36" s="47"/>
      <c r="AG36" s="47"/>
      <c r="AH36" s="47"/>
      <c r="AI36" s="41"/>
      <c r="AJ36" s="41"/>
      <c r="AK36" s="51" t="e">
        <f>IF(#REF!="TERMINADO",100,100*(#REF!-M36+1)/P36)</f>
        <v>#REF!</v>
      </c>
      <c r="AL36" s="157"/>
      <c r="AM36" s="158"/>
      <c r="AN36" s="159"/>
      <c r="AO36" s="159"/>
      <c r="AP36" s="159"/>
      <c r="AQ36" s="41"/>
      <c r="AR36" s="107"/>
    </row>
    <row r="37" spans="1:44" ht="13.5" customHeight="1" thickTop="1" thickBot="1" x14ac:dyDescent="0.25">
      <c r="A37" s="147">
        <v>35</v>
      </c>
      <c r="B37" s="41" t="s">
        <v>53</v>
      </c>
      <c r="C37" s="39">
        <v>42762</v>
      </c>
      <c r="D37" s="39"/>
      <c r="E37" s="40" t="s">
        <v>2069</v>
      </c>
      <c r="F37" s="129" t="s">
        <v>66</v>
      </c>
      <c r="G37" s="126" t="s">
        <v>75</v>
      </c>
      <c r="H37" s="41" t="s">
        <v>1989</v>
      </c>
      <c r="I37" s="42">
        <v>80300000</v>
      </c>
      <c r="J37" s="131">
        <f t="shared" si="4"/>
        <v>48666670</v>
      </c>
      <c r="K37" s="133" t="s">
        <v>85</v>
      </c>
      <c r="L37" s="41" t="s">
        <v>2070</v>
      </c>
      <c r="M37" s="44">
        <v>42762</v>
      </c>
      <c r="N37" s="44">
        <v>43096</v>
      </c>
      <c r="O37" s="135">
        <v>42962</v>
      </c>
      <c r="P37" s="134">
        <f t="shared" si="1"/>
        <v>200</v>
      </c>
      <c r="Q37" s="136">
        <f t="shared" si="2"/>
        <v>6.666666666666667</v>
      </c>
      <c r="R37" s="60" t="s">
        <v>2037</v>
      </c>
      <c r="S37" s="48"/>
      <c r="T37" s="48"/>
      <c r="U37" s="47"/>
      <c r="V37" s="47"/>
      <c r="W37" s="47"/>
      <c r="X37" s="139" t="e">
        <f t="shared" si="3"/>
        <v>#VALUE!</v>
      </c>
      <c r="Y37" s="47"/>
      <c r="Z37" s="47"/>
      <c r="AA37" s="138">
        <v>42858</v>
      </c>
      <c r="AB37" s="140">
        <v>-31633330</v>
      </c>
      <c r="AC37" s="47"/>
      <c r="AD37" s="47"/>
      <c r="AE37" s="47"/>
      <c r="AF37" s="47"/>
      <c r="AG37" s="47"/>
      <c r="AH37" s="47"/>
      <c r="AI37" s="141" t="s">
        <v>1992</v>
      </c>
      <c r="AJ37" s="142">
        <v>42858</v>
      </c>
      <c r="AK37" s="51" t="e">
        <f>IF(#REF!="TERMINADO",100,100*(#REF!-M37+1)/P37)</f>
        <v>#REF!</v>
      </c>
      <c r="AL37" s="157"/>
      <c r="AM37" s="158"/>
      <c r="AN37" s="159"/>
      <c r="AO37" s="159"/>
      <c r="AP37" s="159"/>
      <c r="AQ37" s="41"/>
      <c r="AR37" s="107"/>
    </row>
    <row r="38" spans="1:44" ht="13.5" customHeight="1" thickTop="1" thickBot="1" x14ac:dyDescent="0.25">
      <c r="A38" s="147">
        <v>36</v>
      </c>
      <c r="B38" s="41" t="s">
        <v>166</v>
      </c>
      <c r="C38" s="39">
        <v>42765</v>
      </c>
      <c r="D38" s="39"/>
      <c r="E38" s="40" t="s">
        <v>2071</v>
      </c>
      <c r="F38" s="129" t="s">
        <v>66</v>
      </c>
      <c r="G38" s="126" t="s">
        <v>75</v>
      </c>
      <c r="H38" s="41" t="s">
        <v>1989</v>
      </c>
      <c r="I38" s="42">
        <v>36000000</v>
      </c>
      <c r="J38" s="131">
        <f t="shared" si="4"/>
        <v>36000000</v>
      </c>
      <c r="K38" s="133" t="s">
        <v>85</v>
      </c>
      <c r="L38" s="41" t="s">
        <v>2072</v>
      </c>
      <c r="M38" s="39">
        <v>42765</v>
      </c>
      <c r="N38" s="39">
        <v>42945</v>
      </c>
      <c r="O38" s="39">
        <v>42945</v>
      </c>
      <c r="P38" s="134">
        <f t="shared" si="1"/>
        <v>180</v>
      </c>
      <c r="Q38" s="136">
        <f t="shared" si="2"/>
        <v>6</v>
      </c>
      <c r="R38" s="60" t="s">
        <v>2037</v>
      </c>
      <c r="S38" s="48"/>
      <c r="T38" s="48"/>
      <c r="U38" s="47"/>
      <c r="V38" s="47"/>
      <c r="W38" s="47"/>
      <c r="X38" s="139" t="e">
        <f t="shared" si="3"/>
        <v>#VALUE!</v>
      </c>
      <c r="Y38" s="47"/>
      <c r="Z38" s="47"/>
      <c r="AA38" s="138"/>
      <c r="AB38" s="140"/>
      <c r="AC38" s="47"/>
      <c r="AD38" s="47"/>
      <c r="AE38" s="47"/>
      <c r="AF38" s="47"/>
      <c r="AG38" s="47"/>
      <c r="AH38" s="47"/>
      <c r="AI38" s="41"/>
      <c r="AJ38" s="37"/>
      <c r="AK38" s="51" t="e">
        <f>IF(#REF!="TERMINADO",100,100*(#REF!-M38+1)/P38)</f>
        <v>#REF!</v>
      </c>
      <c r="AL38" s="157"/>
      <c r="AM38" s="158"/>
      <c r="AN38" s="159" t="s">
        <v>49</v>
      </c>
      <c r="AO38" s="164">
        <v>42896</v>
      </c>
      <c r="AP38" s="164">
        <v>42902</v>
      </c>
      <c r="AQ38" s="41" t="s">
        <v>2073</v>
      </c>
      <c r="AR38" s="107"/>
    </row>
    <row r="39" spans="1:44" ht="13.5" customHeight="1" thickTop="1" thickBot="1" x14ac:dyDescent="0.25">
      <c r="A39" s="147">
        <v>37</v>
      </c>
      <c r="B39" s="41" t="s">
        <v>63</v>
      </c>
      <c r="C39" s="39">
        <v>42765</v>
      </c>
      <c r="D39" s="39"/>
      <c r="E39" s="40" t="s">
        <v>2074</v>
      </c>
      <c r="F39" s="129" t="s">
        <v>66</v>
      </c>
      <c r="G39" s="126" t="s">
        <v>75</v>
      </c>
      <c r="H39" s="41" t="s">
        <v>1989</v>
      </c>
      <c r="I39" s="42">
        <v>13842000</v>
      </c>
      <c r="J39" s="131">
        <f t="shared" si="4"/>
        <v>13842000</v>
      </c>
      <c r="K39" s="133" t="s">
        <v>85</v>
      </c>
      <c r="L39" s="41" t="s">
        <v>2075</v>
      </c>
      <c r="M39" s="44">
        <v>42765</v>
      </c>
      <c r="N39" s="44">
        <v>42932</v>
      </c>
      <c r="O39" s="44">
        <v>42932</v>
      </c>
      <c r="P39" s="134">
        <f t="shared" si="1"/>
        <v>167</v>
      </c>
      <c r="Q39" s="136">
        <f t="shared" si="2"/>
        <v>5.5666666666666664</v>
      </c>
      <c r="R39" s="60"/>
      <c r="S39" s="48"/>
      <c r="T39" s="48"/>
      <c r="U39" s="47"/>
      <c r="V39" s="47"/>
      <c r="W39" s="47"/>
      <c r="X39" s="139">
        <f t="shared" si="3"/>
        <v>0</v>
      </c>
      <c r="Y39" s="47"/>
      <c r="Z39" s="47"/>
      <c r="AA39" s="138"/>
      <c r="AB39" s="140"/>
      <c r="AC39" s="47"/>
      <c r="AD39" s="47"/>
      <c r="AE39" s="47"/>
      <c r="AF39" s="47"/>
      <c r="AG39" s="47"/>
      <c r="AH39" s="47"/>
      <c r="AI39" s="41"/>
      <c r="AJ39" s="37"/>
      <c r="AK39" s="51" t="e">
        <f>IF(#REF!="TERMINADO",100,100*(#REF!-M39+1)/P39)</f>
        <v>#REF!</v>
      </c>
      <c r="AL39" s="157"/>
      <c r="AM39" s="158"/>
      <c r="AN39" s="159"/>
      <c r="AO39" s="159"/>
      <c r="AP39" s="159"/>
      <c r="AQ39" s="41"/>
      <c r="AR39" s="107"/>
    </row>
    <row r="40" spans="1:44" ht="13.5" customHeight="1" thickTop="1" thickBot="1" x14ac:dyDescent="0.25">
      <c r="A40" s="147">
        <v>38</v>
      </c>
      <c r="B40" s="41" t="s">
        <v>63</v>
      </c>
      <c r="C40" s="39">
        <v>42765</v>
      </c>
      <c r="D40" s="39"/>
      <c r="E40" s="40" t="s">
        <v>2076</v>
      </c>
      <c r="F40" s="129" t="s">
        <v>66</v>
      </c>
      <c r="G40" s="126" t="s">
        <v>75</v>
      </c>
      <c r="H40" s="41" t="s">
        <v>1989</v>
      </c>
      <c r="I40" s="42">
        <v>21000000</v>
      </c>
      <c r="J40" s="131">
        <f t="shared" si="4"/>
        <v>21000000</v>
      </c>
      <c r="K40" s="133" t="s">
        <v>85</v>
      </c>
      <c r="L40" s="41" t="s">
        <v>2077</v>
      </c>
      <c r="M40" s="44">
        <v>42765</v>
      </c>
      <c r="N40" s="44">
        <v>42940</v>
      </c>
      <c r="O40" s="44">
        <v>42940</v>
      </c>
      <c r="P40" s="134">
        <f t="shared" si="1"/>
        <v>175</v>
      </c>
      <c r="Q40" s="136">
        <f t="shared" si="2"/>
        <v>5.833333333333333</v>
      </c>
      <c r="R40" s="60" t="s">
        <v>2037</v>
      </c>
      <c r="S40" s="48"/>
      <c r="T40" s="48"/>
      <c r="U40" s="47"/>
      <c r="V40" s="47"/>
      <c r="W40" s="47"/>
      <c r="X40" s="139" t="e">
        <f t="shared" si="3"/>
        <v>#VALUE!</v>
      </c>
      <c r="Y40" s="47"/>
      <c r="Z40" s="47"/>
      <c r="AA40" s="138"/>
      <c r="AB40" s="140"/>
      <c r="AC40" s="47"/>
      <c r="AD40" s="47"/>
      <c r="AE40" s="47"/>
      <c r="AF40" s="47"/>
      <c r="AG40" s="47"/>
      <c r="AH40" s="47"/>
      <c r="AI40" s="41"/>
      <c r="AJ40" s="37"/>
      <c r="AK40" s="51" t="e">
        <f>IF(#REF!="TERMINADO",100,100*(#REF!-M40+1)/P40)</f>
        <v>#REF!</v>
      </c>
      <c r="AL40" s="157"/>
      <c r="AM40" s="158"/>
      <c r="AN40" s="159"/>
      <c r="AO40" s="159"/>
      <c r="AP40" s="159"/>
      <c r="AQ40" s="41"/>
      <c r="AR40" s="107"/>
    </row>
    <row r="41" spans="1:44" ht="13.5" customHeight="1" thickTop="1" thickBot="1" x14ac:dyDescent="0.25">
      <c r="A41" s="147">
        <v>39</v>
      </c>
      <c r="B41" s="41" t="s">
        <v>53</v>
      </c>
      <c r="C41" s="39">
        <v>42765</v>
      </c>
      <c r="D41" s="39"/>
      <c r="E41" s="40" t="s">
        <v>2078</v>
      </c>
      <c r="F41" s="129" t="s">
        <v>66</v>
      </c>
      <c r="G41" s="126" t="s">
        <v>75</v>
      </c>
      <c r="H41" s="41" t="s">
        <v>2079</v>
      </c>
      <c r="I41" s="42">
        <v>90478666</v>
      </c>
      <c r="J41" s="131">
        <f t="shared" si="4"/>
        <v>54658666</v>
      </c>
      <c r="K41" s="133" t="s">
        <v>85</v>
      </c>
      <c r="L41" s="41" t="s">
        <v>2080</v>
      </c>
      <c r="M41" s="44">
        <v>42765</v>
      </c>
      <c r="N41" s="44">
        <v>43100</v>
      </c>
      <c r="O41" s="135">
        <v>42962</v>
      </c>
      <c r="P41" s="134">
        <f t="shared" si="1"/>
        <v>197</v>
      </c>
      <c r="Q41" s="136">
        <f t="shared" si="2"/>
        <v>6.5666666666666664</v>
      </c>
      <c r="R41" s="60" t="s">
        <v>2037</v>
      </c>
      <c r="S41" s="48"/>
      <c r="T41" s="48"/>
      <c r="U41" s="47"/>
      <c r="V41" s="47"/>
      <c r="W41" s="47"/>
      <c r="X41" s="139" t="e">
        <f t="shared" si="3"/>
        <v>#VALUE!</v>
      </c>
      <c r="Y41" s="47"/>
      <c r="Z41" s="47"/>
      <c r="AA41" s="138">
        <v>42858</v>
      </c>
      <c r="AB41" s="140">
        <v>-35820000</v>
      </c>
      <c r="AC41" s="47"/>
      <c r="AD41" s="47"/>
      <c r="AE41" s="47"/>
      <c r="AF41" s="47"/>
      <c r="AG41" s="47"/>
      <c r="AH41" s="47"/>
      <c r="AI41" s="141" t="s">
        <v>1992</v>
      </c>
      <c r="AJ41" s="142">
        <v>42858</v>
      </c>
      <c r="AK41" s="51" t="e">
        <f>IF(#REF!="TERMINADO",100,100*(#REF!-M41+1)/P41)</f>
        <v>#REF!</v>
      </c>
      <c r="AL41" s="157"/>
      <c r="AM41" s="158"/>
      <c r="AN41" s="159"/>
      <c r="AO41" s="159"/>
      <c r="AP41" s="159"/>
      <c r="AQ41" s="41"/>
      <c r="AR41" s="107"/>
    </row>
    <row r="42" spans="1:44" ht="13.5" customHeight="1" thickTop="1" thickBot="1" x14ac:dyDescent="0.25">
      <c r="A42" s="147">
        <v>40</v>
      </c>
      <c r="B42" s="41" t="s">
        <v>597</v>
      </c>
      <c r="C42" s="39">
        <v>42765</v>
      </c>
      <c r="D42" s="39"/>
      <c r="E42" s="40" t="s">
        <v>2081</v>
      </c>
      <c r="F42" s="129" t="s">
        <v>66</v>
      </c>
      <c r="G42" s="126" t="s">
        <v>75</v>
      </c>
      <c r="H42" s="41" t="s">
        <v>2079</v>
      </c>
      <c r="I42" s="42">
        <v>22500000</v>
      </c>
      <c r="J42" s="131">
        <f t="shared" si="4"/>
        <v>27000000</v>
      </c>
      <c r="K42" s="133" t="s">
        <v>85</v>
      </c>
      <c r="L42" s="41" t="s">
        <v>2082</v>
      </c>
      <c r="M42" s="44">
        <v>42765</v>
      </c>
      <c r="N42" s="44">
        <v>42905</v>
      </c>
      <c r="O42" s="44">
        <v>42934</v>
      </c>
      <c r="P42" s="134">
        <f t="shared" si="1"/>
        <v>169</v>
      </c>
      <c r="Q42" s="136">
        <f t="shared" si="2"/>
        <v>5.6333333333333337</v>
      </c>
      <c r="R42" s="137">
        <v>30</v>
      </c>
      <c r="S42" s="153">
        <v>42901</v>
      </c>
      <c r="T42" s="138">
        <v>42935</v>
      </c>
      <c r="U42" s="47"/>
      <c r="V42" s="47"/>
      <c r="W42" s="47"/>
      <c r="X42" s="139">
        <f t="shared" si="3"/>
        <v>30</v>
      </c>
      <c r="Y42" s="47"/>
      <c r="Z42" s="47"/>
      <c r="AA42" s="138">
        <v>42901</v>
      </c>
      <c r="AB42" s="140">
        <v>4500000</v>
      </c>
      <c r="AC42" s="47"/>
      <c r="AD42" s="47"/>
      <c r="AE42" s="47"/>
      <c r="AF42" s="47"/>
      <c r="AG42" s="47"/>
      <c r="AH42" s="47"/>
      <c r="AI42" s="160" t="s">
        <v>1992</v>
      </c>
      <c r="AJ42" s="165">
        <v>42901</v>
      </c>
      <c r="AK42" s="51" t="e">
        <f>IF(#REF!="TERMINADO",100,100*(#REF!-M42+1)/P42)</f>
        <v>#REF!</v>
      </c>
      <c r="AL42" s="157"/>
      <c r="AM42" s="158"/>
      <c r="AN42" s="159"/>
      <c r="AO42" s="159"/>
      <c r="AP42" s="159"/>
      <c r="AQ42" s="41"/>
      <c r="AR42" s="107"/>
    </row>
    <row r="43" spans="1:44" ht="13.5" customHeight="1" thickTop="1" thickBot="1" x14ac:dyDescent="0.25">
      <c r="A43" s="147">
        <v>41</v>
      </c>
      <c r="B43" s="41" t="s">
        <v>597</v>
      </c>
      <c r="C43" s="39">
        <v>42765</v>
      </c>
      <c r="D43" s="39"/>
      <c r="E43" s="40" t="s">
        <v>2083</v>
      </c>
      <c r="F43" s="129" t="s">
        <v>66</v>
      </c>
      <c r="G43" s="126" t="s">
        <v>71</v>
      </c>
      <c r="H43" s="41" t="s">
        <v>2079</v>
      </c>
      <c r="I43" s="42">
        <v>15000000</v>
      </c>
      <c r="J43" s="131">
        <f t="shared" si="4"/>
        <v>15000000</v>
      </c>
      <c r="K43" s="133" t="s">
        <v>85</v>
      </c>
      <c r="L43" s="41" t="s">
        <v>2084</v>
      </c>
      <c r="M43" s="44">
        <v>42766</v>
      </c>
      <c r="N43" s="44">
        <v>42916</v>
      </c>
      <c r="O43" s="44">
        <v>42916</v>
      </c>
      <c r="P43" s="134">
        <f t="shared" si="1"/>
        <v>150</v>
      </c>
      <c r="Q43" s="136">
        <f t="shared" si="2"/>
        <v>5</v>
      </c>
      <c r="R43" s="60"/>
      <c r="S43" s="48"/>
      <c r="T43" s="48"/>
      <c r="U43" s="47"/>
      <c r="V43" s="47"/>
      <c r="W43" s="47"/>
      <c r="X43" s="139">
        <f t="shared" si="3"/>
        <v>0</v>
      </c>
      <c r="Y43" s="47"/>
      <c r="Z43" s="47"/>
      <c r="AA43" s="138"/>
      <c r="AB43" s="140"/>
      <c r="AC43" s="47"/>
      <c r="AD43" s="47"/>
      <c r="AE43" s="47"/>
      <c r="AF43" s="47"/>
      <c r="AG43" s="47"/>
      <c r="AH43" s="47"/>
      <c r="AI43" s="41"/>
      <c r="AJ43" s="41"/>
      <c r="AK43" s="51" t="e">
        <f>IF(#REF!="TERMINADO",100,100*(#REF!-M43+1)/P43)</f>
        <v>#REF!</v>
      </c>
      <c r="AL43" s="157"/>
      <c r="AM43" s="158"/>
      <c r="AN43" s="159"/>
      <c r="AO43" s="159"/>
      <c r="AP43" s="159"/>
      <c r="AQ43" s="41"/>
      <c r="AR43" s="107"/>
    </row>
    <row r="44" spans="1:44" ht="13.5" customHeight="1" thickTop="1" thickBot="1" x14ac:dyDescent="0.25">
      <c r="A44" s="147">
        <v>42</v>
      </c>
      <c r="B44" s="41" t="s">
        <v>53</v>
      </c>
      <c r="C44" s="39">
        <v>42766</v>
      </c>
      <c r="D44" s="39"/>
      <c r="E44" s="40" t="s">
        <v>2085</v>
      </c>
      <c r="F44" s="129" t="s">
        <v>66</v>
      </c>
      <c r="G44" s="126" t="s">
        <v>75</v>
      </c>
      <c r="H44" s="41" t="s">
        <v>2079</v>
      </c>
      <c r="I44" s="42">
        <v>43800000</v>
      </c>
      <c r="J44" s="131">
        <f t="shared" si="4"/>
        <v>43800000</v>
      </c>
      <c r="K44" s="133" t="s">
        <v>85</v>
      </c>
      <c r="L44" s="41" t="s">
        <v>2086</v>
      </c>
      <c r="M44" s="44">
        <v>42767</v>
      </c>
      <c r="N44" s="44">
        <v>42947</v>
      </c>
      <c r="O44" s="44">
        <v>42947</v>
      </c>
      <c r="P44" s="134">
        <f t="shared" si="1"/>
        <v>180</v>
      </c>
      <c r="Q44" s="136">
        <f t="shared" si="2"/>
        <v>6</v>
      </c>
      <c r="R44" s="60" t="s">
        <v>2037</v>
      </c>
      <c r="S44" s="48"/>
      <c r="T44" s="48"/>
      <c r="U44" s="47"/>
      <c r="V44" s="47"/>
      <c r="W44" s="47"/>
      <c r="X44" s="139" t="e">
        <f t="shared" si="3"/>
        <v>#VALUE!</v>
      </c>
      <c r="Y44" s="47"/>
      <c r="Z44" s="47"/>
      <c r="AA44" s="138"/>
      <c r="AB44" s="140"/>
      <c r="AC44" s="47"/>
      <c r="AD44" s="47"/>
      <c r="AE44" s="47"/>
      <c r="AF44" s="47"/>
      <c r="AG44" s="47"/>
      <c r="AH44" s="47"/>
      <c r="AI44" s="41"/>
      <c r="AJ44" s="41"/>
      <c r="AK44" s="51" t="e">
        <f>IF(#REF!="TERMINADO",100,100*(#REF!-M44+1)/P44)</f>
        <v>#REF!</v>
      </c>
      <c r="AL44" s="157"/>
      <c r="AM44" s="158"/>
      <c r="AN44" s="159"/>
      <c r="AO44" s="159"/>
      <c r="AP44" s="159"/>
      <c r="AQ44" s="41"/>
      <c r="AR44" s="107"/>
    </row>
    <row r="45" spans="1:44" ht="13.5" customHeight="1" thickTop="1" thickBot="1" x14ac:dyDescent="0.25">
      <c r="A45" s="147">
        <v>43</v>
      </c>
      <c r="B45" s="126" t="s">
        <v>2000</v>
      </c>
      <c r="C45" s="39">
        <v>42767</v>
      </c>
      <c r="D45" s="39"/>
      <c r="E45" s="40" t="s">
        <v>2087</v>
      </c>
      <c r="F45" s="129" t="s">
        <v>66</v>
      </c>
      <c r="G45" s="126" t="s">
        <v>75</v>
      </c>
      <c r="H45" s="41" t="s">
        <v>2079</v>
      </c>
      <c r="I45" s="42">
        <v>41400000</v>
      </c>
      <c r="J45" s="131">
        <f t="shared" si="4"/>
        <v>41400000</v>
      </c>
      <c r="K45" s="133" t="s">
        <v>89</v>
      </c>
      <c r="L45" s="41" t="s">
        <v>2088</v>
      </c>
      <c r="M45" s="44">
        <v>42767</v>
      </c>
      <c r="N45" s="44">
        <v>42947</v>
      </c>
      <c r="O45" s="44">
        <v>42947</v>
      </c>
      <c r="P45" s="134">
        <f>N45-M45</f>
        <v>180</v>
      </c>
      <c r="Q45" s="136">
        <f t="shared" si="2"/>
        <v>6</v>
      </c>
      <c r="R45" s="60"/>
      <c r="S45" s="48"/>
      <c r="T45" s="48"/>
      <c r="U45" s="47"/>
      <c r="V45" s="47"/>
      <c r="W45" s="47"/>
      <c r="X45" s="139">
        <f t="shared" si="3"/>
        <v>0</v>
      </c>
      <c r="Y45" s="47"/>
      <c r="Z45" s="47"/>
      <c r="AA45" s="138"/>
      <c r="AB45" s="140"/>
      <c r="AC45" s="47"/>
      <c r="AD45" s="47"/>
      <c r="AE45" s="47"/>
      <c r="AF45" s="47"/>
      <c r="AG45" s="47"/>
      <c r="AH45" s="47"/>
      <c r="AI45" s="41"/>
      <c r="AJ45" s="41"/>
      <c r="AK45" s="51" t="e">
        <f>IF(#REF!="TERMINADO",100,100*(#REF!-M45+1)/P45)</f>
        <v>#REF!</v>
      </c>
      <c r="AL45" s="157"/>
      <c r="AM45" s="158"/>
      <c r="AN45" s="159"/>
      <c r="AO45" s="159"/>
      <c r="AP45" s="159"/>
      <c r="AQ45" s="41"/>
      <c r="AR45" s="107"/>
    </row>
    <row r="46" spans="1:44" ht="13.5" customHeight="1" thickTop="1" thickBot="1" x14ac:dyDescent="0.25">
      <c r="A46" s="147">
        <v>44</v>
      </c>
      <c r="B46" s="41" t="s">
        <v>2011</v>
      </c>
      <c r="C46" s="39">
        <v>42767</v>
      </c>
      <c r="D46" s="39"/>
      <c r="E46" s="40" t="s">
        <v>2089</v>
      </c>
      <c r="F46" s="129" t="s">
        <v>66</v>
      </c>
      <c r="G46" s="126" t="s">
        <v>71</v>
      </c>
      <c r="H46" s="41" t="s">
        <v>2079</v>
      </c>
      <c r="I46" s="42">
        <v>15000000</v>
      </c>
      <c r="J46" s="131">
        <f t="shared" si="4"/>
        <v>15000000</v>
      </c>
      <c r="K46" s="133" t="s">
        <v>85</v>
      </c>
      <c r="L46" s="41" t="s">
        <v>2090</v>
      </c>
      <c r="M46" s="44">
        <v>42767</v>
      </c>
      <c r="N46" s="44">
        <v>42947</v>
      </c>
      <c r="O46" s="44">
        <v>42947</v>
      </c>
      <c r="P46" s="134">
        <f t="shared" ref="P46:P109" si="5">O46-M46</f>
        <v>180</v>
      </c>
      <c r="Q46" s="136">
        <f t="shared" si="2"/>
        <v>6</v>
      </c>
      <c r="R46" s="60"/>
      <c r="S46" s="48"/>
      <c r="T46" s="48"/>
      <c r="U46" s="47"/>
      <c r="V46" s="47"/>
      <c r="W46" s="47"/>
      <c r="X46" s="139">
        <f t="shared" si="3"/>
        <v>0</v>
      </c>
      <c r="Y46" s="47"/>
      <c r="Z46" s="47"/>
      <c r="AA46" s="138"/>
      <c r="AB46" s="140"/>
      <c r="AC46" s="47"/>
      <c r="AD46" s="47"/>
      <c r="AE46" s="47"/>
      <c r="AF46" s="47"/>
      <c r="AG46" s="47"/>
      <c r="AH46" s="47"/>
      <c r="AI46" s="41"/>
      <c r="AJ46" s="41"/>
      <c r="AK46" s="51" t="e">
        <f>IF(#REF!="TERMINADO",100,100*(#REF!-M46+1)/P46)</f>
        <v>#REF!</v>
      </c>
      <c r="AL46" s="157"/>
      <c r="AM46" s="158"/>
      <c r="AN46" s="159"/>
      <c r="AO46" s="159"/>
      <c r="AP46" s="159"/>
      <c r="AQ46" s="41"/>
      <c r="AR46" s="107"/>
    </row>
    <row r="47" spans="1:44" ht="13.5" customHeight="1" thickTop="1" thickBot="1" x14ac:dyDescent="0.25">
      <c r="A47" s="147">
        <v>45</v>
      </c>
      <c r="B47" s="41" t="s">
        <v>444</v>
      </c>
      <c r="C47" s="39">
        <v>42767</v>
      </c>
      <c r="D47" s="39"/>
      <c r="E47" s="40" t="s">
        <v>2091</v>
      </c>
      <c r="F47" s="129" t="s">
        <v>66</v>
      </c>
      <c r="G47" s="126" t="s">
        <v>75</v>
      </c>
      <c r="H47" s="41" t="s">
        <v>2079</v>
      </c>
      <c r="I47" s="42">
        <v>26536215</v>
      </c>
      <c r="J47" s="131">
        <f t="shared" si="4"/>
        <v>26536215</v>
      </c>
      <c r="K47" s="133" t="s">
        <v>85</v>
      </c>
      <c r="L47" s="41" t="s">
        <v>2092</v>
      </c>
      <c r="M47" s="44">
        <v>42767</v>
      </c>
      <c r="N47" s="44">
        <v>42917</v>
      </c>
      <c r="O47" s="44">
        <v>42917</v>
      </c>
      <c r="P47" s="134">
        <f t="shared" si="5"/>
        <v>150</v>
      </c>
      <c r="Q47" s="136">
        <f t="shared" si="2"/>
        <v>5</v>
      </c>
      <c r="R47" s="60"/>
      <c r="S47" s="48"/>
      <c r="T47" s="48"/>
      <c r="U47" s="47"/>
      <c r="V47" s="47"/>
      <c r="W47" s="47"/>
      <c r="X47" s="139">
        <f t="shared" si="3"/>
        <v>0</v>
      </c>
      <c r="Y47" s="47"/>
      <c r="Z47" s="47"/>
      <c r="AA47" s="138"/>
      <c r="AB47" s="140"/>
      <c r="AC47" s="47"/>
      <c r="AD47" s="47"/>
      <c r="AE47" s="47"/>
      <c r="AF47" s="47"/>
      <c r="AG47" s="47"/>
      <c r="AH47" s="47"/>
      <c r="AI47" s="41"/>
      <c r="AJ47" s="41"/>
      <c r="AK47" s="51" t="e">
        <f>IF(#REF!="TERMINADO",100,100*(#REF!-M47+1)/P47)</f>
        <v>#REF!</v>
      </c>
      <c r="AL47" s="157"/>
      <c r="AM47" s="158"/>
      <c r="AN47" s="159"/>
      <c r="AO47" s="159"/>
      <c r="AP47" s="159"/>
      <c r="AQ47" s="41"/>
      <c r="AR47" s="107"/>
    </row>
    <row r="48" spans="1:44" ht="13.5" customHeight="1" thickTop="1" thickBot="1" x14ac:dyDescent="0.25">
      <c r="A48" s="147">
        <v>46</v>
      </c>
      <c r="B48" s="126" t="s">
        <v>1987</v>
      </c>
      <c r="C48" s="39">
        <v>42767</v>
      </c>
      <c r="D48" s="39"/>
      <c r="E48" s="40" t="s">
        <v>2093</v>
      </c>
      <c r="F48" s="129" t="s">
        <v>66</v>
      </c>
      <c r="G48" s="126" t="s">
        <v>75</v>
      </c>
      <c r="H48" s="41" t="s">
        <v>2079</v>
      </c>
      <c r="I48" s="42">
        <v>99000000</v>
      </c>
      <c r="J48" s="131">
        <f t="shared" si="4"/>
        <v>58500000</v>
      </c>
      <c r="K48" s="133" t="s">
        <v>85</v>
      </c>
      <c r="L48" s="41" t="s">
        <v>2094</v>
      </c>
      <c r="M48" s="44">
        <v>42767</v>
      </c>
      <c r="N48" s="44">
        <v>43070</v>
      </c>
      <c r="O48" s="135">
        <v>42962</v>
      </c>
      <c r="P48" s="134">
        <f t="shared" si="5"/>
        <v>195</v>
      </c>
      <c r="Q48" s="136">
        <f t="shared" si="2"/>
        <v>6.5</v>
      </c>
      <c r="R48" s="60"/>
      <c r="S48" s="48"/>
      <c r="T48" s="48"/>
      <c r="U48" s="47"/>
      <c r="V48" s="47"/>
      <c r="W48" s="47"/>
      <c r="X48" s="139">
        <f t="shared" si="3"/>
        <v>0</v>
      </c>
      <c r="Y48" s="47"/>
      <c r="Z48" s="47"/>
      <c r="AA48" s="138">
        <v>42858</v>
      </c>
      <c r="AB48" s="140">
        <v>-40500000</v>
      </c>
      <c r="AC48" s="47"/>
      <c r="AD48" s="47"/>
      <c r="AE48" s="47"/>
      <c r="AF48" s="47"/>
      <c r="AG48" s="47"/>
      <c r="AH48" s="47"/>
      <c r="AI48" s="141" t="s">
        <v>1992</v>
      </c>
      <c r="AJ48" s="166">
        <v>42858</v>
      </c>
      <c r="AK48" s="51" t="e">
        <f>IF(#REF!="TERMINADO",100,100*(#REF!-M48+1)/P48)</f>
        <v>#REF!</v>
      </c>
      <c r="AL48" s="157"/>
      <c r="AM48" s="158"/>
      <c r="AN48" s="159"/>
      <c r="AO48" s="159"/>
      <c r="AP48" s="159"/>
      <c r="AQ48" s="41"/>
    </row>
    <row r="49" spans="1:44" ht="13.5" customHeight="1" thickTop="1" thickBot="1" x14ac:dyDescent="0.25">
      <c r="A49" s="147">
        <v>47</v>
      </c>
      <c r="B49" s="41" t="s">
        <v>2095</v>
      </c>
      <c r="C49" s="39">
        <v>42767</v>
      </c>
      <c r="D49" s="39"/>
      <c r="E49" s="40" t="s">
        <v>2096</v>
      </c>
      <c r="F49" s="129" t="s">
        <v>66</v>
      </c>
      <c r="G49" s="126" t="s">
        <v>75</v>
      </c>
      <c r="H49" s="41" t="s">
        <v>2079</v>
      </c>
      <c r="I49" s="42">
        <v>81148870</v>
      </c>
      <c r="J49" s="131">
        <f t="shared" si="4"/>
        <v>81148870</v>
      </c>
      <c r="K49" s="133" t="s">
        <v>85</v>
      </c>
      <c r="L49" s="41" t="s">
        <v>2097</v>
      </c>
      <c r="M49" s="44">
        <v>42767</v>
      </c>
      <c r="N49" s="44">
        <v>43100</v>
      </c>
      <c r="O49" s="44">
        <v>43100</v>
      </c>
      <c r="P49" s="134">
        <f t="shared" si="5"/>
        <v>333</v>
      </c>
      <c r="Q49" s="136">
        <f t="shared" si="2"/>
        <v>11.1</v>
      </c>
      <c r="R49" s="60"/>
      <c r="S49" s="48"/>
      <c r="T49" s="48"/>
      <c r="U49" s="47"/>
      <c r="V49" s="47"/>
      <c r="W49" s="47"/>
      <c r="X49" s="139">
        <f t="shared" si="3"/>
        <v>0</v>
      </c>
      <c r="Y49" s="47"/>
      <c r="Z49" s="47"/>
      <c r="AA49" s="138"/>
      <c r="AB49" s="140"/>
      <c r="AC49" s="47"/>
      <c r="AD49" s="47"/>
      <c r="AE49" s="47"/>
      <c r="AF49" s="47"/>
      <c r="AG49" s="47"/>
      <c r="AH49" s="47"/>
      <c r="AI49" s="41"/>
      <c r="AJ49" s="41"/>
      <c r="AK49" s="51" t="e">
        <f>IF(#REF!="TERMINADO",100,100*(#REF!-M49+1)/P49)</f>
        <v>#REF!</v>
      </c>
      <c r="AL49" s="157"/>
      <c r="AM49" s="158"/>
      <c r="AN49" s="159"/>
      <c r="AO49" s="159"/>
      <c r="AP49" s="159"/>
      <c r="AQ49" s="41"/>
    </row>
    <row r="50" spans="1:44" ht="13.5" customHeight="1" thickTop="1" thickBot="1" x14ac:dyDescent="0.25">
      <c r="A50" s="147">
        <v>48</v>
      </c>
      <c r="B50" s="126" t="s">
        <v>1987</v>
      </c>
      <c r="C50" s="39">
        <v>42767</v>
      </c>
      <c r="D50" s="39"/>
      <c r="E50" s="40" t="s">
        <v>2098</v>
      </c>
      <c r="F50" s="129" t="s">
        <v>66</v>
      </c>
      <c r="G50" s="126" t="s">
        <v>75</v>
      </c>
      <c r="H50" s="41" t="s">
        <v>2079</v>
      </c>
      <c r="I50" s="42">
        <v>23400000</v>
      </c>
      <c r="J50" s="131">
        <f t="shared" si="4"/>
        <v>23400000</v>
      </c>
      <c r="K50" s="133" t="s">
        <v>85</v>
      </c>
      <c r="L50" s="41" t="s">
        <v>2099</v>
      </c>
      <c r="M50" s="44">
        <v>42767</v>
      </c>
      <c r="N50" s="44">
        <v>42947</v>
      </c>
      <c r="O50" s="44">
        <v>42947</v>
      </c>
      <c r="P50" s="134">
        <f t="shared" si="5"/>
        <v>180</v>
      </c>
      <c r="Q50" s="136">
        <f t="shared" si="2"/>
        <v>6</v>
      </c>
      <c r="R50" s="60"/>
      <c r="S50" s="48"/>
      <c r="T50" s="48"/>
      <c r="U50" s="47"/>
      <c r="V50" s="47"/>
      <c r="W50" s="47"/>
      <c r="X50" s="139">
        <f t="shared" si="3"/>
        <v>0</v>
      </c>
      <c r="Y50" s="47"/>
      <c r="Z50" s="47"/>
      <c r="AA50" s="138"/>
      <c r="AB50" s="140"/>
      <c r="AC50" s="47"/>
      <c r="AD50" s="47"/>
      <c r="AE50" s="47"/>
      <c r="AF50" s="47"/>
      <c r="AG50" s="47"/>
      <c r="AH50" s="47"/>
      <c r="AI50" s="41"/>
      <c r="AJ50" s="41"/>
      <c r="AK50" s="51" t="e">
        <f>IF(#REF!="TERMINADO",100,100*(#REF!-M50+1)/P50)</f>
        <v>#REF!</v>
      </c>
      <c r="AL50" s="157"/>
      <c r="AM50" s="158"/>
      <c r="AN50" s="159"/>
      <c r="AO50" s="159"/>
      <c r="AP50" s="159"/>
      <c r="AQ50" s="41"/>
    </row>
    <row r="51" spans="1:44" ht="13.5" customHeight="1" thickTop="1" thickBot="1" x14ac:dyDescent="0.25">
      <c r="A51" s="147">
        <v>49</v>
      </c>
      <c r="B51" s="41" t="s">
        <v>2100</v>
      </c>
      <c r="C51" s="39">
        <v>42767</v>
      </c>
      <c r="D51" s="39"/>
      <c r="E51" s="40" t="s">
        <v>2101</v>
      </c>
      <c r="F51" s="129" t="s">
        <v>66</v>
      </c>
      <c r="G51" s="126" t="s">
        <v>75</v>
      </c>
      <c r="H51" s="41" t="s">
        <v>2079</v>
      </c>
      <c r="I51" s="42">
        <v>121723305</v>
      </c>
      <c r="J51" s="131">
        <f t="shared" si="4"/>
        <v>121723305</v>
      </c>
      <c r="K51" s="133" t="s">
        <v>85</v>
      </c>
      <c r="L51" s="41" t="s">
        <v>2102</v>
      </c>
      <c r="M51" s="44">
        <v>42768</v>
      </c>
      <c r="N51" s="44">
        <v>43100</v>
      </c>
      <c r="O51" s="44">
        <v>43100</v>
      </c>
      <c r="P51" s="134">
        <f t="shared" si="5"/>
        <v>332</v>
      </c>
      <c r="Q51" s="136">
        <f t="shared" si="2"/>
        <v>11.066666666666666</v>
      </c>
      <c r="R51" s="60"/>
      <c r="S51" s="48"/>
      <c r="T51" s="48"/>
      <c r="U51" s="47"/>
      <c r="V51" s="47"/>
      <c r="W51" s="47"/>
      <c r="X51" s="139">
        <f t="shared" si="3"/>
        <v>0</v>
      </c>
      <c r="Y51" s="47"/>
      <c r="Z51" s="47"/>
      <c r="AA51" s="48"/>
      <c r="AB51" s="49"/>
      <c r="AC51" s="47"/>
      <c r="AD51" s="47"/>
      <c r="AE51" s="47"/>
      <c r="AF51" s="47"/>
      <c r="AG51" s="47"/>
      <c r="AH51" s="47"/>
      <c r="AI51" s="41"/>
      <c r="AJ51" s="41"/>
      <c r="AK51" s="51" t="e">
        <f>IF(#REF!="TERMINADO",100,100*(#REF!-M51+1)/P51)</f>
        <v>#REF!</v>
      </c>
      <c r="AL51" s="157"/>
      <c r="AM51" s="158"/>
      <c r="AN51" s="159"/>
      <c r="AO51" s="159"/>
      <c r="AP51" s="159"/>
      <c r="AQ51" s="41"/>
    </row>
    <row r="52" spans="1:44" ht="13.5" customHeight="1" thickTop="1" thickBot="1" x14ac:dyDescent="0.25">
      <c r="A52" s="147">
        <v>50</v>
      </c>
      <c r="B52" s="41" t="s">
        <v>2103</v>
      </c>
      <c r="C52" s="39">
        <v>42767</v>
      </c>
      <c r="D52" s="39"/>
      <c r="E52" s="40" t="s">
        <v>2104</v>
      </c>
      <c r="F52" s="129" t="s">
        <v>66</v>
      </c>
      <c r="G52" s="126" t="s">
        <v>75</v>
      </c>
      <c r="H52" s="41" t="s">
        <v>2079</v>
      </c>
      <c r="I52" s="42">
        <v>73033983</v>
      </c>
      <c r="J52" s="131">
        <f t="shared" si="4"/>
        <v>73033983</v>
      </c>
      <c r="K52" s="133" t="s">
        <v>85</v>
      </c>
      <c r="L52" s="41" t="s">
        <v>2105</v>
      </c>
      <c r="M52" s="44">
        <v>42772</v>
      </c>
      <c r="N52" s="44">
        <v>43100</v>
      </c>
      <c r="O52" s="44">
        <v>43100</v>
      </c>
      <c r="P52" s="134">
        <f t="shared" si="5"/>
        <v>328</v>
      </c>
      <c r="Q52" s="136">
        <f t="shared" si="2"/>
        <v>10.933333333333334</v>
      </c>
      <c r="R52" s="60"/>
      <c r="S52" s="48"/>
      <c r="T52" s="48"/>
      <c r="U52" s="47"/>
      <c r="V52" s="47"/>
      <c r="W52" s="47"/>
      <c r="X52" s="139">
        <f t="shared" si="3"/>
        <v>0</v>
      </c>
      <c r="Y52" s="47"/>
      <c r="Z52" s="47"/>
      <c r="AA52" s="48"/>
      <c r="AB52" s="49"/>
      <c r="AC52" s="47"/>
      <c r="AD52" s="47"/>
      <c r="AE52" s="47"/>
      <c r="AF52" s="47"/>
      <c r="AG52" s="47"/>
      <c r="AH52" s="47"/>
      <c r="AI52" s="41"/>
      <c r="AJ52" s="41"/>
      <c r="AK52" s="51" t="e">
        <f>IF(#REF!="TERMINADO",100,100*(#REF!-M52+1)/P52)</f>
        <v>#REF!</v>
      </c>
      <c r="AL52" s="157"/>
      <c r="AM52" s="158"/>
      <c r="AN52" s="159"/>
      <c r="AO52" s="159"/>
      <c r="AP52" s="159"/>
      <c r="AQ52" s="41"/>
    </row>
    <row r="53" spans="1:44" ht="13.5" customHeight="1" thickTop="1" thickBot="1" x14ac:dyDescent="0.25">
      <c r="A53" s="147">
        <v>51</v>
      </c>
      <c r="B53" s="41" t="s">
        <v>2103</v>
      </c>
      <c r="C53" s="39">
        <v>42767</v>
      </c>
      <c r="D53" s="39"/>
      <c r="E53" s="40" t="s">
        <v>2106</v>
      </c>
      <c r="F53" s="129" t="s">
        <v>66</v>
      </c>
      <c r="G53" s="126" t="s">
        <v>75</v>
      </c>
      <c r="H53" s="41" t="s">
        <v>2079</v>
      </c>
      <c r="I53" s="42">
        <v>39836718</v>
      </c>
      <c r="J53" s="131">
        <f t="shared" si="4"/>
        <v>39836718</v>
      </c>
      <c r="K53" s="133" t="s">
        <v>85</v>
      </c>
      <c r="L53" s="41" t="s">
        <v>2107</v>
      </c>
      <c r="M53" s="44">
        <v>42768</v>
      </c>
      <c r="N53" s="44">
        <v>42947</v>
      </c>
      <c r="O53" s="44">
        <v>42947</v>
      </c>
      <c r="P53" s="134">
        <f t="shared" si="5"/>
        <v>179</v>
      </c>
      <c r="Q53" s="136">
        <f t="shared" si="2"/>
        <v>5.9666666666666668</v>
      </c>
      <c r="R53" s="60"/>
      <c r="S53" s="48"/>
      <c r="T53" s="48"/>
      <c r="U53" s="47"/>
      <c r="V53" s="47"/>
      <c r="W53" s="47"/>
      <c r="X53" s="139">
        <f t="shared" si="3"/>
        <v>0</v>
      </c>
      <c r="Y53" s="47"/>
      <c r="Z53" s="47"/>
      <c r="AA53" s="48"/>
      <c r="AB53" s="49"/>
      <c r="AC53" s="47"/>
      <c r="AD53" s="47"/>
      <c r="AE53" s="47"/>
      <c r="AF53" s="47"/>
      <c r="AG53" s="47"/>
      <c r="AH53" s="47"/>
      <c r="AI53" s="41"/>
      <c r="AJ53" s="41"/>
      <c r="AK53" s="51" t="e">
        <f>IF(#REF!="TERMINADO",100,100*(#REF!-M53+1)/P53)</f>
        <v>#REF!</v>
      </c>
      <c r="AL53" s="157"/>
      <c r="AM53" s="158"/>
      <c r="AN53" s="159"/>
      <c r="AO53" s="159"/>
      <c r="AP53" s="159"/>
      <c r="AQ53" s="41"/>
    </row>
    <row r="54" spans="1:44" ht="13.5" customHeight="1" thickTop="1" thickBot="1" x14ac:dyDescent="0.25">
      <c r="A54" s="147">
        <v>52</v>
      </c>
      <c r="B54" s="41" t="s">
        <v>2108</v>
      </c>
      <c r="C54" s="39">
        <v>42767</v>
      </c>
      <c r="D54" s="39"/>
      <c r="E54" s="40" t="s">
        <v>2109</v>
      </c>
      <c r="F54" s="129" t="s">
        <v>66</v>
      </c>
      <c r="G54" s="126" t="s">
        <v>75</v>
      </c>
      <c r="H54" s="41" t="s">
        <v>2079</v>
      </c>
      <c r="I54" s="42">
        <v>64919096</v>
      </c>
      <c r="J54" s="131">
        <f t="shared" si="4"/>
        <v>64919096</v>
      </c>
      <c r="K54" s="133" t="s">
        <v>85</v>
      </c>
      <c r="L54" s="41" t="s">
        <v>2110</v>
      </c>
      <c r="M54" s="44">
        <v>42768</v>
      </c>
      <c r="N54" s="44">
        <v>43100</v>
      </c>
      <c r="O54" s="44">
        <v>43100</v>
      </c>
      <c r="P54" s="134">
        <f t="shared" si="5"/>
        <v>332</v>
      </c>
      <c r="Q54" s="136">
        <f t="shared" si="2"/>
        <v>11.066666666666666</v>
      </c>
      <c r="R54" s="60" t="s">
        <v>2037</v>
      </c>
      <c r="S54" s="48"/>
      <c r="T54" s="48"/>
      <c r="U54" s="47"/>
      <c r="V54" s="47"/>
      <c r="W54" s="47"/>
      <c r="X54" s="139" t="e">
        <f t="shared" si="3"/>
        <v>#VALUE!</v>
      </c>
      <c r="Y54" s="47"/>
      <c r="Z54" s="47"/>
      <c r="AA54" s="48"/>
      <c r="AB54" s="49"/>
      <c r="AC54" s="47"/>
      <c r="AD54" s="47"/>
      <c r="AE54" s="47"/>
      <c r="AF54" s="47"/>
      <c r="AG54" s="47"/>
      <c r="AH54" s="47"/>
      <c r="AI54" s="41"/>
      <c r="AJ54" s="41"/>
      <c r="AK54" s="51" t="e">
        <f>IF(#REF!="TERMINADO",100,100*(#REF!-M54+1)/P54)</f>
        <v>#REF!</v>
      </c>
      <c r="AL54" s="157"/>
      <c r="AM54" s="158"/>
      <c r="AN54" s="159"/>
      <c r="AO54" s="159"/>
      <c r="AP54" s="159"/>
      <c r="AQ54" s="41"/>
    </row>
    <row r="55" spans="1:44" ht="13.5" customHeight="1" thickTop="1" thickBot="1" x14ac:dyDescent="0.25">
      <c r="A55" s="147">
        <v>53</v>
      </c>
      <c r="B55" s="41" t="s">
        <v>2111</v>
      </c>
      <c r="C55" s="39">
        <v>42767</v>
      </c>
      <c r="D55" s="39"/>
      <c r="E55" s="40" t="s">
        <v>2112</v>
      </c>
      <c r="F55" s="129" t="s">
        <v>66</v>
      </c>
      <c r="G55" s="126" t="s">
        <v>71</v>
      </c>
      <c r="H55" s="41" t="s">
        <v>2079</v>
      </c>
      <c r="I55" s="42">
        <v>15000000</v>
      </c>
      <c r="J55" s="131">
        <f t="shared" si="4"/>
        <v>15000000</v>
      </c>
      <c r="K55" s="133" t="s">
        <v>85</v>
      </c>
      <c r="L55" s="41" t="s">
        <v>2113</v>
      </c>
      <c r="M55" s="44">
        <v>42768</v>
      </c>
      <c r="N55" s="44">
        <v>42948</v>
      </c>
      <c r="O55" s="44">
        <v>42948</v>
      </c>
      <c r="P55" s="134">
        <f t="shared" si="5"/>
        <v>180</v>
      </c>
      <c r="Q55" s="136">
        <f t="shared" si="2"/>
        <v>6</v>
      </c>
      <c r="R55" s="60"/>
      <c r="S55" s="48"/>
      <c r="T55" s="48"/>
      <c r="U55" s="47"/>
      <c r="V55" s="47"/>
      <c r="W55" s="47"/>
      <c r="X55" s="139">
        <f t="shared" si="3"/>
        <v>0</v>
      </c>
      <c r="Y55" s="47"/>
      <c r="Z55" s="47"/>
      <c r="AA55" s="48"/>
      <c r="AB55" s="49"/>
      <c r="AC55" s="47"/>
      <c r="AD55" s="47"/>
      <c r="AE55" s="47"/>
      <c r="AF55" s="47"/>
      <c r="AG55" s="47"/>
      <c r="AH55" s="47"/>
      <c r="AI55" s="41"/>
      <c r="AJ55" s="41"/>
      <c r="AK55" s="51" t="e">
        <f>IF(#REF!="TERMINADO",100,100*(#REF!-M55+1)/P55)</f>
        <v>#REF!</v>
      </c>
      <c r="AL55" s="157"/>
      <c r="AM55" s="158"/>
      <c r="AN55" s="159"/>
      <c r="AO55" s="159"/>
      <c r="AP55" s="159"/>
      <c r="AQ55" s="41"/>
    </row>
    <row r="56" spans="1:44" ht="13.5" customHeight="1" thickTop="1" thickBot="1" x14ac:dyDescent="0.25">
      <c r="A56" s="147">
        <v>54</v>
      </c>
      <c r="B56" s="41" t="s">
        <v>2114</v>
      </c>
      <c r="C56" s="39">
        <v>42767</v>
      </c>
      <c r="D56" s="39"/>
      <c r="E56" s="40" t="s">
        <v>2115</v>
      </c>
      <c r="F56" s="129" t="s">
        <v>66</v>
      </c>
      <c r="G56" s="126" t="s">
        <v>75</v>
      </c>
      <c r="H56" s="41" t="s">
        <v>2079</v>
      </c>
      <c r="I56" s="42">
        <v>64919096</v>
      </c>
      <c r="J56" s="131">
        <f t="shared" si="4"/>
        <v>64919096</v>
      </c>
      <c r="K56" s="133" t="s">
        <v>85</v>
      </c>
      <c r="L56" s="41" t="s">
        <v>215</v>
      </c>
      <c r="M56" s="44">
        <v>42768</v>
      </c>
      <c r="N56" s="44">
        <v>43100</v>
      </c>
      <c r="O56" s="44">
        <v>43100</v>
      </c>
      <c r="P56" s="134">
        <f t="shared" si="5"/>
        <v>332</v>
      </c>
      <c r="Q56" s="136">
        <f t="shared" si="2"/>
        <v>11.066666666666666</v>
      </c>
      <c r="R56" s="60"/>
      <c r="S56" s="48"/>
      <c r="T56" s="48"/>
      <c r="U56" s="47"/>
      <c r="V56" s="47"/>
      <c r="W56" s="47"/>
      <c r="X56" s="139">
        <f t="shared" si="3"/>
        <v>0</v>
      </c>
      <c r="Y56" s="47"/>
      <c r="Z56" s="47"/>
      <c r="AA56" s="48"/>
      <c r="AB56" s="49"/>
      <c r="AC56" s="47"/>
      <c r="AD56" s="47"/>
      <c r="AE56" s="47"/>
      <c r="AF56" s="47"/>
      <c r="AG56" s="47"/>
      <c r="AH56" s="47"/>
      <c r="AI56" s="41"/>
      <c r="AJ56" s="41"/>
      <c r="AK56" s="51" t="e">
        <f>IF(#REF!="TERMINADO",100,100*(#REF!-M56+1)/P56)</f>
        <v>#REF!</v>
      </c>
      <c r="AL56" s="157"/>
      <c r="AM56" s="158"/>
      <c r="AN56" s="159"/>
      <c r="AO56" s="159"/>
      <c r="AP56" s="159"/>
      <c r="AQ56" s="41"/>
    </row>
    <row r="57" spans="1:44" ht="13.5" customHeight="1" thickTop="1" thickBot="1" x14ac:dyDescent="0.25">
      <c r="A57" s="147">
        <v>55</v>
      </c>
      <c r="B57" s="41" t="s">
        <v>2116</v>
      </c>
      <c r="C57" s="39">
        <v>42767</v>
      </c>
      <c r="D57" s="39"/>
      <c r="E57" s="40" t="s">
        <v>2117</v>
      </c>
      <c r="F57" s="129" t="s">
        <v>66</v>
      </c>
      <c r="G57" s="126" t="s">
        <v>75</v>
      </c>
      <c r="H57" s="41" t="s">
        <v>2079</v>
      </c>
      <c r="I57" s="42">
        <v>105493531</v>
      </c>
      <c r="J57" s="131">
        <f t="shared" si="4"/>
        <v>105493531</v>
      </c>
      <c r="K57" s="133" t="s">
        <v>85</v>
      </c>
      <c r="L57" s="41" t="s">
        <v>247</v>
      </c>
      <c r="M57" s="44">
        <v>42769</v>
      </c>
      <c r="N57" s="44">
        <v>43100</v>
      </c>
      <c r="O57" s="44">
        <v>43100</v>
      </c>
      <c r="P57" s="134">
        <f t="shared" si="5"/>
        <v>331</v>
      </c>
      <c r="Q57" s="136">
        <f t="shared" si="2"/>
        <v>11.033333333333333</v>
      </c>
      <c r="R57" s="60" t="s">
        <v>2037</v>
      </c>
      <c r="S57" s="48"/>
      <c r="T57" s="48"/>
      <c r="U57" s="47"/>
      <c r="V57" s="47"/>
      <c r="W57" s="47"/>
      <c r="X57" s="139" t="e">
        <f t="shared" si="3"/>
        <v>#VALUE!</v>
      </c>
      <c r="Y57" s="47"/>
      <c r="Z57" s="47"/>
      <c r="AA57" s="48"/>
      <c r="AB57" s="49"/>
      <c r="AC57" s="47"/>
      <c r="AD57" s="47"/>
      <c r="AE57" s="47"/>
      <c r="AF57" s="47"/>
      <c r="AG57" s="47"/>
      <c r="AH57" s="47"/>
      <c r="AI57" s="41"/>
      <c r="AJ57" s="41"/>
      <c r="AK57" s="51" t="e">
        <f>IF(#REF!="TERMINADO",100,100*(#REF!-M57+1)/P57)</f>
        <v>#REF!</v>
      </c>
      <c r="AL57" s="168"/>
      <c r="AM57" s="158" t="s">
        <v>2118</v>
      </c>
      <c r="AN57" s="159"/>
      <c r="AO57" s="159"/>
      <c r="AP57" s="159"/>
      <c r="AQ57" s="41"/>
      <c r="AR57" s="169"/>
    </row>
    <row r="58" spans="1:44" ht="13.5" customHeight="1" thickTop="1" thickBot="1" x14ac:dyDescent="0.25">
      <c r="A58" s="147">
        <v>56</v>
      </c>
      <c r="B58" s="41" t="s">
        <v>53</v>
      </c>
      <c r="C58" s="39">
        <v>42768</v>
      </c>
      <c r="D58" s="39"/>
      <c r="E58" s="40" t="s">
        <v>2119</v>
      </c>
      <c r="F58" s="129" t="s">
        <v>66</v>
      </c>
      <c r="G58" s="126" t="s">
        <v>75</v>
      </c>
      <c r="H58" s="41" t="s">
        <v>2079</v>
      </c>
      <c r="I58" s="42">
        <v>21000000</v>
      </c>
      <c r="J58" s="131">
        <f t="shared" si="4"/>
        <v>21000000</v>
      </c>
      <c r="K58" s="133" t="s">
        <v>85</v>
      </c>
      <c r="L58" s="41" t="s">
        <v>125</v>
      </c>
      <c r="M58" s="44">
        <v>42768</v>
      </c>
      <c r="N58" s="44">
        <v>42948</v>
      </c>
      <c r="O58" s="44">
        <v>42948</v>
      </c>
      <c r="P58" s="134">
        <f t="shared" si="5"/>
        <v>180</v>
      </c>
      <c r="Q58" s="136">
        <f t="shared" si="2"/>
        <v>6</v>
      </c>
      <c r="R58" s="60"/>
      <c r="S58" s="48"/>
      <c r="T58" s="48"/>
      <c r="U58" s="47"/>
      <c r="V58" s="47"/>
      <c r="W58" s="47"/>
      <c r="X58" s="139">
        <f t="shared" si="3"/>
        <v>0</v>
      </c>
      <c r="Y58" s="47"/>
      <c r="Z58" s="47"/>
      <c r="AA58" s="48"/>
      <c r="AB58" s="49"/>
      <c r="AC58" s="47"/>
      <c r="AD58" s="47"/>
      <c r="AE58" s="47"/>
      <c r="AF58" s="47"/>
      <c r="AG58" s="47"/>
      <c r="AH58" s="47"/>
      <c r="AI58" s="41"/>
      <c r="AJ58" s="41"/>
      <c r="AK58" s="51" t="e">
        <f>IF(#REF!="TERMINADO",100,100*(#REF!-M58+1)/P58)</f>
        <v>#REF!</v>
      </c>
      <c r="AL58" s="157"/>
      <c r="AM58" s="158"/>
      <c r="AN58" s="159"/>
      <c r="AO58" s="159"/>
      <c r="AP58" s="159"/>
      <c r="AQ58" s="41"/>
    </row>
    <row r="59" spans="1:44" ht="13.5" customHeight="1" thickTop="1" thickBot="1" x14ac:dyDescent="0.25">
      <c r="A59" s="147">
        <v>57</v>
      </c>
      <c r="B59" s="41" t="s">
        <v>597</v>
      </c>
      <c r="C59" s="39">
        <v>42768</v>
      </c>
      <c r="D59" s="39"/>
      <c r="E59" s="40" t="s">
        <v>2120</v>
      </c>
      <c r="F59" s="129" t="s">
        <v>66</v>
      </c>
      <c r="G59" s="126" t="s">
        <v>75</v>
      </c>
      <c r="H59" s="41" t="s">
        <v>2079</v>
      </c>
      <c r="I59" s="42">
        <v>31800000</v>
      </c>
      <c r="J59" s="131">
        <f t="shared" si="4"/>
        <v>31800000</v>
      </c>
      <c r="K59" s="133" t="s">
        <v>85</v>
      </c>
      <c r="L59" s="41" t="s">
        <v>2121</v>
      </c>
      <c r="M59" s="44">
        <v>42768</v>
      </c>
      <c r="N59" s="44">
        <v>42948</v>
      </c>
      <c r="O59" s="44">
        <v>42948</v>
      </c>
      <c r="P59" s="134">
        <f t="shared" si="5"/>
        <v>180</v>
      </c>
      <c r="Q59" s="136">
        <f t="shared" si="2"/>
        <v>6</v>
      </c>
      <c r="R59" s="60"/>
      <c r="S59" s="48"/>
      <c r="T59" s="48"/>
      <c r="U59" s="47"/>
      <c r="V59" s="47"/>
      <c r="W59" s="47"/>
      <c r="X59" s="139">
        <f t="shared" si="3"/>
        <v>0</v>
      </c>
      <c r="Y59" s="47"/>
      <c r="Z59" s="47"/>
      <c r="AA59" s="48"/>
      <c r="AB59" s="49"/>
      <c r="AC59" s="47"/>
      <c r="AD59" s="47"/>
      <c r="AE59" s="47"/>
      <c r="AF59" s="47"/>
      <c r="AG59" s="47"/>
      <c r="AH59" s="47"/>
      <c r="AI59" s="41"/>
      <c r="AJ59" s="41"/>
      <c r="AK59" s="51" t="e">
        <f>IF(#REF!="TERMINADO",100,100*(#REF!-M59+1)/P59)</f>
        <v>#REF!</v>
      </c>
      <c r="AL59" s="157"/>
      <c r="AM59" s="158"/>
      <c r="AN59" s="159"/>
      <c r="AO59" s="159"/>
      <c r="AP59" s="159"/>
      <c r="AQ59" s="41"/>
    </row>
    <row r="60" spans="1:44" ht="13.5" customHeight="1" thickTop="1" thickBot="1" x14ac:dyDescent="0.25">
      <c r="A60" s="147">
        <v>58</v>
      </c>
      <c r="B60" s="41" t="s">
        <v>2122</v>
      </c>
      <c r="C60" s="39">
        <v>42769</v>
      </c>
      <c r="D60" s="39"/>
      <c r="E60" s="40" t="s">
        <v>2123</v>
      </c>
      <c r="F60" s="129" t="s">
        <v>66</v>
      </c>
      <c r="G60" s="126" t="s">
        <v>75</v>
      </c>
      <c r="H60" s="41" t="s">
        <v>2079</v>
      </c>
      <c r="I60" s="42">
        <v>81148870</v>
      </c>
      <c r="J60" s="131">
        <f t="shared" si="4"/>
        <v>81148870</v>
      </c>
      <c r="K60" s="133" t="s">
        <v>85</v>
      </c>
      <c r="L60" s="41" t="s">
        <v>2124</v>
      </c>
      <c r="M60" s="44">
        <v>42769</v>
      </c>
      <c r="N60" s="44">
        <v>43100</v>
      </c>
      <c r="O60" s="44">
        <v>43100</v>
      </c>
      <c r="P60" s="134">
        <f t="shared" si="5"/>
        <v>331</v>
      </c>
      <c r="Q60" s="136">
        <f t="shared" si="2"/>
        <v>11.033333333333333</v>
      </c>
      <c r="R60" s="60" t="s">
        <v>2037</v>
      </c>
      <c r="S60" s="48"/>
      <c r="T60" s="48"/>
      <c r="U60" s="47"/>
      <c r="V60" s="47"/>
      <c r="W60" s="47"/>
      <c r="X60" s="139" t="e">
        <f t="shared" si="3"/>
        <v>#VALUE!</v>
      </c>
      <c r="Y60" s="47"/>
      <c r="Z60" s="47"/>
      <c r="AA60" s="48"/>
      <c r="AB60" s="49"/>
      <c r="AC60" s="47"/>
      <c r="AD60" s="47"/>
      <c r="AE60" s="47"/>
      <c r="AF60" s="47"/>
      <c r="AG60" s="47"/>
      <c r="AH60" s="47"/>
      <c r="AI60" s="41"/>
      <c r="AJ60" s="41"/>
      <c r="AK60" s="51" t="e">
        <f>IF(#REF!="TERMINADO",100,100*(#REF!-M60+1)/P60)</f>
        <v>#REF!</v>
      </c>
      <c r="AL60" s="157"/>
      <c r="AM60" s="158"/>
      <c r="AN60" s="159"/>
      <c r="AO60" s="159"/>
      <c r="AP60" s="159"/>
      <c r="AQ60" s="41"/>
    </row>
    <row r="61" spans="1:44" ht="13.5" customHeight="1" thickTop="1" thickBot="1" x14ac:dyDescent="0.25">
      <c r="A61" s="147">
        <v>59</v>
      </c>
      <c r="B61" s="41" t="s">
        <v>63</v>
      </c>
      <c r="C61" s="39">
        <v>42773</v>
      </c>
      <c r="D61" s="39"/>
      <c r="E61" s="40" t="s">
        <v>2125</v>
      </c>
      <c r="F61" s="129" t="s">
        <v>66</v>
      </c>
      <c r="G61" s="126" t="s">
        <v>75</v>
      </c>
      <c r="H61" s="41" t="s">
        <v>2079</v>
      </c>
      <c r="I61" s="42">
        <v>21000000</v>
      </c>
      <c r="J61" s="131">
        <f t="shared" si="4"/>
        <v>21000000</v>
      </c>
      <c r="K61" s="133" t="s">
        <v>85</v>
      </c>
      <c r="L61" s="41" t="s">
        <v>2126</v>
      </c>
      <c r="M61" s="44">
        <v>42773</v>
      </c>
      <c r="N61" s="44">
        <v>42953</v>
      </c>
      <c r="O61" s="44">
        <v>42953</v>
      </c>
      <c r="P61" s="134">
        <f t="shared" si="5"/>
        <v>180</v>
      </c>
      <c r="Q61" s="136">
        <f t="shared" si="2"/>
        <v>6</v>
      </c>
      <c r="R61" s="60"/>
      <c r="S61" s="48"/>
      <c r="T61" s="48"/>
      <c r="U61" s="47"/>
      <c r="V61" s="47"/>
      <c r="W61" s="47"/>
      <c r="X61" s="139">
        <f t="shared" si="3"/>
        <v>0</v>
      </c>
      <c r="Y61" s="47"/>
      <c r="Z61" s="47"/>
      <c r="AA61" s="48"/>
      <c r="AB61" s="49"/>
      <c r="AC61" s="47"/>
      <c r="AD61" s="47"/>
      <c r="AE61" s="47"/>
      <c r="AF61" s="47"/>
      <c r="AG61" s="47"/>
      <c r="AH61" s="47"/>
      <c r="AI61" s="41"/>
      <c r="AJ61" s="41"/>
      <c r="AK61" s="51" t="e">
        <f>IF(#REF!="TERMINADO",100,100*(#REF!-M61+1)/P61)</f>
        <v>#REF!</v>
      </c>
      <c r="AL61" s="157"/>
      <c r="AM61" s="158"/>
      <c r="AN61" s="159"/>
      <c r="AO61" s="159"/>
      <c r="AP61" s="159"/>
      <c r="AQ61" s="41"/>
    </row>
    <row r="62" spans="1:44" ht="13.5" customHeight="1" thickTop="1" thickBot="1" x14ac:dyDescent="0.25">
      <c r="A62" s="147">
        <v>60</v>
      </c>
      <c r="B62" s="41" t="s">
        <v>63</v>
      </c>
      <c r="C62" s="39">
        <v>42773</v>
      </c>
      <c r="D62" s="39"/>
      <c r="E62" s="40" t="s">
        <v>2127</v>
      </c>
      <c r="F62" s="129" t="s">
        <v>66</v>
      </c>
      <c r="G62" s="126" t="s">
        <v>71</v>
      </c>
      <c r="H62" s="41" t="s">
        <v>2079</v>
      </c>
      <c r="I62" s="42">
        <v>19800000</v>
      </c>
      <c r="J62" s="131">
        <f t="shared" si="4"/>
        <v>19800000</v>
      </c>
      <c r="K62" s="133" t="s">
        <v>85</v>
      </c>
      <c r="L62" s="41" t="s">
        <v>2128</v>
      </c>
      <c r="M62" s="44">
        <v>42773</v>
      </c>
      <c r="N62" s="44">
        <v>42953</v>
      </c>
      <c r="O62" s="44">
        <v>42953</v>
      </c>
      <c r="P62" s="134">
        <f t="shared" si="5"/>
        <v>180</v>
      </c>
      <c r="Q62" s="136">
        <f t="shared" si="2"/>
        <v>6</v>
      </c>
      <c r="R62" s="60"/>
      <c r="S62" s="48"/>
      <c r="T62" s="48"/>
      <c r="U62" s="47"/>
      <c r="V62" s="47"/>
      <c r="W62" s="47"/>
      <c r="X62" s="139">
        <f t="shared" si="3"/>
        <v>0</v>
      </c>
      <c r="Y62" s="47"/>
      <c r="Z62" s="47"/>
      <c r="AA62" s="48"/>
      <c r="AB62" s="49"/>
      <c r="AC62" s="47"/>
      <c r="AD62" s="47"/>
      <c r="AE62" s="47"/>
      <c r="AF62" s="47"/>
      <c r="AG62" s="47"/>
      <c r="AH62" s="47"/>
      <c r="AI62" s="41"/>
      <c r="AJ62" s="41"/>
      <c r="AK62" s="51" t="e">
        <f>IF(#REF!="TERMINADO",100,100*(#REF!-M62+1)/P62)</f>
        <v>#REF!</v>
      </c>
      <c r="AL62" s="157"/>
      <c r="AM62" s="158"/>
      <c r="AN62" s="159"/>
      <c r="AO62" s="159"/>
      <c r="AP62" s="159"/>
      <c r="AQ62" s="41"/>
    </row>
    <row r="63" spans="1:44" ht="13.5" customHeight="1" thickTop="1" thickBot="1" x14ac:dyDescent="0.25">
      <c r="A63" s="147">
        <v>61</v>
      </c>
      <c r="B63" s="41" t="s">
        <v>166</v>
      </c>
      <c r="C63" s="39">
        <v>42774</v>
      </c>
      <c r="D63" s="39"/>
      <c r="E63" s="40" t="s">
        <v>2129</v>
      </c>
      <c r="F63" s="129" t="s">
        <v>66</v>
      </c>
      <c r="G63" s="126" t="s">
        <v>71</v>
      </c>
      <c r="H63" s="41" t="s">
        <v>2079</v>
      </c>
      <c r="I63" s="42">
        <v>21600000</v>
      </c>
      <c r="J63" s="131">
        <f t="shared" si="4"/>
        <v>21600000</v>
      </c>
      <c r="K63" s="133" t="s">
        <v>85</v>
      </c>
      <c r="L63" s="41" t="s">
        <v>1902</v>
      </c>
      <c r="M63" s="44">
        <v>42774</v>
      </c>
      <c r="N63" s="44">
        <v>42954</v>
      </c>
      <c r="O63" s="44">
        <v>42954</v>
      </c>
      <c r="P63" s="134">
        <f t="shared" si="5"/>
        <v>180</v>
      </c>
      <c r="Q63" s="136">
        <f t="shared" si="2"/>
        <v>6</v>
      </c>
      <c r="R63" s="60"/>
      <c r="S63" s="48"/>
      <c r="T63" s="48"/>
      <c r="U63" s="47"/>
      <c r="V63" s="47"/>
      <c r="W63" s="47"/>
      <c r="X63" s="139">
        <f t="shared" si="3"/>
        <v>0</v>
      </c>
      <c r="Y63" s="47"/>
      <c r="Z63" s="47"/>
      <c r="AA63" s="48"/>
      <c r="AB63" s="49"/>
      <c r="AC63" s="47"/>
      <c r="AD63" s="47"/>
      <c r="AE63" s="47"/>
      <c r="AF63" s="47"/>
      <c r="AG63" s="47"/>
      <c r="AH63" s="47"/>
      <c r="AI63" s="41"/>
      <c r="AJ63" s="41"/>
      <c r="AK63" s="51" t="e">
        <f>IF(#REF!="TERMINADO",100,100*(#REF!-M63+1)/P63)</f>
        <v>#REF!</v>
      </c>
      <c r="AL63" s="157"/>
      <c r="AM63" s="158"/>
      <c r="AN63" s="159"/>
      <c r="AO63" s="159"/>
      <c r="AP63" s="159"/>
      <c r="AQ63" s="41"/>
    </row>
    <row r="64" spans="1:44" ht="13.5" customHeight="1" thickTop="1" thickBot="1" x14ac:dyDescent="0.25">
      <c r="A64" s="147">
        <v>62</v>
      </c>
      <c r="B64" s="41" t="s">
        <v>166</v>
      </c>
      <c r="C64" s="39">
        <v>42774</v>
      </c>
      <c r="D64" s="39"/>
      <c r="E64" s="40" t="s">
        <v>2130</v>
      </c>
      <c r="F64" s="129" t="s">
        <v>66</v>
      </c>
      <c r="G64" s="126" t="s">
        <v>75</v>
      </c>
      <c r="H64" s="41" t="s">
        <v>2079</v>
      </c>
      <c r="I64" s="42">
        <v>48000000</v>
      </c>
      <c r="J64" s="131">
        <f t="shared" si="4"/>
        <v>48000000</v>
      </c>
      <c r="K64" s="133" t="s">
        <v>85</v>
      </c>
      <c r="L64" s="41" t="s">
        <v>2131</v>
      </c>
      <c r="M64" s="44">
        <v>42774</v>
      </c>
      <c r="N64" s="44">
        <v>42954</v>
      </c>
      <c r="O64" s="44">
        <v>42954</v>
      </c>
      <c r="P64" s="134">
        <f t="shared" si="5"/>
        <v>180</v>
      </c>
      <c r="Q64" s="136">
        <f t="shared" si="2"/>
        <v>6</v>
      </c>
      <c r="R64" s="60" t="s">
        <v>2037</v>
      </c>
      <c r="S64" s="48"/>
      <c r="T64" s="48"/>
      <c r="U64" s="47"/>
      <c r="V64" s="47"/>
      <c r="W64" s="47"/>
      <c r="X64" s="139" t="e">
        <f t="shared" si="3"/>
        <v>#VALUE!</v>
      </c>
      <c r="Y64" s="47"/>
      <c r="Z64" s="47"/>
      <c r="AA64" s="48"/>
      <c r="AB64" s="49"/>
      <c r="AC64" s="47"/>
      <c r="AD64" s="47"/>
      <c r="AE64" s="47"/>
      <c r="AF64" s="47"/>
      <c r="AG64" s="47"/>
      <c r="AH64" s="47"/>
      <c r="AI64" s="41"/>
      <c r="AJ64" s="41"/>
      <c r="AK64" s="51" t="e">
        <f>IF(#REF!="TERMINADO",100,100*(#REF!-M64+1)/P64)</f>
        <v>#REF!</v>
      </c>
      <c r="AL64" s="157"/>
      <c r="AM64" s="158"/>
      <c r="AN64" s="159"/>
      <c r="AO64" s="159"/>
      <c r="AP64" s="159"/>
      <c r="AQ64" s="41"/>
    </row>
    <row r="65" spans="1:43" ht="13.5" customHeight="1" thickTop="1" thickBot="1" x14ac:dyDescent="0.25">
      <c r="A65" s="147">
        <v>63</v>
      </c>
      <c r="B65" s="126" t="s">
        <v>2000</v>
      </c>
      <c r="C65" s="39">
        <v>42775</v>
      </c>
      <c r="D65" s="39"/>
      <c r="E65" s="40" t="s">
        <v>2132</v>
      </c>
      <c r="F65" s="129" t="s">
        <v>66</v>
      </c>
      <c r="G65" s="126" t="s">
        <v>75</v>
      </c>
      <c r="H65" s="41" t="s">
        <v>2079</v>
      </c>
      <c r="I65" s="42">
        <v>27000000</v>
      </c>
      <c r="J65" s="131">
        <f t="shared" si="4"/>
        <v>27000000</v>
      </c>
      <c r="K65" s="133" t="s">
        <v>85</v>
      </c>
      <c r="L65" s="41" t="s">
        <v>665</v>
      </c>
      <c r="M65" s="44">
        <v>42775</v>
      </c>
      <c r="N65" s="44">
        <v>42955</v>
      </c>
      <c r="O65" s="44">
        <v>42955</v>
      </c>
      <c r="P65" s="134">
        <f t="shared" si="5"/>
        <v>180</v>
      </c>
      <c r="Q65" s="136">
        <f t="shared" si="2"/>
        <v>6</v>
      </c>
      <c r="R65" s="60"/>
      <c r="S65" s="48"/>
      <c r="T65" s="48"/>
      <c r="U65" s="47"/>
      <c r="V65" s="47"/>
      <c r="W65" s="47"/>
      <c r="X65" s="139">
        <f t="shared" si="3"/>
        <v>0</v>
      </c>
      <c r="Y65" s="47"/>
      <c r="Z65" s="47"/>
      <c r="AA65" s="48"/>
      <c r="AB65" s="49"/>
      <c r="AC65" s="47"/>
      <c r="AD65" s="47"/>
      <c r="AE65" s="47"/>
      <c r="AF65" s="47"/>
      <c r="AG65" s="47"/>
      <c r="AH65" s="47"/>
      <c r="AI65" s="41"/>
      <c r="AJ65" s="41"/>
      <c r="AK65" s="51" t="e">
        <f>IF(#REF!="TERMINADO",100,100*(#REF!-M65+1)/P65)</f>
        <v>#REF!</v>
      </c>
      <c r="AL65" s="157"/>
      <c r="AM65" s="158"/>
      <c r="AN65" s="159"/>
      <c r="AO65" s="159"/>
      <c r="AP65" s="159"/>
      <c r="AQ65" s="41"/>
    </row>
    <row r="66" spans="1:43" ht="13.5" customHeight="1" thickTop="1" thickBot="1" x14ac:dyDescent="0.25">
      <c r="A66" s="147">
        <v>64</v>
      </c>
      <c r="B66" s="126" t="s">
        <v>2000</v>
      </c>
      <c r="C66" s="39">
        <v>42776</v>
      </c>
      <c r="D66" s="39"/>
      <c r="E66" s="40" t="s">
        <v>2133</v>
      </c>
      <c r="F66" s="129" t="s">
        <v>66</v>
      </c>
      <c r="G66" s="126" t="s">
        <v>75</v>
      </c>
      <c r="H66" s="41" t="s">
        <v>2079</v>
      </c>
      <c r="I66" s="42">
        <v>33600000</v>
      </c>
      <c r="J66" s="131">
        <f t="shared" si="4"/>
        <v>33600000</v>
      </c>
      <c r="K66" s="133" t="s">
        <v>85</v>
      </c>
      <c r="L66" s="41" t="s">
        <v>2134</v>
      </c>
      <c r="M66" s="44">
        <v>42776</v>
      </c>
      <c r="N66" s="44">
        <v>42987</v>
      </c>
      <c r="O66" s="44">
        <v>42987</v>
      </c>
      <c r="P66" s="134">
        <f t="shared" si="5"/>
        <v>211</v>
      </c>
      <c r="Q66" s="136">
        <f t="shared" si="2"/>
        <v>7.0333333333333332</v>
      </c>
      <c r="R66" s="60"/>
      <c r="S66" s="48"/>
      <c r="T66" s="48"/>
      <c r="U66" s="47"/>
      <c r="V66" s="47"/>
      <c r="W66" s="47"/>
      <c r="X66" s="139">
        <f t="shared" si="3"/>
        <v>0</v>
      </c>
      <c r="Y66" s="47"/>
      <c r="Z66" s="47"/>
      <c r="AA66" s="48"/>
      <c r="AB66" s="49"/>
      <c r="AC66" s="47"/>
      <c r="AD66" s="47"/>
      <c r="AE66" s="47"/>
      <c r="AF66" s="47"/>
      <c r="AG66" s="47"/>
      <c r="AH66" s="47"/>
      <c r="AI66" s="41"/>
      <c r="AJ66" s="41"/>
      <c r="AK66" s="51" t="e">
        <f>IF(#REF!="TERMINADO",100,100*(#REF!-M66+1)/P66)</f>
        <v>#REF!</v>
      </c>
      <c r="AL66" s="157"/>
      <c r="AM66" s="158"/>
      <c r="AN66" s="159"/>
      <c r="AO66" s="159"/>
      <c r="AP66" s="159"/>
      <c r="AQ66" s="41"/>
    </row>
    <row r="67" spans="1:43" ht="13.5" customHeight="1" thickTop="1" thickBot="1" x14ac:dyDescent="0.25">
      <c r="A67" s="147">
        <v>65</v>
      </c>
      <c r="B67" s="41" t="s">
        <v>444</v>
      </c>
      <c r="C67" s="39">
        <v>42776</v>
      </c>
      <c r="D67" s="39"/>
      <c r="E67" s="40" t="s">
        <v>2135</v>
      </c>
      <c r="F67" s="129" t="s">
        <v>66</v>
      </c>
      <c r="G67" s="126" t="s">
        <v>75</v>
      </c>
      <c r="H67" s="41" t="s">
        <v>2079</v>
      </c>
      <c r="I67" s="42">
        <v>33000000</v>
      </c>
      <c r="J67" s="131">
        <f t="shared" ref="J67:J98" si="6">+I67+AB67+AD67+AF67+AH67</f>
        <v>33000000</v>
      </c>
      <c r="K67" s="133" t="s">
        <v>85</v>
      </c>
      <c r="L67" s="41" t="s">
        <v>2136</v>
      </c>
      <c r="M67" s="44">
        <v>42776</v>
      </c>
      <c r="N67" s="44">
        <v>42966</v>
      </c>
      <c r="O67" s="44">
        <v>42956</v>
      </c>
      <c r="P67" s="134">
        <f t="shared" si="5"/>
        <v>180</v>
      </c>
      <c r="Q67" s="136">
        <f t="shared" ref="Q67:Q93" si="7">+P67/30</f>
        <v>6</v>
      </c>
      <c r="R67" s="60"/>
      <c r="S67" s="48"/>
      <c r="T67" s="48"/>
      <c r="U67" s="47"/>
      <c r="V67" s="47"/>
      <c r="W67" s="47"/>
      <c r="X67" s="139">
        <f t="shared" si="3"/>
        <v>0</v>
      </c>
      <c r="Y67" s="47"/>
      <c r="Z67" s="47"/>
      <c r="AA67" s="48"/>
      <c r="AB67" s="49"/>
      <c r="AC67" s="47"/>
      <c r="AD67" s="47"/>
      <c r="AE67" s="47"/>
      <c r="AF67" s="47"/>
      <c r="AG67" s="47"/>
      <c r="AH67" s="47"/>
      <c r="AI67" s="41"/>
      <c r="AJ67" s="41"/>
      <c r="AK67" s="51" t="e">
        <f>IF(#REF!="TERMINADO",100,100*(#REF!-M67+1)/P67)</f>
        <v>#REF!</v>
      </c>
      <c r="AL67" s="157"/>
      <c r="AM67" s="158"/>
      <c r="AN67" s="159"/>
      <c r="AO67" s="159"/>
      <c r="AP67" s="159"/>
      <c r="AQ67" s="41"/>
    </row>
    <row r="68" spans="1:43" ht="13.5" customHeight="1" thickTop="1" thickBot="1" x14ac:dyDescent="0.25">
      <c r="A68" s="147">
        <v>66</v>
      </c>
      <c r="B68" s="41" t="s">
        <v>444</v>
      </c>
      <c r="C68" s="39">
        <v>42779</v>
      </c>
      <c r="D68" s="39"/>
      <c r="E68" s="40" t="s">
        <v>2137</v>
      </c>
      <c r="F68" s="129" t="s">
        <v>66</v>
      </c>
      <c r="G68" s="126" t="s">
        <v>75</v>
      </c>
      <c r="H68" s="41" t="s">
        <v>2079</v>
      </c>
      <c r="I68" s="42">
        <v>21000000</v>
      </c>
      <c r="J68" s="131">
        <f t="shared" si="6"/>
        <v>21000000</v>
      </c>
      <c r="K68" s="133" t="s">
        <v>85</v>
      </c>
      <c r="L68" s="41" t="s">
        <v>2138</v>
      </c>
      <c r="M68" s="44">
        <v>42769</v>
      </c>
      <c r="N68" s="44">
        <v>42949</v>
      </c>
      <c r="O68" s="44">
        <v>42949</v>
      </c>
      <c r="P68" s="134">
        <f t="shared" si="5"/>
        <v>180</v>
      </c>
      <c r="Q68" s="136">
        <f t="shared" si="7"/>
        <v>6</v>
      </c>
      <c r="R68" s="60"/>
      <c r="S68" s="48"/>
      <c r="T68" s="48"/>
      <c r="U68" s="47"/>
      <c r="V68" s="47"/>
      <c r="W68" s="47"/>
      <c r="X68" s="139">
        <f t="shared" ref="X68:X131" si="8">R68+U68</f>
        <v>0</v>
      </c>
      <c r="Y68" s="47"/>
      <c r="Z68" s="47"/>
      <c r="AA68" s="48"/>
      <c r="AB68" s="49"/>
      <c r="AC68" s="47"/>
      <c r="AD68" s="47"/>
      <c r="AE68" s="47"/>
      <c r="AF68" s="47"/>
      <c r="AG68" s="47"/>
      <c r="AH68" s="47"/>
      <c r="AI68" s="41"/>
      <c r="AJ68" s="41"/>
      <c r="AK68" s="51" t="e">
        <f>IF(#REF!="TERMINADO",100,100*(#REF!-M68+1)/P68)</f>
        <v>#REF!</v>
      </c>
      <c r="AL68" s="157"/>
      <c r="AM68" s="158"/>
      <c r="AN68" s="159"/>
      <c r="AO68" s="159"/>
      <c r="AP68" s="159"/>
      <c r="AQ68" s="41"/>
    </row>
    <row r="69" spans="1:43" ht="13.5" customHeight="1" thickTop="1" thickBot="1" x14ac:dyDescent="0.25">
      <c r="A69" s="147">
        <v>67</v>
      </c>
      <c r="B69" s="41" t="s">
        <v>2139</v>
      </c>
      <c r="C69" s="39">
        <v>42779</v>
      </c>
      <c r="D69" s="39"/>
      <c r="E69" s="40" t="s">
        <v>2140</v>
      </c>
      <c r="F69" s="129" t="s">
        <v>66</v>
      </c>
      <c r="G69" s="126" t="s">
        <v>75</v>
      </c>
      <c r="H69" s="41" t="s">
        <v>1989</v>
      </c>
      <c r="I69" s="42">
        <v>22200000</v>
      </c>
      <c r="J69" s="131">
        <f t="shared" si="6"/>
        <v>22200000</v>
      </c>
      <c r="K69" s="133" t="s">
        <v>85</v>
      </c>
      <c r="L69" s="41" t="s">
        <v>2141</v>
      </c>
      <c r="M69" s="44">
        <v>42779</v>
      </c>
      <c r="N69" s="44">
        <v>42959</v>
      </c>
      <c r="O69" s="44">
        <v>42959</v>
      </c>
      <c r="P69" s="134">
        <f t="shared" si="5"/>
        <v>180</v>
      </c>
      <c r="Q69" s="136">
        <f t="shared" si="7"/>
        <v>6</v>
      </c>
      <c r="R69" s="60"/>
      <c r="S69" s="48"/>
      <c r="T69" s="48"/>
      <c r="U69" s="47"/>
      <c r="V69" s="47"/>
      <c r="W69" s="47"/>
      <c r="X69" s="139">
        <f t="shared" si="8"/>
        <v>0</v>
      </c>
      <c r="Y69" s="47"/>
      <c r="Z69" s="47"/>
      <c r="AA69" s="48"/>
      <c r="AB69" s="49"/>
      <c r="AC69" s="47"/>
      <c r="AD69" s="47"/>
      <c r="AE69" s="47"/>
      <c r="AF69" s="47"/>
      <c r="AG69" s="47"/>
      <c r="AH69" s="47"/>
      <c r="AI69" s="41"/>
      <c r="AJ69" s="41"/>
      <c r="AK69" s="51" t="e">
        <f>IF(#REF!="TERMINADO",100,100*(#REF!-M69+1)/P69)</f>
        <v>#REF!</v>
      </c>
      <c r="AL69" s="157"/>
      <c r="AM69" s="158"/>
      <c r="AN69" s="159"/>
      <c r="AO69" s="159"/>
      <c r="AP69" s="159"/>
      <c r="AQ69" s="41"/>
    </row>
    <row r="70" spans="1:43" ht="13.5" customHeight="1" thickTop="1" thickBot="1" x14ac:dyDescent="0.25">
      <c r="A70" s="147">
        <v>68</v>
      </c>
      <c r="B70" s="126" t="s">
        <v>2000</v>
      </c>
      <c r="C70" s="39">
        <v>42779</v>
      </c>
      <c r="D70" s="39"/>
      <c r="E70" s="40" t="s">
        <v>2142</v>
      </c>
      <c r="F70" s="129" t="s">
        <v>66</v>
      </c>
      <c r="G70" s="126" t="s">
        <v>75</v>
      </c>
      <c r="H70" s="41" t="s">
        <v>2079</v>
      </c>
      <c r="I70" s="42">
        <v>36000000</v>
      </c>
      <c r="J70" s="131">
        <f t="shared" si="6"/>
        <v>36000000</v>
      </c>
      <c r="K70" s="133" t="s">
        <v>85</v>
      </c>
      <c r="L70" s="41" t="s">
        <v>2143</v>
      </c>
      <c r="M70" s="44">
        <v>42779</v>
      </c>
      <c r="N70" s="44">
        <v>42959</v>
      </c>
      <c r="O70" s="44">
        <v>42974</v>
      </c>
      <c r="P70" s="134">
        <f t="shared" si="5"/>
        <v>195</v>
      </c>
      <c r="Q70" s="136">
        <f t="shared" si="7"/>
        <v>6.5</v>
      </c>
      <c r="R70" s="60">
        <v>15</v>
      </c>
      <c r="S70" s="170">
        <v>42956</v>
      </c>
      <c r="T70" s="170">
        <v>42974</v>
      </c>
      <c r="U70" s="171"/>
      <c r="V70" s="47"/>
      <c r="W70" s="47"/>
      <c r="X70" s="139">
        <f t="shared" si="8"/>
        <v>15</v>
      </c>
      <c r="Y70" s="47"/>
      <c r="Z70" s="47"/>
      <c r="AA70" s="48"/>
      <c r="AB70" s="49"/>
      <c r="AC70" s="47"/>
      <c r="AD70" s="47"/>
      <c r="AE70" s="47"/>
      <c r="AF70" s="47"/>
      <c r="AG70" s="47"/>
      <c r="AH70" s="47"/>
      <c r="AI70" s="41"/>
      <c r="AJ70" s="41"/>
      <c r="AK70" s="51" t="e">
        <f>IF(#REF!="TERMINADO",100,100*(#REF!-M70+1)/P70)</f>
        <v>#REF!</v>
      </c>
      <c r="AL70" s="157"/>
      <c r="AM70" s="59"/>
      <c r="AN70" s="159"/>
      <c r="AO70" s="159"/>
      <c r="AP70" s="159"/>
      <c r="AQ70" s="41"/>
    </row>
    <row r="71" spans="1:43" ht="13.5" customHeight="1" thickTop="1" thickBot="1" x14ac:dyDescent="0.25">
      <c r="A71" s="147">
        <v>69</v>
      </c>
      <c r="B71" s="126" t="s">
        <v>1987</v>
      </c>
      <c r="C71" s="39">
        <v>42779</v>
      </c>
      <c r="D71" s="39"/>
      <c r="E71" s="40" t="s">
        <v>2144</v>
      </c>
      <c r="F71" s="129" t="s">
        <v>66</v>
      </c>
      <c r="G71" s="126" t="s">
        <v>75</v>
      </c>
      <c r="H71" s="41" t="s">
        <v>2079</v>
      </c>
      <c r="I71" s="42">
        <v>43800000</v>
      </c>
      <c r="J71" s="131">
        <f t="shared" si="6"/>
        <v>43800000</v>
      </c>
      <c r="K71" s="133" t="s">
        <v>85</v>
      </c>
      <c r="L71" s="41" t="s">
        <v>2145</v>
      </c>
      <c r="M71" s="44">
        <v>42779</v>
      </c>
      <c r="N71" s="44">
        <v>42959</v>
      </c>
      <c r="O71" s="44">
        <v>42959</v>
      </c>
      <c r="P71" s="134">
        <f t="shared" si="5"/>
        <v>180</v>
      </c>
      <c r="Q71" s="136">
        <f t="shared" si="7"/>
        <v>6</v>
      </c>
      <c r="R71" s="60"/>
      <c r="S71" s="48"/>
      <c r="T71" s="48"/>
      <c r="U71" s="47"/>
      <c r="V71" s="47"/>
      <c r="W71" s="47"/>
      <c r="X71" s="139">
        <f t="shared" si="8"/>
        <v>0</v>
      </c>
      <c r="Y71" s="47"/>
      <c r="Z71" s="47"/>
      <c r="AA71" s="48"/>
      <c r="AB71" s="49"/>
      <c r="AC71" s="47"/>
      <c r="AD71" s="47"/>
      <c r="AE71" s="47"/>
      <c r="AF71" s="47"/>
      <c r="AG71" s="47"/>
      <c r="AH71" s="47"/>
      <c r="AI71" s="41"/>
      <c r="AJ71" s="41"/>
      <c r="AK71" s="51" t="e">
        <f>IF(#REF!="TERMINADO",100,100*(#REF!-M71+1)/P71)</f>
        <v>#REF!</v>
      </c>
      <c r="AL71" s="157"/>
      <c r="AM71" s="59"/>
      <c r="AN71" s="159"/>
      <c r="AO71" s="159"/>
      <c r="AP71" s="159"/>
      <c r="AQ71" s="41"/>
    </row>
    <row r="72" spans="1:43" ht="13.5" customHeight="1" thickTop="1" thickBot="1" x14ac:dyDescent="0.25">
      <c r="A72" s="147">
        <v>70</v>
      </c>
      <c r="B72" s="41" t="s">
        <v>597</v>
      </c>
      <c r="C72" s="39">
        <v>42779</v>
      </c>
      <c r="D72" s="39"/>
      <c r="E72" s="40" t="s">
        <v>2146</v>
      </c>
      <c r="F72" s="129" t="s">
        <v>66</v>
      </c>
      <c r="G72" s="126" t="s">
        <v>71</v>
      </c>
      <c r="H72" s="41" t="s">
        <v>2079</v>
      </c>
      <c r="I72" s="42">
        <v>15000000</v>
      </c>
      <c r="J72" s="131">
        <f t="shared" si="6"/>
        <v>15000000</v>
      </c>
      <c r="K72" s="133" t="s">
        <v>85</v>
      </c>
      <c r="L72" s="41" t="s">
        <v>145</v>
      </c>
      <c r="M72" s="44">
        <v>42780</v>
      </c>
      <c r="N72" s="44">
        <v>43082</v>
      </c>
      <c r="O72" s="44">
        <v>43082</v>
      </c>
      <c r="P72" s="134">
        <f t="shared" si="5"/>
        <v>302</v>
      </c>
      <c r="Q72" s="136">
        <f t="shared" si="7"/>
        <v>10.066666666666666</v>
      </c>
      <c r="R72" s="60"/>
      <c r="S72" s="48"/>
      <c r="T72" s="48"/>
      <c r="U72" s="47"/>
      <c r="V72" s="47"/>
      <c r="W72" s="47"/>
      <c r="X72" s="139">
        <f t="shared" si="8"/>
        <v>0</v>
      </c>
      <c r="Y72" s="47"/>
      <c r="Z72" s="47"/>
      <c r="AA72" s="48"/>
      <c r="AB72" s="49"/>
      <c r="AC72" s="47"/>
      <c r="AD72" s="47"/>
      <c r="AE72" s="47"/>
      <c r="AF72" s="47"/>
      <c r="AG72" s="47"/>
      <c r="AH72" s="47"/>
      <c r="AI72" s="41"/>
      <c r="AJ72" s="41"/>
      <c r="AK72" s="51" t="e">
        <f>IF(#REF!="TERMINADO",100,100*(#REF!-M72+1)/P72)</f>
        <v>#REF!</v>
      </c>
      <c r="AL72" s="157"/>
      <c r="AM72" s="59"/>
      <c r="AN72" s="159"/>
      <c r="AO72" s="159"/>
      <c r="AP72" s="159"/>
      <c r="AQ72" s="41"/>
    </row>
    <row r="73" spans="1:43" ht="13.5" customHeight="1" thickTop="1" thickBot="1" x14ac:dyDescent="0.25">
      <c r="A73" s="147">
        <v>71</v>
      </c>
      <c r="B73" s="41" t="s">
        <v>597</v>
      </c>
      <c r="C73" s="39">
        <v>42779</v>
      </c>
      <c r="D73" s="39"/>
      <c r="E73" s="40" t="s">
        <v>2147</v>
      </c>
      <c r="F73" s="129" t="s">
        <v>66</v>
      </c>
      <c r="G73" s="126" t="s">
        <v>71</v>
      </c>
      <c r="H73" s="41" t="s">
        <v>2079</v>
      </c>
      <c r="I73" s="42">
        <v>15000000</v>
      </c>
      <c r="J73" s="131">
        <f t="shared" si="6"/>
        <v>15000000</v>
      </c>
      <c r="K73" s="133" t="s">
        <v>85</v>
      </c>
      <c r="L73" s="41" t="s">
        <v>364</v>
      </c>
      <c r="M73" s="44">
        <v>42780</v>
      </c>
      <c r="N73" s="44">
        <v>43082</v>
      </c>
      <c r="O73" s="44">
        <v>43082</v>
      </c>
      <c r="P73" s="134">
        <f t="shared" si="5"/>
        <v>302</v>
      </c>
      <c r="Q73" s="136">
        <f t="shared" si="7"/>
        <v>10.066666666666666</v>
      </c>
      <c r="R73" s="60"/>
      <c r="S73" s="48"/>
      <c r="T73" s="48"/>
      <c r="U73" s="47"/>
      <c r="V73" s="47"/>
      <c r="W73" s="47"/>
      <c r="X73" s="139">
        <f t="shared" si="8"/>
        <v>0</v>
      </c>
      <c r="Y73" s="47"/>
      <c r="Z73" s="47"/>
      <c r="AA73" s="138"/>
      <c r="AB73" s="140"/>
      <c r="AC73" s="47"/>
      <c r="AD73" s="47"/>
      <c r="AE73" s="47"/>
      <c r="AF73" s="47"/>
      <c r="AG73" s="47"/>
      <c r="AH73" s="47"/>
      <c r="AI73" s="41"/>
      <c r="AJ73" s="41"/>
      <c r="AK73" s="51" t="e">
        <f>IF(#REF!="TERMINADO",100,100*(#REF!-M73+1)/P73)</f>
        <v>#REF!</v>
      </c>
      <c r="AL73" s="157"/>
      <c r="AM73" s="59"/>
      <c r="AN73" s="159"/>
      <c r="AO73" s="159"/>
      <c r="AP73" s="159"/>
      <c r="AQ73" s="41"/>
    </row>
    <row r="74" spans="1:43" ht="13.5" customHeight="1" thickTop="1" thickBot="1" x14ac:dyDescent="0.25">
      <c r="A74" s="147">
        <v>72</v>
      </c>
      <c r="B74" s="126" t="s">
        <v>1987</v>
      </c>
      <c r="C74" s="39">
        <v>42780</v>
      </c>
      <c r="D74" s="39"/>
      <c r="E74" s="40" t="s">
        <v>2148</v>
      </c>
      <c r="F74" s="129" t="s">
        <v>66</v>
      </c>
      <c r="G74" s="126" t="s">
        <v>75</v>
      </c>
      <c r="H74" s="41" t="s">
        <v>2079</v>
      </c>
      <c r="I74" s="42">
        <v>45000000</v>
      </c>
      <c r="J74" s="131">
        <f t="shared" si="6"/>
        <v>45000000</v>
      </c>
      <c r="K74" s="133" t="s">
        <v>85</v>
      </c>
      <c r="L74" s="41" t="s">
        <v>605</v>
      </c>
      <c r="M74" s="44">
        <v>42780</v>
      </c>
      <c r="N74" s="44">
        <v>42960</v>
      </c>
      <c r="O74" s="44">
        <v>42960</v>
      </c>
      <c r="P74" s="134">
        <f t="shared" si="5"/>
        <v>180</v>
      </c>
      <c r="Q74" s="136">
        <f t="shared" si="7"/>
        <v>6</v>
      </c>
      <c r="R74" s="60"/>
      <c r="S74" s="48"/>
      <c r="T74" s="48"/>
      <c r="U74" s="47"/>
      <c r="V74" s="47"/>
      <c r="W74" s="47"/>
      <c r="X74" s="139">
        <f t="shared" si="8"/>
        <v>0</v>
      </c>
      <c r="Y74" s="47"/>
      <c r="Z74" s="47"/>
      <c r="AA74" s="138"/>
      <c r="AB74" s="140"/>
      <c r="AC74" s="47"/>
      <c r="AD74" s="47"/>
      <c r="AE74" s="47"/>
      <c r="AF74" s="47"/>
      <c r="AG74" s="47"/>
      <c r="AH74" s="47"/>
      <c r="AI74" s="41"/>
      <c r="AJ74" s="41"/>
      <c r="AK74" s="51" t="e">
        <f>IF(#REF!="TERMINADO",100,100*(#REF!-M74+1)/P74)</f>
        <v>#REF!</v>
      </c>
      <c r="AL74" s="157"/>
      <c r="AM74" s="59"/>
      <c r="AN74" s="159"/>
      <c r="AO74" s="159"/>
      <c r="AP74" s="159"/>
      <c r="AQ74" s="41"/>
    </row>
    <row r="75" spans="1:43" ht="13.5" customHeight="1" thickTop="1" thickBot="1" x14ac:dyDescent="0.25">
      <c r="A75" s="147">
        <v>73</v>
      </c>
      <c r="B75" s="41" t="s">
        <v>53</v>
      </c>
      <c r="C75" s="39">
        <v>42780</v>
      </c>
      <c r="D75" s="39"/>
      <c r="E75" s="40" t="s">
        <v>2149</v>
      </c>
      <c r="F75" s="129" t="s">
        <v>66</v>
      </c>
      <c r="G75" s="126" t="s">
        <v>75</v>
      </c>
      <c r="H75" s="41" t="s">
        <v>2079</v>
      </c>
      <c r="I75" s="42">
        <v>119000000</v>
      </c>
      <c r="J75" s="131">
        <f t="shared" si="6"/>
        <v>71400000</v>
      </c>
      <c r="K75" s="133" t="s">
        <v>89</v>
      </c>
      <c r="L75" s="41" t="s">
        <v>2150</v>
      </c>
      <c r="M75" s="44">
        <v>42780</v>
      </c>
      <c r="N75" s="44">
        <v>43082</v>
      </c>
      <c r="O75" s="135">
        <v>42962</v>
      </c>
      <c r="P75" s="134">
        <f t="shared" si="5"/>
        <v>182</v>
      </c>
      <c r="Q75" s="136">
        <f t="shared" si="7"/>
        <v>6.0666666666666664</v>
      </c>
      <c r="R75" s="60"/>
      <c r="S75" s="48"/>
      <c r="T75" s="48"/>
      <c r="U75" s="47"/>
      <c r="V75" s="47"/>
      <c r="W75" s="47"/>
      <c r="X75" s="139">
        <f t="shared" si="8"/>
        <v>0</v>
      </c>
      <c r="Y75" s="47"/>
      <c r="Z75" s="47"/>
      <c r="AA75" s="153">
        <v>42858</v>
      </c>
      <c r="AB75" s="172">
        <v>-47600000</v>
      </c>
      <c r="AC75" s="47"/>
      <c r="AD75" s="47"/>
      <c r="AE75" s="47"/>
      <c r="AF75" s="47"/>
      <c r="AG75" s="47"/>
      <c r="AH75" s="47"/>
      <c r="AI75" s="141" t="s">
        <v>1992</v>
      </c>
      <c r="AJ75" s="166">
        <v>42858</v>
      </c>
      <c r="AK75" s="51" t="e">
        <f>IF(#REF!="TERMINADO",100,100*(#REF!-M75+1)/P75)</f>
        <v>#REF!</v>
      </c>
      <c r="AL75" s="157"/>
      <c r="AM75" s="59"/>
      <c r="AN75" s="159"/>
      <c r="AO75" s="159"/>
      <c r="AP75" s="159"/>
      <c r="AQ75" s="41"/>
    </row>
    <row r="76" spans="1:43" ht="13.5" customHeight="1" thickTop="1" thickBot="1" x14ac:dyDescent="0.25">
      <c r="A76" s="147">
        <v>74</v>
      </c>
      <c r="B76" s="41" t="s">
        <v>597</v>
      </c>
      <c r="C76" s="39">
        <v>42780</v>
      </c>
      <c r="D76" s="39"/>
      <c r="E76" s="40" t="s">
        <v>2151</v>
      </c>
      <c r="F76" s="129" t="s">
        <v>66</v>
      </c>
      <c r="G76" s="126" t="s">
        <v>75</v>
      </c>
      <c r="H76" s="41" t="s">
        <v>1989</v>
      </c>
      <c r="I76" s="42">
        <v>20000000</v>
      </c>
      <c r="J76" s="131">
        <f t="shared" si="6"/>
        <v>20000000</v>
      </c>
      <c r="K76" s="133" t="s">
        <v>85</v>
      </c>
      <c r="L76" s="41" t="s">
        <v>2152</v>
      </c>
      <c r="M76" s="44">
        <v>42780</v>
      </c>
      <c r="N76" s="44">
        <v>42929</v>
      </c>
      <c r="O76" s="44">
        <v>42929</v>
      </c>
      <c r="P76" s="134">
        <f t="shared" si="5"/>
        <v>149</v>
      </c>
      <c r="Q76" s="136">
        <f t="shared" si="7"/>
        <v>4.9666666666666668</v>
      </c>
      <c r="R76" s="60"/>
      <c r="S76" s="48"/>
      <c r="T76" s="48"/>
      <c r="U76" s="47"/>
      <c r="V76" s="47"/>
      <c r="W76" s="47"/>
      <c r="X76" s="139">
        <f t="shared" si="8"/>
        <v>0</v>
      </c>
      <c r="Y76" s="47"/>
      <c r="Z76" s="47"/>
      <c r="AA76" s="138"/>
      <c r="AB76" s="140"/>
      <c r="AC76" s="47"/>
      <c r="AD76" s="47"/>
      <c r="AE76" s="47"/>
      <c r="AF76" s="47"/>
      <c r="AG76" s="47"/>
      <c r="AH76" s="47"/>
      <c r="AI76" s="41"/>
      <c r="AJ76" s="41"/>
      <c r="AK76" s="51" t="e">
        <f>IF(#REF!="TERMINADO",100,100*(#REF!-M76+1)/P76)</f>
        <v>#REF!</v>
      </c>
      <c r="AL76" s="157"/>
      <c r="AM76" s="59"/>
      <c r="AN76" s="159"/>
      <c r="AO76" s="159"/>
      <c r="AP76" s="159"/>
      <c r="AQ76" s="41"/>
    </row>
    <row r="77" spans="1:43" ht="13.5" customHeight="1" thickTop="1" thickBot="1" x14ac:dyDescent="0.25">
      <c r="A77" s="147">
        <v>75</v>
      </c>
      <c r="B77" s="41" t="s">
        <v>597</v>
      </c>
      <c r="C77" s="39">
        <v>42780</v>
      </c>
      <c r="D77" s="39"/>
      <c r="E77" s="40" t="s">
        <v>2153</v>
      </c>
      <c r="F77" s="129" t="s">
        <v>66</v>
      </c>
      <c r="G77" s="126" t="s">
        <v>75</v>
      </c>
      <c r="H77" s="41" t="s">
        <v>1989</v>
      </c>
      <c r="I77" s="42">
        <v>21000000</v>
      </c>
      <c r="J77" s="131">
        <f t="shared" si="6"/>
        <v>21000000</v>
      </c>
      <c r="K77" s="133" t="s">
        <v>85</v>
      </c>
      <c r="L77" s="41" t="s">
        <v>853</v>
      </c>
      <c r="M77" s="44">
        <v>42780</v>
      </c>
      <c r="N77" s="44">
        <v>42960</v>
      </c>
      <c r="O77" s="44">
        <v>42960</v>
      </c>
      <c r="P77" s="134">
        <f t="shared" si="5"/>
        <v>180</v>
      </c>
      <c r="Q77" s="136">
        <f t="shared" si="7"/>
        <v>6</v>
      </c>
      <c r="R77" s="60"/>
      <c r="S77" s="48"/>
      <c r="T77" s="48"/>
      <c r="U77" s="47"/>
      <c r="V77" s="47"/>
      <c r="W77" s="47"/>
      <c r="X77" s="139">
        <f t="shared" si="8"/>
        <v>0</v>
      </c>
      <c r="Y77" s="47"/>
      <c r="Z77" s="47"/>
      <c r="AA77" s="138"/>
      <c r="AB77" s="140"/>
      <c r="AC77" s="47"/>
      <c r="AD77" s="47"/>
      <c r="AE77" s="47"/>
      <c r="AF77" s="47"/>
      <c r="AG77" s="47"/>
      <c r="AH77" s="47"/>
      <c r="AI77" s="41"/>
      <c r="AJ77" s="41"/>
      <c r="AK77" s="51" t="e">
        <f>IF(#REF!="TERMINADO",100,100*(#REF!-M77+1)/P77)</f>
        <v>#REF!</v>
      </c>
      <c r="AL77" s="157"/>
      <c r="AM77" s="59"/>
      <c r="AN77" s="159"/>
      <c r="AO77" s="159"/>
      <c r="AP77" s="159"/>
      <c r="AQ77" s="41"/>
    </row>
    <row r="78" spans="1:43" ht="13.5" customHeight="1" thickTop="1" thickBot="1" x14ac:dyDescent="0.25">
      <c r="A78" s="147">
        <v>76</v>
      </c>
      <c r="B78" s="41" t="s">
        <v>53</v>
      </c>
      <c r="C78" s="39">
        <v>42780</v>
      </c>
      <c r="D78" s="39"/>
      <c r="E78" s="40" t="s">
        <v>2154</v>
      </c>
      <c r="F78" s="129" t="s">
        <v>66</v>
      </c>
      <c r="G78" s="126" t="s">
        <v>71</v>
      </c>
      <c r="H78" s="41" t="s">
        <v>2079</v>
      </c>
      <c r="I78" s="42">
        <v>10800000</v>
      </c>
      <c r="J78" s="131">
        <f t="shared" si="6"/>
        <v>10800000</v>
      </c>
      <c r="K78" s="133" t="s">
        <v>85</v>
      </c>
      <c r="L78" s="41" t="s">
        <v>2155</v>
      </c>
      <c r="M78" s="44">
        <v>42780</v>
      </c>
      <c r="N78" s="44">
        <v>42960</v>
      </c>
      <c r="O78" s="44">
        <v>42960</v>
      </c>
      <c r="P78" s="134">
        <f t="shared" si="5"/>
        <v>180</v>
      </c>
      <c r="Q78" s="136">
        <f t="shared" si="7"/>
        <v>6</v>
      </c>
      <c r="R78" s="60"/>
      <c r="S78" s="48"/>
      <c r="T78" s="48"/>
      <c r="U78" s="47"/>
      <c r="V78" s="47"/>
      <c r="W78" s="47"/>
      <c r="X78" s="139">
        <f t="shared" si="8"/>
        <v>0</v>
      </c>
      <c r="Y78" s="47"/>
      <c r="Z78" s="47"/>
      <c r="AA78" s="48"/>
      <c r="AB78" s="49"/>
      <c r="AC78" s="47"/>
      <c r="AD78" s="47"/>
      <c r="AE78" s="47"/>
      <c r="AF78" s="47"/>
      <c r="AG78" s="47"/>
      <c r="AH78" s="47"/>
      <c r="AI78" s="41"/>
      <c r="AJ78" s="41"/>
      <c r="AK78" s="51" t="e">
        <f>IF(#REF!="TERMINADO",100,100*(#REF!-M78+1)/P78)</f>
        <v>#REF!</v>
      </c>
      <c r="AL78" s="157"/>
      <c r="AM78" s="59"/>
      <c r="AN78" s="159"/>
      <c r="AO78" s="159"/>
      <c r="AP78" s="159"/>
      <c r="AQ78" s="41"/>
    </row>
    <row r="79" spans="1:43" ht="13.5" customHeight="1" thickTop="1" thickBot="1" x14ac:dyDescent="0.25">
      <c r="A79" s="147">
        <v>77</v>
      </c>
      <c r="B79" s="41" t="s">
        <v>597</v>
      </c>
      <c r="C79" s="39">
        <v>42781</v>
      </c>
      <c r="D79" s="39"/>
      <c r="E79" s="40" t="s">
        <v>2156</v>
      </c>
      <c r="F79" s="129" t="s">
        <v>66</v>
      </c>
      <c r="G79" s="126" t="s">
        <v>71</v>
      </c>
      <c r="H79" s="41" t="s">
        <v>2079</v>
      </c>
      <c r="I79" s="42">
        <v>15000000</v>
      </c>
      <c r="J79" s="131">
        <f t="shared" si="6"/>
        <v>15000000</v>
      </c>
      <c r="K79" s="133" t="s">
        <v>85</v>
      </c>
      <c r="L79" s="41" t="s">
        <v>2157</v>
      </c>
      <c r="M79" s="44">
        <v>42781</v>
      </c>
      <c r="N79" s="44">
        <v>43083</v>
      </c>
      <c r="O79" s="44">
        <v>43083</v>
      </c>
      <c r="P79" s="134">
        <f t="shared" si="5"/>
        <v>302</v>
      </c>
      <c r="Q79" s="136">
        <f t="shared" si="7"/>
        <v>10.066666666666666</v>
      </c>
      <c r="R79" s="60"/>
      <c r="S79" s="48"/>
      <c r="T79" s="48"/>
      <c r="U79" s="47"/>
      <c r="V79" s="47"/>
      <c r="W79" s="47"/>
      <c r="X79" s="139">
        <f t="shared" si="8"/>
        <v>0</v>
      </c>
      <c r="Y79" s="47"/>
      <c r="Z79" s="47"/>
      <c r="AA79" s="48"/>
      <c r="AB79" s="49"/>
      <c r="AC79" s="47"/>
      <c r="AD79" s="47"/>
      <c r="AE79" s="47"/>
      <c r="AF79" s="47"/>
      <c r="AG79" s="47"/>
      <c r="AH79" s="47"/>
      <c r="AI79" s="41"/>
      <c r="AJ79" s="41"/>
      <c r="AK79" s="51" t="e">
        <f>IF(#REF!="TERMINADO",100,100*(#REF!-M79+1)/P79)</f>
        <v>#REF!</v>
      </c>
      <c r="AL79" s="157"/>
      <c r="AM79" s="59"/>
      <c r="AN79" s="159"/>
      <c r="AO79" s="159"/>
      <c r="AP79" s="159"/>
      <c r="AQ79" s="41"/>
    </row>
    <row r="80" spans="1:43" ht="13.5" customHeight="1" thickTop="1" thickBot="1" x14ac:dyDescent="0.25">
      <c r="A80" s="147">
        <v>78</v>
      </c>
      <c r="B80" s="41" t="s">
        <v>2158</v>
      </c>
      <c r="C80" s="39">
        <v>42782</v>
      </c>
      <c r="D80" s="39"/>
      <c r="E80" s="40" t="s">
        <v>2159</v>
      </c>
      <c r="F80" s="129" t="s">
        <v>66</v>
      </c>
      <c r="G80" s="126" t="s">
        <v>71</v>
      </c>
      <c r="H80" s="41" t="s">
        <v>1989</v>
      </c>
      <c r="I80" s="42">
        <v>25740000</v>
      </c>
      <c r="J80" s="131">
        <f t="shared" si="6"/>
        <v>25740000</v>
      </c>
      <c r="K80" s="133" t="s">
        <v>85</v>
      </c>
      <c r="L80" s="41" t="s">
        <v>350</v>
      </c>
      <c r="M80" s="44">
        <v>42782</v>
      </c>
      <c r="N80" s="44">
        <v>43069</v>
      </c>
      <c r="O80" s="44">
        <v>43069</v>
      </c>
      <c r="P80" s="134">
        <f t="shared" si="5"/>
        <v>287</v>
      </c>
      <c r="Q80" s="136">
        <f t="shared" si="7"/>
        <v>9.5666666666666664</v>
      </c>
      <c r="R80" s="60"/>
      <c r="S80" s="48"/>
      <c r="T80" s="48"/>
      <c r="U80" s="47"/>
      <c r="V80" s="47"/>
      <c r="W80" s="47"/>
      <c r="X80" s="139">
        <f t="shared" si="8"/>
        <v>0</v>
      </c>
      <c r="Y80" s="47"/>
      <c r="Z80" s="47"/>
      <c r="AA80" s="48"/>
      <c r="AB80" s="49"/>
      <c r="AC80" s="47"/>
      <c r="AD80" s="47"/>
      <c r="AE80" s="47"/>
      <c r="AF80" s="47"/>
      <c r="AG80" s="47"/>
      <c r="AH80" s="47"/>
      <c r="AI80" s="41"/>
      <c r="AJ80" s="41"/>
      <c r="AK80" s="51" t="e">
        <f>IF(#REF!="TERMINADO",100,100*(#REF!-M80+1)/P80)</f>
        <v>#REF!</v>
      </c>
      <c r="AL80" s="157"/>
      <c r="AM80" s="59"/>
      <c r="AN80" s="159"/>
      <c r="AO80" s="159"/>
      <c r="AP80" s="159"/>
      <c r="AQ80" s="41"/>
    </row>
    <row r="81" spans="1:43" ht="13.5" customHeight="1" thickTop="1" thickBot="1" x14ac:dyDescent="0.25">
      <c r="A81" s="147">
        <v>79</v>
      </c>
      <c r="B81" s="41" t="s">
        <v>2160</v>
      </c>
      <c r="C81" s="39">
        <v>42782</v>
      </c>
      <c r="D81" s="39"/>
      <c r="E81" s="40" t="s">
        <v>2161</v>
      </c>
      <c r="F81" s="129" t="s">
        <v>66</v>
      </c>
      <c r="G81" s="126" t="s">
        <v>75</v>
      </c>
      <c r="H81" s="41" t="s">
        <v>2079</v>
      </c>
      <c r="I81" s="42">
        <v>76650000</v>
      </c>
      <c r="J81" s="131">
        <f t="shared" si="6"/>
        <v>76650000</v>
      </c>
      <c r="K81" s="133" t="s">
        <v>85</v>
      </c>
      <c r="L81" s="41" t="s">
        <v>304</v>
      </c>
      <c r="M81" s="44">
        <v>42782</v>
      </c>
      <c r="N81" s="44">
        <v>43100</v>
      </c>
      <c r="O81" s="44">
        <v>43100</v>
      </c>
      <c r="P81" s="134">
        <f t="shared" si="5"/>
        <v>318</v>
      </c>
      <c r="Q81" s="136">
        <f t="shared" si="7"/>
        <v>10.6</v>
      </c>
      <c r="R81" s="60"/>
      <c r="S81" s="48"/>
      <c r="T81" s="48"/>
      <c r="U81" s="47"/>
      <c r="V81" s="47"/>
      <c r="W81" s="47"/>
      <c r="X81" s="139">
        <f t="shared" si="8"/>
        <v>0</v>
      </c>
      <c r="Y81" s="47"/>
      <c r="Z81" s="47"/>
      <c r="AA81" s="48"/>
      <c r="AB81" s="49"/>
      <c r="AC81" s="47"/>
      <c r="AD81" s="47"/>
      <c r="AE81" s="47"/>
      <c r="AF81" s="47"/>
      <c r="AG81" s="47"/>
      <c r="AH81" s="47"/>
      <c r="AI81" s="41"/>
      <c r="AJ81" s="41"/>
      <c r="AK81" s="51" t="e">
        <f>IF(#REF!="TERMINADO",100,100*(#REF!-M81+1)/P81)</f>
        <v>#REF!</v>
      </c>
      <c r="AL81" s="157"/>
      <c r="AM81" s="59"/>
      <c r="AN81" s="159"/>
      <c r="AO81" s="159"/>
      <c r="AP81" s="159"/>
      <c r="AQ81" s="41"/>
    </row>
    <row r="82" spans="1:43" ht="13.5" customHeight="1" thickTop="1" thickBot="1" x14ac:dyDescent="0.25">
      <c r="A82" s="147">
        <v>80</v>
      </c>
      <c r="B82" s="41" t="s">
        <v>444</v>
      </c>
      <c r="C82" s="39">
        <v>42782</v>
      </c>
      <c r="D82" s="39"/>
      <c r="E82" s="40" t="s">
        <v>2162</v>
      </c>
      <c r="F82" s="129" t="s">
        <v>66</v>
      </c>
      <c r="G82" s="126" t="s">
        <v>75</v>
      </c>
      <c r="H82" s="41" t="s">
        <v>1989</v>
      </c>
      <c r="I82" s="42">
        <v>35760000</v>
      </c>
      <c r="J82" s="131">
        <f t="shared" si="6"/>
        <v>35760000</v>
      </c>
      <c r="K82" s="133" t="s">
        <v>85</v>
      </c>
      <c r="L82" s="41" t="s">
        <v>2163</v>
      </c>
      <c r="M82" s="44">
        <v>42782</v>
      </c>
      <c r="N82" s="44">
        <v>42962</v>
      </c>
      <c r="O82" s="44">
        <v>42962</v>
      </c>
      <c r="P82" s="134">
        <f t="shared" si="5"/>
        <v>180</v>
      </c>
      <c r="Q82" s="136">
        <f t="shared" si="7"/>
        <v>6</v>
      </c>
      <c r="R82" s="60"/>
      <c r="S82" s="48"/>
      <c r="T82" s="48"/>
      <c r="U82" s="47"/>
      <c r="V82" s="47"/>
      <c r="W82" s="47"/>
      <c r="X82" s="139">
        <f t="shared" si="8"/>
        <v>0</v>
      </c>
      <c r="Y82" s="47"/>
      <c r="Z82" s="47"/>
      <c r="AA82" s="48"/>
      <c r="AB82" s="49"/>
      <c r="AC82" s="47"/>
      <c r="AD82" s="47"/>
      <c r="AE82" s="47"/>
      <c r="AF82" s="47"/>
      <c r="AG82" s="47"/>
      <c r="AH82" s="47"/>
      <c r="AI82" s="41"/>
      <c r="AJ82" s="41"/>
      <c r="AK82" s="51" t="e">
        <f>IF(#REF!="TERMINADO",100,100*(#REF!-M82+1)/P82)</f>
        <v>#REF!</v>
      </c>
      <c r="AL82" s="157"/>
      <c r="AM82" s="59"/>
      <c r="AN82" s="159"/>
      <c r="AO82" s="159"/>
      <c r="AP82" s="159"/>
      <c r="AQ82" s="41"/>
    </row>
    <row r="83" spans="1:43" ht="13.5" customHeight="1" thickTop="1" thickBot="1" x14ac:dyDescent="0.25">
      <c r="A83" s="147">
        <v>81</v>
      </c>
      <c r="B83" s="41" t="s">
        <v>444</v>
      </c>
      <c r="C83" s="39">
        <v>42782</v>
      </c>
      <c r="D83" s="39"/>
      <c r="E83" s="40" t="s">
        <v>2164</v>
      </c>
      <c r="F83" s="129" t="s">
        <v>66</v>
      </c>
      <c r="G83" s="126" t="s">
        <v>75</v>
      </c>
      <c r="H83" s="41" t="s">
        <v>2079</v>
      </c>
      <c r="I83" s="42">
        <v>19848000</v>
      </c>
      <c r="J83" s="131">
        <f t="shared" si="6"/>
        <v>19848000</v>
      </c>
      <c r="K83" s="133" t="s">
        <v>85</v>
      </c>
      <c r="L83" s="41" t="s">
        <v>801</v>
      </c>
      <c r="M83" s="44">
        <v>42782</v>
      </c>
      <c r="N83" s="44">
        <v>42962</v>
      </c>
      <c r="O83" s="44">
        <v>42962</v>
      </c>
      <c r="P83" s="134">
        <f t="shared" si="5"/>
        <v>180</v>
      </c>
      <c r="Q83" s="136">
        <f t="shared" si="7"/>
        <v>6</v>
      </c>
      <c r="R83" s="60"/>
      <c r="S83" s="48"/>
      <c r="T83" s="48"/>
      <c r="U83" s="47"/>
      <c r="V83" s="47"/>
      <c r="W83" s="47"/>
      <c r="X83" s="139">
        <f t="shared" si="8"/>
        <v>0</v>
      </c>
      <c r="Y83" s="47"/>
      <c r="Z83" s="47"/>
      <c r="AA83" s="48"/>
      <c r="AB83" s="49"/>
      <c r="AC83" s="47"/>
      <c r="AD83" s="47"/>
      <c r="AE83" s="47"/>
      <c r="AF83" s="47"/>
      <c r="AG83" s="47"/>
      <c r="AH83" s="47"/>
      <c r="AI83" s="41"/>
      <c r="AJ83" s="41"/>
      <c r="AK83" s="51" t="e">
        <f>IF(#REF!="TERMINADO",100,100*(#REF!-M83+1)/P83)</f>
        <v>#REF!</v>
      </c>
      <c r="AL83" s="157"/>
      <c r="AM83" s="59"/>
      <c r="AN83" s="159"/>
      <c r="AO83" s="159"/>
      <c r="AP83" s="159"/>
      <c r="AQ83" s="41"/>
    </row>
    <row r="84" spans="1:43" ht="13.5" customHeight="1" thickTop="1" thickBot="1" x14ac:dyDescent="0.25">
      <c r="A84" s="147">
        <v>82</v>
      </c>
      <c r="B84" s="41" t="s">
        <v>2160</v>
      </c>
      <c r="C84" s="39">
        <v>42782</v>
      </c>
      <c r="D84" s="39"/>
      <c r="E84" s="40" t="s">
        <v>2165</v>
      </c>
      <c r="F84" s="129" t="s">
        <v>66</v>
      </c>
      <c r="G84" s="126" t="s">
        <v>75</v>
      </c>
      <c r="H84" s="41" t="s">
        <v>1989</v>
      </c>
      <c r="I84" s="42">
        <v>44416666</v>
      </c>
      <c r="J84" s="131">
        <f t="shared" si="6"/>
        <v>44416666</v>
      </c>
      <c r="K84" s="133" t="s">
        <v>85</v>
      </c>
      <c r="L84" s="41" t="s">
        <v>195</v>
      </c>
      <c r="M84" s="44">
        <v>42782</v>
      </c>
      <c r="N84" s="44">
        <v>43100</v>
      </c>
      <c r="O84" s="44">
        <v>43100</v>
      </c>
      <c r="P84" s="134">
        <f t="shared" si="5"/>
        <v>318</v>
      </c>
      <c r="Q84" s="136">
        <f t="shared" si="7"/>
        <v>10.6</v>
      </c>
      <c r="R84" s="60"/>
      <c r="S84" s="48"/>
      <c r="T84" s="48"/>
      <c r="U84" s="47"/>
      <c r="V84" s="47"/>
      <c r="W84" s="47"/>
      <c r="X84" s="139">
        <f t="shared" si="8"/>
        <v>0</v>
      </c>
      <c r="Y84" s="47"/>
      <c r="Z84" s="47"/>
      <c r="AA84" s="48"/>
      <c r="AB84" s="49"/>
      <c r="AC84" s="47"/>
      <c r="AD84" s="47"/>
      <c r="AE84" s="47"/>
      <c r="AF84" s="47"/>
      <c r="AG84" s="47"/>
      <c r="AH84" s="47"/>
      <c r="AI84" s="41"/>
      <c r="AJ84" s="41"/>
      <c r="AK84" s="51" t="e">
        <f>IF(#REF!="TERMINADO",100,100*(#REF!-M84+1)/P84)</f>
        <v>#REF!</v>
      </c>
      <c r="AL84" s="157"/>
      <c r="AM84" s="59"/>
      <c r="AN84" s="159"/>
      <c r="AO84" s="159"/>
      <c r="AP84" s="159"/>
      <c r="AQ84" s="41"/>
    </row>
    <row r="85" spans="1:43" ht="13.5" customHeight="1" thickTop="1" thickBot="1" x14ac:dyDescent="0.25">
      <c r="A85" s="147">
        <v>83</v>
      </c>
      <c r="B85" s="41" t="s">
        <v>2160</v>
      </c>
      <c r="C85" s="39">
        <v>42782</v>
      </c>
      <c r="D85" s="39"/>
      <c r="E85" s="40" t="s">
        <v>2166</v>
      </c>
      <c r="F85" s="129" t="s">
        <v>66</v>
      </c>
      <c r="G85" s="126" t="s">
        <v>75</v>
      </c>
      <c r="H85" s="41" t="s">
        <v>2079</v>
      </c>
      <c r="I85" s="42">
        <v>21000000</v>
      </c>
      <c r="J85" s="131">
        <f t="shared" si="6"/>
        <v>21000000</v>
      </c>
      <c r="K85" s="133" t="s">
        <v>85</v>
      </c>
      <c r="L85" s="41" t="s">
        <v>2167</v>
      </c>
      <c r="M85" s="44">
        <v>42782</v>
      </c>
      <c r="N85" s="44">
        <v>42962</v>
      </c>
      <c r="O85" s="44">
        <v>42962</v>
      </c>
      <c r="P85" s="134">
        <f t="shared" si="5"/>
        <v>180</v>
      </c>
      <c r="Q85" s="136">
        <f t="shared" si="7"/>
        <v>6</v>
      </c>
      <c r="R85" s="60"/>
      <c r="S85" s="48"/>
      <c r="T85" s="48"/>
      <c r="U85" s="47"/>
      <c r="V85" s="47"/>
      <c r="W85" s="47"/>
      <c r="X85" s="139">
        <f t="shared" si="8"/>
        <v>0</v>
      </c>
      <c r="Y85" s="47"/>
      <c r="Z85" s="47"/>
      <c r="AA85" s="48"/>
      <c r="AB85" s="49"/>
      <c r="AC85" s="47"/>
      <c r="AD85" s="47"/>
      <c r="AE85" s="47"/>
      <c r="AF85" s="47"/>
      <c r="AG85" s="47"/>
      <c r="AH85" s="47"/>
      <c r="AI85" s="41"/>
      <c r="AJ85" s="41"/>
      <c r="AK85" s="51" t="e">
        <f>IF(#REF!="TERMINADO",100,100*(#REF!-M85+1)/P85)</f>
        <v>#REF!</v>
      </c>
      <c r="AL85" s="157"/>
      <c r="AM85" s="59"/>
      <c r="AN85" s="159"/>
      <c r="AO85" s="159"/>
      <c r="AP85" s="159"/>
      <c r="AQ85" s="41"/>
    </row>
    <row r="86" spans="1:43" ht="13.5" customHeight="1" thickTop="1" thickBot="1" x14ac:dyDescent="0.25">
      <c r="A86" s="147">
        <v>84</v>
      </c>
      <c r="B86" s="41" t="s">
        <v>2011</v>
      </c>
      <c r="C86" s="39">
        <v>42782</v>
      </c>
      <c r="D86" s="39"/>
      <c r="E86" s="40" t="s">
        <v>2168</v>
      </c>
      <c r="F86" s="129" t="s">
        <v>66</v>
      </c>
      <c r="G86" s="126" t="s">
        <v>71</v>
      </c>
      <c r="H86" s="41" t="s">
        <v>2079</v>
      </c>
      <c r="I86" s="42">
        <v>12000000</v>
      </c>
      <c r="J86" s="131">
        <f t="shared" si="6"/>
        <v>12000000</v>
      </c>
      <c r="K86" s="133" t="s">
        <v>85</v>
      </c>
      <c r="L86" s="41" t="s">
        <v>2169</v>
      </c>
      <c r="M86" s="44">
        <v>42782</v>
      </c>
      <c r="N86" s="44">
        <v>42962</v>
      </c>
      <c r="O86" s="44">
        <v>42962</v>
      </c>
      <c r="P86" s="134">
        <f t="shared" si="5"/>
        <v>180</v>
      </c>
      <c r="Q86" s="136">
        <f t="shared" si="7"/>
        <v>6</v>
      </c>
      <c r="R86" s="60"/>
      <c r="S86" s="48"/>
      <c r="T86" s="48"/>
      <c r="U86" s="47"/>
      <c r="V86" s="47"/>
      <c r="W86" s="47"/>
      <c r="X86" s="139">
        <f t="shared" si="8"/>
        <v>0</v>
      </c>
      <c r="Y86" s="47"/>
      <c r="Z86" s="47"/>
      <c r="AA86" s="48"/>
      <c r="AB86" s="49"/>
      <c r="AC86" s="47"/>
      <c r="AD86" s="47"/>
      <c r="AE86" s="47"/>
      <c r="AF86" s="47"/>
      <c r="AG86" s="47"/>
      <c r="AH86" s="47"/>
      <c r="AI86" s="41"/>
      <c r="AJ86" s="41"/>
      <c r="AK86" s="51" t="e">
        <f>IF(#REF!="TERMINADO",100,100*(#REF!-M86+1)/P86)</f>
        <v>#REF!</v>
      </c>
      <c r="AL86" s="157"/>
      <c r="AM86" s="59"/>
      <c r="AN86" s="159"/>
      <c r="AO86" s="159"/>
      <c r="AP86" s="159"/>
      <c r="AQ86" s="41"/>
    </row>
    <row r="87" spans="1:43" ht="13.5" customHeight="1" thickTop="1" thickBot="1" x14ac:dyDescent="0.25">
      <c r="A87" s="147">
        <v>85</v>
      </c>
      <c r="B87" s="41" t="s">
        <v>2011</v>
      </c>
      <c r="C87" s="39">
        <v>42782</v>
      </c>
      <c r="D87" s="39"/>
      <c r="E87" s="40" t="s">
        <v>2170</v>
      </c>
      <c r="F87" s="129" t="s">
        <v>66</v>
      </c>
      <c r="G87" s="126" t="s">
        <v>75</v>
      </c>
      <c r="H87" s="41" t="s">
        <v>1989</v>
      </c>
      <c r="I87" s="42">
        <v>21000000</v>
      </c>
      <c r="J87" s="131">
        <f t="shared" si="6"/>
        <v>21000000</v>
      </c>
      <c r="K87" s="133" t="s">
        <v>85</v>
      </c>
      <c r="L87" s="41" t="s">
        <v>133</v>
      </c>
      <c r="M87" s="44">
        <v>42782</v>
      </c>
      <c r="N87" s="44">
        <v>42962</v>
      </c>
      <c r="O87" s="44">
        <v>42962</v>
      </c>
      <c r="P87" s="134">
        <f t="shared" si="5"/>
        <v>180</v>
      </c>
      <c r="Q87" s="136">
        <f t="shared" si="7"/>
        <v>6</v>
      </c>
      <c r="R87" s="60"/>
      <c r="S87" s="48"/>
      <c r="T87" s="48"/>
      <c r="U87" s="47"/>
      <c r="V87" s="47"/>
      <c r="W87" s="47"/>
      <c r="X87" s="139">
        <f t="shared" si="8"/>
        <v>0</v>
      </c>
      <c r="Y87" s="47"/>
      <c r="Z87" s="47"/>
      <c r="AA87" s="48"/>
      <c r="AB87" s="49"/>
      <c r="AC87" s="47"/>
      <c r="AD87" s="47"/>
      <c r="AE87" s="47"/>
      <c r="AF87" s="47"/>
      <c r="AG87" s="47"/>
      <c r="AH87" s="47"/>
      <c r="AI87" s="41"/>
      <c r="AJ87" s="41"/>
      <c r="AK87" s="51" t="e">
        <f>IF(#REF!="TERMINADO",100,100*(#REF!-M87+1)/P87)</f>
        <v>#REF!</v>
      </c>
      <c r="AL87" s="157"/>
      <c r="AM87" s="59"/>
      <c r="AN87" s="159"/>
      <c r="AO87" s="159"/>
      <c r="AP87" s="159"/>
      <c r="AQ87" s="41"/>
    </row>
    <row r="88" spans="1:43" ht="13.5" customHeight="1" thickTop="1" thickBot="1" x14ac:dyDescent="0.25">
      <c r="A88" s="147">
        <v>86</v>
      </c>
      <c r="B88" s="41" t="s">
        <v>2160</v>
      </c>
      <c r="C88" s="39">
        <v>42782</v>
      </c>
      <c r="D88" s="39"/>
      <c r="E88" s="40" t="s">
        <v>2171</v>
      </c>
      <c r="F88" s="129" t="s">
        <v>66</v>
      </c>
      <c r="G88" s="126" t="s">
        <v>75</v>
      </c>
      <c r="H88" s="41" t="s">
        <v>2079</v>
      </c>
      <c r="I88" s="42">
        <v>53886666</v>
      </c>
      <c r="J88" s="131">
        <f t="shared" si="6"/>
        <v>53886666</v>
      </c>
      <c r="K88" s="133" t="s">
        <v>85</v>
      </c>
      <c r="L88" s="41" t="s">
        <v>500</v>
      </c>
      <c r="M88" s="44">
        <v>42782</v>
      </c>
      <c r="N88" s="44">
        <v>43069</v>
      </c>
      <c r="O88" s="44">
        <v>43069</v>
      </c>
      <c r="P88" s="134">
        <f t="shared" si="5"/>
        <v>287</v>
      </c>
      <c r="Q88" s="136">
        <f t="shared" si="7"/>
        <v>9.5666666666666664</v>
      </c>
      <c r="R88" s="60"/>
      <c r="S88" s="48"/>
      <c r="T88" s="48"/>
      <c r="U88" s="47"/>
      <c r="V88" s="47"/>
      <c r="W88" s="47"/>
      <c r="X88" s="139">
        <f t="shared" si="8"/>
        <v>0</v>
      </c>
      <c r="Y88" s="47"/>
      <c r="Z88" s="47"/>
      <c r="AA88" s="48"/>
      <c r="AB88" s="49"/>
      <c r="AC88" s="47"/>
      <c r="AD88" s="47"/>
      <c r="AE88" s="47"/>
      <c r="AF88" s="47"/>
      <c r="AG88" s="47"/>
      <c r="AH88" s="47"/>
      <c r="AI88" s="41"/>
      <c r="AJ88" s="41"/>
      <c r="AK88" s="51" t="e">
        <f>IF(#REF!="TERMINADO",100,100*(#REF!-M88+1)/P88)</f>
        <v>#REF!</v>
      </c>
      <c r="AL88" s="157"/>
      <c r="AM88" s="59"/>
      <c r="AN88" s="159"/>
      <c r="AO88" s="159"/>
      <c r="AP88" s="159"/>
      <c r="AQ88" s="41"/>
    </row>
    <row r="89" spans="1:43" ht="13.5" customHeight="1" thickTop="1" thickBot="1" x14ac:dyDescent="0.25">
      <c r="A89" s="147">
        <v>87</v>
      </c>
      <c r="B89" s="41" t="s">
        <v>53</v>
      </c>
      <c r="C89" s="39">
        <v>42783</v>
      </c>
      <c r="D89" s="39"/>
      <c r="E89" s="40" t="s">
        <v>2172</v>
      </c>
      <c r="F89" s="129" t="s">
        <v>66</v>
      </c>
      <c r="G89" s="126" t="s">
        <v>71</v>
      </c>
      <c r="H89" s="41" t="s">
        <v>2079</v>
      </c>
      <c r="I89" s="42">
        <v>2700000</v>
      </c>
      <c r="J89" s="131">
        <f t="shared" si="6"/>
        <v>2700000</v>
      </c>
      <c r="K89" s="133" t="s">
        <v>85</v>
      </c>
      <c r="L89" s="41" t="s">
        <v>151</v>
      </c>
      <c r="M89" s="44">
        <v>42786</v>
      </c>
      <c r="N89" s="44">
        <v>42813</v>
      </c>
      <c r="O89" s="44">
        <v>42813</v>
      </c>
      <c r="P89" s="134">
        <f t="shared" si="5"/>
        <v>27</v>
      </c>
      <c r="Q89" s="136">
        <f t="shared" si="7"/>
        <v>0.9</v>
      </c>
      <c r="R89" s="60"/>
      <c r="S89" s="48"/>
      <c r="T89" s="48"/>
      <c r="U89" s="47"/>
      <c r="V89" s="47"/>
      <c r="W89" s="47"/>
      <c r="X89" s="139">
        <f t="shared" si="8"/>
        <v>0</v>
      </c>
      <c r="Y89" s="47"/>
      <c r="Z89" s="47"/>
      <c r="AA89" s="48"/>
      <c r="AB89" s="49"/>
      <c r="AC89" s="47"/>
      <c r="AD89" s="47"/>
      <c r="AE89" s="47"/>
      <c r="AF89" s="47"/>
      <c r="AG89" s="47"/>
      <c r="AH89" s="47"/>
      <c r="AI89" s="41"/>
      <c r="AJ89" s="41"/>
      <c r="AK89" s="51" t="e">
        <f>IF(#REF!="TERMINADO",100,100*(#REF!-M89+1)/P89)</f>
        <v>#REF!</v>
      </c>
      <c r="AL89" s="157"/>
      <c r="AM89" s="59"/>
      <c r="AN89" s="159"/>
      <c r="AO89" s="159"/>
      <c r="AP89" s="159"/>
      <c r="AQ89" s="41"/>
    </row>
    <row r="90" spans="1:43" ht="13.5" customHeight="1" thickTop="1" thickBot="1" x14ac:dyDescent="0.25">
      <c r="A90" s="147">
        <v>88</v>
      </c>
      <c r="B90" s="41" t="s">
        <v>597</v>
      </c>
      <c r="C90" s="39">
        <v>42783</v>
      </c>
      <c r="D90" s="39"/>
      <c r="E90" s="40" t="s">
        <v>2173</v>
      </c>
      <c r="F90" s="129" t="s">
        <v>66</v>
      </c>
      <c r="G90" s="126" t="s">
        <v>75</v>
      </c>
      <c r="H90" s="41" t="s">
        <v>1989</v>
      </c>
      <c r="I90" s="42">
        <v>10500000</v>
      </c>
      <c r="J90" s="131">
        <f t="shared" si="6"/>
        <v>10500000</v>
      </c>
      <c r="K90" s="133" t="s">
        <v>85</v>
      </c>
      <c r="L90" s="41" t="s">
        <v>2174</v>
      </c>
      <c r="M90" s="44">
        <v>42786</v>
      </c>
      <c r="N90" s="44">
        <v>42889</v>
      </c>
      <c r="O90" s="44">
        <v>42889</v>
      </c>
      <c r="P90" s="134">
        <f t="shared" si="5"/>
        <v>103</v>
      </c>
      <c r="Q90" s="173">
        <f t="shared" si="7"/>
        <v>3.4333333333333331</v>
      </c>
      <c r="R90" s="60"/>
      <c r="S90" s="48"/>
      <c r="T90" s="48"/>
      <c r="U90" s="47"/>
      <c r="V90" s="47"/>
      <c r="W90" s="47"/>
      <c r="X90" s="139">
        <f t="shared" si="8"/>
        <v>0</v>
      </c>
      <c r="Y90" s="47"/>
      <c r="Z90" s="47"/>
      <c r="AA90" s="48"/>
      <c r="AB90" s="49"/>
      <c r="AC90" s="47"/>
      <c r="AD90" s="47"/>
      <c r="AE90" s="47"/>
      <c r="AF90" s="47"/>
      <c r="AG90" s="47"/>
      <c r="AH90" s="47"/>
      <c r="AI90" s="41"/>
      <c r="AJ90" s="41"/>
      <c r="AK90" s="51" t="e">
        <f>IF(#REF!="TERMINADO",100,100*(#REF!-M90+1)/P90)</f>
        <v>#REF!</v>
      </c>
      <c r="AL90" s="157"/>
      <c r="AM90" s="59"/>
      <c r="AN90" s="159"/>
      <c r="AO90" s="159"/>
      <c r="AP90" s="159"/>
      <c r="AQ90" s="41"/>
    </row>
    <row r="91" spans="1:43" ht="13.5" customHeight="1" thickTop="1" thickBot="1" x14ac:dyDescent="0.25">
      <c r="A91" s="147">
        <v>89</v>
      </c>
      <c r="B91" s="126" t="s">
        <v>1987</v>
      </c>
      <c r="C91" s="39">
        <v>42783</v>
      </c>
      <c r="D91" s="39"/>
      <c r="E91" s="40" t="s">
        <v>2175</v>
      </c>
      <c r="F91" s="129" t="s">
        <v>66</v>
      </c>
      <c r="G91" s="126" t="s">
        <v>75</v>
      </c>
      <c r="H91" s="41" t="s">
        <v>2079</v>
      </c>
      <c r="I91" s="42">
        <v>39000000</v>
      </c>
      <c r="J91" s="131">
        <f t="shared" si="6"/>
        <v>39000000</v>
      </c>
      <c r="K91" s="133" t="s">
        <v>85</v>
      </c>
      <c r="L91" s="41" t="s">
        <v>2176</v>
      </c>
      <c r="M91" s="44">
        <v>42786</v>
      </c>
      <c r="N91" s="44">
        <v>42966</v>
      </c>
      <c r="O91" s="44">
        <v>42966</v>
      </c>
      <c r="P91" s="134">
        <f t="shared" si="5"/>
        <v>180</v>
      </c>
      <c r="Q91" s="136">
        <f t="shared" si="7"/>
        <v>6</v>
      </c>
      <c r="R91" s="60" t="s">
        <v>2037</v>
      </c>
      <c r="S91" s="48"/>
      <c r="T91" s="48"/>
      <c r="U91" s="47"/>
      <c r="V91" s="47"/>
      <c r="W91" s="47"/>
      <c r="X91" s="139" t="e">
        <f t="shared" si="8"/>
        <v>#VALUE!</v>
      </c>
      <c r="Y91" s="47"/>
      <c r="Z91" s="47"/>
      <c r="AA91" s="48"/>
      <c r="AB91" s="49"/>
      <c r="AC91" s="47"/>
      <c r="AD91" s="47"/>
      <c r="AE91" s="47"/>
      <c r="AF91" s="47"/>
      <c r="AG91" s="47"/>
      <c r="AH91" s="47"/>
      <c r="AI91" s="41"/>
      <c r="AJ91" s="41"/>
      <c r="AK91" s="51" t="e">
        <f>IF(#REF!="TERMINADO",100,100*(#REF!-M91+1)/P91)</f>
        <v>#REF!</v>
      </c>
      <c r="AL91" s="157"/>
      <c r="AM91" s="59"/>
      <c r="AN91" s="159"/>
      <c r="AO91" s="159"/>
      <c r="AP91" s="159"/>
      <c r="AQ91" s="41"/>
    </row>
    <row r="92" spans="1:43" ht="13.5" customHeight="1" thickTop="1" thickBot="1" x14ac:dyDescent="0.25">
      <c r="A92" s="147">
        <v>90</v>
      </c>
      <c r="B92" s="41" t="s">
        <v>2139</v>
      </c>
      <c r="C92" s="39">
        <v>42783</v>
      </c>
      <c r="D92" s="39"/>
      <c r="E92" s="40" t="s">
        <v>2177</v>
      </c>
      <c r="F92" s="129" t="s">
        <v>66</v>
      </c>
      <c r="G92" s="126" t="s">
        <v>71</v>
      </c>
      <c r="H92" s="41" t="s">
        <v>2079</v>
      </c>
      <c r="I92" s="42">
        <v>19200000</v>
      </c>
      <c r="J92" s="131">
        <f t="shared" si="6"/>
        <v>19200000</v>
      </c>
      <c r="K92" s="133" t="s">
        <v>85</v>
      </c>
      <c r="L92" s="41" t="s">
        <v>2178</v>
      </c>
      <c r="M92" s="44">
        <v>42786</v>
      </c>
      <c r="N92" s="44">
        <v>42966</v>
      </c>
      <c r="O92" s="44">
        <v>42966</v>
      </c>
      <c r="P92" s="134">
        <f t="shared" si="5"/>
        <v>180</v>
      </c>
      <c r="Q92" s="136">
        <f t="shared" si="7"/>
        <v>6</v>
      </c>
      <c r="R92" s="60"/>
      <c r="S92" s="48"/>
      <c r="T92" s="48"/>
      <c r="U92" s="47"/>
      <c r="V92" s="47"/>
      <c r="W92" s="47"/>
      <c r="X92" s="139">
        <f t="shared" si="8"/>
        <v>0</v>
      </c>
      <c r="Y92" s="47"/>
      <c r="Z92" s="47"/>
      <c r="AA92" s="48"/>
      <c r="AB92" s="49"/>
      <c r="AC92" s="47"/>
      <c r="AD92" s="47"/>
      <c r="AE92" s="47"/>
      <c r="AF92" s="47"/>
      <c r="AG92" s="47"/>
      <c r="AH92" s="47"/>
      <c r="AI92" s="41"/>
      <c r="AJ92" s="41"/>
      <c r="AK92" s="51" t="e">
        <f>IF(#REF!="TERMINADO",100,100*(#REF!-M92+1)/P92)</f>
        <v>#REF!</v>
      </c>
      <c r="AL92" s="157"/>
      <c r="AM92" s="59"/>
      <c r="AN92" s="159"/>
      <c r="AO92" s="159"/>
      <c r="AP92" s="159"/>
      <c r="AQ92" s="41"/>
    </row>
    <row r="93" spans="1:43" ht="13.5" customHeight="1" thickTop="1" thickBot="1" x14ac:dyDescent="0.25">
      <c r="A93" s="147">
        <v>91</v>
      </c>
      <c r="B93" s="126" t="s">
        <v>2000</v>
      </c>
      <c r="C93" s="39">
        <v>42783</v>
      </c>
      <c r="D93" s="39"/>
      <c r="E93" s="40" t="s">
        <v>2179</v>
      </c>
      <c r="F93" s="129" t="s">
        <v>66</v>
      </c>
      <c r="G93" s="126" t="s">
        <v>75</v>
      </c>
      <c r="H93" s="41" t="s">
        <v>1989</v>
      </c>
      <c r="I93" s="42">
        <v>24000000</v>
      </c>
      <c r="J93" s="131">
        <f t="shared" si="6"/>
        <v>24000000</v>
      </c>
      <c r="K93" s="133" t="s">
        <v>85</v>
      </c>
      <c r="L93" s="41" t="s">
        <v>179</v>
      </c>
      <c r="M93" s="44">
        <v>42786</v>
      </c>
      <c r="N93" s="44">
        <v>42966</v>
      </c>
      <c r="O93" s="44">
        <v>42966</v>
      </c>
      <c r="P93" s="134">
        <f t="shared" si="5"/>
        <v>180</v>
      </c>
      <c r="Q93" s="136">
        <f t="shared" si="7"/>
        <v>6</v>
      </c>
      <c r="R93" s="60" t="s">
        <v>2037</v>
      </c>
      <c r="S93" s="48"/>
      <c r="T93" s="48"/>
      <c r="U93" s="47"/>
      <c r="V93" s="47"/>
      <c r="W93" s="47"/>
      <c r="X93" s="139" t="e">
        <f t="shared" si="8"/>
        <v>#VALUE!</v>
      </c>
      <c r="Y93" s="47"/>
      <c r="Z93" s="47"/>
      <c r="AA93" s="48"/>
      <c r="AB93" s="49"/>
      <c r="AC93" s="47"/>
      <c r="AD93" s="47"/>
      <c r="AE93" s="47"/>
      <c r="AF93" s="47"/>
      <c r="AG93" s="47"/>
      <c r="AH93" s="47"/>
      <c r="AI93" s="41"/>
      <c r="AJ93" s="41"/>
      <c r="AK93" s="51" t="e">
        <f>IF(#REF!="TERMINADO",100,100*(#REF!-M93+1)/P93)</f>
        <v>#REF!</v>
      </c>
      <c r="AL93" s="157"/>
      <c r="AM93" s="59"/>
      <c r="AN93" s="159"/>
      <c r="AO93" s="159"/>
      <c r="AP93" s="159"/>
      <c r="AQ93" s="41"/>
    </row>
    <row r="94" spans="1:43" ht="13.5" customHeight="1" thickTop="1" thickBot="1" x14ac:dyDescent="0.25">
      <c r="A94" s="147">
        <v>92</v>
      </c>
      <c r="B94" s="41" t="s">
        <v>2011</v>
      </c>
      <c r="C94" s="39">
        <v>42786</v>
      </c>
      <c r="D94" s="39"/>
      <c r="E94" s="40" t="s">
        <v>2180</v>
      </c>
      <c r="F94" s="129" t="s">
        <v>66</v>
      </c>
      <c r="G94" s="126" t="s">
        <v>75</v>
      </c>
      <c r="H94" s="41" t="s">
        <v>2079</v>
      </c>
      <c r="I94" s="42">
        <v>30000000</v>
      </c>
      <c r="J94" s="131">
        <f t="shared" si="6"/>
        <v>30000000</v>
      </c>
      <c r="K94" s="133" t="s">
        <v>85</v>
      </c>
      <c r="L94" s="41" t="s">
        <v>2181</v>
      </c>
      <c r="M94" s="44">
        <v>42786</v>
      </c>
      <c r="N94" s="44">
        <v>42966</v>
      </c>
      <c r="O94" s="44">
        <v>42966</v>
      </c>
      <c r="P94" s="134">
        <f t="shared" si="5"/>
        <v>180</v>
      </c>
      <c r="Q94" s="136">
        <v>6</v>
      </c>
      <c r="R94" s="60"/>
      <c r="S94" s="48"/>
      <c r="T94" s="48"/>
      <c r="U94" s="47"/>
      <c r="V94" s="47"/>
      <c r="W94" s="47"/>
      <c r="X94" s="139">
        <f t="shared" si="8"/>
        <v>0</v>
      </c>
      <c r="Y94" s="47"/>
      <c r="Z94" s="47"/>
      <c r="AA94" s="48"/>
      <c r="AB94" s="49"/>
      <c r="AC94" s="47"/>
      <c r="AD94" s="47"/>
      <c r="AE94" s="47"/>
      <c r="AF94" s="47"/>
      <c r="AG94" s="47"/>
      <c r="AH94" s="47"/>
      <c r="AI94" s="41"/>
      <c r="AJ94" s="41"/>
      <c r="AK94" s="51" t="e">
        <f>IF(#REF!="TERMINADO",100,100*(#REF!-M94+1)/P94)</f>
        <v>#REF!</v>
      </c>
      <c r="AL94" s="157"/>
      <c r="AM94" s="59"/>
      <c r="AN94" s="159"/>
      <c r="AO94" s="159"/>
      <c r="AP94" s="159"/>
      <c r="AQ94" s="41"/>
    </row>
    <row r="95" spans="1:43" ht="13.5" customHeight="1" thickTop="1" thickBot="1" x14ac:dyDescent="0.25">
      <c r="A95" s="147">
        <v>93</v>
      </c>
      <c r="B95" s="41" t="s">
        <v>597</v>
      </c>
      <c r="C95" s="39">
        <v>42786</v>
      </c>
      <c r="D95" s="39"/>
      <c r="E95" s="40" t="s">
        <v>2182</v>
      </c>
      <c r="F95" s="129" t="s">
        <v>66</v>
      </c>
      <c r="G95" s="126" t="s">
        <v>75</v>
      </c>
      <c r="H95" s="41" t="s">
        <v>2079</v>
      </c>
      <c r="I95" s="42">
        <v>27000000</v>
      </c>
      <c r="J95" s="131">
        <f t="shared" si="6"/>
        <v>27000000</v>
      </c>
      <c r="K95" s="133" t="s">
        <v>85</v>
      </c>
      <c r="L95" s="41" t="s">
        <v>2183</v>
      </c>
      <c r="M95" s="44">
        <v>42786</v>
      </c>
      <c r="N95" s="44">
        <v>42966</v>
      </c>
      <c r="O95" s="44">
        <v>42966</v>
      </c>
      <c r="P95" s="134">
        <f t="shared" si="5"/>
        <v>180</v>
      </c>
      <c r="Q95" s="136">
        <v>6</v>
      </c>
      <c r="R95" s="60"/>
      <c r="S95" s="48"/>
      <c r="T95" s="48"/>
      <c r="U95" s="47"/>
      <c r="V95" s="47"/>
      <c r="W95" s="47"/>
      <c r="X95" s="139">
        <f t="shared" si="8"/>
        <v>0</v>
      </c>
      <c r="Y95" s="47"/>
      <c r="Z95" s="47"/>
      <c r="AA95" s="48"/>
      <c r="AB95" s="49"/>
      <c r="AC95" s="47"/>
      <c r="AD95" s="47"/>
      <c r="AE95" s="47"/>
      <c r="AF95" s="47"/>
      <c r="AG95" s="47"/>
      <c r="AH95" s="47"/>
      <c r="AI95" s="41"/>
      <c r="AJ95" s="41"/>
      <c r="AK95" s="51" t="e">
        <f>IF(#REF!="TERMINADO",100,100*(#REF!-M95+1)/P95)</f>
        <v>#REF!</v>
      </c>
      <c r="AL95" s="157"/>
      <c r="AM95" s="59"/>
      <c r="AN95" s="159"/>
      <c r="AO95" s="159"/>
      <c r="AP95" s="159"/>
      <c r="AQ95" s="41"/>
    </row>
    <row r="96" spans="1:43" ht="13.5" customHeight="1" thickTop="1" thickBot="1" x14ac:dyDescent="0.25">
      <c r="A96" s="147">
        <v>94</v>
      </c>
      <c r="B96" s="41" t="s">
        <v>2160</v>
      </c>
      <c r="C96" s="39">
        <v>42786</v>
      </c>
      <c r="D96" s="39"/>
      <c r="E96" s="40" t="s">
        <v>2184</v>
      </c>
      <c r="F96" s="129" t="s">
        <v>66</v>
      </c>
      <c r="G96" s="126" t="s">
        <v>71</v>
      </c>
      <c r="H96" s="41" t="s">
        <v>1989</v>
      </c>
      <c r="I96" s="42">
        <v>27300000</v>
      </c>
      <c r="J96" s="131">
        <f t="shared" si="6"/>
        <v>27300000</v>
      </c>
      <c r="K96" s="133" t="s">
        <v>85</v>
      </c>
      <c r="L96" s="41" t="s">
        <v>2185</v>
      </c>
      <c r="M96" s="44">
        <v>42786</v>
      </c>
      <c r="N96" s="44">
        <v>43100</v>
      </c>
      <c r="O96" s="44">
        <v>43100</v>
      </c>
      <c r="P96" s="134">
        <f t="shared" si="5"/>
        <v>314</v>
      </c>
      <c r="Q96" s="136">
        <v>10</v>
      </c>
      <c r="R96" s="60"/>
      <c r="S96" s="48"/>
      <c r="T96" s="48"/>
      <c r="U96" s="47"/>
      <c r="V96" s="47"/>
      <c r="W96" s="47"/>
      <c r="X96" s="139">
        <f t="shared" si="8"/>
        <v>0</v>
      </c>
      <c r="Y96" s="47"/>
      <c r="Z96" s="47"/>
      <c r="AA96" s="48"/>
      <c r="AB96" s="49"/>
      <c r="AC96" s="47"/>
      <c r="AD96" s="47"/>
      <c r="AE96" s="47"/>
      <c r="AF96" s="47"/>
      <c r="AG96" s="47"/>
      <c r="AH96" s="47"/>
      <c r="AI96" s="41"/>
      <c r="AJ96" s="41"/>
      <c r="AK96" s="51" t="e">
        <f>IF(#REF!="TERMINADO",100,100*(#REF!-M96+1)/P96)</f>
        <v>#REF!</v>
      </c>
      <c r="AL96" s="157"/>
      <c r="AM96" s="59"/>
      <c r="AN96" s="159"/>
      <c r="AO96" s="159"/>
      <c r="AP96" s="159"/>
      <c r="AQ96" s="41"/>
    </row>
    <row r="97" spans="1:43" ht="13.5" customHeight="1" thickTop="1" thickBot="1" x14ac:dyDescent="0.25">
      <c r="A97" s="147">
        <v>95</v>
      </c>
      <c r="B97" s="41" t="s">
        <v>2011</v>
      </c>
      <c r="C97" s="39">
        <v>42787</v>
      </c>
      <c r="D97" s="39"/>
      <c r="E97" s="40" t="s">
        <v>2186</v>
      </c>
      <c r="F97" s="129" t="s">
        <v>66</v>
      </c>
      <c r="G97" s="126" t="s">
        <v>75</v>
      </c>
      <c r="H97" s="41" t="s">
        <v>2079</v>
      </c>
      <c r="I97" s="42">
        <v>27000000</v>
      </c>
      <c r="J97" s="131">
        <f t="shared" si="6"/>
        <v>27000000</v>
      </c>
      <c r="K97" s="133" t="s">
        <v>85</v>
      </c>
      <c r="L97" s="41" t="s">
        <v>2187</v>
      </c>
      <c r="M97" s="44">
        <v>42787</v>
      </c>
      <c r="N97" s="44">
        <v>42967</v>
      </c>
      <c r="O97" s="44">
        <v>42967</v>
      </c>
      <c r="P97" s="134">
        <f t="shared" si="5"/>
        <v>180</v>
      </c>
      <c r="Q97" s="136">
        <v>6</v>
      </c>
      <c r="R97" s="60" t="s">
        <v>2037</v>
      </c>
      <c r="S97" s="48"/>
      <c r="T97" s="48"/>
      <c r="U97" s="47"/>
      <c r="V97" s="47"/>
      <c r="W97" s="47"/>
      <c r="X97" s="139" t="e">
        <f t="shared" si="8"/>
        <v>#VALUE!</v>
      </c>
      <c r="Y97" s="47"/>
      <c r="Z97" s="47"/>
      <c r="AA97" s="48"/>
      <c r="AB97" s="49"/>
      <c r="AC97" s="47"/>
      <c r="AD97" s="47"/>
      <c r="AE97" s="47"/>
      <c r="AF97" s="47"/>
      <c r="AG97" s="47"/>
      <c r="AH97" s="47"/>
      <c r="AI97" s="41"/>
      <c r="AJ97" s="41"/>
      <c r="AK97" s="51" t="e">
        <f>IF(#REF!="TERMINADO",100,100*(#REF!-M97+1)/P97)</f>
        <v>#REF!</v>
      </c>
      <c r="AL97" s="157"/>
      <c r="AM97" s="59"/>
      <c r="AN97" s="159"/>
      <c r="AO97" s="159"/>
      <c r="AP97" s="159"/>
      <c r="AQ97" s="41"/>
    </row>
    <row r="98" spans="1:43" ht="13.5" customHeight="1" thickTop="1" thickBot="1" x14ac:dyDescent="0.25">
      <c r="A98" s="147">
        <v>96</v>
      </c>
      <c r="B98" s="41" t="s">
        <v>2011</v>
      </c>
      <c r="C98" s="39">
        <v>42787</v>
      </c>
      <c r="D98" s="39"/>
      <c r="E98" s="40" t="s">
        <v>2188</v>
      </c>
      <c r="F98" s="129" t="s">
        <v>66</v>
      </c>
      <c r="G98" s="126" t="s">
        <v>75</v>
      </c>
      <c r="H98" s="41" t="s">
        <v>2079</v>
      </c>
      <c r="I98" s="42">
        <v>24000000</v>
      </c>
      <c r="J98" s="131">
        <f t="shared" si="6"/>
        <v>24000000</v>
      </c>
      <c r="K98" s="133" t="s">
        <v>85</v>
      </c>
      <c r="L98" s="41" t="s">
        <v>2189</v>
      </c>
      <c r="M98" s="44">
        <v>42787</v>
      </c>
      <c r="N98" s="44">
        <v>42906</v>
      </c>
      <c r="O98" s="44">
        <v>42906</v>
      </c>
      <c r="P98" s="134">
        <f t="shared" si="5"/>
        <v>119</v>
      </c>
      <c r="Q98" s="136">
        <v>4</v>
      </c>
      <c r="R98" s="60" t="s">
        <v>2037</v>
      </c>
      <c r="S98" s="48"/>
      <c r="T98" s="48"/>
      <c r="U98" s="47"/>
      <c r="V98" s="47"/>
      <c r="W98" s="47"/>
      <c r="X98" s="139" t="e">
        <f t="shared" si="8"/>
        <v>#VALUE!</v>
      </c>
      <c r="Y98" s="47"/>
      <c r="Z98" s="47"/>
      <c r="AA98" s="48"/>
      <c r="AB98" s="49"/>
      <c r="AC98" s="47"/>
      <c r="AD98" s="47"/>
      <c r="AE98" s="47"/>
      <c r="AF98" s="47"/>
      <c r="AG98" s="47"/>
      <c r="AH98" s="47"/>
      <c r="AI98" s="41"/>
      <c r="AJ98" s="41"/>
      <c r="AK98" s="51" t="e">
        <f>IF(#REF!="TERMINADO",100,100*(#REF!-M98+1)/P98)</f>
        <v>#REF!</v>
      </c>
      <c r="AL98" s="157"/>
      <c r="AM98" s="59"/>
      <c r="AN98" s="159"/>
      <c r="AO98" s="159"/>
      <c r="AP98" s="159"/>
      <c r="AQ98" s="41"/>
    </row>
    <row r="99" spans="1:43" ht="13.5" customHeight="1" thickTop="1" thickBot="1" x14ac:dyDescent="0.25">
      <c r="A99" s="147">
        <v>97</v>
      </c>
      <c r="B99" s="126" t="s">
        <v>1987</v>
      </c>
      <c r="C99" s="39">
        <v>42787</v>
      </c>
      <c r="D99" s="39"/>
      <c r="E99" s="40" t="s">
        <v>2190</v>
      </c>
      <c r="F99" s="129" t="s">
        <v>66</v>
      </c>
      <c r="G99" s="126" t="s">
        <v>75</v>
      </c>
      <c r="H99" s="41" t="s">
        <v>1989</v>
      </c>
      <c r="I99" s="42">
        <v>31800000</v>
      </c>
      <c r="J99" s="131">
        <f t="shared" ref="J99:J130" si="9">+I99+AB99+AD99+AF99+AH99</f>
        <v>31800000</v>
      </c>
      <c r="K99" s="133" t="s">
        <v>85</v>
      </c>
      <c r="L99" s="41" t="s">
        <v>2191</v>
      </c>
      <c r="M99" s="44">
        <v>42787</v>
      </c>
      <c r="N99" s="44">
        <v>42967</v>
      </c>
      <c r="O99" s="44">
        <v>42967</v>
      </c>
      <c r="P99" s="134">
        <f t="shared" si="5"/>
        <v>180</v>
      </c>
      <c r="Q99" s="136">
        <v>6</v>
      </c>
      <c r="R99" s="60"/>
      <c r="S99" s="48"/>
      <c r="T99" s="48"/>
      <c r="U99" s="47"/>
      <c r="V99" s="47"/>
      <c r="W99" s="47"/>
      <c r="X99" s="139">
        <f t="shared" si="8"/>
        <v>0</v>
      </c>
      <c r="Y99" s="47"/>
      <c r="Z99" s="47"/>
      <c r="AA99" s="48"/>
      <c r="AB99" s="49"/>
      <c r="AC99" s="47"/>
      <c r="AD99" s="47"/>
      <c r="AE99" s="47"/>
      <c r="AF99" s="47"/>
      <c r="AG99" s="47"/>
      <c r="AH99" s="47"/>
      <c r="AI99" s="41"/>
      <c r="AJ99" s="41"/>
      <c r="AK99" s="51" t="e">
        <f>IF(#REF!="TERMINADO",100,100*(#REF!-M99+1)/P99)</f>
        <v>#REF!</v>
      </c>
      <c r="AL99" s="157"/>
      <c r="AM99" s="59"/>
      <c r="AN99" s="159"/>
      <c r="AO99" s="159"/>
      <c r="AP99" s="159"/>
      <c r="AQ99" s="41"/>
    </row>
    <row r="100" spans="1:43" ht="13.5" customHeight="1" thickTop="1" thickBot="1" x14ac:dyDescent="0.25">
      <c r="A100" s="147">
        <v>98</v>
      </c>
      <c r="B100" s="41" t="s">
        <v>2011</v>
      </c>
      <c r="C100" s="39">
        <v>42787</v>
      </c>
      <c r="D100" s="39"/>
      <c r="E100" s="40" t="s">
        <v>2192</v>
      </c>
      <c r="F100" s="129" t="s">
        <v>66</v>
      </c>
      <c r="G100" s="126" t="s">
        <v>75</v>
      </c>
      <c r="H100" s="41" t="s">
        <v>2079</v>
      </c>
      <c r="I100" s="42">
        <v>21000000</v>
      </c>
      <c r="J100" s="131">
        <f t="shared" si="9"/>
        <v>21000000</v>
      </c>
      <c r="K100" s="133" t="s">
        <v>85</v>
      </c>
      <c r="L100" s="41" t="s">
        <v>2193</v>
      </c>
      <c r="M100" s="44">
        <v>42787</v>
      </c>
      <c r="N100" s="44">
        <v>42967</v>
      </c>
      <c r="O100" s="44">
        <v>42967</v>
      </c>
      <c r="P100" s="134">
        <f t="shared" si="5"/>
        <v>180</v>
      </c>
      <c r="Q100" s="136">
        <v>6</v>
      </c>
      <c r="R100" s="60"/>
      <c r="S100" s="48"/>
      <c r="T100" s="48"/>
      <c r="U100" s="47"/>
      <c r="V100" s="47"/>
      <c r="W100" s="47"/>
      <c r="X100" s="139">
        <f t="shared" si="8"/>
        <v>0</v>
      </c>
      <c r="Y100" s="47"/>
      <c r="Z100" s="47"/>
      <c r="AA100" s="48"/>
      <c r="AB100" s="49"/>
      <c r="AC100" s="47"/>
      <c r="AD100" s="47"/>
      <c r="AE100" s="47"/>
      <c r="AF100" s="47"/>
      <c r="AG100" s="47"/>
      <c r="AH100" s="47"/>
      <c r="AI100" s="41"/>
      <c r="AJ100" s="41"/>
      <c r="AK100" s="51" t="e">
        <f>IF(#REF!="TERMINADO",100,100*(#REF!-M100+1)/P100)</f>
        <v>#REF!</v>
      </c>
      <c r="AL100" s="157"/>
      <c r="AM100" s="59"/>
      <c r="AN100" s="159"/>
      <c r="AO100" s="159"/>
      <c r="AP100" s="159"/>
      <c r="AQ100" s="41"/>
    </row>
    <row r="101" spans="1:43" ht="13.5" customHeight="1" thickTop="1" thickBot="1" x14ac:dyDescent="0.25">
      <c r="A101" s="147">
        <v>99</v>
      </c>
      <c r="B101" s="126" t="s">
        <v>2000</v>
      </c>
      <c r="C101" s="39">
        <v>42787</v>
      </c>
      <c r="D101" s="39"/>
      <c r="E101" s="40" t="s">
        <v>2194</v>
      </c>
      <c r="F101" s="129" t="s">
        <v>66</v>
      </c>
      <c r="G101" s="126" t="s">
        <v>75</v>
      </c>
      <c r="H101" s="41" t="s">
        <v>2079</v>
      </c>
      <c r="I101" s="42">
        <v>7000000</v>
      </c>
      <c r="J101" s="131">
        <f t="shared" si="9"/>
        <v>7000000</v>
      </c>
      <c r="K101" s="133" t="s">
        <v>85</v>
      </c>
      <c r="L101" s="41" t="s">
        <v>2195</v>
      </c>
      <c r="M101" s="44">
        <v>42787</v>
      </c>
      <c r="N101" s="44">
        <v>42847</v>
      </c>
      <c r="O101" s="44">
        <v>42847</v>
      </c>
      <c r="P101" s="134">
        <f t="shared" si="5"/>
        <v>60</v>
      </c>
      <c r="Q101" s="136">
        <v>2</v>
      </c>
      <c r="R101" s="60">
        <v>15</v>
      </c>
      <c r="S101" s="48">
        <v>42830</v>
      </c>
      <c r="T101" s="48">
        <v>42847</v>
      </c>
      <c r="U101" s="47"/>
      <c r="V101" s="47"/>
      <c r="W101" s="47"/>
      <c r="X101" s="139">
        <f t="shared" si="8"/>
        <v>15</v>
      </c>
      <c r="Y101" s="47"/>
      <c r="Z101" s="47"/>
      <c r="AA101" s="48"/>
      <c r="AB101" s="49"/>
      <c r="AC101" s="47"/>
      <c r="AD101" s="47"/>
      <c r="AE101" s="47"/>
      <c r="AF101" s="47"/>
      <c r="AG101" s="47"/>
      <c r="AH101" s="47"/>
      <c r="AI101" s="41"/>
      <c r="AJ101" s="41"/>
      <c r="AK101" s="51" t="e">
        <f>IF(#REF!="TERMINADO",100,100*(#REF!-M101+1)/P101)</f>
        <v>#REF!</v>
      </c>
      <c r="AL101" s="157"/>
      <c r="AM101" s="59"/>
      <c r="AN101" s="159"/>
      <c r="AO101" s="159"/>
      <c r="AP101" s="159"/>
      <c r="AQ101" s="41"/>
    </row>
    <row r="102" spans="1:43" ht="13.5" customHeight="1" thickTop="1" thickBot="1" x14ac:dyDescent="0.25">
      <c r="A102" s="147">
        <v>100</v>
      </c>
      <c r="B102" s="41" t="s">
        <v>2160</v>
      </c>
      <c r="C102" s="39">
        <v>42787</v>
      </c>
      <c r="D102" s="39"/>
      <c r="E102" s="40" t="s">
        <v>2196</v>
      </c>
      <c r="F102" s="129" t="s">
        <v>66</v>
      </c>
      <c r="G102" s="126" t="s">
        <v>75</v>
      </c>
      <c r="H102" s="41" t="s">
        <v>1989</v>
      </c>
      <c r="I102" s="42">
        <v>78666666</v>
      </c>
      <c r="J102" s="131">
        <f t="shared" si="9"/>
        <v>78666666</v>
      </c>
      <c r="K102" s="133" t="s">
        <v>85</v>
      </c>
      <c r="L102" s="41" t="s">
        <v>280</v>
      </c>
      <c r="M102" s="44">
        <v>42787</v>
      </c>
      <c r="N102" s="44">
        <v>43069</v>
      </c>
      <c r="O102" s="44">
        <v>43069</v>
      </c>
      <c r="P102" s="134">
        <f t="shared" si="5"/>
        <v>282</v>
      </c>
      <c r="Q102" s="136">
        <v>10</v>
      </c>
      <c r="R102" s="60"/>
      <c r="S102" s="48"/>
      <c r="T102" s="48"/>
      <c r="U102" s="47"/>
      <c r="V102" s="47"/>
      <c r="W102" s="47"/>
      <c r="X102" s="139">
        <f t="shared" si="8"/>
        <v>0</v>
      </c>
      <c r="Y102" s="47"/>
      <c r="Z102" s="47"/>
      <c r="AA102" s="48"/>
      <c r="AB102" s="49"/>
      <c r="AC102" s="47"/>
      <c r="AD102" s="47"/>
      <c r="AE102" s="47"/>
      <c r="AF102" s="47"/>
      <c r="AG102" s="47"/>
      <c r="AH102" s="47"/>
      <c r="AI102" s="41"/>
      <c r="AJ102" s="41"/>
      <c r="AK102" s="51" t="e">
        <f>IF(#REF!="TERMINADO",100,100*(#REF!-M102+1)/P102)</f>
        <v>#REF!</v>
      </c>
      <c r="AL102" s="157"/>
      <c r="AM102" s="59"/>
      <c r="AN102" s="159"/>
      <c r="AO102" s="159"/>
      <c r="AP102" s="159"/>
      <c r="AQ102" s="41"/>
    </row>
    <row r="103" spans="1:43" ht="13.5" customHeight="1" thickTop="1" thickBot="1" x14ac:dyDescent="0.25">
      <c r="A103" s="147">
        <v>101</v>
      </c>
      <c r="B103" s="41" t="s">
        <v>63</v>
      </c>
      <c r="C103" s="39">
        <v>42787</v>
      </c>
      <c r="D103" s="39"/>
      <c r="E103" s="40" t="s">
        <v>2197</v>
      </c>
      <c r="F103" s="129" t="s">
        <v>66</v>
      </c>
      <c r="G103" s="126" t="s">
        <v>75</v>
      </c>
      <c r="H103" s="41" t="s">
        <v>2079</v>
      </c>
      <c r="I103" s="42">
        <v>30000000</v>
      </c>
      <c r="J103" s="131">
        <f t="shared" si="9"/>
        <v>30000000</v>
      </c>
      <c r="K103" s="133" t="s">
        <v>85</v>
      </c>
      <c r="L103" s="41" t="s">
        <v>2198</v>
      </c>
      <c r="M103" s="44">
        <v>42787</v>
      </c>
      <c r="N103" s="44">
        <v>42967</v>
      </c>
      <c r="O103" s="44">
        <v>42967</v>
      </c>
      <c r="P103" s="134">
        <f t="shared" si="5"/>
        <v>180</v>
      </c>
      <c r="Q103" s="136">
        <v>6</v>
      </c>
      <c r="R103" s="60" t="s">
        <v>2037</v>
      </c>
      <c r="S103" s="48"/>
      <c r="T103" s="48"/>
      <c r="U103" s="47"/>
      <c r="V103" s="47"/>
      <c r="W103" s="47"/>
      <c r="X103" s="139" t="e">
        <f t="shared" si="8"/>
        <v>#VALUE!</v>
      </c>
      <c r="Y103" s="47"/>
      <c r="Z103" s="47"/>
      <c r="AA103" s="48"/>
      <c r="AB103" s="49"/>
      <c r="AC103" s="47"/>
      <c r="AD103" s="47"/>
      <c r="AE103" s="47"/>
      <c r="AF103" s="47"/>
      <c r="AG103" s="47"/>
      <c r="AH103" s="47"/>
      <c r="AI103" s="41"/>
      <c r="AJ103" s="41"/>
      <c r="AK103" s="51" t="e">
        <f>IF(#REF!="TERMINADO",100,100*(#REF!-M103+1)/P103)</f>
        <v>#REF!</v>
      </c>
      <c r="AL103" s="157"/>
      <c r="AM103" s="59"/>
      <c r="AN103" s="159"/>
      <c r="AO103" s="159"/>
      <c r="AP103" s="159"/>
      <c r="AQ103" s="41"/>
    </row>
    <row r="104" spans="1:43" ht="13.5" customHeight="1" thickTop="1" thickBot="1" x14ac:dyDescent="0.25">
      <c r="A104" s="147">
        <v>102</v>
      </c>
      <c r="B104" s="41" t="s">
        <v>2011</v>
      </c>
      <c r="C104" s="39">
        <v>42787</v>
      </c>
      <c r="D104" s="39"/>
      <c r="E104" s="40" t="s">
        <v>2199</v>
      </c>
      <c r="F104" s="129" t="s">
        <v>66</v>
      </c>
      <c r="G104" s="126" t="s">
        <v>75</v>
      </c>
      <c r="H104" s="41" t="s">
        <v>2079</v>
      </c>
      <c r="I104" s="42">
        <v>30000000</v>
      </c>
      <c r="J104" s="131">
        <f t="shared" si="9"/>
        <v>30000000</v>
      </c>
      <c r="K104" s="133" t="s">
        <v>85</v>
      </c>
      <c r="L104" s="41" t="s">
        <v>2200</v>
      </c>
      <c r="M104" s="44">
        <v>42787</v>
      </c>
      <c r="N104" s="44">
        <v>42967</v>
      </c>
      <c r="O104" s="44">
        <v>42967</v>
      </c>
      <c r="P104" s="134">
        <f t="shared" si="5"/>
        <v>180</v>
      </c>
      <c r="Q104" s="136">
        <v>6</v>
      </c>
      <c r="R104" s="60"/>
      <c r="S104" s="48"/>
      <c r="T104" s="48"/>
      <c r="U104" s="47"/>
      <c r="V104" s="47"/>
      <c r="W104" s="47"/>
      <c r="X104" s="139">
        <f t="shared" si="8"/>
        <v>0</v>
      </c>
      <c r="Y104" s="47"/>
      <c r="Z104" s="47"/>
      <c r="AA104" s="48"/>
      <c r="AB104" s="49"/>
      <c r="AC104" s="47"/>
      <c r="AD104" s="47"/>
      <c r="AE104" s="47"/>
      <c r="AF104" s="47"/>
      <c r="AG104" s="47"/>
      <c r="AH104" s="47"/>
      <c r="AI104" s="41"/>
      <c r="AJ104" s="41"/>
      <c r="AK104" s="51" t="e">
        <f>IF(#REF!="TERMINADO",100,100*(#REF!-M104+1)/P104)</f>
        <v>#REF!</v>
      </c>
      <c r="AL104" s="157"/>
      <c r="AM104" s="59"/>
      <c r="AN104" s="159"/>
      <c r="AO104" s="159"/>
      <c r="AP104" s="159"/>
      <c r="AQ104" s="41"/>
    </row>
    <row r="105" spans="1:43" ht="13.5" customHeight="1" thickTop="1" thickBot="1" x14ac:dyDescent="0.25">
      <c r="A105" s="147">
        <v>103</v>
      </c>
      <c r="B105" s="41" t="s">
        <v>2160</v>
      </c>
      <c r="C105" s="39">
        <v>42787</v>
      </c>
      <c r="D105" s="39"/>
      <c r="E105" s="40" t="s">
        <v>2201</v>
      </c>
      <c r="F105" s="129" t="s">
        <v>66</v>
      </c>
      <c r="G105" s="126" t="s">
        <v>71</v>
      </c>
      <c r="H105" s="41" t="s">
        <v>1989</v>
      </c>
      <c r="I105" s="42">
        <v>13653622</v>
      </c>
      <c r="J105" s="131">
        <f t="shared" si="9"/>
        <v>13653622</v>
      </c>
      <c r="K105" s="133" t="s">
        <v>85</v>
      </c>
      <c r="L105" s="41" t="s">
        <v>327</v>
      </c>
      <c r="M105" s="44">
        <v>42787</v>
      </c>
      <c r="N105" s="44">
        <v>43100</v>
      </c>
      <c r="O105" s="44">
        <v>43100</v>
      </c>
      <c r="P105" s="134">
        <f t="shared" si="5"/>
        <v>313</v>
      </c>
      <c r="Q105" s="136">
        <f>+P105/30</f>
        <v>10.433333333333334</v>
      </c>
      <c r="R105" s="60"/>
      <c r="S105" s="48"/>
      <c r="T105" s="48"/>
      <c r="U105" s="47"/>
      <c r="V105" s="47"/>
      <c r="W105" s="47"/>
      <c r="X105" s="139">
        <f t="shared" si="8"/>
        <v>0</v>
      </c>
      <c r="Y105" s="47"/>
      <c r="Z105" s="47"/>
      <c r="AA105" s="48"/>
      <c r="AB105" s="49"/>
      <c r="AC105" s="47"/>
      <c r="AD105" s="47"/>
      <c r="AE105" s="47"/>
      <c r="AF105" s="47"/>
      <c r="AG105" s="47"/>
      <c r="AH105" s="47"/>
      <c r="AI105" s="41"/>
      <c r="AJ105" s="41"/>
      <c r="AK105" s="51" t="e">
        <f>IF(#REF!="TERMINADO",100,100*(#REF!-M105+1)/P105)</f>
        <v>#REF!</v>
      </c>
      <c r="AL105" s="157"/>
      <c r="AM105" s="59"/>
      <c r="AN105" s="159"/>
      <c r="AO105" s="159"/>
      <c r="AP105" s="159"/>
      <c r="AQ105" s="41"/>
    </row>
    <row r="106" spans="1:43" ht="13.5" customHeight="1" thickTop="1" thickBot="1" x14ac:dyDescent="0.25">
      <c r="A106" s="147">
        <v>104</v>
      </c>
      <c r="B106" s="41" t="s">
        <v>166</v>
      </c>
      <c r="C106" s="39">
        <v>42787</v>
      </c>
      <c r="D106" s="39"/>
      <c r="E106" s="40" t="s">
        <v>2202</v>
      </c>
      <c r="F106" s="129" t="s">
        <v>66</v>
      </c>
      <c r="G106" s="126" t="s">
        <v>75</v>
      </c>
      <c r="H106" s="41" t="s">
        <v>2079</v>
      </c>
      <c r="I106" s="42">
        <v>36000000</v>
      </c>
      <c r="J106" s="131">
        <f t="shared" si="9"/>
        <v>36000000</v>
      </c>
      <c r="K106" s="133" t="s">
        <v>85</v>
      </c>
      <c r="L106" s="41" t="s">
        <v>2203</v>
      </c>
      <c r="M106" s="44">
        <v>42787</v>
      </c>
      <c r="N106" s="44">
        <v>42967</v>
      </c>
      <c r="O106" s="44">
        <v>42967</v>
      </c>
      <c r="P106" s="134">
        <f t="shared" si="5"/>
        <v>180</v>
      </c>
      <c r="Q106" s="136">
        <v>6</v>
      </c>
      <c r="R106" s="60" t="s">
        <v>2037</v>
      </c>
      <c r="S106" s="48"/>
      <c r="T106" s="48"/>
      <c r="U106" s="47"/>
      <c r="V106" s="47"/>
      <c r="W106" s="47"/>
      <c r="X106" s="139" t="e">
        <f t="shared" si="8"/>
        <v>#VALUE!</v>
      </c>
      <c r="Y106" s="47"/>
      <c r="Z106" s="47"/>
      <c r="AA106" s="48"/>
      <c r="AB106" s="49"/>
      <c r="AC106" s="47"/>
      <c r="AD106" s="47"/>
      <c r="AE106" s="47"/>
      <c r="AF106" s="47"/>
      <c r="AG106" s="47"/>
      <c r="AH106" s="47"/>
      <c r="AI106" s="41"/>
      <c r="AJ106" s="41"/>
      <c r="AK106" s="51" t="e">
        <f>IF(#REF!="TERMINADO",100,100*(#REF!-M106+1)/P106)</f>
        <v>#REF!</v>
      </c>
      <c r="AL106" s="157"/>
      <c r="AM106" s="59"/>
      <c r="AN106" s="159"/>
      <c r="AO106" s="159"/>
      <c r="AP106" s="159"/>
      <c r="AQ106" s="41"/>
    </row>
    <row r="107" spans="1:43" ht="13.5" customHeight="1" thickTop="1" thickBot="1" x14ac:dyDescent="0.25">
      <c r="A107" s="125">
        <v>105</v>
      </c>
      <c r="B107" s="41" t="s">
        <v>2204</v>
      </c>
      <c r="C107" s="39">
        <v>42787</v>
      </c>
      <c r="D107" s="39"/>
      <c r="E107" s="40" t="s">
        <v>2205</v>
      </c>
      <c r="F107" s="129" t="s">
        <v>66</v>
      </c>
      <c r="G107" s="126" t="s">
        <v>75</v>
      </c>
      <c r="H107" s="41" t="s">
        <v>2079</v>
      </c>
      <c r="I107" s="42">
        <v>31800000</v>
      </c>
      <c r="J107" s="131">
        <f t="shared" si="9"/>
        <v>31800000</v>
      </c>
      <c r="K107" s="133" t="s">
        <v>85</v>
      </c>
      <c r="L107" s="41" t="s">
        <v>2206</v>
      </c>
      <c r="M107" s="44">
        <v>42787</v>
      </c>
      <c r="N107" s="44">
        <v>42967</v>
      </c>
      <c r="O107" s="44">
        <v>42967</v>
      </c>
      <c r="P107" s="134">
        <f t="shared" si="5"/>
        <v>180</v>
      </c>
      <c r="Q107" s="136">
        <v>6</v>
      </c>
      <c r="R107" s="60"/>
      <c r="S107" s="48"/>
      <c r="T107" s="48"/>
      <c r="U107" s="47"/>
      <c r="V107" s="47"/>
      <c r="W107" s="47"/>
      <c r="X107" s="139">
        <f t="shared" si="8"/>
        <v>0</v>
      </c>
      <c r="Y107" s="47"/>
      <c r="Z107" s="47"/>
      <c r="AA107" s="48"/>
      <c r="AB107" s="49"/>
      <c r="AC107" s="47"/>
      <c r="AD107" s="47"/>
      <c r="AE107" s="47"/>
      <c r="AF107" s="47"/>
      <c r="AG107" s="47"/>
      <c r="AH107" s="47"/>
      <c r="AI107" s="41"/>
      <c r="AJ107" s="41"/>
      <c r="AK107" s="51" t="e">
        <f>IF(#REF!="TERMINADO",100,100*(#REF!-M107+1)/P107)</f>
        <v>#REF!</v>
      </c>
      <c r="AL107" s="157"/>
      <c r="AM107" s="59"/>
      <c r="AN107" s="159"/>
      <c r="AO107" s="159"/>
      <c r="AP107" s="159"/>
      <c r="AQ107" s="41"/>
    </row>
    <row r="108" spans="1:43" ht="13.5" customHeight="1" thickTop="1" thickBot="1" x14ac:dyDescent="0.25">
      <c r="A108" s="147">
        <v>106</v>
      </c>
      <c r="B108" s="41" t="s">
        <v>2207</v>
      </c>
      <c r="C108" s="39">
        <v>42787</v>
      </c>
      <c r="D108" s="39"/>
      <c r="E108" s="40" t="s">
        <v>2208</v>
      </c>
      <c r="F108" s="129" t="s">
        <v>66</v>
      </c>
      <c r="G108" s="126" t="s">
        <v>75</v>
      </c>
      <c r="H108" s="41" t="s">
        <v>1989</v>
      </c>
      <c r="I108" s="42">
        <v>40188500</v>
      </c>
      <c r="J108" s="131">
        <f t="shared" si="9"/>
        <v>40188500</v>
      </c>
      <c r="K108" s="133" t="s">
        <v>85</v>
      </c>
      <c r="L108" s="41" t="s">
        <v>2209</v>
      </c>
      <c r="M108" s="44">
        <v>42787</v>
      </c>
      <c r="N108" s="44">
        <v>42952</v>
      </c>
      <c r="O108" s="44">
        <v>42952</v>
      </c>
      <c r="P108" s="134">
        <f t="shared" si="5"/>
        <v>165</v>
      </c>
      <c r="Q108" s="136" t="s">
        <v>309</v>
      </c>
      <c r="R108" s="60" t="s">
        <v>2037</v>
      </c>
      <c r="S108" s="48"/>
      <c r="T108" s="48"/>
      <c r="U108" s="47"/>
      <c r="V108" s="47"/>
      <c r="W108" s="47"/>
      <c r="X108" s="139" t="e">
        <f t="shared" si="8"/>
        <v>#VALUE!</v>
      </c>
      <c r="Y108" s="47"/>
      <c r="Z108" s="47"/>
      <c r="AA108" s="48"/>
      <c r="AB108" s="49"/>
      <c r="AC108" s="47"/>
      <c r="AD108" s="47"/>
      <c r="AE108" s="47"/>
      <c r="AF108" s="47"/>
      <c r="AG108" s="47"/>
      <c r="AH108" s="47"/>
      <c r="AI108" s="41"/>
      <c r="AJ108" s="41"/>
      <c r="AK108" s="51" t="e">
        <f>IF(#REF!="TERMINADO",100,100*(#REF!-M108+1)/P108)</f>
        <v>#REF!</v>
      </c>
      <c r="AL108" s="157"/>
      <c r="AM108" s="59"/>
      <c r="AN108" s="159"/>
      <c r="AO108" s="159"/>
      <c r="AP108" s="159"/>
      <c r="AQ108" s="41"/>
    </row>
    <row r="109" spans="1:43" ht="13.5" customHeight="1" thickTop="1" thickBot="1" x14ac:dyDescent="0.25">
      <c r="A109" s="147">
        <v>107</v>
      </c>
      <c r="B109" s="41" t="s">
        <v>2210</v>
      </c>
      <c r="C109" s="39">
        <v>42787</v>
      </c>
      <c r="D109" s="39"/>
      <c r="E109" s="40" t="s">
        <v>2211</v>
      </c>
      <c r="F109" s="129" t="s">
        <v>66</v>
      </c>
      <c r="G109" s="126" t="s">
        <v>75</v>
      </c>
      <c r="H109" s="41" t="s">
        <v>2079</v>
      </c>
      <c r="I109" s="42">
        <v>24000000</v>
      </c>
      <c r="J109" s="131">
        <f t="shared" si="9"/>
        <v>24000000</v>
      </c>
      <c r="K109" s="133" t="s">
        <v>85</v>
      </c>
      <c r="L109" s="41" t="s">
        <v>2212</v>
      </c>
      <c r="M109" s="44">
        <v>42787</v>
      </c>
      <c r="N109" s="44">
        <v>42967</v>
      </c>
      <c r="O109" s="44">
        <v>42967</v>
      </c>
      <c r="P109" s="134">
        <f t="shared" si="5"/>
        <v>180</v>
      </c>
      <c r="Q109" s="136">
        <v>6</v>
      </c>
      <c r="R109" s="60"/>
      <c r="S109" s="48"/>
      <c r="T109" s="48"/>
      <c r="U109" s="47"/>
      <c r="V109" s="47"/>
      <c r="W109" s="47"/>
      <c r="X109" s="139">
        <f t="shared" si="8"/>
        <v>0</v>
      </c>
      <c r="Y109" s="47"/>
      <c r="Z109" s="47"/>
      <c r="AA109" s="48"/>
      <c r="AB109" s="49"/>
      <c r="AC109" s="47"/>
      <c r="AD109" s="47"/>
      <c r="AE109" s="47"/>
      <c r="AF109" s="47"/>
      <c r="AG109" s="47"/>
      <c r="AH109" s="47"/>
      <c r="AI109" s="41"/>
      <c r="AJ109" s="41"/>
      <c r="AK109" s="51" t="e">
        <f>IF(#REF!="TERMINADO",100,100*(#REF!-M109+1)/P109)</f>
        <v>#REF!</v>
      </c>
      <c r="AL109" s="157"/>
      <c r="AM109" s="59"/>
      <c r="AN109" s="159"/>
      <c r="AO109" s="159"/>
      <c r="AP109" s="159"/>
      <c r="AQ109" s="41"/>
    </row>
    <row r="110" spans="1:43" ht="13.5" customHeight="1" thickTop="1" thickBot="1" x14ac:dyDescent="0.25">
      <c r="A110" s="147">
        <v>108</v>
      </c>
      <c r="B110" s="41" t="s">
        <v>2204</v>
      </c>
      <c r="C110" s="39">
        <v>42788</v>
      </c>
      <c r="D110" s="39"/>
      <c r="E110" s="40" t="s">
        <v>2213</v>
      </c>
      <c r="F110" s="129" t="s">
        <v>66</v>
      </c>
      <c r="G110" s="126" t="s">
        <v>75</v>
      </c>
      <c r="H110" s="41" t="s">
        <v>2079</v>
      </c>
      <c r="I110" s="42">
        <v>21000000</v>
      </c>
      <c r="J110" s="131">
        <f t="shared" si="9"/>
        <v>21000000</v>
      </c>
      <c r="K110" s="133" t="s">
        <v>85</v>
      </c>
      <c r="L110" s="41" t="s">
        <v>2214</v>
      </c>
      <c r="M110" s="44">
        <v>42788</v>
      </c>
      <c r="N110" s="44">
        <v>42968</v>
      </c>
      <c r="O110" s="44">
        <v>42968</v>
      </c>
      <c r="P110" s="134">
        <f t="shared" ref="P110:P157" si="10">O110-M110</f>
        <v>180</v>
      </c>
      <c r="Q110" s="136">
        <v>6</v>
      </c>
      <c r="R110" s="60"/>
      <c r="S110" s="48"/>
      <c r="T110" s="48"/>
      <c r="U110" s="47"/>
      <c r="V110" s="47"/>
      <c r="W110" s="47"/>
      <c r="X110" s="139">
        <f t="shared" si="8"/>
        <v>0</v>
      </c>
      <c r="Y110" s="47"/>
      <c r="Z110" s="47"/>
      <c r="AA110" s="48"/>
      <c r="AB110" s="49"/>
      <c r="AC110" s="47"/>
      <c r="AD110" s="47"/>
      <c r="AE110" s="47"/>
      <c r="AF110" s="47"/>
      <c r="AG110" s="47"/>
      <c r="AH110" s="47"/>
      <c r="AI110" s="41"/>
      <c r="AJ110" s="41"/>
      <c r="AK110" s="51" t="e">
        <f>IF(#REF!="TERMINADO",100,100*(#REF!-M110+1)/P110)</f>
        <v>#REF!</v>
      </c>
      <c r="AL110" s="157"/>
      <c r="AM110" s="59"/>
      <c r="AN110" s="159"/>
      <c r="AO110" s="159"/>
      <c r="AP110" s="159"/>
      <c r="AQ110" s="41"/>
    </row>
    <row r="111" spans="1:43" ht="13.5" customHeight="1" thickTop="1" thickBot="1" x14ac:dyDescent="0.25">
      <c r="A111" s="147">
        <v>109</v>
      </c>
      <c r="B111" s="41" t="s">
        <v>2160</v>
      </c>
      <c r="C111" s="39">
        <v>42788</v>
      </c>
      <c r="D111" s="39"/>
      <c r="E111" s="40" t="s">
        <v>2215</v>
      </c>
      <c r="F111" s="129" t="s">
        <v>66</v>
      </c>
      <c r="G111" s="126" t="s">
        <v>75</v>
      </c>
      <c r="H111" s="41" t="s">
        <v>1989</v>
      </c>
      <c r="I111" s="42">
        <v>48333333</v>
      </c>
      <c r="J111" s="131">
        <f t="shared" si="9"/>
        <v>48333333</v>
      </c>
      <c r="K111" s="133" t="s">
        <v>85</v>
      </c>
      <c r="L111" s="41" t="s">
        <v>2216</v>
      </c>
      <c r="M111" s="44">
        <v>42788</v>
      </c>
      <c r="N111" s="44">
        <v>43069</v>
      </c>
      <c r="O111" s="44">
        <v>43069</v>
      </c>
      <c r="P111" s="134">
        <f t="shared" si="10"/>
        <v>281</v>
      </c>
      <c r="Q111" s="136">
        <f>+P111/30</f>
        <v>9.3666666666666671</v>
      </c>
      <c r="R111" s="60"/>
      <c r="S111" s="48"/>
      <c r="T111" s="48"/>
      <c r="U111" s="47"/>
      <c r="V111" s="47"/>
      <c r="W111" s="47"/>
      <c r="X111" s="139">
        <f t="shared" si="8"/>
        <v>0</v>
      </c>
      <c r="Y111" s="47"/>
      <c r="Z111" s="47"/>
      <c r="AA111" s="48"/>
      <c r="AB111" s="49"/>
      <c r="AC111" s="47"/>
      <c r="AD111" s="47"/>
      <c r="AE111" s="47"/>
      <c r="AF111" s="47"/>
      <c r="AG111" s="47"/>
      <c r="AH111" s="47"/>
      <c r="AI111" s="41"/>
      <c r="AJ111" s="41"/>
      <c r="AK111" s="51" t="e">
        <f>IF(#REF!="TERMINADO",100,100*(#REF!-M111+1)/P111)</f>
        <v>#REF!</v>
      </c>
      <c r="AL111" s="157"/>
      <c r="AM111" s="59"/>
      <c r="AN111" s="159"/>
      <c r="AO111" s="159"/>
      <c r="AP111" s="159"/>
      <c r="AQ111" s="41"/>
    </row>
    <row r="112" spans="1:43" ht="13.5" customHeight="1" thickTop="1" thickBot="1" x14ac:dyDescent="0.25">
      <c r="A112" s="147">
        <v>110</v>
      </c>
      <c r="B112" s="41" t="s">
        <v>53</v>
      </c>
      <c r="C112" s="39">
        <v>42788</v>
      </c>
      <c r="D112" s="39"/>
      <c r="E112" s="40" t="s">
        <v>2217</v>
      </c>
      <c r="F112" s="129" t="s">
        <v>66</v>
      </c>
      <c r="G112" s="126" t="s">
        <v>75</v>
      </c>
      <c r="H112" s="41" t="s">
        <v>2079</v>
      </c>
      <c r="I112" s="42">
        <v>24000000</v>
      </c>
      <c r="J112" s="131">
        <f t="shared" si="9"/>
        <v>24000000</v>
      </c>
      <c r="K112" s="133" t="s">
        <v>85</v>
      </c>
      <c r="L112" s="41" t="s">
        <v>88</v>
      </c>
      <c r="M112" s="44">
        <v>42788</v>
      </c>
      <c r="N112" s="44">
        <v>42968</v>
      </c>
      <c r="O112" s="44">
        <v>42968</v>
      </c>
      <c r="P112" s="134">
        <f t="shared" si="10"/>
        <v>180</v>
      </c>
      <c r="Q112" s="136">
        <v>6</v>
      </c>
      <c r="R112" s="60" t="s">
        <v>2037</v>
      </c>
      <c r="S112" s="48"/>
      <c r="T112" s="48"/>
      <c r="U112" s="47"/>
      <c r="V112" s="47"/>
      <c r="W112" s="47"/>
      <c r="X112" s="139" t="e">
        <f t="shared" si="8"/>
        <v>#VALUE!</v>
      </c>
      <c r="Y112" s="47"/>
      <c r="Z112" s="47"/>
      <c r="AA112" s="48"/>
      <c r="AB112" s="49"/>
      <c r="AC112" s="47"/>
      <c r="AD112" s="47"/>
      <c r="AE112" s="47"/>
      <c r="AF112" s="47"/>
      <c r="AG112" s="47"/>
      <c r="AH112" s="47"/>
      <c r="AI112" s="41"/>
      <c r="AJ112" s="41"/>
      <c r="AK112" s="51" t="e">
        <f>IF(#REF!="TERMINADO",100,100*(#REF!-M112+1)/P112)</f>
        <v>#REF!</v>
      </c>
      <c r="AL112" s="157"/>
      <c r="AM112" s="59"/>
      <c r="AN112" s="159"/>
      <c r="AO112" s="159"/>
      <c r="AP112" s="159"/>
      <c r="AQ112" s="41"/>
    </row>
    <row r="113" spans="1:43" ht="13.5" customHeight="1" thickTop="1" thickBot="1" x14ac:dyDescent="0.25">
      <c r="A113" s="147">
        <v>111</v>
      </c>
      <c r="B113" s="126" t="s">
        <v>2218</v>
      </c>
      <c r="C113" s="39">
        <v>42788</v>
      </c>
      <c r="D113" s="39"/>
      <c r="E113" s="40" t="s">
        <v>2219</v>
      </c>
      <c r="F113" s="129" t="s">
        <v>66</v>
      </c>
      <c r="G113" s="126" t="s">
        <v>75</v>
      </c>
      <c r="H113" s="41" t="s">
        <v>2079</v>
      </c>
      <c r="I113" s="42">
        <v>69714256</v>
      </c>
      <c r="J113" s="131">
        <f t="shared" si="9"/>
        <v>69714256</v>
      </c>
      <c r="K113" s="133" t="s">
        <v>85</v>
      </c>
      <c r="L113" s="41" t="s">
        <v>2220</v>
      </c>
      <c r="M113" s="44">
        <v>42788</v>
      </c>
      <c r="N113" s="44">
        <v>43100</v>
      </c>
      <c r="O113" s="44">
        <v>43100</v>
      </c>
      <c r="P113" s="134">
        <f t="shared" si="10"/>
        <v>312</v>
      </c>
      <c r="Q113" s="136">
        <f>+P113/30</f>
        <v>10.4</v>
      </c>
      <c r="R113" s="60" t="s">
        <v>2037</v>
      </c>
      <c r="S113" s="48"/>
      <c r="T113" s="48"/>
      <c r="U113" s="47"/>
      <c r="V113" s="47"/>
      <c r="W113" s="47"/>
      <c r="X113" s="139" t="e">
        <f t="shared" si="8"/>
        <v>#VALUE!</v>
      </c>
      <c r="Y113" s="47"/>
      <c r="Z113" s="47"/>
      <c r="AA113" s="48"/>
      <c r="AB113" s="49"/>
      <c r="AC113" s="47"/>
      <c r="AD113" s="47"/>
      <c r="AE113" s="47"/>
      <c r="AF113" s="47"/>
      <c r="AG113" s="47"/>
      <c r="AH113" s="47"/>
      <c r="AI113" s="41"/>
      <c r="AJ113" s="41"/>
      <c r="AK113" s="51" t="e">
        <f>IF(#REF!="TERMINADO",100,100*(#REF!-M113+1)/P113)</f>
        <v>#REF!</v>
      </c>
      <c r="AL113" s="157"/>
      <c r="AM113" s="59"/>
      <c r="AN113" s="159"/>
      <c r="AO113" s="159"/>
      <c r="AP113" s="159"/>
      <c r="AQ113" s="41"/>
    </row>
    <row r="114" spans="1:43" ht="13.5" customHeight="1" thickTop="1" thickBot="1" x14ac:dyDescent="0.25">
      <c r="A114" s="147">
        <v>112</v>
      </c>
      <c r="B114" s="41" t="s">
        <v>53</v>
      </c>
      <c r="C114" s="39">
        <v>42788</v>
      </c>
      <c r="D114" s="39"/>
      <c r="E114" s="40" t="s">
        <v>2221</v>
      </c>
      <c r="F114" s="129" t="s">
        <v>66</v>
      </c>
      <c r="G114" s="126" t="s">
        <v>75</v>
      </c>
      <c r="H114" s="41" t="s">
        <v>1989</v>
      </c>
      <c r="I114" s="42">
        <v>27500000</v>
      </c>
      <c r="J114" s="131">
        <f t="shared" si="9"/>
        <v>27500000</v>
      </c>
      <c r="K114" s="133" t="s">
        <v>85</v>
      </c>
      <c r="L114" s="41" t="s">
        <v>2222</v>
      </c>
      <c r="M114" s="44">
        <v>42788</v>
      </c>
      <c r="N114" s="44">
        <v>42937</v>
      </c>
      <c r="O114" s="44">
        <v>42937</v>
      </c>
      <c r="P114" s="134">
        <f t="shared" si="10"/>
        <v>149</v>
      </c>
      <c r="Q114" s="136">
        <v>5</v>
      </c>
      <c r="R114" s="60" t="s">
        <v>2037</v>
      </c>
      <c r="S114" s="48"/>
      <c r="T114" s="48"/>
      <c r="U114" s="47"/>
      <c r="V114" s="47"/>
      <c r="W114" s="47"/>
      <c r="X114" s="139" t="e">
        <f t="shared" si="8"/>
        <v>#VALUE!</v>
      </c>
      <c r="Y114" s="47"/>
      <c r="Z114" s="47"/>
      <c r="AA114" s="48"/>
      <c r="AB114" s="49"/>
      <c r="AC114" s="47"/>
      <c r="AD114" s="47"/>
      <c r="AE114" s="47"/>
      <c r="AF114" s="47"/>
      <c r="AG114" s="47"/>
      <c r="AH114" s="47"/>
      <c r="AI114" s="41"/>
      <c r="AJ114" s="41"/>
      <c r="AK114" s="51" t="e">
        <f>IF(#REF!="TERMINADO",100,100*(#REF!-M114+1)/P114)</f>
        <v>#REF!</v>
      </c>
      <c r="AL114" s="157"/>
      <c r="AM114" s="59"/>
      <c r="AN114" s="159"/>
      <c r="AO114" s="159"/>
      <c r="AP114" s="159"/>
      <c r="AQ114" s="41"/>
    </row>
    <row r="115" spans="1:43" ht="13.5" customHeight="1" thickTop="1" thickBot="1" x14ac:dyDescent="0.25">
      <c r="A115" s="147">
        <v>113</v>
      </c>
      <c r="B115" s="41" t="s">
        <v>2223</v>
      </c>
      <c r="C115" s="39">
        <v>42788</v>
      </c>
      <c r="D115" s="39"/>
      <c r="E115" s="40" t="s">
        <v>2224</v>
      </c>
      <c r="F115" s="129" t="s">
        <v>66</v>
      </c>
      <c r="G115" s="126" t="s">
        <v>75</v>
      </c>
      <c r="H115" s="41" t="s">
        <v>2079</v>
      </c>
      <c r="I115" s="42">
        <v>21000000</v>
      </c>
      <c r="J115" s="131">
        <f t="shared" si="9"/>
        <v>21000000</v>
      </c>
      <c r="K115" s="133" t="s">
        <v>85</v>
      </c>
      <c r="L115" s="41" t="s">
        <v>413</v>
      </c>
      <c r="M115" s="44">
        <v>42788</v>
      </c>
      <c r="N115" s="44">
        <v>42968</v>
      </c>
      <c r="O115" s="44">
        <v>42968</v>
      </c>
      <c r="P115" s="134">
        <f t="shared" si="10"/>
        <v>180</v>
      </c>
      <c r="Q115" s="136">
        <v>6</v>
      </c>
      <c r="R115" s="60"/>
      <c r="S115" s="48"/>
      <c r="T115" s="48"/>
      <c r="U115" s="47"/>
      <c r="V115" s="47"/>
      <c r="W115" s="47"/>
      <c r="X115" s="139">
        <f t="shared" si="8"/>
        <v>0</v>
      </c>
      <c r="Y115" s="47"/>
      <c r="Z115" s="47"/>
      <c r="AA115" s="48"/>
      <c r="AB115" s="49"/>
      <c r="AC115" s="47"/>
      <c r="AD115" s="47"/>
      <c r="AE115" s="47"/>
      <c r="AF115" s="47"/>
      <c r="AG115" s="47"/>
      <c r="AH115" s="47"/>
      <c r="AI115" s="41"/>
      <c r="AJ115" s="41"/>
      <c r="AK115" s="51" t="e">
        <f>IF(#REF!="TERMINADO",100,100*(#REF!-M115+1)/P115)</f>
        <v>#REF!</v>
      </c>
      <c r="AL115" s="157"/>
      <c r="AM115" s="59"/>
      <c r="AN115" s="159"/>
      <c r="AO115" s="159"/>
      <c r="AP115" s="159"/>
      <c r="AQ115" s="41"/>
    </row>
    <row r="116" spans="1:43" ht="13.5" customHeight="1" thickTop="1" thickBot="1" x14ac:dyDescent="0.25">
      <c r="A116" s="125">
        <v>114</v>
      </c>
      <c r="B116" s="41" t="s">
        <v>146</v>
      </c>
      <c r="C116" s="39">
        <v>42788</v>
      </c>
      <c r="D116" s="39"/>
      <c r="E116" s="40" t="s">
        <v>2225</v>
      </c>
      <c r="F116" s="129" t="s">
        <v>66</v>
      </c>
      <c r="G116" s="126" t="s">
        <v>75</v>
      </c>
      <c r="H116" s="41" t="s">
        <v>2079</v>
      </c>
      <c r="I116" s="42">
        <v>23400000</v>
      </c>
      <c r="J116" s="131">
        <f t="shared" si="9"/>
        <v>23400000</v>
      </c>
      <c r="K116" s="133" t="s">
        <v>85</v>
      </c>
      <c r="L116" s="41" t="s">
        <v>848</v>
      </c>
      <c r="M116" s="44">
        <v>42788</v>
      </c>
      <c r="N116" s="44">
        <v>42968</v>
      </c>
      <c r="O116" s="44">
        <v>42968</v>
      </c>
      <c r="P116" s="134">
        <f t="shared" si="10"/>
        <v>180</v>
      </c>
      <c r="Q116" s="136">
        <v>6</v>
      </c>
      <c r="R116" s="60"/>
      <c r="S116" s="48"/>
      <c r="T116" s="48"/>
      <c r="U116" s="47"/>
      <c r="V116" s="47"/>
      <c r="W116" s="47"/>
      <c r="X116" s="139">
        <f t="shared" si="8"/>
        <v>0</v>
      </c>
      <c r="Y116" s="47"/>
      <c r="Z116" s="47"/>
      <c r="AA116" s="48"/>
      <c r="AB116" s="49"/>
      <c r="AC116" s="47"/>
      <c r="AD116" s="47"/>
      <c r="AE116" s="47"/>
      <c r="AF116" s="47"/>
      <c r="AG116" s="47"/>
      <c r="AH116" s="47"/>
      <c r="AI116" s="41"/>
      <c r="AJ116" s="41"/>
      <c r="AK116" s="51" t="e">
        <f>IF(#REF!="TERMINADO",100,100*(#REF!-M116+1)/P116)</f>
        <v>#REF!</v>
      </c>
      <c r="AL116" s="157"/>
      <c r="AM116" s="59"/>
      <c r="AN116" s="159"/>
      <c r="AO116" s="159"/>
      <c r="AP116" s="159"/>
      <c r="AQ116" s="41"/>
    </row>
    <row r="117" spans="1:43" ht="13.5" customHeight="1" thickTop="1" thickBot="1" x14ac:dyDescent="0.25">
      <c r="A117" s="147">
        <v>115</v>
      </c>
      <c r="B117" s="41" t="s">
        <v>63</v>
      </c>
      <c r="C117" s="39">
        <v>42788</v>
      </c>
      <c r="D117" s="39"/>
      <c r="E117" s="40" t="s">
        <v>2226</v>
      </c>
      <c r="F117" s="129" t="s">
        <v>66</v>
      </c>
      <c r="G117" s="126" t="s">
        <v>75</v>
      </c>
      <c r="H117" s="41" t="s">
        <v>1989</v>
      </c>
      <c r="I117" s="42">
        <v>30000000</v>
      </c>
      <c r="J117" s="131">
        <f t="shared" si="9"/>
        <v>30000000</v>
      </c>
      <c r="K117" s="133" t="s">
        <v>85</v>
      </c>
      <c r="L117" s="41" t="s">
        <v>2227</v>
      </c>
      <c r="M117" s="44">
        <v>42793</v>
      </c>
      <c r="N117" s="44">
        <v>42973</v>
      </c>
      <c r="O117" s="44">
        <v>42973</v>
      </c>
      <c r="P117" s="134">
        <f t="shared" si="10"/>
        <v>180</v>
      </c>
      <c r="Q117" s="136">
        <v>6</v>
      </c>
      <c r="R117" s="60"/>
      <c r="S117" s="48"/>
      <c r="T117" s="48"/>
      <c r="U117" s="47"/>
      <c r="V117" s="47"/>
      <c r="W117" s="47"/>
      <c r="X117" s="139">
        <f t="shared" si="8"/>
        <v>0</v>
      </c>
      <c r="Y117" s="47"/>
      <c r="Z117" s="47"/>
      <c r="AA117" s="48"/>
      <c r="AB117" s="49"/>
      <c r="AC117" s="47"/>
      <c r="AD117" s="47"/>
      <c r="AE117" s="47"/>
      <c r="AF117" s="47"/>
      <c r="AG117" s="47"/>
      <c r="AH117" s="47"/>
      <c r="AI117" s="41"/>
      <c r="AJ117" s="41"/>
      <c r="AK117" s="51" t="e">
        <f>IF(#REF!="TERMINADO",100,100*(#REF!-M117+1)/P117)</f>
        <v>#REF!</v>
      </c>
      <c r="AL117" s="157"/>
      <c r="AM117" s="59"/>
      <c r="AN117" s="159"/>
      <c r="AO117" s="159"/>
      <c r="AP117" s="159"/>
      <c r="AQ117" s="41"/>
    </row>
    <row r="118" spans="1:43" ht="13.5" customHeight="1" thickTop="1" thickBot="1" x14ac:dyDescent="0.25">
      <c r="A118" s="147">
        <v>116</v>
      </c>
      <c r="B118" s="41" t="s">
        <v>53</v>
      </c>
      <c r="C118" s="39">
        <v>42789</v>
      </c>
      <c r="D118" s="39"/>
      <c r="E118" s="40" t="s">
        <v>2228</v>
      </c>
      <c r="F118" s="129" t="s">
        <v>66</v>
      </c>
      <c r="G118" s="126" t="s">
        <v>75</v>
      </c>
      <c r="H118" s="41" t="s">
        <v>2079</v>
      </c>
      <c r="I118" s="42">
        <v>23100000</v>
      </c>
      <c r="J118" s="131">
        <f t="shared" si="9"/>
        <v>23100000</v>
      </c>
      <c r="K118" s="133" t="s">
        <v>85</v>
      </c>
      <c r="L118" s="41" t="s">
        <v>2229</v>
      </c>
      <c r="M118" s="44">
        <v>42789</v>
      </c>
      <c r="N118" s="44">
        <v>42969</v>
      </c>
      <c r="O118" s="44">
        <v>42969</v>
      </c>
      <c r="P118" s="134">
        <f t="shared" si="10"/>
        <v>180</v>
      </c>
      <c r="Q118" s="136">
        <v>6</v>
      </c>
      <c r="R118" s="60"/>
      <c r="S118" s="48"/>
      <c r="T118" s="48"/>
      <c r="U118" s="47"/>
      <c r="V118" s="47"/>
      <c r="W118" s="47"/>
      <c r="X118" s="139">
        <f t="shared" si="8"/>
        <v>0</v>
      </c>
      <c r="Y118" s="47"/>
      <c r="Z118" s="47"/>
      <c r="AA118" s="48"/>
      <c r="AB118" s="49"/>
      <c r="AC118" s="47"/>
      <c r="AD118" s="47"/>
      <c r="AE118" s="47"/>
      <c r="AF118" s="47"/>
      <c r="AG118" s="47"/>
      <c r="AH118" s="47"/>
      <c r="AI118" s="41"/>
      <c r="AJ118" s="41"/>
      <c r="AK118" s="51" t="e">
        <f>IF(#REF!="TERMINADO",100,100*(#REF!-M118+1)/P118)</f>
        <v>#REF!</v>
      </c>
      <c r="AL118" s="157"/>
      <c r="AM118" s="59"/>
      <c r="AN118" s="159"/>
      <c r="AO118" s="159"/>
      <c r="AP118" s="159"/>
      <c r="AQ118" s="41"/>
    </row>
    <row r="119" spans="1:43" ht="13.5" customHeight="1" thickTop="1" thickBot="1" x14ac:dyDescent="0.25">
      <c r="A119" s="147">
        <v>117</v>
      </c>
      <c r="B119" s="41" t="s">
        <v>2230</v>
      </c>
      <c r="C119" s="39">
        <v>42789</v>
      </c>
      <c r="D119" s="39"/>
      <c r="E119" s="40" t="s">
        <v>2231</v>
      </c>
      <c r="F119" s="129" t="s">
        <v>66</v>
      </c>
      <c r="G119" s="126" t="s">
        <v>75</v>
      </c>
      <c r="H119" s="41" t="s">
        <v>2079</v>
      </c>
      <c r="I119" s="42">
        <v>66500000</v>
      </c>
      <c r="J119" s="131">
        <f t="shared" si="9"/>
        <v>66500000</v>
      </c>
      <c r="K119" s="133" t="s">
        <v>85</v>
      </c>
      <c r="L119" s="41" t="s">
        <v>2232</v>
      </c>
      <c r="M119" s="44">
        <v>42789</v>
      </c>
      <c r="N119" s="44">
        <v>43074</v>
      </c>
      <c r="O119" s="44">
        <v>43074</v>
      </c>
      <c r="P119" s="134">
        <f t="shared" si="10"/>
        <v>285</v>
      </c>
      <c r="Q119" s="173">
        <v>9.5</v>
      </c>
      <c r="R119" s="60"/>
      <c r="S119" s="48"/>
      <c r="T119" s="48"/>
      <c r="U119" s="47"/>
      <c r="V119" s="47"/>
      <c r="W119" s="47"/>
      <c r="X119" s="139">
        <f t="shared" si="8"/>
        <v>0</v>
      </c>
      <c r="Y119" s="47"/>
      <c r="Z119" s="47"/>
      <c r="AA119" s="48"/>
      <c r="AB119" s="49"/>
      <c r="AC119" s="47"/>
      <c r="AD119" s="47"/>
      <c r="AE119" s="47"/>
      <c r="AF119" s="47"/>
      <c r="AG119" s="47"/>
      <c r="AH119" s="47"/>
      <c r="AI119" s="41"/>
      <c r="AJ119" s="41"/>
      <c r="AK119" s="51" t="e">
        <f>IF(#REF!="TERMINADO",100,100*(#REF!-M119+1)/P119)</f>
        <v>#REF!</v>
      </c>
      <c r="AL119" s="157"/>
      <c r="AM119" s="59"/>
      <c r="AN119" s="159"/>
      <c r="AO119" s="159"/>
      <c r="AP119" s="159"/>
      <c r="AQ119" s="41"/>
    </row>
    <row r="120" spans="1:43" ht="13.5" customHeight="1" thickTop="1" thickBot="1" x14ac:dyDescent="0.25">
      <c r="A120" s="147">
        <v>118</v>
      </c>
      <c r="B120" s="41" t="s">
        <v>597</v>
      </c>
      <c r="C120" s="39">
        <v>42789</v>
      </c>
      <c r="D120" s="39"/>
      <c r="E120" s="40" t="s">
        <v>2233</v>
      </c>
      <c r="F120" s="129" t="s">
        <v>66</v>
      </c>
      <c r="G120" s="126" t="s">
        <v>75</v>
      </c>
      <c r="H120" s="41" t="s">
        <v>1989</v>
      </c>
      <c r="I120" s="42">
        <v>16500000</v>
      </c>
      <c r="J120" s="131">
        <f t="shared" si="9"/>
        <v>16500000</v>
      </c>
      <c r="K120" s="133" t="s">
        <v>85</v>
      </c>
      <c r="L120" s="41" t="s">
        <v>2234</v>
      </c>
      <c r="M120" s="44">
        <v>42789</v>
      </c>
      <c r="N120" s="44">
        <v>42938</v>
      </c>
      <c r="O120" s="44">
        <v>42938</v>
      </c>
      <c r="P120" s="134">
        <f t="shared" si="10"/>
        <v>149</v>
      </c>
      <c r="Q120" s="136">
        <v>5</v>
      </c>
      <c r="R120" s="60"/>
      <c r="S120" s="48"/>
      <c r="T120" s="48"/>
      <c r="U120" s="47"/>
      <c r="V120" s="47"/>
      <c r="W120" s="47"/>
      <c r="X120" s="139">
        <f t="shared" si="8"/>
        <v>0</v>
      </c>
      <c r="Y120" s="47"/>
      <c r="Z120" s="47"/>
      <c r="AA120" s="48"/>
      <c r="AB120" s="49"/>
      <c r="AC120" s="47"/>
      <c r="AD120" s="47"/>
      <c r="AE120" s="47"/>
      <c r="AF120" s="47"/>
      <c r="AG120" s="47"/>
      <c r="AH120" s="47"/>
      <c r="AI120" s="41"/>
      <c r="AJ120" s="41"/>
      <c r="AK120" s="51" t="e">
        <f>IF(#REF!="TERMINADO",100,100*(#REF!-M120+1)/P120)</f>
        <v>#REF!</v>
      </c>
      <c r="AL120" s="157"/>
      <c r="AM120" s="59"/>
      <c r="AN120" s="159"/>
      <c r="AO120" s="159"/>
      <c r="AP120" s="159"/>
      <c r="AQ120" s="41"/>
    </row>
    <row r="121" spans="1:43" ht="13.5" customHeight="1" thickTop="1" thickBot="1" x14ac:dyDescent="0.25">
      <c r="A121" s="147">
        <v>119</v>
      </c>
      <c r="B121" s="41" t="s">
        <v>53</v>
      </c>
      <c r="C121" s="39">
        <v>42789</v>
      </c>
      <c r="D121" s="39"/>
      <c r="E121" s="40" t="s">
        <v>2235</v>
      </c>
      <c r="F121" s="129" t="s">
        <v>66</v>
      </c>
      <c r="G121" s="126" t="s">
        <v>71</v>
      </c>
      <c r="H121" s="41" t="s">
        <v>2079</v>
      </c>
      <c r="I121" s="42">
        <v>19800000</v>
      </c>
      <c r="J121" s="131">
        <f t="shared" si="9"/>
        <v>19800000</v>
      </c>
      <c r="K121" s="133" t="s">
        <v>85</v>
      </c>
      <c r="L121" s="41" t="s">
        <v>2236</v>
      </c>
      <c r="M121" s="44">
        <v>42789</v>
      </c>
      <c r="N121" s="44">
        <v>42969</v>
      </c>
      <c r="O121" s="44">
        <v>42969</v>
      </c>
      <c r="P121" s="134">
        <f t="shared" si="10"/>
        <v>180</v>
      </c>
      <c r="Q121" s="136">
        <v>6</v>
      </c>
      <c r="R121" s="60"/>
      <c r="S121" s="48"/>
      <c r="T121" s="48"/>
      <c r="U121" s="47"/>
      <c r="V121" s="47"/>
      <c r="W121" s="47"/>
      <c r="X121" s="139">
        <f t="shared" si="8"/>
        <v>0</v>
      </c>
      <c r="Y121" s="47"/>
      <c r="Z121" s="47"/>
      <c r="AA121" s="48"/>
      <c r="AB121" s="49"/>
      <c r="AC121" s="47"/>
      <c r="AD121" s="47"/>
      <c r="AE121" s="47"/>
      <c r="AF121" s="47"/>
      <c r="AG121" s="47"/>
      <c r="AH121" s="47"/>
      <c r="AI121" s="41"/>
      <c r="AJ121" s="41"/>
      <c r="AK121" s="51" t="e">
        <f>IF(#REF!="TERMINADO",100,100*(#REF!-M121+1)/P121)</f>
        <v>#REF!</v>
      </c>
      <c r="AL121" s="157"/>
      <c r="AM121" s="59"/>
      <c r="AN121" s="159"/>
      <c r="AO121" s="159"/>
      <c r="AP121" s="159"/>
      <c r="AQ121" s="41"/>
    </row>
    <row r="122" spans="1:43" ht="13.5" customHeight="1" thickTop="1" thickBot="1" x14ac:dyDescent="0.25">
      <c r="A122" s="147">
        <v>120</v>
      </c>
      <c r="B122" s="41" t="s">
        <v>166</v>
      </c>
      <c r="C122" s="39">
        <v>42789</v>
      </c>
      <c r="D122" s="39"/>
      <c r="E122" s="40" t="s">
        <v>2237</v>
      </c>
      <c r="F122" s="129" t="s">
        <v>66</v>
      </c>
      <c r="G122" s="126" t="s">
        <v>75</v>
      </c>
      <c r="H122" s="41" t="s">
        <v>2079</v>
      </c>
      <c r="I122" s="42">
        <v>3000000</v>
      </c>
      <c r="J122" s="131">
        <f t="shared" si="9"/>
        <v>3000000</v>
      </c>
      <c r="K122" s="133" t="s">
        <v>85</v>
      </c>
      <c r="L122" s="41" t="s">
        <v>2238</v>
      </c>
      <c r="M122" s="44">
        <v>42789</v>
      </c>
      <c r="N122" s="44">
        <v>42816</v>
      </c>
      <c r="O122" s="44">
        <v>42816</v>
      </c>
      <c r="P122" s="134">
        <f t="shared" si="10"/>
        <v>27</v>
      </c>
      <c r="Q122" s="136">
        <v>1</v>
      </c>
      <c r="R122" s="60"/>
      <c r="S122" s="48"/>
      <c r="T122" s="48"/>
      <c r="U122" s="47"/>
      <c r="V122" s="47"/>
      <c r="W122" s="47"/>
      <c r="X122" s="139">
        <f t="shared" si="8"/>
        <v>0</v>
      </c>
      <c r="Y122" s="47"/>
      <c r="Z122" s="47"/>
      <c r="AA122" s="48"/>
      <c r="AB122" s="49"/>
      <c r="AC122" s="47"/>
      <c r="AD122" s="47"/>
      <c r="AE122" s="47"/>
      <c r="AF122" s="47"/>
      <c r="AG122" s="47"/>
      <c r="AH122" s="47"/>
      <c r="AI122" s="41"/>
      <c r="AJ122" s="41"/>
      <c r="AK122" s="51" t="e">
        <f>IF(#REF!="TERMINADO",100,100*(#REF!-M122+1)/P122)</f>
        <v>#REF!</v>
      </c>
      <c r="AL122" s="157"/>
      <c r="AM122" s="59"/>
      <c r="AN122" s="159"/>
      <c r="AO122" s="159"/>
      <c r="AP122" s="159"/>
      <c r="AQ122" s="41"/>
    </row>
    <row r="123" spans="1:43" ht="13.5" customHeight="1" thickTop="1" thickBot="1" x14ac:dyDescent="0.25">
      <c r="A123" s="147">
        <v>121</v>
      </c>
      <c r="B123" s="126" t="s">
        <v>2000</v>
      </c>
      <c r="C123" s="39">
        <v>42789</v>
      </c>
      <c r="D123" s="39"/>
      <c r="E123" s="40" t="s">
        <v>2239</v>
      </c>
      <c r="F123" s="129" t="s">
        <v>66</v>
      </c>
      <c r="G123" s="126" t="s">
        <v>75</v>
      </c>
      <c r="H123" s="41" t="s">
        <v>1989</v>
      </c>
      <c r="I123" s="42">
        <v>25000000</v>
      </c>
      <c r="J123" s="131">
        <f t="shared" si="9"/>
        <v>25000000</v>
      </c>
      <c r="K123" s="133" t="s">
        <v>85</v>
      </c>
      <c r="L123" s="41" t="s">
        <v>2240</v>
      </c>
      <c r="M123" s="44">
        <v>42789</v>
      </c>
      <c r="N123" s="44">
        <v>42938</v>
      </c>
      <c r="O123" s="44">
        <v>42938</v>
      </c>
      <c r="P123" s="134">
        <f t="shared" si="10"/>
        <v>149</v>
      </c>
      <c r="Q123" s="136">
        <v>5</v>
      </c>
      <c r="R123" s="60"/>
      <c r="S123" s="48"/>
      <c r="T123" s="48"/>
      <c r="U123" s="47"/>
      <c r="V123" s="47"/>
      <c r="W123" s="47"/>
      <c r="X123" s="139">
        <f t="shared" si="8"/>
        <v>0</v>
      </c>
      <c r="Y123" s="47"/>
      <c r="Z123" s="47"/>
      <c r="AA123" s="48"/>
      <c r="AB123" s="49"/>
      <c r="AC123" s="47"/>
      <c r="AD123" s="47"/>
      <c r="AE123" s="47"/>
      <c r="AF123" s="47"/>
      <c r="AG123" s="47"/>
      <c r="AH123" s="47"/>
      <c r="AI123" s="41"/>
      <c r="AJ123" s="41"/>
      <c r="AK123" s="51" t="e">
        <f>IF(#REF!="TERMINADO",100,100*(#REF!-M123+1)/P123)</f>
        <v>#REF!</v>
      </c>
      <c r="AL123" s="157"/>
      <c r="AM123" s="59"/>
      <c r="AN123" s="159"/>
      <c r="AO123" s="159"/>
      <c r="AP123" s="159"/>
      <c r="AQ123" s="41"/>
    </row>
    <row r="124" spans="1:43" ht="13.5" customHeight="1" thickTop="1" thickBot="1" x14ac:dyDescent="0.25">
      <c r="A124" s="147">
        <v>122</v>
      </c>
      <c r="B124" s="41" t="s">
        <v>53</v>
      </c>
      <c r="C124" s="39">
        <v>42790</v>
      </c>
      <c r="D124" s="39"/>
      <c r="E124" s="40" t="s">
        <v>2241</v>
      </c>
      <c r="F124" s="129" t="s">
        <v>66</v>
      </c>
      <c r="G124" s="126" t="s">
        <v>71</v>
      </c>
      <c r="H124" s="41" t="s">
        <v>2079</v>
      </c>
      <c r="I124" s="42">
        <v>19800000</v>
      </c>
      <c r="J124" s="131">
        <f t="shared" si="9"/>
        <v>19800000</v>
      </c>
      <c r="K124" s="133" t="s">
        <v>85</v>
      </c>
      <c r="L124" s="41" t="s">
        <v>2242</v>
      </c>
      <c r="M124" s="44">
        <v>42790</v>
      </c>
      <c r="N124" s="44">
        <v>42970</v>
      </c>
      <c r="O124" s="44">
        <v>42970</v>
      </c>
      <c r="P124" s="134">
        <f t="shared" si="10"/>
        <v>180</v>
      </c>
      <c r="Q124" s="136">
        <v>6</v>
      </c>
      <c r="R124" s="60"/>
      <c r="S124" s="48"/>
      <c r="T124" s="48"/>
      <c r="U124" s="47"/>
      <c r="V124" s="47"/>
      <c r="W124" s="47"/>
      <c r="X124" s="139">
        <f t="shared" si="8"/>
        <v>0</v>
      </c>
      <c r="Y124" s="47"/>
      <c r="Z124" s="47"/>
      <c r="AA124" s="48"/>
      <c r="AB124" s="49"/>
      <c r="AC124" s="47"/>
      <c r="AD124" s="47"/>
      <c r="AE124" s="47"/>
      <c r="AF124" s="47"/>
      <c r="AG124" s="47"/>
      <c r="AH124" s="47"/>
      <c r="AI124" s="41"/>
      <c r="AJ124" s="41"/>
      <c r="AK124" s="51" t="e">
        <f>IF(#REF!="TERMINADO",100,100*(#REF!-M124+1)/P124)</f>
        <v>#REF!</v>
      </c>
      <c r="AL124" s="157"/>
      <c r="AM124" s="59"/>
      <c r="AN124" s="159"/>
      <c r="AO124" s="159"/>
      <c r="AP124" s="159"/>
      <c r="AQ124" s="41"/>
    </row>
    <row r="125" spans="1:43" ht="13.5" customHeight="1" thickTop="1" thickBot="1" x14ac:dyDescent="0.25">
      <c r="A125" s="147">
        <v>123</v>
      </c>
      <c r="B125" s="41" t="s">
        <v>63</v>
      </c>
      <c r="C125" s="39">
        <v>42790</v>
      </c>
      <c r="D125" s="39"/>
      <c r="E125" s="40" t="s">
        <v>2243</v>
      </c>
      <c r="F125" s="129" t="s">
        <v>66</v>
      </c>
      <c r="G125" s="126" t="s">
        <v>75</v>
      </c>
      <c r="H125" s="41" t="s">
        <v>2079</v>
      </c>
      <c r="I125" s="42">
        <v>35760000</v>
      </c>
      <c r="J125" s="131">
        <f t="shared" si="9"/>
        <v>35760000</v>
      </c>
      <c r="K125" s="133" t="s">
        <v>85</v>
      </c>
      <c r="L125" s="41" t="s">
        <v>2244</v>
      </c>
      <c r="M125" s="44">
        <v>42790</v>
      </c>
      <c r="N125" s="44">
        <v>42970</v>
      </c>
      <c r="O125" s="44">
        <v>42970</v>
      </c>
      <c r="P125" s="134">
        <f t="shared" si="10"/>
        <v>180</v>
      </c>
      <c r="Q125" s="136">
        <v>6</v>
      </c>
      <c r="R125" s="60"/>
      <c r="S125" s="48"/>
      <c r="T125" s="48"/>
      <c r="U125" s="47"/>
      <c r="V125" s="47"/>
      <c r="W125" s="47"/>
      <c r="X125" s="139">
        <f t="shared" si="8"/>
        <v>0</v>
      </c>
      <c r="Y125" s="47"/>
      <c r="Z125" s="47"/>
      <c r="AA125" s="48"/>
      <c r="AB125" s="49"/>
      <c r="AC125" s="47"/>
      <c r="AD125" s="47"/>
      <c r="AE125" s="47"/>
      <c r="AF125" s="47"/>
      <c r="AG125" s="47"/>
      <c r="AH125" s="47"/>
      <c r="AI125" s="41"/>
      <c r="AJ125" s="41"/>
      <c r="AK125" s="51" t="e">
        <f>IF(#REF!="TERMINADO",100,100*(#REF!-M125+1)/P125)</f>
        <v>#REF!</v>
      </c>
      <c r="AL125" s="157"/>
      <c r="AM125" s="59"/>
      <c r="AN125" s="159"/>
      <c r="AO125" s="159"/>
      <c r="AP125" s="159"/>
      <c r="AQ125" s="41"/>
    </row>
    <row r="126" spans="1:43" ht="13.5" customHeight="1" thickTop="1" thickBot="1" x14ac:dyDescent="0.25">
      <c r="A126" s="147">
        <v>124</v>
      </c>
      <c r="B126" s="41" t="s">
        <v>2111</v>
      </c>
      <c r="C126" s="39">
        <v>42790</v>
      </c>
      <c r="D126" s="39"/>
      <c r="E126" s="40" t="s">
        <v>2245</v>
      </c>
      <c r="F126" s="129" t="s">
        <v>66</v>
      </c>
      <c r="G126" s="126" t="s">
        <v>75</v>
      </c>
      <c r="H126" s="41" t="s">
        <v>1989</v>
      </c>
      <c r="I126" s="42">
        <v>21000000</v>
      </c>
      <c r="J126" s="131">
        <f t="shared" si="9"/>
        <v>21000000</v>
      </c>
      <c r="K126" s="133" t="s">
        <v>85</v>
      </c>
      <c r="L126" s="41" t="s">
        <v>2246</v>
      </c>
      <c r="M126" s="44">
        <v>42790</v>
      </c>
      <c r="N126" s="44">
        <v>42970</v>
      </c>
      <c r="O126" s="44">
        <v>42970</v>
      </c>
      <c r="P126" s="134">
        <f t="shared" si="10"/>
        <v>180</v>
      </c>
      <c r="Q126" s="136">
        <v>6</v>
      </c>
      <c r="R126" s="60"/>
      <c r="S126" s="48"/>
      <c r="T126" s="48"/>
      <c r="U126" s="47"/>
      <c r="V126" s="47"/>
      <c r="W126" s="47"/>
      <c r="X126" s="139">
        <f t="shared" si="8"/>
        <v>0</v>
      </c>
      <c r="Y126" s="47"/>
      <c r="Z126" s="47"/>
      <c r="AA126" s="48"/>
      <c r="AB126" s="49"/>
      <c r="AC126" s="47"/>
      <c r="AD126" s="47"/>
      <c r="AE126" s="47"/>
      <c r="AF126" s="47"/>
      <c r="AG126" s="47"/>
      <c r="AH126" s="47"/>
      <c r="AI126" s="41"/>
      <c r="AJ126" s="41"/>
      <c r="AK126" s="51" t="e">
        <f>IF(#REF!="TERMINADO",100,100*(#REF!-M126+1)/P126)</f>
        <v>#REF!</v>
      </c>
      <c r="AL126" s="157"/>
      <c r="AM126" s="59"/>
      <c r="AN126" s="159"/>
      <c r="AO126" s="159"/>
      <c r="AP126" s="159"/>
      <c r="AQ126" s="41"/>
    </row>
    <row r="127" spans="1:43" ht="13.5" customHeight="1" thickTop="1" thickBot="1" x14ac:dyDescent="0.25">
      <c r="A127" s="147">
        <v>125</v>
      </c>
      <c r="B127" s="41" t="s">
        <v>2160</v>
      </c>
      <c r="C127" s="39">
        <v>42790</v>
      </c>
      <c r="D127" s="39"/>
      <c r="E127" s="40" t="s">
        <v>2247</v>
      </c>
      <c r="F127" s="129" t="s">
        <v>66</v>
      </c>
      <c r="G127" s="126" t="s">
        <v>75</v>
      </c>
      <c r="H127" s="41" t="s">
        <v>2079</v>
      </c>
      <c r="I127" s="42">
        <v>48333333</v>
      </c>
      <c r="J127" s="131">
        <f t="shared" si="9"/>
        <v>48333333</v>
      </c>
      <c r="K127" s="133" t="s">
        <v>85</v>
      </c>
      <c r="L127" s="41" t="s">
        <v>411</v>
      </c>
      <c r="M127" s="44">
        <v>42790</v>
      </c>
      <c r="N127" s="44">
        <v>43069</v>
      </c>
      <c r="O127" s="44">
        <v>43069</v>
      </c>
      <c r="P127" s="134">
        <f t="shared" si="10"/>
        <v>279</v>
      </c>
      <c r="Q127" s="136">
        <f>+P127/30</f>
        <v>9.3000000000000007</v>
      </c>
      <c r="R127" s="60"/>
      <c r="S127" s="48"/>
      <c r="T127" s="48"/>
      <c r="U127" s="47"/>
      <c r="V127" s="47"/>
      <c r="W127" s="47"/>
      <c r="X127" s="139">
        <f t="shared" si="8"/>
        <v>0</v>
      </c>
      <c r="Y127" s="47"/>
      <c r="Z127" s="47"/>
      <c r="AA127" s="48"/>
      <c r="AB127" s="49"/>
      <c r="AC127" s="47"/>
      <c r="AD127" s="47"/>
      <c r="AE127" s="47"/>
      <c r="AF127" s="47"/>
      <c r="AG127" s="47"/>
      <c r="AH127" s="47"/>
      <c r="AI127" s="41"/>
      <c r="AJ127" s="41"/>
      <c r="AK127" s="51" t="e">
        <f>IF(#REF!="TERMINADO",100,100*(#REF!-M127+1)/P127)</f>
        <v>#REF!</v>
      </c>
      <c r="AL127" s="157"/>
      <c r="AM127" s="59"/>
      <c r="AN127" s="159"/>
      <c r="AO127" s="159"/>
      <c r="AP127" s="159"/>
      <c r="AQ127" s="41"/>
    </row>
    <row r="128" spans="1:43" ht="13.5" customHeight="1" thickTop="1" thickBot="1" x14ac:dyDescent="0.25">
      <c r="A128" s="147">
        <v>126</v>
      </c>
      <c r="B128" s="41" t="s">
        <v>2160</v>
      </c>
      <c r="C128" s="39">
        <v>42790</v>
      </c>
      <c r="D128" s="39"/>
      <c r="E128" s="40" t="s">
        <v>2248</v>
      </c>
      <c r="F128" s="129" t="s">
        <v>66</v>
      </c>
      <c r="G128" s="126" t="s">
        <v>71</v>
      </c>
      <c r="H128" s="41" t="s">
        <v>2079</v>
      </c>
      <c r="I128" s="42">
        <v>29500000</v>
      </c>
      <c r="J128" s="131">
        <f t="shared" si="9"/>
        <v>29500000</v>
      </c>
      <c r="K128" s="133" t="s">
        <v>85</v>
      </c>
      <c r="L128" s="41" t="s">
        <v>590</v>
      </c>
      <c r="M128" s="44">
        <v>42790</v>
      </c>
      <c r="N128" s="44">
        <v>43069</v>
      </c>
      <c r="O128" s="44">
        <v>43069</v>
      </c>
      <c r="P128" s="134">
        <f t="shared" si="10"/>
        <v>279</v>
      </c>
      <c r="Q128" s="136">
        <f>+P128/30</f>
        <v>9.3000000000000007</v>
      </c>
      <c r="R128" s="60"/>
      <c r="S128" s="48"/>
      <c r="T128" s="48"/>
      <c r="U128" s="47"/>
      <c r="V128" s="47"/>
      <c r="W128" s="47"/>
      <c r="X128" s="139">
        <f t="shared" si="8"/>
        <v>0</v>
      </c>
      <c r="Y128" s="47"/>
      <c r="Z128" s="47"/>
      <c r="AA128" s="48"/>
      <c r="AB128" s="49"/>
      <c r="AC128" s="47"/>
      <c r="AD128" s="47"/>
      <c r="AE128" s="47"/>
      <c r="AF128" s="47"/>
      <c r="AG128" s="47"/>
      <c r="AH128" s="47"/>
      <c r="AI128" s="41"/>
      <c r="AJ128" s="41"/>
      <c r="AK128" s="51" t="e">
        <f>IF(#REF!="TERMINADO",100,100*(#REF!-M128+1)/P128)</f>
        <v>#REF!</v>
      </c>
      <c r="AL128" s="157"/>
      <c r="AM128" s="59"/>
      <c r="AN128" s="159"/>
      <c r="AO128" s="159"/>
      <c r="AP128" s="159"/>
      <c r="AQ128" s="41"/>
    </row>
    <row r="129" spans="1:43" ht="13.5" customHeight="1" thickTop="1" thickBot="1" x14ac:dyDescent="0.25">
      <c r="A129" s="147">
        <v>127</v>
      </c>
      <c r="B129" s="41" t="s">
        <v>53</v>
      </c>
      <c r="C129" s="39">
        <v>42790</v>
      </c>
      <c r="D129" s="39"/>
      <c r="E129" s="40" t="s">
        <v>2249</v>
      </c>
      <c r="F129" s="129" t="s">
        <v>66</v>
      </c>
      <c r="G129" s="126" t="s">
        <v>71</v>
      </c>
      <c r="H129" s="41" t="s">
        <v>1989</v>
      </c>
      <c r="I129" s="42">
        <v>12000000</v>
      </c>
      <c r="J129" s="131">
        <f t="shared" si="9"/>
        <v>12000000</v>
      </c>
      <c r="K129" s="133" t="s">
        <v>85</v>
      </c>
      <c r="L129" s="41" t="s">
        <v>2250</v>
      </c>
      <c r="M129" s="44">
        <v>42790</v>
      </c>
      <c r="N129" s="44">
        <v>42970</v>
      </c>
      <c r="O129" s="44">
        <v>42970</v>
      </c>
      <c r="P129" s="134">
        <f t="shared" si="10"/>
        <v>180</v>
      </c>
      <c r="Q129" s="136">
        <v>6</v>
      </c>
      <c r="R129" s="60"/>
      <c r="S129" s="48"/>
      <c r="T129" s="48"/>
      <c r="U129" s="47"/>
      <c r="V129" s="47"/>
      <c r="W129" s="47"/>
      <c r="X129" s="139">
        <f t="shared" si="8"/>
        <v>0</v>
      </c>
      <c r="Y129" s="47"/>
      <c r="Z129" s="47"/>
      <c r="AA129" s="48"/>
      <c r="AB129" s="49"/>
      <c r="AC129" s="47"/>
      <c r="AD129" s="47"/>
      <c r="AE129" s="47"/>
      <c r="AF129" s="47"/>
      <c r="AG129" s="47"/>
      <c r="AH129" s="47"/>
      <c r="AI129" s="41"/>
      <c r="AJ129" s="41"/>
      <c r="AK129" s="51" t="e">
        <f>IF(#REF!="TERMINADO",100,100*(#REF!-M129+1)/P129)</f>
        <v>#REF!</v>
      </c>
      <c r="AL129" s="157"/>
      <c r="AM129" s="59"/>
      <c r="AN129" s="159"/>
      <c r="AO129" s="159"/>
      <c r="AP129" s="159"/>
      <c r="AQ129" s="41"/>
    </row>
    <row r="130" spans="1:43" ht="13.5" customHeight="1" thickTop="1" thickBot="1" x14ac:dyDescent="0.25">
      <c r="A130" s="125">
        <v>128</v>
      </c>
      <c r="B130" s="41" t="s">
        <v>2160</v>
      </c>
      <c r="C130" s="39">
        <v>42790</v>
      </c>
      <c r="D130" s="39"/>
      <c r="E130" s="40" t="s">
        <v>2251</v>
      </c>
      <c r="F130" s="129" t="s">
        <v>66</v>
      </c>
      <c r="G130" s="126" t="s">
        <v>75</v>
      </c>
      <c r="H130" s="41" t="s">
        <v>2079</v>
      </c>
      <c r="I130" s="42">
        <v>26250000</v>
      </c>
      <c r="J130" s="131">
        <f t="shared" si="9"/>
        <v>26250000</v>
      </c>
      <c r="K130" s="133" t="s">
        <v>85</v>
      </c>
      <c r="L130" s="41" t="s">
        <v>2252</v>
      </c>
      <c r="M130" s="44">
        <v>42790</v>
      </c>
      <c r="N130" s="44">
        <v>42946</v>
      </c>
      <c r="O130" s="44">
        <v>42946</v>
      </c>
      <c r="P130" s="134">
        <f t="shared" si="10"/>
        <v>156</v>
      </c>
      <c r="Q130" s="136">
        <v>5</v>
      </c>
      <c r="R130" s="60"/>
      <c r="S130" s="48"/>
      <c r="T130" s="48"/>
      <c r="U130" s="47"/>
      <c r="V130" s="47"/>
      <c r="W130" s="47"/>
      <c r="X130" s="139">
        <f t="shared" si="8"/>
        <v>0</v>
      </c>
      <c r="Y130" s="47"/>
      <c r="Z130" s="47"/>
      <c r="AA130" s="48"/>
      <c r="AB130" s="49"/>
      <c r="AC130" s="47"/>
      <c r="AD130" s="47"/>
      <c r="AE130" s="47"/>
      <c r="AF130" s="47"/>
      <c r="AG130" s="47"/>
      <c r="AH130" s="47"/>
      <c r="AI130" s="41"/>
      <c r="AJ130" s="41"/>
      <c r="AK130" s="51" t="e">
        <f>IF(#REF!="TERMINADO",100,100*(#REF!-M130+1)/P130)</f>
        <v>#REF!</v>
      </c>
      <c r="AL130" s="157"/>
      <c r="AM130" s="59"/>
      <c r="AN130" s="159"/>
      <c r="AO130" s="159"/>
      <c r="AP130" s="159"/>
      <c r="AQ130" s="41"/>
    </row>
    <row r="131" spans="1:43" ht="13.5" customHeight="1" thickTop="1" thickBot="1" x14ac:dyDescent="0.25">
      <c r="A131" s="147">
        <v>129</v>
      </c>
      <c r="B131" s="41" t="s">
        <v>53</v>
      </c>
      <c r="C131" s="39">
        <v>42790</v>
      </c>
      <c r="D131" s="39"/>
      <c r="E131" s="40" t="s">
        <v>2253</v>
      </c>
      <c r="F131" s="129" t="s">
        <v>66</v>
      </c>
      <c r="G131" s="126" t="s">
        <v>75</v>
      </c>
      <c r="H131" s="41" t="s">
        <v>2079</v>
      </c>
      <c r="I131" s="42">
        <v>30000000</v>
      </c>
      <c r="J131" s="131">
        <f t="shared" ref="J131:J160" si="11">+I131+AB131+AD131+AF131+AH131</f>
        <v>30000000</v>
      </c>
      <c r="K131" s="133" t="s">
        <v>85</v>
      </c>
      <c r="L131" s="41" t="s">
        <v>2254</v>
      </c>
      <c r="M131" s="44">
        <v>42790</v>
      </c>
      <c r="N131" s="44">
        <v>42970</v>
      </c>
      <c r="O131" s="44">
        <v>42970</v>
      </c>
      <c r="P131" s="134">
        <f t="shared" si="10"/>
        <v>180</v>
      </c>
      <c r="Q131" s="136">
        <v>6</v>
      </c>
      <c r="R131" s="60"/>
      <c r="S131" s="48"/>
      <c r="T131" s="48"/>
      <c r="U131" s="47"/>
      <c r="V131" s="47"/>
      <c r="W131" s="47"/>
      <c r="X131" s="139">
        <f t="shared" si="8"/>
        <v>0</v>
      </c>
      <c r="Y131" s="47"/>
      <c r="Z131" s="47"/>
      <c r="AA131" s="48"/>
      <c r="AB131" s="49"/>
      <c r="AC131" s="47"/>
      <c r="AD131" s="47"/>
      <c r="AE131" s="47"/>
      <c r="AF131" s="47"/>
      <c r="AG131" s="47"/>
      <c r="AH131" s="47"/>
      <c r="AI131" s="41"/>
      <c r="AJ131" s="41"/>
      <c r="AK131" s="51" t="e">
        <f>IF(#REF!="TERMINADO",100,100*(#REF!-M131+1)/P131)</f>
        <v>#REF!</v>
      </c>
      <c r="AL131" s="157"/>
      <c r="AM131" s="59"/>
      <c r="AN131" s="159"/>
      <c r="AO131" s="159"/>
      <c r="AP131" s="159"/>
      <c r="AQ131" s="41"/>
    </row>
    <row r="132" spans="1:43" ht="13.5" customHeight="1" thickTop="1" thickBot="1" x14ac:dyDescent="0.25">
      <c r="A132" s="147">
        <v>130</v>
      </c>
      <c r="B132" s="41" t="s">
        <v>2139</v>
      </c>
      <c r="C132" s="39">
        <v>42790</v>
      </c>
      <c r="D132" s="39"/>
      <c r="E132" s="40" t="s">
        <v>2255</v>
      </c>
      <c r="F132" s="129" t="s">
        <v>66</v>
      </c>
      <c r="G132" s="126" t="s">
        <v>71</v>
      </c>
      <c r="H132" s="41" t="s">
        <v>1989</v>
      </c>
      <c r="I132" s="42">
        <v>16200000</v>
      </c>
      <c r="J132" s="131">
        <f t="shared" si="11"/>
        <v>16200000</v>
      </c>
      <c r="K132" s="133" t="s">
        <v>85</v>
      </c>
      <c r="L132" s="41" t="s">
        <v>181</v>
      </c>
      <c r="M132" s="44">
        <v>42790</v>
      </c>
      <c r="N132" s="44">
        <v>42970</v>
      </c>
      <c r="O132" s="44">
        <v>42970</v>
      </c>
      <c r="P132" s="134">
        <f t="shared" si="10"/>
        <v>180</v>
      </c>
      <c r="Q132" s="136">
        <v>6</v>
      </c>
      <c r="R132" s="60"/>
      <c r="S132" s="48"/>
      <c r="T132" s="48"/>
      <c r="U132" s="47"/>
      <c r="V132" s="47"/>
      <c r="W132" s="47"/>
      <c r="X132" s="139">
        <f t="shared" ref="X132:X195" si="12">R132+U132</f>
        <v>0</v>
      </c>
      <c r="Y132" s="47"/>
      <c r="Z132" s="47"/>
      <c r="AA132" s="48"/>
      <c r="AB132" s="49"/>
      <c r="AC132" s="47"/>
      <c r="AD132" s="47"/>
      <c r="AE132" s="47"/>
      <c r="AF132" s="47"/>
      <c r="AG132" s="47"/>
      <c r="AH132" s="47"/>
      <c r="AI132" s="41"/>
      <c r="AJ132" s="41"/>
      <c r="AK132" s="51" t="e">
        <f>IF(#REF!="TERMINADO",100,100*(#REF!-M132+1)/P132)</f>
        <v>#REF!</v>
      </c>
      <c r="AL132" s="157"/>
      <c r="AM132" s="59"/>
      <c r="AN132" s="159"/>
      <c r="AO132" s="159"/>
      <c r="AP132" s="159"/>
      <c r="AQ132" s="41"/>
    </row>
    <row r="133" spans="1:43" ht="13.5" customHeight="1" thickTop="1" thickBot="1" x14ac:dyDescent="0.25">
      <c r="A133" s="147">
        <v>131</v>
      </c>
      <c r="B133" s="41" t="s">
        <v>2160</v>
      </c>
      <c r="C133" s="39">
        <v>42790</v>
      </c>
      <c r="D133" s="39"/>
      <c r="E133" s="40" t="s">
        <v>2256</v>
      </c>
      <c r="F133" s="129" t="s">
        <v>66</v>
      </c>
      <c r="G133" s="126" t="s">
        <v>75</v>
      </c>
      <c r="H133" s="41" t="s">
        <v>2079</v>
      </c>
      <c r="I133" s="42">
        <v>58000000</v>
      </c>
      <c r="J133" s="131">
        <f t="shared" si="11"/>
        <v>58000000</v>
      </c>
      <c r="K133" s="133" t="s">
        <v>85</v>
      </c>
      <c r="L133" s="41" t="s">
        <v>2257</v>
      </c>
      <c r="M133" s="44">
        <v>42790</v>
      </c>
      <c r="N133" s="44">
        <v>43069</v>
      </c>
      <c r="O133" s="44">
        <v>43069</v>
      </c>
      <c r="P133" s="134">
        <f t="shared" si="10"/>
        <v>279</v>
      </c>
      <c r="Q133" s="136">
        <f>+P133/30</f>
        <v>9.3000000000000007</v>
      </c>
      <c r="R133" s="60"/>
      <c r="S133" s="48"/>
      <c r="T133" s="48"/>
      <c r="U133" s="47"/>
      <c r="V133" s="47"/>
      <c r="W133" s="47"/>
      <c r="X133" s="139">
        <f t="shared" si="12"/>
        <v>0</v>
      </c>
      <c r="Y133" s="47"/>
      <c r="Z133" s="47"/>
      <c r="AA133" s="48"/>
      <c r="AB133" s="49"/>
      <c r="AC133" s="47"/>
      <c r="AD133" s="47"/>
      <c r="AE133" s="47"/>
      <c r="AF133" s="47"/>
      <c r="AG133" s="47"/>
      <c r="AH133" s="47"/>
      <c r="AI133" s="41"/>
      <c r="AJ133" s="41"/>
      <c r="AK133" s="51" t="e">
        <f>IF(#REF!="TERMINADO",100,100*(#REF!-M133+1)/P133)</f>
        <v>#REF!</v>
      </c>
      <c r="AL133" s="157"/>
      <c r="AM133" s="59"/>
      <c r="AN133" s="159"/>
      <c r="AO133" s="159"/>
      <c r="AP133" s="159"/>
      <c r="AQ133" s="41"/>
    </row>
    <row r="134" spans="1:43" ht="13.5" customHeight="1" thickTop="1" thickBot="1" x14ac:dyDescent="0.25">
      <c r="A134" s="147">
        <v>132</v>
      </c>
      <c r="B134" s="41" t="s">
        <v>597</v>
      </c>
      <c r="C134" s="39">
        <v>42790</v>
      </c>
      <c r="D134" s="39"/>
      <c r="E134" s="40" t="s">
        <v>2258</v>
      </c>
      <c r="F134" s="129" t="s">
        <v>66</v>
      </c>
      <c r="G134" s="126" t="s">
        <v>75</v>
      </c>
      <c r="H134" s="41" t="s">
        <v>2079</v>
      </c>
      <c r="I134" s="42">
        <v>17500000</v>
      </c>
      <c r="J134" s="131">
        <f t="shared" si="11"/>
        <v>17500000</v>
      </c>
      <c r="K134" s="133" t="s">
        <v>85</v>
      </c>
      <c r="L134" s="41" t="s">
        <v>880</v>
      </c>
      <c r="M134" s="44">
        <v>42790</v>
      </c>
      <c r="N134" s="44">
        <v>42939</v>
      </c>
      <c r="O134" s="44">
        <v>42939</v>
      </c>
      <c r="P134" s="134">
        <f t="shared" si="10"/>
        <v>149</v>
      </c>
      <c r="Q134" s="136">
        <v>5</v>
      </c>
      <c r="R134" s="60"/>
      <c r="S134" s="48"/>
      <c r="T134" s="48"/>
      <c r="U134" s="47"/>
      <c r="V134" s="47"/>
      <c r="W134" s="47"/>
      <c r="X134" s="139">
        <f t="shared" si="12"/>
        <v>0</v>
      </c>
      <c r="Y134" s="47"/>
      <c r="Z134" s="47"/>
      <c r="AA134" s="48"/>
      <c r="AB134" s="49"/>
      <c r="AC134" s="47"/>
      <c r="AD134" s="47"/>
      <c r="AE134" s="47"/>
      <c r="AF134" s="47"/>
      <c r="AG134" s="47"/>
      <c r="AH134" s="47"/>
      <c r="AI134" s="41"/>
      <c r="AJ134" s="41"/>
      <c r="AK134" s="51" t="e">
        <f>IF(#REF!="TERMINADO",100,100*(#REF!-M134+1)/P134)</f>
        <v>#REF!</v>
      </c>
      <c r="AL134" s="157"/>
      <c r="AM134" s="59"/>
      <c r="AN134" s="159"/>
      <c r="AO134" s="159"/>
      <c r="AP134" s="159"/>
      <c r="AQ134" s="41"/>
    </row>
    <row r="135" spans="1:43" ht="13.5" customHeight="1" thickTop="1" thickBot="1" x14ac:dyDescent="0.25">
      <c r="A135" s="174">
        <v>133</v>
      </c>
      <c r="B135" s="41" t="s">
        <v>597</v>
      </c>
      <c r="C135" s="39">
        <v>42790</v>
      </c>
      <c r="D135" s="39"/>
      <c r="E135" s="40" t="s">
        <v>2259</v>
      </c>
      <c r="F135" s="129" t="s">
        <v>66</v>
      </c>
      <c r="G135" s="126" t="s">
        <v>71</v>
      </c>
      <c r="H135" s="41" t="s">
        <v>1989</v>
      </c>
      <c r="I135" s="42">
        <v>11100000</v>
      </c>
      <c r="J135" s="131">
        <f t="shared" si="11"/>
        <v>11100000</v>
      </c>
      <c r="K135" s="133" t="s">
        <v>85</v>
      </c>
      <c r="L135" s="41" t="s">
        <v>2260</v>
      </c>
      <c r="M135" s="44">
        <v>42790</v>
      </c>
      <c r="N135" s="44">
        <v>42970</v>
      </c>
      <c r="O135" s="44">
        <v>42970</v>
      </c>
      <c r="P135" s="134">
        <f t="shared" si="10"/>
        <v>180</v>
      </c>
      <c r="Q135" s="136">
        <v>6</v>
      </c>
      <c r="R135" s="60"/>
      <c r="S135" s="48"/>
      <c r="T135" s="48"/>
      <c r="U135" s="47"/>
      <c r="V135" s="47"/>
      <c r="W135" s="47"/>
      <c r="X135" s="139">
        <f t="shared" si="12"/>
        <v>0</v>
      </c>
      <c r="Y135" s="47"/>
      <c r="Z135" s="47"/>
      <c r="AA135" s="48"/>
      <c r="AB135" s="49"/>
      <c r="AC135" s="47"/>
      <c r="AD135" s="47"/>
      <c r="AE135" s="47"/>
      <c r="AF135" s="47"/>
      <c r="AG135" s="47"/>
      <c r="AH135" s="47"/>
      <c r="AI135" s="41"/>
      <c r="AJ135" s="41"/>
      <c r="AK135" s="51" t="e">
        <f>IF(#REF!="TERMINADO",100,100*(#REF!-M135+1)/P135)</f>
        <v>#REF!</v>
      </c>
      <c r="AL135" s="157"/>
      <c r="AM135" s="59"/>
      <c r="AN135" s="159"/>
      <c r="AO135" s="159"/>
      <c r="AP135" s="159"/>
      <c r="AQ135" s="41"/>
    </row>
    <row r="136" spans="1:43" ht="13.5" customHeight="1" thickTop="1" thickBot="1" x14ac:dyDescent="0.25">
      <c r="A136" s="175">
        <v>134</v>
      </c>
      <c r="B136" s="41" t="s">
        <v>597</v>
      </c>
      <c r="C136" s="39">
        <v>42790</v>
      </c>
      <c r="D136" s="39"/>
      <c r="E136" s="40" t="s">
        <v>2261</v>
      </c>
      <c r="F136" s="129" t="s">
        <v>66</v>
      </c>
      <c r="G136" s="126" t="s">
        <v>75</v>
      </c>
      <c r="H136" s="41" t="s">
        <v>2079</v>
      </c>
      <c r="I136" s="42">
        <v>27000000</v>
      </c>
      <c r="J136" s="131">
        <f t="shared" si="11"/>
        <v>27000000</v>
      </c>
      <c r="K136" s="133" t="s">
        <v>85</v>
      </c>
      <c r="L136" s="41" t="s">
        <v>2262</v>
      </c>
      <c r="M136" s="44">
        <v>42790</v>
      </c>
      <c r="N136" s="44">
        <v>42970</v>
      </c>
      <c r="O136" s="44">
        <v>42970</v>
      </c>
      <c r="P136" s="134">
        <f t="shared" si="10"/>
        <v>180</v>
      </c>
      <c r="Q136" s="136">
        <v>6</v>
      </c>
      <c r="R136" s="60"/>
      <c r="S136" s="48"/>
      <c r="T136" s="48"/>
      <c r="U136" s="47"/>
      <c r="V136" s="47"/>
      <c r="W136" s="47"/>
      <c r="X136" s="139">
        <f t="shared" si="12"/>
        <v>0</v>
      </c>
      <c r="Y136" s="47"/>
      <c r="Z136" s="47"/>
      <c r="AA136" s="48"/>
      <c r="AB136" s="49"/>
      <c r="AC136" s="47"/>
      <c r="AD136" s="47"/>
      <c r="AE136" s="47"/>
      <c r="AF136" s="47"/>
      <c r="AG136" s="47"/>
      <c r="AH136" s="47"/>
      <c r="AI136" s="41"/>
      <c r="AJ136" s="41"/>
      <c r="AK136" s="51" t="e">
        <f>IF(#REF!="TERMINADO",100,100*(#REF!-M136+1)/P136)</f>
        <v>#REF!</v>
      </c>
      <c r="AL136" s="157"/>
      <c r="AM136" s="59"/>
      <c r="AN136" s="159"/>
      <c r="AO136" s="159"/>
      <c r="AP136" s="159"/>
      <c r="AQ136" s="41"/>
    </row>
    <row r="137" spans="1:43" ht="13.5" customHeight="1" thickTop="1" thickBot="1" x14ac:dyDescent="0.25">
      <c r="A137" s="147">
        <v>135</v>
      </c>
      <c r="B137" s="41" t="s">
        <v>597</v>
      </c>
      <c r="C137" s="39">
        <v>42790</v>
      </c>
      <c r="D137" s="39"/>
      <c r="E137" s="40" t="s">
        <v>2263</v>
      </c>
      <c r="F137" s="129" t="s">
        <v>66</v>
      </c>
      <c r="G137" s="126" t="s">
        <v>71</v>
      </c>
      <c r="H137" s="41" t="s">
        <v>2079</v>
      </c>
      <c r="I137" s="42">
        <v>17500000</v>
      </c>
      <c r="J137" s="131">
        <f t="shared" si="11"/>
        <v>17500000</v>
      </c>
      <c r="K137" s="133" t="s">
        <v>85</v>
      </c>
      <c r="L137" s="41" t="s">
        <v>1827</v>
      </c>
      <c r="M137" s="44">
        <v>42790</v>
      </c>
      <c r="N137" s="44">
        <v>43001</v>
      </c>
      <c r="O137" s="44">
        <v>43001</v>
      </c>
      <c r="P137" s="134">
        <f t="shared" si="10"/>
        <v>211</v>
      </c>
      <c r="Q137" s="136">
        <v>7</v>
      </c>
      <c r="R137" s="60"/>
      <c r="S137" s="48"/>
      <c r="T137" s="48"/>
      <c r="U137" s="47"/>
      <c r="V137" s="47"/>
      <c r="W137" s="47"/>
      <c r="X137" s="139">
        <f t="shared" si="12"/>
        <v>0</v>
      </c>
      <c r="Y137" s="47"/>
      <c r="Z137" s="47"/>
      <c r="AA137" s="48"/>
      <c r="AB137" s="49"/>
      <c r="AC137" s="47"/>
      <c r="AD137" s="47"/>
      <c r="AE137" s="47"/>
      <c r="AF137" s="47"/>
      <c r="AG137" s="47"/>
      <c r="AH137" s="47"/>
      <c r="AI137" s="41"/>
      <c r="AJ137" s="41"/>
      <c r="AK137" s="51" t="e">
        <f>IF(#REF!="TERMINADO",100,100*(#REF!-M137+1)/P137)</f>
        <v>#REF!</v>
      </c>
      <c r="AL137" s="157"/>
      <c r="AM137" s="59"/>
      <c r="AN137" s="159"/>
      <c r="AO137" s="159"/>
      <c r="AP137" s="159"/>
      <c r="AQ137" s="41"/>
    </row>
    <row r="138" spans="1:43" ht="13.5" customHeight="1" thickTop="1" thickBot="1" x14ac:dyDescent="0.25">
      <c r="A138" s="147">
        <v>136</v>
      </c>
      <c r="B138" s="41" t="s">
        <v>597</v>
      </c>
      <c r="C138" s="39">
        <v>42790</v>
      </c>
      <c r="D138" s="39"/>
      <c r="E138" s="40" t="s">
        <v>2264</v>
      </c>
      <c r="F138" s="129" t="s">
        <v>66</v>
      </c>
      <c r="G138" s="126" t="s">
        <v>71</v>
      </c>
      <c r="H138" s="41" t="s">
        <v>1989</v>
      </c>
      <c r="I138" s="42">
        <v>12000000</v>
      </c>
      <c r="J138" s="131">
        <f t="shared" si="11"/>
        <v>12000000</v>
      </c>
      <c r="K138" s="133" t="s">
        <v>85</v>
      </c>
      <c r="L138" s="41" t="s">
        <v>190</v>
      </c>
      <c r="M138" s="44">
        <v>42790</v>
      </c>
      <c r="N138" s="44">
        <v>42970</v>
      </c>
      <c r="O138" s="44">
        <v>42970</v>
      </c>
      <c r="P138" s="134">
        <f t="shared" si="10"/>
        <v>180</v>
      </c>
      <c r="Q138" s="136">
        <v>6</v>
      </c>
      <c r="R138" s="60"/>
      <c r="S138" s="48"/>
      <c r="T138" s="48"/>
      <c r="U138" s="47"/>
      <c r="V138" s="47"/>
      <c r="W138" s="47"/>
      <c r="X138" s="139">
        <f t="shared" si="12"/>
        <v>0</v>
      </c>
      <c r="Y138" s="47"/>
      <c r="Z138" s="47"/>
      <c r="AA138" s="48"/>
      <c r="AB138" s="49"/>
      <c r="AC138" s="47"/>
      <c r="AD138" s="47"/>
      <c r="AE138" s="47"/>
      <c r="AF138" s="47"/>
      <c r="AG138" s="47"/>
      <c r="AH138" s="47"/>
      <c r="AI138" s="41"/>
      <c r="AJ138" s="41"/>
      <c r="AK138" s="51" t="e">
        <f>IF(#REF!="TERMINADO",100,100*(#REF!-M138+1)/P138)</f>
        <v>#REF!</v>
      </c>
      <c r="AL138" s="157"/>
      <c r="AM138" s="59"/>
      <c r="AN138" s="159"/>
      <c r="AO138" s="159"/>
      <c r="AP138" s="159"/>
      <c r="AQ138" s="41"/>
    </row>
    <row r="139" spans="1:43" ht="13.5" customHeight="1" thickTop="1" thickBot="1" x14ac:dyDescent="0.25">
      <c r="A139" s="147">
        <v>137</v>
      </c>
      <c r="B139" s="126" t="s">
        <v>2000</v>
      </c>
      <c r="C139" s="39">
        <v>42793</v>
      </c>
      <c r="D139" s="39"/>
      <c r="E139" s="40" t="s">
        <v>2239</v>
      </c>
      <c r="F139" s="129" t="s">
        <v>66</v>
      </c>
      <c r="G139" s="126" t="s">
        <v>75</v>
      </c>
      <c r="H139" s="41" t="s">
        <v>2079</v>
      </c>
      <c r="I139" s="42">
        <v>25000000</v>
      </c>
      <c r="J139" s="131">
        <f t="shared" si="11"/>
        <v>25000000</v>
      </c>
      <c r="K139" s="133" t="s">
        <v>85</v>
      </c>
      <c r="L139" s="41" t="s">
        <v>2265</v>
      </c>
      <c r="M139" s="44">
        <v>42793</v>
      </c>
      <c r="N139" s="44">
        <v>42942</v>
      </c>
      <c r="O139" s="44">
        <v>42942</v>
      </c>
      <c r="P139" s="134">
        <f t="shared" si="10"/>
        <v>149</v>
      </c>
      <c r="Q139" s="136">
        <v>5</v>
      </c>
      <c r="R139" s="60"/>
      <c r="S139" s="48"/>
      <c r="T139" s="48"/>
      <c r="U139" s="47"/>
      <c r="V139" s="47"/>
      <c r="W139" s="47"/>
      <c r="X139" s="139">
        <f t="shared" si="12"/>
        <v>0</v>
      </c>
      <c r="Y139" s="47"/>
      <c r="Z139" s="47"/>
      <c r="AA139" s="48"/>
      <c r="AB139" s="49"/>
      <c r="AC139" s="47"/>
      <c r="AD139" s="47"/>
      <c r="AE139" s="47"/>
      <c r="AF139" s="47"/>
      <c r="AG139" s="47"/>
      <c r="AH139" s="47"/>
      <c r="AI139" s="41"/>
      <c r="AJ139" s="41"/>
      <c r="AK139" s="51" t="e">
        <f>IF(#REF!="TERMINADO",100,100*(#REF!-M139+1)/P139)</f>
        <v>#REF!</v>
      </c>
      <c r="AL139" s="157"/>
      <c r="AM139" s="59"/>
      <c r="AN139" s="159"/>
      <c r="AO139" s="159"/>
      <c r="AP139" s="159"/>
      <c r="AQ139" s="41"/>
    </row>
    <row r="140" spans="1:43" ht="13.5" customHeight="1" thickTop="1" thickBot="1" x14ac:dyDescent="0.25">
      <c r="A140" s="147">
        <v>138</v>
      </c>
      <c r="B140" s="41" t="s">
        <v>2139</v>
      </c>
      <c r="C140" s="39">
        <v>42793</v>
      </c>
      <c r="D140" s="39"/>
      <c r="E140" s="40" t="s">
        <v>2266</v>
      </c>
      <c r="F140" s="129" t="s">
        <v>66</v>
      </c>
      <c r="G140" s="126" t="s">
        <v>75</v>
      </c>
      <c r="H140" s="41" t="s">
        <v>2079</v>
      </c>
      <c r="I140" s="42">
        <v>57000000</v>
      </c>
      <c r="J140" s="131">
        <f t="shared" si="11"/>
        <v>57000000</v>
      </c>
      <c r="K140" s="133" t="s">
        <v>85</v>
      </c>
      <c r="L140" s="41" t="s">
        <v>2267</v>
      </c>
      <c r="M140" s="44">
        <v>42793</v>
      </c>
      <c r="N140" s="44">
        <v>43078</v>
      </c>
      <c r="O140" s="44">
        <v>43078</v>
      </c>
      <c r="P140" s="134">
        <f t="shared" si="10"/>
        <v>285</v>
      </c>
      <c r="Q140" s="173">
        <v>9.5</v>
      </c>
      <c r="R140" s="60"/>
      <c r="S140" s="48"/>
      <c r="T140" s="48"/>
      <c r="U140" s="47"/>
      <c r="V140" s="47"/>
      <c r="W140" s="47"/>
      <c r="X140" s="139">
        <f t="shared" si="12"/>
        <v>0</v>
      </c>
      <c r="Y140" s="47"/>
      <c r="Z140" s="47"/>
      <c r="AA140" s="48"/>
      <c r="AB140" s="49"/>
      <c r="AC140" s="47"/>
      <c r="AD140" s="47"/>
      <c r="AE140" s="47"/>
      <c r="AF140" s="47"/>
      <c r="AG140" s="47"/>
      <c r="AH140" s="47"/>
      <c r="AI140" s="41"/>
      <c r="AJ140" s="41"/>
      <c r="AK140" s="51" t="e">
        <f>IF(#REF!="TERMINADO",100,100*(#REF!-M140+1)/P140)</f>
        <v>#REF!</v>
      </c>
      <c r="AL140" s="157"/>
      <c r="AM140" s="59"/>
      <c r="AN140" s="159"/>
      <c r="AO140" s="159"/>
      <c r="AP140" s="159"/>
      <c r="AQ140" s="41"/>
    </row>
    <row r="141" spans="1:43" ht="13.5" customHeight="1" thickTop="1" thickBot="1" x14ac:dyDescent="0.25">
      <c r="A141" s="147">
        <v>139</v>
      </c>
      <c r="B141" s="126" t="s">
        <v>2218</v>
      </c>
      <c r="C141" s="39">
        <v>42793</v>
      </c>
      <c r="D141" s="39"/>
      <c r="E141" s="40" t="s">
        <v>2268</v>
      </c>
      <c r="F141" s="129" t="s">
        <v>66</v>
      </c>
      <c r="G141" s="126" t="s">
        <v>75</v>
      </c>
      <c r="H141" s="41" t="s">
        <v>1989</v>
      </c>
      <c r="I141" s="42">
        <v>77460285</v>
      </c>
      <c r="J141" s="131">
        <f t="shared" si="11"/>
        <v>77460285</v>
      </c>
      <c r="K141" s="133" t="s">
        <v>85</v>
      </c>
      <c r="L141" s="41" t="s">
        <v>425</v>
      </c>
      <c r="M141" s="44">
        <v>42793</v>
      </c>
      <c r="N141" s="44">
        <v>43100</v>
      </c>
      <c r="O141" s="44">
        <v>43100</v>
      </c>
      <c r="P141" s="134">
        <f t="shared" si="10"/>
        <v>307</v>
      </c>
      <c r="Q141" s="136">
        <f>+P141/30</f>
        <v>10.233333333333333</v>
      </c>
      <c r="R141" s="60"/>
      <c r="S141" s="48"/>
      <c r="T141" s="48"/>
      <c r="U141" s="47"/>
      <c r="V141" s="47"/>
      <c r="W141" s="47"/>
      <c r="X141" s="139">
        <f t="shared" si="12"/>
        <v>0</v>
      </c>
      <c r="Y141" s="47"/>
      <c r="Z141" s="47"/>
      <c r="AA141" s="48"/>
      <c r="AB141" s="49"/>
      <c r="AC141" s="47"/>
      <c r="AD141" s="47"/>
      <c r="AE141" s="47"/>
      <c r="AF141" s="47"/>
      <c r="AG141" s="47"/>
      <c r="AH141" s="47"/>
      <c r="AI141" s="41"/>
      <c r="AJ141" s="41"/>
      <c r="AK141" s="51" t="e">
        <f>IF(#REF!="TERMINADO",100,100*(#REF!-M141+1)/P141)</f>
        <v>#REF!</v>
      </c>
      <c r="AL141" s="157"/>
      <c r="AM141" s="59"/>
      <c r="AN141" s="159"/>
      <c r="AO141" s="159"/>
      <c r="AP141" s="159"/>
      <c r="AQ141" s="41"/>
    </row>
    <row r="142" spans="1:43" ht="13.5" customHeight="1" thickTop="1" thickBot="1" x14ac:dyDescent="0.25">
      <c r="A142" s="147">
        <v>140</v>
      </c>
      <c r="B142" s="126" t="s">
        <v>175</v>
      </c>
      <c r="C142" s="39">
        <v>42793</v>
      </c>
      <c r="D142" s="39"/>
      <c r="E142" s="40" t="s">
        <v>2269</v>
      </c>
      <c r="F142" s="129" t="s">
        <v>66</v>
      </c>
      <c r="G142" s="126" t="s">
        <v>71</v>
      </c>
      <c r="H142" s="41" t="s">
        <v>2079</v>
      </c>
      <c r="I142" s="42">
        <v>15000000</v>
      </c>
      <c r="J142" s="131">
        <f t="shared" si="11"/>
        <v>15000000</v>
      </c>
      <c r="K142" s="133" t="s">
        <v>85</v>
      </c>
      <c r="L142" s="41" t="s">
        <v>2270</v>
      </c>
      <c r="M142" s="44">
        <v>42793</v>
      </c>
      <c r="N142" s="44">
        <v>42973</v>
      </c>
      <c r="O142" s="44">
        <v>42973</v>
      </c>
      <c r="P142" s="134">
        <f t="shared" si="10"/>
        <v>180</v>
      </c>
      <c r="Q142" s="136">
        <v>6</v>
      </c>
      <c r="R142" s="60"/>
      <c r="S142" s="48"/>
      <c r="T142" s="48"/>
      <c r="U142" s="47"/>
      <c r="V142" s="47"/>
      <c r="W142" s="47"/>
      <c r="X142" s="139">
        <f t="shared" si="12"/>
        <v>0</v>
      </c>
      <c r="Y142" s="47"/>
      <c r="Z142" s="47"/>
      <c r="AA142" s="48"/>
      <c r="AB142" s="49"/>
      <c r="AC142" s="47"/>
      <c r="AD142" s="47"/>
      <c r="AE142" s="47"/>
      <c r="AF142" s="47"/>
      <c r="AG142" s="47"/>
      <c r="AH142" s="47"/>
      <c r="AI142" s="41"/>
      <c r="AJ142" s="41"/>
      <c r="AK142" s="51" t="e">
        <f>IF(#REF!="TERMINADO",100,100*(#REF!-M142+1)/P142)</f>
        <v>#REF!</v>
      </c>
      <c r="AL142" s="157"/>
      <c r="AM142" s="59"/>
      <c r="AN142" s="159"/>
      <c r="AO142" s="159"/>
      <c r="AP142" s="159"/>
      <c r="AQ142" s="41"/>
    </row>
    <row r="143" spans="1:43" ht="13.5" customHeight="1" thickTop="1" thickBot="1" x14ac:dyDescent="0.25">
      <c r="A143" s="147">
        <v>141</v>
      </c>
      <c r="B143" s="126" t="s">
        <v>175</v>
      </c>
      <c r="C143" s="39">
        <v>42793</v>
      </c>
      <c r="D143" s="39"/>
      <c r="E143" s="40" t="s">
        <v>2271</v>
      </c>
      <c r="F143" s="129" t="s">
        <v>66</v>
      </c>
      <c r="G143" s="126" t="s">
        <v>75</v>
      </c>
      <c r="H143" s="41" t="s">
        <v>2079</v>
      </c>
      <c r="I143" s="42">
        <v>36000000</v>
      </c>
      <c r="J143" s="131">
        <f t="shared" si="11"/>
        <v>36000000</v>
      </c>
      <c r="K143" s="133" t="s">
        <v>85</v>
      </c>
      <c r="L143" s="41" t="s">
        <v>651</v>
      </c>
      <c r="M143" s="44">
        <v>42793</v>
      </c>
      <c r="N143" s="44">
        <v>42973</v>
      </c>
      <c r="O143" s="44">
        <v>42973</v>
      </c>
      <c r="P143" s="134">
        <f t="shared" si="10"/>
        <v>180</v>
      </c>
      <c r="Q143" s="136">
        <v>6</v>
      </c>
      <c r="R143" s="60"/>
      <c r="S143" s="48"/>
      <c r="T143" s="48"/>
      <c r="U143" s="47"/>
      <c r="V143" s="47"/>
      <c r="W143" s="47"/>
      <c r="X143" s="139">
        <f t="shared" si="12"/>
        <v>0</v>
      </c>
      <c r="Y143" s="47"/>
      <c r="Z143" s="47"/>
      <c r="AA143" s="48"/>
      <c r="AB143" s="49"/>
      <c r="AC143" s="47"/>
      <c r="AD143" s="47"/>
      <c r="AE143" s="47"/>
      <c r="AF143" s="47"/>
      <c r="AG143" s="47"/>
      <c r="AH143" s="47"/>
      <c r="AI143" s="41"/>
      <c r="AJ143" s="41"/>
      <c r="AK143" s="51" t="e">
        <f>IF(#REF!="TERMINADO",100,100*(#REF!-M143+1)/P143)</f>
        <v>#REF!</v>
      </c>
      <c r="AL143" s="157"/>
      <c r="AM143" s="59"/>
      <c r="AN143" s="159"/>
      <c r="AO143" s="159"/>
      <c r="AP143" s="159"/>
      <c r="AQ143" s="41"/>
    </row>
    <row r="144" spans="1:43" ht="13.5" customHeight="1" thickTop="1" thickBot="1" x14ac:dyDescent="0.25">
      <c r="A144" s="147">
        <v>142</v>
      </c>
      <c r="B144" s="41" t="s">
        <v>2160</v>
      </c>
      <c r="C144" s="39">
        <v>42793</v>
      </c>
      <c r="D144" s="39"/>
      <c r="E144" s="40" t="s">
        <v>2272</v>
      </c>
      <c r="F144" s="129" t="s">
        <v>66</v>
      </c>
      <c r="G144" s="126" t="s">
        <v>75</v>
      </c>
      <c r="H144" s="41" t="s">
        <v>1989</v>
      </c>
      <c r="I144" s="42">
        <v>20400000</v>
      </c>
      <c r="J144" s="131">
        <f t="shared" si="11"/>
        <v>20400000</v>
      </c>
      <c r="K144" s="133" t="s">
        <v>85</v>
      </c>
      <c r="L144" s="41" t="s">
        <v>2273</v>
      </c>
      <c r="M144" s="44">
        <v>42793</v>
      </c>
      <c r="N144" s="44">
        <v>42973</v>
      </c>
      <c r="O144" s="44">
        <v>42973</v>
      </c>
      <c r="P144" s="134">
        <f t="shared" si="10"/>
        <v>180</v>
      </c>
      <c r="Q144" s="136">
        <v>6</v>
      </c>
      <c r="R144" s="60"/>
      <c r="S144" s="48"/>
      <c r="T144" s="48"/>
      <c r="U144" s="47"/>
      <c r="V144" s="47"/>
      <c r="W144" s="47"/>
      <c r="X144" s="139">
        <f t="shared" si="12"/>
        <v>0</v>
      </c>
      <c r="Y144" s="47"/>
      <c r="Z144" s="47"/>
      <c r="AA144" s="48"/>
      <c r="AB144" s="49"/>
      <c r="AC144" s="47"/>
      <c r="AD144" s="47"/>
      <c r="AE144" s="47"/>
      <c r="AF144" s="47"/>
      <c r="AG144" s="47"/>
      <c r="AH144" s="47"/>
      <c r="AI144" s="41"/>
      <c r="AJ144" s="41"/>
      <c r="AK144" s="51" t="e">
        <f>IF(#REF!="TERMINADO",100,100*(#REF!-M144+1)/P144)</f>
        <v>#REF!</v>
      </c>
      <c r="AL144" s="157"/>
      <c r="AM144" s="59"/>
      <c r="AN144" s="159"/>
      <c r="AO144" s="159"/>
      <c r="AP144" s="159"/>
      <c r="AQ144" s="41"/>
    </row>
    <row r="145" spans="1:44" ht="13.5" customHeight="1" thickTop="1" thickBot="1" x14ac:dyDescent="0.25">
      <c r="A145" s="147">
        <v>143</v>
      </c>
      <c r="B145" s="41" t="s">
        <v>2158</v>
      </c>
      <c r="C145" s="39">
        <v>42793</v>
      </c>
      <c r="D145" s="39"/>
      <c r="E145" s="40" t="s">
        <v>2274</v>
      </c>
      <c r="F145" s="129" t="s">
        <v>66</v>
      </c>
      <c r="G145" s="126" t="s">
        <v>71</v>
      </c>
      <c r="H145" s="41" t="s">
        <v>2079</v>
      </c>
      <c r="I145" s="42">
        <v>22500000</v>
      </c>
      <c r="J145" s="131">
        <f t="shared" si="11"/>
        <v>22500000</v>
      </c>
      <c r="K145" s="133" t="s">
        <v>85</v>
      </c>
      <c r="L145" s="41" t="s">
        <v>2275</v>
      </c>
      <c r="M145" s="44">
        <v>42793</v>
      </c>
      <c r="N145" s="44">
        <v>43069</v>
      </c>
      <c r="O145" s="44">
        <v>43069</v>
      </c>
      <c r="P145" s="134">
        <f t="shared" si="10"/>
        <v>276</v>
      </c>
      <c r="Q145" s="136">
        <v>9</v>
      </c>
      <c r="R145" s="60"/>
      <c r="S145" s="48"/>
      <c r="T145" s="48"/>
      <c r="U145" s="47"/>
      <c r="V145" s="47"/>
      <c r="W145" s="47"/>
      <c r="X145" s="139">
        <f t="shared" si="12"/>
        <v>0</v>
      </c>
      <c r="Y145" s="47"/>
      <c r="Z145" s="47"/>
      <c r="AA145" s="48"/>
      <c r="AB145" s="49"/>
      <c r="AC145" s="47"/>
      <c r="AD145" s="47"/>
      <c r="AE145" s="47"/>
      <c r="AF145" s="47"/>
      <c r="AG145" s="47"/>
      <c r="AH145" s="47"/>
      <c r="AI145" s="41"/>
      <c r="AJ145" s="41"/>
      <c r="AK145" s="51" t="e">
        <f>IF(#REF!="TERMINADO",100,100*(#REF!-M145+1)/P145)</f>
        <v>#REF!</v>
      </c>
      <c r="AL145" s="157"/>
      <c r="AM145" s="59"/>
      <c r="AN145" s="159"/>
      <c r="AO145" s="159"/>
      <c r="AP145" s="159"/>
      <c r="AQ145" s="41"/>
    </row>
    <row r="146" spans="1:44" ht="13.5" customHeight="1" thickTop="1" thickBot="1" x14ac:dyDescent="0.25">
      <c r="A146" s="147">
        <v>144</v>
      </c>
      <c r="B146" s="41" t="s">
        <v>2160</v>
      </c>
      <c r="C146" s="39">
        <v>42793</v>
      </c>
      <c r="D146" s="39"/>
      <c r="E146" s="40" t="s">
        <v>2276</v>
      </c>
      <c r="F146" s="129" t="s">
        <v>66</v>
      </c>
      <c r="G146" s="126" t="s">
        <v>75</v>
      </c>
      <c r="H146" s="41" t="s">
        <v>2079</v>
      </c>
      <c r="I146" s="42">
        <v>69350000</v>
      </c>
      <c r="J146" s="131">
        <f t="shared" si="11"/>
        <v>69350000</v>
      </c>
      <c r="K146" s="133" t="s">
        <v>85</v>
      </c>
      <c r="L146" s="41" t="s">
        <v>2277</v>
      </c>
      <c r="M146" s="44">
        <v>42793</v>
      </c>
      <c r="N146" s="44">
        <v>43069</v>
      </c>
      <c r="O146" s="44">
        <v>43069</v>
      </c>
      <c r="P146" s="134">
        <f t="shared" si="10"/>
        <v>276</v>
      </c>
      <c r="Q146" s="136">
        <f>+P146/30</f>
        <v>9.1999999999999993</v>
      </c>
      <c r="R146" s="60"/>
      <c r="S146" s="48"/>
      <c r="T146" s="48"/>
      <c r="U146" s="47"/>
      <c r="V146" s="47"/>
      <c r="W146" s="47"/>
      <c r="X146" s="139">
        <f t="shared" si="12"/>
        <v>0</v>
      </c>
      <c r="Y146" s="47"/>
      <c r="Z146" s="47"/>
      <c r="AA146" s="48"/>
      <c r="AB146" s="49"/>
      <c r="AC146" s="47"/>
      <c r="AD146" s="47"/>
      <c r="AE146" s="47"/>
      <c r="AF146" s="47"/>
      <c r="AG146" s="47"/>
      <c r="AH146" s="47"/>
      <c r="AI146" s="41"/>
      <c r="AJ146" s="41"/>
      <c r="AK146" s="51" t="e">
        <f>IF(#REF!="TERMINADO",100,100*(#REF!-M146+1)/P146)</f>
        <v>#REF!</v>
      </c>
      <c r="AL146" s="157"/>
      <c r="AM146" s="59"/>
      <c r="AN146" s="159"/>
      <c r="AO146" s="159"/>
      <c r="AP146" s="159"/>
      <c r="AQ146" s="41"/>
    </row>
    <row r="147" spans="1:44" ht="13.5" customHeight="1" thickTop="1" thickBot="1" x14ac:dyDescent="0.25">
      <c r="A147" s="147">
        <v>145</v>
      </c>
      <c r="B147" s="41" t="s">
        <v>2160</v>
      </c>
      <c r="C147" s="39">
        <v>42793</v>
      </c>
      <c r="D147" s="39"/>
      <c r="E147" s="40" t="s">
        <v>2278</v>
      </c>
      <c r="F147" s="129" t="s">
        <v>66</v>
      </c>
      <c r="G147" s="126" t="s">
        <v>75</v>
      </c>
      <c r="H147" s="41" t="s">
        <v>1989</v>
      </c>
      <c r="I147" s="42">
        <v>47500000</v>
      </c>
      <c r="J147" s="131">
        <f t="shared" si="11"/>
        <v>47500000</v>
      </c>
      <c r="K147" s="133" t="s">
        <v>85</v>
      </c>
      <c r="L147" s="41" t="s">
        <v>2279</v>
      </c>
      <c r="M147" s="44">
        <v>42793</v>
      </c>
      <c r="N147" s="44">
        <v>43069</v>
      </c>
      <c r="O147" s="44">
        <v>43069</v>
      </c>
      <c r="P147" s="134">
        <f t="shared" si="10"/>
        <v>276</v>
      </c>
      <c r="Q147" s="136">
        <f>+P147/30</f>
        <v>9.1999999999999993</v>
      </c>
      <c r="R147" s="60"/>
      <c r="S147" s="48"/>
      <c r="T147" s="48"/>
      <c r="U147" s="47"/>
      <c r="V147" s="47"/>
      <c r="W147" s="47"/>
      <c r="X147" s="139">
        <f t="shared" si="12"/>
        <v>0</v>
      </c>
      <c r="Y147" s="47"/>
      <c r="Z147" s="47"/>
      <c r="AA147" s="48"/>
      <c r="AB147" s="49"/>
      <c r="AC147" s="47"/>
      <c r="AD147" s="47"/>
      <c r="AE147" s="47"/>
      <c r="AF147" s="47"/>
      <c r="AG147" s="47"/>
      <c r="AH147" s="47"/>
      <c r="AI147" s="41"/>
      <c r="AJ147" s="41"/>
      <c r="AK147" s="51" t="e">
        <f>IF(#REF!="TERMINADO",100,100*(#REF!-M147+1)/P147)</f>
        <v>#REF!</v>
      </c>
      <c r="AL147" s="157"/>
      <c r="AM147" s="59"/>
      <c r="AN147" s="159"/>
      <c r="AO147" s="159"/>
      <c r="AP147" s="159"/>
      <c r="AQ147" s="41"/>
    </row>
    <row r="148" spans="1:44" ht="13.5" customHeight="1" thickTop="1" thickBot="1" x14ac:dyDescent="0.25">
      <c r="A148" s="147">
        <v>146</v>
      </c>
      <c r="B148" s="41" t="s">
        <v>2280</v>
      </c>
      <c r="C148" s="39">
        <v>42793</v>
      </c>
      <c r="D148" s="39"/>
      <c r="E148" s="40" t="s">
        <v>2281</v>
      </c>
      <c r="F148" s="129" t="s">
        <v>66</v>
      </c>
      <c r="G148" s="126" t="s">
        <v>71</v>
      </c>
      <c r="H148" s="41" t="s">
        <v>2079</v>
      </c>
      <c r="I148" s="42">
        <v>15000000</v>
      </c>
      <c r="J148" s="131">
        <f t="shared" si="11"/>
        <v>15000000</v>
      </c>
      <c r="K148" s="133" t="s">
        <v>85</v>
      </c>
      <c r="L148" s="41" t="s">
        <v>2282</v>
      </c>
      <c r="M148" s="44">
        <v>42793</v>
      </c>
      <c r="N148" s="44">
        <v>42973</v>
      </c>
      <c r="O148" s="44">
        <v>42973</v>
      </c>
      <c r="P148" s="134">
        <f t="shared" si="10"/>
        <v>180</v>
      </c>
      <c r="Q148" s="136">
        <v>6</v>
      </c>
      <c r="R148" s="60"/>
      <c r="S148" s="48"/>
      <c r="T148" s="48"/>
      <c r="U148" s="47"/>
      <c r="V148" s="47"/>
      <c r="W148" s="47"/>
      <c r="X148" s="139">
        <f t="shared" si="12"/>
        <v>0</v>
      </c>
      <c r="Y148" s="47"/>
      <c r="Z148" s="47"/>
      <c r="AA148" s="48"/>
      <c r="AB148" s="49"/>
      <c r="AC148" s="47"/>
      <c r="AD148" s="47"/>
      <c r="AE148" s="47"/>
      <c r="AF148" s="47"/>
      <c r="AG148" s="47"/>
      <c r="AH148" s="47"/>
      <c r="AI148" s="41"/>
      <c r="AJ148" s="41"/>
      <c r="AK148" s="51" t="e">
        <f>IF(#REF!="TERMINADO",100,100*(#REF!-M148+1)/P148)</f>
        <v>#REF!</v>
      </c>
      <c r="AL148" s="157"/>
      <c r="AM148" s="59"/>
      <c r="AN148" s="159"/>
      <c r="AO148" s="159"/>
      <c r="AP148" s="159"/>
      <c r="AQ148" s="41"/>
    </row>
    <row r="149" spans="1:44" ht="13.5" customHeight="1" thickTop="1" thickBot="1" x14ac:dyDescent="0.25">
      <c r="A149" s="175">
        <v>147</v>
      </c>
      <c r="B149" s="41" t="s">
        <v>2280</v>
      </c>
      <c r="C149" s="39">
        <v>42793</v>
      </c>
      <c r="D149" s="39"/>
      <c r="E149" s="40" t="s">
        <v>2283</v>
      </c>
      <c r="F149" s="129" t="s">
        <v>66</v>
      </c>
      <c r="G149" s="126" t="s">
        <v>71</v>
      </c>
      <c r="H149" s="41" t="s">
        <v>2079</v>
      </c>
      <c r="I149" s="42">
        <v>15000000</v>
      </c>
      <c r="J149" s="131">
        <f t="shared" si="11"/>
        <v>15000000</v>
      </c>
      <c r="K149" s="133" t="s">
        <v>85</v>
      </c>
      <c r="L149" s="41" t="s">
        <v>62</v>
      </c>
      <c r="M149" s="44">
        <v>42793</v>
      </c>
      <c r="N149" s="44">
        <v>42973</v>
      </c>
      <c r="O149" s="44">
        <v>42973</v>
      </c>
      <c r="P149" s="134">
        <f t="shared" si="10"/>
        <v>180</v>
      </c>
      <c r="Q149" s="136">
        <v>6</v>
      </c>
      <c r="R149" s="60"/>
      <c r="S149" s="48"/>
      <c r="T149" s="48"/>
      <c r="U149" s="47"/>
      <c r="V149" s="47"/>
      <c r="W149" s="47"/>
      <c r="X149" s="139">
        <f t="shared" si="12"/>
        <v>0</v>
      </c>
      <c r="Y149" s="47"/>
      <c r="Z149" s="47"/>
      <c r="AA149" s="48"/>
      <c r="AB149" s="49"/>
      <c r="AC149" s="47"/>
      <c r="AD149" s="47"/>
      <c r="AE149" s="47"/>
      <c r="AF149" s="47"/>
      <c r="AG149" s="47"/>
      <c r="AH149" s="47"/>
      <c r="AI149" s="41"/>
      <c r="AJ149" s="41"/>
      <c r="AK149" s="51" t="e">
        <f>IF(#REF!="TERMINADO",100,100*(#REF!-M149+1)/P149)</f>
        <v>#REF!</v>
      </c>
      <c r="AL149" s="157"/>
      <c r="AM149" s="59"/>
      <c r="AN149" s="159"/>
      <c r="AO149" s="159"/>
      <c r="AP149" s="159"/>
      <c r="AQ149" s="41"/>
    </row>
    <row r="150" spans="1:44" ht="13.5" customHeight="1" thickTop="1" thickBot="1" x14ac:dyDescent="0.25">
      <c r="A150" s="147">
        <v>148</v>
      </c>
      <c r="B150" s="41" t="s">
        <v>2160</v>
      </c>
      <c r="C150" s="39">
        <v>42794</v>
      </c>
      <c r="D150" s="39"/>
      <c r="E150" s="40" t="s">
        <v>2284</v>
      </c>
      <c r="F150" s="129" t="s">
        <v>66</v>
      </c>
      <c r="G150" s="126" t="s">
        <v>71</v>
      </c>
      <c r="H150" s="41" t="s">
        <v>1989</v>
      </c>
      <c r="I150" s="42">
        <v>19000000</v>
      </c>
      <c r="J150" s="131">
        <f t="shared" si="11"/>
        <v>19000000</v>
      </c>
      <c r="K150" s="133" t="s">
        <v>85</v>
      </c>
      <c r="L150" s="41" t="s">
        <v>594</v>
      </c>
      <c r="M150" s="44">
        <v>42794</v>
      </c>
      <c r="N150" s="44">
        <v>43069</v>
      </c>
      <c r="O150" s="44">
        <v>43069</v>
      </c>
      <c r="P150" s="134">
        <f t="shared" si="10"/>
        <v>275</v>
      </c>
      <c r="Q150" s="136">
        <f>+P150/30</f>
        <v>9.1666666666666661</v>
      </c>
      <c r="R150" s="60"/>
      <c r="S150" s="48"/>
      <c r="T150" s="48"/>
      <c r="U150" s="47"/>
      <c r="V150" s="47"/>
      <c r="W150" s="47"/>
      <c r="X150" s="139">
        <f t="shared" si="12"/>
        <v>0</v>
      </c>
      <c r="Y150" s="47"/>
      <c r="Z150" s="47"/>
      <c r="AA150" s="48"/>
      <c r="AB150" s="49"/>
      <c r="AC150" s="47"/>
      <c r="AD150" s="47"/>
      <c r="AE150" s="47"/>
      <c r="AF150" s="47"/>
      <c r="AG150" s="47"/>
      <c r="AH150" s="47"/>
      <c r="AI150" s="41"/>
      <c r="AJ150" s="41"/>
      <c r="AK150" s="51" t="e">
        <f>IF(#REF!="TERMINADO",100,100*(#REF!-M150+1)/P150)</f>
        <v>#REF!</v>
      </c>
      <c r="AL150" s="157"/>
      <c r="AM150" s="59"/>
      <c r="AN150" s="159"/>
      <c r="AO150" s="159"/>
      <c r="AP150" s="159"/>
      <c r="AQ150" s="41"/>
    </row>
    <row r="151" spans="1:44" ht="13.5" customHeight="1" thickTop="1" thickBot="1" x14ac:dyDescent="0.25">
      <c r="A151" s="147">
        <v>149</v>
      </c>
      <c r="B151" s="41" t="s">
        <v>597</v>
      </c>
      <c r="C151" s="39">
        <v>42794</v>
      </c>
      <c r="D151" s="39"/>
      <c r="E151" s="40" t="s">
        <v>2285</v>
      </c>
      <c r="F151" s="129" t="s">
        <v>66</v>
      </c>
      <c r="G151" s="126" t="s">
        <v>71</v>
      </c>
      <c r="H151" s="41" t="s">
        <v>2079</v>
      </c>
      <c r="I151" s="42">
        <v>10000000</v>
      </c>
      <c r="J151" s="131">
        <f t="shared" si="11"/>
        <v>10000000</v>
      </c>
      <c r="K151" s="133" t="s">
        <v>85</v>
      </c>
      <c r="L151" s="41" t="s">
        <v>2286</v>
      </c>
      <c r="M151" s="44">
        <v>42794</v>
      </c>
      <c r="N151" s="44">
        <v>42943</v>
      </c>
      <c r="O151" s="44">
        <v>42943</v>
      </c>
      <c r="P151" s="134">
        <f t="shared" si="10"/>
        <v>149</v>
      </c>
      <c r="Q151" s="136">
        <v>5</v>
      </c>
      <c r="R151" s="60"/>
      <c r="S151" s="48"/>
      <c r="T151" s="48"/>
      <c r="U151" s="47"/>
      <c r="V151" s="47"/>
      <c r="W151" s="47"/>
      <c r="X151" s="139">
        <f t="shared" si="12"/>
        <v>0</v>
      </c>
      <c r="Y151" s="47"/>
      <c r="Z151" s="47"/>
      <c r="AA151" s="48"/>
      <c r="AB151" s="49"/>
      <c r="AC151" s="47"/>
      <c r="AD151" s="47"/>
      <c r="AE151" s="47"/>
      <c r="AF151" s="47"/>
      <c r="AG151" s="47"/>
      <c r="AH151" s="47"/>
      <c r="AI151" s="41"/>
      <c r="AJ151" s="41"/>
      <c r="AK151" s="51" t="e">
        <f>IF(#REF!="TERMINADO",100,100*(#REF!-M151+1)/P151)</f>
        <v>#REF!</v>
      </c>
      <c r="AL151" s="157"/>
      <c r="AM151" s="59"/>
      <c r="AN151" s="159"/>
      <c r="AO151" s="159"/>
      <c r="AP151" s="159"/>
      <c r="AQ151" s="41"/>
    </row>
    <row r="152" spans="1:44" ht="13.5" customHeight="1" thickTop="1" thickBot="1" x14ac:dyDescent="0.25">
      <c r="A152" s="147">
        <v>150</v>
      </c>
      <c r="B152" s="41" t="s">
        <v>2160</v>
      </c>
      <c r="C152" s="39">
        <v>42794</v>
      </c>
      <c r="D152" s="39"/>
      <c r="E152" s="40" t="s">
        <v>2287</v>
      </c>
      <c r="F152" s="129" t="s">
        <v>66</v>
      </c>
      <c r="G152" s="126" t="s">
        <v>75</v>
      </c>
      <c r="H152" s="41" t="s">
        <v>2079</v>
      </c>
      <c r="I152" s="42">
        <v>33250000</v>
      </c>
      <c r="J152" s="131">
        <f t="shared" si="11"/>
        <v>33250000</v>
      </c>
      <c r="K152" s="133" t="s">
        <v>85</v>
      </c>
      <c r="L152" s="41" t="s">
        <v>2288</v>
      </c>
      <c r="M152" s="44">
        <v>42794</v>
      </c>
      <c r="N152" s="44">
        <v>43069</v>
      </c>
      <c r="O152" s="44">
        <v>43069</v>
      </c>
      <c r="P152" s="134">
        <f t="shared" si="10"/>
        <v>275</v>
      </c>
      <c r="Q152" s="136">
        <f>+P152/30</f>
        <v>9.1666666666666661</v>
      </c>
      <c r="R152" s="60"/>
      <c r="S152" s="48"/>
      <c r="T152" s="48"/>
      <c r="U152" s="47"/>
      <c r="V152" s="47"/>
      <c r="W152" s="47"/>
      <c r="X152" s="139">
        <f t="shared" si="12"/>
        <v>0</v>
      </c>
      <c r="Y152" s="47"/>
      <c r="Z152" s="47"/>
      <c r="AA152" s="48"/>
      <c r="AB152" s="49"/>
      <c r="AC152" s="47"/>
      <c r="AD152" s="47"/>
      <c r="AE152" s="47"/>
      <c r="AF152" s="47"/>
      <c r="AG152" s="47"/>
      <c r="AH152" s="47"/>
      <c r="AI152" s="41"/>
      <c r="AJ152" s="41"/>
      <c r="AK152" s="51" t="e">
        <f>IF(#REF!="TERMINADO",100,100*(#REF!-M152+1)/P152)</f>
        <v>#REF!</v>
      </c>
      <c r="AL152" s="157"/>
      <c r="AM152" s="59"/>
      <c r="AN152" s="159"/>
      <c r="AO152" s="159"/>
      <c r="AP152" s="159"/>
      <c r="AQ152" s="41"/>
    </row>
    <row r="153" spans="1:44" ht="13.5" customHeight="1" thickTop="1" thickBot="1" x14ac:dyDescent="0.25">
      <c r="A153" s="147">
        <v>151</v>
      </c>
      <c r="B153" s="41" t="s">
        <v>63</v>
      </c>
      <c r="C153" s="39">
        <v>42794</v>
      </c>
      <c r="D153" s="39"/>
      <c r="E153" s="40" t="s">
        <v>2289</v>
      </c>
      <c r="F153" s="129" t="s">
        <v>66</v>
      </c>
      <c r="G153" s="126" t="s">
        <v>75</v>
      </c>
      <c r="H153" s="41" t="s">
        <v>1989</v>
      </c>
      <c r="I153" s="42">
        <v>48000000</v>
      </c>
      <c r="J153" s="131">
        <f t="shared" si="11"/>
        <v>48000000</v>
      </c>
      <c r="K153" s="133" t="s">
        <v>85</v>
      </c>
      <c r="L153" s="41" t="s">
        <v>2290</v>
      </c>
      <c r="M153" s="44">
        <v>42794</v>
      </c>
      <c r="N153" s="44">
        <v>42974</v>
      </c>
      <c r="O153" s="44">
        <v>42974</v>
      </c>
      <c r="P153" s="134">
        <f t="shared" si="10"/>
        <v>180</v>
      </c>
      <c r="Q153" s="136">
        <v>6</v>
      </c>
      <c r="R153" s="60"/>
      <c r="S153" s="48"/>
      <c r="T153" s="48"/>
      <c r="U153" s="47"/>
      <c r="V153" s="47"/>
      <c r="W153" s="47"/>
      <c r="X153" s="139">
        <f t="shared" si="12"/>
        <v>0</v>
      </c>
      <c r="Y153" s="47"/>
      <c r="Z153" s="47"/>
      <c r="AA153" s="48"/>
      <c r="AB153" s="49"/>
      <c r="AC153" s="47"/>
      <c r="AD153" s="47"/>
      <c r="AE153" s="47"/>
      <c r="AF153" s="47"/>
      <c r="AG153" s="47"/>
      <c r="AH153" s="47"/>
      <c r="AI153" s="41"/>
      <c r="AJ153" s="41"/>
      <c r="AK153" s="51" t="e">
        <f>IF(#REF!="TERMINADO",100,100*(#REF!-M153+1)/P153)</f>
        <v>#REF!</v>
      </c>
      <c r="AL153" s="157"/>
      <c r="AM153" s="59"/>
      <c r="AN153" s="159"/>
      <c r="AO153" s="159"/>
      <c r="AP153" s="159"/>
      <c r="AQ153" s="41"/>
    </row>
    <row r="154" spans="1:44" ht="13.5" customHeight="1" thickTop="1" thickBot="1" x14ac:dyDescent="0.25">
      <c r="A154" s="175">
        <v>152</v>
      </c>
      <c r="B154" s="41" t="s">
        <v>2158</v>
      </c>
      <c r="C154" s="39">
        <v>42795</v>
      </c>
      <c r="D154" s="39"/>
      <c r="E154" s="40" t="s">
        <v>2291</v>
      </c>
      <c r="F154" s="129" t="s">
        <v>66</v>
      </c>
      <c r="G154" s="126" t="s">
        <v>75</v>
      </c>
      <c r="H154" s="41" t="s">
        <v>2079</v>
      </c>
      <c r="I154" s="42">
        <v>25600000</v>
      </c>
      <c r="J154" s="131">
        <f t="shared" si="11"/>
        <v>25600000</v>
      </c>
      <c r="K154" s="133" t="s">
        <v>85</v>
      </c>
      <c r="L154" s="41" t="s">
        <v>2292</v>
      </c>
      <c r="M154" s="44">
        <v>42795</v>
      </c>
      <c r="N154" s="44">
        <v>43051</v>
      </c>
      <c r="O154" s="44">
        <v>43051</v>
      </c>
      <c r="P154" s="134">
        <f t="shared" si="10"/>
        <v>256</v>
      </c>
      <c r="Q154" s="173">
        <v>8</v>
      </c>
      <c r="R154" s="60"/>
      <c r="S154" s="48"/>
      <c r="T154" s="48"/>
      <c r="U154" s="47"/>
      <c r="V154" s="47"/>
      <c r="W154" s="47"/>
      <c r="X154" s="139">
        <f t="shared" si="12"/>
        <v>0</v>
      </c>
      <c r="Y154" s="47"/>
      <c r="Z154" s="47"/>
      <c r="AA154" s="48"/>
      <c r="AB154" s="49"/>
      <c r="AC154" s="47"/>
      <c r="AD154" s="47"/>
      <c r="AE154" s="47"/>
      <c r="AF154" s="47"/>
      <c r="AG154" s="47"/>
      <c r="AH154" s="47"/>
      <c r="AI154" s="41"/>
      <c r="AJ154" s="41"/>
      <c r="AK154" s="51" t="e">
        <f>IF(#REF!="TERMINADO",100,100*(#REF!-M154+1)/P154)</f>
        <v>#REF!</v>
      </c>
      <c r="AL154" s="157"/>
      <c r="AM154" s="59"/>
      <c r="AN154" s="159"/>
      <c r="AO154" s="159"/>
      <c r="AP154" s="159"/>
      <c r="AQ154" s="41"/>
    </row>
    <row r="155" spans="1:44" ht="13.5" customHeight="1" thickTop="1" thickBot="1" x14ac:dyDescent="0.25">
      <c r="A155" s="147">
        <v>153</v>
      </c>
      <c r="B155" s="41" t="s">
        <v>2160</v>
      </c>
      <c r="C155" s="39">
        <v>42795</v>
      </c>
      <c r="D155" s="39"/>
      <c r="E155" s="40" t="s">
        <v>2293</v>
      </c>
      <c r="F155" s="129" t="s">
        <v>66</v>
      </c>
      <c r="G155" s="126" t="s">
        <v>71</v>
      </c>
      <c r="H155" s="41" t="s">
        <v>2079</v>
      </c>
      <c r="I155" s="42">
        <v>19000000</v>
      </c>
      <c r="J155" s="131">
        <f t="shared" si="11"/>
        <v>19000000</v>
      </c>
      <c r="K155" s="133" t="s">
        <v>85</v>
      </c>
      <c r="L155" s="41" t="s">
        <v>2294</v>
      </c>
      <c r="M155" s="44">
        <v>42795</v>
      </c>
      <c r="N155" s="44">
        <v>43069</v>
      </c>
      <c r="O155" s="44">
        <v>43069</v>
      </c>
      <c r="P155" s="134">
        <f t="shared" si="10"/>
        <v>274</v>
      </c>
      <c r="Q155" s="136">
        <f>+P155/30</f>
        <v>9.1333333333333329</v>
      </c>
      <c r="R155" s="60"/>
      <c r="S155" s="48"/>
      <c r="T155" s="48"/>
      <c r="U155" s="47"/>
      <c r="V155" s="47"/>
      <c r="W155" s="47"/>
      <c r="X155" s="139">
        <f t="shared" si="12"/>
        <v>0</v>
      </c>
      <c r="Y155" s="47"/>
      <c r="Z155" s="47"/>
      <c r="AA155" s="48"/>
      <c r="AB155" s="49"/>
      <c r="AC155" s="47"/>
      <c r="AD155" s="47"/>
      <c r="AE155" s="47"/>
      <c r="AF155" s="47"/>
      <c r="AG155" s="47"/>
      <c r="AH155" s="47"/>
      <c r="AI155" s="41"/>
      <c r="AJ155" s="41"/>
      <c r="AK155" s="51" t="e">
        <f>IF(#REF!="TERMINADO",100,100*(#REF!-M155+1)/P155)</f>
        <v>#REF!</v>
      </c>
      <c r="AL155" s="157"/>
      <c r="AM155" s="59"/>
      <c r="AN155" s="159"/>
      <c r="AO155" s="159"/>
      <c r="AP155" s="159"/>
      <c r="AQ155" s="41"/>
    </row>
    <row r="156" spans="1:44" ht="13.5" customHeight="1" thickTop="1" thickBot="1" x14ac:dyDescent="0.25">
      <c r="A156" s="147">
        <v>154</v>
      </c>
      <c r="B156" s="41" t="s">
        <v>146</v>
      </c>
      <c r="C156" s="39">
        <v>42795</v>
      </c>
      <c r="D156" s="39"/>
      <c r="E156" s="40" t="s">
        <v>2295</v>
      </c>
      <c r="F156" s="129" t="s">
        <v>66</v>
      </c>
      <c r="G156" s="126" t="s">
        <v>75</v>
      </c>
      <c r="H156" s="41" t="s">
        <v>1989</v>
      </c>
      <c r="I156" s="42">
        <v>24000000</v>
      </c>
      <c r="J156" s="131">
        <f t="shared" si="11"/>
        <v>24000000</v>
      </c>
      <c r="K156" s="133" t="s">
        <v>85</v>
      </c>
      <c r="L156" s="41" t="s">
        <v>2296</v>
      </c>
      <c r="M156" s="44">
        <v>42795</v>
      </c>
      <c r="N156" s="44">
        <v>42978</v>
      </c>
      <c r="O156" s="44">
        <v>42978</v>
      </c>
      <c r="P156" s="134">
        <f t="shared" si="10"/>
        <v>183</v>
      </c>
      <c r="Q156" s="136">
        <f>+P156/30</f>
        <v>6.1</v>
      </c>
      <c r="R156" s="60"/>
      <c r="S156" s="48"/>
      <c r="T156" s="48"/>
      <c r="U156" s="47"/>
      <c r="V156" s="47"/>
      <c r="W156" s="47"/>
      <c r="X156" s="139">
        <f t="shared" si="12"/>
        <v>0</v>
      </c>
      <c r="Y156" s="47"/>
      <c r="Z156" s="47"/>
      <c r="AA156" s="48"/>
      <c r="AB156" s="49"/>
      <c r="AC156" s="47"/>
      <c r="AD156" s="47"/>
      <c r="AE156" s="47"/>
      <c r="AF156" s="47"/>
      <c r="AG156" s="47"/>
      <c r="AH156" s="47"/>
      <c r="AI156" s="41"/>
      <c r="AJ156" s="41"/>
      <c r="AK156" s="51" t="e">
        <f>IF(#REF!="TERMINADO",100,100*(#REF!-M156+1)/P156)</f>
        <v>#REF!</v>
      </c>
      <c r="AL156" s="157"/>
      <c r="AM156" s="59"/>
      <c r="AN156" s="159"/>
      <c r="AO156" s="159"/>
      <c r="AP156" s="159"/>
      <c r="AQ156" s="41"/>
    </row>
    <row r="157" spans="1:44" ht="13.5" customHeight="1" thickTop="1" thickBot="1" x14ac:dyDescent="0.25">
      <c r="A157" s="175">
        <v>155</v>
      </c>
      <c r="B157" s="41" t="s">
        <v>2160</v>
      </c>
      <c r="C157" s="39">
        <v>42795</v>
      </c>
      <c r="D157" s="39"/>
      <c r="E157" s="40" t="s">
        <v>2297</v>
      </c>
      <c r="F157" s="129" t="s">
        <v>66</v>
      </c>
      <c r="G157" s="126" t="s">
        <v>75</v>
      </c>
      <c r="H157" s="41" t="s">
        <v>2079</v>
      </c>
      <c r="I157" s="42">
        <v>81000000</v>
      </c>
      <c r="J157" s="176">
        <f t="shared" si="11"/>
        <v>49500000</v>
      </c>
      <c r="K157" s="133" t="s">
        <v>85</v>
      </c>
      <c r="L157" s="41" t="s">
        <v>2298</v>
      </c>
      <c r="M157" s="44">
        <v>42795</v>
      </c>
      <c r="N157" s="44">
        <v>43069</v>
      </c>
      <c r="O157" s="44">
        <v>42962</v>
      </c>
      <c r="P157" s="134">
        <f t="shared" si="10"/>
        <v>167</v>
      </c>
      <c r="Q157" s="136">
        <f>+P157/30</f>
        <v>5.5666666666666664</v>
      </c>
      <c r="R157" s="60"/>
      <c r="S157" s="48">
        <v>42858</v>
      </c>
      <c r="T157" s="48">
        <v>42962</v>
      </c>
      <c r="U157" s="47"/>
      <c r="V157" s="47"/>
      <c r="W157" s="47"/>
      <c r="X157" s="139">
        <f t="shared" si="12"/>
        <v>0</v>
      </c>
      <c r="Y157" s="47"/>
      <c r="Z157" s="47"/>
      <c r="AA157" s="48">
        <v>42858</v>
      </c>
      <c r="AB157" s="49">
        <v>-31500000</v>
      </c>
      <c r="AC157" s="47"/>
      <c r="AD157" s="47"/>
      <c r="AE157" s="47"/>
      <c r="AF157" s="47"/>
      <c r="AG157" s="47"/>
      <c r="AH157" s="47"/>
      <c r="AI157" s="41"/>
      <c r="AJ157" s="41"/>
      <c r="AK157" s="51" t="e">
        <f>IF(#REF!="TERMINADO",100,100*(#REF!-M157+1)/P157)</f>
        <v>#REF!</v>
      </c>
      <c r="AL157" s="157"/>
      <c r="AM157" s="59"/>
      <c r="AN157" s="159"/>
      <c r="AO157" s="159"/>
      <c r="AP157" s="159"/>
      <c r="AQ157" s="41"/>
    </row>
    <row r="158" spans="1:44" ht="13.5" customHeight="1" thickTop="1" thickBot="1" x14ac:dyDescent="0.25">
      <c r="A158" s="147">
        <v>156</v>
      </c>
      <c r="B158" s="41" t="s">
        <v>597</v>
      </c>
      <c r="C158" s="39">
        <v>42795</v>
      </c>
      <c r="D158" s="39"/>
      <c r="E158" s="40" t="s">
        <v>2299</v>
      </c>
      <c r="F158" s="129" t="s">
        <v>66</v>
      </c>
      <c r="G158" s="126" t="s">
        <v>82</v>
      </c>
      <c r="H158" s="41" t="s">
        <v>2079</v>
      </c>
      <c r="I158" s="42">
        <v>431047674</v>
      </c>
      <c r="J158" s="176">
        <f t="shared" si="11"/>
        <v>431047674</v>
      </c>
      <c r="K158" s="133" t="s">
        <v>1993</v>
      </c>
      <c r="L158" s="41" t="s">
        <v>2300</v>
      </c>
      <c r="M158" s="44">
        <v>42795</v>
      </c>
      <c r="N158" s="44">
        <v>43069</v>
      </c>
      <c r="O158" s="44">
        <v>43069</v>
      </c>
      <c r="P158" s="134">
        <f>N158-M158</f>
        <v>274</v>
      </c>
      <c r="Q158" s="136">
        <f>+P158/30</f>
        <v>9.1333333333333329</v>
      </c>
      <c r="R158" s="60"/>
      <c r="S158" s="48"/>
      <c r="T158" s="48"/>
      <c r="U158" s="47"/>
      <c r="V158" s="47"/>
      <c r="W158" s="47"/>
      <c r="X158" s="139">
        <f t="shared" si="12"/>
        <v>0</v>
      </c>
      <c r="Y158" s="47"/>
      <c r="Z158" s="47"/>
      <c r="AA158" s="48"/>
      <c r="AB158" s="49"/>
      <c r="AC158" s="47"/>
      <c r="AD158" s="47"/>
      <c r="AE158" s="47"/>
      <c r="AF158" s="47"/>
      <c r="AG158" s="47"/>
      <c r="AH158" s="47"/>
      <c r="AI158" s="41"/>
      <c r="AJ158" s="41"/>
      <c r="AK158" s="51" t="e">
        <f>IF(#REF!="TERMINADO",100,100*(#REF!-M158+1)/P158)</f>
        <v>#REF!</v>
      </c>
      <c r="AL158" s="157"/>
      <c r="AM158" s="52"/>
      <c r="AN158" s="177"/>
      <c r="AO158" s="177"/>
      <c r="AP158" s="177"/>
      <c r="AQ158" s="50"/>
      <c r="AR158" s="178"/>
    </row>
    <row r="159" spans="1:44" ht="13.5" customHeight="1" thickTop="1" thickBot="1" x14ac:dyDescent="0.25">
      <c r="A159" s="147">
        <v>157</v>
      </c>
      <c r="B159" s="41" t="s">
        <v>166</v>
      </c>
      <c r="C159" s="39">
        <v>42795</v>
      </c>
      <c r="D159" s="39"/>
      <c r="E159" s="40" t="s">
        <v>2301</v>
      </c>
      <c r="F159" s="129" t="s">
        <v>66</v>
      </c>
      <c r="G159" s="126" t="s">
        <v>75</v>
      </c>
      <c r="H159" s="41" t="s">
        <v>1989</v>
      </c>
      <c r="I159" s="42">
        <v>100000000</v>
      </c>
      <c r="J159" s="176">
        <f t="shared" si="11"/>
        <v>100000000</v>
      </c>
      <c r="K159" s="133" t="s">
        <v>85</v>
      </c>
      <c r="L159" s="41" t="s">
        <v>2302</v>
      </c>
      <c r="M159" s="44">
        <v>42795</v>
      </c>
      <c r="N159" s="44">
        <v>43095</v>
      </c>
      <c r="O159" s="44">
        <v>43095</v>
      </c>
      <c r="P159" s="134">
        <f t="shared" ref="P159:P222" si="13">O159-M159</f>
        <v>300</v>
      </c>
      <c r="Q159" s="136">
        <v>10</v>
      </c>
      <c r="R159" s="60"/>
      <c r="S159" s="48"/>
      <c r="T159" s="48"/>
      <c r="U159" s="47"/>
      <c r="V159" s="47"/>
      <c r="W159" s="47"/>
      <c r="X159" s="139">
        <f t="shared" si="12"/>
        <v>0</v>
      </c>
      <c r="Y159" s="47"/>
      <c r="Z159" s="47"/>
      <c r="AA159" s="48"/>
      <c r="AB159" s="49"/>
      <c r="AC159" s="47"/>
      <c r="AD159" s="47"/>
      <c r="AE159" s="47"/>
      <c r="AF159" s="47"/>
      <c r="AG159" s="47"/>
      <c r="AH159" s="47"/>
      <c r="AI159" s="41"/>
      <c r="AJ159" s="41"/>
      <c r="AK159" s="51" t="e">
        <f>IF(#REF!="TERMINADO",100,100*(#REF!-M159+1)/P159)</f>
        <v>#REF!</v>
      </c>
      <c r="AL159" s="157"/>
      <c r="AM159" s="59"/>
      <c r="AN159" s="159"/>
      <c r="AO159" s="159"/>
      <c r="AP159" s="159"/>
      <c r="AQ159" s="41"/>
    </row>
    <row r="160" spans="1:44" ht="13.5" customHeight="1" thickTop="1" thickBot="1" x14ac:dyDescent="0.25">
      <c r="A160" s="147">
        <v>158</v>
      </c>
      <c r="B160" s="41" t="s">
        <v>2160</v>
      </c>
      <c r="C160" s="39">
        <v>42795</v>
      </c>
      <c r="D160" s="39"/>
      <c r="E160" s="40" t="s">
        <v>2303</v>
      </c>
      <c r="F160" s="129" t="s">
        <v>66</v>
      </c>
      <c r="G160" s="126" t="s">
        <v>75</v>
      </c>
      <c r="H160" s="41" t="s">
        <v>2079</v>
      </c>
      <c r="I160" s="42">
        <v>43800000</v>
      </c>
      <c r="J160" s="176">
        <f t="shared" si="11"/>
        <v>43800000</v>
      </c>
      <c r="K160" s="133" t="s">
        <v>85</v>
      </c>
      <c r="L160" s="41" t="s">
        <v>2304</v>
      </c>
      <c r="M160" s="44">
        <v>42795</v>
      </c>
      <c r="N160" s="44">
        <v>42978</v>
      </c>
      <c r="O160" s="44">
        <v>42978</v>
      </c>
      <c r="P160" s="134">
        <f t="shared" si="13"/>
        <v>183</v>
      </c>
      <c r="Q160" s="136">
        <v>6</v>
      </c>
      <c r="R160" s="60"/>
      <c r="S160" s="48"/>
      <c r="T160" s="48"/>
      <c r="U160" s="47"/>
      <c r="V160" s="47"/>
      <c r="W160" s="47"/>
      <c r="X160" s="139">
        <f t="shared" si="12"/>
        <v>0</v>
      </c>
      <c r="Y160" s="47"/>
      <c r="Z160" s="47"/>
      <c r="AA160" s="48"/>
      <c r="AB160" s="49"/>
      <c r="AC160" s="47"/>
      <c r="AD160" s="47"/>
      <c r="AE160" s="47"/>
      <c r="AF160" s="47"/>
      <c r="AG160" s="47"/>
      <c r="AH160" s="47"/>
      <c r="AI160" s="41"/>
      <c r="AJ160" s="41"/>
      <c r="AK160" s="51" t="e">
        <f>IF(#REF!="TERMINADO",100,100*(#REF!-M160+1)/P160)</f>
        <v>#REF!</v>
      </c>
      <c r="AL160" s="157"/>
      <c r="AM160" s="59"/>
      <c r="AN160" s="159"/>
      <c r="AO160" s="159"/>
      <c r="AP160" s="159"/>
      <c r="AQ160" s="41"/>
    </row>
    <row r="161" spans="1:43" ht="13.5" customHeight="1" thickTop="1" thickBot="1" x14ac:dyDescent="0.25">
      <c r="A161" s="147">
        <v>159</v>
      </c>
      <c r="B161" s="41" t="s">
        <v>2160</v>
      </c>
      <c r="C161" s="39">
        <v>42795</v>
      </c>
      <c r="D161" s="39"/>
      <c r="E161" s="40" t="s">
        <v>2305</v>
      </c>
      <c r="F161" s="129" t="s">
        <v>66</v>
      </c>
      <c r="G161" s="126" t="s">
        <v>75</v>
      </c>
      <c r="H161" s="41" t="s">
        <v>2079</v>
      </c>
      <c r="I161" s="42">
        <v>81000000</v>
      </c>
      <c r="J161" s="176">
        <v>49500000</v>
      </c>
      <c r="K161" s="133" t="s">
        <v>85</v>
      </c>
      <c r="L161" s="41" t="s">
        <v>2306</v>
      </c>
      <c r="M161" s="44">
        <v>42795</v>
      </c>
      <c r="N161" s="44">
        <v>43069</v>
      </c>
      <c r="O161" s="44">
        <v>43069</v>
      </c>
      <c r="P161" s="134">
        <f t="shared" si="13"/>
        <v>274</v>
      </c>
      <c r="Q161" s="136">
        <f>+P161/30</f>
        <v>9.1333333333333329</v>
      </c>
      <c r="R161" s="60"/>
      <c r="S161" s="48"/>
      <c r="T161" s="48"/>
      <c r="U161" s="47"/>
      <c r="V161" s="47"/>
      <c r="W161" s="47"/>
      <c r="X161" s="139">
        <f t="shared" si="12"/>
        <v>0</v>
      </c>
      <c r="Y161" s="47"/>
      <c r="Z161" s="47"/>
      <c r="AA161" s="48"/>
      <c r="AB161" s="49"/>
      <c r="AC161" s="47"/>
      <c r="AD161" s="47"/>
      <c r="AE161" s="47"/>
      <c r="AF161" s="47"/>
      <c r="AG161" s="47"/>
      <c r="AH161" s="47"/>
      <c r="AI161" s="41"/>
      <c r="AJ161" s="41"/>
      <c r="AK161" s="51" t="e">
        <f>IF(#REF!="TERMINADO",100,100*(#REF!-M161+1)/P161)</f>
        <v>#REF!</v>
      </c>
      <c r="AL161" s="157"/>
      <c r="AM161" s="59"/>
      <c r="AN161" s="159"/>
      <c r="AO161" s="159"/>
      <c r="AP161" s="159"/>
      <c r="AQ161" s="41"/>
    </row>
    <row r="162" spans="1:43" ht="13.5" customHeight="1" thickTop="1" thickBot="1" x14ac:dyDescent="0.25">
      <c r="A162" s="147">
        <v>160</v>
      </c>
      <c r="B162" s="41" t="s">
        <v>2160</v>
      </c>
      <c r="C162" s="39">
        <v>42795</v>
      </c>
      <c r="D162" s="39"/>
      <c r="E162" s="40" t="s">
        <v>2307</v>
      </c>
      <c r="F162" s="129" t="s">
        <v>66</v>
      </c>
      <c r="G162" s="126" t="s">
        <v>75</v>
      </c>
      <c r="H162" s="41" t="s">
        <v>1989</v>
      </c>
      <c r="I162" s="42">
        <v>21600000</v>
      </c>
      <c r="J162" s="131">
        <f t="shared" ref="J162:J193" si="14">+I162+AB162+AD162+AF162+AH162</f>
        <v>21600000</v>
      </c>
      <c r="K162" s="133" t="s">
        <v>85</v>
      </c>
      <c r="L162" s="41" t="s">
        <v>2308</v>
      </c>
      <c r="M162" s="44">
        <v>42795</v>
      </c>
      <c r="N162" s="44">
        <v>42978</v>
      </c>
      <c r="O162" s="44">
        <v>42978</v>
      </c>
      <c r="P162" s="134">
        <f t="shared" si="13"/>
        <v>183</v>
      </c>
      <c r="Q162" s="136">
        <v>6</v>
      </c>
      <c r="R162" s="60"/>
      <c r="S162" s="48"/>
      <c r="T162" s="48"/>
      <c r="U162" s="47"/>
      <c r="V162" s="47"/>
      <c r="W162" s="47"/>
      <c r="X162" s="139">
        <f t="shared" si="12"/>
        <v>0</v>
      </c>
      <c r="Y162" s="47"/>
      <c r="Z162" s="47"/>
      <c r="AA162" s="48"/>
      <c r="AB162" s="49"/>
      <c r="AC162" s="47"/>
      <c r="AD162" s="47"/>
      <c r="AE162" s="47"/>
      <c r="AF162" s="47"/>
      <c r="AG162" s="47"/>
      <c r="AH162" s="47"/>
      <c r="AI162" s="41"/>
      <c r="AJ162" s="41"/>
      <c r="AK162" s="51" t="e">
        <f>IF(#REF!="TERMINADO",100,100*(#REF!-M162+1)/P162)</f>
        <v>#REF!</v>
      </c>
      <c r="AL162" s="157"/>
      <c r="AM162" s="59"/>
      <c r="AN162" s="159"/>
      <c r="AO162" s="159"/>
      <c r="AP162" s="159"/>
      <c r="AQ162" s="41"/>
    </row>
    <row r="163" spans="1:43" ht="13.5" customHeight="1" thickTop="1" thickBot="1" x14ac:dyDescent="0.25">
      <c r="A163" s="147">
        <v>161</v>
      </c>
      <c r="B163" s="41" t="s">
        <v>2223</v>
      </c>
      <c r="C163" s="39">
        <v>42795</v>
      </c>
      <c r="D163" s="39"/>
      <c r="E163" s="40" t="s">
        <v>2309</v>
      </c>
      <c r="F163" s="129" t="s">
        <v>66</v>
      </c>
      <c r="G163" s="126" t="s">
        <v>75</v>
      </c>
      <c r="H163" s="41" t="s">
        <v>2079</v>
      </c>
      <c r="I163" s="42">
        <v>37842000</v>
      </c>
      <c r="J163" s="131">
        <f t="shared" si="14"/>
        <v>37842000</v>
      </c>
      <c r="K163" s="133" t="s">
        <v>85</v>
      </c>
      <c r="L163" s="41" t="s">
        <v>2310</v>
      </c>
      <c r="M163" s="44">
        <v>42795</v>
      </c>
      <c r="N163" s="44">
        <v>42978</v>
      </c>
      <c r="O163" s="44">
        <v>42978</v>
      </c>
      <c r="P163" s="134">
        <f t="shared" si="13"/>
        <v>183</v>
      </c>
      <c r="Q163" s="136">
        <v>6</v>
      </c>
      <c r="R163" s="60"/>
      <c r="S163" s="48"/>
      <c r="T163" s="48"/>
      <c r="U163" s="47"/>
      <c r="V163" s="47"/>
      <c r="W163" s="47"/>
      <c r="X163" s="139">
        <f t="shared" si="12"/>
        <v>0</v>
      </c>
      <c r="Y163" s="47"/>
      <c r="Z163" s="47"/>
      <c r="AA163" s="48"/>
      <c r="AB163" s="49"/>
      <c r="AC163" s="47"/>
      <c r="AD163" s="47"/>
      <c r="AE163" s="47"/>
      <c r="AF163" s="47"/>
      <c r="AG163" s="47"/>
      <c r="AH163" s="47"/>
      <c r="AI163" s="41"/>
      <c r="AJ163" s="41"/>
      <c r="AK163" s="51" t="e">
        <f>IF(#REF!="TERMINADO",100,100*(#REF!-M163+1)/P163)</f>
        <v>#REF!</v>
      </c>
      <c r="AL163" s="157"/>
      <c r="AM163" s="59"/>
      <c r="AN163" s="159"/>
      <c r="AO163" s="159"/>
      <c r="AP163" s="159"/>
      <c r="AQ163" s="41"/>
    </row>
    <row r="164" spans="1:43" ht="13.5" customHeight="1" thickTop="1" thickBot="1" x14ac:dyDescent="0.25">
      <c r="A164" s="147">
        <v>162</v>
      </c>
      <c r="B164" s="41" t="s">
        <v>597</v>
      </c>
      <c r="C164" s="39">
        <v>42795</v>
      </c>
      <c r="D164" s="39"/>
      <c r="E164" s="40" t="s">
        <v>2311</v>
      </c>
      <c r="F164" s="129" t="s">
        <v>66</v>
      </c>
      <c r="G164" s="126" t="s">
        <v>75</v>
      </c>
      <c r="H164" s="41" t="s">
        <v>2079</v>
      </c>
      <c r="I164" s="42">
        <v>39000000</v>
      </c>
      <c r="J164" s="131">
        <f t="shared" si="14"/>
        <v>39000000</v>
      </c>
      <c r="K164" s="133" t="s">
        <v>85</v>
      </c>
      <c r="L164" s="41" t="s">
        <v>2312</v>
      </c>
      <c r="M164" s="44">
        <v>42795</v>
      </c>
      <c r="N164" s="44">
        <v>42978</v>
      </c>
      <c r="O164" s="44">
        <v>42978</v>
      </c>
      <c r="P164" s="134">
        <f t="shared" si="13"/>
        <v>183</v>
      </c>
      <c r="Q164" s="136">
        <v>6</v>
      </c>
      <c r="R164" s="60"/>
      <c r="S164" s="48"/>
      <c r="T164" s="48"/>
      <c r="U164" s="47"/>
      <c r="V164" s="47"/>
      <c r="W164" s="47"/>
      <c r="X164" s="139">
        <f t="shared" si="12"/>
        <v>0</v>
      </c>
      <c r="Y164" s="47"/>
      <c r="Z164" s="47"/>
      <c r="AA164" s="48"/>
      <c r="AB164" s="49"/>
      <c r="AC164" s="47"/>
      <c r="AD164" s="47"/>
      <c r="AE164" s="47"/>
      <c r="AF164" s="47"/>
      <c r="AG164" s="47"/>
      <c r="AH164" s="47"/>
      <c r="AI164" s="41"/>
      <c r="AJ164" s="41"/>
      <c r="AK164" s="51" t="e">
        <f>IF(#REF!="TERMINADO",100,100*(#REF!-M164+1)/P164)</f>
        <v>#REF!</v>
      </c>
      <c r="AL164" s="157"/>
      <c r="AM164" s="59"/>
      <c r="AN164" s="159"/>
      <c r="AO164" s="159"/>
      <c r="AP164" s="159"/>
      <c r="AQ164" s="41"/>
    </row>
    <row r="165" spans="1:43" ht="13.5" customHeight="1" thickTop="1" thickBot="1" x14ac:dyDescent="0.25">
      <c r="A165" s="147">
        <v>163</v>
      </c>
      <c r="B165" s="41" t="s">
        <v>597</v>
      </c>
      <c r="C165" s="39">
        <v>42795</v>
      </c>
      <c r="D165" s="39"/>
      <c r="E165" s="40" t="s">
        <v>2313</v>
      </c>
      <c r="F165" s="129" t="s">
        <v>66</v>
      </c>
      <c r="G165" s="126" t="s">
        <v>75</v>
      </c>
      <c r="H165" s="41" t="s">
        <v>1989</v>
      </c>
      <c r="I165" s="42">
        <v>33000000</v>
      </c>
      <c r="J165" s="131">
        <f t="shared" si="14"/>
        <v>33000000</v>
      </c>
      <c r="K165" s="133" t="s">
        <v>85</v>
      </c>
      <c r="L165" s="41" t="s">
        <v>2314</v>
      </c>
      <c r="M165" s="44">
        <v>42795</v>
      </c>
      <c r="N165" s="44">
        <v>42978</v>
      </c>
      <c r="O165" s="44">
        <v>42978</v>
      </c>
      <c r="P165" s="134">
        <f t="shared" si="13"/>
        <v>183</v>
      </c>
      <c r="Q165" s="136">
        <v>6</v>
      </c>
      <c r="R165" s="60"/>
      <c r="S165" s="48"/>
      <c r="T165" s="48"/>
      <c r="U165" s="47"/>
      <c r="V165" s="47"/>
      <c r="W165" s="47"/>
      <c r="X165" s="139">
        <f t="shared" si="12"/>
        <v>0</v>
      </c>
      <c r="Y165" s="47"/>
      <c r="Z165" s="47"/>
      <c r="AA165" s="48"/>
      <c r="AB165" s="49"/>
      <c r="AC165" s="47"/>
      <c r="AD165" s="47"/>
      <c r="AE165" s="47"/>
      <c r="AF165" s="47"/>
      <c r="AG165" s="47"/>
      <c r="AH165" s="47"/>
      <c r="AI165" s="41"/>
      <c r="AJ165" s="41"/>
      <c r="AK165" s="51" t="e">
        <f>IF(#REF!="TERMINADO",100,100*(#REF!-M165+1)/P165)</f>
        <v>#REF!</v>
      </c>
      <c r="AL165" s="157"/>
      <c r="AM165" s="59"/>
      <c r="AN165" s="159"/>
      <c r="AO165" s="159"/>
      <c r="AP165" s="159"/>
      <c r="AQ165" s="41"/>
    </row>
    <row r="166" spans="1:43" ht="13.5" customHeight="1" thickTop="1" thickBot="1" x14ac:dyDescent="0.25">
      <c r="A166" s="147">
        <v>164</v>
      </c>
      <c r="B166" s="41" t="s">
        <v>166</v>
      </c>
      <c r="C166" s="39">
        <v>42795</v>
      </c>
      <c r="D166" s="39"/>
      <c r="E166" s="40" t="s">
        <v>2315</v>
      </c>
      <c r="F166" s="129" t="s">
        <v>66</v>
      </c>
      <c r="G166" s="126" t="s">
        <v>75</v>
      </c>
      <c r="H166" s="41" t="s">
        <v>2079</v>
      </c>
      <c r="I166" s="42">
        <v>48000000</v>
      </c>
      <c r="J166" s="131">
        <f t="shared" si="14"/>
        <v>48000000</v>
      </c>
      <c r="K166" s="133" t="s">
        <v>85</v>
      </c>
      <c r="L166" s="41" t="s">
        <v>2316</v>
      </c>
      <c r="M166" s="44">
        <v>42796</v>
      </c>
      <c r="N166" s="44">
        <v>42979</v>
      </c>
      <c r="O166" s="44">
        <v>42979</v>
      </c>
      <c r="P166" s="134">
        <f t="shared" si="13"/>
        <v>183</v>
      </c>
      <c r="Q166" s="136">
        <f>+P166/30</f>
        <v>6.1</v>
      </c>
      <c r="R166" s="60"/>
      <c r="S166" s="48"/>
      <c r="T166" s="48"/>
      <c r="U166" s="47"/>
      <c r="V166" s="47"/>
      <c r="W166" s="47"/>
      <c r="X166" s="139">
        <f t="shared" si="12"/>
        <v>0</v>
      </c>
      <c r="Y166" s="47"/>
      <c r="Z166" s="47"/>
      <c r="AA166" s="48"/>
      <c r="AB166" s="49"/>
      <c r="AC166" s="47"/>
      <c r="AD166" s="47"/>
      <c r="AE166" s="47"/>
      <c r="AF166" s="47"/>
      <c r="AG166" s="47"/>
      <c r="AH166" s="47"/>
      <c r="AI166" s="41"/>
      <c r="AJ166" s="41"/>
      <c r="AK166" s="51" t="e">
        <f>IF(#REF!="TERMINADO",100,100*(#REF!-M166+1)/P166)</f>
        <v>#REF!</v>
      </c>
      <c r="AL166" s="157"/>
      <c r="AM166" s="59"/>
      <c r="AN166" s="159"/>
      <c r="AO166" s="159"/>
      <c r="AP166" s="159"/>
      <c r="AQ166" s="41"/>
    </row>
    <row r="167" spans="1:43" ht="13.5" customHeight="1" thickTop="1" thickBot="1" x14ac:dyDescent="0.25">
      <c r="A167" s="147">
        <v>165</v>
      </c>
      <c r="B167" s="126" t="s">
        <v>2000</v>
      </c>
      <c r="C167" s="39">
        <v>42795</v>
      </c>
      <c r="D167" s="39"/>
      <c r="E167" s="40" t="s">
        <v>2317</v>
      </c>
      <c r="F167" s="129" t="s">
        <v>66</v>
      </c>
      <c r="G167" s="126" t="s">
        <v>71</v>
      </c>
      <c r="H167" s="41" t="s">
        <v>2079</v>
      </c>
      <c r="I167" s="42">
        <v>15000000</v>
      </c>
      <c r="J167" s="131">
        <f t="shared" si="14"/>
        <v>15000000</v>
      </c>
      <c r="K167" s="133" t="s">
        <v>85</v>
      </c>
      <c r="L167" s="41" t="s">
        <v>2318</v>
      </c>
      <c r="M167" s="44">
        <v>42795</v>
      </c>
      <c r="N167" s="44">
        <v>42978</v>
      </c>
      <c r="O167" s="44">
        <v>42978</v>
      </c>
      <c r="P167" s="134">
        <f t="shared" si="13"/>
        <v>183</v>
      </c>
      <c r="Q167" s="136">
        <v>6</v>
      </c>
      <c r="R167" s="60"/>
      <c r="S167" s="48"/>
      <c r="T167" s="48"/>
      <c r="U167" s="47"/>
      <c r="V167" s="47"/>
      <c r="W167" s="47"/>
      <c r="X167" s="139">
        <f t="shared" si="12"/>
        <v>0</v>
      </c>
      <c r="Y167" s="47"/>
      <c r="Z167" s="47"/>
      <c r="AA167" s="48"/>
      <c r="AB167" s="49"/>
      <c r="AC167" s="47"/>
      <c r="AD167" s="47"/>
      <c r="AE167" s="47"/>
      <c r="AF167" s="47"/>
      <c r="AG167" s="47"/>
      <c r="AH167" s="47"/>
      <c r="AI167" s="41"/>
      <c r="AJ167" s="41"/>
      <c r="AK167" s="51" t="e">
        <f>IF(#REF!="TERMINADO",100,100*(#REF!-M167+1)/P167)</f>
        <v>#REF!</v>
      </c>
      <c r="AL167" s="157"/>
      <c r="AM167" s="59"/>
      <c r="AN167" s="159"/>
      <c r="AO167" s="159"/>
      <c r="AP167" s="159"/>
      <c r="AQ167" s="41"/>
    </row>
    <row r="168" spans="1:43" ht="13.5" customHeight="1" thickTop="1" thickBot="1" x14ac:dyDescent="0.25">
      <c r="A168" s="147">
        <v>166</v>
      </c>
      <c r="B168" s="126" t="s">
        <v>2000</v>
      </c>
      <c r="C168" s="39">
        <v>42795</v>
      </c>
      <c r="D168" s="39"/>
      <c r="E168" s="40" t="s">
        <v>2319</v>
      </c>
      <c r="F168" s="129" t="s">
        <v>66</v>
      </c>
      <c r="G168" s="126" t="s">
        <v>75</v>
      </c>
      <c r="H168" s="41" t="s">
        <v>1989</v>
      </c>
      <c r="I168" s="42">
        <v>24750000</v>
      </c>
      <c r="J168" s="131">
        <f t="shared" si="14"/>
        <v>24750000</v>
      </c>
      <c r="K168" s="133" t="s">
        <v>85</v>
      </c>
      <c r="L168" s="41" t="s">
        <v>2008</v>
      </c>
      <c r="M168" s="44">
        <v>42795</v>
      </c>
      <c r="N168" s="44">
        <v>42930</v>
      </c>
      <c r="O168" s="44">
        <v>42930</v>
      </c>
      <c r="P168" s="134">
        <f t="shared" si="13"/>
        <v>135</v>
      </c>
      <c r="Q168" s="173">
        <v>4.5</v>
      </c>
      <c r="R168" s="60"/>
      <c r="S168" s="48"/>
      <c r="T168" s="48"/>
      <c r="U168" s="47"/>
      <c r="V168" s="47"/>
      <c r="W168" s="47"/>
      <c r="X168" s="139">
        <f t="shared" si="12"/>
        <v>0</v>
      </c>
      <c r="Y168" s="47"/>
      <c r="Z168" s="47"/>
      <c r="AA168" s="48"/>
      <c r="AB168" s="49"/>
      <c r="AC168" s="47"/>
      <c r="AD168" s="47"/>
      <c r="AE168" s="47"/>
      <c r="AF168" s="47"/>
      <c r="AG168" s="47"/>
      <c r="AH168" s="47"/>
      <c r="AI168" s="41"/>
      <c r="AJ168" s="41"/>
      <c r="AK168" s="51" t="e">
        <f>IF(#REF!="TERMINADO",100,100*(#REF!-M168+1)/P168)</f>
        <v>#REF!</v>
      </c>
      <c r="AL168" s="157"/>
      <c r="AM168" s="59"/>
      <c r="AN168" s="159"/>
      <c r="AO168" s="159"/>
      <c r="AP168" s="159"/>
      <c r="AQ168" s="41"/>
    </row>
    <row r="169" spans="1:43" ht="13.5" customHeight="1" thickTop="1" thickBot="1" x14ac:dyDescent="0.25">
      <c r="A169" s="147">
        <v>167</v>
      </c>
      <c r="B169" s="41" t="s">
        <v>2158</v>
      </c>
      <c r="C169" s="39">
        <v>42795</v>
      </c>
      <c r="D169" s="39"/>
      <c r="E169" s="40" t="s">
        <v>2320</v>
      </c>
      <c r="F169" s="129" t="s">
        <v>66</v>
      </c>
      <c r="G169" s="126" t="s">
        <v>75</v>
      </c>
      <c r="H169" s="41" t="s">
        <v>2079</v>
      </c>
      <c r="I169" s="42">
        <v>29750000</v>
      </c>
      <c r="J169" s="131">
        <f t="shared" si="14"/>
        <v>29750000</v>
      </c>
      <c r="K169" s="133" t="s">
        <v>85</v>
      </c>
      <c r="L169" s="41" t="s">
        <v>2321</v>
      </c>
      <c r="M169" s="44">
        <v>42795</v>
      </c>
      <c r="N169" s="44">
        <v>43050</v>
      </c>
      <c r="O169" s="44">
        <v>43050</v>
      </c>
      <c r="P169" s="134">
        <f t="shared" si="13"/>
        <v>255</v>
      </c>
      <c r="Q169" s="136">
        <v>8</v>
      </c>
      <c r="R169" s="60"/>
      <c r="S169" s="48"/>
      <c r="T169" s="48"/>
      <c r="U169" s="47"/>
      <c r="V169" s="47"/>
      <c r="W169" s="47"/>
      <c r="X169" s="139">
        <f t="shared" si="12"/>
        <v>0</v>
      </c>
      <c r="Y169" s="47"/>
      <c r="Z169" s="47"/>
      <c r="AA169" s="48"/>
      <c r="AB169" s="49"/>
      <c r="AC169" s="47"/>
      <c r="AD169" s="47"/>
      <c r="AE169" s="47"/>
      <c r="AF169" s="47"/>
      <c r="AG169" s="47"/>
      <c r="AH169" s="47"/>
      <c r="AI169" s="41"/>
      <c r="AJ169" s="41"/>
      <c r="AK169" s="51" t="e">
        <f>IF(#REF!="TERMINADO",100,100*(#REF!-M169+1)/P169)</f>
        <v>#REF!</v>
      </c>
      <c r="AL169" s="157"/>
      <c r="AM169" s="59"/>
      <c r="AN169" s="159"/>
      <c r="AO169" s="159"/>
      <c r="AP169" s="159"/>
      <c r="AQ169" s="41"/>
    </row>
    <row r="170" spans="1:43" ht="13.5" customHeight="1" thickTop="1" thickBot="1" x14ac:dyDescent="0.25">
      <c r="A170" s="147">
        <v>168</v>
      </c>
      <c r="B170" s="41" t="s">
        <v>63</v>
      </c>
      <c r="C170" s="39">
        <v>42795</v>
      </c>
      <c r="D170" s="39"/>
      <c r="E170" s="40" t="s">
        <v>2322</v>
      </c>
      <c r="F170" s="129" t="s">
        <v>66</v>
      </c>
      <c r="G170" s="126" t="s">
        <v>75</v>
      </c>
      <c r="H170" s="41" t="s">
        <v>2079</v>
      </c>
      <c r="I170" s="42">
        <v>21000000</v>
      </c>
      <c r="J170" s="131">
        <f t="shared" si="14"/>
        <v>21000000</v>
      </c>
      <c r="K170" s="133" t="s">
        <v>85</v>
      </c>
      <c r="L170" s="41" t="s">
        <v>2323</v>
      </c>
      <c r="M170" s="44">
        <v>42796</v>
      </c>
      <c r="N170" s="44">
        <v>42979</v>
      </c>
      <c r="O170" s="44">
        <v>42979</v>
      </c>
      <c r="P170" s="134">
        <f t="shared" si="13"/>
        <v>183</v>
      </c>
      <c r="Q170" s="136">
        <v>6</v>
      </c>
      <c r="R170" s="60"/>
      <c r="S170" s="48"/>
      <c r="T170" s="48"/>
      <c r="U170" s="47"/>
      <c r="V170" s="47"/>
      <c r="W170" s="47"/>
      <c r="X170" s="139">
        <f t="shared" si="12"/>
        <v>0</v>
      </c>
      <c r="Y170" s="47"/>
      <c r="Z170" s="47"/>
      <c r="AA170" s="48"/>
      <c r="AB170" s="49"/>
      <c r="AC170" s="47"/>
      <c r="AD170" s="47"/>
      <c r="AE170" s="47"/>
      <c r="AF170" s="47"/>
      <c r="AG170" s="47"/>
      <c r="AH170" s="47"/>
      <c r="AI170" s="41"/>
      <c r="AJ170" s="41"/>
      <c r="AK170" s="51" t="e">
        <f>IF(#REF!="TERMINADO",100,100*(#REF!-M170+1)/P170)</f>
        <v>#REF!</v>
      </c>
      <c r="AL170" s="157"/>
      <c r="AM170" s="59"/>
      <c r="AN170" s="159"/>
      <c r="AO170" s="159"/>
      <c r="AP170" s="159"/>
      <c r="AQ170" s="41"/>
    </row>
    <row r="171" spans="1:43" ht="13.5" customHeight="1" thickTop="1" thickBot="1" x14ac:dyDescent="0.25">
      <c r="A171" s="147">
        <v>169</v>
      </c>
      <c r="B171" s="126" t="s">
        <v>2000</v>
      </c>
      <c r="C171" s="39">
        <v>42795</v>
      </c>
      <c r="D171" s="39"/>
      <c r="E171" s="40" t="s">
        <v>2324</v>
      </c>
      <c r="F171" s="129" t="s">
        <v>66</v>
      </c>
      <c r="G171" s="126" t="s">
        <v>75</v>
      </c>
      <c r="H171" s="41" t="s">
        <v>1989</v>
      </c>
      <c r="I171" s="42">
        <v>24000000</v>
      </c>
      <c r="J171" s="131">
        <f t="shared" si="14"/>
        <v>24000000</v>
      </c>
      <c r="K171" s="133" t="s">
        <v>85</v>
      </c>
      <c r="L171" s="41" t="s">
        <v>2325</v>
      </c>
      <c r="M171" s="44">
        <v>42797</v>
      </c>
      <c r="N171" s="44">
        <v>42980</v>
      </c>
      <c r="O171" s="44">
        <v>42980</v>
      </c>
      <c r="P171" s="134">
        <f t="shared" si="13"/>
        <v>183</v>
      </c>
      <c r="Q171" s="136">
        <v>6</v>
      </c>
      <c r="R171" s="60"/>
      <c r="S171" s="48"/>
      <c r="T171" s="48"/>
      <c r="U171" s="47"/>
      <c r="V171" s="47"/>
      <c r="W171" s="47"/>
      <c r="X171" s="139">
        <f t="shared" si="12"/>
        <v>0</v>
      </c>
      <c r="Y171" s="47"/>
      <c r="Z171" s="47"/>
      <c r="AA171" s="48"/>
      <c r="AB171" s="49"/>
      <c r="AC171" s="47"/>
      <c r="AD171" s="47"/>
      <c r="AE171" s="47"/>
      <c r="AF171" s="47"/>
      <c r="AG171" s="47"/>
      <c r="AH171" s="47"/>
      <c r="AI171" s="41"/>
      <c r="AJ171" s="41"/>
      <c r="AK171" s="51" t="e">
        <f>IF(#REF!="TERMINADO",100,100*(#REF!-M171+1)/P171)</f>
        <v>#REF!</v>
      </c>
      <c r="AL171" s="157"/>
      <c r="AM171" s="59"/>
      <c r="AN171" s="159"/>
      <c r="AO171" s="159"/>
      <c r="AP171" s="159"/>
      <c r="AQ171" s="41"/>
    </row>
    <row r="172" spans="1:43" ht="13.5" customHeight="1" thickTop="1" thickBot="1" x14ac:dyDescent="0.25">
      <c r="A172" s="147">
        <v>170</v>
      </c>
      <c r="B172" s="41" t="s">
        <v>2158</v>
      </c>
      <c r="C172" s="39">
        <v>42795</v>
      </c>
      <c r="D172" s="39"/>
      <c r="E172" s="40" t="s">
        <v>2326</v>
      </c>
      <c r="F172" s="129" t="s">
        <v>66</v>
      </c>
      <c r="G172" s="126" t="s">
        <v>75</v>
      </c>
      <c r="H172" s="41" t="s">
        <v>2079</v>
      </c>
      <c r="I172" s="42">
        <v>18000000</v>
      </c>
      <c r="J172" s="131">
        <f t="shared" si="14"/>
        <v>18000000</v>
      </c>
      <c r="K172" s="133" t="s">
        <v>85</v>
      </c>
      <c r="L172" s="41" t="s">
        <v>420</v>
      </c>
      <c r="M172" s="44">
        <v>42795</v>
      </c>
      <c r="N172" s="44">
        <v>43065</v>
      </c>
      <c r="O172" s="44">
        <v>43065</v>
      </c>
      <c r="P172" s="134">
        <f t="shared" si="13"/>
        <v>270</v>
      </c>
      <c r="Q172" s="136">
        <v>9</v>
      </c>
      <c r="R172" s="60"/>
      <c r="S172" s="48"/>
      <c r="T172" s="48"/>
      <c r="U172" s="47"/>
      <c r="V172" s="47"/>
      <c r="W172" s="47"/>
      <c r="X172" s="139">
        <f t="shared" si="12"/>
        <v>0</v>
      </c>
      <c r="Y172" s="47"/>
      <c r="Z172" s="47"/>
      <c r="AA172" s="48"/>
      <c r="AB172" s="49"/>
      <c r="AC172" s="47"/>
      <c r="AD172" s="47"/>
      <c r="AE172" s="47"/>
      <c r="AF172" s="47"/>
      <c r="AG172" s="47"/>
      <c r="AH172" s="47"/>
      <c r="AI172" s="41"/>
      <c r="AJ172" s="41"/>
      <c r="AK172" s="51" t="e">
        <f>IF(#REF!="TERMINADO",100,100*(#REF!-M172+1)/P172)</f>
        <v>#REF!</v>
      </c>
      <c r="AL172" s="157"/>
      <c r="AM172" s="59"/>
      <c r="AN172" s="159"/>
      <c r="AO172" s="159"/>
      <c r="AP172" s="159"/>
      <c r="AQ172" s="41"/>
    </row>
    <row r="173" spans="1:43" ht="13.5" customHeight="1" thickTop="1" thickBot="1" x14ac:dyDescent="0.25">
      <c r="A173" s="147">
        <v>171</v>
      </c>
      <c r="B173" s="41" t="s">
        <v>2158</v>
      </c>
      <c r="C173" s="39">
        <v>42795</v>
      </c>
      <c r="D173" s="39"/>
      <c r="E173" s="40" t="s">
        <v>2327</v>
      </c>
      <c r="F173" s="129" t="s">
        <v>66</v>
      </c>
      <c r="G173" s="126" t="s">
        <v>71</v>
      </c>
      <c r="H173" s="41" t="s">
        <v>2079</v>
      </c>
      <c r="I173" s="42">
        <v>13500000</v>
      </c>
      <c r="J173" s="131">
        <f t="shared" si="14"/>
        <v>13500000</v>
      </c>
      <c r="K173" s="133" t="s">
        <v>85</v>
      </c>
      <c r="L173" s="41" t="s">
        <v>603</v>
      </c>
      <c r="M173" s="44">
        <v>42795</v>
      </c>
      <c r="N173" s="44">
        <v>43065</v>
      </c>
      <c r="O173" s="44">
        <v>43065</v>
      </c>
      <c r="P173" s="134">
        <f t="shared" si="13"/>
        <v>270</v>
      </c>
      <c r="Q173" s="136">
        <v>9</v>
      </c>
      <c r="R173" s="60"/>
      <c r="S173" s="48"/>
      <c r="T173" s="48"/>
      <c r="U173" s="47"/>
      <c r="V173" s="47"/>
      <c r="W173" s="47"/>
      <c r="X173" s="139">
        <f t="shared" si="12"/>
        <v>0</v>
      </c>
      <c r="Y173" s="47"/>
      <c r="Z173" s="47"/>
      <c r="AA173" s="48"/>
      <c r="AB173" s="49"/>
      <c r="AC173" s="47"/>
      <c r="AD173" s="47"/>
      <c r="AE173" s="47"/>
      <c r="AF173" s="47"/>
      <c r="AG173" s="47"/>
      <c r="AH173" s="47"/>
      <c r="AI173" s="41"/>
      <c r="AJ173" s="41"/>
      <c r="AK173" s="51" t="e">
        <f>IF(#REF!="TERMINADO",100,100*(#REF!-M173+1)/P173)</f>
        <v>#REF!</v>
      </c>
      <c r="AL173" s="157"/>
      <c r="AM173" s="59"/>
      <c r="AN173" s="159"/>
      <c r="AO173" s="159"/>
      <c r="AP173" s="159"/>
      <c r="AQ173" s="41"/>
    </row>
    <row r="174" spans="1:43" ht="13.5" customHeight="1" thickTop="1" thickBot="1" x14ac:dyDescent="0.25">
      <c r="A174" s="147">
        <v>172</v>
      </c>
      <c r="B174" s="41" t="s">
        <v>53</v>
      </c>
      <c r="C174" s="39">
        <v>42795</v>
      </c>
      <c r="D174" s="39"/>
      <c r="E174" s="40" t="s">
        <v>2328</v>
      </c>
      <c r="F174" s="129" t="s">
        <v>66</v>
      </c>
      <c r="G174" s="126" t="s">
        <v>75</v>
      </c>
      <c r="H174" s="41" t="s">
        <v>1989</v>
      </c>
      <c r="I174" s="42">
        <v>31800000</v>
      </c>
      <c r="J174" s="131">
        <f t="shared" si="14"/>
        <v>31800000</v>
      </c>
      <c r="K174" s="133" t="s">
        <v>85</v>
      </c>
      <c r="L174" s="41" t="s">
        <v>2329</v>
      </c>
      <c r="M174" s="44">
        <v>42796</v>
      </c>
      <c r="N174" s="44">
        <v>42979</v>
      </c>
      <c r="O174" s="44">
        <v>42979</v>
      </c>
      <c r="P174" s="134">
        <f t="shared" si="13"/>
        <v>183</v>
      </c>
      <c r="Q174" s="136">
        <v>6</v>
      </c>
      <c r="R174" s="60"/>
      <c r="S174" s="48"/>
      <c r="T174" s="48"/>
      <c r="U174" s="47"/>
      <c r="V174" s="47"/>
      <c r="W174" s="47"/>
      <c r="X174" s="139">
        <f t="shared" si="12"/>
        <v>0</v>
      </c>
      <c r="Y174" s="47"/>
      <c r="Z174" s="47"/>
      <c r="AA174" s="48"/>
      <c r="AB174" s="49"/>
      <c r="AC174" s="47"/>
      <c r="AD174" s="47"/>
      <c r="AE174" s="47"/>
      <c r="AF174" s="47"/>
      <c r="AG174" s="47"/>
      <c r="AH174" s="47"/>
      <c r="AI174" s="41"/>
      <c r="AJ174" s="41"/>
      <c r="AK174" s="51" t="e">
        <f>IF(#REF!="TERMINADO",100,100*(#REF!-M174+1)/P174)</f>
        <v>#REF!</v>
      </c>
      <c r="AL174" s="157"/>
      <c r="AM174" s="59"/>
      <c r="AN174" s="159"/>
      <c r="AO174" s="159"/>
      <c r="AP174" s="159"/>
      <c r="AQ174" s="41"/>
    </row>
    <row r="175" spans="1:43" ht="13.5" customHeight="1" thickTop="1" thickBot="1" x14ac:dyDescent="0.25">
      <c r="A175" s="147">
        <v>173</v>
      </c>
      <c r="B175" s="126" t="s">
        <v>2000</v>
      </c>
      <c r="C175" s="39">
        <v>42795</v>
      </c>
      <c r="D175" s="39"/>
      <c r="E175" s="40" t="s">
        <v>2330</v>
      </c>
      <c r="F175" s="129" t="s">
        <v>66</v>
      </c>
      <c r="G175" s="126" t="s">
        <v>71</v>
      </c>
      <c r="H175" s="41" t="s">
        <v>2079</v>
      </c>
      <c r="I175" s="42">
        <v>7500000</v>
      </c>
      <c r="J175" s="131">
        <f t="shared" si="14"/>
        <v>7500000</v>
      </c>
      <c r="K175" s="133" t="s">
        <v>85</v>
      </c>
      <c r="L175" s="41" t="s">
        <v>2331</v>
      </c>
      <c r="M175" s="44">
        <v>42795</v>
      </c>
      <c r="N175" s="44">
        <v>42947</v>
      </c>
      <c r="O175" s="44">
        <v>42947</v>
      </c>
      <c r="P175" s="134">
        <f t="shared" si="13"/>
        <v>152</v>
      </c>
      <c r="Q175" s="136">
        <v>5</v>
      </c>
      <c r="R175" s="60"/>
      <c r="S175" s="48"/>
      <c r="T175" s="48"/>
      <c r="U175" s="47"/>
      <c r="V175" s="47"/>
      <c r="W175" s="47"/>
      <c r="X175" s="139">
        <f t="shared" si="12"/>
        <v>0</v>
      </c>
      <c r="Y175" s="47"/>
      <c r="Z175" s="47"/>
      <c r="AA175" s="48"/>
      <c r="AB175" s="49"/>
      <c r="AC175" s="47"/>
      <c r="AD175" s="47"/>
      <c r="AE175" s="47"/>
      <c r="AF175" s="47"/>
      <c r="AG175" s="47"/>
      <c r="AH175" s="47"/>
      <c r="AI175" s="41"/>
      <c r="AJ175" s="41"/>
      <c r="AK175" s="51" t="e">
        <f>IF(#REF!="TERMINADO",100,100*(#REF!-M175+1)/P175)</f>
        <v>#REF!</v>
      </c>
      <c r="AL175" s="157"/>
      <c r="AM175" s="59"/>
      <c r="AN175" s="159"/>
      <c r="AO175" s="159"/>
      <c r="AP175" s="159"/>
      <c r="AQ175" s="41"/>
    </row>
    <row r="176" spans="1:43" ht="13.5" customHeight="1" thickTop="1" thickBot="1" x14ac:dyDescent="0.25">
      <c r="A176" s="147">
        <v>174</v>
      </c>
      <c r="B176" s="41" t="s">
        <v>2160</v>
      </c>
      <c r="C176" s="39">
        <v>42796</v>
      </c>
      <c r="D176" s="39"/>
      <c r="E176" s="40" t="s">
        <v>2332</v>
      </c>
      <c r="F176" s="129" t="s">
        <v>66</v>
      </c>
      <c r="G176" s="126" t="s">
        <v>75</v>
      </c>
      <c r="H176" s="41" t="s">
        <v>2079</v>
      </c>
      <c r="I176" s="42">
        <v>43996000</v>
      </c>
      <c r="J176" s="131">
        <f t="shared" si="14"/>
        <v>43996000</v>
      </c>
      <c r="K176" s="133" t="s">
        <v>85</v>
      </c>
      <c r="L176" s="41" t="s">
        <v>2333</v>
      </c>
      <c r="M176" s="44">
        <v>42796</v>
      </c>
      <c r="N176" s="44">
        <v>43069</v>
      </c>
      <c r="O176" s="44">
        <v>43069</v>
      </c>
      <c r="P176" s="134">
        <f t="shared" si="13"/>
        <v>273</v>
      </c>
      <c r="Q176" s="136">
        <f>+P176/30</f>
        <v>9.1</v>
      </c>
      <c r="R176" s="60"/>
      <c r="S176" s="48"/>
      <c r="T176" s="48"/>
      <c r="U176" s="47"/>
      <c r="V176" s="47"/>
      <c r="W176" s="47"/>
      <c r="X176" s="139">
        <f t="shared" si="12"/>
        <v>0</v>
      </c>
      <c r="Y176" s="47"/>
      <c r="Z176" s="47"/>
      <c r="AA176" s="48"/>
      <c r="AB176" s="49"/>
      <c r="AC176" s="47"/>
      <c r="AD176" s="47"/>
      <c r="AE176" s="47"/>
      <c r="AF176" s="47"/>
      <c r="AG176" s="47"/>
      <c r="AH176" s="47"/>
      <c r="AI176" s="41"/>
      <c r="AJ176" s="41"/>
      <c r="AK176" s="51" t="e">
        <f>IF(#REF!="TERMINADO",100,100*(#REF!-M176+1)/P176)</f>
        <v>#REF!</v>
      </c>
      <c r="AL176" s="157"/>
      <c r="AM176" s="59"/>
      <c r="AN176" s="159"/>
      <c r="AO176" s="159"/>
      <c r="AP176" s="159"/>
      <c r="AQ176" s="41"/>
    </row>
    <row r="177" spans="1:43" ht="13.5" customHeight="1" thickTop="1" thickBot="1" x14ac:dyDescent="0.25">
      <c r="A177" s="147">
        <v>175</v>
      </c>
      <c r="B177" s="41" t="s">
        <v>597</v>
      </c>
      <c r="C177" s="39">
        <v>42796</v>
      </c>
      <c r="D177" s="39"/>
      <c r="E177" s="40" t="s">
        <v>2334</v>
      </c>
      <c r="F177" s="129" t="s">
        <v>66</v>
      </c>
      <c r="G177" s="126" t="s">
        <v>75</v>
      </c>
      <c r="H177" s="41" t="s">
        <v>1989</v>
      </c>
      <c r="I177" s="42">
        <v>22200000</v>
      </c>
      <c r="J177" s="131">
        <f t="shared" si="14"/>
        <v>22200000</v>
      </c>
      <c r="K177" s="133" t="s">
        <v>85</v>
      </c>
      <c r="L177" s="41" t="s">
        <v>302</v>
      </c>
      <c r="M177" s="44">
        <v>42801</v>
      </c>
      <c r="N177" s="44">
        <v>42984</v>
      </c>
      <c r="O177" s="44">
        <v>42984</v>
      </c>
      <c r="P177" s="134">
        <f t="shared" si="13"/>
        <v>183</v>
      </c>
      <c r="Q177" s="136">
        <v>6</v>
      </c>
      <c r="R177" s="60"/>
      <c r="S177" s="48"/>
      <c r="T177" s="48"/>
      <c r="U177" s="47"/>
      <c r="V177" s="47"/>
      <c r="W177" s="47"/>
      <c r="X177" s="139">
        <f t="shared" si="12"/>
        <v>0</v>
      </c>
      <c r="Y177" s="47"/>
      <c r="Z177" s="47"/>
      <c r="AA177" s="48"/>
      <c r="AB177" s="49"/>
      <c r="AC177" s="47"/>
      <c r="AD177" s="47"/>
      <c r="AE177" s="47"/>
      <c r="AF177" s="47"/>
      <c r="AG177" s="47"/>
      <c r="AH177" s="47"/>
      <c r="AI177" s="41"/>
      <c r="AJ177" s="41"/>
      <c r="AK177" s="51" t="e">
        <f>IF(#REF!="TERMINADO",100,100*(#REF!-M177+1)/P177)</f>
        <v>#REF!</v>
      </c>
      <c r="AL177" s="157"/>
      <c r="AM177" s="59"/>
      <c r="AN177" s="159"/>
      <c r="AO177" s="159"/>
      <c r="AP177" s="159"/>
      <c r="AQ177" s="41"/>
    </row>
    <row r="178" spans="1:43" ht="13.5" customHeight="1" thickTop="1" thickBot="1" x14ac:dyDescent="0.25">
      <c r="A178" s="147">
        <v>176</v>
      </c>
      <c r="B178" s="41" t="s">
        <v>2223</v>
      </c>
      <c r="C178" s="39">
        <v>42796</v>
      </c>
      <c r="D178" s="39"/>
      <c r="E178" s="40" t="s">
        <v>2335</v>
      </c>
      <c r="F178" s="129" t="s">
        <v>66</v>
      </c>
      <c r="G178" s="126" t="s">
        <v>75</v>
      </c>
      <c r="H178" s="41" t="s">
        <v>2079</v>
      </c>
      <c r="I178" s="42">
        <v>29400000</v>
      </c>
      <c r="J178" s="131">
        <f t="shared" si="14"/>
        <v>29400000</v>
      </c>
      <c r="K178" s="133" t="s">
        <v>85</v>
      </c>
      <c r="L178" s="41" t="s">
        <v>2336</v>
      </c>
      <c r="M178" s="44">
        <v>42796</v>
      </c>
      <c r="N178" s="44">
        <v>42979</v>
      </c>
      <c r="O178" s="44">
        <v>42979</v>
      </c>
      <c r="P178" s="134">
        <f t="shared" si="13"/>
        <v>183</v>
      </c>
      <c r="Q178" s="136">
        <f>+P178/30</f>
        <v>6.1</v>
      </c>
      <c r="R178" s="60"/>
      <c r="S178" s="48"/>
      <c r="T178" s="48"/>
      <c r="U178" s="47"/>
      <c r="V178" s="47"/>
      <c r="W178" s="47"/>
      <c r="X178" s="139">
        <f t="shared" si="12"/>
        <v>0</v>
      </c>
      <c r="Y178" s="47"/>
      <c r="Z178" s="47"/>
      <c r="AA178" s="48"/>
      <c r="AB178" s="49"/>
      <c r="AC178" s="47"/>
      <c r="AD178" s="47"/>
      <c r="AE178" s="47"/>
      <c r="AF178" s="47"/>
      <c r="AG178" s="47"/>
      <c r="AH178" s="47"/>
      <c r="AI178" s="41"/>
      <c r="AJ178" s="41"/>
      <c r="AK178" s="51" t="e">
        <f>IF(#REF!="TERMINADO",100,100*(#REF!-M178+1)/P178)</f>
        <v>#REF!</v>
      </c>
      <c r="AL178" s="157"/>
      <c r="AM178" s="59"/>
      <c r="AN178" s="159"/>
      <c r="AO178" s="159"/>
      <c r="AP178" s="159"/>
      <c r="AQ178" s="41"/>
    </row>
    <row r="179" spans="1:43" ht="13.5" customHeight="1" thickTop="1" thickBot="1" x14ac:dyDescent="0.25">
      <c r="A179" s="147">
        <v>177</v>
      </c>
      <c r="B179" s="41" t="s">
        <v>2139</v>
      </c>
      <c r="C179" s="39">
        <v>42796</v>
      </c>
      <c r="D179" s="39"/>
      <c r="E179" s="40" t="s">
        <v>2337</v>
      </c>
      <c r="F179" s="129" t="s">
        <v>66</v>
      </c>
      <c r="G179" s="126" t="s">
        <v>75</v>
      </c>
      <c r="H179" s="41" t="s">
        <v>2079</v>
      </c>
      <c r="I179" s="42">
        <v>50350000</v>
      </c>
      <c r="J179" s="131">
        <f t="shared" si="14"/>
        <v>50350000</v>
      </c>
      <c r="K179" s="133" t="s">
        <v>85</v>
      </c>
      <c r="L179" s="41" t="s">
        <v>2338</v>
      </c>
      <c r="M179" s="44">
        <v>42796</v>
      </c>
      <c r="N179" s="44">
        <v>43081</v>
      </c>
      <c r="O179" s="44">
        <v>43081</v>
      </c>
      <c r="P179" s="134">
        <f t="shared" si="13"/>
        <v>285</v>
      </c>
      <c r="Q179" s="173">
        <f>+P179/30</f>
        <v>9.5</v>
      </c>
      <c r="R179" s="60"/>
      <c r="S179" s="48"/>
      <c r="T179" s="48"/>
      <c r="U179" s="47"/>
      <c r="V179" s="47"/>
      <c r="W179" s="47"/>
      <c r="X179" s="139">
        <f t="shared" si="12"/>
        <v>0</v>
      </c>
      <c r="Y179" s="47"/>
      <c r="Z179" s="47"/>
      <c r="AA179" s="48"/>
      <c r="AB179" s="49"/>
      <c r="AC179" s="47"/>
      <c r="AD179" s="47"/>
      <c r="AE179" s="47"/>
      <c r="AF179" s="47"/>
      <c r="AG179" s="47"/>
      <c r="AH179" s="47"/>
      <c r="AI179" s="41"/>
      <c r="AJ179" s="41"/>
      <c r="AK179" s="51" t="e">
        <f>IF(#REF!="TERMINADO",100,100*(#REF!-M179+1)/P179)</f>
        <v>#REF!</v>
      </c>
      <c r="AL179" s="157"/>
      <c r="AM179" s="59"/>
      <c r="AN179" s="159"/>
      <c r="AO179" s="159"/>
      <c r="AP179" s="159"/>
      <c r="AQ179" s="41"/>
    </row>
    <row r="180" spans="1:43" ht="13.5" customHeight="1" thickTop="1" thickBot="1" x14ac:dyDescent="0.25">
      <c r="A180" s="147">
        <v>178</v>
      </c>
      <c r="B180" s="41" t="s">
        <v>2160</v>
      </c>
      <c r="C180" s="39">
        <v>42796</v>
      </c>
      <c r="D180" s="39"/>
      <c r="E180" s="40" t="s">
        <v>2339</v>
      </c>
      <c r="F180" s="129" t="s">
        <v>66</v>
      </c>
      <c r="G180" s="126" t="s">
        <v>75</v>
      </c>
      <c r="H180" s="41" t="s">
        <v>1989</v>
      </c>
      <c r="I180" s="42">
        <v>56700000</v>
      </c>
      <c r="J180" s="131">
        <f t="shared" si="14"/>
        <v>56700000</v>
      </c>
      <c r="K180" s="133" t="s">
        <v>85</v>
      </c>
      <c r="L180" s="41" t="s">
        <v>2340</v>
      </c>
      <c r="M180" s="44">
        <v>42796</v>
      </c>
      <c r="N180" s="44">
        <v>43066</v>
      </c>
      <c r="O180" s="44">
        <v>43066</v>
      </c>
      <c r="P180" s="134">
        <f t="shared" si="13"/>
        <v>270</v>
      </c>
      <c r="Q180" s="136">
        <f>+P180/30</f>
        <v>9</v>
      </c>
      <c r="R180" s="60"/>
      <c r="S180" s="48"/>
      <c r="T180" s="48"/>
      <c r="U180" s="47"/>
      <c r="V180" s="47"/>
      <c r="W180" s="47"/>
      <c r="X180" s="139">
        <f t="shared" si="12"/>
        <v>0</v>
      </c>
      <c r="Y180" s="47"/>
      <c r="Z180" s="47"/>
      <c r="AA180" s="48"/>
      <c r="AB180" s="49"/>
      <c r="AC180" s="47"/>
      <c r="AD180" s="47"/>
      <c r="AE180" s="47"/>
      <c r="AF180" s="47"/>
      <c r="AG180" s="47"/>
      <c r="AH180" s="47"/>
      <c r="AI180" s="41"/>
      <c r="AJ180" s="41"/>
      <c r="AK180" s="51" t="e">
        <f>IF(#REF!="TERMINADO",100,100*(#REF!-M180+1)/P180)</f>
        <v>#REF!</v>
      </c>
      <c r="AL180" s="157"/>
      <c r="AM180" s="59"/>
      <c r="AN180" s="159"/>
      <c r="AO180" s="159"/>
      <c r="AP180" s="159"/>
      <c r="AQ180" s="41"/>
    </row>
    <row r="181" spans="1:43" ht="13.5" customHeight="1" thickTop="1" thickBot="1" x14ac:dyDescent="0.25">
      <c r="A181" s="147">
        <v>179</v>
      </c>
      <c r="B181" s="41" t="s">
        <v>2158</v>
      </c>
      <c r="C181" s="39">
        <v>42797</v>
      </c>
      <c r="D181" s="39"/>
      <c r="E181" s="40" t="s">
        <v>2274</v>
      </c>
      <c r="F181" s="129" t="s">
        <v>66</v>
      </c>
      <c r="G181" s="126" t="s">
        <v>71</v>
      </c>
      <c r="H181" s="41" t="s">
        <v>2079</v>
      </c>
      <c r="I181" s="42">
        <v>21333333</v>
      </c>
      <c r="J181" s="131">
        <f t="shared" si="14"/>
        <v>21333333</v>
      </c>
      <c r="K181" s="133" t="s">
        <v>85</v>
      </c>
      <c r="L181" s="41" t="s">
        <v>448</v>
      </c>
      <c r="M181" s="44">
        <v>42797</v>
      </c>
      <c r="N181" s="44">
        <v>43053</v>
      </c>
      <c r="O181" s="44">
        <v>43053</v>
      </c>
      <c r="P181" s="134">
        <f t="shared" si="13"/>
        <v>256</v>
      </c>
      <c r="Q181" s="179">
        <f>+P181/30</f>
        <v>8.5333333333333332</v>
      </c>
      <c r="R181" s="60"/>
      <c r="S181" s="48"/>
      <c r="T181" s="48"/>
      <c r="U181" s="47"/>
      <c r="V181" s="47"/>
      <c r="W181" s="47"/>
      <c r="X181" s="139">
        <f t="shared" si="12"/>
        <v>0</v>
      </c>
      <c r="Y181" s="47"/>
      <c r="Z181" s="47"/>
      <c r="AA181" s="48"/>
      <c r="AB181" s="49"/>
      <c r="AC181" s="47"/>
      <c r="AD181" s="47"/>
      <c r="AE181" s="47"/>
      <c r="AF181" s="47"/>
      <c r="AG181" s="47"/>
      <c r="AH181" s="47"/>
      <c r="AI181" s="41"/>
      <c r="AJ181" s="41"/>
      <c r="AK181" s="51" t="e">
        <f>IF(#REF!="TERMINADO",100,100*(#REF!-M181+1)/P181)</f>
        <v>#REF!</v>
      </c>
      <c r="AL181" s="157"/>
      <c r="AM181" s="59"/>
      <c r="AN181" s="159"/>
      <c r="AO181" s="159"/>
      <c r="AP181" s="159"/>
      <c r="AQ181" s="41"/>
    </row>
    <row r="182" spans="1:43" ht="13.5" customHeight="1" thickTop="1" thickBot="1" x14ac:dyDescent="0.25">
      <c r="A182" s="147">
        <v>180</v>
      </c>
      <c r="B182" s="41" t="s">
        <v>2160</v>
      </c>
      <c r="C182" s="39">
        <v>42797</v>
      </c>
      <c r="D182" s="39"/>
      <c r="E182" s="40" t="s">
        <v>2341</v>
      </c>
      <c r="F182" s="129" t="s">
        <v>66</v>
      </c>
      <c r="G182" s="126" t="s">
        <v>75</v>
      </c>
      <c r="H182" s="41" t="s">
        <v>2079</v>
      </c>
      <c r="I182" s="42">
        <v>38666666</v>
      </c>
      <c r="J182" s="131">
        <f t="shared" si="14"/>
        <v>38666666</v>
      </c>
      <c r="K182" s="133" t="s">
        <v>85</v>
      </c>
      <c r="L182" s="41" t="s">
        <v>2342</v>
      </c>
      <c r="M182" s="44">
        <v>42797</v>
      </c>
      <c r="N182" s="44">
        <v>43069</v>
      </c>
      <c r="O182" s="44">
        <v>43069</v>
      </c>
      <c r="P182" s="134">
        <f t="shared" si="13"/>
        <v>272</v>
      </c>
      <c r="Q182" s="136">
        <f>+P182/30</f>
        <v>9.0666666666666664</v>
      </c>
      <c r="R182" s="60"/>
      <c r="S182" s="48"/>
      <c r="T182" s="48"/>
      <c r="U182" s="47"/>
      <c r="V182" s="47"/>
      <c r="W182" s="47"/>
      <c r="X182" s="139">
        <f t="shared" si="12"/>
        <v>0</v>
      </c>
      <c r="Y182" s="47"/>
      <c r="Z182" s="47"/>
      <c r="AA182" s="48"/>
      <c r="AB182" s="49"/>
      <c r="AC182" s="47"/>
      <c r="AD182" s="47"/>
      <c r="AE182" s="47"/>
      <c r="AF182" s="47"/>
      <c r="AG182" s="47"/>
      <c r="AH182" s="47"/>
      <c r="AI182" s="41"/>
      <c r="AJ182" s="41"/>
      <c r="AK182" s="51" t="e">
        <f>IF(#REF!="TERMINADO",100,100*(#REF!-M182+1)/P182)</f>
        <v>#REF!</v>
      </c>
      <c r="AL182" s="157"/>
      <c r="AM182" s="59"/>
      <c r="AN182" s="159"/>
      <c r="AO182" s="159"/>
      <c r="AP182" s="159"/>
      <c r="AQ182" s="41"/>
    </row>
    <row r="183" spans="1:43" ht="13.5" customHeight="1" thickTop="1" thickBot="1" x14ac:dyDescent="0.25">
      <c r="A183" s="147">
        <v>181</v>
      </c>
      <c r="B183" s="41" t="s">
        <v>2160</v>
      </c>
      <c r="C183" s="39">
        <v>42797</v>
      </c>
      <c r="D183" s="39"/>
      <c r="E183" s="40" t="s">
        <v>2343</v>
      </c>
      <c r="F183" s="129" t="s">
        <v>66</v>
      </c>
      <c r="G183" s="126" t="s">
        <v>75</v>
      </c>
      <c r="H183" s="41" t="s">
        <v>1989</v>
      </c>
      <c r="I183" s="42">
        <v>21000000</v>
      </c>
      <c r="J183" s="131">
        <f t="shared" si="14"/>
        <v>21000000</v>
      </c>
      <c r="K183" s="133" t="s">
        <v>85</v>
      </c>
      <c r="L183" s="41" t="s">
        <v>2344</v>
      </c>
      <c r="M183" s="44">
        <v>42797</v>
      </c>
      <c r="N183" s="44">
        <v>42980</v>
      </c>
      <c r="O183" s="44">
        <v>42980</v>
      </c>
      <c r="P183" s="134">
        <f t="shared" si="13"/>
        <v>183</v>
      </c>
      <c r="Q183" s="136">
        <v>6</v>
      </c>
      <c r="R183" s="60"/>
      <c r="S183" s="48"/>
      <c r="T183" s="48"/>
      <c r="U183" s="47"/>
      <c r="V183" s="47"/>
      <c r="W183" s="47"/>
      <c r="X183" s="139">
        <f t="shared" si="12"/>
        <v>0</v>
      </c>
      <c r="Y183" s="47"/>
      <c r="Z183" s="47"/>
      <c r="AA183" s="48"/>
      <c r="AB183" s="49"/>
      <c r="AC183" s="47"/>
      <c r="AD183" s="47"/>
      <c r="AE183" s="47"/>
      <c r="AF183" s="47"/>
      <c r="AG183" s="47"/>
      <c r="AH183" s="47"/>
      <c r="AI183" s="41"/>
      <c r="AJ183" s="41"/>
      <c r="AK183" s="51" t="e">
        <f>IF(#REF!="TERMINADO",100,100*(#REF!-M183+1)/P183)</f>
        <v>#REF!</v>
      </c>
      <c r="AL183" s="157"/>
      <c r="AM183" s="59"/>
      <c r="AN183" s="159"/>
      <c r="AO183" s="159"/>
      <c r="AP183" s="159"/>
      <c r="AQ183" s="41"/>
    </row>
    <row r="184" spans="1:43" ht="13.5" customHeight="1" thickTop="1" thickBot="1" x14ac:dyDescent="0.25">
      <c r="A184" s="147">
        <v>182</v>
      </c>
      <c r="B184" s="41" t="s">
        <v>2158</v>
      </c>
      <c r="C184" s="39">
        <v>42797</v>
      </c>
      <c r="D184" s="39"/>
      <c r="E184" s="40" t="s">
        <v>2274</v>
      </c>
      <c r="F184" s="129" t="s">
        <v>66</v>
      </c>
      <c r="G184" s="126" t="s">
        <v>71</v>
      </c>
      <c r="H184" s="41" t="s">
        <v>2079</v>
      </c>
      <c r="I184" s="42">
        <v>28050000</v>
      </c>
      <c r="J184" s="131">
        <f t="shared" si="14"/>
        <v>28050000</v>
      </c>
      <c r="K184" s="133" t="s">
        <v>85</v>
      </c>
      <c r="L184" s="41" t="s">
        <v>2345</v>
      </c>
      <c r="M184" s="44">
        <v>42797</v>
      </c>
      <c r="N184" s="44">
        <v>43052</v>
      </c>
      <c r="O184" s="44">
        <v>43052</v>
      </c>
      <c r="P184" s="134">
        <f t="shared" si="13"/>
        <v>255</v>
      </c>
      <c r="Q184" s="136">
        <v>8</v>
      </c>
      <c r="R184" s="60"/>
      <c r="S184" s="48"/>
      <c r="T184" s="48"/>
      <c r="U184" s="47"/>
      <c r="V184" s="47"/>
      <c r="W184" s="47"/>
      <c r="X184" s="139">
        <f t="shared" si="12"/>
        <v>0</v>
      </c>
      <c r="Y184" s="47"/>
      <c r="Z184" s="47"/>
      <c r="AA184" s="48"/>
      <c r="AB184" s="49"/>
      <c r="AC184" s="47"/>
      <c r="AD184" s="47"/>
      <c r="AE184" s="47"/>
      <c r="AF184" s="47"/>
      <c r="AG184" s="47"/>
      <c r="AH184" s="47"/>
      <c r="AI184" s="41"/>
      <c r="AJ184" s="41"/>
      <c r="AK184" s="51" t="e">
        <f>IF(#REF!="TERMINADO",100,100*(#REF!-M184+1)/P184)</f>
        <v>#REF!</v>
      </c>
      <c r="AL184" s="157"/>
      <c r="AM184" s="59"/>
      <c r="AN184" s="159"/>
      <c r="AO184" s="159"/>
      <c r="AP184" s="159"/>
      <c r="AQ184" s="41"/>
    </row>
    <row r="185" spans="1:43" ht="13.5" customHeight="1" thickTop="1" thickBot="1" x14ac:dyDescent="0.25">
      <c r="A185" s="147">
        <v>183</v>
      </c>
      <c r="B185" s="41" t="s">
        <v>2346</v>
      </c>
      <c r="C185" s="39">
        <v>42797</v>
      </c>
      <c r="D185" s="39"/>
      <c r="E185" s="40" t="s">
        <v>2347</v>
      </c>
      <c r="F185" s="129" t="s">
        <v>66</v>
      </c>
      <c r="G185" s="126" t="s">
        <v>75</v>
      </c>
      <c r="H185" s="41" t="s">
        <v>2079</v>
      </c>
      <c r="I185" s="42">
        <v>81148870</v>
      </c>
      <c r="J185" s="131">
        <f t="shared" si="14"/>
        <v>81148870</v>
      </c>
      <c r="K185" s="133" t="s">
        <v>85</v>
      </c>
      <c r="L185" s="41" t="s">
        <v>330</v>
      </c>
      <c r="M185" s="44">
        <v>42797</v>
      </c>
      <c r="N185" s="44">
        <v>43100</v>
      </c>
      <c r="O185" s="44">
        <v>43100</v>
      </c>
      <c r="P185" s="134">
        <f t="shared" si="13"/>
        <v>303</v>
      </c>
      <c r="Q185" s="136">
        <f>+P185/30</f>
        <v>10.1</v>
      </c>
      <c r="R185" s="60"/>
      <c r="S185" s="48"/>
      <c r="T185" s="48"/>
      <c r="U185" s="47"/>
      <c r="V185" s="47"/>
      <c r="W185" s="47"/>
      <c r="X185" s="139">
        <f t="shared" si="12"/>
        <v>0</v>
      </c>
      <c r="Y185" s="47"/>
      <c r="Z185" s="47"/>
      <c r="AA185" s="48"/>
      <c r="AB185" s="49"/>
      <c r="AC185" s="47"/>
      <c r="AD185" s="47"/>
      <c r="AE185" s="47"/>
      <c r="AF185" s="47"/>
      <c r="AG185" s="47"/>
      <c r="AH185" s="47"/>
      <c r="AI185" s="41"/>
      <c r="AJ185" s="41"/>
      <c r="AK185" s="51" t="e">
        <f>IF(#REF!="TERMINADO",100,100*(#REF!-M185+1)/P185)</f>
        <v>#REF!</v>
      </c>
      <c r="AL185" s="157"/>
      <c r="AM185" s="59"/>
      <c r="AN185" s="159"/>
      <c r="AO185" s="159"/>
      <c r="AP185" s="159"/>
      <c r="AQ185" s="41"/>
    </row>
    <row r="186" spans="1:43" ht="13.5" customHeight="1" thickTop="1" thickBot="1" x14ac:dyDescent="0.25">
      <c r="A186" s="147">
        <v>184</v>
      </c>
      <c r="B186" s="41" t="s">
        <v>597</v>
      </c>
      <c r="C186" s="39">
        <v>42797</v>
      </c>
      <c r="D186" s="39"/>
      <c r="E186" s="40" t="s">
        <v>2348</v>
      </c>
      <c r="F186" s="129" t="s">
        <v>66</v>
      </c>
      <c r="G186" s="126" t="s">
        <v>71</v>
      </c>
      <c r="H186" s="41" t="s">
        <v>2079</v>
      </c>
      <c r="I186" s="42">
        <v>13800000</v>
      </c>
      <c r="J186" s="131">
        <f t="shared" si="14"/>
        <v>13800000</v>
      </c>
      <c r="K186" s="133" t="s">
        <v>85</v>
      </c>
      <c r="L186" s="41" t="s">
        <v>2349</v>
      </c>
      <c r="M186" s="44">
        <v>42797</v>
      </c>
      <c r="N186" s="44">
        <v>42980</v>
      </c>
      <c r="O186" s="44">
        <v>42980</v>
      </c>
      <c r="P186" s="134">
        <f t="shared" si="13"/>
        <v>183</v>
      </c>
      <c r="Q186" s="136">
        <v>6</v>
      </c>
      <c r="R186" s="60"/>
      <c r="S186" s="48"/>
      <c r="T186" s="48"/>
      <c r="U186" s="47"/>
      <c r="V186" s="47"/>
      <c r="W186" s="47"/>
      <c r="X186" s="139">
        <f t="shared" si="12"/>
        <v>0</v>
      </c>
      <c r="Y186" s="47"/>
      <c r="Z186" s="47"/>
      <c r="AA186" s="48"/>
      <c r="AB186" s="49"/>
      <c r="AC186" s="47"/>
      <c r="AD186" s="47"/>
      <c r="AE186" s="47"/>
      <c r="AF186" s="47"/>
      <c r="AG186" s="47"/>
      <c r="AH186" s="47"/>
      <c r="AI186" s="41"/>
      <c r="AJ186" s="41"/>
      <c r="AK186" s="51" t="e">
        <f>IF(#REF!="TERMINADO",100,100*(#REF!-M186+1)/P186)</f>
        <v>#REF!</v>
      </c>
      <c r="AL186" s="157"/>
      <c r="AM186" s="59" t="s">
        <v>468</v>
      </c>
      <c r="AN186" s="159"/>
      <c r="AO186" s="159"/>
      <c r="AP186" s="159"/>
      <c r="AQ186" s="41"/>
    </row>
    <row r="187" spans="1:43" ht="13.5" customHeight="1" thickTop="1" thickBot="1" x14ac:dyDescent="0.25">
      <c r="A187" s="147">
        <v>185</v>
      </c>
      <c r="B187" s="41" t="s">
        <v>53</v>
      </c>
      <c r="C187" s="39">
        <v>42797</v>
      </c>
      <c r="D187" s="39"/>
      <c r="E187" s="40" t="s">
        <v>2350</v>
      </c>
      <c r="F187" s="129" t="s">
        <v>66</v>
      </c>
      <c r="G187" s="126" t="s">
        <v>71</v>
      </c>
      <c r="H187" s="41" t="s">
        <v>2079</v>
      </c>
      <c r="I187" s="42">
        <v>12000000</v>
      </c>
      <c r="J187" s="131">
        <f t="shared" si="14"/>
        <v>12000000</v>
      </c>
      <c r="K187" s="133" t="s">
        <v>85</v>
      </c>
      <c r="L187" s="41" t="s">
        <v>2351</v>
      </c>
      <c r="M187" s="44">
        <v>42797</v>
      </c>
      <c r="N187" s="44">
        <v>42980</v>
      </c>
      <c r="O187" s="44">
        <v>42980</v>
      </c>
      <c r="P187" s="134">
        <f t="shared" si="13"/>
        <v>183</v>
      </c>
      <c r="Q187" s="136">
        <v>6</v>
      </c>
      <c r="R187" s="60"/>
      <c r="S187" s="48"/>
      <c r="T187" s="48"/>
      <c r="U187" s="47"/>
      <c r="V187" s="47"/>
      <c r="W187" s="47"/>
      <c r="X187" s="139">
        <f t="shared" si="12"/>
        <v>0</v>
      </c>
      <c r="Y187" s="47"/>
      <c r="Z187" s="47"/>
      <c r="AA187" s="48"/>
      <c r="AB187" s="49"/>
      <c r="AC187" s="47"/>
      <c r="AD187" s="47"/>
      <c r="AE187" s="47"/>
      <c r="AF187" s="47"/>
      <c r="AG187" s="47"/>
      <c r="AH187" s="47"/>
      <c r="AI187" s="41"/>
      <c r="AJ187" s="41"/>
      <c r="AK187" s="51" t="e">
        <f>IF(#REF!="TERMINADO",100,100*(#REF!-M187+1)/P187)</f>
        <v>#REF!</v>
      </c>
      <c r="AL187" s="157"/>
      <c r="AM187" s="59"/>
      <c r="AN187" s="159"/>
      <c r="AO187" s="159"/>
      <c r="AP187" s="159"/>
      <c r="AQ187" s="41"/>
    </row>
    <row r="188" spans="1:43" ht="13.5" customHeight="1" thickTop="1" thickBot="1" x14ac:dyDescent="0.25">
      <c r="A188" s="147">
        <v>186</v>
      </c>
      <c r="B188" s="41" t="s">
        <v>2158</v>
      </c>
      <c r="C188" s="39">
        <v>42800</v>
      </c>
      <c r="D188" s="39"/>
      <c r="E188" s="40" t="s">
        <v>2327</v>
      </c>
      <c r="F188" s="129" t="s">
        <v>66</v>
      </c>
      <c r="G188" s="126" t="s">
        <v>71</v>
      </c>
      <c r="H188" s="41" t="s">
        <v>2079</v>
      </c>
      <c r="I188" s="42">
        <v>17000000</v>
      </c>
      <c r="J188" s="131">
        <f t="shared" si="14"/>
        <v>17000000</v>
      </c>
      <c r="K188" s="133" t="s">
        <v>85</v>
      </c>
      <c r="L188" s="41" t="s">
        <v>2352</v>
      </c>
      <c r="M188" s="44">
        <v>42800</v>
      </c>
      <c r="N188" s="44">
        <v>43055</v>
      </c>
      <c r="O188" s="44">
        <v>43055</v>
      </c>
      <c r="P188" s="134">
        <f t="shared" si="13"/>
        <v>255</v>
      </c>
      <c r="Q188" s="173">
        <v>8.5</v>
      </c>
      <c r="R188" s="60"/>
      <c r="S188" s="48"/>
      <c r="T188" s="48"/>
      <c r="U188" s="47"/>
      <c r="V188" s="47"/>
      <c r="W188" s="47"/>
      <c r="X188" s="139">
        <f t="shared" si="12"/>
        <v>0</v>
      </c>
      <c r="Y188" s="47"/>
      <c r="Z188" s="47"/>
      <c r="AA188" s="48"/>
      <c r="AB188" s="49"/>
      <c r="AC188" s="47"/>
      <c r="AD188" s="47"/>
      <c r="AE188" s="47"/>
      <c r="AF188" s="47"/>
      <c r="AG188" s="47"/>
      <c r="AH188" s="47"/>
      <c r="AI188" s="41"/>
      <c r="AJ188" s="41"/>
      <c r="AK188" s="51" t="e">
        <f>IF(#REF!="TERMINADO",100,100*(#REF!-M188+1)/P188)</f>
        <v>#REF!</v>
      </c>
      <c r="AL188" s="157"/>
      <c r="AM188" s="59"/>
      <c r="AN188" s="159"/>
      <c r="AO188" s="159"/>
      <c r="AP188" s="159"/>
      <c r="AQ188" s="41"/>
    </row>
    <row r="189" spans="1:43" ht="13.5" customHeight="1" thickTop="1" thickBot="1" x14ac:dyDescent="0.25">
      <c r="A189" s="147">
        <v>187</v>
      </c>
      <c r="B189" s="41" t="s">
        <v>2139</v>
      </c>
      <c r="C189" s="39">
        <v>42800</v>
      </c>
      <c r="D189" s="39"/>
      <c r="E189" s="40" t="s">
        <v>2353</v>
      </c>
      <c r="F189" s="129" t="s">
        <v>66</v>
      </c>
      <c r="G189" s="126" t="s">
        <v>75</v>
      </c>
      <c r="H189" s="41" t="s">
        <v>2079</v>
      </c>
      <c r="I189" s="42">
        <v>26500000</v>
      </c>
      <c r="J189" s="131">
        <f t="shared" si="14"/>
        <v>26500000</v>
      </c>
      <c r="K189" s="133" t="s">
        <v>85</v>
      </c>
      <c r="L189" s="41" t="s">
        <v>2354</v>
      </c>
      <c r="M189" s="44">
        <v>42800</v>
      </c>
      <c r="N189" s="44">
        <v>42952</v>
      </c>
      <c r="O189" s="44">
        <v>42952</v>
      </c>
      <c r="P189" s="134">
        <f t="shared" si="13"/>
        <v>152</v>
      </c>
      <c r="Q189" s="136">
        <f>+P189/30</f>
        <v>5.0666666666666664</v>
      </c>
      <c r="R189" s="60"/>
      <c r="S189" s="48"/>
      <c r="T189" s="48"/>
      <c r="U189" s="47"/>
      <c r="V189" s="47"/>
      <c r="W189" s="47"/>
      <c r="X189" s="139">
        <f t="shared" si="12"/>
        <v>0</v>
      </c>
      <c r="Y189" s="47"/>
      <c r="Z189" s="47"/>
      <c r="AA189" s="48"/>
      <c r="AB189" s="49"/>
      <c r="AC189" s="47"/>
      <c r="AD189" s="47"/>
      <c r="AE189" s="47"/>
      <c r="AF189" s="47"/>
      <c r="AG189" s="47"/>
      <c r="AH189" s="47"/>
      <c r="AI189" s="41"/>
      <c r="AJ189" s="41"/>
      <c r="AK189" s="51" t="e">
        <f>IF(#REF!="TERMINADO",100,100*(#REF!-M189+1)/P189)</f>
        <v>#REF!</v>
      </c>
      <c r="AL189" s="157"/>
      <c r="AM189" s="59" t="s">
        <v>2355</v>
      </c>
      <c r="AN189" s="159" t="s">
        <v>49</v>
      </c>
      <c r="AO189" s="164">
        <v>42926</v>
      </c>
      <c r="AP189" s="164">
        <v>42926</v>
      </c>
      <c r="AQ189" s="41" t="s">
        <v>2073</v>
      </c>
    </row>
    <row r="190" spans="1:43" ht="13.5" customHeight="1" thickTop="1" thickBot="1" x14ac:dyDescent="0.25">
      <c r="A190" s="147">
        <v>188</v>
      </c>
      <c r="B190" s="41" t="s">
        <v>166</v>
      </c>
      <c r="C190" s="39">
        <v>42801</v>
      </c>
      <c r="D190" s="39"/>
      <c r="E190" s="40" t="s">
        <v>2356</v>
      </c>
      <c r="F190" s="129" t="s">
        <v>66</v>
      </c>
      <c r="G190" s="126" t="s">
        <v>71</v>
      </c>
      <c r="H190" s="41" t="s">
        <v>2079</v>
      </c>
      <c r="I190" s="42">
        <v>18000000</v>
      </c>
      <c r="J190" s="131">
        <f t="shared" si="14"/>
        <v>18000000</v>
      </c>
      <c r="K190" s="133" t="s">
        <v>85</v>
      </c>
      <c r="L190" s="41" t="s">
        <v>2357</v>
      </c>
      <c r="M190" s="44">
        <v>42801</v>
      </c>
      <c r="N190" s="44">
        <v>42984</v>
      </c>
      <c r="O190" s="44">
        <v>42984</v>
      </c>
      <c r="P190" s="134">
        <f t="shared" si="13"/>
        <v>183</v>
      </c>
      <c r="Q190" s="136">
        <v>6</v>
      </c>
      <c r="R190" s="60"/>
      <c r="S190" s="48"/>
      <c r="T190" s="48"/>
      <c r="U190" s="47"/>
      <c r="V190" s="47"/>
      <c r="W190" s="47"/>
      <c r="X190" s="139">
        <f t="shared" si="12"/>
        <v>0</v>
      </c>
      <c r="Y190" s="47"/>
      <c r="Z190" s="47"/>
      <c r="AA190" s="48"/>
      <c r="AB190" s="49"/>
      <c r="AC190" s="47"/>
      <c r="AD190" s="47"/>
      <c r="AE190" s="47"/>
      <c r="AF190" s="47"/>
      <c r="AG190" s="47"/>
      <c r="AH190" s="47"/>
      <c r="AI190" s="41"/>
      <c r="AJ190" s="41"/>
      <c r="AK190" s="51" t="e">
        <f>IF(#REF!="TERMINADO",100,100*(#REF!-M190+1)/P190)</f>
        <v>#REF!</v>
      </c>
      <c r="AL190" s="157"/>
      <c r="AM190" s="59"/>
      <c r="AN190" s="159"/>
      <c r="AO190" s="159"/>
      <c r="AP190" s="159"/>
      <c r="AQ190" s="41"/>
    </row>
    <row r="191" spans="1:43" ht="13.5" customHeight="1" thickTop="1" thickBot="1" x14ac:dyDescent="0.25">
      <c r="A191" s="147">
        <v>189</v>
      </c>
      <c r="B191" s="41" t="s">
        <v>2160</v>
      </c>
      <c r="C191" s="39">
        <v>42801</v>
      </c>
      <c r="D191" s="39"/>
      <c r="E191" s="40" t="s">
        <v>2358</v>
      </c>
      <c r="F191" s="129" t="s">
        <v>66</v>
      </c>
      <c r="G191" s="126" t="s">
        <v>75</v>
      </c>
      <c r="H191" s="41" t="s">
        <v>2079</v>
      </c>
      <c r="I191" s="42">
        <v>77333328</v>
      </c>
      <c r="J191" s="131">
        <f t="shared" si="14"/>
        <v>77333328</v>
      </c>
      <c r="K191" s="133" t="s">
        <v>85</v>
      </c>
      <c r="L191" s="41" t="s">
        <v>2359</v>
      </c>
      <c r="M191" s="44">
        <v>42801</v>
      </c>
      <c r="N191" s="44">
        <v>43069</v>
      </c>
      <c r="O191" s="44">
        <v>43069</v>
      </c>
      <c r="P191" s="134">
        <f t="shared" si="13"/>
        <v>268</v>
      </c>
      <c r="Q191" s="136">
        <v>9</v>
      </c>
      <c r="R191" s="60"/>
      <c r="S191" s="48"/>
      <c r="T191" s="48"/>
      <c r="U191" s="47"/>
      <c r="V191" s="47"/>
      <c r="W191" s="47"/>
      <c r="X191" s="139">
        <f t="shared" si="12"/>
        <v>0</v>
      </c>
      <c r="Y191" s="47"/>
      <c r="Z191" s="47"/>
      <c r="AA191" s="48"/>
      <c r="AB191" s="49"/>
      <c r="AC191" s="47"/>
      <c r="AD191" s="47"/>
      <c r="AE191" s="47"/>
      <c r="AF191" s="47"/>
      <c r="AG191" s="47"/>
      <c r="AH191" s="47"/>
      <c r="AI191" s="41"/>
      <c r="AJ191" s="41"/>
      <c r="AK191" s="51" t="e">
        <f>IF(#REF!="TERMINADO",100,100*(#REF!-M191+1)/P191)</f>
        <v>#REF!</v>
      </c>
      <c r="AL191" s="157"/>
      <c r="AM191" s="59"/>
      <c r="AN191" s="159"/>
      <c r="AO191" s="159"/>
      <c r="AP191" s="159"/>
      <c r="AQ191" s="41"/>
    </row>
    <row r="192" spans="1:43" ht="13.5" customHeight="1" thickTop="1" thickBot="1" x14ac:dyDescent="0.25">
      <c r="A192" s="147">
        <v>190</v>
      </c>
      <c r="B192" s="41" t="s">
        <v>2360</v>
      </c>
      <c r="C192" s="39">
        <v>42801</v>
      </c>
      <c r="D192" s="39"/>
      <c r="E192" s="40" t="s">
        <v>2361</v>
      </c>
      <c r="F192" s="129" t="s">
        <v>66</v>
      </c>
      <c r="G192" s="126" t="s">
        <v>71</v>
      </c>
      <c r="H192" s="41" t="s">
        <v>2079</v>
      </c>
      <c r="I192" s="42">
        <v>12600000</v>
      </c>
      <c r="J192" s="131">
        <f t="shared" si="14"/>
        <v>12600000</v>
      </c>
      <c r="K192" s="133" t="s">
        <v>85</v>
      </c>
      <c r="L192" s="41" t="s">
        <v>2362</v>
      </c>
      <c r="M192" s="44">
        <v>42801</v>
      </c>
      <c r="N192" s="44">
        <v>42984</v>
      </c>
      <c r="O192" s="44">
        <v>42984</v>
      </c>
      <c r="P192" s="134">
        <f t="shared" si="13"/>
        <v>183</v>
      </c>
      <c r="Q192" s="136">
        <v>6</v>
      </c>
      <c r="R192" s="60"/>
      <c r="S192" s="48"/>
      <c r="T192" s="48"/>
      <c r="U192" s="47"/>
      <c r="V192" s="47"/>
      <c r="W192" s="47"/>
      <c r="X192" s="139">
        <f t="shared" si="12"/>
        <v>0</v>
      </c>
      <c r="Y192" s="47"/>
      <c r="Z192" s="47"/>
      <c r="AA192" s="48"/>
      <c r="AB192" s="49"/>
      <c r="AC192" s="47"/>
      <c r="AD192" s="47"/>
      <c r="AE192" s="47"/>
      <c r="AF192" s="47"/>
      <c r="AG192" s="47"/>
      <c r="AH192" s="47"/>
      <c r="AI192" s="41"/>
      <c r="AJ192" s="41"/>
      <c r="AK192" s="51" t="e">
        <f>IF(#REF!="TERMINADO",100,100*(#REF!-M192+1)/P192)</f>
        <v>#REF!</v>
      </c>
      <c r="AL192" s="157"/>
      <c r="AM192" s="59"/>
      <c r="AN192" s="159"/>
      <c r="AO192" s="159"/>
      <c r="AP192" s="159"/>
      <c r="AQ192" s="41"/>
    </row>
    <row r="193" spans="1:43" ht="13.5" customHeight="1" thickTop="1" thickBot="1" x14ac:dyDescent="0.25">
      <c r="A193" s="147">
        <v>191</v>
      </c>
      <c r="B193" s="41" t="s">
        <v>2158</v>
      </c>
      <c r="C193" s="39">
        <v>42801</v>
      </c>
      <c r="D193" s="39"/>
      <c r="E193" s="40" t="s">
        <v>2363</v>
      </c>
      <c r="F193" s="129" t="s">
        <v>66</v>
      </c>
      <c r="G193" s="126" t="s">
        <v>75</v>
      </c>
      <c r="H193" s="41" t="s">
        <v>2079</v>
      </c>
      <c r="I193" s="42">
        <v>42500000</v>
      </c>
      <c r="J193" s="131">
        <f t="shared" si="14"/>
        <v>42500000</v>
      </c>
      <c r="K193" s="133" t="s">
        <v>85</v>
      </c>
      <c r="L193" s="41" t="s">
        <v>421</v>
      </c>
      <c r="M193" s="44">
        <v>42801</v>
      </c>
      <c r="N193" s="44">
        <v>43061</v>
      </c>
      <c r="O193" s="44">
        <v>43061</v>
      </c>
      <c r="P193" s="134">
        <f t="shared" si="13"/>
        <v>260</v>
      </c>
      <c r="Q193" s="173">
        <f t="shared" ref="Q193:Q256" si="15">+P193/30</f>
        <v>8.6666666666666661</v>
      </c>
      <c r="R193" s="60"/>
      <c r="S193" s="48"/>
      <c r="T193" s="48"/>
      <c r="U193" s="47"/>
      <c r="V193" s="47"/>
      <c r="W193" s="47"/>
      <c r="X193" s="139">
        <f t="shared" si="12"/>
        <v>0</v>
      </c>
      <c r="Y193" s="47"/>
      <c r="Z193" s="47"/>
      <c r="AA193" s="48"/>
      <c r="AB193" s="49"/>
      <c r="AC193" s="47"/>
      <c r="AD193" s="47"/>
      <c r="AE193" s="47"/>
      <c r="AF193" s="47"/>
      <c r="AG193" s="47"/>
      <c r="AH193" s="47"/>
      <c r="AI193" s="41"/>
      <c r="AJ193" s="41"/>
      <c r="AK193" s="51" t="e">
        <f>IF(#REF!="TERMINADO",100,100*(#REF!-M193+1)/P193)</f>
        <v>#REF!</v>
      </c>
      <c r="AL193" s="157"/>
      <c r="AM193" s="59"/>
      <c r="AN193" s="159"/>
      <c r="AO193" s="159"/>
      <c r="AP193" s="159"/>
      <c r="AQ193" s="41"/>
    </row>
    <row r="194" spans="1:43" ht="13.5" customHeight="1" thickTop="1" thickBot="1" x14ac:dyDescent="0.25">
      <c r="A194" s="147">
        <v>192</v>
      </c>
      <c r="B194" s="41" t="s">
        <v>2160</v>
      </c>
      <c r="C194" s="39">
        <v>42801</v>
      </c>
      <c r="D194" s="39"/>
      <c r="E194" s="40" t="s">
        <v>2364</v>
      </c>
      <c r="F194" s="129" t="s">
        <v>66</v>
      </c>
      <c r="G194" s="126" t="s">
        <v>75</v>
      </c>
      <c r="H194" s="41" t="s">
        <v>2079</v>
      </c>
      <c r="I194" s="42">
        <v>54000000</v>
      </c>
      <c r="J194" s="131">
        <f t="shared" ref="J194:J225" si="16">+I194+AB194+AD194+AF194+AH194</f>
        <v>54000000</v>
      </c>
      <c r="K194" s="133" t="s">
        <v>85</v>
      </c>
      <c r="L194" s="41" t="s">
        <v>2365</v>
      </c>
      <c r="M194" s="44">
        <v>42801</v>
      </c>
      <c r="N194" s="44">
        <v>42984</v>
      </c>
      <c r="O194" s="44">
        <v>42984</v>
      </c>
      <c r="P194" s="134">
        <f t="shared" si="13"/>
        <v>183</v>
      </c>
      <c r="Q194" s="136">
        <f t="shared" si="15"/>
        <v>6.1</v>
      </c>
      <c r="R194" s="60"/>
      <c r="S194" s="48"/>
      <c r="T194" s="48"/>
      <c r="U194" s="47"/>
      <c r="V194" s="47"/>
      <c r="W194" s="47"/>
      <c r="X194" s="139">
        <f t="shared" si="12"/>
        <v>0</v>
      </c>
      <c r="Y194" s="47"/>
      <c r="Z194" s="47"/>
      <c r="AA194" s="48"/>
      <c r="AB194" s="49"/>
      <c r="AC194" s="47"/>
      <c r="AD194" s="47"/>
      <c r="AE194" s="47"/>
      <c r="AF194" s="47"/>
      <c r="AG194" s="47"/>
      <c r="AH194" s="47"/>
      <c r="AI194" s="41"/>
      <c r="AJ194" s="41"/>
      <c r="AK194" s="51" t="e">
        <f>IF(#REF!="TERMINADO",100,100*(#REF!-M194+1)/P194)</f>
        <v>#REF!</v>
      </c>
      <c r="AL194" s="157"/>
      <c r="AM194" s="59"/>
      <c r="AN194" s="159"/>
      <c r="AO194" s="159"/>
      <c r="AP194" s="159"/>
      <c r="AQ194" s="41"/>
    </row>
    <row r="195" spans="1:43" ht="13.5" customHeight="1" thickTop="1" thickBot="1" x14ac:dyDescent="0.25">
      <c r="A195" s="147">
        <v>193</v>
      </c>
      <c r="B195" s="126" t="s">
        <v>2000</v>
      </c>
      <c r="C195" s="39">
        <v>42801</v>
      </c>
      <c r="D195" s="39"/>
      <c r="E195" s="40" t="s">
        <v>2366</v>
      </c>
      <c r="F195" s="129" t="s">
        <v>66</v>
      </c>
      <c r="G195" s="126" t="s">
        <v>75</v>
      </c>
      <c r="H195" s="41" t="s">
        <v>2079</v>
      </c>
      <c r="I195" s="42">
        <v>36000000</v>
      </c>
      <c r="J195" s="131">
        <f t="shared" si="16"/>
        <v>36000000</v>
      </c>
      <c r="K195" s="133" t="s">
        <v>85</v>
      </c>
      <c r="L195" s="41" t="s">
        <v>2367</v>
      </c>
      <c r="M195" s="44">
        <v>42801</v>
      </c>
      <c r="N195" s="44">
        <v>42984</v>
      </c>
      <c r="O195" s="44">
        <v>42984</v>
      </c>
      <c r="P195" s="134">
        <f t="shared" si="13"/>
        <v>183</v>
      </c>
      <c r="Q195" s="136">
        <f t="shared" si="15"/>
        <v>6.1</v>
      </c>
      <c r="R195" s="60"/>
      <c r="S195" s="48"/>
      <c r="T195" s="48"/>
      <c r="U195" s="47"/>
      <c r="V195" s="47"/>
      <c r="W195" s="47"/>
      <c r="X195" s="139">
        <f t="shared" si="12"/>
        <v>0</v>
      </c>
      <c r="Y195" s="47"/>
      <c r="Z195" s="47"/>
      <c r="AA195" s="48"/>
      <c r="AB195" s="49"/>
      <c r="AC195" s="47"/>
      <c r="AD195" s="47"/>
      <c r="AE195" s="47"/>
      <c r="AF195" s="47"/>
      <c r="AG195" s="47"/>
      <c r="AH195" s="47"/>
      <c r="AI195" s="41"/>
      <c r="AJ195" s="41"/>
      <c r="AK195" s="51" t="e">
        <f>IF(#REF!="TERMINADO",100,100*(#REF!-M195+1)/P195)</f>
        <v>#REF!</v>
      </c>
      <c r="AL195" s="157"/>
      <c r="AM195" s="59" t="s">
        <v>485</v>
      </c>
      <c r="AN195" s="159"/>
      <c r="AO195" s="159"/>
      <c r="AP195" s="159"/>
      <c r="AQ195" s="41"/>
    </row>
    <row r="196" spans="1:43" ht="13.5" customHeight="1" thickTop="1" thickBot="1" x14ac:dyDescent="0.25">
      <c r="A196" s="147">
        <v>194</v>
      </c>
      <c r="B196" s="41" t="s">
        <v>2223</v>
      </c>
      <c r="C196" s="39">
        <v>42801</v>
      </c>
      <c r="D196" s="39"/>
      <c r="E196" s="40" t="s">
        <v>2368</v>
      </c>
      <c r="F196" s="129" t="s">
        <v>66</v>
      </c>
      <c r="G196" s="126" t="s">
        <v>71</v>
      </c>
      <c r="H196" s="41" t="s">
        <v>2079</v>
      </c>
      <c r="I196" s="42">
        <v>15600000</v>
      </c>
      <c r="J196" s="131">
        <f t="shared" si="16"/>
        <v>15600000</v>
      </c>
      <c r="K196" s="133" t="s">
        <v>85</v>
      </c>
      <c r="L196" s="41" t="s">
        <v>407</v>
      </c>
      <c r="M196" s="44">
        <v>42801</v>
      </c>
      <c r="N196" s="44">
        <v>42984</v>
      </c>
      <c r="O196" s="44">
        <v>42984</v>
      </c>
      <c r="P196" s="134">
        <f t="shared" si="13"/>
        <v>183</v>
      </c>
      <c r="Q196" s="136">
        <f t="shared" si="15"/>
        <v>6.1</v>
      </c>
      <c r="R196" s="60"/>
      <c r="S196" s="48"/>
      <c r="T196" s="48"/>
      <c r="U196" s="47"/>
      <c r="V196" s="47"/>
      <c r="W196" s="47"/>
      <c r="X196" s="139">
        <f t="shared" ref="X196:X259" si="17">R196+U196</f>
        <v>0</v>
      </c>
      <c r="Y196" s="47"/>
      <c r="Z196" s="47"/>
      <c r="AA196" s="48"/>
      <c r="AB196" s="49"/>
      <c r="AC196" s="47"/>
      <c r="AD196" s="47"/>
      <c r="AE196" s="47"/>
      <c r="AF196" s="47"/>
      <c r="AG196" s="47"/>
      <c r="AH196" s="47"/>
      <c r="AI196" s="41"/>
      <c r="AJ196" s="41"/>
      <c r="AK196" s="51" t="e">
        <f>IF(#REF!="TERMINADO",100,100*(#REF!-M196+1)/P196)</f>
        <v>#REF!</v>
      </c>
      <c r="AL196" s="157"/>
      <c r="AM196" s="59"/>
      <c r="AN196" s="159"/>
      <c r="AO196" s="159"/>
      <c r="AP196" s="159"/>
      <c r="AQ196" s="41"/>
    </row>
    <row r="197" spans="1:43" ht="13.5" customHeight="1" thickTop="1" thickBot="1" x14ac:dyDescent="0.25">
      <c r="A197" s="147">
        <v>195</v>
      </c>
      <c r="B197" s="41" t="s">
        <v>63</v>
      </c>
      <c r="C197" s="39">
        <v>42802</v>
      </c>
      <c r="D197" s="39"/>
      <c r="E197" s="40" t="s">
        <v>2369</v>
      </c>
      <c r="F197" s="129" t="s">
        <v>66</v>
      </c>
      <c r="G197" s="126" t="s">
        <v>71</v>
      </c>
      <c r="H197" s="41" t="s">
        <v>2079</v>
      </c>
      <c r="I197" s="42">
        <v>16200000</v>
      </c>
      <c r="J197" s="131">
        <f t="shared" si="16"/>
        <v>16200000</v>
      </c>
      <c r="K197" s="133" t="s">
        <v>85</v>
      </c>
      <c r="L197" s="41" t="s">
        <v>2370</v>
      </c>
      <c r="M197" s="44">
        <v>42802</v>
      </c>
      <c r="N197" s="44">
        <v>42985</v>
      </c>
      <c r="O197" s="44">
        <v>42985</v>
      </c>
      <c r="P197" s="134">
        <f t="shared" si="13"/>
        <v>183</v>
      </c>
      <c r="Q197" s="136">
        <f t="shared" si="15"/>
        <v>6.1</v>
      </c>
      <c r="R197" s="60"/>
      <c r="S197" s="48"/>
      <c r="T197" s="48"/>
      <c r="U197" s="47"/>
      <c r="V197" s="47"/>
      <c r="W197" s="47"/>
      <c r="X197" s="139">
        <f t="shared" si="17"/>
        <v>0</v>
      </c>
      <c r="Y197" s="47"/>
      <c r="Z197" s="47"/>
      <c r="AA197" s="48"/>
      <c r="AB197" s="49"/>
      <c r="AC197" s="47"/>
      <c r="AD197" s="47"/>
      <c r="AE197" s="47"/>
      <c r="AF197" s="47"/>
      <c r="AG197" s="47"/>
      <c r="AH197" s="47"/>
      <c r="AI197" s="41"/>
      <c r="AJ197" s="41"/>
      <c r="AK197" s="51" t="e">
        <f>IF(#REF!="TERMINADO",100,100*(#REF!-M197+1)/P197)</f>
        <v>#REF!</v>
      </c>
      <c r="AL197" s="157"/>
      <c r="AM197" s="59"/>
      <c r="AN197" s="159"/>
      <c r="AO197" s="159"/>
      <c r="AP197" s="159"/>
      <c r="AQ197" s="41"/>
    </row>
    <row r="198" spans="1:43" ht="13.5" customHeight="1" thickTop="1" thickBot="1" x14ac:dyDescent="0.25">
      <c r="A198" s="147">
        <v>196</v>
      </c>
      <c r="B198" s="41" t="s">
        <v>166</v>
      </c>
      <c r="C198" s="39">
        <v>42802</v>
      </c>
      <c r="D198" s="39"/>
      <c r="E198" s="40" t="s">
        <v>2371</v>
      </c>
      <c r="F198" s="129" t="s">
        <v>66</v>
      </c>
      <c r="G198" s="126" t="s">
        <v>75</v>
      </c>
      <c r="H198" s="41" t="s">
        <v>2079</v>
      </c>
      <c r="I198" s="42">
        <v>27000000</v>
      </c>
      <c r="J198" s="131">
        <f t="shared" si="16"/>
        <v>27000000</v>
      </c>
      <c r="K198" s="133" t="s">
        <v>85</v>
      </c>
      <c r="L198" s="41" t="s">
        <v>2372</v>
      </c>
      <c r="M198" s="44">
        <v>42802</v>
      </c>
      <c r="N198" s="44">
        <v>42985</v>
      </c>
      <c r="O198" s="44">
        <v>42985</v>
      </c>
      <c r="P198" s="134">
        <f t="shared" si="13"/>
        <v>183</v>
      </c>
      <c r="Q198" s="136">
        <f t="shared" si="15"/>
        <v>6.1</v>
      </c>
      <c r="R198" s="60"/>
      <c r="S198" s="48"/>
      <c r="T198" s="48"/>
      <c r="U198" s="47"/>
      <c r="V198" s="47"/>
      <c r="W198" s="47"/>
      <c r="X198" s="139">
        <f t="shared" si="17"/>
        <v>0</v>
      </c>
      <c r="Y198" s="47"/>
      <c r="Z198" s="47"/>
      <c r="AA198" s="48"/>
      <c r="AB198" s="49"/>
      <c r="AC198" s="47"/>
      <c r="AD198" s="47"/>
      <c r="AE198" s="47"/>
      <c r="AF198" s="47"/>
      <c r="AG198" s="47"/>
      <c r="AH198" s="47"/>
      <c r="AI198" s="41"/>
      <c r="AJ198" s="41"/>
      <c r="AK198" s="51" t="e">
        <f>IF(#REF!="TERMINADO",100,100*(#REF!-M198+1)/P198)</f>
        <v>#REF!</v>
      </c>
      <c r="AL198" s="157"/>
      <c r="AM198" s="59"/>
      <c r="AN198" s="159"/>
      <c r="AO198" s="159"/>
      <c r="AP198" s="159"/>
      <c r="AQ198" s="41"/>
    </row>
    <row r="199" spans="1:43" ht="13.5" customHeight="1" thickTop="1" thickBot="1" x14ac:dyDescent="0.25">
      <c r="A199" s="147">
        <v>197</v>
      </c>
      <c r="B199" s="41" t="s">
        <v>166</v>
      </c>
      <c r="C199" s="39">
        <v>42802</v>
      </c>
      <c r="D199" s="39"/>
      <c r="E199" s="40" t="s">
        <v>2373</v>
      </c>
      <c r="F199" s="129" t="s">
        <v>66</v>
      </c>
      <c r="G199" s="126" t="s">
        <v>75</v>
      </c>
      <c r="H199" s="41" t="s">
        <v>2079</v>
      </c>
      <c r="I199" s="42">
        <v>36000000</v>
      </c>
      <c r="J199" s="131">
        <f t="shared" si="16"/>
        <v>36000000</v>
      </c>
      <c r="K199" s="133" t="s">
        <v>85</v>
      </c>
      <c r="L199" s="41" t="s">
        <v>2374</v>
      </c>
      <c r="M199" s="44">
        <v>42802</v>
      </c>
      <c r="N199" s="44">
        <v>42954</v>
      </c>
      <c r="O199" s="44">
        <v>42954</v>
      </c>
      <c r="P199" s="134">
        <f t="shared" si="13"/>
        <v>152</v>
      </c>
      <c r="Q199" s="136">
        <f t="shared" si="15"/>
        <v>5.0666666666666664</v>
      </c>
      <c r="R199" s="60"/>
      <c r="S199" s="48"/>
      <c r="T199" s="48"/>
      <c r="U199" s="47"/>
      <c r="V199" s="47"/>
      <c r="W199" s="47"/>
      <c r="X199" s="139">
        <f t="shared" si="17"/>
        <v>0</v>
      </c>
      <c r="Y199" s="47"/>
      <c r="Z199" s="47"/>
      <c r="AA199" s="48"/>
      <c r="AB199" s="49"/>
      <c r="AC199" s="47"/>
      <c r="AD199" s="47"/>
      <c r="AE199" s="47"/>
      <c r="AF199" s="47"/>
      <c r="AG199" s="47"/>
      <c r="AH199" s="47"/>
      <c r="AI199" s="41"/>
      <c r="AJ199" s="41"/>
      <c r="AK199" s="51" t="e">
        <f>IF(#REF!="TERMINADO",100,100*(#REF!-M199+1)/P199)</f>
        <v>#REF!</v>
      </c>
      <c r="AL199" s="157"/>
      <c r="AM199" s="59"/>
      <c r="AN199" s="159"/>
      <c r="AO199" s="159"/>
      <c r="AP199" s="159"/>
      <c r="AQ199" s="41"/>
    </row>
    <row r="200" spans="1:43" ht="13.5" customHeight="1" thickTop="1" thickBot="1" x14ac:dyDescent="0.25">
      <c r="A200" s="147">
        <v>198</v>
      </c>
      <c r="B200" s="41" t="s">
        <v>2158</v>
      </c>
      <c r="C200" s="39">
        <v>42803</v>
      </c>
      <c r="D200" s="39"/>
      <c r="E200" s="40" t="s">
        <v>2375</v>
      </c>
      <c r="F200" s="129" t="s">
        <v>66</v>
      </c>
      <c r="G200" s="126" t="s">
        <v>75</v>
      </c>
      <c r="H200" s="41" t="s">
        <v>2079</v>
      </c>
      <c r="I200" s="42">
        <v>68000000</v>
      </c>
      <c r="J200" s="131">
        <f t="shared" si="16"/>
        <v>68000000</v>
      </c>
      <c r="K200" s="133" t="s">
        <v>85</v>
      </c>
      <c r="L200" s="41" t="s">
        <v>571</v>
      </c>
      <c r="M200" s="44">
        <v>42803</v>
      </c>
      <c r="N200" s="44">
        <v>43058</v>
      </c>
      <c r="O200" s="44">
        <v>43058</v>
      </c>
      <c r="P200" s="134">
        <f t="shared" si="13"/>
        <v>255</v>
      </c>
      <c r="Q200" s="173">
        <f t="shared" si="15"/>
        <v>8.5</v>
      </c>
      <c r="R200" s="60"/>
      <c r="S200" s="48"/>
      <c r="T200" s="48"/>
      <c r="U200" s="47"/>
      <c r="V200" s="47"/>
      <c r="W200" s="47"/>
      <c r="X200" s="139">
        <f t="shared" si="17"/>
        <v>0</v>
      </c>
      <c r="Y200" s="47"/>
      <c r="Z200" s="47"/>
      <c r="AA200" s="48"/>
      <c r="AB200" s="49"/>
      <c r="AC200" s="47"/>
      <c r="AD200" s="47"/>
      <c r="AE200" s="47"/>
      <c r="AF200" s="47"/>
      <c r="AG200" s="47"/>
      <c r="AH200" s="47"/>
      <c r="AI200" s="41"/>
      <c r="AJ200" s="41"/>
      <c r="AK200" s="51" t="e">
        <f>IF(#REF!="TERMINADO",100,100*(#REF!-M200+1)/P200)</f>
        <v>#REF!</v>
      </c>
      <c r="AL200" s="157"/>
      <c r="AM200" s="59"/>
      <c r="AN200" s="159"/>
      <c r="AO200" s="159"/>
      <c r="AP200" s="159"/>
      <c r="AQ200" s="41"/>
    </row>
    <row r="201" spans="1:43" ht="13.5" customHeight="1" thickTop="1" thickBot="1" x14ac:dyDescent="0.25">
      <c r="A201" s="147">
        <v>199</v>
      </c>
      <c r="B201" s="41" t="s">
        <v>2160</v>
      </c>
      <c r="C201" s="39">
        <v>42803</v>
      </c>
      <c r="D201" s="39"/>
      <c r="E201" s="40" t="s">
        <v>2376</v>
      </c>
      <c r="F201" s="129" t="s">
        <v>66</v>
      </c>
      <c r="G201" s="126" t="s">
        <v>75</v>
      </c>
      <c r="H201" s="41" t="s">
        <v>2079</v>
      </c>
      <c r="I201" s="42">
        <v>39996000</v>
      </c>
      <c r="J201" s="131">
        <f t="shared" si="16"/>
        <v>39996000</v>
      </c>
      <c r="K201" s="133" t="s">
        <v>85</v>
      </c>
      <c r="L201" s="41" t="s">
        <v>378</v>
      </c>
      <c r="M201" s="44">
        <v>42808</v>
      </c>
      <c r="N201" s="44">
        <v>43082</v>
      </c>
      <c r="O201" s="44">
        <v>43082</v>
      </c>
      <c r="P201" s="134">
        <f t="shared" si="13"/>
        <v>274</v>
      </c>
      <c r="Q201" s="136">
        <f t="shared" si="15"/>
        <v>9.1333333333333329</v>
      </c>
      <c r="R201" s="60"/>
      <c r="S201" s="48"/>
      <c r="T201" s="48"/>
      <c r="U201" s="47"/>
      <c r="V201" s="47"/>
      <c r="W201" s="47"/>
      <c r="X201" s="139">
        <f t="shared" si="17"/>
        <v>0</v>
      </c>
      <c r="Y201" s="47"/>
      <c r="Z201" s="47"/>
      <c r="AA201" s="48"/>
      <c r="AB201" s="49"/>
      <c r="AC201" s="47"/>
      <c r="AD201" s="47"/>
      <c r="AE201" s="47"/>
      <c r="AF201" s="47"/>
      <c r="AG201" s="47"/>
      <c r="AH201" s="47"/>
      <c r="AI201" s="41"/>
      <c r="AJ201" s="41"/>
      <c r="AK201" s="51" t="e">
        <f>IF(#REF!="TERMINADO",100,100*(#REF!-M201+1)/P201)</f>
        <v>#REF!</v>
      </c>
      <c r="AL201" s="157"/>
      <c r="AM201" s="59"/>
      <c r="AN201" s="159"/>
      <c r="AO201" s="159"/>
      <c r="AP201" s="159"/>
      <c r="AQ201" s="41"/>
    </row>
    <row r="202" spans="1:43" ht="13.5" customHeight="1" thickTop="1" thickBot="1" x14ac:dyDescent="0.25">
      <c r="A202" s="147">
        <v>200</v>
      </c>
      <c r="B202" s="41" t="s">
        <v>2158</v>
      </c>
      <c r="C202" s="39">
        <v>42803</v>
      </c>
      <c r="D202" s="39"/>
      <c r="E202" s="40" t="s">
        <v>2377</v>
      </c>
      <c r="F202" s="129" t="s">
        <v>66</v>
      </c>
      <c r="G202" s="126" t="s">
        <v>71</v>
      </c>
      <c r="H202" s="41" t="s">
        <v>2079</v>
      </c>
      <c r="I202" s="42">
        <v>18000000</v>
      </c>
      <c r="J202" s="131">
        <f t="shared" si="16"/>
        <v>18000000</v>
      </c>
      <c r="K202" s="133" t="s">
        <v>85</v>
      </c>
      <c r="L202" s="41" t="s">
        <v>2378</v>
      </c>
      <c r="M202" s="44">
        <v>42803</v>
      </c>
      <c r="N202" s="44">
        <v>43077</v>
      </c>
      <c r="O202" s="44">
        <v>43077</v>
      </c>
      <c r="P202" s="134">
        <f t="shared" si="13"/>
        <v>274</v>
      </c>
      <c r="Q202" s="136">
        <f t="shared" si="15"/>
        <v>9.1333333333333329</v>
      </c>
      <c r="R202" s="60"/>
      <c r="S202" s="48"/>
      <c r="T202" s="48"/>
      <c r="U202" s="47"/>
      <c r="V202" s="47"/>
      <c r="W202" s="47"/>
      <c r="X202" s="139">
        <f t="shared" si="17"/>
        <v>0</v>
      </c>
      <c r="Y202" s="47"/>
      <c r="Z202" s="47"/>
      <c r="AA202" s="48"/>
      <c r="AB202" s="49"/>
      <c r="AC202" s="47"/>
      <c r="AD202" s="47"/>
      <c r="AE202" s="47"/>
      <c r="AF202" s="47"/>
      <c r="AG202" s="47"/>
      <c r="AH202" s="47"/>
      <c r="AI202" s="41"/>
      <c r="AJ202" s="41"/>
      <c r="AK202" s="51" t="e">
        <f>IF(#REF!="TERMINADO",100,100*(#REF!-M202+1)/P202)</f>
        <v>#REF!</v>
      </c>
      <c r="AL202" s="157"/>
      <c r="AM202" s="59"/>
      <c r="AN202" s="159"/>
      <c r="AO202" s="159"/>
      <c r="AP202" s="159"/>
      <c r="AQ202" s="41"/>
    </row>
    <row r="203" spans="1:43" ht="13.5" customHeight="1" thickTop="1" thickBot="1" x14ac:dyDescent="0.25">
      <c r="A203" s="147">
        <v>201</v>
      </c>
      <c r="B203" s="41" t="s">
        <v>597</v>
      </c>
      <c r="C203" s="39">
        <v>42803</v>
      </c>
      <c r="D203" s="39"/>
      <c r="E203" s="40" t="s">
        <v>2379</v>
      </c>
      <c r="F203" s="129" t="s">
        <v>66</v>
      </c>
      <c r="G203" s="126" t="s">
        <v>71</v>
      </c>
      <c r="H203" s="41" t="s">
        <v>2079</v>
      </c>
      <c r="I203" s="42">
        <v>11760000</v>
      </c>
      <c r="J203" s="131">
        <f t="shared" si="16"/>
        <v>11760000</v>
      </c>
      <c r="K203" s="133" t="s">
        <v>85</v>
      </c>
      <c r="L203" s="41" t="s">
        <v>2380</v>
      </c>
      <c r="M203" s="44">
        <v>42803</v>
      </c>
      <c r="N203" s="44">
        <v>42986</v>
      </c>
      <c r="O203" s="44">
        <v>42986</v>
      </c>
      <c r="P203" s="134">
        <f t="shared" si="13"/>
        <v>183</v>
      </c>
      <c r="Q203" s="136">
        <f t="shared" si="15"/>
        <v>6.1</v>
      </c>
      <c r="R203" s="60"/>
      <c r="S203" s="48"/>
      <c r="T203" s="48"/>
      <c r="U203" s="47"/>
      <c r="V203" s="47"/>
      <c r="W203" s="47"/>
      <c r="X203" s="139">
        <f t="shared" si="17"/>
        <v>0</v>
      </c>
      <c r="Y203" s="47"/>
      <c r="Z203" s="47"/>
      <c r="AA203" s="48"/>
      <c r="AB203" s="49"/>
      <c r="AC203" s="47"/>
      <c r="AD203" s="47"/>
      <c r="AE203" s="47"/>
      <c r="AF203" s="47"/>
      <c r="AG203" s="47"/>
      <c r="AH203" s="47"/>
      <c r="AI203" s="41"/>
      <c r="AJ203" s="41"/>
      <c r="AK203" s="51" t="e">
        <f>IF(#REF!="TERMINADO",100,100*(#REF!-M203+1)/P203)</f>
        <v>#REF!</v>
      </c>
      <c r="AL203" s="157"/>
      <c r="AM203" s="59"/>
      <c r="AN203" s="159"/>
      <c r="AO203" s="159"/>
      <c r="AP203" s="159"/>
      <c r="AQ203" s="41"/>
    </row>
    <row r="204" spans="1:43" ht="13.5" customHeight="1" thickTop="1" thickBot="1" x14ac:dyDescent="0.25">
      <c r="A204" s="147">
        <v>202</v>
      </c>
      <c r="B204" s="41" t="s">
        <v>2160</v>
      </c>
      <c r="C204" s="39">
        <v>42803</v>
      </c>
      <c r="D204" s="39"/>
      <c r="E204" s="40" t="s">
        <v>2381</v>
      </c>
      <c r="F204" s="129" t="s">
        <v>66</v>
      </c>
      <c r="G204" s="126" t="s">
        <v>71</v>
      </c>
      <c r="H204" s="41" t="s">
        <v>2079</v>
      </c>
      <c r="I204" s="42">
        <v>16200000</v>
      </c>
      <c r="J204" s="131">
        <f t="shared" si="16"/>
        <v>16200000</v>
      </c>
      <c r="K204" s="133" t="s">
        <v>85</v>
      </c>
      <c r="L204" s="41" t="s">
        <v>443</v>
      </c>
      <c r="M204" s="44">
        <v>42803</v>
      </c>
      <c r="N204" s="44">
        <v>43077</v>
      </c>
      <c r="O204" s="44">
        <v>43077</v>
      </c>
      <c r="P204" s="134">
        <f t="shared" si="13"/>
        <v>274</v>
      </c>
      <c r="Q204" s="136">
        <f t="shared" si="15"/>
        <v>9.1333333333333329</v>
      </c>
      <c r="R204" s="60"/>
      <c r="S204" s="48"/>
      <c r="T204" s="48"/>
      <c r="U204" s="47"/>
      <c r="V204" s="47"/>
      <c r="W204" s="47"/>
      <c r="X204" s="139">
        <f t="shared" si="17"/>
        <v>0</v>
      </c>
      <c r="Y204" s="47"/>
      <c r="Z204" s="47"/>
      <c r="AA204" s="48"/>
      <c r="AB204" s="49"/>
      <c r="AC204" s="47"/>
      <c r="AD204" s="47"/>
      <c r="AE204" s="47"/>
      <c r="AF204" s="47"/>
      <c r="AG204" s="47"/>
      <c r="AH204" s="47"/>
      <c r="AI204" s="41"/>
      <c r="AJ204" s="41"/>
      <c r="AK204" s="51" t="e">
        <f>IF(#REF!="TERMINADO",100,100*(#REF!-M204+1)/P204)</f>
        <v>#REF!</v>
      </c>
      <c r="AL204" s="157"/>
      <c r="AM204" s="59"/>
      <c r="AN204" s="159"/>
      <c r="AO204" s="159"/>
      <c r="AP204" s="159"/>
      <c r="AQ204" s="41"/>
    </row>
    <row r="205" spans="1:43" ht="13.5" customHeight="1" thickTop="1" thickBot="1" x14ac:dyDescent="0.25">
      <c r="A205" s="147">
        <v>203</v>
      </c>
      <c r="B205" s="41" t="s">
        <v>53</v>
      </c>
      <c r="C205" s="39">
        <v>42803</v>
      </c>
      <c r="D205" s="39"/>
      <c r="E205" s="40" t="s">
        <v>2382</v>
      </c>
      <c r="F205" s="129" t="s">
        <v>66</v>
      </c>
      <c r="G205" s="126" t="s">
        <v>75</v>
      </c>
      <c r="H205" s="41" t="s">
        <v>2079</v>
      </c>
      <c r="I205" s="42">
        <v>16000000</v>
      </c>
      <c r="J205" s="131">
        <f t="shared" si="16"/>
        <v>16000000</v>
      </c>
      <c r="K205" s="133" t="s">
        <v>85</v>
      </c>
      <c r="L205" s="41" t="s">
        <v>787</v>
      </c>
      <c r="M205" s="44">
        <v>42803</v>
      </c>
      <c r="N205" s="44">
        <v>42889</v>
      </c>
      <c r="O205" s="44">
        <v>42889</v>
      </c>
      <c r="P205" s="134">
        <f t="shared" si="13"/>
        <v>86</v>
      </c>
      <c r="Q205" s="136">
        <f t="shared" si="15"/>
        <v>2.8666666666666667</v>
      </c>
      <c r="R205" s="60"/>
      <c r="S205" s="48"/>
      <c r="T205" s="48"/>
      <c r="U205" s="47"/>
      <c r="V205" s="47"/>
      <c r="W205" s="47"/>
      <c r="X205" s="139">
        <f t="shared" si="17"/>
        <v>0</v>
      </c>
      <c r="Y205" s="47"/>
      <c r="Z205" s="47"/>
      <c r="AA205" s="48"/>
      <c r="AB205" s="49"/>
      <c r="AC205" s="47"/>
      <c r="AD205" s="47"/>
      <c r="AE205" s="47"/>
      <c r="AF205" s="47"/>
      <c r="AG205" s="47"/>
      <c r="AH205" s="47"/>
      <c r="AI205" s="41"/>
      <c r="AJ205" s="41"/>
      <c r="AK205" s="51" t="e">
        <f>IF(#REF!="TERMINADO",100,100*(#REF!-M205+1)/P205)</f>
        <v>#REF!</v>
      </c>
      <c r="AL205" s="157"/>
      <c r="AM205" s="59"/>
      <c r="AN205" s="159"/>
      <c r="AO205" s="159"/>
      <c r="AP205" s="159"/>
      <c r="AQ205" s="41"/>
    </row>
    <row r="206" spans="1:43" ht="13.5" customHeight="1" thickTop="1" thickBot="1" x14ac:dyDescent="0.25">
      <c r="A206" s="147">
        <v>204</v>
      </c>
      <c r="B206" s="41" t="s">
        <v>2158</v>
      </c>
      <c r="C206" s="39">
        <v>42803</v>
      </c>
      <c r="D206" s="39"/>
      <c r="E206" s="40" t="s">
        <v>2383</v>
      </c>
      <c r="F206" s="129" t="s">
        <v>66</v>
      </c>
      <c r="G206" s="126" t="s">
        <v>75</v>
      </c>
      <c r="H206" s="41" t="s">
        <v>2079</v>
      </c>
      <c r="I206" s="42">
        <v>28050000</v>
      </c>
      <c r="J206" s="131">
        <f t="shared" si="16"/>
        <v>28050000</v>
      </c>
      <c r="K206" s="133" t="s">
        <v>85</v>
      </c>
      <c r="L206" s="41" t="s">
        <v>2384</v>
      </c>
      <c r="M206" s="44">
        <v>42803</v>
      </c>
      <c r="N206" s="44">
        <v>43058</v>
      </c>
      <c r="O206" s="44">
        <v>43058</v>
      </c>
      <c r="P206" s="134">
        <f t="shared" si="13"/>
        <v>255</v>
      </c>
      <c r="Q206" s="136">
        <f t="shared" si="15"/>
        <v>8.5</v>
      </c>
      <c r="R206" s="60"/>
      <c r="S206" s="48"/>
      <c r="T206" s="48"/>
      <c r="U206" s="47"/>
      <c r="V206" s="47"/>
      <c r="W206" s="47"/>
      <c r="X206" s="139">
        <f t="shared" si="17"/>
        <v>0</v>
      </c>
      <c r="Y206" s="47"/>
      <c r="Z206" s="47"/>
      <c r="AA206" s="48"/>
      <c r="AB206" s="49"/>
      <c r="AC206" s="47"/>
      <c r="AD206" s="47"/>
      <c r="AE206" s="47"/>
      <c r="AF206" s="47"/>
      <c r="AG206" s="47"/>
      <c r="AH206" s="47"/>
      <c r="AI206" s="41"/>
      <c r="AJ206" s="41"/>
      <c r="AK206" s="51" t="e">
        <f>IF(#REF!="TERMINADO",100,100*(#REF!-M206+1)/P206)</f>
        <v>#REF!</v>
      </c>
      <c r="AL206" s="157"/>
      <c r="AM206" s="59"/>
      <c r="AN206" s="159"/>
      <c r="AO206" s="159"/>
      <c r="AP206" s="159"/>
      <c r="AQ206" s="41"/>
    </row>
    <row r="207" spans="1:43" ht="13.5" customHeight="1" thickTop="1" thickBot="1" x14ac:dyDescent="0.25">
      <c r="A207" s="147">
        <v>205</v>
      </c>
      <c r="B207" s="41" t="s">
        <v>597</v>
      </c>
      <c r="C207" s="39">
        <v>42803</v>
      </c>
      <c r="D207" s="39"/>
      <c r="E207" s="40" t="s">
        <v>2385</v>
      </c>
      <c r="F207" s="129" t="s">
        <v>66</v>
      </c>
      <c r="G207" s="126" t="s">
        <v>75</v>
      </c>
      <c r="H207" s="41" t="s">
        <v>2079</v>
      </c>
      <c r="I207" s="42">
        <v>31800000</v>
      </c>
      <c r="J207" s="131">
        <f t="shared" si="16"/>
        <v>31800000</v>
      </c>
      <c r="K207" s="133" t="s">
        <v>85</v>
      </c>
      <c r="L207" s="41" t="s">
        <v>2386</v>
      </c>
      <c r="M207" s="44">
        <v>42803</v>
      </c>
      <c r="N207" s="44">
        <v>42985</v>
      </c>
      <c r="O207" s="44">
        <v>42985</v>
      </c>
      <c r="P207" s="134">
        <f t="shared" si="13"/>
        <v>182</v>
      </c>
      <c r="Q207" s="136">
        <f t="shared" si="15"/>
        <v>6.0666666666666664</v>
      </c>
      <c r="R207" s="60"/>
      <c r="S207" s="48"/>
      <c r="T207" s="48"/>
      <c r="U207" s="47"/>
      <c r="V207" s="47"/>
      <c r="W207" s="47"/>
      <c r="X207" s="139">
        <f t="shared" si="17"/>
        <v>0</v>
      </c>
      <c r="Y207" s="47"/>
      <c r="Z207" s="47"/>
      <c r="AA207" s="48"/>
      <c r="AB207" s="49"/>
      <c r="AC207" s="47"/>
      <c r="AD207" s="47"/>
      <c r="AE207" s="47"/>
      <c r="AF207" s="47"/>
      <c r="AG207" s="47"/>
      <c r="AH207" s="47"/>
      <c r="AI207" s="41"/>
      <c r="AJ207" s="41"/>
      <c r="AK207" s="51" t="e">
        <f>IF(#REF!="TERMINADO",100,100*(#REF!-M207+1)/P207)</f>
        <v>#REF!</v>
      </c>
      <c r="AL207" s="157"/>
      <c r="AM207" s="180" t="s">
        <v>2387</v>
      </c>
      <c r="AN207" s="159"/>
      <c r="AO207" s="159"/>
      <c r="AP207" s="159"/>
      <c r="AQ207" s="41"/>
    </row>
    <row r="208" spans="1:43" ht="13.5" customHeight="1" thickTop="1" thickBot="1" x14ac:dyDescent="0.25">
      <c r="A208" s="147">
        <v>206</v>
      </c>
      <c r="B208" s="41" t="s">
        <v>53</v>
      </c>
      <c r="C208" s="39">
        <v>42803</v>
      </c>
      <c r="D208" s="39"/>
      <c r="E208" s="40" t="s">
        <v>2388</v>
      </c>
      <c r="F208" s="129" t="s">
        <v>66</v>
      </c>
      <c r="G208" s="126" t="s">
        <v>75</v>
      </c>
      <c r="H208" s="41" t="s">
        <v>2079</v>
      </c>
      <c r="I208" s="42">
        <v>24000000</v>
      </c>
      <c r="J208" s="131">
        <f t="shared" si="16"/>
        <v>24000000</v>
      </c>
      <c r="K208" s="133" t="s">
        <v>85</v>
      </c>
      <c r="L208" s="41" t="s">
        <v>2389</v>
      </c>
      <c r="M208" s="44">
        <v>42803</v>
      </c>
      <c r="N208" s="44">
        <v>42986</v>
      </c>
      <c r="O208" s="44">
        <v>42986</v>
      </c>
      <c r="P208" s="134">
        <f t="shared" si="13"/>
        <v>183</v>
      </c>
      <c r="Q208" s="136">
        <f t="shared" si="15"/>
        <v>6.1</v>
      </c>
      <c r="R208" s="60"/>
      <c r="S208" s="48"/>
      <c r="T208" s="48"/>
      <c r="U208" s="47"/>
      <c r="V208" s="47"/>
      <c r="W208" s="47"/>
      <c r="X208" s="139">
        <f t="shared" si="17"/>
        <v>0</v>
      </c>
      <c r="Y208" s="47"/>
      <c r="Z208" s="47"/>
      <c r="AA208" s="48"/>
      <c r="AB208" s="49"/>
      <c r="AC208" s="47"/>
      <c r="AD208" s="47"/>
      <c r="AE208" s="47"/>
      <c r="AF208" s="47"/>
      <c r="AG208" s="47"/>
      <c r="AH208" s="47"/>
      <c r="AI208" s="41"/>
      <c r="AJ208" s="41"/>
      <c r="AK208" s="51" t="e">
        <f>IF(#REF!="TERMINADO",100,100*(#REF!-M208+1)/P208)</f>
        <v>#REF!</v>
      </c>
      <c r="AL208" s="157"/>
      <c r="AM208" s="59"/>
      <c r="AN208" s="159"/>
      <c r="AO208" s="159"/>
      <c r="AP208" s="159"/>
      <c r="AQ208" s="41"/>
    </row>
    <row r="209" spans="1:43" ht="13.5" customHeight="1" thickTop="1" thickBot="1" x14ac:dyDescent="0.25">
      <c r="A209" s="147">
        <v>207</v>
      </c>
      <c r="B209" s="41" t="s">
        <v>597</v>
      </c>
      <c r="C209" s="39">
        <v>42803</v>
      </c>
      <c r="D209" s="39"/>
      <c r="E209" s="40" t="s">
        <v>2390</v>
      </c>
      <c r="F209" s="129" t="s">
        <v>66</v>
      </c>
      <c r="G209" s="126" t="s">
        <v>75</v>
      </c>
      <c r="H209" s="41" t="s">
        <v>2079</v>
      </c>
      <c r="I209" s="42">
        <v>39000000</v>
      </c>
      <c r="J209" s="131">
        <f t="shared" si="16"/>
        <v>39000000</v>
      </c>
      <c r="K209" s="133" t="s">
        <v>85</v>
      </c>
      <c r="L209" s="41" t="s">
        <v>2391</v>
      </c>
      <c r="M209" s="44">
        <v>42803</v>
      </c>
      <c r="N209" s="44">
        <v>42986</v>
      </c>
      <c r="O209" s="44">
        <v>42986</v>
      </c>
      <c r="P209" s="134">
        <f t="shared" si="13"/>
        <v>183</v>
      </c>
      <c r="Q209" s="136">
        <f t="shared" si="15"/>
        <v>6.1</v>
      </c>
      <c r="R209" s="60"/>
      <c r="S209" s="48"/>
      <c r="T209" s="48"/>
      <c r="U209" s="47"/>
      <c r="V209" s="47"/>
      <c r="W209" s="47"/>
      <c r="X209" s="139">
        <f t="shared" si="17"/>
        <v>0</v>
      </c>
      <c r="Y209" s="47"/>
      <c r="Z209" s="47"/>
      <c r="AA209" s="48"/>
      <c r="AB209" s="49"/>
      <c r="AC209" s="47"/>
      <c r="AD209" s="47"/>
      <c r="AE209" s="47"/>
      <c r="AF209" s="47"/>
      <c r="AG209" s="47"/>
      <c r="AH209" s="47"/>
      <c r="AI209" s="41"/>
      <c r="AJ209" s="41"/>
      <c r="AK209" s="51" t="e">
        <f>IF(#REF!="TERMINADO",100,100*(#REF!-M209+1)/P209)</f>
        <v>#REF!</v>
      </c>
      <c r="AL209" s="157"/>
      <c r="AM209" s="59"/>
      <c r="AN209" s="159"/>
      <c r="AO209" s="159"/>
      <c r="AP209" s="159"/>
      <c r="AQ209" s="41"/>
    </row>
    <row r="210" spans="1:43" ht="13.5" customHeight="1" thickTop="1" thickBot="1" x14ac:dyDescent="0.25">
      <c r="A210" s="147">
        <v>208</v>
      </c>
      <c r="B210" s="41" t="s">
        <v>63</v>
      </c>
      <c r="C210" s="39">
        <v>42804</v>
      </c>
      <c r="D210" s="39"/>
      <c r="E210" s="40" t="s">
        <v>2322</v>
      </c>
      <c r="F210" s="129" t="s">
        <v>66</v>
      </c>
      <c r="G210" s="126" t="s">
        <v>75</v>
      </c>
      <c r="H210" s="41" t="s">
        <v>2079</v>
      </c>
      <c r="I210" s="42">
        <v>21000000</v>
      </c>
      <c r="J210" s="131">
        <f t="shared" si="16"/>
        <v>21000000</v>
      </c>
      <c r="K210" s="133" t="s">
        <v>85</v>
      </c>
      <c r="L210" s="41" t="s">
        <v>2392</v>
      </c>
      <c r="M210" s="44">
        <v>42804</v>
      </c>
      <c r="N210" s="44">
        <v>42987</v>
      </c>
      <c r="O210" s="44">
        <v>42987</v>
      </c>
      <c r="P210" s="134">
        <f t="shared" si="13"/>
        <v>183</v>
      </c>
      <c r="Q210" s="136">
        <f t="shared" si="15"/>
        <v>6.1</v>
      </c>
      <c r="R210" s="60"/>
      <c r="S210" s="48"/>
      <c r="T210" s="48"/>
      <c r="U210" s="47"/>
      <c r="V210" s="47"/>
      <c r="W210" s="47"/>
      <c r="X210" s="139">
        <f t="shared" si="17"/>
        <v>0</v>
      </c>
      <c r="Y210" s="47"/>
      <c r="Z210" s="47"/>
      <c r="AA210" s="48"/>
      <c r="AB210" s="49"/>
      <c r="AC210" s="47"/>
      <c r="AD210" s="47"/>
      <c r="AE210" s="47"/>
      <c r="AF210" s="47"/>
      <c r="AG210" s="47"/>
      <c r="AH210" s="47"/>
      <c r="AI210" s="41"/>
      <c r="AJ210" s="41"/>
      <c r="AK210" s="51" t="e">
        <f>IF(#REF!="TERMINADO",100,100*(#REF!-M210+1)/P210)</f>
        <v>#REF!</v>
      </c>
      <c r="AL210" s="157"/>
      <c r="AM210" s="59"/>
      <c r="AN210" s="159"/>
      <c r="AO210" s="159"/>
      <c r="AP210" s="159"/>
      <c r="AQ210" s="41"/>
    </row>
    <row r="211" spans="1:43" ht="13.5" customHeight="1" thickTop="1" thickBot="1" x14ac:dyDescent="0.25">
      <c r="A211" s="147">
        <v>209</v>
      </c>
      <c r="B211" s="41" t="s">
        <v>53</v>
      </c>
      <c r="C211" s="39">
        <v>42804</v>
      </c>
      <c r="D211" s="39"/>
      <c r="E211" s="40" t="s">
        <v>2393</v>
      </c>
      <c r="F211" s="129" t="s">
        <v>66</v>
      </c>
      <c r="G211" s="126" t="s">
        <v>75</v>
      </c>
      <c r="H211" s="41" t="s">
        <v>2079</v>
      </c>
      <c r="I211" s="42">
        <v>23400000</v>
      </c>
      <c r="J211" s="131">
        <f t="shared" si="16"/>
        <v>23400000</v>
      </c>
      <c r="K211" s="133" t="s">
        <v>85</v>
      </c>
      <c r="L211" s="41" t="s">
        <v>2394</v>
      </c>
      <c r="M211" s="44">
        <v>42804</v>
      </c>
      <c r="N211" s="44">
        <v>42987</v>
      </c>
      <c r="O211" s="44">
        <v>42987</v>
      </c>
      <c r="P211" s="134">
        <f t="shared" si="13"/>
        <v>183</v>
      </c>
      <c r="Q211" s="136">
        <f t="shared" si="15"/>
        <v>6.1</v>
      </c>
      <c r="R211" s="60"/>
      <c r="S211" s="48"/>
      <c r="T211" s="48"/>
      <c r="U211" s="47"/>
      <c r="V211" s="47"/>
      <c r="W211" s="47"/>
      <c r="X211" s="139">
        <f t="shared" si="17"/>
        <v>0</v>
      </c>
      <c r="Y211" s="47"/>
      <c r="Z211" s="47"/>
      <c r="AA211" s="48"/>
      <c r="AB211" s="49"/>
      <c r="AC211" s="47"/>
      <c r="AD211" s="47"/>
      <c r="AE211" s="47"/>
      <c r="AF211" s="47"/>
      <c r="AG211" s="47"/>
      <c r="AH211" s="47"/>
      <c r="AI211" s="41"/>
      <c r="AJ211" s="41"/>
      <c r="AK211" s="51" t="e">
        <f>IF(#REF!="TERMINADO",100,100*(#REF!-M211+1)/P211)</f>
        <v>#REF!</v>
      </c>
      <c r="AL211" s="157"/>
      <c r="AM211" s="59"/>
      <c r="AN211" s="159"/>
      <c r="AO211" s="159"/>
      <c r="AP211" s="159"/>
      <c r="AQ211" s="41"/>
    </row>
    <row r="212" spans="1:43" ht="13.5" customHeight="1" thickTop="1" thickBot="1" x14ac:dyDescent="0.25">
      <c r="A212" s="147">
        <v>210</v>
      </c>
      <c r="B212" s="41" t="s">
        <v>2158</v>
      </c>
      <c r="C212" s="39">
        <v>42804</v>
      </c>
      <c r="D212" s="39"/>
      <c r="E212" s="40" t="s">
        <v>2395</v>
      </c>
      <c r="F212" s="129" t="s">
        <v>66</v>
      </c>
      <c r="G212" s="126" t="s">
        <v>75</v>
      </c>
      <c r="H212" s="41" t="s">
        <v>2079</v>
      </c>
      <c r="I212" s="42">
        <v>68000000</v>
      </c>
      <c r="J212" s="131">
        <f t="shared" si="16"/>
        <v>68000000</v>
      </c>
      <c r="K212" s="133" t="s">
        <v>85</v>
      </c>
      <c r="L212" s="41" t="s">
        <v>530</v>
      </c>
      <c r="M212" s="44">
        <v>42804</v>
      </c>
      <c r="N212" s="44">
        <v>43059</v>
      </c>
      <c r="O212" s="44">
        <v>43059</v>
      </c>
      <c r="P212" s="134">
        <f t="shared" si="13"/>
        <v>255</v>
      </c>
      <c r="Q212" s="173">
        <f t="shared" si="15"/>
        <v>8.5</v>
      </c>
      <c r="R212" s="60"/>
      <c r="S212" s="48"/>
      <c r="T212" s="48"/>
      <c r="U212" s="47"/>
      <c r="V212" s="47"/>
      <c r="W212" s="47"/>
      <c r="X212" s="139">
        <f t="shared" si="17"/>
        <v>0</v>
      </c>
      <c r="Y212" s="47"/>
      <c r="Z212" s="47"/>
      <c r="AA212" s="48"/>
      <c r="AB212" s="49"/>
      <c r="AC212" s="47"/>
      <c r="AD212" s="47"/>
      <c r="AE212" s="47"/>
      <c r="AF212" s="47"/>
      <c r="AG212" s="47"/>
      <c r="AH212" s="47"/>
      <c r="AI212" s="41"/>
      <c r="AJ212" s="41"/>
      <c r="AK212" s="51" t="e">
        <f>IF(#REF!="TERMINADO",100,100*(#REF!-M212+1)/P212)</f>
        <v>#REF!</v>
      </c>
      <c r="AL212" s="157"/>
      <c r="AM212" s="59"/>
      <c r="AN212" s="159"/>
      <c r="AO212" s="159"/>
      <c r="AP212" s="159"/>
      <c r="AQ212" s="41"/>
    </row>
    <row r="213" spans="1:43" ht="13.5" customHeight="1" thickTop="1" thickBot="1" x14ac:dyDescent="0.25">
      <c r="A213" s="147">
        <v>211</v>
      </c>
      <c r="B213" s="41" t="s">
        <v>175</v>
      </c>
      <c r="C213" s="39">
        <v>42804</v>
      </c>
      <c r="D213" s="39"/>
      <c r="E213" s="40" t="s">
        <v>2396</v>
      </c>
      <c r="F213" s="129" t="s">
        <v>66</v>
      </c>
      <c r="G213" s="126" t="s">
        <v>75</v>
      </c>
      <c r="H213" s="41" t="s">
        <v>2079</v>
      </c>
      <c r="I213" s="42">
        <v>24000000</v>
      </c>
      <c r="J213" s="131">
        <f t="shared" si="16"/>
        <v>24000000</v>
      </c>
      <c r="K213" s="133" t="s">
        <v>85</v>
      </c>
      <c r="L213" s="41" t="s">
        <v>2397</v>
      </c>
      <c r="M213" s="44">
        <v>42804</v>
      </c>
      <c r="N213" s="44">
        <v>42987</v>
      </c>
      <c r="O213" s="44">
        <v>42987</v>
      </c>
      <c r="P213" s="134">
        <f t="shared" si="13"/>
        <v>183</v>
      </c>
      <c r="Q213" s="136">
        <f t="shared" si="15"/>
        <v>6.1</v>
      </c>
      <c r="R213" s="60"/>
      <c r="S213" s="48"/>
      <c r="T213" s="48"/>
      <c r="U213" s="47"/>
      <c r="V213" s="47"/>
      <c r="W213" s="47"/>
      <c r="X213" s="139">
        <f t="shared" si="17"/>
        <v>0</v>
      </c>
      <c r="Y213" s="47"/>
      <c r="Z213" s="47"/>
      <c r="AA213" s="48"/>
      <c r="AB213" s="49"/>
      <c r="AC213" s="47"/>
      <c r="AD213" s="47"/>
      <c r="AE213" s="47"/>
      <c r="AF213" s="47"/>
      <c r="AG213" s="47"/>
      <c r="AH213" s="47"/>
      <c r="AI213" s="41"/>
      <c r="AJ213" s="41"/>
      <c r="AK213" s="51" t="e">
        <f>IF(#REF!="TERMINADO",100,100*(#REF!-M213+1)/P213)</f>
        <v>#REF!</v>
      </c>
      <c r="AL213" s="157"/>
      <c r="AM213" s="180" t="s">
        <v>2398</v>
      </c>
      <c r="AN213" s="159"/>
      <c r="AO213" s="159"/>
      <c r="AP213" s="159"/>
      <c r="AQ213" s="41"/>
    </row>
    <row r="214" spans="1:43" ht="13.5" customHeight="1" thickTop="1" thickBot="1" x14ac:dyDescent="0.25">
      <c r="A214" s="147">
        <v>212</v>
      </c>
      <c r="B214" s="41" t="s">
        <v>53</v>
      </c>
      <c r="C214" s="39">
        <v>42804</v>
      </c>
      <c r="D214" s="39"/>
      <c r="E214" s="40" t="s">
        <v>2399</v>
      </c>
      <c r="F214" s="129" t="s">
        <v>66</v>
      </c>
      <c r="G214" s="126" t="s">
        <v>75</v>
      </c>
      <c r="H214" s="41" t="s">
        <v>2079</v>
      </c>
      <c r="I214" s="42">
        <v>24000000</v>
      </c>
      <c r="J214" s="131">
        <f t="shared" si="16"/>
        <v>24000000</v>
      </c>
      <c r="K214" s="133" t="s">
        <v>85</v>
      </c>
      <c r="L214" s="41" t="s">
        <v>2400</v>
      </c>
      <c r="M214" s="44">
        <v>42804</v>
      </c>
      <c r="N214" s="44">
        <v>42987</v>
      </c>
      <c r="O214" s="44">
        <v>42987</v>
      </c>
      <c r="P214" s="134">
        <f t="shared" si="13"/>
        <v>183</v>
      </c>
      <c r="Q214" s="136">
        <f t="shared" si="15"/>
        <v>6.1</v>
      </c>
      <c r="R214" s="60"/>
      <c r="S214" s="48"/>
      <c r="T214" s="48"/>
      <c r="U214" s="47"/>
      <c r="V214" s="47"/>
      <c r="W214" s="47"/>
      <c r="X214" s="139">
        <f t="shared" si="17"/>
        <v>0</v>
      </c>
      <c r="Y214" s="47"/>
      <c r="Z214" s="47"/>
      <c r="AA214" s="48"/>
      <c r="AB214" s="49"/>
      <c r="AC214" s="47"/>
      <c r="AD214" s="47"/>
      <c r="AE214" s="47"/>
      <c r="AF214" s="47"/>
      <c r="AG214" s="47"/>
      <c r="AH214" s="47"/>
      <c r="AI214" s="41"/>
      <c r="AJ214" s="41"/>
      <c r="AK214" s="51" t="e">
        <f>IF(#REF!="TERMINADO",100,100*(#REF!-M214+1)/P214)</f>
        <v>#REF!</v>
      </c>
      <c r="AL214" s="157"/>
      <c r="AM214" s="180" t="s">
        <v>2401</v>
      </c>
      <c r="AN214" s="159"/>
      <c r="AO214" s="159"/>
      <c r="AP214" s="159"/>
      <c r="AQ214" s="41"/>
    </row>
    <row r="215" spans="1:43" ht="13.5" customHeight="1" thickTop="1" thickBot="1" x14ac:dyDescent="0.25">
      <c r="A215" s="147">
        <v>213</v>
      </c>
      <c r="B215" s="41" t="s">
        <v>53</v>
      </c>
      <c r="C215" s="39">
        <v>42807</v>
      </c>
      <c r="D215" s="39"/>
      <c r="E215" s="40" t="s">
        <v>2402</v>
      </c>
      <c r="F215" s="129" t="s">
        <v>66</v>
      </c>
      <c r="G215" s="126" t="s">
        <v>75</v>
      </c>
      <c r="H215" s="41" t="s">
        <v>2079</v>
      </c>
      <c r="I215" s="42">
        <v>18500000</v>
      </c>
      <c r="J215" s="131">
        <f t="shared" si="16"/>
        <v>18500000</v>
      </c>
      <c r="K215" s="133" t="s">
        <v>85</v>
      </c>
      <c r="L215" s="41" t="s">
        <v>2403</v>
      </c>
      <c r="M215" s="44">
        <v>42807</v>
      </c>
      <c r="N215" s="44">
        <v>42959</v>
      </c>
      <c r="O215" s="44">
        <v>42959</v>
      </c>
      <c r="P215" s="134">
        <f t="shared" si="13"/>
        <v>152</v>
      </c>
      <c r="Q215" s="136">
        <f t="shared" si="15"/>
        <v>5.0666666666666664</v>
      </c>
      <c r="R215" s="60"/>
      <c r="S215" s="48"/>
      <c r="T215" s="48"/>
      <c r="U215" s="47"/>
      <c r="V215" s="47"/>
      <c r="W215" s="47"/>
      <c r="X215" s="139">
        <f t="shared" si="17"/>
        <v>0</v>
      </c>
      <c r="Y215" s="47"/>
      <c r="Z215" s="47"/>
      <c r="AA215" s="48"/>
      <c r="AB215" s="49"/>
      <c r="AC215" s="47"/>
      <c r="AD215" s="47"/>
      <c r="AE215" s="47"/>
      <c r="AF215" s="47"/>
      <c r="AG215" s="47"/>
      <c r="AH215" s="47"/>
      <c r="AI215" s="41"/>
      <c r="AJ215" s="41"/>
      <c r="AK215" s="51" t="e">
        <f>IF(#REF!="TERMINADO",100,100*(#REF!-M215+1)/P215)</f>
        <v>#REF!</v>
      </c>
      <c r="AL215" s="157"/>
      <c r="AM215" s="59"/>
      <c r="AN215" s="159"/>
      <c r="AO215" s="159"/>
      <c r="AP215" s="159"/>
      <c r="AQ215" s="41"/>
    </row>
    <row r="216" spans="1:43" ht="13.5" customHeight="1" thickTop="1" thickBot="1" x14ac:dyDescent="0.25">
      <c r="A216" s="147">
        <v>214</v>
      </c>
      <c r="B216" s="41" t="s">
        <v>166</v>
      </c>
      <c r="C216" s="39">
        <v>42807</v>
      </c>
      <c r="D216" s="39"/>
      <c r="E216" s="40" t="s">
        <v>2404</v>
      </c>
      <c r="F216" s="129" t="s">
        <v>66</v>
      </c>
      <c r="G216" s="126" t="s">
        <v>75</v>
      </c>
      <c r="H216" s="41" t="s">
        <v>2079</v>
      </c>
      <c r="I216" s="42">
        <v>20000000</v>
      </c>
      <c r="J216" s="131">
        <f t="shared" si="16"/>
        <v>20000000</v>
      </c>
      <c r="K216" s="133" t="s">
        <v>85</v>
      </c>
      <c r="L216" s="41" t="s">
        <v>1626</v>
      </c>
      <c r="M216" s="44">
        <v>42807</v>
      </c>
      <c r="N216" s="44">
        <v>42928</v>
      </c>
      <c r="O216" s="44">
        <v>42928</v>
      </c>
      <c r="P216" s="134">
        <f t="shared" si="13"/>
        <v>121</v>
      </c>
      <c r="Q216" s="136">
        <f t="shared" si="15"/>
        <v>4.0333333333333332</v>
      </c>
      <c r="R216" s="60"/>
      <c r="S216" s="48"/>
      <c r="T216" s="48"/>
      <c r="U216" s="47"/>
      <c r="V216" s="47"/>
      <c r="W216" s="47"/>
      <c r="X216" s="139">
        <f t="shared" si="17"/>
        <v>0</v>
      </c>
      <c r="Y216" s="47"/>
      <c r="Z216" s="47"/>
      <c r="AA216" s="48"/>
      <c r="AB216" s="49"/>
      <c r="AC216" s="47"/>
      <c r="AD216" s="47"/>
      <c r="AE216" s="47"/>
      <c r="AF216" s="47"/>
      <c r="AG216" s="47"/>
      <c r="AH216" s="47"/>
      <c r="AI216" s="41"/>
      <c r="AJ216" s="41"/>
      <c r="AK216" s="51" t="e">
        <f>IF(#REF!="TERMINADO",100,100*(#REF!-M216+1)/P216)</f>
        <v>#REF!</v>
      </c>
      <c r="AL216" s="157"/>
      <c r="AM216" s="59"/>
      <c r="AN216" s="159"/>
      <c r="AO216" s="159"/>
      <c r="AP216" s="159"/>
      <c r="AQ216" s="41"/>
    </row>
    <row r="217" spans="1:43" ht="13.5" customHeight="1" thickTop="1" thickBot="1" x14ac:dyDescent="0.25">
      <c r="A217" s="147">
        <v>215</v>
      </c>
      <c r="B217" s="41" t="s">
        <v>597</v>
      </c>
      <c r="C217" s="39">
        <v>42807</v>
      </c>
      <c r="D217" s="39"/>
      <c r="E217" s="40" t="s">
        <v>2405</v>
      </c>
      <c r="F217" s="129" t="s">
        <v>66</v>
      </c>
      <c r="G217" s="126" t="s">
        <v>75</v>
      </c>
      <c r="H217" s="41" t="s">
        <v>2079</v>
      </c>
      <c r="I217" s="42">
        <v>21000000</v>
      </c>
      <c r="J217" s="131">
        <f t="shared" si="16"/>
        <v>21000000</v>
      </c>
      <c r="K217" s="133" t="s">
        <v>85</v>
      </c>
      <c r="L217" s="41" t="s">
        <v>1563</v>
      </c>
      <c r="M217" s="44">
        <v>42807</v>
      </c>
      <c r="N217" s="44">
        <v>42990</v>
      </c>
      <c r="O217" s="44">
        <v>42990</v>
      </c>
      <c r="P217" s="134">
        <f t="shared" si="13"/>
        <v>183</v>
      </c>
      <c r="Q217" s="136">
        <f t="shared" si="15"/>
        <v>6.1</v>
      </c>
      <c r="R217" s="60"/>
      <c r="S217" s="48"/>
      <c r="T217" s="48"/>
      <c r="U217" s="47"/>
      <c r="V217" s="47"/>
      <c r="W217" s="47"/>
      <c r="X217" s="139">
        <f t="shared" si="17"/>
        <v>0</v>
      </c>
      <c r="Y217" s="47"/>
      <c r="Z217" s="47"/>
      <c r="AA217" s="48"/>
      <c r="AB217" s="49"/>
      <c r="AC217" s="47"/>
      <c r="AD217" s="47"/>
      <c r="AE217" s="47"/>
      <c r="AF217" s="47"/>
      <c r="AG217" s="47"/>
      <c r="AH217" s="47"/>
      <c r="AI217" s="41"/>
      <c r="AJ217" s="41"/>
      <c r="AK217" s="51" t="e">
        <f>IF(#REF!="TERMINADO",100,100*(#REF!-M217+1)/P217)</f>
        <v>#REF!</v>
      </c>
      <c r="AL217" s="157"/>
      <c r="AM217" s="59"/>
      <c r="AN217" s="159"/>
      <c r="AO217" s="159"/>
      <c r="AP217" s="159"/>
      <c r="AQ217" s="41"/>
    </row>
    <row r="218" spans="1:43" ht="13.5" customHeight="1" thickTop="1" thickBot="1" x14ac:dyDescent="0.25">
      <c r="A218" s="147">
        <v>216</v>
      </c>
      <c r="B218" s="41" t="s">
        <v>53</v>
      </c>
      <c r="C218" s="39">
        <v>42807</v>
      </c>
      <c r="D218" s="39"/>
      <c r="E218" s="40" t="s">
        <v>2406</v>
      </c>
      <c r="F218" s="129" t="s">
        <v>66</v>
      </c>
      <c r="G218" s="126" t="s">
        <v>71</v>
      </c>
      <c r="H218" s="41" t="s">
        <v>2079</v>
      </c>
      <c r="I218" s="42">
        <v>26640000</v>
      </c>
      <c r="J218" s="131">
        <f t="shared" si="16"/>
        <v>26640000</v>
      </c>
      <c r="K218" s="133" t="s">
        <v>85</v>
      </c>
      <c r="L218" s="41" t="s">
        <v>2407</v>
      </c>
      <c r="M218" s="44">
        <v>42808</v>
      </c>
      <c r="N218" s="44">
        <v>43082</v>
      </c>
      <c r="O218" s="44">
        <v>43082</v>
      </c>
      <c r="P218" s="134">
        <f t="shared" si="13"/>
        <v>274</v>
      </c>
      <c r="Q218" s="136">
        <f t="shared" si="15"/>
        <v>9.1333333333333329</v>
      </c>
      <c r="R218" s="60"/>
      <c r="S218" s="48"/>
      <c r="T218" s="48"/>
      <c r="U218" s="47"/>
      <c r="V218" s="47"/>
      <c r="W218" s="47"/>
      <c r="X218" s="139">
        <f t="shared" si="17"/>
        <v>0</v>
      </c>
      <c r="Y218" s="47"/>
      <c r="Z218" s="47"/>
      <c r="AA218" s="48"/>
      <c r="AB218" s="49"/>
      <c r="AC218" s="47"/>
      <c r="AD218" s="47"/>
      <c r="AE218" s="47"/>
      <c r="AF218" s="47"/>
      <c r="AG218" s="47"/>
      <c r="AH218" s="47"/>
      <c r="AI218" s="41"/>
      <c r="AJ218" s="41"/>
      <c r="AK218" s="51" t="e">
        <f>IF(#REF!="TERMINADO",100,100*(#REF!-M218+1)/P218)</f>
        <v>#REF!</v>
      </c>
      <c r="AL218" s="157"/>
      <c r="AM218" s="59"/>
      <c r="AN218" s="159"/>
      <c r="AO218" s="159"/>
      <c r="AP218" s="159"/>
      <c r="AQ218" s="41"/>
    </row>
    <row r="219" spans="1:43" ht="13.5" customHeight="1" thickTop="1" thickBot="1" x14ac:dyDescent="0.25">
      <c r="A219" s="147">
        <v>217</v>
      </c>
      <c r="B219" s="41" t="s">
        <v>63</v>
      </c>
      <c r="C219" s="39">
        <v>42807</v>
      </c>
      <c r="D219" s="39"/>
      <c r="E219" s="40" t="s">
        <v>2408</v>
      </c>
      <c r="F219" s="129" t="s">
        <v>66</v>
      </c>
      <c r="G219" s="126" t="s">
        <v>71</v>
      </c>
      <c r="H219" s="41" t="s">
        <v>2079</v>
      </c>
      <c r="I219" s="42">
        <v>7200000</v>
      </c>
      <c r="J219" s="131">
        <f t="shared" si="16"/>
        <v>7200000</v>
      </c>
      <c r="K219" s="133" t="s">
        <v>85</v>
      </c>
      <c r="L219" s="41" t="s">
        <v>2409</v>
      </c>
      <c r="M219" s="44">
        <v>42807</v>
      </c>
      <c r="N219" s="44">
        <v>42990</v>
      </c>
      <c r="O219" s="44">
        <v>42990</v>
      </c>
      <c r="P219" s="134">
        <f t="shared" si="13"/>
        <v>183</v>
      </c>
      <c r="Q219" s="136">
        <f t="shared" si="15"/>
        <v>6.1</v>
      </c>
      <c r="R219" s="60"/>
      <c r="S219" s="48"/>
      <c r="T219" s="48"/>
      <c r="U219" s="47"/>
      <c r="V219" s="47"/>
      <c r="W219" s="47"/>
      <c r="X219" s="139">
        <f t="shared" si="17"/>
        <v>0</v>
      </c>
      <c r="Y219" s="47"/>
      <c r="Z219" s="47"/>
      <c r="AA219" s="48"/>
      <c r="AB219" s="49"/>
      <c r="AC219" s="47"/>
      <c r="AD219" s="47"/>
      <c r="AE219" s="47"/>
      <c r="AF219" s="47"/>
      <c r="AG219" s="47"/>
      <c r="AH219" s="47"/>
      <c r="AI219" s="41"/>
      <c r="AJ219" s="41"/>
      <c r="AK219" s="51" t="e">
        <f>IF(#REF!="TERMINADO",100,100*(#REF!-M219+1)/P219)</f>
        <v>#REF!</v>
      </c>
      <c r="AL219" s="157"/>
      <c r="AM219" s="59"/>
      <c r="AN219" s="159"/>
      <c r="AO219" s="159"/>
      <c r="AP219" s="159"/>
      <c r="AQ219" s="41"/>
    </row>
    <row r="220" spans="1:43" ht="13.5" customHeight="1" thickTop="1" thickBot="1" x14ac:dyDescent="0.25">
      <c r="A220" s="147">
        <v>218</v>
      </c>
      <c r="B220" s="41" t="s">
        <v>53</v>
      </c>
      <c r="C220" s="39">
        <v>42807</v>
      </c>
      <c r="D220" s="39"/>
      <c r="E220" s="40" t="s">
        <v>2410</v>
      </c>
      <c r="F220" s="129" t="s">
        <v>66</v>
      </c>
      <c r="G220" s="126" t="s">
        <v>71</v>
      </c>
      <c r="H220" s="41" t="s">
        <v>2079</v>
      </c>
      <c r="I220" s="42">
        <v>10800000</v>
      </c>
      <c r="J220" s="131">
        <f t="shared" si="16"/>
        <v>10800000</v>
      </c>
      <c r="K220" s="133" t="s">
        <v>85</v>
      </c>
      <c r="L220" s="41" t="s">
        <v>2411</v>
      </c>
      <c r="M220" s="44">
        <v>42807</v>
      </c>
      <c r="N220" s="44">
        <v>42990</v>
      </c>
      <c r="O220" s="44">
        <v>42990</v>
      </c>
      <c r="P220" s="134">
        <f t="shared" si="13"/>
        <v>183</v>
      </c>
      <c r="Q220" s="136">
        <f t="shared" si="15"/>
        <v>6.1</v>
      </c>
      <c r="R220" s="60"/>
      <c r="S220" s="48"/>
      <c r="T220" s="48"/>
      <c r="U220" s="47"/>
      <c r="V220" s="47"/>
      <c r="W220" s="47"/>
      <c r="X220" s="139">
        <f t="shared" si="17"/>
        <v>0</v>
      </c>
      <c r="Y220" s="47"/>
      <c r="Z220" s="47"/>
      <c r="AA220" s="48"/>
      <c r="AB220" s="49"/>
      <c r="AC220" s="47"/>
      <c r="AD220" s="47"/>
      <c r="AE220" s="47"/>
      <c r="AF220" s="47"/>
      <c r="AG220" s="47"/>
      <c r="AH220" s="47"/>
      <c r="AI220" s="41"/>
      <c r="AJ220" s="41"/>
      <c r="AK220" s="51" t="e">
        <f>IF(#REF!="TERMINADO",100,100*(#REF!-M220+1)/P220)</f>
        <v>#REF!</v>
      </c>
      <c r="AL220" s="157"/>
      <c r="AM220" s="59"/>
      <c r="AN220" s="159"/>
      <c r="AO220" s="159"/>
      <c r="AP220" s="159"/>
      <c r="AQ220" s="41"/>
    </row>
    <row r="221" spans="1:43" ht="13.5" customHeight="1" thickTop="1" thickBot="1" x14ac:dyDescent="0.25">
      <c r="A221" s="147">
        <v>219</v>
      </c>
      <c r="B221" s="126" t="s">
        <v>1987</v>
      </c>
      <c r="C221" s="39">
        <v>42807</v>
      </c>
      <c r="D221" s="39"/>
      <c r="E221" s="40" t="s">
        <v>2412</v>
      </c>
      <c r="F221" s="129" t="s">
        <v>66</v>
      </c>
      <c r="G221" s="126" t="s">
        <v>75</v>
      </c>
      <c r="H221" s="41" t="s">
        <v>2079</v>
      </c>
      <c r="I221" s="42">
        <v>27000000</v>
      </c>
      <c r="J221" s="131">
        <f t="shared" si="16"/>
        <v>27000000</v>
      </c>
      <c r="K221" s="133" t="s">
        <v>85</v>
      </c>
      <c r="L221" s="41" t="s">
        <v>2413</v>
      </c>
      <c r="M221" s="44">
        <v>42807</v>
      </c>
      <c r="N221" s="44">
        <v>42990</v>
      </c>
      <c r="O221" s="44">
        <v>42990</v>
      </c>
      <c r="P221" s="134">
        <f t="shared" si="13"/>
        <v>183</v>
      </c>
      <c r="Q221" s="136">
        <f t="shared" si="15"/>
        <v>6.1</v>
      </c>
      <c r="R221" s="60"/>
      <c r="S221" s="48"/>
      <c r="T221" s="48"/>
      <c r="U221" s="47"/>
      <c r="V221" s="47"/>
      <c r="W221" s="47"/>
      <c r="X221" s="139">
        <f t="shared" si="17"/>
        <v>0</v>
      </c>
      <c r="Y221" s="47"/>
      <c r="Z221" s="47"/>
      <c r="AA221" s="48"/>
      <c r="AB221" s="49"/>
      <c r="AC221" s="47"/>
      <c r="AD221" s="47"/>
      <c r="AE221" s="47"/>
      <c r="AF221" s="47"/>
      <c r="AG221" s="47"/>
      <c r="AH221" s="47"/>
      <c r="AI221" s="41"/>
      <c r="AJ221" s="41"/>
      <c r="AK221" s="51" t="e">
        <f>IF(#REF!="TERMINADO",100,100*(#REF!-M221+1)/P221)</f>
        <v>#REF!</v>
      </c>
      <c r="AL221" s="157"/>
      <c r="AM221" s="59"/>
      <c r="AN221" s="159"/>
      <c r="AO221" s="159"/>
      <c r="AP221" s="159"/>
      <c r="AQ221" s="41"/>
    </row>
    <row r="222" spans="1:43" ht="13.5" customHeight="1" thickTop="1" thickBot="1" x14ac:dyDescent="0.25">
      <c r="A222" s="147">
        <v>220</v>
      </c>
      <c r="B222" s="41" t="s">
        <v>2011</v>
      </c>
      <c r="C222" s="39">
        <v>42808</v>
      </c>
      <c r="D222" s="39"/>
      <c r="E222" s="40" t="s">
        <v>2414</v>
      </c>
      <c r="F222" s="129" t="s">
        <v>66</v>
      </c>
      <c r="G222" s="126" t="s">
        <v>75</v>
      </c>
      <c r="H222" s="41" t="s">
        <v>2079</v>
      </c>
      <c r="I222" s="42">
        <v>8000000</v>
      </c>
      <c r="J222" s="131">
        <f t="shared" si="16"/>
        <v>8000000</v>
      </c>
      <c r="K222" s="133" t="s">
        <v>85</v>
      </c>
      <c r="L222" s="41" t="s">
        <v>2415</v>
      </c>
      <c r="M222" s="44">
        <v>42808</v>
      </c>
      <c r="N222" s="44">
        <v>42868</v>
      </c>
      <c r="O222" s="44">
        <v>42868</v>
      </c>
      <c r="P222" s="134">
        <f t="shared" si="13"/>
        <v>60</v>
      </c>
      <c r="Q222" s="136">
        <f t="shared" si="15"/>
        <v>2</v>
      </c>
      <c r="R222" s="60"/>
      <c r="S222" s="48"/>
      <c r="T222" s="48"/>
      <c r="U222" s="47"/>
      <c r="V222" s="47"/>
      <c r="W222" s="47"/>
      <c r="X222" s="139">
        <f t="shared" si="17"/>
        <v>0</v>
      </c>
      <c r="Y222" s="47"/>
      <c r="Z222" s="47"/>
      <c r="AA222" s="48"/>
      <c r="AB222" s="49"/>
      <c r="AC222" s="47"/>
      <c r="AD222" s="47"/>
      <c r="AE222" s="47"/>
      <c r="AF222" s="47"/>
      <c r="AG222" s="47"/>
      <c r="AH222" s="47"/>
      <c r="AI222" s="41"/>
      <c r="AJ222" s="41"/>
      <c r="AK222" s="51" t="e">
        <f>IF(#REF!="TERMINADO",100,100*(#REF!-M222+1)/P222)</f>
        <v>#REF!</v>
      </c>
      <c r="AL222" s="157"/>
      <c r="AM222" s="59"/>
      <c r="AN222" s="159"/>
      <c r="AO222" s="159"/>
      <c r="AP222" s="159"/>
      <c r="AQ222" s="41"/>
    </row>
    <row r="223" spans="1:43" ht="13.5" customHeight="1" thickTop="1" thickBot="1" x14ac:dyDescent="0.25">
      <c r="A223" s="147">
        <v>221</v>
      </c>
      <c r="B223" s="41" t="s">
        <v>166</v>
      </c>
      <c r="C223" s="39">
        <v>42808</v>
      </c>
      <c r="D223" s="39"/>
      <c r="E223" s="40" t="s">
        <v>2416</v>
      </c>
      <c r="F223" s="129" t="s">
        <v>66</v>
      </c>
      <c r="G223" s="126" t="s">
        <v>75</v>
      </c>
      <c r="H223" s="41" t="s">
        <v>2079</v>
      </c>
      <c r="I223" s="42">
        <v>32850000</v>
      </c>
      <c r="J223" s="131">
        <f t="shared" si="16"/>
        <v>32850000</v>
      </c>
      <c r="K223" s="133" t="s">
        <v>85</v>
      </c>
      <c r="L223" s="41" t="s">
        <v>2417</v>
      </c>
      <c r="M223" s="44">
        <v>42808</v>
      </c>
      <c r="N223" s="44">
        <v>42943</v>
      </c>
      <c r="O223" s="44">
        <v>42943</v>
      </c>
      <c r="P223" s="134">
        <f t="shared" ref="P223:P242" si="18">O223-M223</f>
        <v>135</v>
      </c>
      <c r="Q223" s="136">
        <f t="shared" si="15"/>
        <v>4.5</v>
      </c>
      <c r="R223" s="60"/>
      <c r="S223" s="48"/>
      <c r="T223" s="48"/>
      <c r="U223" s="47"/>
      <c r="V223" s="47"/>
      <c r="W223" s="47"/>
      <c r="X223" s="139">
        <f t="shared" si="17"/>
        <v>0</v>
      </c>
      <c r="Y223" s="47"/>
      <c r="Z223" s="47"/>
      <c r="AA223" s="48"/>
      <c r="AB223" s="49"/>
      <c r="AC223" s="47"/>
      <c r="AD223" s="47"/>
      <c r="AE223" s="47"/>
      <c r="AF223" s="47"/>
      <c r="AG223" s="47"/>
      <c r="AH223" s="47"/>
      <c r="AI223" s="41"/>
      <c r="AJ223" s="41"/>
      <c r="AK223" s="51" t="e">
        <f>IF(#REF!="TERMINADO",100,100*(#REF!-M223+1)/P223)</f>
        <v>#REF!</v>
      </c>
      <c r="AL223" s="157"/>
      <c r="AM223" s="59"/>
      <c r="AN223" s="159"/>
      <c r="AO223" s="159"/>
      <c r="AP223" s="159"/>
      <c r="AQ223" s="41"/>
    </row>
    <row r="224" spans="1:43" ht="13.5" customHeight="1" thickTop="1" thickBot="1" x14ac:dyDescent="0.25">
      <c r="A224" s="147">
        <v>222</v>
      </c>
      <c r="B224" s="41" t="s">
        <v>53</v>
      </c>
      <c r="C224" s="39">
        <v>42808</v>
      </c>
      <c r="D224" s="39"/>
      <c r="E224" s="40" t="s">
        <v>2418</v>
      </c>
      <c r="F224" s="129" t="s">
        <v>66</v>
      </c>
      <c r="G224" s="126" t="s">
        <v>71</v>
      </c>
      <c r="H224" s="41" t="s">
        <v>2079</v>
      </c>
      <c r="I224" s="42">
        <v>13800000</v>
      </c>
      <c r="J224" s="131">
        <f t="shared" si="16"/>
        <v>13800000</v>
      </c>
      <c r="K224" s="133" t="s">
        <v>85</v>
      </c>
      <c r="L224" s="41" t="s">
        <v>2419</v>
      </c>
      <c r="M224" s="44">
        <v>42808</v>
      </c>
      <c r="N224" s="44">
        <v>42991</v>
      </c>
      <c r="O224" s="44">
        <v>42991</v>
      </c>
      <c r="P224" s="134">
        <f t="shared" si="18"/>
        <v>183</v>
      </c>
      <c r="Q224" s="136">
        <f t="shared" si="15"/>
        <v>6.1</v>
      </c>
      <c r="R224" s="60"/>
      <c r="S224" s="48"/>
      <c r="T224" s="48"/>
      <c r="U224" s="47"/>
      <c r="V224" s="47"/>
      <c r="W224" s="47"/>
      <c r="X224" s="139">
        <f t="shared" si="17"/>
        <v>0</v>
      </c>
      <c r="Y224" s="47"/>
      <c r="Z224" s="47"/>
      <c r="AA224" s="48"/>
      <c r="AB224" s="49"/>
      <c r="AC224" s="47"/>
      <c r="AD224" s="47"/>
      <c r="AE224" s="47"/>
      <c r="AF224" s="47"/>
      <c r="AG224" s="47"/>
      <c r="AH224" s="47"/>
      <c r="AI224" s="41"/>
      <c r="AJ224" s="41"/>
      <c r="AK224" s="51" t="e">
        <f>IF(#REF!="TERMINADO",100,100*(#REF!-M224+1)/P224)</f>
        <v>#REF!</v>
      </c>
      <c r="AL224" s="157"/>
      <c r="AM224" s="59"/>
      <c r="AN224" s="159"/>
      <c r="AO224" s="159"/>
      <c r="AP224" s="159"/>
      <c r="AQ224" s="41"/>
    </row>
    <row r="225" spans="1:43" ht="13.5" customHeight="1" thickTop="1" thickBot="1" x14ac:dyDescent="0.25">
      <c r="A225" s="147">
        <v>223</v>
      </c>
      <c r="B225" s="41" t="s">
        <v>166</v>
      </c>
      <c r="C225" s="39">
        <v>42808</v>
      </c>
      <c r="D225" s="39"/>
      <c r="E225" s="40" t="s">
        <v>2420</v>
      </c>
      <c r="F225" s="129" t="s">
        <v>66</v>
      </c>
      <c r="G225" s="126" t="s">
        <v>71</v>
      </c>
      <c r="H225" s="41" t="s">
        <v>2079</v>
      </c>
      <c r="I225" s="42">
        <v>18000000</v>
      </c>
      <c r="J225" s="131">
        <f t="shared" si="16"/>
        <v>18000000</v>
      </c>
      <c r="K225" s="133" t="s">
        <v>85</v>
      </c>
      <c r="L225" s="41" t="s">
        <v>2421</v>
      </c>
      <c r="M225" s="44">
        <v>42808</v>
      </c>
      <c r="N225" s="44">
        <v>42991</v>
      </c>
      <c r="O225" s="44">
        <v>42991</v>
      </c>
      <c r="P225" s="134">
        <f t="shared" si="18"/>
        <v>183</v>
      </c>
      <c r="Q225" s="136">
        <f t="shared" si="15"/>
        <v>6.1</v>
      </c>
      <c r="R225" s="60"/>
      <c r="S225" s="48"/>
      <c r="T225" s="48"/>
      <c r="U225" s="47"/>
      <c r="V225" s="47"/>
      <c r="W225" s="47"/>
      <c r="X225" s="139">
        <f t="shared" si="17"/>
        <v>0</v>
      </c>
      <c r="Y225" s="47"/>
      <c r="Z225" s="47"/>
      <c r="AA225" s="48"/>
      <c r="AB225" s="49"/>
      <c r="AC225" s="47"/>
      <c r="AD225" s="47"/>
      <c r="AE225" s="47"/>
      <c r="AF225" s="47"/>
      <c r="AG225" s="47"/>
      <c r="AH225" s="47"/>
      <c r="AI225" s="41"/>
      <c r="AJ225" s="41"/>
      <c r="AK225" s="51" t="e">
        <f>IF(#REF!="TERMINADO",100,100*(#REF!-M225+1)/P225)</f>
        <v>#REF!</v>
      </c>
      <c r="AL225" s="157"/>
      <c r="AM225" s="59"/>
      <c r="AN225" s="159"/>
      <c r="AO225" s="159"/>
      <c r="AP225" s="159"/>
      <c r="AQ225" s="41"/>
    </row>
    <row r="226" spans="1:43" ht="13.5" customHeight="1" thickTop="1" thickBot="1" x14ac:dyDescent="0.25">
      <c r="A226" s="147">
        <v>224</v>
      </c>
      <c r="B226" s="41" t="s">
        <v>1125</v>
      </c>
      <c r="C226" s="39">
        <v>42808</v>
      </c>
      <c r="D226" s="39"/>
      <c r="E226" s="40" t="s">
        <v>2422</v>
      </c>
      <c r="F226" s="129" t="s">
        <v>66</v>
      </c>
      <c r="G226" s="126" t="s">
        <v>75</v>
      </c>
      <c r="H226" s="41" t="s">
        <v>2079</v>
      </c>
      <c r="I226" s="42">
        <v>10500000</v>
      </c>
      <c r="J226" s="131">
        <f t="shared" ref="J226:J257" si="19">+I226+AB226+AD226+AF226+AH226</f>
        <v>10500000</v>
      </c>
      <c r="K226" s="133" t="s">
        <v>85</v>
      </c>
      <c r="L226" s="41" t="s">
        <v>2423</v>
      </c>
      <c r="M226" s="44">
        <v>42808</v>
      </c>
      <c r="N226" s="44">
        <v>42899</v>
      </c>
      <c r="O226" s="44">
        <v>42899</v>
      </c>
      <c r="P226" s="134">
        <f t="shared" si="18"/>
        <v>91</v>
      </c>
      <c r="Q226" s="136">
        <f t="shared" si="15"/>
        <v>3.0333333333333332</v>
      </c>
      <c r="R226" s="60"/>
      <c r="S226" s="48"/>
      <c r="T226" s="48"/>
      <c r="U226" s="47"/>
      <c r="V226" s="47"/>
      <c r="W226" s="47"/>
      <c r="X226" s="139">
        <f t="shared" si="17"/>
        <v>0</v>
      </c>
      <c r="Y226" s="47"/>
      <c r="Z226" s="47"/>
      <c r="AA226" s="48"/>
      <c r="AB226" s="49"/>
      <c r="AC226" s="47"/>
      <c r="AD226" s="47"/>
      <c r="AE226" s="47"/>
      <c r="AF226" s="47"/>
      <c r="AG226" s="47"/>
      <c r="AH226" s="47"/>
      <c r="AI226" s="41"/>
      <c r="AJ226" s="41"/>
      <c r="AK226" s="51" t="e">
        <f>IF(#REF!="TERMINADO",100,100*(#REF!-M226+1)/P226)</f>
        <v>#REF!</v>
      </c>
      <c r="AL226" s="157"/>
      <c r="AM226" s="59"/>
      <c r="AN226" s="159"/>
      <c r="AO226" s="159"/>
      <c r="AP226" s="159"/>
      <c r="AQ226" s="41"/>
    </row>
    <row r="227" spans="1:43" ht="13.5" customHeight="1" thickTop="1" thickBot="1" x14ac:dyDescent="0.25">
      <c r="A227" s="147">
        <v>225</v>
      </c>
      <c r="B227" s="41" t="s">
        <v>2204</v>
      </c>
      <c r="C227" s="39">
        <v>42808</v>
      </c>
      <c r="D227" s="39"/>
      <c r="E227" s="40" t="s">
        <v>2424</v>
      </c>
      <c r="F227" s="129" t="s">
        <v>66</v>
      </c>
      <c r="G227" s="126" t="s">
        <v>71</v>
      </c>
      <c r="H227" s="41" t="s">
        <v>2079</v>
      </c>
      <c r="I227" s="42">
        <v>19842000</v>
      </c>
      <c r="J227" s="131">
        <f t="shared" si="19"/>
        <v>19842000</v>
      </c>
      <c r="K227" s="133" t="s">
        <v>85</v>
      </c>
      <c r="L227" s="41" t="s">
        <v>537</v>
      </c>
      <c r="M227" s="44">
        <v>42808</v>
      </c>
      <c r="N227" s="44">
        <v>42991</v>
      </c>
      <c r="O227" s="44">
        <v>42991</v>
      </c>
      <c r="P227" s="134">
        <f t="shared" si="18"/>
        <v>183</v>
      </c>
      <c r="Q227" s="136">
        <f t="shared" si="15"/>
        <v>6.1</v>
      </c>
      <c r="R227" s="60"/>
      <c r="S227" s="48"/>
      <c r="T227" s="48"/>
      <c r="U227" s="47"/>
      <c r="V227" s="47"/>
      <c r="W227" s="47"/>
      <c r="X227" s="139">
        <f t="shared" si="17"/>
        <v>0</v>
      </c>
      <c r="Y227" s="47"/>
      <c r="Z227" s="47"/>
      <c r="AA227" s="48"/>
      <c r="AB227" s="49"/>
      <c r="AC227" s="47"/>
      <c r="AD227" s="47"/>
      <c r="AE227" s="47"/>
      <c r="AF227" s="47"/>
      <c r="AG227" s="47"/>
      <c r="AH227" s="47"/>
      <c r="AI227" s="41"/>
      <c r="AJ227" s="41"/>
      <c r="AK227" s="51" t="e">
        <f>IF(#REF!="TERMINADO",100,100*(#REF!-M227+1)/P227)</f>
        <v>#REF!</v>
      </c>
      <c r="AL227" s="157"/>
      <c r="AM227" s="59"/>
      <c r="AN227" s="159"/>
      <c r="AO227" s="159"/>
      <c r="AP227" s="159"/>
      <c r="AQ227" s="41"/>
    </row>
    <row r="228" spans="1:43" ht="13.5" customHeight="1" thickTop="1" thickBot="1" x14ac:dyDescent="0.25">
      <c r="A228" s="147">
        <v>226</v>
      </c>
      <c r="B228" s="41" t="s">
        <v>53</v>
      </c>
      <c r="C228" s="39">
        <v>42809</v>
      </c>
      <c r="D228" s="39"/>
      <c r="E228" s="40" t="s">
        <v>2425</v>
      </c>
      <c r="F228" s="129" t="s">
        <v>66</v>
      </c>
      <c r="G228" s="126" t="s">
        <v>75</v>
      </c>
      <c r="H228" s="41" t="s">
        <v>2079</v>
      </c>
      <c r="I228" s="42">
        <v>31500000</v>
      </c>
      <c r="J228" s="131">
        <f t="shared" si="19"/>
        <v>31500000</v>
      </c>
      <c r="K228" s="133" t="s">
        <v>85</v>
      </c>
      <c r="L228" s="41" t="s">
        <v>2426</v>
      </c>
      <c r="M228" s="44">
        <v>42809</v>
      </c>
      <c r="N228" s="44">
        <v>42992</v>
      </c>
      <c r="O228" s="44">
        <v>42992</v>
      </c>
      <c r="P228" s="134">
        <f t="shared" si="18"/>
        <v>183</v>
      </c>
      <c r="Q228" s="136">
        <f t="shared" si="15"/>
        <v>6.1</v>
      </c>
      <c r="R228" s="60"/>
      <c r="S228" s="48"/>
      <c r="T228" s="48"/>
      <c r="U228" s="47"/>
      <c r="V228" s="47"/>
      <c r="W228" s="47"/>
      <c r="X228" s="139">
        <f t="shared" si="17"/>
        <v>0</v>
      </c>
      <c r="Y228" s="47"/>
      <c r="Z228" s="47"/>
      <c r="AA228" s="48"/>
      <c r="AB228" s="49"/>
      <c r="AC228" s="47"/>
      <c r="AD228" s="47"/>
      <c r="AE228" s="47"/>
      <c r="AF228" s="47"/>
      <c r="AG228" s="47"/>
      <c r="AH228" s="47"/>
      <c r="AI228" s="41"/>
      <c r="AJ228" s="41"/>
      <c r="AK228" s="51" t="e">
        <f>IF(#REF!="TERMINADO",100,100*(#REF!-M228+1)/P228)</f>
        <v>#REF!</v>
      </c>
      <c r="AL228" s="157"/>
      <c r="AM228" s="59"/>
      <c r="AN228" s="159"/>
      <c r="AO228" s="159"/>
      <c r="AP228" s="159"/>
      <c r="AQ228" s="41"/>
    </row>
    <row r="229" spans="1:43" ht="13.5" customHeight="1" thickTop="1" thickBot="1" x14ac:dyDescent="0.25">
      <c r="A229" s="147">
        <v>227</v>
      </c>
      <c r="B229" s="41" t="s">
        <v>2139</v>
      </c>
      <c r="C229" s="39">
        <v>42809</v>
      </c>
      <c r="D229" s="39"/>
      <c r="E229" s="40" t="s">
        <v>2427</v>
      </c>
      <c r="F229" s="129" t="s">
        <v>66</v>
      </c>
      <c r="G229" s="126" t="s">
        <v>75</v>
      </c>
      <c r="H229" s="41" t="s">
        <v>2079</v>
      </c>
      <c r="I229" s="42">
        <v>22500000</v>
      </c>
      <c r="J229" s="131">
        <f t="shared" si="19"/>
        <v>22500000</v>
      </c>
      <c r="K229" s="133" t="s">
        <v>85</v>
      </c>
      <c r="L229" s="41" t="s">
        <v>2428</v>
      </c>
      <c r="M229" s="44">
        <v>42809</v>
      </c>
      <c r="N229" s="44">
        <v>42961</v>
      </c>
      <c r="O229" s="44">
        <v>42961</v>
      </c>
      <c r="P229" s="134">
        <f t="shared" si="18"/>
        <v>152</v>
      </c>
      <c r="Q229" s="136">
        <f t="shared" si="15"/>
        <v>5.0666666666666664</v>
      </c>
      <c r="R229" s="60"/>
      <c r="S229" s="48"/>
      <c r="T229" s="48"/>
      <c r="U229" s="47"/>
      <c r="V229" s="47"/>
      <c r="W229" s="47"/>
      <c r="X229" s="139">
        <f t="shared" si="17"/>
        <v>0</v>
      </c>
      <c r="Y229" s="47"/>
      <c r="Z229" s="47"/>
      <c r="AA229" s="48"/>
      <c r="AB229" s="49"/>
      <c r="AC229" s="47"/>
      <c r="AD229" s="47"/>
      <c r="AE229" s="47"/>
      <c r="AF229" s="47"/>
      <c r="AG229" s="47"/>
      <c r="AH229" s="47"/>
      <c r="AI229" s="41"/>
      <c r="AJ229" s="41"/>
      <c r="AK229" s="51" t="e">
        <f>IF(#REF!="TERMINADO",100,100*(#REF!-M229+1)/P229)</f>
        <v>#REF!</v>
      </c>
      <c r="AL229" s="157"/>
      <c r="AM229" s="59"/>
      <c r="AN229" s="159"/>
      <c r="AO229" s="159"/>
      <c r="AP229" s="159"/>
      <c r="AQ229" s="41"/>
    </row>
    <row r="230" spans="1:43" ht="13.5" customHeight="1" thickTop="1" thickBot="1" x14ac:dyDescent="0.25">
      <c r="A230" s="147">
        <v>228</v>
      </c>
      <c r="B230" s="41" t="s">
        <v>53</v>
      </c>
      <c r="C230" s="39">
        <v>42809</v>
      </c>
      <c r="D230" s="39"/>
      <c r="E230" s="40" t="s">
        <v>2429</v>
      </c>
      <c r="F230" s="129" t="s">
        <v>66</v>
      </c>
      <c r="G230" s="126" t="s">
        <v>71</v>
      </c>
      <c r="H230" s="41" t="s">
        <v>2079</v>
      </c>
      <c r="I230" s="42">
        <v>7500000</v>
      </c>
      <c r="J230" s="131">
        <f t="shared" si="19"/>
        <v>10000000</v>
      </c>
      <c r="K230" s="133" t="s">
        <v>85</v>
      </c>
      <c r="L230" s="41" t="s">
        <v>2430</v>
      </c>
      <c r="M230" s="44">
        <v>42809</v>
      </c>
      <c r="N230" s="44">
        <v>42900</v>
      </c>
      <c r="O230" s="44">
        <v>42929</v>
      </c>
      <c r="P230" s="134">
        <f t="shared" si="18"/>
        <v>120</v>
      </c>
      <c r="Q230" s="136">
        <f t="shared" si="15"/>
        <v>4</v>
      </c>
      <c r="R230" s="60">
        <v>30</v>
      </c>
      <c r="S230" s="58">
        <v>42898</v>
      </c>
      <c r="T230" s="58">
        <v>42930</v>
      </c>
      <c r="U230" s="47"/>
      <c r="V230" s="47"/>
      <c r="W230" s="47"/>
      <c r="X230" s="139">
        <f t="shared" si="17"/>
        <v>30</v>
      </c>
      <c r="Y230" s="47"/>
      <c r="Z230" s="47"/>
      <c r="AA230" s="58">
        <v>42898</v>
      </c>
      <c r="AB230" s="49">
        <v>2500000</v>
      </c>
      <c r="AC230" s="47"/>
      <c r="AD230" s="47"/>
      <c r="AE230" s="47"/>
      <c r="AF230" s="47"/>
      <c r="AG230" s="47"/>
      <c r="AH230" s="47"/>
      <c r="AI230" s="41" t="s">
        <v>2431</v>
      </c>
      <c r="AJ230" s="39">
        <v>42898</v>
      </c>
      <c r="AK230" s="51" t="e">
        <f>IF(#REF!="TERMINADO",100,100*(#REF!-M230+1)/P230)</f>
        <v>#REF!</v>
      </c>
      <c r="AL230" s="157"/>
      <c r="AM230" s="59"/>
      <c r="AN230" s="159"/>
      <c r="AO230" s="159"/>
      <c r="AP230" s="159"/>
      <c r="AQ230" s="41"/>
    </row>
    <row r="231" spans="1:43" ht="13.5" customHeight="1" thickTop="1" thickBot="1" x14ac:dyDescent="0.25">
      <c r="A231" s="147">
        <v>229</v>
      </c>
      <c r="B231" s="41" t="s">
        <v>597</v>
      </c>
      <c r="C231" s="39">
        <v>42809</v>
      </c>
      <c r="D231" s="39"/>
      <c r="E231" s="40" t="s">
        <v>2432</v>
      </c>
      <c r="F231" s="129" t="s">
        <v>66</v>
      </c>
      <c r="G231" s="126" t="s">
        <v>75</v>
      </c>
      <c r="H231" s="41" t="s">
        <v>2079</v>
      </c>
      <c r="I231" s="42">
        <v>24000000</v>
      </c>
      <c r="J231" s="131">
        <f t="shared" si="19"/>
        <v>24000000</v>
      </c>
      <c r="K231" s="133" t="s">
        <v>85</v>
      </c>
      <c r="L231" s="41" t="s">
        <v>2433</v>
      </c>
      <c r="M231" s="44">
        <v>42809</v>
      </c>
      <c r="N231" s="44">
        <v>42992</v>
      </c>
      <c r="O231" s="44">
        <v>42992</v>
      </c>
      <c r="P231" s="134">
        <f t="shared" si="18"/>
        <v>183</v>
      </c>
      <c r="Q231" s="136">
        <f t="shared" si="15"/>
        <v>6.1</v>
      </c>
      <c r="R231" s="60"/>
      <c r="S231" s="48"/>
      <c r="T231" s="48"/>
      <c r="U231" s="47"/>
      <c r="V231" s="47"/>
      <c r="W231" s="47"/>
      <c r="X231" s="139">
        <f t="shared" si="17"/>
        <v>0</v>
      </c>
      <c r="Y231" s="47"/>
      <c r="Z231" s="47"/>
      <c r="AA231" s="48"/>
      <c r="AB231" s="49"/>
      <c r="AC231" s="47"/>
      <c r="AD231" s="47"/>
      <c r="AE231" s="47"/>
      <c r="AF231" s="47"/>
      <c r="AG231" s="47"/>
      <c r="AH231" s="47"/>
      <c r="AI231" s="41"/>
      <c r="AJ231" s="41"/>
      <c r="AK231" s="51" t="e">
        <f>IF(#REF!="TERMINADO",100,100*(#REF!-M231+1)/P231)</f>
        <v>#REF!</v>
      </c>
      <c r="AL231" s="157"/>
      <c r="AM231" s="59"/>
      <c r="AN231" s="159"/>
      <c r="AO231" s="159"/>
      <c r="AP231" s="159"/>
      <c r="AQ231" s="41"/>
    </row>
    <row r="232" spans="1:43" ht="13.5" customHeight="1" thickTop="1" thickBot="1" x14ac:dyDescent="0.25">
      <c r="A232" s="147">
        <v>230</v>
      </c>
      <c r="B232" s="41" t="s">
        <v>597</v>
      </c>
      <c r="C232" s="39">
        <v>42809</v>
      </c>
      <c r="D232" s="39"/>
      <c r="E232" s="40" t="s">
        <v>2434</v>
      </c>
      <c r="F232" s="129" t="s">
        <v>66</v>
      </c>
      <c r="G232" s="126" t="s">
        <v>71</v>
      </c>
      <c r="H232" s="41" t="s">
        <v>2079</v>
      </c>
      <c r="I232" s="42">
        <v>6500000</v>
      </c>
      <c r="J232" s="131">
        <f t="shared" si="19"/>
        <v>6500000</v>
      </c>
      <c r="K232" s="133" t="s">
        <v>85</v>
      </c>
      <c r="L232" s="41" t="s">
        <v>2435</v>
      </c>
      <c r="M232" s="44">
        <v>42809</v>
      </c>
      <c r="N232" s="44">
        <v>42961</v>
      </c>
      <c r="O232" s="44">
        <v>42961</v>
      </c>
      <c r="P232" s="134">
        <f t="shared" si="18"/>
        <v>152</v>
      </c>
      <c r="Q232" s="136">
        <f t="shared" si="15"/>
        <v>5.0666666666666664</v>
      </c>
      <c r="R232" s="60"/>
      <c r="S232" s="48"/>
      <c r="T232" s="48"/>
      <c r="U232" s="47"/>
      <c r="V232" s="47"/>
      <c r="W232" s="47"/>
      <c r="X232" s="139">
        <f t="shared" si="17"/>
        <v>0</v>
      </c>
      <c r="Y232" s="47"/>
      <c r="Z232" s="47"/>
      <c r="AA232" s="48"/>
      <c r="AB232" s="49"/>
      <c r="AC232" s="47"/>
      <c r="AD232" s="47"/>
      <c r="AE232" s="47"/>
      <c r="AF232" s="47"/>
      <c r="AG232" s="47"/>
      <c r="AH232" s="47"/>
      <c r="AI232" s="41"/>
      <c r="AJ232" s="41"/>
      <c r="AK232" s="51" t="e">
        <f>IF(#REF!="TERMINADO",100,100*(#REF!-M232+1)/P232)</f>
        <v>#REF!</v>
      </c>
      <c r="AL232" s="157"/>
      <c r="AM232" s="59"/>
      <c r="AN232" s="159"/>
      <c r="AO232" s="159"/>
      <c r="AP232" s="159"/>
      <c r="AQ232" s="41"/>
    </row>
    <row r="233" spans="1:43" ht="13.5" customHeight="1" thickTop="1" thickBot="1" x14ac:dyDescent="0.25">
      <c r="A233" s="147">
        <v>231</v>
      </c>
      <c r="B233" s="41" t="s">
        <v>166</v>
      </c>
      <c r="C233" s="39">
        <v>42809</v>
      </c>
      <c r="D233" s="39"/>
      <c r="E233" s="40" t="s">
        <v>2436</v>
      </c>
      <c r="F233" s="129" t="s">
        <v>66</v>
      </c>
      <c r="G233" s="126" t="s">
        <v>75</v>
      </c>
      <c r="H233" s="41" t="s">
        <v>2079</v>
      </c>
      <c r="I233" s="42">
        <v>30000000</v>
      </c>
      <c r="J233" s="131">
        <f t="shared" si="19"/>
        <v>30000000</v>
      </c>
      <c r="K233" s="133" t="s">
        <v>85</v>
      </c>
      <c r="L233" s="41" t="s">
        <v>2437</v>
      </c>
      <c r="M233" s="44">
        <v>42809</v>
      </c>
      <c r="N233" s="44">
        <v>42992</v>
      </c>
      <c r="O233" s="44">
        <v>42992</v>
      </c>
      <c r="P233" s="134">
        <f t="shared" si="18"/>
        <v>183</v>
      </c>
      <c r="Q233" s="136">
        <f t="shared" si="15"/>
        <v>6.1</v>
      </c>
      <c r="R233" s="60"/>
      <c r="S233" s="48"/>
      <c r="T233" s="48"/>
      <c r="U233" s="47"/>
      <c r="V233" s="47"/>
      <c r="W233" s="47"/>
      <c r="X233" s="139">
        <f t="shared" si="17"/>
        <v>0</v>
      </c>
      <c r="Y233" s="47"/>
      <c r="Z233" s="47"/>
      <c r="AA233" s="48"/>
      <c r="AB233" s="49"/>
      <c r="AC233" s="47"/>
      <c r="AD233" s="47"/>
      <c r="AE233" s="47"/>
      <c r="AF233" s="47"/>
      <c r="AG233" s="47"/>
      <c r="AH233" s="47"/>
      <c r="AI233" s="41"/>
      <c r="AJ233" s="41"/>
      <c r="AK233" s="51" t="e">
        <f>IF(#REF!="TERMINADO",100,100*(#REF!-M233+1)/P233)</f>
        <v>#REF!</v>
      </c>
      <c r="AL233" s="157"/>
      <c r="AM233" s="59"/>
      <c r="AN233" s="159"/>
      <c r="AO233" s="159"/>
      <c r="AP233" s="159"/>
      <c r="AQ233" s="41"/>
    </row>
    <row r="234" spans="1:43" ht="13.5" customHeight="1" thickTop="1" thickBot="1" x14ac:dyDescent="0.25">
      <c r="A234" s="147">
        <v>232</v>
      </c>
      <c r="B234" s="41" t="s">
        <v>63</v>
      </c>
      <c r="C234" s="39">
        <v>42810</v>
      </c>
      <c r="D234" s="39"/>
      <c r="E234" s="40" t="s">
        <v>2438</v>
      </c>
      <c r="F234" s="129" t="s">
        <v>66</v>
      </c>
      <c r="G234" s="126" t="s">
        <v>75</v>
      </c>
      <c r="H234" s="41" t="s">
        <v>2079</v>
      </c>
      <c r="I234" s="42">
        <v>33000000</v>
      </c>
      <c r="J234" s="131">
        <f t="shared" si="19"/>
        <v>33000000</v>
      </c>
      <c r="K234" s="133" t="s">
        <v>85</v>
      </c>
      <c r="L234" s="41" t="s">
        <v>2439</v>
      </c>
      <c r="M234" s="44">
        <v>42815</v>
      </c>
      <c r="N234" s="44">
        <v>42998</v>
      </c>
      <c r="O234" s="44">
        <v>42998</v>
      </c>
      <c r="P234" s="134">
        <f t="shared" si="18"/>
        <v>183</v>
      </c>
      <c r="Q234" s="136">
        <f t="shared" si="15"/>
        <v>6.1</v>
      </c>
      <c r="R234" s="60"/>
      <c r="S234" s="48"/>
      <c r="T234" s="48"/>
      <c r="U234" s="47"/>
      <c r="V234" s="47"/>
      <c r="W234" s="47"/>
      <c r="X234" s="139">
        <f t="shared" si="17"/>
        <v>0</v>
      </c>
      <c r="Y234" s="47"/>
      <c r="Z234" s="47"/>
      <c r="AA234" s="48"/>
      <c r="AB234" s="49"/>
      <c r="AC234" s="47"/>
      <c r="AD234" s="47"/>
      <c r="AE234" s="47"/>
      <c r="AF234" s="47"/>
      <c r="AG234" s="47"/>
      <c r="AH234" s="47"/>
      <c r="AI234" s="41"/>
      <c r="AJ234" s="41"/>
      <c r="AK234" s="51" t="e">
        <f>IF(#REF!="TERMINADO",100,100*(#REF!-M234+1)/P234)</f>
        <v>#REF!</v>
      </c>
      <c r="AL234" s="157"/>
      <c r="AM234" s="59"/>
      <c r="AN234" s="159"/>
      <c r="AO234" s="159"/>
      <c r="AP234" s="159"/>
      <c r="AQ234" s="41"/>
    </row>
    <row r="235" spans="1:43" ht="13.5" customHeight="1" thickTop="1" thickBot="1" x14ac:dyDescent="0.25">
      <c r="A235" s="147">
        <v>233</v>
      </c>
      <c r="B235" s="41" t="s">
        <v>2158</v>
      </c>
      <c r="C235" s="39">
        <v>42810</v>
      </c>
      <c r="D235" s="39"/>
      <c r="E235" s="40" t="s">
        <v>2327</v>
      </c>
      <c r="F235" s="129" t="s">
        <v>66</v>
      </c>
      <c r="G235" s="126" t="s">
        <v>71</v>
      </c>
      <c r="H235" s="41" t="s">
        <v>2079</v>
      </c>
      <c r="I235" s="42">
        <v>11700000</v>
      </c>
      <c r="J235" s="131">
        <f t="shared" si="19"/>
        <v>11700000</v>
      </c>
      <c r="K235" s="133" t="s">
        <v>85</v>
      </c>
      <c r="L235" s="41" t="s">
        <v>2440</v>
      </c>
      <c r="M235" s="44">
        <v>42810</v>
      </c>
      <c r="N235" s="44">
        <v>43084</v>
      </c>
      <c r="O235" s="44">
        <v>43084</v>
      </c>
      <c r="P235" s="134">
        <f t="shared" si="18"/>
        <v>274</v>
      </c>
      <c r="Q235" s="136">
        <f t="shared" si="15"/>
        <v>9.1333333333333329</v>
      </c>
      <c r="R235" s="60"/>
      <c r="S235" s="48"/>
      <c r="T235" s="48"/>
      <c r="U235" s="47"/>
      <c r="V235" s="47"/>
      <c r="W235" s="47"/>
      <c r="X235" s="139">
        <f t="shared" si="17"/>
        <v>0</v>
      </c>
      <c r="Y235" s="47"/>
      <c r="Z235" s="47"/>
      <c r="AA235" s="48"/>
      <c r="AB235" s="49"/>
      <c r="AC235" s="47"/>
      <c r="AD235" s="47"/>
      <c r="AE235" s="47"/>
      <c r="AF235" s="47"/>
      <c r="AG235" s="47"/>
      <c r="AH235" s="47"/>
      <c r="AI235" s="41"/>
      <c r="AJ235" s="41"/>
      <c r="AK235" s="51" t="e">
        <f>IF(#REF!="TERMINADO",100,100*(#REF!-M235+1)/P235)</f>
        <v>#REF!</v>
      </c>
      <c r="AL235" s="157"/>
      <c r="AM235" s="59"/>
      <c r="AN235" s="159"/>
      <c r="AO235" s="159"/>
      <c r="AP235" s="159"/>
      <c r="AQ235" s="41"/>
    </row>
    <row r="236" spans="1:43" ht="13.5" customHeight="1" thickTop="1" thickBot="1" x14ac:dyDescent="0.25">
      <c r="A236" s="147">
        <v>234</v>
      </c>
      <c r="B236" s="126" t="s">
        <v>2000</v>
      </c>
      <c r="C236" s="39">
        <v>42810</v>
      </c>
      <c r="D236" s="39"/>
      <c r="E236" s="40" t="s">
        <v>2441</v>
      </c>
      <c r="F236" s="129" t="s">
        <v>66</v>
      </c>
      <c r="G236" s="126" t="s">
        <v>75</v>
      </c>
      <c r="H236" s="41" t="s">
        <v>2079</v>
      </c>
      <c r="I236" s="42">
        <v>50293324</v>
      </c>
      <c r="J236" s="131">
        <f t="shared" si="19"/>
        <v>50293324</v>
      </c>
      <c r="K236" s="133" t="s">
        <v>85</v>
      </c>
      <c r="L236" s="41" t="s">
        <v>2442</v>
      </c>
      <c r="M236" s="44">
        <v>42810</v>
      </c>
      <c r="N236" s="44">
        <v>42977</v>
      </c>
      <c r="O236" s="44">
        <v>42977</v>
      </c>
      <c r="P236" s="134">
        <f t="shared" si="18"/>
        <v>167</v>
      </c>
      <c r="Q236" s="173">
        <f t="shared" si="15"/>
        <v>5.5666666666666664</v>
      </c>
      <c r="R236" s="60"/>
      <c r="S236" s="48"/>
      <c r="T236" s="48"/>
      <c r="U236" s="47"/>
      <c r="V236" s="47"/>
      <c r="W236" s="47"/>
      <c r="X236" s="139">
        <f t="shared" si="17"/>
        <v>0</v>
      </c>
      <c r="Y236" s="47"/>
      <c r="Z236" s="47"/>
      <c r="AA236" s="48"/>
      <c r="AB236" s="49"/>
      <c r="AC236" s="47"/>
      <c r="AD236" s="47"/>
      <c r="AE236" s="47"/>
      <c r="AF236" s="47"/>
      <c r="AG236" s="47"/>
      <c r="AH236" s="47"/>
      <c r="AI236" s="41"/>
      <c r="AJ236" s="41"/>
      <c r="AK236" s="51" t="e">
        <f>IF(#REF!="TERMINADO",100,100*(#REF!-M236+1)/P236)</f>
        <v>#REF!</v>
      </c>
      <c r="AL236" s="157"/>
      <c r="AM236" s="59"/>
      <c r="AN236" s="159"/>
      <c r="AO236" s="159"/>
      <c r="AP236" s="159"/>
      <c r="AQ236" s="41"/>
    </row>
    <row r="237" spans="1:43" ht="13.5" customHeight="1" thickTop="1" thickBot="1" x14ac:dyDescent="0.25">
      <c r="A237" s="147">
        <v>235</v>
      </c>
      <c r="B237" s="41" t="s">
        <v>2011</v>
      </c>
      <c r="C237" s="39">
        <v>42810</v>
      </c>
      <c r="D237" s="39"/>
      <c r="E237" s="40" t="s">
        <v>2443</v>
      </c>
      <c r="F237" s="129" t="s">
        <v>66</v>
      </c>
      <c r="G237" s="126" t="s">
        <v>71</v>
      </c>
      <c r="H237" s="41" t="s">
        <v>2079</v>
      </c>
      <c r="I237" s="42">
        <v>3000000</v>
      </c>
      <c r="J237" s="131">
        <f t="shared" si="19"/>
        <v>3000000</v>
      </c>
      <c r="K237" s="133" t="s">
        <v>85</v>
      </c>
      <c r="L237" s="41" t="s">
        <v>673</v>
      </c>
      <c r="M237" s="44">
        <v>42810</v>
      </c>
      <c r="N237" s="44">
        <v>42824</v>
      </c>
      <c r="O237" s="44">
        <v>42824</v>
      </c>
      <c r="P237" s="134">
        <f t="shared" si="18"/>
        <v>14</v>
      </c>
      <c r="Q237" s="136">
        <f t="shared" si="15"/>
        <v>0.46666666666666667</v>
      </c>
      <c r="R237" s="60"/>
      <c r="S237" s="48"/>
      <c r="T237" s="48"/>
      <c r="U237" s="47"/>
      <c r="V237" s="47"/>
      <c r="W237" s="47"/>
      <c r="X237" s="139">
        <f t="shared" si="17"/>
        <v>0</v>
      </c>
      <c r="Y237" s="47"/>
      <c r="Z237" s="47"/>
      <c r="AA237" s="48"/>
      <c r="AB237" s="49"/>
      <c r="AC237" s="47"/>
      <c r="AD237" s="47"/>
      <c r="AE237" s="47"/>
      <c r="AF237" s="47"/>
      <c r="AG237" s="47"/>
      <c r="AH237" s="47"/>
      <c r="AI237" s="41"/>
      <c r="AJ237" s="41"/>
      <c r="AK237" s="51" t="e">
        <f>IF(#REF!="TERMINADO",100,100*(#REF!-M237+1)/P237)</f>
        <v>#REF!</v>
      </c>
      <c r="AL237" s="157"/>
      <c r="AM237" s="59"/>
      <c r="AN237" s="159"/>
      <c r="AO237" s="159"/>
      <c r="AP237" s="159"/>
      <c r="AQ237" s="41"/>
    </row>
    <row r="238" spans="1:43" ht="13.5" customHeight="1" thickTop="1" thickBot="1" x14ac:dyDescent="0.25">
      <c r="A238" s="147">
        <v>236</v>
      </c>
      <c r="B238" s="126" t="s">
        <v>2000</v>
      </c>
      <c r="C238" s="39">
        <v>42811</v>
      </c>
      <c r="D238" s="39"/>
      <c r="E238" s="40" t="s">
        <v>2444</v>
      </c>
      <c r="F238" s="129" t="s">
        <v>66</v>
      </c>
      <c r="G238" s="126" t="s">
        <v>71</v>
      </c>
      <c r="H238" s="41" t="s">
        <v>2079</v>
      </c>
      <c r="I238" s="42">
        <v>7500000</v>
      </c>
      <c r="J238" s="131">
        <f t="shared" si="19"/>
        <v>7500000</v>
      </c>
      <c r="K238" s="133" t="s">
        <v>85</v>
      </c>
      <c r="L238" s="41" t="s">
        <v>2445</v>
      </c>
      <c r="M238" s="44">
        <v>42811</v>
      </c>
      <c r="N238" s="44">
        <v>42886</v>
      </c>
      <c r="O238" s="44">
        <v>42886</v>
      </c>
      <c r="P238" s="134">
        <f t="shared" si="18"/>
        <v>75</v>
      </c>
      <c r="Q238" s="136">
        <f t="shared" si="15"/>
        <v>2.5</v>
      </c>
      <c r="R238" s="60"/>
      <c r="S238" s="48"/>
      <c r="T238" s="48"/>
      <c r="U238" s="47"/>
      <c r="V238" s="47"/>
      <c r="W238" s="47"/>
      <c r="X238" s="139">
        <f t="shared" si="17"/>
        <v>0</v>
      </c>
      <c r="Y238" s="47"/>
      <c r="Z238" s="47"/>
      <c r="AA238" s="48"/>
      <c r="AB238" s="49"/>
      <c r="AC238" s="47"/>
      <c r="AD238" s="47"/>
      <c r="AE238" s="47"/>
      <c r="AF238" s="47"/>
      <c r="AG238" s="47"/>
      <c r="AH238" s="47"/>
      <c r="AI238" s="41"/>
      <c r="AJ238" s="41"/>
      <c r="AK238" s="51" t="e">
        <f>IF(#REF!="TERMINADO",100,100*(#REF!-M238+1)/P238)</f>
        <v>#REF!</v>
      </c>
      <c r="AL238" s="157"/>
      <c r="AM238" s="59"/>
      <c r="AN238" s="159"/>
      <c r="AO238" s="159"/>
      <c r="AP238" s="159"/>
      <c r="AQ238" s="41"/>
    </row>
    <row r="239" spans="1:43" s="167" customFormat="1" ht="17" thickTop="1" thickBot="1" x14ac:dyDescent="0.25">
      <c r="A239" s="147" t="s">
        <v>2446</v>
      </c>
      <c r="B239" s="41" t="s">
        <v>2160</v>
      </c>
      <c r="C239" s="39">
        <v>42811</v>
      </c>
      <c r="D239" s="39"/>
      <c r="E239" s="40" t="s">
        <v>2447</v>
      </c>
      <c r="F239" s="129" t="s">
        <v>66</v>
      </c>
      <c r="G239" s="126" t="s">
        <v>71</v>
      </c>
      <c r="H239" s="41" t="s">
        <v>2079</v>
      </c>
      <c r="I239" s="42">
        <v>14500000</v>
      </c>
      <c r="J239" s="131">
        <f t="shared" si="19"/>
        <v>14500000</v>
      </c>
      <c r="K239" s="133" t="s">
        <v>85</v>
      </c>
      <c r="L239" s="41" t="s">
        <v>2448</v>
      </c>
      <c r="M239" s="135">
        <v>42811</v>
      </c>
      <c r="N239" s="135">
        <v>43069</v>
      </c>
      <c r="O239" s="135">
        <v>43069</v>
      </c>
      <c r="P239" s="134">
        <f>O239-M239</f>
        <v>258</v>
      </c>
      <c r="Q239" s="136">
        <f t="shared" si="15"/>
        <v>8.6</v>
      </c>
      <c r="R239" s="60"/>
      <c r="S239" s="48"/>
      <c r="T239" s="48"/>
      <c r="U239" s="47"/>
      <c r="V239" s="47"/>
      <c r="W239" s="47"/>
      <c r="X239" s="139">
        <f t="shared" si="17"/>
        <v>0</v>
      </c>
      <c r="Y239" s="47"/>
      <c r="Z239" s="47"/>
      <c r="AA239" s="48"/>
      <c r="AB239" s="49"/>
      <c r="AC239" s="47"/>
      <c r="AD239" s="47"/>
      <c r="AE239" s="47"/>
      <c r="AF239" s="47"/>
      <c r="AG239" s="47"/>
      <c r="AH239" s="47"/>
      <c r="AI239" s="41"/>
      <c r="AJ239" s="41"/>
      <c r="AK239" s="51" t="e">
        <f>IF(#REF!="TERMINADO",100,100*(#REF!-M239+1)/P239)</f>
        <v>#REF!</v>
      </c>
      <c r="AL239" s="157"/>
      <c r="AM239" s="59" t="s">
        <v>2401</v>
      </c>
      <c r="AN239" s="181"/>
      <c r="AO239" s="181"/>
      <c r="AP239" s="181"/>
      <c r="AQ239" s="182"/>
    </row>
    <row r="240" spans="1:43" ht="13.5" customHeight="1" thickTop="1" thickBot="1" x14ac:dyDescent="0.25">
      <c r="A240" s="147">
        <v>237</v>
      </c>
      <c r="B240" s="41" t="s">
        <v>2160</v>
      </c>
      <c r="C240" s="39">
        <v>42811</v>
      </c>
      <c r="D240" s="39"/>
      <c r="E240" s="40" t="s">
        <v>2449</v>
      </c>
      <c r="F240" s="129" t="s">
        <v>66</v>
      </c>
      <c r="G240" s="126" t="s">
        <v>71</v>
      </c>
      <c r="H240" s="41" t="s">
        <v>2079</v>
      </c>
      <c r="I240" s="42">
        <v>13500000</v>
      </c>
      <c r="J240" s="131">
        <f t="shared" si="19"/>
        <v>13500000</v>
      </c>
      <c r="K240" s="133" t="s">
        <v>85</v>
      </c>
      <c r="L240" s="41" t="s">
        <v>2450</v>
      </c>
      <c r="M240" s="44">
        <v>42811</v>
      </c>
      <c r="N240" s="44">
        <v>43069</v>
      </c>
      <c r="O240" s="44">
        <v>43069</v>
      </c>
      <c r="P240" s="134">
        <f t="shared" si="18"/>
        <v>258</v>
      </c>
      <c r="Q240" s="136">
        <f t="shared" si="15"/>
        <v>8.6</v>
      </c>
      <c r="R240" s="60"/>
      <c r="S240" s="48"/>
      <c r="T240" s="48"/>
      <c r="U240" s="47"/>
      <c r="V240" s="47"/>
      <c r="W240" s="47"/>
      <c r="X240" s="139">
        <f t="shared" si="17"/>
        <v>0</v>
      </c>
      <c r="Y240" s="47"/>
      <c r="Z240" s="47"/>
      <c r="AA240" s="48"/>
      <c r="AB240" s="49"/>
      <c r="AC240" s="47"/>
      <c r="AD240" s="47"/>
      <c r="AE240" s="47"/>
      <c r="AF240" s="47"/>
      <c r="AG240" s="47"/>
      <c r="AH240" s="47"/>
      <c r="AI240" s="41"/>
      <c r="AJ240" s="41"/>
      <c r="AK240" s="51" t="e">
        <f>IF(#REF!="TERMINADO",100,100*(#REF!-M240+1)/P240)</f>
        <v>#REF!</v>
      </c>
      <c r="AL240" s="157"/>
      <c r="AM240" s="59"/>
      <c r="AN240" s="159"/>
      <c r="AO240" s="159"/>
      <c r="AP240" s="159"/>
      <c r="AQ240" s="41"/>
    </row>
    <row r="241" spans="1:44" ht="13.5" customHeight="1" thickTop="1" thickBot="1" x14ac:dyDescent="0.25">
      <c r="A241" s="147">
        <v>238</v>
      </c>
      <c r="B241" s="41" t="s">
        <v>166</v>
      </c>
      <c r="C241" s="39">
        <v>42815</v>
      </c>
      <c r="D241" s="39"/>
      <c r="E241" s="40" t="s">
        <v>2451</v>
      </c>
      <c r="F241" s="129" t="s">
        <v>66</v>
      </c>
      <c r="G241" s="126" t="s">
        <v>71</v>
      </c>
      <c r="H241" s="41" t="s">
        <v>2079</v>
      </c>
      <c r="I241" s="42">
        <v>10000000</v>
      </c>
      <c r="J241" s="131">
        <f t="shared" si="19"/>
        <v>10000000</v>
      </c>
      <c r="K241" s="133" t="s">
        <v>85</v>
      </c>
      <c r="L241" s="41" t="s">
        <v>382</v>
      </c>
      <c r="M241" s="44">
        <v>42815</v>
      </c>
      <c r="N241" s="44">
        <v>42936</v>
      </c>
      <c r="O241" s="44">
        <v>42936</v>
      </c>
      <c r="P241" s="134">
        <f t="shared" si="18"/>
        <v>121</v>
      </c>
      <c r="Q241" s="136">
        <f t="shared" si="15"/>
        <v>4.0333333333333332</v>
      </c>
      <c r="R241" s="60"/>
      <c r="S241" s="48"/>
      <c r="T241" s="48"/>
      <c r="U241" s="47"/>
      <c r="V241" s="47"/>
      <c r="W241" s="47"/>
      <c r="X241" s="139">
        <f t="shared" si="17"/>
        <v>0</v>
      </c>
      <c r="Y241" s="47"/>
      <c r="Z241" s="47"/>
      <c r="AA241" s="48"/>
      <c r="AB241" s="49"/>
      <c r="AC241" s="47"/>
      <c r="AD241" s="47"/>
      <c r="AE241" s="47"/>
      <c r="AF241" s="47"/>
      <c r="AG241" s="47"/>
      <c r="AH241" s="47"/>
      <c r="AI241" s="41"/>
      <c r="AJ241" s="41"/>
      <c r="AK241" s="51" t="e">
        <f>IF(#REF!="TERMINADO",100,100*(#REF!-M241+1)/P241)</f>
        <v>#REF!</v>
      </c>
      <c r="AL241" s="157"/>
      <c r="AM241" s="59"/>
      <c r="AN241" s="159"/>
      <c r="AO241" s="159"/>
      <c r="AP241" s="159"/>
      <c r="AQ241" s="41"/>
    </row>
    <row r="242" spans="1:44" ht="13.5" customHeight="1" thickTop="1" thickBot="1" x14ac:dyDescent="0.25">
      <c r="A242" s="147">
        <v>239</v>
      </c>
      <c r="B242" s="41" t="s">
        <v>2452</v>
      </c>
      <c r="C242" s="39">
        <v>42815</v>
      </c>
      <c r="D242" s="39"/>
      <c r="E242" s="40" t="s">
        <v>2453</v>
      </c>
      <c r="F242" s="129" t="s">
        <v>66</v>
      </c>
      <c r="G242" s="126" t="s">
        <v>75</v>
      </c>
      <c r="H242" s="41" t="s">
        <v>2079</v>
      </c>
      <c r="I242" s="42">
        <v>57115624</v>
      </c>
      <c r="J242" s="131">
        <f t="shared" si="19"/>
        <v>57115624</v>
      </c>
      <c r="K242" s="133" t="s">
        <v>85</v>
      </c>
      <c r="L242" s="41" t="s">
        <v>771</v>
      </c>
      <c r="M242" s="44">
        <v>42815</v>
      </c>
      <c r="N242" s="44">
        <v>43100</v>
      </c>
      <c r="O242" s="44">
        <v>43100</v>
      </c>
      <c r="P242" s="134">
        <f t="shared" si="18"/>
        <v>285</v>
      </c>
      <c r="Q242" s="136">
        <f t="shared" si="15"/>
        <v>9.5</v>
      </c>
      <c r="R242" s="60"/>
      <c r="S242" s="48"/>
      <c r="T242" s="48"/>
      <c r="U242" s="47"/>
      <c r="V242" s="47"/>
      <c r="W242" s="47"/>
      <c r="X242" s="139">
        <f t="shared" si="17"/>
        <v>0</v>
      </c>
      <c r="Y242" s="47"/>
      <c r="Z242" s="47"/>
      <c r="AA242" s="48"/>
      <c r="AB242" s="49"/>
      <c r="AC242" s="47"/>
      <c r="AD242" s="47"/>
      <c r="AE242" s="47"/>
      <c r="AF242" s="47"/>
      <c r="AG242" s="47"/>
      <c r="AH242" s="47"/>
      <c r="AI242" s="41"/>
      <c r="AJ242" s="41"/>
      <c r="AK242" s="51" t="e">
        <f>IF(#REF!="TERMINADO",100,100*(#REF!-M242+1)/P242)</f>
        <v>#REF!</v>
      </c>
      <c r="AL242" s="157"/>
      <c r="AM242" s="59"/>
      <c r="AN242" s="159"/>
      <c r="AO242" s="159"/>
      <c r="AP242" s="159"/>
      <c r="AQ242" s="41"/>
    </row>
    <row r="243" spans="1:44" ht="13.5" customHeight="1" thickTop="1" thickBot="1" x14ac:dyDescent="0.25">
      <c r="A243" s="175">
        <v>240</v>
      </c>
      <c r="B243" s="41" t="s">
        <v>2223</v>
      </c>
      <c r="C243" s="39">
        <v>42815</v>
      </c>
      <c r="D243" s="39"/>
      <c r="E243" s="40" t="s">
        <v>2454</v>
      </c>
      <c r="F243" s="129" t="s">
        <v>66</v>
      </c>
      <c r="G243" s="126" t="s">
        <v>86</v>
      </c>
      <c r="H243" s="41" t="s">
        <v>2079</v>
      </c>
      <c r="I243" s="42">
        <v>200000000</v>
      </c>
      <c r="J243" s="131">
        <f t="shared" si="19"/>
        <v>200000000</v>
      </c>
      <c r="K243" s="133" t="s">
        <v>85</v>
      </c>
      <c r="L243" s="41" t="s">
        <v>2455</v>
      </c>
      <c r="M243" s="44">
        <v>42815</v>
      </c>
      <c r="N243" s="44">
        <v>43100</v>
      </c>
      <c r="O243" s="44">
        <v>43100</v>
      </c>
      <c r="P243" s="134">
        <f>N243-M243</f>
        <v>285</v>
      </c>
      <c r="Q243" s="136">
        <f t="shared" si="15"/>
        <v>9.5</v>
      </c>
      <c r="R243" s="60"/>
      <c r="S243" s="48"/>
      <c r="T243" s="48"/>
      <c r="U243" s="47"/>
      <c r="V243" s="47"/>
      <c r="W243" s="47"/>
      <c r="X243" s="139">
        <f t="shared" si="17"/>
        <v>0</v>
      </c>
      <c r="Y243" s="47"/>
      <c r="Z243" s="47"/>
      <c r="AA243" s="48"/>
      <c r="AB243" s="49"/>
      <c r="AC243" s="47"/>
      <c r="AD243" s="47"/>
      <c r="AE243" s="47"/>
      <c r="AF243" s="47"/>
      <c r="AG243" s="47"/>
      <c r="AH243" s="47"/>
      <c r="AI243" s="41"/>
      <c r="AJ243" s="41"/>
      <c r="AK243" s="51" t="e">
        <f>IF(#REF!="TERMINADO",100,100*(#REF!-M243+1)/P243)</f>
        <v>#REF!</v>
      </c>
      <c r="AL243" s="157"/>
      <c r="AM243" s="52"/>
      <c r="AN243" s="177"/>
      <c r="AO243" s="177"/>
      <c r="AP243" s="177"/>
      <c r="AQ243" s="50"/>
      <c r="AR243" s="178"/>
    </row>
    <row r="244" spans="1:44" ht="13.5" customHeight="1" thickTop="1" thickBot="1" x14ac:dyDescent="0.25">
      <c r="A244" s="147">
        <v>241</v>
      </c>
      <c r="B244" s="41" t="s">
        <v>53</v>
      </c>
      <c r="C244" s="39">
        <v>42815</v>
      </c>
      <c r="D244" s="39"/>
      <c r="E244" s="40" t="s">
        <v>2456</v>
      </c>
      <c r="F244" s="129" t="s">
        <v>66</v>
      </c>
      <c r="G244" s="126" t="s">
        <v>71</v>
      </c>
      <c r="H244" s="41" t="s">
        <v>2079</v>
      </c>
      <c r="I244" s="42">
        <v>8000000</v>
      </c>
      <c r="J244" s="131">
        <f t="shared" si="19"/>
        <v>8000000</v>
      </c>
      <c r="K244" s="133" t="s">
        <v>85</v>
      </c>
      <c r="L244" s="41" t="s">
        <v>2457</v>
      </c>
      <c r="M244" s="44">
        <v>42815</v>
      </c>
      <c r="N244" s="44">
        <v>42936</v>
      </c>
      <c r="O244" s="44">
        <v>42936</v>
      </c>
      <c r="P244" s="134">
        <f t="shared" ref="P244:P256" si="20">O244-M244</f>
        <v>121</v>
      </c>
      <c r="Q244" s="136">
        <f t="shared" si="15"/>
        <v>4.0333333333333332</v>
      </c>
      <c r="R244" s="60"/>
      <c r="S244" s="48"/>
      <c r="T244" s="48"/>
      <c r="U244" s="47"/>
      <c r="V244" s="47"/>
      <c r="W244" s="47"/>
      <c r="X244" s="139">
        <f t="shared" si="17"/>
        <v>0</v>
      </c>
      <c r="Y244" s="47"/>
      <c r="Z244" s="47"/>
      <c r="AA244" s="48"/>
      <c r="AB244" s="49"/>
      <c r="AC244" s="47"/>
      <c r="AD244" s="47"/>
      <c r="AE244" s="47"/>
      <c r="AF244" s="47"/>
      <c r="AG244" s="47"/>
      <c r="AH244" s="47"/>
      <c r="AI244" s="41"/>
      <c r="AJ244" s="41"/>
      <c r="AK244" s="51" t="e">
        <f>IF(#REF!="TERMINADO",100,100*(#REF!-M244+1)/P244)</f>
        <v>#REF!</v>
      </c>
      <c r="AL244" s="157"/>
      <c r="AM244" s="59"/>
      <c r="AN244" s="159"/>
      <c r="AO244" s="159"/>
      <c r="AP244" s="159"/>
      <c r="AQ244" s="41"/>
    </row>
    <row r="245" spans="1:44" ht="13.5" customHeight="1" thickTop="1" thickBot="1" x14ac:dyDescent="0.25">
      <c r="A245" s="147">
        <v>242</v>
      </c>
      <c r="B245" s="41" t="s">
        <v>166</v>
      </c>
      <c r="C245" s="39">
        <v>42815</v>
      </c>
      <c r="D245" s="39"/>
      <c r="E245" s="40" t="s">
        <v>2458</v>
      </c>
      <c r="F245" s="129" t="s">
        <v>66</v>
      </c>
      <c r="G245" s="126" t="s">
        <v>75</v>
      </c>
      <c r="H245" s="41" t="s">
        <v>2079</v>
      </c>
      <c r="I245" s="42">
        <v>6700000</v>
      </c>
      <c r="J245" s="131">
        <f t="shared" si="19"/>
        <v>6700000</v>
      </c>
      <c r="K245" s="133" t="s">
        <v>85</v>
      </c>
      <c r="L245" s="41" t="s">
        <v>2459</v>
      </c>
      <c r="M245" s="44">
        <v>42815</v>
      </c>
      <c r="N245" s="44">
        <v>42875</v>
      </c>
      <c r="O245" s="44">
        <v>42875</v>
      </c>
      <c r="P245" s="134">
        <f t="shared" si="20"/>
        <v>60</v>
      </c>
      <c r="Q245" s="136">
        <f t="shared" si="15"/>
        <v>2</v>
      </c>
      <c r="R245" s="60"/>
      <c r="S245" s="48"/>
      <c r="T245" s="48"/>
      <c r="U245" s="47"/>
      <c r="V245" s="47"/>
      <c r="W245" s="47"/>
      <c r="X245" s="139">
        <f t="shared" si="17"/>
        <v>0</v>
      </c>
      <c r="Y245" s="47"/>
      <c r="Z245" s="47"/>
      <c r="AA245" s="48"/>
      <c r="AB245" s="49"/>
      <c r="AC245" s="47"/>
      <c r="AD245" s="47"/>
      <c r="AE245" s="47"/>
      <c r="AF245" s="47"/>
      <c r="AG245" s="47"/>
      <c r="AH245" s="47"/>
      <c r="AI245" s="41"/>
      <c r="AJ245" s="41"/>
      <c r="AK245" s="51" t="e">
        <f>IF(#REF!="TERMINADO",100,100*(#REF!-M245+1)/P245)</f>
        <v>#REF!</v>
      </c>
      <c r="AL245" s="157"/>
      <c r="AM245" s="59"/>
      <c r="AN245" s="159"/>
      <c r="AO245" s="159"/>
      <c r="AP245" s="159"/>
      <c r="AQ245" s="41"/>
    </row>
    <row r="246" spans="1:44" ht="13.5" customHeight="1" thickTop="1" thickBot="1" x14ac:dyDescent="0.25">
      <c r="A246" s="147">
        <v>243</v>
      </c>
      <c r="B246" s="41" t="s">
        <v>175</v>
      </c>
      <c r="C246" s="39">
        <v>42816</v>
      </c>
      <c r="D246" s="39"/>
      <c r="E246" s="40" t="s">
        <v>2460</v>
      </c>
      <c r="F246" s="129" t="s">
        <v>66</v>
      </c>
      <c r="G246" s="126" t="s">
        <v>71</v>
      </c>
      <c r="H246" s="41" t="s">
        <v>2079</v>
      </c>
      <c r="I246" s="42">
        <v>10800000</v>
      </c>
      <c r="J246" s="131">
        <f t="shared" si="19"/>
        <v>10800000</v>
      </c>
      <c r="K246" s="133" t="s">
        <v>85</v>
      </c>
      <c r="L246" s="41" t="s">
        <v>2461</v>
      </c>
      <c r="M246" s="44">
        <v>42816</v>
      </c>
      <c r="N246" s="44">
        <v>42999</v>
      </c>
      <c r="O246" s="44">
        <v>42999</v>
      </c>
      <c r="P246" s="134">
        <f t="shared" si="20"/>
        <v>183</v>
      </c>
      <c r="Q246" s="136">
        <f t="shared" si="15"/>
        <v>6.1</v>
      </c>
      <c r="R246" s="60"/>
      <c r="S246" s="48"/>
      <c r="T246" s="48"/>
      <c r="U246" s="47"/>
      <c r="V246" s="47"/>
      <c r="W246" s="47"/>
      <c r="X246" s="139">
        <f t="shared" si="17"/>
        <v>0</v>
      </c>
      <c r="Y246" s="47"/>
      <c r="Z246" s="47"/>
      <c r="AA246" s="48"/>
      <c r="AB246" s="49"/>
      <c r="AC246" s="47"/>
      <c r="AD246" s="47"/>
      <c r="AE246" s="47"/>
      <c r="AF246" s="47"/>
      <c r="AG246" s="47"/>
      <c r="AH246" s="47"/>
      <c r="AI246" s="41"/>
      <c r="AJ246" s="41"/>
      <c r="AK246" s="51" t="e">
        <f>IF(#REF!="TERMINADO",100,100*(#REF!-M246+1)/P246)</f>
        <v>#REF!</v>
      </c>
      <c r="AL246" s="157"/>
      <c r="AM246" s="59"/>
      <c r="AN246" s="159"/>
      <c r="AO246" s="159"/>
      <c r="AP246" s="159"/>
      <c r="AQ246" s="41"/>
    </row>
    <row r="247" spans="1:44" ht="13.5" customHeight="1" thickTop="1" thickBot="1" x14ac:dyDescent="0.25">
      <c r="A247" s="147">
        <v>244</v>
      </c>
      <c r="B247" s="41" t="s">
        <v>146</v>
      </c>
      <c r="C247" s="39">
        <v>42817</v>
      </c>
      <c r="D247" s="39"/>
      <c r="E247" s="40" t="s">
        <v>2462</v>
      </c>
      <c r="F247" s="129" t="s">
        <v>66</v>
      </c>
      <c r="G247" s="126" t="s">
        <v>75</v>
      </c>
      <c r="H247" s="41" t="s">
        <v>2079</v>
      </c>
      <c r="I247" s="42">
        <v>14000000</v>
      </c>
      <c r="J247" s="131">
        <f t="shared" si="19"/>
        <v>14000000</v>
      </c>
      <c r="K247" s="133" t="s">
        <v>85</v>
      </c>
      <c r="L247" s="41" t="s">
        <v>2463</v>
      </c>
      <c r="M247" s="44">
        <v>42817</v>
      </c>
      <c r="N247" s="44">
        <v>42938</v>
      </c>
      <c r="O247" s="44">
        <v>42938</v>
      </c>
      <c r="P247" s="134">
        <f t="shared" si="20"/>
        <v>121</v>
      </c>
      <c r="Q247" s="136">
        <f t="shared" si="15"/>
        <v>4.0333333333333332</v>
      </c>
      <c r="R247" s="60"/>
      <c r="S247" s="48"/>
      <c r="T247" s="48"/>
      <c r="U247" s="47"/>
      <c r="V247" s="47"/>
      <c r="W247" s="47"/>
      <c r="X247" s="139">
        <f t="shared" si="17"/>
        <v>0</v>
      </c>
      <c r="Y247" s="47"/>
      <c r="Z247" s="47"/>
      <c r="AA247" s="48"/>
      <c r="AB247" s="49"/>
      <c r="AC247" s="47"/>
      <c r="AD247" s="47"/>
      <c r="AE247" s="47"/>
      <c r="AF247" s="47"/>
      <c r="AG247" s="47"/>
      <c r="AH247" s="47"/>
      <c r="AI247" s="41"/>
      <c r="AJ247" s="41"/>
      <c r="AK247" s="51" t="e">
        <f>IF(#REF!="TERMINADO",100,100*(#REF!-M247+1)/P247)</f>
        <v>#REF!</v>
      </c>
      <c r="AL247" s="157"/>
      <c r="AM247" s="59"/>
      <c r="AN247" s="159"/>
      <c r="AO247" s="159"/>
      <c r="AP247" s="159"/>
      <c r="AQ247" s="41"/>
    </row>
    <row r="248" spans="1:44" ht="13.5" customHeight="1" thickTop="1" thickBot="1" x14ac:dyDescent="0.25">
      <c r="A248" s="147">
        <v>245</v>
      </c>
      <c r="B248" s="41" t="s">
        <v>146</v>
      </c>
      <c r="C248" s="39">
        <v>42817</v>
      </c>
      <c r="D248" s="39"/>
      <c r="E248" s="40" t="s">
        <v>2464</v>
      </c>
      <c r="F248" s="129" t="s">
        <v>66</v>
      </c>
      <c r="G248" s="126" t="s">
        <v>75</v>
      </c>
      <c r="H248" s="41" t="s">
        <v>2079</v>
      </c>
      <c r="I248" s="42">
        <v>14000000</v>
      </c>
      <c r="J248" s="131">
        <f t="shared" si="19"/>
        <v>14000000</v>
      </c>
      <c r="K248" s="133" t="s">
        <v>85</v>
      </c>
      <c r="L248" s="41" t="s">
        <v>868</v>
      </c>
      <c r="M248" s="44">
        <v>42817</v>
      </c>
      <c r="N248" s="44">
        <v>42938</v>
      </c>
      <c r="O248" s="44">
        <v>42938</v>
      </c>
      <c r="P248" s="134">
        <f t="shared" si="20"/>
        <v>121</v>
      </c>
      <c r="Q248" s="136">
        <f t="shared" si="15"/>
        <v>4.0333333333333332</v>
      </c>
      <c r="R248" s="60"/>
      <c r="S248" s="48"/>
      <c r="T248" s="48"/>
      <c r="U248" s="47"/>
      <c r="V248" s="47"/>
      <c r="W248" s="47"/>
      <c r="X248" s="139">
        <f t="shared" si="17"/>
        <v>0</v>
      </c>
      <c r="Y248" s="47"/>
      <c r="Z248" s="47"/>
      <c r="AA248" s="48"/>
      <c r="AB248" s="49"/>
      <c r="AC248" s="47"/>
      <c r="AD248" s="47"/>
      <c r="AE248" s="47"/>
      <c r="AF248" s="47"/>
      <c r="AG248" s="47"/>
      <c r="AH248" s="47"/>
      <c r="AI248" s="41"/>
      <c r="AJ248" s="41"/>
      <c r="AK248" s="51" t="e">
        <f>IF(#REF!="TERMINADO",100,100*(#REF!-M248+1)/P248)</f>
        <v>#REF!</v>
      </c>
      <c r="AL248" s="157"/>
      <c r="AM248" s="59"/>
      <c r="AN248" s="159"/>
      <c r="AO248" s="159"/>
      <c r="AP248" s="159"/>
      <c r="AQ248" s="41"/>
    </row>
    <row r="249" spans="1:44" ht="13.5" customHeight="1" thickTop="1" thickBot="1" x14ac:dyDescent="0.25">
      <c r="A249" s="147">
        <v>246</v>
      </c>
      <c r="B249" s="41" t="s">
        <v>146</v>
      </c>
      <c r="C249" s="39">
        <v>42817</v>
      </c>
      <c r="D249" s="39"/>
      <c r="E249" s="40" t="s">
        <v>2465</v>
      </c>
      <c r="F249" s="129" t="s">
        <v>66</v>
      </c>
      <c r="G249" s="126" t="s">
        <v>71</v>
      </c>
      <c r="H249" s="41" t="s">
        <v>2079</v>
      </c>
      <c r="I249" s="42">
        <v>12000000</v>
      </c>
      <c r="J249" s="131">
        <f t="shared" si="19"/>
        <v>12000000</v>
      </c>
      <c r="K249" s="133" t="s">
        <v>85</v>
      </c>
      <c r="L249" s="41" t="s">
        <v>1912</v>
      </c>
      <c r="M249" s="44">
        <v>42817</v>
      </c>
      <c r="N249" s="44">
        <v>42938</v>
      </c>
      <c r="O249" s="44">
        <v>42938</v>
      </c>
      <c r="P249" s="134">
        <f t="shared" si="20"/>
        <v>121</v>
      </c>
      <c r="Q249" s="136">
        <f t="shared" si="15"/>
        <v>4.0333333333333332</v>
      </c>
      <c r="R249" s="60"/>
      <c r="S249" s="48"/>
      <c r="T249" s="48"/>
      <c r="U249" s="47"/>
      <c r="V249" s="47"/>
      <c r="W249" s="47"/>
      <c r="X249" s="139">
        <f t="shared" si="17"/>
        <v>0</v>
      </c>
      <c r="Y249" s="47"/>
      <c r="Z249" s="47"/>
      <c r="AA249" s="48"/>
      <c r="AB249" s="49"/>
      <c r="AC249" s="47"/>
      <c r="AD249" s="47"/>
      <c r="AE249" s="47"/>
      <c r="AF249" s="47"/>
      <c r="AG249" s="47"/>
      <c r="AH249" s="47"/>
      <c r="AI249" s="41"/>
      <c r="AJ249" s="41"/>
      <c r="AK249" s="51" t="e">
        <f>IF(#REF!="TERMINADO",100,100*(#REF!-M249+1)/P249)</f>
        <v>#REF!</v>
      </c>
      <c r="AL249" s="157"/>
      <c r="AM249" s="59"/>
      <c r="AN249" s="159"/>
      <c r="AO249" s="159"/>
      <c r="AP249" s="159"/>
      <c r="AQ249" s="41"/>
    </row>
    <row r="250" spans="1:44" ht="13.5" customHeight="1" thickTop="1" thickBot="1" x14ac:dyDescent="0.25">
      <c r="A250" s="175">
        <v>247</v>
      </c>
      <c r="B250" s="41" t="s">
        <v>146</v>
      </c>
      <c r="C250" s="39">
        <v>42817</v>
      </c>
      <c r="D250" s="39"/>
      <c r="E250" s="40" t="s">
        <v>2466</v>
      </c>
      <c r="F250" s="129" t="s">
        <v>66</v>
      </c>
      <c r="G250" s="126" t="s">
        <v>75</v>
      </c>
      <c r="H250" s="41" t="s">
        <v>2079</v>
      </c>
      <c r="I250" s="42">
        <v>12000000</v>
      </c>
      <c r="J250" s="131">
        <f t="shared" si="19"/>
        <v>12000000</v>
      </c>
      <c r="K250" s="133" t="s">
        <v>85</v>
      </c>
      <c r="L250" s="41" t="s">
        <v>463</v>
      </c>
      <c r="M250" s="44">
        <v>42817</v>
      </c>
      <c r="N250" s="44">
        <v>42908</v>
      </c>
      <c r="O250" s="44">
        <v>42908</v>
      </c>
      <c r="P250" s="134">
        <f t="shared" si="20"/>
        <v>91</v>
      </c>
      <c r="Q250" s="136">
        <f t="shared" si="15"/>
        <v>3.0333333333333332</v>
      </c>
      <c r="R250" s="60"/>
      <c r="S250" s="48"/>
      <c r="T250" s="48"/>
      <c r="U250" s="47"/>
      <c r="V250" s="47"/>
      <c r="W250" s="47"/>
      <c r="X250" s="139">
        <f t="shared" si="17"/>
        <v>0</v>
      </c>
      <c r="Y250" s="47"/>
      <c r="Z250" s="47"/>
      <c r="AA250" s="48"/>
      <c r="AB250" s="49"/>
      <c r="AC250" s="47"/>
      <c r="AD250" s="47"/>
      <c r="AE250" s="47"/>
      <c r="AF250" s="47"/>
      <c r="AG250" s="47"/>
      <c r="AH250" s="47"/>
      <c r="AI250" s="41"/>
      <c r="AJ250" s="41"/>
      <c r="AK250" s="51" t="e">
        <f>IF(#REF!="TERMINADO",100,100*(#REF!-M250+1)/P250)</f>
        <v>#REF!</v>
      </c>
      <c r="AL250" s="157"/>
      <c r="AM250" s="59"/>
      <c r="AN250" s="159"/>
      <c r="AO250" s="159"/>
      <c r="AP250" s="159"/>
      <c r="AQ250" s="41"/>
    </row>
    <row r="251" spans="1:44" ht="13.5" customHeight="1" thickTop="1" thickBot="1" x14ac:dyDescent="0.25">
      <c r="A251" s="147">
        <v>248</v>
      </c>
      <c r="B251" s="41" t="s">
        <v>597</v>
      </c>
      <c r="C251" s="39">
        <v>42817</v>
      </c>
      <c r="D251" s="39"/>
      <c r="E251" s="40" t="s">
        <v>2467</v>
      </c>
      <c r="F251" s="129" t="s">
        <v>66</v>
      </c>
      <c r="G251" s="126" t="s">
        <v>71</v>
      </c>
      <c r="H251" s="41" t="s">
        <v>2079</v>
      </c>
      <c r="I251" s="42">
        <v>11500000</v>
      </c>
      <c r="J251" s="131">
        <f t="shared" si="19"/>
        <v>11500000</v>
      </c>
      <c r="K251" s="133" t="s">
        <v>85</v>
      </c>
      <c r="L251" s="41" t="s">
        <v>2468</v>
      </c>
      <c r="M251" s="44">
        <v>42818</v>
      </c>
      <c r="N251" s="44">
        <v>42970</v>
      </c>
      <c r="O251" s="44">
        <v>42970</v>
      </c>
      <c r="P251" s="134">
        <f t="shared" si="20"/>
        <v>152</v>
      </c>
      <c r="Q251" s="136">
        <f t="shared" si="15"/>
        <v>5.0666666666666664</v>
      </c>
      <c r="R251" s="60"/>
      <c r="S251" s="48"/>
      <c r="T251" s="48"/>
      <c r="U251" s="47"/>
      <c r="V251" s="47"/>
      <c r="W251" s="47"/>
      <c r="X251" s="139">
        <f t="shared" si="17"/>
        <v>0</v>
      </c>
      <c r="Y251" s="47"/>
      <c r="Z251" s="47"/>
      <c r="AA251" s="48"/>
      <c r="AB251" s="49"/>
      <c r="AC251" s="47"/>
      <c r="AD251" s="47"/>
      <c r="AE251" s="47"/>
      <c r="AF251" s="47"/>
      <c r="AG251" s="47"/>
      <c r="AH251" s="47"/>
      <c r="AI251" s="41"/>
      <c r="AJ251" s="41"/>
      <c r="AK251" s="51" t="e">
        <f>IF(#REF!="TERMINADO",100,100*(#REF!-M251+1)/P251)</f>
        <v>#REF!</v>
      </c>
      <c r="AL251" s="157"/>
      <c r="AM251" s="59"/>
      <c r="AN251" s="159"/>
      <c r="AO251" s="159"/>
      <c r="AP251" s="159"/>
      <c r="AQ251" s="41"/>
    </row>
    <row r="252" spans="1:44" ht="13.5" customHeight="1" thickTop="1" thickBot="1" x14ac:dyDescent="0.25">
      <c r="A252" s="147">
        <v>249</v>
      </c>
      <c r="B252" s="41" t="s">
        <v>597</v>
      </c>
      <c r="C252" s="39">
        <v>42818</v>
      </c>
      <c r="D252" s="39"/>
      <c r="E252" s="40" t="s">
        <v>2469</v>
      </c>
      <c r="F252" s="129" t="s">
        <v>66</v>
      </c>
      <c r="G252" s="126" t="s">
        <v>75</v>
      </c>
      <c r="H252" s="41" t="s">
        <v>2079</v>
      </c>
      <c r="I252" s="42">
        <v>14070000</v>
      </c>
      <c r="J252" s="131">
        <f t="shared" si="19"/>
        <v>14070000</v>
      </c>
      <c r="K252" s="133" t="s">
        <v>85</v>
      </c>
      <c r="L252" s="41" t="s">
        <v>2470</v>
      </c>
      <c r="M252" s="44">
        <v>42821</v>
      </c>
      <c r="N252" s="44">
        <v>42913</v>
      </c>
      <c r="O252" s="44">
        <v>42913</v>
      </c>
      <c r="P252" s="134">
        <f t="shared" si="20"/>
        <v>92</v>
      </c>
      <c r="Q252" s="136">
        <f t="shared" si="15"/>
        <v>3.0666666666666669</v>
      </c>
      <c r="R252" s="60"/>
      <c r="S252" s="48"/>
      <c r="T252" s="48"/>
      <c r="U252" s="47"/>
      <c r="V252" s="47"/>
      <c r="W252" s="47"/>
      <c r="X252" s="139">
        <f t="shared" si="17"/>
        <v>0</v>
      </c>
      <c r="Y252" s="47"/>
      <c r="Z252" s="47"/>
      <c r="AA252" s="48"/>
      <c r="AB252" s="49"/>
      <c r="AC252" s="47"/>
      <c r="AD252" s="47"/>
      <c r="AE252" s="47"/>
      <c r="AF252" s="47"/>
      <c r="AG252" s="47"/>
      <c r="AH252" s="47"/>
      <c r="AI252" s="41"/>
      <c r="AJ252" s="41"/>
      <c r="AK252" s="51" t="e">
        <f>IF(#REF!="TERMINADO",100,100*(#REF!-M252+1)/P252)</f>
        <v>#REF!</v>
      </c>
      <c r="AL252" s="157"/>
      <c r="AM252" s="59"/>
      <c r="AN252" s="159"/>
      <c r="AO252" s="159"/>
      <c r="AP252" s="159"/>
      <c r="AQ252" s="41"/>
    </row>
    <row r="253" spans="1:44" ht="13.5" customHeight="1" thickTop="1" thickBot="1" x14ac:dyDescent="0.25">
      <c r="A253" s="147">
        <v>250</v>
      </c>
      <c r="B253" s="41" t="s">
        <v>146</v>
      </c>
      <c r="C253" s="39">
        <v>42818</v>
      </c>
      <c r="D253" s="39"/>
      <c r="E253" s="40" t="s">
        <v>2471</v>
      </c>
      <c r="F253" s="129" t="s">
        <v>66</v>
      </c>
      <c r="G253" s="126" t="s">
        <v>75</v>
      </c>
      <c r="H253" s="41" t="s">
        <v>2079</v>
      </c>
      <c r="I253" s="42">
        <v>36000000</v>
      </c>
      <c r="J253" s="131">
        <f t="shared" si="19"/>
        <v>36000000</v>
      </c>
      <c r="K253" s="133" t="s">
        <v>85</v>
      </c>
      <c r="L253" s="41" t="s">
        <v>2472</v>
      </c>
      <c r="M253" s="44">
        <v>42818</v>
      </c>
      <c r="N253" s="44">
        <v>43001</v>
      </c>
      <c r="O253" s="44">
        <v>43001</v>
      </c>
      <c r="P253" s="134">
        <f t="shared" si="20"/>
        <v>183</v>
      </c>
      <c r="Q253" s="136">
        <f t="shared" si="15"/>
        <v>6.1</v>
      </c>
      <c r="R253" s="60"/>
      <c r="S253" s="48"/>
      <c r="T253" s="48"/>
      <c r="U253" s="47"/>
      <c r="V253" s="47"/>
      <c r="W253" s="47"/>
      <c r="X253" s="139">
        <f t="shared" si="17"/>
        <v>0</v>
      </c>
      <c r="Y253" s="47"/>
      <c r="Z253" s="47"/>
      <c r="AA253" s="48"/>
      <c r="AB253" s="49"/>
      <c r="AC253" s="47"/>
      <c r="AD253" s="47"/>
      <c r="AE253" s="47"/>
      <c r="AF253" s="47"/>
      <c r="AG253" s="47"/>
      <c r="AH253" s="47"/>
      <c r="AI253" s="41"/>
      <c r="AJ253" s="41"/>
      <c r="AK253" s="51" t="e">
        <f>IF(#REF!="TERMINADO",100,100*(#REF!-M253+1)/P253)</f>
        <v>#REF!</v>
      </c>
      <c r="AL253" s="157"/>
      <c r="AM253" s="59"/>
      <c r="AN253" s="159"/>
      <c r="AO253" s="159"/>
      <c r="AP253" s="159"/>
      <c r="AQ253" s="41"/>
    </row>
    <row r="254" spans="1:44" ht="13.5" customHeight="1" thickTop="1" thickBot="1" x14ac:dyDescent="0.25">
      <c r="A254" s="147">
        <v>251</v>
      </c>
      <c r="B254" s="41" t="s">
        <v>146</v>
      </c>
      <c r="C254" s="39">
        <v>42818</v>
      </c>
      <c r="D254" s="39"/>
      <c r="E254" s="40" t="s">
        <v>2473</v>
      </c>
      <c r="F254" s="129" t="s">
        <v>66</v>
      </c>
      <c r="G254" s="126" t="s">
        <v>75</v>
      </c>
      <c r="H254" s="41" t="s">
        <v>2079</v>
      </c>
      <c r="I254" s="42">
        <v>28000000</v>
      </c>
      <c r="J254" s="131">
        <f t="shared" si="19"/>
        <v>28000000</v>
      </c>
      <c r="K254" s="133" t="s">
        <v>85</v>
      </c>
      <c r="L254" s="41" t="s">
        <v>2474</v>
      </c>
      <c r="M254" s="44">
        <v>42818</v>
      </c>
      <c r="N254" s="44">
        <v>42939</v>
      </c>
      <c r="O254" s="44">
        <v>42939</v>
      </c>
      <c r="P254" s="134">
        <f t="shared" si="20"/>
        <v>121</v>
      </c>
      <c r="Q254" s="136">
        <f t="shared" si="15"/>
        <v>4.0333333333333332</v>
      </c>
      <c r="R254" s="60"/>
      <c r="S254" s="48"/>
      <c r="T254" s="48"/>
      <c r="U254" s="47"/>
      <c r="V254" s="47"/>
      <c r="W254" s="47"/>
      <c r="X254" s="139">
        <f t="shared" si="17"/>
        <v>0</v>
      </c>
      <c r="Y254" s="47"/>
      <c r="Z254" s="47"/>
      <c r="AA254" s="48"/>
      <c r="AB254" s="49"/>
      <c r="AC254" s="47"/>
      <c r="AD254" s="47"/>
      <c r="AE254" s="47"/>
      <c r="AF254" s="47"/>
      <c r="AG254" s="47"/>
      <c r="AH254" s="47"/>
      <c r="AI254" s="41"/>
      <c r="AJ254" s="41"/>
      <c r="AK254" s="51" t="e">
        <f>IF(#REF!="TERMINADO",100,100*(#REF!-M254+1)/P254)</f>
        <v>#REF!</v>
      </c>
      <c r="AL254" s="157"/>
      <c r="AM254" s="59"/>
      <c r="AN254" s="159"/>
      <c r="AO254" s="159"/>
      <c r="AP254" s="159"/>
      <c r="AQ254" s="41"/>
    </row>
    <row r="255" spans="1:44" ht="13.5" customHeight="1" thickTop="1" thickBot="1" x14ac:dyDescent="0.25">
      <c r="A255" s="147">
        <v>252</v>
      </c>
      <c r="B255" s="41" t="s">
        <v>146</v>
      </c>
      <c r="C255" s="39">
        <v>42818</v>
      </c>
      <c r="D255" s="39"/>
      <c r="E255" s="40" t="s">
        <v>2475</v>
      </c>
      <c r="F255" s="129" t="s">
        <v>66</v>
      </c>
      <c r="G255" s="126" t="s">
        <v>71</v>
      </c>
      <c r="H255" s="41" t="s">
        <v>2079</v>
      </c>
      <c r="I255" s="42">
        <v>24000000</v>
      </c>
      <c r="J255" s="131">
        <f t="shared" si="19"/>
        <v>24000000</v>
      </c>
      <c r="K255" s="133" t="s">
        <v>85</v>
      </c>
      <c r="L255" s="41" t="s">
        <v>2476</v>
      </c>
      <c r="M255" s="44">
        <v>42823</v>
      </c>
      <c r="N255" s="44">
        <v>43067</v>
      </c>
      <c r="O255" s="44">
        <v>43067</v>
      </c>
      <c r="P255" s="134">
        <f t="shared" si="20"/>
        <v>244</v>
      </c>
      <c r="Q255" s="136">
        <f t="shared" si="15"/>
        <v>8.1333333333333329</v>
      </c>
      <c r="R255" s="60"/>
      <c r="S255" s="48"/>
      <c r="T255" s="48"/>
      <c r="U255" s="47"/>
      <c r="V255" s="47"/>
      <c r="W255" s="47"/>
      <c r="X255" s="139">
        <f t="shared" si="17"/>
        <v>0</v>
      </c>
      <c r="Y255" s="47"/>
      <c r="Z255" s="47"/>
      <c r="AA255" s="48"/>
      <c r="AB255" s="49"/>
      <c r="AC255" s="47"/>
      <c r="AD255" s="47"/>
      <c r="AE255" s="47"/>
      <c r="AF255" s="47"/>
      <c r="AG255" s="47"/>
      <c r="AH255" s="47"/>
      <c r="AI255" s="41"/>
      <c r="AJ255" s="41"/>
      <c r="AK255" s="51" t="e">
        <f>IF(#REF!="TERMINADO",100,100*(#REF!-M255+1)/P255)</f>
        <v>#REF!</v>
      </c>
      <c r="AL255" s="157"/>
      <c r="AM255" s="59"/>
      <c r="AN255" s="159"/>
      <c r="AO255" s="159"/>
      <c r="AP255" s="159"/>
      <c r="AQ255" s="41"/>
    </row>
    <row r="256" spans="1:44" ht="13.5" customHeight="1" thickTop="1" thickBot="1" x14ac:dyDescent="0.25">
      <c r="A256" s="147">
        <v>253</v>
      </c>
      <c r="B256" s="41" t="s">
        <v>1987</v>
      </c>
      <c r="C256" s="39">
        <v>42818</v>
      </c>
      <c r="D256" s="39"/>
      <c r="E256" s="40" t="s">
        <v>2477</v>
      </c>
      <c r="F256" s="129" t="s">
        <v>66</v>
      </c>
      <c r="G256" s="126" t="s">
        <v>75</v>
      </c>
      <c r="H256" s="41" t="s">
        <v>2079</v>
      </c>
      <c r="I256" s="42">
        <v>14000000</v>
      </c>
      <c r="J256" s="131">
        <f t="shared" si="19"/>
        <v>14000000</v>
      </c>
      <c r="K256" s="133" t="s">
        <v>85</v>
      </c>
      <c r="L256" s="41" t="s">
        <v>2478</v>
      </c>
      <c r="M256" s="44">
        <v>42818</v>
      </c>
      <c r="N256" s="44">
        <v>42939</v>
      </c>
      <c r="O256" s="44">
        <v>42939</v>
      </c>
      <c r="P256" s="134">
        <f t="shared" si="20"/>
        <v>121</v>
      </c>
      <c r="Q256" s="136">
        <f t="shared" si="15"/>
        <v>4.0333333333333332</v>
      </c>
      <c r="R256" s="60"/>
      <c r="S256" s="48"/>
      <c r="T256" s="48"/>
      <c r="U256" s="47"/>
      <c r="V256" s="47"/>
      <c r="W256" s="47"/>
      <c r="X256" s="139">
        <f t="shared" si="17"/>
        <v>0</v>
      </c>
      <c r="Y256" s="47"/>
      <c r="Z256" s="47"/>
      <c r="AA256" s="48"/>
      <c r="AB256" s="49"/>
      <c r="AC256" s="47"/>
      <c r="AD256" s="47"/>
      <c r="AE256" s="47"/>
      <c r="AF256" s="47"/>
      <c r="AG256" s="47"/>
      <c r="AH256" s="47"/>
      <c r="AI256" s="41"/>
      <c r="AJ256" s="41"/>
      <c r="AK256" s="51" t="e">
        <f>IF(#REF!="TERMINADO",100,100*(#REF!-M256+1)/P256)</f>
        <v>#REF!</v>
      </c>
      <c r="AL256" s="157"/>
      <c r="AM256" s="59"/>
      <c r="AN256" s="159"/>
      <c r="AO256" s="159"/>
      <c r="AP256" s="159"/>
      <c r="AQ256" s="41"/>
    </row>
    <row r="257" spans="1:43" ht="13.5" customHeight="1" thickTop="1" thickBot="1" x14ac:dyDescent="0.25">
      <c r="A257" s="147">
        <v>254</v>
      </c>
      <c r="B257" s="126" t="s">
        <v>146</v>
      </c>
      <c r="C257" s="39">
        <v>42818</v>
      </c>
      <c r="D257" s="39"/>
      <c r="E257" s="40" t="s">
        <v>2479</v>
      </c>
      <c r="F257" s="129" t="s">
        <v>66</v>
      </c>
      <c r="G257" s="126" t="s">
        <v>71</v>
      </c>
      <c r="H257" s="41" t="s">
        <v>2079</v>
      </c>
      <c r="I257" s="42">
        <v>21600000</v>
      </c>
      <c r="J257" s="131">
        <f t="shared" si="19"/>
        <v>21600000</v>
      </c>
      <c r="K257" s="133" t="s">
        <v>85</v>
      </c>
      <c r="L257" s="41" t="s">
        <v>390</v>
      </c>
      <c r="M257" s="44">
        <v>42818</v>
      </c>
      <c r="N257" s="44">
        <v>43062</v>
      </c>
      <c r="O257" s="44">
        <v>43062</v>
      </c>
      <c r="P257" s="134">
        <f>N257-M257</f>
        <v>244</v>
      </c>
      <c r="Q257" s="136">
        <f t="shared" ref="Q257:Q267" si="21">+P257/30</f>
        <v>8.1333333333333329</v>
      </c>
      <c r="R257" s="60"/>
      <c r="S257" s="48"/>
      <c r="T257" s="48"/>
      <c r="U257" s="47"/>
      <c r="V257" s="47"/>
      <c r="W257" s="47"/>
      <c r="X257" s="139">
        <f t="shared" si="17"/>
        <v>0</v>
      </c>
      <c r="Y257" s="47"/>
      <c r="Z257" s="47"/>
      <c r="AA257" s="48"/>
      <c r="AB257" s="49"/>
      <c r="AC257" s="47"/>
      <c r="AD257" s="47"/>
      <c r="AE257" s="47"/>
      <c r="AF257" s="47"/>
      <c r="AG257" s="47"/>
      <c r="AH257" s="47"/>
      <c r="AI257" s="41"/>
      <c r="AJ257" s="41"/>
      <c r="AK257" s="51" t="e">
        <f>IF(#REF!="TERMINADO",100,100*(#REF!-M257+1)/P257)</f>
        <v>#REF!</v>
      </c>
      <c r="AL257" s="157"/>
      <c r="AM257" s="59"/>
      <c r="AN257" s="159"/>
      <c r="AO257" s="159"/>
      <c r="AP257" s="159"/>
      <c r="AQ257" s="41"/>
    </row>
    <row r="258" spans="1:43" ht="13.5" customHeight="1" thickTop="1" thickBot="1" x14ac:dyDescent="0.25">
      <c r="A258" s="147">
        <v>255</v>
      </c>
      <c r="B258" s="41" t="s">
        <v>146</v>
      </c>
      <c r="C258" s="39">
        <v>42818</v>
      </c>
      <c r="D258" s="39"/>
      <c r="E258" s="40" t="s">
        <v>2479</v>
      </c>
      <c r="F258" s="129" t="s">
        <v>66</v>
      </c>
      <c r="G258" s="126" t="s">
        <v>71</v>
      </c>
      <c r="H258" s="41" t="s">
        <v>2079</v>
      </c>
      <c r="I258" s="42">
        <v>20000000</v>
      </c>
      <c r="J258" s="131">
        <f t="shared" ref="J258:J289" si="22">+I258+AB258+AD258+AF258+AH258</f>
        <v>20000000</v>
      </c>
      <c r="K258" s="133" t="s">
        <v>85</v>
      </c>
      <c r="L258" s="41" t="s">
        <v>2480</v>
      </c>
      <c r="M258" s="44">
        <v>42818</v>
      </c>
      <c r="N258" s="44">
        <v>43067</v>
      </c>
      <c r="O258" s="44">
        <v>43067</v>
      </c>
      <c r="P258" s="134">
        <f t="shared" ref="P258:P321" si="23">O258-M258</f>
        <v>249</v>
      </c>
      <c r="Q258" s="136">
        <f t="shared" si="21"/>
        <v>8.3000000000000007</v>
      </c>
      <c r="R258" s="60"/>
      <c r="S258" s="48"/>
      <c r="T258" s="48"/>
      <c r="U258" s="47"/>
      <c r="V258" s="47"/>
      <c r="W258" s="47"/>
      <c r="X258" s="139">
        <f t="shared" si="17"/>
        <v>0</v>
      </c>
      <c r="Y258" s="47"/>
      <c r="Z258" s="47"/>
      <c r="AA258" s="48"/>
      <c r="AB258" s="49"/>
      <c r="AC258" s="47"/>
      <c r="AD258" s="47"/>
      <c r="AE258" s="47"/>
      <c r="AF258" s="47"/>
      <c r="AG258" s="47"/>
      <c r="AH258" s="47"/>
      <c r="AI258" s="41"/>
      <c r="AJ258" s="41"/>
      <c r="AK258" s="51" t="e">
        <f>IF(#REF!="TERMINADO",100,100*(#REF!-M258+1)/P258)</f>
        <v>#REF!</v>
      </c>
      <c r="AL258" s="157"/>
      <c r="AM258" s="59"/>
      <c r="AN258" s="159"/>
      <c r="AO258" s="159"/>
      <c r="AP258" s="159"/>
      <c r="AQ258" s="41"/>
    </row>
    <row r="259" spans="1:43" ht="13.5" customHeight="1" thickTop="1" thickBot="1" x14ac:dyDescent="0.25">
      <c r="A259" s="147">
        <v>256</v>
      </c>
      <c r="B259" s="41" t="s">
        <v>444</v>
      </c>
      <c r="C259" s="39">
        <v>42821</v>
      </c>
      <c r="D259" s="39"/>
      <c r="E259" s="40" t="s">
        <v>2481</v>
      </c>
      <c r="F259" s="129" t="s">
        <v>66</v>
      </c>
      <c r="G259" s="126" t="s">
        <v>71</v>
      </c>
      <c r="H259" s="41" t="s">
        <v>2079</v>
      </c>
      <c r="I259" s="42">
        <v>9800000</v>
      </c>
      <c r="J259" s="131">
        <f t="shared" si="22"/>
        <v>9800000</v>
      </c>
      <c r="K259" s="133" t="s">
        <v>85</v>
      </c>
      <c r="L259" s="41" t="s">
        <v>2482</v>
      </c>
      <c r="M259" s="44">
        <v>42821</v>
      </c>
      <c r="N259" s="44">
        <v>42973</v>
      </c>
      <c r="O259" s="44">
        <v>42973</v>
      </c>
      <c r="P259" s="134">
        <f t="shared" si="23"/>
        <v>152</v>
      </c>
      <c r="Q259" s="136">
        <f t="shared" si="21"/>
        <v>5.0666666666666664</v>
      </c>
      <c r="R259" s="60"/>
      <c r="S259" s="48"/>
      <c r="T259" s="48"/>
      <c r="U259" s="47"/>
      <c r="V259" s="47"/>
      <c r="W259" s="47"/>
      <c r="X259" s="139">
        <f t="shared" si="17"/>
        <v>0</v>
      </c>
      <c r="Y259" s="47"/>
      <c r="Z259" s="47"/>
      <c r="AA259" s="48"/>
      <c r="AB259" s="49"/>
      <c r="AC259" s="47"/>
      <c r="AD259" s="47"/>
      <c r="AE259" s="47"/>
      <c r="AF259" s="47"/>
      <c r="AG259" s="47"/>
      <c r="AH259" s="47"/>
      <c r="AI259" s="41"/>
      <c r="AJ259" s="41"/>
      <c r="AK259" s="51" t="e">
        <f>IF(#REF!="TERMINADO",100,100*(#REF!-M259+1)/P259)</f>
        <v>#REF!</v>
      </c>
      <c r="AL259" s="157"/>
      <c r="AM259" s="59"/>
      <c r="AN259" s="159"/>
      <c r="AO259" s="159"/>
      <c r="AP259" s="159"/>
      <c r="AQ259" s="41"/>
    </row>
    <row r="260" spans="1:43" ht="13.5" customHeight="1" thickTop="1" thickBot="1" x14ac:dyDescent="0.25">
      <c r="A260" s="147">
        <v>257</v>
      </c>
      <c r="B260" s="41" t="s">
        <v>2011</v>
      </c>
      <c r="C260" s="39">
        <v>42821</v>
      </c>
      <c r="D260" s="39"/>
      <c r="E260" s="40" t="s">
        <v>2483</v>
      </c>
      <c r="F260" s="129" t="s">
        <v>66</v>
      </c>
      <c r="G260" s="126" t="s">
        <v>71</v>
      </c>
      <c r="H260" s="41" t="s">
        <v>2079</v>
      </c>
      <c r="I260" s="42">
        <v>12500000</v>
      </c>
      <c r="J260" s="131">
        <f t="shared" si="22"/>
        <v>12500000</v>
      </c>
      <c r="K260" s="133" t="s">
        <v>85</v>
      </c>
      <c r="L260" s="41" t="s">
        <v>2484</v>
      </c>
      <c r="M260" s="44">
        <v>42821</v>
      </c>
      <c r="N260" s="44">
        <v>42973</v>
      </c>
      <c r="O260" s="44">
        <v>42973</v>
      </c>
      <c r="P260" s="134">
        <f t="shared" si="23"/>
        <v>152</v>
      </c>
      <c r="Q260" s="136">
        <f t="shared" si="21"/>
        <v>5.0666666666666664</v>
      </c>
      <c r="R260" s="60"/>
      <c r="S260" s="48"/>
      <c r="T260" s="48"/>
      <c r="U260" s="47"/>
      <c r="V260" s="47"/>
      <c r="W260" s="47"/>
      <c r="X260" s="139">
        <f t="shared" ref="X260:X323" si="24">R260+U260</f>
        <v>0</v>
      </c>
      <c r="Y260" s="47"/>
      <c r="Z260" s="47"/>
      <c r="AA260" s="48"/>
      <c r="AB260" s="49"/>
      <c r="AC260" s="47"/>
      <c r="AD260" s="47"/>
      <c r="AE260" s="47"/>
      <c r="AF260" s="47"/>
      <c r="AG260" s="47"/>
      <c r="AH260" s="47"/>
      <c r="AI260" s="41"/>
      <c r="AJ260" s="41"/>
      <c r="AK260" s="51" t="e">
        <f>IF(#REF!="TERMINADO",100,100*(#REF!-M260+1)/P260)</f>
        <v>#REF!</v>
      </c>
      <c r="AL260" s="157"/>
      <c r="AM260" s="59"/>
      <c r="AN260" s="159"/>
      <c r="AO260" s="159"/>
      <c r="AP260" s="159"/>
      <c r="AQ260" s="41"/>
    </row>
    <row r="261" spans="1:43" ht="13.5" customHeight="1" thickTop="1" thickBot="1" x14ac:dyDescent="0.25">
      <c r="A261" s="147">
        <v>258</v>
      </c>
      <c r="B261" s="41" t="s">
        <v>146</v>
      </c>
      <c r="C261" s="39">
        <v>42821</v>
      </c>
      <c r="D261" s="39"/>
      <c r="E261" s="40" t="s">
        <v>2485</v>
      </c>
      <c r="F261" s="129" t="s">
        <v>66</v>
      </c>
      <c r="G261" s="126" t="s">
        <v>75</v>
      </c>
      <c r="H261" s="41" t="s">
        <v>2079</v>
      </c>
      <c r="I261" s="42">
        <v>15840000</v>
      </c>
      <c r="J261" s="131">
        <f t="shared" si="22"/>
        <v>15840000</v>
      </c>
      <c r="K261" s="133" t="s">
        <v>85</v>
      </c>
      <c r="L261" s="41" t="s">
        <v>347</v>
      </c>
      <c r="M261" s="44">
        <v>42821</v>
      </c>
      <c r="N261" s="44">
        <v>42942</v>
      </c>
      <c r="O261" s="44">
        <v>42942</v>
      </c>
      <c r="P261" s="134">
        <f t="shared" si="23"/>
        <v>121</v>
      </c>
      <c r="Q261" s="136">
        <f t="shared" si="21"/>
        <v>4.0333333333333332</v>
      </c>
      <c r="R261" s="60"/>
      <c r="S261" s="48"/>
      <c r="T261" s="48"/>
      <c r="U261" s="47"/>
      <c r="V261" s="47"/>
      <c r="W261" s="47"/>
      <c r="X261" s="139">
        <f t="shared" si="24"/>
        <v>0</v>
      </c>
      <c r="Y261" s="47"/>
      <c r="Z261" s="47"/>
      <c r="AA261" s="48"/>
      <c r="AB261" s="49"/>
      <c r="AC261" s="47"/>
      <c r="AD261" s="47"/>
      <c r="AE261" s="47"/>
      <c r="AF261" s="47"/>
      <c r="AG261" s="47"/>
      <c r="AH261" s="47"/>
      <c r="AI261" s="41"/>
      <c r="AJ261" s="41"/>
      <c r="AK261" s="51" t="e">
        <f>IF(#REF!="TERMINADO",100,100*(#REF!-M261+1)/P261)</f>
        <v>#REF!</v>
      </c>
      <c r="AL261" s="157"/>
      <c r="AM261" s="59"/>
      <c r="AN261" s="159"/>
      <c r="AO261" s="159"/>
      <c r="AP261" s="159"/>
      <c r="AQ261" s="41"/>
    </row>
    <row r="262" spans="1:43" ht="13.5" customHeight="1" thickTop="1" thickBot="1" x14ac:dyDescent="0.25">
      <c r="A262" s="175">
        <v>259</v>
      </c>
      <c r="B262" s="41" t="s">
        <v>1125</v>
      </c>
      <c r="C262" s="39">
        <v>42821</v>
      </c>
      <c r="D262" s="39"/>
      <c r="E262" s="40" t="s">
        <v>2486</v>
      </c>
      <c r="F262" s="129" t="s">
        <v>66</v>
      </c>
      <c r="G262" s="126" t="s">
        <v>75</v>
      </c>
      <c r="H262" s="41" t="s">
        <v>2079</v>
      </c>
      <c r="I262" s="42">
        <v>30000000</v>
      </c>
      <c r="J262" s="131">
        <f t="shared" si="22"/>
        <v>30000000</v>
      </c>
      <c r="K262" s="133" t="s">
        <v>85</v>
      </c>
      <c r="L262" s="41" t="s">
        <v>358</v>
      </c>
      <c r="M262" s="44">
        <v>42821</v>
      </c>
      <c r="N262" s="44">
        <v>42973</v>
      </c>
      <c r="O262" s="44">
        <v>42973</v>
      </c>
      <c r="P262" s="134">
        <f t="shared" si="23"/>
        <v>152</v>
      </c>
      <c r="Q262" s="136">
        <f t="shared" si="21"/>
        <v>5.0666666666666664</v>
      </c>
      <c r="R262" s="60"/>
      <c r="S262" s="48"/>
      <c r="T262" s="48"/>
      <c r="U262" s="47"/>
      <c r="V262" s="47"/>
      <c r="W262" s="47"/>
      <c r="X262" s="139">
        <f t="shared" si="24"/>
        <v>0</v>
      </c>
      <c r="Y262" s="47"/>
      <c r="Z262" s="47"/>
      <c r="AA262" s="48"/>
      <c r="AB262" s="49"/>
      <c r="AC262" s="47"/>
      <c r="AD262" s="47"/>
      <c r="AE262" s="47"/>
      <c r="AF262" s="47"/>
      <c r="AG262" s="47"/>
      <c r="AH262" s="47"/>
      <c r="AI262" s="41"/>
      <c r="AJ262" s="41"/>
      <c r="AK262" s="51" t="e">
        <f>IF(#REF!="TERMINADO",100,100*(#REF!-M262+1)/P262)</f>
        <v>#REF!</v>
      </c>
      <c r="AL262" s="157"/>
      <c r="AM262" s="59"/>
      <c r="AN262" s="159"/>
      <c r="AO262" s="159"/>
      <c r="AP262" s="159"/>
      <c r="AQ262" s="41"/>
    </row>
    <row r="263" spans="1:43" ht="13.5" customHeight="1" thickTop="1" thickBot="1" x14ac:dyDescent="0.25">
      <c r="A263" s="147">
        <v>260</v>
      </c>
      <c r="B263" s="41" t="s">
        <v>444</v>
      </c>
      <c r="C263" s="39">
        <v>42821</v>
      </c>
      <c r="D263" s="39"/>
      <c r="E263" s="40" t="s">
        <v>2487</v>
      </c>
      <c r="F263" s="129" t="s">
        <v>66</v>
      </c>
      <c r="G263" s="126" t="s">
        <v>71</v>
      </c>
      <c r="H263" s="41" t="s">
        <v>2079</v>
      </c>
      <c r="I263" s="42">
        <v>9000000</v>
      </c>
      <c r="J263" s="131">
        <f t="shared" si="22"/>
        <v>9000000</v>
      </c>
      <c r="K263" s="133" t="s">
        <v>85</v>
      </c>
      <c r="L263" s="41" t="s">
        <v>2488</v>
      </c>
      <c r="M263" s="44">
        <v>42821</v>
      </c>
      <c r="N263" s="44">
        <v>42912</v>
      </c>
      <c r="O263" s="44">
        <v>42912</v>
      </c>
      <c r="P263" s="134">
        <f t="shared" si="23"/>
        <v>91</v>
      </c>
      <c r="Q263" s="136">
        <f t="shared" si="21"/>
        <v>3.0333333333333332</v>
      </c>
      <c r="R263" s="60"/>
      <c r="S263" s="48"/>
      <c r="T263" s="48"/>
      <c r="U263" s="47"/>
      <c r="V263" s="47"/>
      <c r="W263" s="47"/>
      <c r="X263" s="139">
        <f t="shared" si="24"/>
        <v>0</v>
      </c>
      <c r="Y263" s="47"/>
      <c r="Z263" s="47"/>
      <c r="AA263" s="48"/>
      <c r="AB263" s="49"/>
      <c r="AC263" s="47"/>
      <c r="AD263" s="47"/>
      <c r="AE263" s="47"/>
      <c r="AF263" s="47"/>
      <c r="AG263" s="47"/>
      <c r="AH263" s="47"/>
      <c r="AI263" s="41"/>
      <c r="AJ263" s="41"/>
      <c r="AK263" s="51" t="e">
        <f>IF(#REF!="TERMINADO",100,100*(#REF!-M263+1)/P263)</f>
        <v>#REF!</v>
      </c>
      <c r="AL263" s="157"/>
      <c r="AM263" s="59"/>
      <c r="AN263" s="159"/>
      <c r="AO263" s="159"/>
      <c r="AP263" s="159"/>
      <c r="AQ263" s="41"/>
    </row>
    <row r="264" spans="1:43" ht="13.5" customHeight="1" thickTop="1" thickBot="1" x14ac:dyDescent="0.25">
      <c r="A264" s="147">
        <v>261</v>
      </c>
      <c r="B264" s="41" t="s">
        <v>597</v>
      </c>
      <c r="C264" s="39">
        <v>42822</v>
      </c>
      <c r="D264" s="39"/>
      <c r="E264" s="40" t="s">
        <v>2489</v>
      </c>
      <c r="F264" s="129" t="s">
        <v>66</v>
      </c>
      <c r="G264" s="126" t="s">
        <v>71</v>
      </c>
      <c r="H264" s="41" t="s">
        <v>2079</v>
      </c>
      <c r="I264" s="42">
        <v>5880000</v>
      </c>
      <c r="J264" s="131">
        <f t="shared" si="22"/>
        <v>5880000</v>
      </c>
      <c r="K264" s="133" t="s">
        <v>85</v>
      </c>
      <c r="L264" s="41" t="s">
        <v>2490</v>
      </c>
      <c r="M264" s="44">
        <v>42822</v>
      </c>
      <c r="N264" s="44">
        <v>42913</v>
      </c>
      <c r="O264" s="44">
        <v>42913</v>
      </c>
      <c r="P264" s="134">
        <f t="shared" si="23"/>
        <v>91</v>
      </c>
      <c r="Q264" s="136">
        <f t="shared" si="21"/>
        <v>3.0333333333333332</v>
      </c>
      <c r="R264" s="60"/>
      <c r="S264" s="48"/>
      <c r="T264" s="48"/>
      <c r="U264" s="47"/>
      <c r="V264" s="47"/>
      <c r="W264" s="47"/>
      <c r="X264" s="139">
        <f t="shared" si="24"/>
        <v>0</v>
      </c>
      <c r="Y264" s="47"/>
      <c r="Z264" s="47"/>
      <c r="AA264" s="48"/>
      <c r="AB264" s="49"/>
      <c r="AC264" s="47"/>
      <c r="AD264" s="47"/>
      <c r="AE264" s="47"/>
      <c r="AF264" s="47"/>
      <c r="AG264" s="47"/>
      <c r="AH264" s="47"/>
      <c r="AI264" s="41"/>
      <c r="AJ264" s="41"/>
      <c r="AK264" s="51" t="e">
        <f>IF(#REF!="TERMINADO",100,100*(#REF!-M264+1)/P264)</f>
        <v>#REF!</v>
      </c>
      <c r="AL264" s="157"/>
      <c r="AM264" s="59"/>
      <c r="AN264" s="159"/>
      <c r="AO264" s="159"/>
      <c r="AP264" s="159"/>
      <c r="AQ264" s="41"/>
    </row>
    <row r="265" spans="1:43" ht="13.5" customHeight="1" thickTop="1" thickBot="1" x14ac:dyDescent="0.25">
      <c r="A265" s="147">
        <v>262</v>
      </c>
      <c r="B265" s="41" t="s">
        <v>146</v>
      </c>
      <c r="C265" s="39">
        <v>42822</v>
      </c>
      <c r="D265" s="39"/>
      <c r="E265" s="40" t="s">
        <v>1840</v>
      </c>
      <c r="F265" s="129" t="s">
        <v>66</v>
      </c>
      <c r="G265" s="126" t="s">
        <v>71</v>
      </c>
      <c r="H265" s="41" t="s">
        <v>2079</v>
      </c>
      <c r="I265" s="42">
        <v>21600000</v>
      </c>
      <c r="J265" s="131">
        <f t="shared" si="22"/>
        <v>21600000</v>
      </c>
      <c r="K265" s="133" t="s">
        <v>85</v>
      </c>
      <c r="L265" s="41" t="s">
        <v>2491</v>
      </c>
      <c r="M265" s="44">
        <v>42822</v>
      </c>
      <c r="N265" s="44">
        <v>43066</v>
      </c>
      <c r="O265" s="44">
        <v>43066</v>
      </c>
      <c r="P265" s="134">
        <f t="shared" si="23"/>
        <v>244</v>
      </c>
      <c r="Q265" s="136">
        <f t="shared" si="21"/>
        <v>8.1333333333333329</v>
      </c>
      <c r="R265" s="60"/>
      <c r="S265" s="48"/>
      <c r="T265" s="48"/>
      <c r="U265" s="47"/>
      <c r="V265" s="47"/>
      <c r="W265" s="47"/>
      <c r="X265" s="139">
        <f t="shared" si="24"/>
        <v>0</v>
      </c>
      <c r="Y265" s="47"/>
      <c r="Z265" s="47"/>
      <c r="AA265" s="48"/>
      <c r="AB265" s="49"/>
      <c r="AC265" s="47"/>
      <c r="AD265" s="47"/>
      <c r="AE265" s="47"/>
      <c r="AF265" s="47"/>
      <c r="AG265" s="47"/>
      <c r="AH265" s="47"/>
      <c r="AI265" s="41"/>
      <c r="AJ265" s="41"/>
      <c r="AK265" s="51" t="e">
        <f>IF(#REF!="TERMINADO",100,100*(#REF!-M265+1)/P265)</f>
        <v>#REF!</v>
      </c>
      <c r="AL265" s="157"/>
      <c r="AM265" s="59"/>
      <c r="AN265" s="159"/>
      <c r="AO265" s="159"/>
      <c r="AP265" s="159"/>
      <c r="AQ265" s="41"/>
    </row>
    <row r="266" spans="1:43" ht="13.5" customHeight="1" thickTop="1" thickBot="1" x14ac:dyDescent="0.25">
      <c r="A266" s="147">
        <v>263</v>
      </c>
      <c r="B266" s="41" t="s">
        <v>166</v>
      </c>
      <c r="C266" s="39">
        <v>42823</v>
      </c>
      <c r="D266" s="39"/>
      <c r="E266" s="40" t="s">
        <v>2492</v>
      </c>
      <c r="F266" s="129" t="s">
        <v>66</v>
      </c>
      <c r="G266" s="126" t="s">
        <v>75</v>
      </c>
      <c r="H266" s="41" t="s">
        <v>2079</v>
      </c>
      <c r="I266" s="42">
        <v>13500000</v>
      </c>
      <c r="J266" s="131">
        <f t="shared" si="22"/>
        <v>13500000</v>
      </c>
      <c r="K266" s="133" t="s">
        <v>85</v>
      </c>
      <c r="L266" s="41" t="s">
        <v>2493</v>
      </c>
      <c r="M266" s="44">
        <v>42823</v>
      </c>
      <c r="N266" s="44">
        <v>42914</v>
      </c>
      <c r="O266" s="44">
        <v>42914</v>
      </c>
      <c r="P266" s="134">
        <f t="shared" si="23"/>
        <v>91</v>
      </c>
      <c r="Q266" s="136">
        <f t="shared" si="21"/>
        <v>3.0333333333333332</v>
      </c>
      <c r="R266" s="60"/>
      <c r="S266" s="48"/>
      <c r="T266" s="48"/>
      <c r="U266" s="47"/>
      <c r="V266" s="47"/>
      <c r="W266" s="47"/>
      <c r="X266" s="139">
        <f t="shared" si="24"/>
        <v>0</v>
      </c>
      <c r="Y266" s="47"/>
      <c r="Z266" s="47"/>
      <c r="AA266" s="48"/>
      <c r="AB266" s="49"/>
      <c r="AC266" s="47"/>
      <c r="AD266" s="47"/>
      <c r="AE266" s="47"/>
      <c r="AF266" s="47"/>
      <c r="AG266" s="47"/>
      <c r="AH266" s="47"/>
      <c r="AI266" s="41"/>
      <c r="AJ266" s="41"/>
      <c r="AK266" s="51" t="e">
        <f>IF(#REF!="TERMINADO",100,100*(#REF!-M266+1)/P266)</f>
        <v>#REF!</v>
      </c>
      <c r="AL266" s="157"/>
      <c r="AM266" s="59"/>
      <c r="AN266" s="159"/>
      <c r="AO266" s="159"/>
      <c r="AP266" s="159"/>
      <c r="AQ266" s="41"/>
    </row>
    <row r="267" spans="1:43" ht="13.5" customHeight="1" thickTop="1" thickBot="1" x14ac:dyDescent="0.25">
      <c r="A267" s="147">
        <v>264</v>
      </c>
      <c r="B267" s="41" t="s">
        <v>146</v>
      </c>
      <c r="C267" s="39">
        <v>42823</v>
      </c>
      <c r="D267" s="39"/>
      <c r="E267" s="40" t="s">
        <v>2494</v>
      </c>
      <c r="F267" s="129" t="s">
        <v>66</v>
      </c>
      <c r="G267" s="126" t="s">
        <v>71</v>
      </c>
      <c r="H267" s="41" t="s">
        <v>2079</v>
      </c>
      <c r="I267" s="42">
        <v>24000000</v>
      </c>
      <c r="J267" s="131">
        <f t="shared" si="22"/>
        <v>24000000</v>
      </c>
      <c r="K267" s="133" t="s">
        <v>85</v>
      </c>
      <c r="L267" s="41" t="s">
        <v>2495</v>
      </c>
      <c r="M267" s="44">
        <v>42823</v>
      </c>
      <c r="N267" s="44">
        <v>43067</v>
      </c>
      <c r="O267" s="44">
        <v>43067</v>
      </c>
      <c r="P267" s="134">
        <f t="shared" si="23"/>
        <v>244</v>
      </c>
      <c r="Q267" s="136">
        <f t="shared" si="21"/>
        <v>8.1333333333333329</v>
      </c>
      <c r="R267" s="60"/>
      <c r="S267" s="48"/>
      <c r="T267" s="48"/>
      <c r="U267" s="47"/>
      <c r="V267" s="47"/>
      <c r="W267" s="47"/>
      <c r="X267" s="139">
        <f t="shared" si="24"/>
        <v>0</v>
      </c>
      <c r="Y267" s="47"/>
      <c r="Z267" s="47"/>
      <c r="AA267" s="48"/>
      <c r="AB267" s="49"/>
      <c r="AC267" s="47"/>
      <c r="AD267" s="47"/>
      <c r="AE267" s="47"/>
      <c r="AF267" s="47"/>
      <c r="AG267" s="47"/>
      <c r="AH267" s="47"/>
      <c r="AI267" s="41"/>
      <c r="AJ267" s="41"/>
      <c r="AK267" s="51" t="e">
        <f>IF(#REF!="TERMINADO",100,100*(#REF!-M267+1)/P267)</f>
        <v>#REF!</v>
      </c>
      <c r="AL267" s="157"/>
      <c r="AM267" s="59"/>
      <c r="AN267" s="159"/>
      <c r="AO267" s="159"/>
      <c r="AP267" s="159"/>
      <c r="AQ267" s="41"/>
    </row>
    <row r="268" spans="1:43" ht="13.5" customHeight="1" thickTop="1" thickBot="1" x14ac:dyDescent="0.25">
      <c r="A268" s="147">
        <v>265</v>
      </c>
      <c r="B268" s="41" t="s">
        <v>1987</v>
      </c>
      <c r="C268" s="39">
        <v>42823</v>
      </c>
      <c r="D268" s="39"/>
      <c r="E268" s="40" t="s">
        <v>2496</v>
      </c>
      <c r="F268" s="129" t="s">
        <v>66</v>
      </c>
      <c r="G268" s="126" t="s">
        <v>75</v>
      </c>
      <c r="H268" s="41" t="s">
        <v>2079</v>
      </c>
      <c r="I268" s="42">
        <v>33000000</v>
      </c>
      <c r="J268" s="131">
        <f t="shared" si="22"/>
        <v>49500000</v>
      </c>
      <c r="K268" s="133" t="s">
        <v>85</v>
      </c>
      <c r="L268" s="41" t="s">
        <v>2497</v>
      </c>
      <c r="M268" s="44">
        <v>42823</v>
      </c>
      <c r="N268" s="44">
        <v>43006</v>
      </c>
      <c r="O268" s="44">
        <v>43093</v>
      </c>
      <c r="P268" s="134">
        <f t="shared" si="23"/>
        <v>270</v>
      </c>
      <c r="Q268" s="136">
        <v>9</v>
      </c>
      <c r="R268" s="60">
        <v>90</v>
      </c>
      <c r="S268" s="48">
        <v>43003</v>
      </c>
      <c r="T268" s="48">
        <v>43093</v>
      </c>
      <c r="U268" s="47"/>
      <c r="V268" s="47"/>
      <c r="W268" s="47"/>
      <c r="X268" s="139">
        <f t="shared" si="24"/>
        <v>90</v>
      </c>
      <c r="Y268" s="47"/>
      <c r="Z268" s="47"/>
      <c r="AA268" s="58">
        <v>43003</v>
      </c>
      <c r="AB268" s="49">
        <v>16500000</v>
      </c>
      <c r="AC268" s="47"/>
      <c r="AD268" s="47"/>
      <c r="AE268" s="47"/>
      <c r="AF268" s="47"/>
      <c r="AG268" s="47"/>
      <c r="AH268" s="47"/>
      <c r="AI268" s="41"/>
      <c r="AJ268" s="41"/>
      <c r="AK268" s="51" t="e">
        <f>IF(#REF!="TERMINADO",100,100*(#REF!-M268+1)/P268)</f>
        <v>#REF!</v>
      </c>
      <c r="AL268" s="157"/>
      <c r="AM268" s="59"/>
      <c r="AN268" s="159"/>
      <c r="AO268" s="159"/>
      <c r="AP268" s="159"/>
      <c r="AQ268" s="41"/>
    </row>
    <row r="269" spans="1:43" ht="13.5" customHeight="1" thickTop="1" thickBot="1" x14ac:dyDescent="0.25">
      <c r="A269" s="147">
        <v>266</v>
      </c>
      <c r="B269" s="126" t="s">
        <v>2498</v>
      </c>
      <c r="C269" s="39">
        <v>42823</v>
      </c>
      <c r="D269" s="39"/>
      <c r="E269" s="40" t="s">
        <v>2499</v>
      </c>
      <c r="F269" s="129" t="s">
        <v>66</v>
      </c>
      <c r="G269" s="126" t="s">
        <v>71</v>
      </c>
      <c r="H269" s="41" t="s">
        <v>2079</v>
      </c>
      <c r="I269" s="42">
        <v>9000000</v>
      </c>
      <c r="J269" s="131">
        <f t="shared" si="22"/>
        <v>9000000</v>
      </c>
      <c r="K269" s="133" t="s">
        <v>85</v>
      </c>
      <c r="L269" s="41" t="s">
        <v>2500</v>
      </c>
      <c r="M269" s="44">
        <v>42823</v>
      </c>
      <c r="N269" s="44">
        <v>42914</v>
      </c>
      <c r="O269" s="44">
        <v>42914</v>
      </c>
      <c r="P269" s="134">
        <f t="shared" si="23"/>
        <v>91</v>
      </c>
      <c r="Q269" s="136">
        <f t="shared" ref="Q269:Q332" si="25">+P269/30</f>
        <v>3.0333333333333332</v>
      </c>
      <c r="R269" s="60"/>
      <c r="S269" s="48"/>
      <c r="T269" s="48"/>
      <c r="U269" s="47"/>
      <c r="V269" s="47"/>
      <c r="W269" s="47"/>
      <c r="X269" s="139">
        <f t="shared" si="24"/>
        <v>0</v>
      </c>
      <c r="Y269" s="47"/>
      <c r="Z269" s="47"/>
      <c r="AA269" s="48"/>
      <c r="AB269" s="49"/>
      <c r="AC269" s="47"/>
      <c r="AD269" s="47"/>
      <c r="AE269" s="47"/>
      <c r="AF269" s="47"/>
      <c r="AG269" s="47"/>
      <c r="AH269" s="47"/>
      <c r="AI269" s="41"/>
      <c r="AJ269" s="41"/>
      <c r="AK269" s="51" t="e">
        <f>IF(#REF!="TERMINADO",100,100*(#REF!-M269+1)/P269)</f>
        <v>#REF!</v>
      </c>
      <c r="AL269" s="157"/>
      <c r="AM269" s="59"/>
      <c r="AN269" s="159"/>
      <c r="AO269" s="159"/>
      <c r="AP269" s="159"/>
      <c r="AQ269" s="41"/>
    </row>
    <row r="270" spans="1:43" ht="13.5" customHeight="1" thickTop="1" thickBot="1" x14ac:dyDescent="0.25">
      <c r="A270" s="147">
        <v>267</v>
      </c>
      <c r="B270" s="41" t="s">
        <v>2160</v>
      </c>
      <c r="C270" s="39">
        <v>42824</v>
      </c>
      <c r="D270" s="39"/>
      <c r="E270" s="40" t="s">
        <v>2501</v>
      </c>
      <c r="F270" s="129" t="s">
        <v>66</v>
      </c>
      <c r="G270" s="126" t="s">
        <v>75</v>
      </c>
      <c r="H270" s="41" t="s">
        <v>2079</v>
      </c>
      <c r="I270" s="42">
        <v>9999999</v>
      </c>
      <c r="J270" s="131">
        <f t="shared" si="22"/>
        <v>9999999</v>
      </c>
      <c r="K270" s="133" t="s">
        <v>85</v>
      </c>
      <c r="L270" s="41" t="s">
        <v>2502</v>
      </c>
      <c r="M270" s="44">
        <v>42824</v>
      </c>
      <c r="N270" s="44">
        <v>42915</v>
      </c>
      <c r="O270" s="44">
        <v>42915</v>
      </c>
      <c r="P270" s="134">
        <f t="shared" si="23"/>
        <v>91</v>
      </c>
      <c r="Q270" s="136">
        <f t="shared" si="25"/>
        <v>3.0333333333333332</v>
      </c>
      <c r="R270" s="60"/>
      <c r="S270" s="48"/>
      <c r="T270" s="48"/>
      <c r="U270" s="47"/>
      <c r="V270" s="47"/>
      <c r="W270" s="47"/>
      <c r="X270" s="139">
        <f t="shared" si="24"/>
        <v>0</v>
      </c>
      <c r="Y270" s="47"/>
      <c r="Z270" s="47"/>
      <c r="AA270" s="48"/>
      <c r="AB270" s="49"/>
      <c r="AC270" s="47"/>
      <c r="AD270" s="47"/>
      <c r="AE270" s="47"/>
      <c r="AF270" s="47"/>
      <c r="AG270" s="47"/>
      <c r="AH270" s="47"/>
      <c r="AI270" s="41"/>
      <c r="AJ270" s="41"/>
      <c r="AK270" s="51" t="e">
        <f>IF(#REF!="TERMINADO",100,100*(#REF!-M270+1)/P270)</f>
        <v>#REF!</v>
      </c>
      <c r="AL270" s="157"/>
      <c r="AM270" s="59"/>
      <c r="AN270" s="159"/>
      <c r="AO270" s="159"/>
      <c r="AP270" s="159"/>
      <c r="AQ270" s="41"/>
    </row>
    <row r="271" spans="1:43" ht="13.5" customHeight="1" thickTop="1" thickBot="1" x14ac:dyDescent="0.25">
      <c r="A271" s="147">
        <v>268</v>
      </c>
      <c r="B271" s="41" t="s">
        <v>146</v>
      </c>
      <c r="C271" s="39">
        <v>42824</v>
      </c>
      <c r="D271" s="39"/>
      <c r="E271" s="40" t="s">
        <v>2503</v>
      </c>
      <c r="F271" s="129" t="s">
        <v>66</v>
      </c>
      <c r="G271" s="126" t="s">
        <v>71</v>
      </c>
      <c r="H271" s="41" t="s">
        <v>2079</v>
      </c>
      <c r="I271" s="42">
        <v>21600000</v>
      </c>
      <c r="J271" s="131">
        <f t="shared" si="22"/>
        <v>21600000</v>
      </c>
      <c r="K271" s="133" t="s">
        <v>85</v>
      </c>
      <c r="L271" s="41" t="s">
        <v>388</v>
      </c>
      <c r="M271" s="44">
        <v>42824</v>
      </c>
      <c r="N271" s="44">
        <v>43068</v>
      </c>
      <c r="O271" s="44">
        <v>43068</v>
      </c>
      <c r="P271" s="134">
        <f t="shared" si="23"/>
        <v>244</v>
      </c>
      <c r="Q271" s="136">
        <f t="shared" si="25"/>
        <v>8.1333333333333329</v>
      </c>
      <c r="R271" s="60"/>
      <c r="S271" s="48"/>
      <c r="T271" s="48"/>
      <c r="U271" s="47"/>
      <c r="V271" s="47"/>
      <c r="W271" s="47"/>
      <c r="X271" s="139">
        <f t="shared" si="24"/>
        <v>0</v>
      </c>
      <c r="Y271" s="47"/>
      <c r="Z271" s="47"/>
      <c r="AA271" s="48"/>
      <c r="AB271" s="49"/>
      <c r="AC271" s="47"/>
      <c r="AD271" s="47"/>
      <c r="AE271" s="47"/>
      <c r="AF271" s="47"/>
      <c r="AG271" s="47"/>
      <c r="AH271" s="47"/>
      <c r="AI271" s="41"/>
      <c r="AJ271" s="41"/>
      <c r="AK271" s="51" t="e">
        <f>IF(#REF!="TERMINADO",100,100*(#REF!-M271+1)/P271)</f>
        <v>#REF!</v>
      </c>
      <c r="AL271" s="157"/>
      <c r="AM271" s="59"/>
      <c r="AN271" s="159"/>
      <c r="AO271" s="159"/>
      <c r="AP271" s="159"/>
      <c r="AQ271" s="41"/>
    </row>
    <row r="272" spans="1:43" ht="13.5" customHeight="1" thickTop="1" thickBot="1" x14ac:dyDescent="0.25">
      <c r="A272" s="147">
        <v>269</v>
      </c>
      <c r="B272" s="41" t="s">
        <v>146</v>
      </c>
      <c r="C272" s="39">
        <v>42824</v>
      </c>
      <c r="D272" s="39"/>
      <c r="E272" s="40" t="s">
        <v>2504</v>
      </c>
      <c r="F272" s="129" t="s">
        <v>66</v>
      </c>
      <c r="G272" s="126" t="s">
        <v>71</v>
      </c>
      <c r="H272" s="41" t="s">
        <v>2079</v>
      </c>
      <c r="I272" s="42">
        <v>24000000</v>
      </c>
      <c r="J272" s="131">
        <f t="shared" si="22"/>
        <v>24000000</v>
      </c>
      <c r="K272" s="133" t="s">
        <v>85</v>
      </c>
      <c r="L272" s="41" t="s">
        <v>2505</v>
      </c>
      <c r="M272" s="44">
        <v>42824</v>
      </c>
      <c r="N272" s="44">
        <v>43068</v>
      </c>
      <c r="O272" s="44">
        <v>43068</v>
      </c>
      <c r="P272" s="134">
        <f t="shared" si="23"/>
        <v>244</v>
      </c>
      <c r="Q272" s="136">
        <f t="shared" si="25"/>
        <v>8.1333333333333329</v>
      </c>
      <c r="R272" s="60"/>
      <c r="S272" s="48"/>
      <c r="T272" s="48"/>
      <c r="U272" s="47"/>
      <c r="V272" s="47"/>
      <c r="W272" s="47"/>
      <c r="X272" s="139">
        <f t="shared" si="24"/>
        <v>0</v>
      </c>
      <c r="Y272" s="47"/>
      <c r="Z272" s="47"/>
      <c r="AA272" s="48"/>
      <c r="AB272" s="49"/>
      <c r="AC272" s="47"/>
      <c r="AD272" s="47"/>
      <c r="AE272" s="47"/>
      <c r="AF272" s="47"/>
      <c r="AG272" s="47"/>
      <c r="AH272" s="47"/>
      <c r="AI272" s="41"/>
      <c r="AJ272" s="41"/>
      <c r="AK272" s="51" t="e">
        <f>IF(#REF!="TERMINADO",100,100*(#REF!-M272+1)/P272)</f>
        <v>#REF!</v>
      </c>
      <c r="AL272" s="157"/>
      <c r="AM272" s="59"/>
      <c r="AN272" s="159"/>
      <c r="AO272" s="159"/>
      <c r="AP272" s="159"/>
      <c r="AQ272" s="41"/>
    </row>
    <row r="273" spans="1:44" ht="13.5" customHeight="1" thickTop="1" thickBot="1" x14ac:dyDescent="0.25">
      <c r="A273" s="175">
        <v>270</v>
      </c>
      <c r="B273" s="41" t="s">
        <v>146</v>
      </c>
      <c r="C273" s="39">
        <v>42824</v>
      </c>
      <c r="D273" s="39"/>
      <c r="E273" s="40" t="s">
        <v>2506</v>
      </c>
      <c r="F273" s="129" t="s">
        <v>66</v>
      </c>
      <c r="G273" s="126" t="s">
        <v>71</v>
      </c>
      <c r="H273" s="41" t="s">
        <v>2079</v>
      </c>
      <c r="I273" s="42">
        <v>17640000</v>
      </c>
      <c r="J273" s="131">
        <f t="shared" si="22"/>
        <v>17640000</v>
      </c>
      <c r="K273" s="133" t="s">
        <v>85</v>
      </c>
      <c r="L273" s="41" t="s">
        <v>2507</v>
      </c>
      <c r="M273" s="44">
        <v>42824</v>
      </c>
      <c r="N273" s="44">
        <v>43098</v>
      </c>
      <c r="O273" s="44">
        <v>43098</v>
      </c>
      <c r="P273" s="134">
        <f t="shared" si="23"/>
        <v>274</v>
      </c>
      <c r="Q273" s="136">
        <f t="shared" si="25"/>
        <v>9.1333333333333329</v>
      </c>
      <c r="R273" s="60"/>
      <c r="S273" s="48"/>
      <c r="T273" s="48"/>
      <c r="U273" s="47"/>
      <c r="V273" s="47"/>
      <c r="W273" s="47"/>
      <c r="X273" s="139">
        <f t="shared" si="24"/>
        <v>0</v>
      </c>
      <c r="Y273" s="47"/>
      <c r="Z273" s="47"/>
      <c r="AA273" s="48"/>
      <c r="AB273" s="49"/>
      <c r="AC273" s="47"/>
      <c r="AD273" s="47"/>
      <c r="AE273" s="47"/>
      <c r="AF273" s="47"/>
      <c r="AG273" s="47"/>
      <c r="AH273" s="47"/>
      <c r="AI273" s="41"/>
      <c r="AJ273" s="41"/>
      <c r="AK273" s="51" t="e">
        <f>IF(#REF!="TERMINADO",100,100*(#REF!-M273+1)/P273)</f>
        <v>#REF!</v>
      </c>
      <c r="AL273" s="157"/>
      <c r="AM273" s="59"/>
      <c r="AN273" s="159"/>
      <c r="AO273" s="159"/>
      <c r="AP273" s="159"/>
      <c r="AQ273" s="41"/>
    </row>
    <row r="274" spans="1:44" ht="13.5" customHeight="1" thickTop="1" thickBot="1" x14ac:dyDescent="0.25">
      <c r="A274" s="147">
        <v>271</v>
      </c>
      <c r="B274" s="41" t="s">
        <v>53</v>
      </c>
      <c r="C274" s="39">
        <v>42824</v>
      </c>
      <c r="D274" s="39"/>
      <c r="E274" s="40" t="s">
        <v>2508</v>
      </c>
      <c r="F274" s="129" t="s">
        <v>66</v>
      </c>
      <c r="G274" s="126" t="s">
        <v>71</v>
      </c>
      <c r="H274" s="41" t="s">
        <v>2079</v>
      </c>
      <c r="I274" s="42">
        <v>13200000</v>
      </c>
      <c r="J274" s="131">
        <f t="shared" si="22"/>
        <v>13200000</v>
      </c>
      <c r="K274" s="133" t="s">
        <v>85</v>
      </c>
      <c r="L274" s="41" t="s">
        <v>2509</v>
      </c>
      <c r="M274" s="44">
        <v>42824</v>
      </c>
      <c r="N274" s="44">
        <v>42945</v>
      </c>
      <c r="O274" s="44">
        <v>42945</v>
      </c>
      <c r="P274" s="134">
        <f t="shared" si="23"/>
        <v>121</v>
      </c>
      <c r="Q274" s="136">
        <f t="shared" si="25"/>
        <v>4.0333333333333332</v>
      </c>
      <c r="R274" s="60"/>
      <c r="S274" s="48"/>
      <c r="T274" s="48"/>
      <c r="U274" s="47"/>
      <c r="V274" s="47"/>
      <c r="W274" s="47"/>
      <c r="X274" s="139">
        <f t="shared" si="24"/>
        <v>0</v>
      </c>
      <c r="Y274" s="47"/>
      <c r="Z274" s="47"/>
      <c r="AA274" s="48"/>
      <c r="AB274" s="49"/>
      <c r="AC274" s="47"/>
      <c r="AD274" s="47"/>
      <c r="AE274" s="47"/>
      <c r="AF274" s="47"/>
      <c r="AG274" s="47"/>
      <c r="AH274" s="47"/>
      <c r="AI274" s="41"/>
      <c r="AJ274" s="41"/>
      <c r="AK274" s="51" t="e">
        <f>IF(#REF!="TERMINADO",100,100*(#REF!-M274+1)/P274)</f>
        <v>#REF!</v>
      </c>
      <c r="AL274" s="157"/>
      <c r="AM274" s="59"/>
      <c r="AN274" s="159"/>
      <c r="AO274" s="159"/>
      <c r="AP274" s="159"/>
      <c r="AQ274" s="41"/>
    </row>
    <row r="275" spans="1:44" ht="13.5" customHeight="1" thickTop="1" thickBot="1" x14ac:dyDescent="0.25">
      <c r="A275" s="147">
        <v>272</v>
      </c>
      <c r="B275" s="41" t="s">
        <v>146</v>
      </c>
      <c r="C275" s="39">
        <v>42824</v>
      </c>
      <c r="D275" s="39"/>
      <c r="E275" s="40" t="s">
        <v>2510</v>
      </c>
      <c r="F275" s="129" t="s">
        <v>66</v>
      </c>
      <c r="G275" s="126" t="s">
        <v>71</v>
      </c>
      <c r="H275" s="41" t="s">
        <v>2079</v>
      </c>
      <c r="I275" s="42">
        <v>21600000</v>
      </c>
      <c r="J275" s="131">
        <f t="shared" si="22"/>
        <v>21600000</v>
      </c>
      <c r="K275" s="133" t="s">
        <v>85</v>
      </c>
      <c r="L275" s="41" t="s">
        <v>2511</v>
      </c>
      <c r="M275" s="44">
        <v>42824</v>
      </c>
      <c r="N275" s="44">
        <v>43068</v>
      </c>
      <c r="O275" s="44">
        <v>43068</v>
      </c>
      <c r="P275" s="134">
        <f t="shared" si="23"/>
        <v>244</v>
      </c>
      <c r="Q275" s="136">
        <f t="shared" si="25"/>
        <v>8.1333333333333329</v>
      </c>
      <c r="R275" s="60"/>
      <c r="S275" s="48"/>
      <c r="T275" s="48"/>
      <c r="U275" s="47"/>
      <c r="V275" s="47"/>
      <c r="W275" s="47"/>
      <c r="X275" s="139">
        <f t="shared" si="24"/>
        <v>0</v>
      </c>
      <c r="Y275" s="47"/>
      <c r="Z275" s="47"/>
      <c r="AA275" s="48"/>
      <c r="AB275" s="49"/>
      <c r="AC275" s="47"/>
      <c r="AD275" s="47"/>
      <c r="AE275" s="47"/>
      <c r="AF275" s="47"/>
      <c r="AG275" s="47"/>
      <c r="AH275" s="47"/>
      <c r="AI275" s="41"/>
      <c r="AJ275" s="41"/>
      <c r="AK275" s="51" t="e">
        <f>IF(#REF!="TERMINADO",100,100*(#REF!-M275+1)/P275)</f>
        <v>#REF!</v>
      </c>
      <c r="AL275" s="157"/>
      <c r="AM275" s="59"/>
      <c r="AN275" s="159"/>
      <c r="AO275" s="159"/>
      <c r="AP275" s="159"/>
      <c r="AQ275" s="41"/>
      <c r="AR275" s="107"/>
    </row>
    <row r="276" spans="1:44" ht="13.5" customHeight="1" thickTop="1" thickBot="1" x14ac:dyDescent="0.25">
      <c r="A276" s="147">
        <v>273</v>
      </c>
      <c r="B276" s="41" t="s">
        <v>146</v>
      </c>
      <c r="C276" s="39">
        <v>42825</v>
      </c>
      <c r="D276" s="39"/>
      <c r="E276" s="40" t="s">
        <v>2512</v>
      </c>
      <c r="F276" s="129" t="s">
        <v>66</v>
      </c>
      <c r="G276" s="126" t="s">
        <v>75</v>
      </c>
      <c r="H276" s="41" t="s">
        <v>2079</v>
      </c>
      <c r="I276" s="42">
        <v>21000000</v>
      </c>
      <c r="J276" s="131">
        <f t="shared" si="22"/>
        <v>21000000</v>
      </c>
      <c r="K276" s="133" t="s">
        <v>85</v>
      </c>
      <c r="L276" s="41" t="s">
        <v>2513</v>
      </c>
      <c r="M276" s="44">
        <v>42825</v>
      </c>
      <c r="N276" s="44">
        <v>43008</v>
      </c>
      <c r="O276" s="44">
        <v>43008</v>
      </c>
      <c r="P276" s="134">
        <f t="shared" si="23"/>
        <v>183</v>
      </c>
      <c r="Q276" s="136">
        <f t="shared" si="25"/>
        <v>6.1</v>
      </c>
      <c r="R276" s="60"/>
      <c r="S276" s="48"/>
      <c r="T276" s="48"/>
      <c r="U276" s="47"/>
      <c r="V276" s="47"/>
      <c r="W276" s="47"/>
      <c r="X276" s="139">
        <f t="shared" si="24"/>
        <v>0</v>
      </c>
      <c r="Y276" s="47"/>
      <c r="Z276" s="47"/>
      <c r="AA276" s="48"/>
      <c r="AB276" s="49"/>
      <c r="AC276" s="47"/>
      <c r="AD276" s="47"/>
      <c r="AE276" s="47"/>
      <c r="AF276" s="47"/>
      <c r="AG276" s="47"/>
      <c r="AH276" s="47"/>
      <c r="AI276" s="41"/>
      <c r="AJ276" s="41"/>
      <c r="AK276" s="51" t="e">
        <f>IF(#REF!="TERMINADO",100,100*(#REF!-M276+1)/P276)</f>
        <v>#REF!</v>
      </c>
      <c r="AL276" s="157"/>
      <c r="AM276" s="59"/>
      <c r="AN276" s="159"/>
      <c r="AO276" s="159"/>
      <c r="AP276" s="159"/>
      <c r="AQ276" s="41"/>
      <c r="AR276" s="183"/>
    </row>
    <row r="277" spans="1:44" ht="13.5" customHeight="1" thickTop="1" thickBot="1" x14ac:dyDescent="0.25">
      <c r="A277" s="147">
        <v>274</v>
      </c>
      <c r="B277" s="41" t="s">
        <v>146</v>
      </c>
      <c r="C277" s="39">
        <v>42825</v>
      </c>
      <c r="D277" s="39"/>
      <c r="E277" s="40" t="s">
        <v>2514</v>
      </c>
      <c r="F277" s="129" t="s">
        <v>66</v>
      </c>
      <c r="G277" s="126" t="s">
        <v>71</v>
      </c>
      <c r="H277" s="41" t="s">
        <v>2079</v>
      </c>
      <c r="I277" s="42">
        <v>24000000</v>
      </c>
      <c r="J277" s="131">
        <f t="shared" si="22"/>
        <v>24000000</v>
      </c>
      <c r="K277" s="133" t="s">
        <v>85</v>
      </c>
      <c r="L277" s="41" t="s">
        <v>2515</v>
      </c>
      <c r="M277" s="44">
        <v>42825</v>
      </c>
      <c r="N277" s="44">
        <v>43069</v>
      </c>
      <c r="O277" s="44">
        <v>43069</v>
      </c>
      <c r="P277" s="134">
        <f t="shared" si="23"/>
        <v>244</v>
      </c>
      <c r="Q277" s="136">
        <f t="shared" si="25"/>
        <v>8.1333333333333329</v>
      </c>
      <c r="R277" s="60"/>
      <c r="S277" s="48"/>
      <c r="T277" s="48"/>
      <c r="U277" s="47"/>
      <c r="V277" s="47"/>
      <c r="W277" s="47"/>
      <c r="X277" s="139">
        <f t="shared" si="24"/>
        <v>0</v>
      </c>
      <c r="Y277" s="47"/>
      <c r="Z277" s="47"/>
      <c r="AA277" s="48"/>
      <c r="AB277" s="49"/>
      <c r="AC277" s="47"/>
      <c r="AD277" s="47"/>
      <c r="AE277" s="47"/>
      <c r="AF277" s="47"/>
      <c r="AG277" s="47"/>
      <c r="AH277" s="47"/>
      <c r="AI277" s="41"/>
      <c r="AJ277" s="41"/>
      <c r="AK277" s="51" t="e">
        <f>IF(#REF!="TERMINADO",100,100*(#REF!-M277+1)/P277)</f>
        <v>#REF!</v>
      </c>
      <c r="AL277" s="157"/>
      <c r="AM277" s="59"/>
      <c r="AN277" s="159"/>
      <c r="AO277" s="159"/>
      <c r="AP277" s="159"/>
      <c r="AQ277" s="41"/>
      <c r="AR277" s="107"/>
    </row>
    <row r="278" spans="1:44" ht="13.5" customHeight="1" thickTop="1" thickBot="1" x14ac:dyDescent="0.25">
      <c r="A278" s="147">
        <v>275</v>
      </c>
      <c r="B278" s="41" t="s">
        <v>146</v>
      </c>
      <c r="C278" s="39">
        <v>42825</v>
      </c>
      <c r="D278" s="39"/>
      <c r="E278" s="40" t="s">
        <v>2516</v>
      </c>
      <c r="F278" s="129" t="s">
        <v>66</v>
      </c>
      <c r="G278" s="126" t="s">
        <v>75</v>
      </c>
      <c r="H278" s="41" t="s">
        <v>2079</v>
      </c>
      <c r="I278" s="42">
        <v>18000000</v>
      </c>
      <c r="J278" s="131">
        <f t="shared" si="22"/>
        <v>18000000</v>
      </c>
      <c r="K278" s="133" t="s">
        <v>85</v>
      </c>
      <c r="L278" s="41" t="s">
        <v>1958</v>
      </c>
      <c r="M278" s="44">
        <v>42825</v>
      </c>
      <c r="N278" s="44">
        <v>42946</v>
      </c>
      <c r="O278" s="44">
        <v>42946</v>
      </c>
      <c r="P278" s="134">
        <f t="shared" si="23"/>
        <v>121</v>
      </c>
      <c r="Q278" s="136">
        <f t="shared" si="25"/>
        <v>4.0333333333333332</v>
      </c>
      <c r="R278" s="60"/>
      <c r="S278" s="48"/>
      <c r="T278" s="48"/>
      <c r="U278" s="47"/>
      <c r="V278" s="47"/>
      <c r="W278" s="47"/>
      <c r="X278" s="139">
        <f t="shared" si="24"/>
        <v>0</v>
      </c>
      <c r="Y278" s="47"/>
      <c r="Z278" s="47"/>
      <c r="AA278" s="48"/>
      <c r="AB278" s="49"/>
      <c r="AC278" s="47"/>
      <c r="AD278" s="47"/>
      <c r="AE278" s="47"/>
      <c r="AF278" s="47"/>
      <c r="AG278" s="47"/>
      <c r="AH278" s="47"/>
      <c r="AI278" s="41"/>
      <c r="AJ278" s="41"/>
      <c r="AK278" s="51" t="e">
        <f>IF(#REF!="TERMINADO",100,100*(#REF!-M278+1)/P278)</f>
        <v>#REF!</v>
      </c>
      <c r="AL278" s="157"/>
      <c r="AM278" s="59"/>
      <c r="AN278" s="159"/>
      <c r="AO278" s="159"/>
      <c r="AP278" s="159"/>
      <c r="AQ278" s="41"/>
      <c r="AR278" s="107"/>
    </row>
    <row r="279" spans="1:44" ht="13.5" customHeight="1" thickTop="1" thickBot="1" x14ac:dyDescent="0.25">
      <c r="A279" s="147">
        <v>276</v>
      </c>
      <c r="B279" s="41" t="s">
        <v>63</v>
      </c>
      <c r="C279" s="39">
        <v>42825</v>
      </c>
      <c r="D279" s="39"/>
      <c r="E279" s="40" t="s">
        <v>2517</v>
      </c>
      <c r="F279" s="129" t="s">
        <v>66</v>
      </c>
      <c r="G279" s="126" t="s">
        <v>71</v>
      </c>
      <c r="H279" s="41" t="s">
        <v>2079</v>
      </c>
      <c r="I279" s="42">
        <v>14850000</v>
      </c>
      <c r="J279" s="131">
        <f t="shared" si="22"/>
        <v>14850000</v>
      </c>
      <c r="K279" s="133" t="s">
        <v>85</v>
      </c>
      <c r="L279" s="41" t="s">
        <v>2518</v>
      </c>
      <c r="M279" s="44">
        <v>42825</v>
      </c>
      <c r="N279" s="44">
        <v>42960</v>
      </c>
      <c r="O279" s="44">
        <v>42960</v>
      </c>
      <c r="P279" s="134">
        <f t="shared" si="23"/>
        <v>135</v>
      </c>
      <c r="Q279" s="173">
        <f t="shared" si="25"/>
        <v>4.5</v>
      </c>
      <c r="R279" s="60"/>
      <c r="S279" s="48"/>
      <c r="T279" s="48"/>
      <c r="U279" s="47"/>
      <c r="V279" s="47"/>
      <c r="W279" s="47"/>
      <c r="X279" s="139">
        <f t="shared" si="24"/>
        <v>0</v>
      </c>
      <c r="Y279" s="47"/>
      <c r="Z279" s="47"/>
      <c r="AA279" s="48"/>
      <c r="AB279" s="49"/>
      <c r="AC279" s="47"/>
      <c r="AD279" s="47"/>
      <c r="AE279" s="47"/>
      <c r="AF279" s="47"/>
      <c r="AG279" s="47"/>
      <c r="AH279" s="47"/>
      <c r="AI279" s="41"/>
      <c r="AJ279" s="41"/>
      <c r="AK279" s="51" t="e">
        <f>IF(#REF!="TERMINADO",100,100*(#REF!-M279+1)/P279)</f>
        <v>#REF!</v>
      </c>
      <c r="AL279" s="157"/>
      <c r="AM279" s="59"/>
      <c r="AN279" s="159"/>
      <c r="AO279" s="159"/>
      <c r="AP279" s="159"/>
      <c r="AQ279" s="41"/>
      <c r="AR279" s="107"/>
    </row>
    <row r="280" spans="1:44" ht="13.5" customHeight="1" thickTop="1" thickBot="1" x14ac:dyDescent="0.25">
      <c r="A280" s="147">
        <v>277</v>
      </c>
      <c r="B280" s="41" t="s">
        <v>146</v>
      </c>
      <c r="C280" s="39">
        <v>42825</v>
      </c>
      <c r="D280" s="39"/>
      <c r="E280" s="40" t="s">
        <v>2519</v>
      </c>
      <c r="F280" s="129" t="s">
        <v>66</v>
      </c>
      <c r="G280" s="126" t="s">
        <v>71</v>
      </c>
      <c r="H280" s="41" t="s">
        <v>2079</v>
      </c>
      <c r="I280" s="42">
        <v>7500000</v>
      </c>
      <c r="J280" s="131">
        <f t="shared" si="22"/>
        <v>7500000</v>
      </c>
      <c r="K280" s="133" t="s">
        <v>85</v>
      </c>
      <c r="L280" s="41" t="s">
        <v>1884</v>
      </c>
      <c r="M280" s="44">
        <v>42825</v>
      </c>
      <c r="N280" s="44">
        <v>42916</v>
      </c>
      <c r="O280" s="44">
        <v>42916</v>
      </c>
      <c r="P280" s="134">
        <f t="shared" si="23"/>
        <v>91</v>
      </c>
      <c r="Q280" s="136">
        <f t="shared" si="25"/>
        <v>3.0333333333333332</v>
      </c>
      <c r="R280" s="60"/>
      <c r="S280" s="48"/>
      <c r="T280" s="48"/>
      <c r="U280" s="47"/>
      <c r="V280" s="47"/>
      <c r="W280" s="47"/>
      <c r="X280" s="139">
        <f t="shared" si="24"/>
        <v>0</v>
      </c>
      <c r="Y280" s="47"/>
      <c r="Z280" s="47"/>
      <c r="AA280" s="48"/>
      <c r="AB280" s="49"/>
      <c r="AC280" s="47"/>
      <c r="AD280" s="47"/>
      <c r="AE280" s="47"/>
      <c r="AF280" s="47"/>
      <c r="AG280" s="47"/>
      <c r="AH280" s="47"/>
      <c r="AI280" s="41"/>
      <c r="AJ280" s="41"/>
      <c r="AK280" s="51" t="e">
        <f>IF(#REF!="TERMINADO",100,100*(#REF!-M280+1)/P280)</f>
        <v>#REF!</v>
      </c>
      <c r="AL280" s="157"/>
      <c r="AM280" s="59"/>
      <c r="AN280" s="159"/>
      <c r="AO280" s="159"/>
      <c r="AP280" s="159"/>
      <c r="AQ280" s="41"/>
      <c r="AR280" s="107"/>
    </row>
    <row r="281" spans="1:44" ht="13.5" customHeight="1" thickTop="1" thickBot="1" x14ac:dyDescent="0.25">
      <c r="A281" s="147">
        <v>278</v>
      </c>
      <c r="B281" s="41" t="s">
        <v>53</v>
      </c>
      <c r="C281" s="39">
        <v>42825</v>
      </c>
      <c r="D281" s="39"/>
      <c r="E281" s="40" t="s">
        <v>2520</v>
      </c>
      <c r="F281" s="129" t="s">
        <v>66</v>
      </c>
      <c r="G281" s="126" t="s">
        <v>75</v>
      </c>
      <c r="H281" s="41" t="s">
        <v>2079</v>
      </c>
      <c r="I281" s="42">
        <v>15000000</v>
      </c>
      <c r="J281" s="131">
        <f t="shared" si="22"/>
        <v>15000000</v>
      </c>
      <c r="K281" s="133" t="s">
        <v>85</v>
      </c>
      <c r="L281" s="41" t="s">
        <v>2521</v>
      </c>
      <c r="M281" s="44">
        <v>42825</v>
      </c>
      <c r="N281" s="44">
        <v>42916</v>
      </c>
      <c r="O281" s="44">
        <v>42916</v>
      </c>
      <c r="P281" s="134">
        <f t="shared" si="23"/>
        <v>91</v>
      </c>
      <c r="Q281" s="136">
        <f t="shared" si="25"/>
        <v>3.0333333333333332</v>
      </c>
      <c r="R281" s="60"/>
      <c r="S281" s="48"/>
      <c r="T281" s="48"/>
      <c r="U281" s="47"/>
      <c r="V281" s="47"/>
      <c r="W281" s="47"/>
      <c r="X281" s="139">
        <f t="shared" si="24"/>
        <v>0</v>
      </c>
      <c r="Y281" s="47"/>
      <c r="Z281" s="47"/>
      <c r="AA281" s="48"/>
      <c r="AB281" s="49"/>
      <c r="AC281" s="47"/>
      <c r="AD281" s="47"/>
      <c r="AE281" s="47"/>
      <c r="AF281" s="47"/>
      <c r="AG281" s="47"/>
      <c r="AH281" s="47"/>
      <c r="AI281" s="41"/>
      <c r="AJ281" s="41"/>
      <c r="AK281" s="51" t="e">
        <f>IF(#REF!="TERMINADO",100,100*(#REF!-M281+1)/P281)</f>
        <v>#REF!</v>
      </c>
      <c r="AL281" s="157"/>
      <c r="AM281" s="59"/>
      <c r="AN281" s="159"/>
      <c r="AO281" s="159"/>
      <c r="AP281" s="159"/>
      <c r="AQ281" s="41"/>
      <c r="AR281" s="107"/>
    </row>
    <row r="282" spans="1:44" ht="13.5" customHeight="1" thickTop="1" thickBot="1" x14ac:dyDescent="0.25">
      <c r="A282" s="147">
        <v>279</v>
      </c>
      <c r="B282" s="41" t="s">
        <v>53</v>
      </c>
      <c r="C282" s="39">
        <v>42825</v>
      </c>
      <c r="D282" s="39"/>
      <c r="E282" s="40" t="s">
        <v>2522</v>
      </c>
      <c r="F282" s="129" t="s">
        <v>66</v>
      </c>
      <c r="G282" s="126" t="s">
        <v>71</v>
      </c>
      <c r="H282" s="41" t="s">
        <v>2079</v>
      </c>
      <c r="I282" s="42">
        <v>6000000</v>
      </c>
      <c r="J282" s="131">
        <f t="shared" si="22"/>
        <v>6000000</v>
      </c>
      <c r="K282" s="133" t="s">
        <v>85</v>
      </c>
      <c r="L282" s="41" t="s">
        <v>2523</v>
      </c>
      <c r="M282" s="44">
        <v>42825</v>
      </c>
      <c r="N282" s="44">
        <v>42977</v>
      </c>
      <c r="O282" s="44">
        <v>42977</v>
      </c>
      <c r="P282" s="134">
        <f t="shared" si="23"/>
        <v>152</v>
      </c>
      <c r="Q282" s="136">
        <f t="shared" si="25"/>
        <v>5.0666666666666664</v>
      </c>
      <c r="R282" s="60"/>
      <c r="S282" s="48"/>
      <c r="T282" s="48"/>
      <c r="U282" s="47"/>
      <c r="V282" s="47"/>
      <c r="W282" s="47"/>
      <c r="X282" s="139">
        <f t="shared" si="24"/>
        <v>0</v>
      </c>
      <c r="Y282" s="47"/>
      <c r="Z282" s="47"/>
      <c r="AA282" s="48"/>
      <c r="AB282" s="49"/>
      <c r="AC282" s="47"/>
      <c r="AD282" s="47"/>
      <c r="AE282" s="47"/>
      <c r="AF282" s="47"/>
      <c r="AG282" s="47"/>
      <c r="AH282" s="47"/>
      <c r="AI282" s="41"/>
      <c r="AJ282" s="41"/>
      <c r="AK282" s="51" t="e">
        <f>IF(#REF!="TERMINADO",100,100*(#REF!-M282+1)/P282)</f>
        <v>#REF!</v>
      </c>
      <c r="AL282" s="157"/>
      <c r="AM282" s="59" t="s">
        <v>2524</v>
      </c>
      <c r="AN282" s="159" t="s">
        <v>2525</v>
      </c>
      <c r="AO282" s="159"/>
      <c r="AP282" s="159"/>
      <c r="AQ282" s="41"/>
      <c r="AR282" s="107"/>
    </row>
    <row r="283" spans="1:44" ht="13.5" customHeight="1" thickTop="1" thickBot="1" x14ac:dyDescent="0.25">
      <c r="A283" s="147">
        <v>280</v>
      </c>
      <c r="B283" s="41" t="s">
        <v>146</v>
      </c>
      <c r="C283" s="39">
        <v>42825</v>
      </c>
      <c r="D283" s="39"/>
      <c r="E283" s="40" t="s">
        <v>2526</v>
      </c>
      <c r="F283" s="129" t="s">
        <v>66</v>
      </c>
      <c r="G283" s="126" t="s">
        <v>75</v>
      </c>
      <c r="H283" s="41" t="s">
        <v>2079</v>
      </c>
      <c r="I283" s="42">
        <v>16000000</v>
      </c>
      <c r="J283" s="131">
        <f t="shared" si="22"/>
        <v>16000000</v>
      </c>
      <c r="K283" s="133" t="s">
        <v>85</v>
      </c>
      <c r="L283" s="41" t="s">
        <v>311</v>
      </c>
      <c r="M283" s="44">
        <v>42825</v>
      </c>
      <c r="N283" s="44">
        <v>42946</v>
      </c>
      <c r="O283" s="44">
        <v>42946</v>
      </c>
      <c r="P283" s="134">
        <f t="shared" si="23"/>
        <v>121</v>
      </c>
      <c r="Q283" s="136">
        <f t="shared" si="25"/>
        <v>4.0333333333333332</v>
      </c>
      <c r="R283" s="60"/>
      <c r="S283" s="48"/>
      <c r="T283" s="48"/>
      <c r="U283" s="47"/>
      <c r="V283" s="47"/>
      <c r="W283" s="47"/>
      <c r="X283" s="139">
        <f t="shared" si="24"/>
        <v>0</v>
      </c>
      <c r="Y283" s="47"/>
      <c r="Z283" s="47"/>
      <c r="AA283" s="48"/>
      <c r="AB283" s="49"/>
      <c r="AC283" s="47"/>
      <c r="AD283" s="47"/>
      <c r="AE283" s="47"/>
      <c r="AF283" s="47"/>
      <c r="AG283" s="47"/>
      <c r="AH283" s="47"/>
      <c r="AI283" s="41"/>
      <c r="AJ283" s="41"/>
      <c r="AK283" s="51" t="e">
        <f>IF(#REF!="TERMINADO",100,100*(#REF!-M283+1)/P283)</f>
        <v>#REF!</v>
      </c>
      <c r="AL283" s="157"/>
      <c r="AM283" s="59"/>
      <c r="AN283" s="159"/>
      <c r="AO283" s="159"/>
      <c r="AP283" s="159"/>
      <c r="AQ283" s="41"/>
      <c r="AR283" s="107"/>
    </row>
    <row r="284" spans="1:44" ht="13.5" customHeight="1" thickTop="1" thickBot="1" x14ac:dyDescent="0.25">
      <c r="A284" s="147">
        <v>281</v>
      </c>
      <c r="B284" s="41" t="s">
        <v>146</v>
      </c>
      <c r="C284" s="39">
        <v>42825</v>
      </c>
      <c r="D284" s="39"/>
      <c r="E284" s="40" t="s">
        <v>2527</v>
      </c>
      <c r="F284" s="129" t="s">
        <v>66</v>
      </c>
      <c r="G284" s="126" t="s">
        <v>71</v>
      </c>
      <c r="H284" s="41" t="s">
        <v>2079</v>
      </c>
      <c r="I284" s="42">
        <v>9800000</v>
      </c>
      <c r="J284" s="131">
        <f t="shared" si="22"/>
        <v>9800000</v>
      </c>
      <c r="K284" s="133" t="s">
        <v>85</v>
      </c>
      <c r="L284" s="41" t="s">
        <v>2528</v>
      </c>
      <c r="M284" s="44">
        <v>42825</v>
      </c>
      <c r="N284" s="44">
        <v>42977</v>
      </c>
      <c r="O284" s="44">
        <v>42977</v>
      </c>
      <c r="P284" s="134">
        <f t="shared" si="23"/>
        <v>152</v>
      </c>
      <c r="Q284" s="136">
        <f t="shared" si="25"/>
        <v>5.0666666666666664</v>
      </c>
      <c r="R284" s="60"/>
      <c r="S284" s="48"/>
      <c r="T284" s="48"/>
      <c r="U284" s="47"/>
      <c r="V284" s="47"/>
      <c r="W284" s="47"/>
      <c r="X284" s="139">
        <f t="shared" si="24"/>
        <v>0</v>
      </c>
      <c r="Y284" s="47"/>
      <c r="Z284" s="47"/>
      <c r="AA284" s="48"/>
      <c r="AB284" s="49"/>
      <c r="AC284" s="47"/>
      <c r="AD284" s="47"/>
      <c r="AE284" s="47"/>
      <c r="AF284" s="47"/>
      <c r="AG284" s="47"/>
      <c r="AH284" s="47"/>
      <c r="AI284" s="41"/>
      <c r="AJ284" s="41"/>
      <c r="AK284" s="51" t="e">
        <f>IF(#REF!="TERMINADO",100,100*(#REF!-M284+1)/P284)</f>
        <v>#REF!</v>
      </c>
      <c r="AL284" s="157"/>
      <c r="AM284" s="59"/>
      <c r="AN284" s="159"/>
      <c r="AO284" s="159"/>
      <c r="AP284" s="159"/>
      <c r="AQ284" s="41"/>
      <c r="AR284" s="107"/>
    </row>
    <row r="285" spans="1:44" ht="13.5" customHeight="1" thickTop="1" thickBot="1" x14ac:dyDescent="0.25">
      <c r="A285" s="147">
        <v>282</v>
      </c>
      <c r="B285" s="41" t="s">
        <v>146</v>
      </c>
      <c r="C285" s="39">
        <v>42825</v>
      </c>
      <c r="D285" s="39"/>
      <c r="E285" s="40" t="s">
        <v>2529</v>
      </c>
      <c r="F285" s="129" t="s">
        <v>66</v>
      </c>
      <c r="G285" s="126" t="s">
        <v>75</v>
      </c>
      <c r="H285" s="41" t="s">
        <v>2079</v>
      </c>
      <c r="I285" s="42">
        <v>20000000</v>
      </c>
      <c r="J285" s="131">
        <f t="shared" si="22"/>
        <v>20000000</v>
      </c>
      <c r="K285" s="133" t="s">
        <v>85</v>
      </c>
      <c r="L285" s="41" t="s">
        <v>306</v>
      </c>
      <c r="M285" s="44">
        <v>42825</v>
      </c>
      <c r="N285" s="44">
        <v>42977</v>
      </c>
      <c r="O285" s="44">
        <v>42977</v>
      </c>
      <c r="P285" s="134">
        <f t="shared" si="23"/>
        <v>152</v>
      </c>
      <c r="Q285" s="136">
        <f t="shared" si="25"/>
        <v>5.0666666666666664</v>
      </c>
      <c r="R285" s="60"/>
      <c r="S285" s="48"/>
      <c r="T285" s="48"/>
      <c r="U285" s="47"/>
      <c r="V285" s="47"/>
      <c r="W285" s="47"/>
      <c r="X285" s="139">
        <f t="shared" si="24"/>
        <v>0</v>
      </c>
      <c r="Y285" s="47"/>
      <c r="Z285" s="47"/>
      <c r="AA285" s="48"/>
      <c r="AB285" s="49"/>
      <c r="AC285" s="47"/>
      <c r="AD285" s="47"/>
      <c r="AE285" s="47"/>
      <c r="AF285" s="47"/>
      <c r="AG285" s="47"/>
      <c r="AH285" s="47"/>
      <c r="AI285" s="41"/>
      <c r="AJ285" s="41"/>
      <c r="AK285" s="51" t="e">
        <f>IF(#REF!="TERMINADO",100,100*(#REF!-M285+1)/P285)</f>
        <v>#REF!</v>
      </c>
      <c r="AL285" s="157"/>
      <c r="AM285" s="59"/>
      <c r="AN285" s="159"/>
      <c r="AO285" s="159"/>
      <c r="AP285" s="159"/>
      <c r="AQ285" s="41"/>
      <c r="AR285" s="107"/>
    </row>
    <row r="286" spans="1:44" ht="13.5" customHeight="1" thickTop="1" thickBot="1" x14ac:dyDescent="0.25">
      <c r="A286" s="147">
        <v>283</v>
      </c>
      <c r="B286" s="41" t="s">
        <v>146</v>
      </c>
      <c r="C286" s="39">
        <v>42825</v>
      </c>
      <c r="D286" s="39"/>
      <c r="E286" s="40" t="s">
        <v>2530</v>
      </c>
      <c r="F286" s="129" t="s">
        <v>66</v>
      </c>
      <c r="G286" s="126" t="s">
        <v>71</v>
      </c>
      <c r="H286" s="41" t="s">
        <v>2079</v>
      </c>
      <c r="I286" s="42">
        <v>7800000</v>
      </c>
      <c r="J286" s="131">
        <f t="shared" si="22"/>
        <v>7800000</v>
      </c>
      <c r="K286" s="133" t="s">
        <v>85</v>
      </c>
      <c r="L286" s="41" t="s">
        <v>2531</v>
      </c>
      <c r="M286" s="44">
        <v>42825</v>
      </c>
      <c r="N286" s="44">
        <v>43008</v>
      </c>
      <c r="O286" s="44">
        <v>43008</v>
      </c>
      <c r="P286" s="134">
        <f t="shared" si="23"/>
        <v>183</v>
      </c>
      <c r="Q286" s="136">
        <f t="shared" si="25"/>
        <v>6.1</v>
      </c>
      <c r="R286" s="60"/>
      <c r="S286" s="48"/>
      <c r="T286" s="48"/>
      <c r="U286" s="47"/>
      <c r="V286" s="47"/>
      <c r="W286" s="47"/>
      <c r="X286" s="139">
        <f t="shared" si="24"/>
        <v>0</v>
      </c>
      <c r="Y286" s="47"/>
      <c r="Z286" s="47"/>
      <c r="AA286" s="48"/>
      <c r="AB286" s="49"/>
      <c r="AC286" s="47"/>
      <c r="AD286" s="47"/>
      <c r="AE286" s="47"/>
      <c r="AF286" s="47"/>
      <c r="AG286" s="47"/>
      <c r="AH286" s="47"/>
      <c r="AI286" s="41"/>
      <c r="AJ286" s="41"/>
      <c r="AK286" s="51" t="e">
        <f>IF(#REF!="TERMINADO",100,100*(#REF!-M286+1)/P286)</f>
        <v>#REF!</v>
      </c>
      <c r="AL286" s="157"/>
      <c r="AM286" s="59"/>
      <c r="AN286" s="159"/>
      <c r="AO286" s="159"/>
      <c r="AP286" s="159"/>
      <c r="AQ286" s="41"/>
      <c r="AR286" s="107"/>
    </row>
    <row r="287" spans="1:44" ht="13.5" customHeight="1" thickTop="1" thickBot="1" x14ac:dyDescent="0.25">
      <c r="A287" s="147">
        <v>284</v>
      </c>
      <c r="B287" s="41" t="s">
        <v>146</v>
      </c>
      <c r="C287" s="39">
        <v>42825</v>
      </c>
      <c r="D287" s="39"/>
      <c r="E287" s="40" t="s">
        <v>2532</v>
      </c>
      <c r="F287" s="129" t="s">
        <v>66</v>
      </c>
      <c r="G287" s="126" t="s">
        <v>71</v>
      </c>
      <c r="H287" s="41" t="s">
        <v>2079</v>
      </c>
      <c r="I287" s="42">
        <v>15000000</v>
      </c>
      <c r="J287" s="131">
        <f t="shared" si="22"/>
        <v>15000000</v>
      </c>
      <c r="K287" s="133" t="s">
        <v>85</v>
      </c>
      <c r="L287" s="41" t="s">
        <v>2533</v>
      </c>
      <c r="M287" s="44">
        <v>42825</v>
      </c>
      <c r="N287" s="44">
        <v>42977</v>
      </c>
      <c r="O287" s="44">
        <v>42977</v>
      </c>
      <c r="P287" s="134">
        <f t="shared" si="23"/>
        <v>152</v>
      </c>
      <c r="Q287" s="136">
        <f t="shared" si="25"/>
        <v>5.0666666666666664</v>
      </c>
      <c r="R287" s="60"/>
      <c r="S287" s="48"/>
      <c r="T287" s="48"/>
      <c r="U287" s="47"/>
      <c r="V287" s="47"/>
      <c r="W287" s="47"/>
      <c r="X287" s="139">
        <f t="shared" si="24"/>
        <v>0</v>
      </c>
      <c r="Y287" s="47"/>
      <c r="Z287" s="47"/>
      <c r="AA287" s="48"/>
      <c r="AB287" s="49"/>
      <c r="AC287" s="47"/>
      <c r="AD287" s="47"/>
      <c r="AE287" s="47"/>
      <c r="AF287" s="47"/>
      <c r="AG287" s="47"/>
      <c r="AH287" s="47"/>
      <c r="AI287" s="41"/>
      <c r="AJ287" s="41"/>
      <c r="AK287" s="51" t="e">
        <f>IF(#REF!="TERMINADO",100,100*(#REF!-M287+1)/P287)</f>
        <v>#REF!</v>
      </c>
      <c r="AL287" s="157"/>
      <c r="AM287" s="59"/>
      <c r="AN287" s="159"/>
      <c r="AO287" s="159"/>
      <c r="AP287" s="159"/>
      <c r="AQ287" s="41"/>
      <c r="AR287" s="107"/>
    </row>
    <row r="288" spans="1:44" ht="13.5" customHeight="1" thickTop="1" thickBot="1" x14ac:dyDescent="0.25">
      <c r="A288" s="147">
        <v>285</v>
      </c>
      <c r="B288" s="41" t="s">
        <v>2534</v>
      </c>
      <c r="C288" s="39">
        <v>42825</v>
      </c>
      <c r="D288" s="39"/>
      <c r="E288" s="40" t="s">
        <v>2535</v>
      </c>
      <c r="F288" s="129" t="s">
        <v>66</v>
      </c>
      <c r="G288" s="126" t="s">
        <v>75</v>
      </c>
      <c r="H288" s="41" t="s">
        <v>2079</v>
      </c>
      <c r="I288" s="42">
        <v>5000000</v>
      </c>
      <c r="J288" s="131">
        <f t="shared" si="22"/>
        <v>5000000</v>
      </c>
      <c r="K288" s="133" t="s">
        <v>85</v>
      </c>
      <c r="L288" s="41" t="s">
        <v>2536</v>
      </c>
      <c r="M288" s="44">
        <v>42825</v>
      </c>
      <c r="N288" s="44">
        <v>42855</v>
      </c>
      <c r="O288" s="44">
        <v>42828</v>
      </c>
      <c r="P288" s="134">
        <f t="shared" si="23"/>
        <v>3</v>
      </c>
      <c r="Q288" s="136">
        <f t="shared" si="25"/>
        <v>0.1</v>
      </c>
      <c r="R288" s="60"/>
      <c r="S288" s="48"/>
      <c r="T288" s="48"/>
      <c r="U288" s="47"/>
      <c r="V288" s="47"/>
      <c r="W288" s="47"/>
      <c r="X288" s="139">
        <f t="shared" si="24"/>
        <v>0</v>
      </c>
      <c r="Y288" s="47"/>
      <c r="Z288" s="47"/>
      <c r="AA288" s="48"/>
      <c r="AB288" s="49"/>
      <c r="AC288" s="47"/>
      <c r="AD288" s="47"/>
      <c r="AE288" s="47"/>
      <c r="AF288" s="47"/>
      <c r="AG288" s="47"/>
      <c r="AH288" s="47"/>
      <c r="AI288" s="41"/>
      <c r="AJ288" s="41"/>
      <c r="AK288" s="51" t="e">
        <f>IF(#REF!="TERMINADO",100,100*(#REF!-M288+1)/P288)</f>
        <v>#REF!</v>
      </c>
      <c r="AL288" s="157"/>
      <c r="AM288" s="59"/>
      <c r="AN288" s="159"/>
      <c r="AO288" s="159"/>
      <c r="AP288" s="159"/>
      <c r="AQ288" s="41"/>
      <c r="AR288" s="107"/>
    </row>
    <row r="289" spans="1:44" ht="13.5" customHeight="1" thickTop="1" thickBot="1" x14ac:dyDescent="0.25">
      <c r="A289" s="147">
        <v>286</v>
      </c>
      <c r="B289" s="41" t="s">
        <v>146</v>
      </c>
      <c r="C289" s="39">
        <v>42828</v>
      </c>
      <c r="D289" s="39"/>
      <c r="E289" s="40" t="s">
        <v>2537</v>
      </c>
      <c r="F289" s="129" t="s">
        <v>66</v>
      </c>
      <c r="G289" s="126" t="s">
        <v>75</v>
      </c>
      <c r="H289" s="41" t="s">
        <v>2079</v>
      </c>
      <c r="I289" s="42">
        <v>36000000</v>
      </c>
      <c r="J289" s="131">
        <f t="shared" si="22"/>
        <v>36000000</v>
      </c>
      <c r="K289" s="133" t="s">
        <v>85</v>
      </c>
      <c r="L289" s="41" t="s">
        <v>2538</v>
      </c>
      <c r="M289" s="44">
        <v>42828</v>
      </c>
      <c r="N289" s="44">
        <v>43071</v>
      </c>
      <c r="O289" s="44">
        <v>43071</v>
      </c>
      <c r="P289" s="134">
        <f t="shared" si="23"/>
        <v>243</v>
      </c>
      <c r="Q289" s="136">
        <f t="shared" si="25"/>
        <v>8.1</v>
      </c>
      <c r="R289" s="60"/>
      <c r="S289" s="48"/>
      <c r="T289" s="48"/>
      <c r="U289" s="47"/>
      <c r="V289" s="47"/>
      <c r="W289" s="47"/>
      <c r="X289" s="139">
        <f t="shared" si="24"/>
        <v>0</v>
      </c>
      <c r="Y289" s="47"/>
      <c r="Z289" s="47"/>
      <c r="AA289" s="48"/>
      <c r="AB289" s="49"/>
      <c r="AC289" s="47"/>
      <c r="AD289" s="47"/>
      <c r="AE289" s="47"/>
      <c r="AF289" s="47"/>
      <c r="AG289" s="47"/>
      <c r="AH289" s="47"/>
      <c r="AI289" s="41"/>
      <c r="AJ289" s="41"/>
      <c r="AK289" s="51" t="e">
        <f>IF(#REF!="TERMINADO",100,100*(#REF!-M289+1)/P289)</f>
        <v>#REF!</v>
      </c>
      <c r="AL289" s="157"/>
      <c r="AM289" s="59" t="s">
        <v>2539</v>
      </c>
      <c r="AN289" s="159"/>
      <c r="AO289" s="159"/>
      <c r="AP289" s="159"/>
      <c r="AQ289" s="41"/>
      <c r="AR289" s="107"/>
    </row>
    <row r="290" spans="1:44" ht="13.5" customHeight="1" thickTop="1" thickBot="1" x14ac:dyDescent="0.25">
      <c r="A290" s="147">
        <v>287</v>
      </c>
      <c r="B290" s="41" t="s">
        <v>146</v>
      </c>
      <c r="C290" s="39">
        <v>42828</v>
      </c>
      <c r="D290" s="39"/>
      <c r="E290" s="40" t="s">
        <v>2540</v>
      </c>
      <c r="F290" s="129" t="s">
        <v>66</v>
      </c>
      <c r="G290" s="126" t="s">
        <v>75</v>
      </c>
      <c r="H290" s="41" t="s">
        <v>2079</v>
      </c>
      <c r="I290" s="42">
        <v>36000000</v>
      </c>
      <c r="J290" s="131">
        <f t="shared" ref="J290:J313" si="26">+I290+AB290+AD290+AF290+AH290</f>
        <v>36000000</v>
      </c>
      <c r="K290" s="133" t="s">
        <v>85</v>
      </c>
      <c r="L290" s="41" t="s">
        <v>2541</v>
      </c>
      <c r="M290" s="44">
        <v>42828</v>
      </c>
      <c r="N290" s="44">
        <v>43071</v>
      </c>
      <c r="O290" s="44">
        <v>43071</v>
      </c>
      <c r="P290" s="134">
        <f t="shared" si="23"/>
        <v>243</v>
      </c>
      <c r="Q290" s="136">
        <f t="shared" si="25"/>
        <v>8.1</v>
      </c>
      <c r="R290" s="60"/>
      <c r="S290" s="48"/>
      <c r="T290" s="48"/>
      <c r="U290" s="47"/>
      <c r="V290" s="47"/>
      <c r="W290" s="47"/>
      <c r="X290" s="139">
        <f t="shared" si="24"/>
        <v>0</v>
      </c>
      <c r="Y290" s="47"/>
      <c r="Z290" s="47"/>
      <c r="AA290" s="48"/>
      <c r="AB290" s="49"/>
      <c r="AC290" s="47"/>
      <c r="AD290" s="47"/>
      <c r="AE290" s="47"/>
      <c r="AF290" s="47"/>
      <c r="AG290" s="47"/>
      <c r="AH290" s="47"/>
      <c r="AI290" s="41"/>
      <c r="AJ290" s="41"/>
      <c r="AK290" s="51" t="e">
        <f>IF(#REF!="TERMINADO",100,100*(#REF!-M290+1)/P290)</f>
        <v>#REF!</v>
      </c>
      <c r="AL290" s="157"/>
      <c r="AM290" s="59"/>
      <c r="AN290" s="159"/>
      <c r="AO290" s="159"/>
      <c r="AP290" s="159"/>
      <c r="AQ290" s="41"/>
      <c r="AR290" s="107"/>
    </row>
    <row r="291" spans="1:44" ht="13.5" customHeight="1" thickTop="1" thickBot="1" x14ac:dyDescent="0.25">
      <c r="A291" s="147">
        <v>288</v>
      </c>
      <c r="B291" s="41" t="s">
        <v>146</v>
      </c>
      <c r="C291" s="39">
        <v>42828</v>
      </c>
      <c r="D291" s="39"/>
      <c r="E291" s="40" t="s">
        <v>2542</v>
      </c>
      <c r="F291" s="129" t="s">
        <v>66</v>
      </c>
      <c r="G291" s="126" t="s">
        <v>71</v>
      </c>
      <c r="H291" s="41" t="s">
        <v>2079</v>
      </c>
      <c r="I291" s="42">
        <v>24000000</v>
      </c>
      <c r="J291" s="131">
        <f t="shared" si="26"/>
        <v>24000000</v>
      </c>
      <c r="K291" s="133" t="s">
        <v>85</v>
      </c>
      <c r="L291" s="41" t="s">
        <v>2543</v>
      </c>
      <c r="M291" s="44">
        <v>42828</v>
      </c>
      <c r="N291" s="44">
        <v>43071</v>
      </c>
      <c r="O291" s="44">
        <v>43071</v>
      </c>
      <c r="P291" s="134">
        <f t="shared" si="23"/>
        <v>243</v>
      </c>
      <c r="Q291" s="136">
        <f t="shared" si="25"/>
        <v>8.1</v>
      </c>
      <c r="R291" s="60"/>
      <c r="S291" s="48"/>
      <c r="T291" s="48"/>
      <c r="U291" s="47"/>
      <c r="V291" s="47"/>
      <c r="W291" s="47"/>
      <c r="X291" s="139">
        <f t="shared" si="24"/>
        <v>0</v>
      </c>
      <c r="Y291" s="47"/>
      <c r="Z291" s="47"/>
      <c r="AA291" s="48"/>
      <c r="AB291" s="49"/>
      <c r="AC291" s="47"/>
      <c r="AD291" s="47"/>
      <c r="AE291" s="47"/>
      <c r="AF291" s="47"/>
      <c r="AG291" s="47"/>
      <c r="AH291" s="47"/>
      <c r="AI291" s="41"/>
      <c r="AJ291" s="41"/>
      <c r="AK291" s="51" t="e">
        <f>IF(#REF!="TERMINADO",100,100*(#REF!-M291+1)/P291)</f>
        <v>#REF!</v>
      </c>
      <c r="AL291" s="157"/>
      <c r="AM291" s="59"/>
      <c r="AN291" s="159"/>
      <c r="AO291" s="159"/>
      <c r="AP291" s="159"/>
      <c r="AQ291" s="41"/>
      <c r="AR291" s="107"/>
    </row>
    <row r="292" spans="1:44" ht="13.5" customHeight="1" thickTop="1" thickBot="1" x14ac:dyDescent="0.25">
      <c r="A292" s="147">
        <v>289</v>
      </c>
      <c r="B292" s="41" t="s">
        <v>146</v>
      </c>
      <c r="C292" s="39">
        <v>42828</v>
      </c>
      <c r="D292" s="39"/>
      <c r="E292" s="40" t="s">
        <v>2544</v>
      </c>
      <c r="F292" s="129" t="s">
        <v>66</v>
      </c>
      <c r="G292" s="126" t="s">
        <v>75</v>
      </c>
      <c r="H292" s="41" t="s">
        <v>2079</v>
      </c>
      <c r="I292" s="42">
        <v>17500000</v>
      </c>
      <c r="J292" s="131">
        <f t="shared" si="26"/>
        <v>17500000</v>
      </c>
      <c r="K292" s="133" t="s">
        <v>85</v>
      </c>
      <c r="L292" s="41" t="s">
        <v>659</v>
      </c>
      <c r="M292" s="44">
        <v>42828</v>
      </c>
      <c r="N292" s="44">
        <v>42977</v>
      </c>
      <c r="O292" s="44">
        <v>42977</v>
      </c>
      <c r="P292" s="134">
        <f t="shared" si="23"/>
        <v>149</v>
      </c>
      <c r="Q292" s="136">
        <f t="shared" si="25"/>
        <v>4.9666666666666668</v>
      </c>
      <c r="R292" s="60"/>
      <c r="S292" s="48"/>
      <c r="T292" s="48"/>
      <c r="U292" s="47"/>
      <c r="V292" s="47"/>
      <c r="W292" s="47"/>
      <c r="X292" s="139">
        <f t="shared" si="24"/>
        <v>0</v>
      </c>
      <c r="Y292" s="47"/>
      <c r="Z292" s="47"/>
      <c r="AA292" s="48"/>
      <c r="AB292" s="49"/>
      <c r="AC292" s="47"/>
      <c r="AD292" s="47"/>
      <c r="AE292" s="47"/>
      <c r="AF292" s="47"/>
      <c r="AG292" s="47"/>
      <c r="AH292" s="47"/>
      <c r="AI292" s="41"/>
      <c r="AJ292" s="41"/>
      <c r="AK292" s="51" t="e">
        <f>IF(#REF!="TERMINADO",100,100*(#REF!-M292+1)/P292)</f>
        <v>#REF!</v>
      </c>
      <c r="AL292" s="157"/>
      <c r="AM292" s="59"/>
      <c r="AN292" s="159"/>
      <c r="AO292" s="159"/>
      <c r="AP292" s="159"/>
      <c r="AQ292" s="41"/>
      <c r="AR292" s="107"/>
    </row>
    <row r="293" spans="1:44" ht="13.5" customHeight="1" thickTop="1" thickBot="1" x14ac:dyDescent="0.25">
      <c r="A293" s="147">
        <v>290</v>
      </c>
      <c r="B293" s="41" t="s">
        <v>146</v>
      </c>
      <c r="C293" s="39">
        <v>42828</v>
      </c>
      <c r="D293" s="39"/>
      <c r="E293" s="40" t="s">
        <v>2545</v>
      </c>
      <c r="F293" s="129" t="s">
        <v>66</v>
      </c>
      <c r="G293" s="126" t="s">
        <v>71</v>
      </c>
      <c r="H293" s="41" t="s">
        <v>2079</v>
      </c>
      <c r="I293" s="42">
        <v>24000000</v>
      </c>
      <c r="J293" s="131">
        <f t="shared" si="26"/>
        <v>24000000</v>
      </c>
      <c r="K293" s="133" t="s">
        <v>85</v>
      </c>
      <c r="L293" s="41" t="s">
        <v>2546</v>
      </c>
      <c r="M293" s="44">
        <v>42828</v>
      </c>
      <c r="N293" s="44">
        <v>43071</v>
      </c>
      <c r="O293" s="44">
        <v>43071</v>
      </c>
      <c r="P293" s="134">
        <f t="shared" si="23"/>
        <v>243</v>
      </c>
      <c r="Q293" s="136">
        <f t="shared" si="25"/>
        <v>8.1</v>
      </c>
      <c r="R293" s="60"/>
      <c r="S293" s="48"/>
      <c r="T293" s="48"/>
      <c r="U293" s="47"/>
      <c r="V293" s="47"/>
      <c r="W293" s="47"/>
      <c r="X293" s="139">
        <f t="shared" si="24"/>
        <v>0</v>
      </c>
      <c r="Y293" s="47"/>
      <c r="Z293" s="47"/>
      <c r="AA293" s="48"/>
      <c r="AB293" s="49"/>
      <c r="AC293" s="47"/>
      <c r="AD293" s="47"/>
      <c r="AE293" s="47"/>
      <c r="AF293" s="47"/>
      <c r="AG293" s="47"/>
      <c r="AH293" s="47"/>
      <c r="AI293" s="41"/>
      <c r="AJ293" s="41"/>
      <c r="AK293" s="51" t="e">
        <f>IF(#REF!="TERMINADO",100,100*(#REF!-M293+1)/P293)</f>
        <v>#REF!</v>
      </c>
      <c r="AL293" s="157"/>
      <c r="AM293" s="59"/>
      <c r="AN293" s="159"/>
      <c r="AO293" s="159"/>
      <c r="AP293" s="159"/>
      <c r="AQ293" s="41"/>
      <c r="AR293" s="107"/>
    </row>
    <row r="294" spans="1:44" ht="13.5" customHeight="1" thickTop="1" thickBot="1" x14ac:dyDescent="0.25">
      <c r="A294" s="147">
        <v>291</v>
      </c>
      <c r="B294" s="41" t="s">
        <v>146</v>
      </c>
      <c r="C294" s="39">
        <v>42828</v>
      </c>
      <c r="D294" s="39"/>
      <c r="E294" s="40" t="s">
        <v>2547</v>
      </c>
      <c r="F294" s="129" t="s">
        <v>66</v>
      </c>
      <c r="G294" s="126" t="s">
        <v>75</v>
      </c>
      <c r="H294" s="41" t="s">
        <v>2079</v>
      </c>
      <c r="I294" s="42">
        <v>36000000</v>
      </c>
      <c r="J294" s="131">
        <f t="shared" si="26"/>
        <v>36000000</v>
      </c>
      <c r="K294" s="133" t="s">
        <v>85</v>
      </c>
      <c r="L294" s="41" t="s">
        <v>2548</v>
      </c>
      <c r="M294" s="44">
        <v>42830</v>
      </c>
      <c r="N294" s="44">
        <v>43073</v>
      </c>
      <c r="O294" s="44">
        <v>43073</v>
      </c>
      <c r="P294" s="134">
        <f t="shared" si="23"/>
        <v>243</v>
      </c>
      <c r="Q294" s="136">
        <f t="shared" si="25"/>
        <v>8.1</v>
      </c>
      <c r="R294" s="60"/>
      <c r="S294" s="48"/>
      <c r="T294" s="48"/>
      <c r="U294" s="47"/>
      <c r="V294" s="47"/>
      <c r="W294" s="47"/>
      <c r="X294" s="139">
        <f t="shared" si="24"/>
        <v>0</v>
      </c>
      <c r="Y294" s="47"/>
      <c r="Z294" s="47"/>
      <c r="AA294" s="48"/>
      <c r="AB294" s="49"/>
      <c r="AC294" s="47"/>
      <c r="AD294" s="47"/>
      <c r="AE294" s="47"/>
      <c r="AF294" s="47"/>
      <c r="AG294" s="47"/>
      <c r="AH294" s="47"/>
      <c r="AI294" s="41"/>
      <c r="AJ294" s="41"/>
      <c r="AK294" s="51" t="e">
        <f>IF(#REF!="TERMINADO",100,100*(#REF!-M294+1)/P294)</f>
        <v>#REF!</v>
      </c>
      <c r="AL294" s="157"/>
      <c r="AM294" s="59"/>
      <c r="AN294" s="159"/>
      <c r="AO294" s="159"/>
      <c r="AP294" s="159"/>
      <c r="AQ294" s="41"/>
      <c r="AR294" s="107"/>
    </row>
    <row r="295" spans="1:44" ht="13.5" customHeight="1" thickTop="1" thickBot="1" x14ac:dyDescent="0.25">
      <c r="A295" s="147">
        <v>292</v>
      </c>
      <c r="B295" s="41" t="s">
        <v>146</v>
      </c>
      <c r="C295" s="39">
        <v>42829</v>
      </c>
      <c r="D295" s="39"/>
      <c r="E295" s="40" t="s">
        <v>2549</v>
      </c>
      <c r="F295" s="129" t="s">
        <v>66</v>
      </c>
      <c r="G295" s="126" t="s">
        <v>71</v>
      </c>
      <c r="H295" s="41" t="s">
        <v>2079</v>
      </c>
      <c r="I295" s="42">
        <v>14881500</v>
      </c>
      <c r="J295" s="131">
        <f t="shared" si="26"/>
        <v>14881500</v>
      </c>
      <c r="K295" s="133" t="s">
        <v>85</v>
      </c>
      <c r="L295" s="41" t="s">
        <v>308</v>
      </c>
      <c r="M295" s="44">
        <v>42830</v>
      </c>
      <c r="N295" s="44">
        <v>42965</v>
      </c>
      <c r="O295" s="44">
        <v>42965</v>
      </c>
      <c r="P295" s="134">
        <f t="shared" si="23"/>
        <v>135</v>
      </c>
      <c r="Q295" s="173">
        <f t="shared" si="25"/>
        <v>4.5</v>
      </c>
      <c r="R295" s="60"/>
      <c r="S295" s="48"/>
      <c r="T295" s="48"/>
      <c r="U295" s="47"/>
      <c r="V295" s="47"/>
      <c r="W295" s="47"/>
      <c r="X295" s="139">
        <f t="shared" si="24"/>
        <v>0</v>
      </c>
      <c r="Y295" s="47"/>
      <c r="Z295" s="47"/>
      <c r="AA295" s="48"/>
      <c r="AB295" s="49"/>
      <c r="AC295" s="47"/>
      <c r="AD295" s="47"/>
      <c r="AE295" s="47"/>
      <c r="AF295" s="47"/>
      <c r="AG295" s="47"/>
      <c r="AH295" s="47"/>
      <c r="AI295" s="41"/>
      <c r="AJ295" s="41"/>
      <c r="AK295" s="51" t="e">
        <f>IF(#REF!="TERMINADO",100,100*(#REF!-M295+1)/P295)</f>
        <v>#REF!</v>
      </c>
      <c r="AL295" s="157"/>
      <c r="AM295" s="59"/>
      <c r="AN295" s="159"/>
      <c r="AO295" s="159"/>
      <c r="AP295" s="159"/>
      <c r="AQ295" s="41"/>
      <c r="AR295" s="107"/>
    </row>
    <row r="296" spans="1:44" ht="13.5" customHeight="1" thickTop="1" thickBot="1" x14ac:dyDescent="0.25">
      <c r="A296" s="147">
        <v>293</v>
      </c>
      <c r="B296" s="41" t="s">
        <v>2230</v>
      </c>
      <c r="C296" s="39">
        <v>42830</v>
      </c>
      <c r="D296" s="39"/>
      <c r="E296" s="40" t="s">
        <v>2550</v>
      </c>
      <c r="F296" s="129" t="s">
        <v>66</v>
      </c>
      <c r="G296" s="126" t="s">
        <v>71</v>
      </c>
      <c r="H296" s="41" t="s">
        <v>2079</v>
      </c>
      <c r="I296" s="42">
        <v>3000000</v>
      </c>
      <c r="J296" s="131">
        <f t="shared" si="26"/>
        <v>3000000</v>
      </c>
      <c r="K296" s="133" t="s">
        <v>85</v>
      </c>
      <c r="L296" s="41" t="s">
        <v>2551</v>
      </c>
      <c r="M296" s="44">
        <v>42831</v>
      </c>
      <c r="N296" s="44">
        <v>42860</v>
      </c>
      <c r="O296" s="44">
        <v>42860</v>
      </c>
      <c r="P296" s="134">
        <f t="shared" si="23"/>
        <v>29</v>
      </c>
      <c r="Q296" s="136">
        <f t="shared" si="25"/>
        <v>0.96666666666666667</v>
      </c>
      <c r="R296" s="60"/>
      <c r="S296" s="48"/>
      <c r="T296" s="48"/>
      <c r="U296" s="47"/>
      <c r="V296" s="47"/>
      <c r="W296" s="47"/>
      <c r="X296" s="139">
        <f t="shared" si="24"/>
        <v>0</v>
      </c>
      <c r="Y296" s="47"/>
      <c r="Z296" s="47"/>
      <c r="AA296" s="48"/>
      <c r="AB296" s="49"/>
      <c r="AC296" s="47"/>
      <c r="AD296" s="47"/>
      <c r="AE296" s="47"/>
      <c r="AF296" s="47"/>
      <c r="AG296" s="47"/>
      <c r="AH296" s="47"/>
      <c r="AI296" s="41"/>
      <c r="AJ296" s="41"/>
      <c r="AK296" s="51" t="e">
        <f>IF(#REF!="TERMINADO",100,100*(#REF!-M296+1)/P296)</f>
        <v>#REF!</v>
      </c>
      <c r="AL296" s="157"/>
      <c r="AM296" s="59"/>
      <c r="AN296" s="159"/>
      <c r="AO296" s="159"/>
      <c r="AP296" s="159"/>
      <c r="AQ296" s="41"/>
      <c r="AR296" s="107"/>
    </row>
    <row r="297" spans="1:44" ht="13.5" customHeight="1" thickTop="1" thickBot="1" x14ac:dyDescent="0.25">
      <c r="A297" s="147">
        <v>294</v>
      </c>
      <c r="B297" s="41" t="s">
        <v>146</v>
      </c>
      <c r="C297" s="39">
        <v>42831</v>
      </c>
      <c r="D297" s="39"/>
      <c r="E297" s="40" t="s">
        <v>2552</v>
      </c>
      <c r="F297" s="129" t="s">
        <v>66</v>
      </c>
      <c r="G297" s="126" t="s">
        <v>75</v>
      </c>
      <c r="H297" s="41" t="s">
        <v>2079</v>
      </c>
      <c r="I297" s="42">
        <v>22500000</v>
      </c>
      <c r="J297" s="131">
        <f t="shared" si="26"/>
        <v>22500000</v>
      </c>
      <c r="K297" s="133" t="s">
        <v>85</v>
      </c>
      <c r="L297" s="41" t="s">
        <v>2553</v>
      </c>
      <c r="M297" s="44">
        <v>42832</v>
      </c>
      <c r="N297" s="44">
        <v>42984</v>
      </c>
      <c r="O297" s="44">
        <v>42984</v>
      </c>
      <c r="P297" s="134">
        <f t="shared" si="23"/>
        <v>152</v>
      </c>
      <c r="Q297" s="136">
        <f t="shared" si="25"/>
        <v>5.0666666666666664</v>
      </c>
      <c r="R297" s="60"/>
      <c r="S297" s="48"/>
      <c r="T297" s="48"/>
      <c r="U297" s="47"/>
      <c r="V297" s="47"/>
      <c r="W297" s="47"/>
      <c r="X297" s="139">
        <f t="shared" si="24"/>
        <v>0</v>
      </c>
      <c r="Y297" s="47"/>
      <c r="Z297" s="47"/>
      <c r="AA297" s="48"/>
      <c r="AB297" s="49"/>
      <c r="AC297" s="47"/>
      <c r="AD297" s="47"/>
      <c r="AE297" s="47"/>
      <c r="AF297" s="47"/>
      <c r="AG297" s="47"/>
      <c r="AH297" s="47"/>
      <c r="AI297" s="41"/>
      <c r="AJ297" s="41"/>
      <c r="AK297" s="51" t="e">
        <f>IF(#REF!="TERMINADO",100,100*(#REF!-M297+1)/P297)</f>
        <v>#REF!</v>
      </c>
      <c r="AL297" s="157"/>
      <c r="AM297" s="59"/>
      <c r="AN297" s="159"/>
      <c r="AO297" s="159"/>
      <c r="AP297" s="159"/>
      <c r="AQ297" s="41"/>
      <c r="AR297" s="107"/>
    </row>
    <row r="298" spans="1:44" ht="13.5" customHeight="1" thickTop="1" thickBot="1" x14ac:dyDescent="0.25">
      <c r="A298" s="147">
        <v>295</v>
      </c>
      <c r="B298" s="41" t="s">
        <v>597</v>
      </c>
      <c r="C298" s="39">
        <v>42831</v>
      </c>
      <c r="D298" s="39"/>
      <c r="E298" s="40" t="s">
        <v>2554</v>
      </c>
      <c r="F298" s="129" t="s">
        <v>66</v>
      </c>
      <c r="G298" s="126" t="s">
        <v>75</v>
      </c>
      <c r="H298" s="41" t="s">
        <v>2079</v>
      </c>
      <c r="I298" s="42">
        <v>3038000</v>
      </c>
      <c r="J298" s="131">
        <f t="shared" si="26"/>
        <v>3038000</v>
      </c>
      <c r="K298" s="133" t="s">
        <v>85</v>
      </c>
      <c r="L298" s="41" t="s">
        <v>2555</v>
      </c>
      <c r="M298" s="44">
        <v>42832</v>
      </c>
      <c r="N298" s="44">
        <v>42861</v>
      </c>
      <c r="O298" s="44">
        <v>42861</v>
      </c>
      <c r="P298" s="134">
        <f t="shared" si="23"/>
        <v>29</v>
      </c>
      <c r="Q298" s="136">
        <f t="shared" si="25"/>
        <v>0.96666666666666667</v>
      </c>
      <c r="R298" s="60"/>
      <c r="S298" s="48"/>
      <c r="T298" s="48"/>
      <c r="U298" s="47"/>
      <c r="V298" s="47"/>
      <c r="W298" s="47"/>
      <c r="X298" s="139">
        <f t="shared" si="24"/>
        <v>0</v>
      </c>
      <c r="Y298" s="47"/>
      <c r="Z298" s="47"/>
      <c r="AA298" s="48"/>
      <c r="AB298" s="49"/>
      <c r="AC298" s="47"/>
      <c r="AD298" s="47"/>
      <c r="AE298" s="47"/>
      <c r="AF298" s="47"/>
      <c r="AG298" s="47"/>
      <c r="AH298" s="47"/>
      <c r="AI298" s="41"/>
      <c r="AJ298" s="41"/>
      <c r="AK298" s="51" t="e">
        <f>IF(#REF!="TERMINADO",100,100*(#REF!-M298+1)/P298)</f>
        <v>#REF!</v>
      </c>
      <c r="AL298" s="157"/>
      <c r="AM298" s="59"/>
      <c r="AN298" s="159"/>
      <c r="AO298" s="159"/>
      <c r="AP298" s="159"/>
      <c r="AQ298" s="41"/>
      <c r="AR298" s="107"/>
    </row>
    <row r="299" spans="1:44" ht="13.5" customHeight="1" thickTop="1" thickBot="1" x14ac:dyDescent="0.25">
      <c r="A299" s="147">
        <v>296</v>
      </c>
      <c r="B299" s="41" t="s">
        <v>146</v>
      </c>
      <c r="C299" s="39">
        <v>42831</v>
      </c>
      <c r="D299" s="39"/>
      <c r="E299" s="40" t="s">
        <v>2556</v>
      </c>
      <c r="F299" s="129" t="s">
        <v>66</v>
      </c>
      <c r="G299" s="126" t="s">
        <v>75</v>
      </c>
      <c r="H299" s="41" t="s">
        <v>2079</v>
      </c>
      <c r="I299" s="42">
        <v>16000000</v>
      </c>
      <c r="J299" s="131">
        <f t="shared" si="26"/>
        <v>16000000</v>
      </c>
      <c r="K299" s="133" t="s">
        <v>85</v>
      </c>
      <c r="L299" s="41" t="s">
        <v>2557</v>
      </c>
      <c r="M299" s="44">
        <v>42842</v>
      </c>
      <c r="N299" s="44">
        <v>42963</v>
      </c>
      <c r="O299" s="44">
        <v>42963</v>
      </c>
      <c r="P299" s="134">
        <f t="shared" si="23"/>
        <v>121</v>
      </c>
      <c r="Q299" s="136">
        <f t="shared" si="25"/>
        <v>4.0333333333333332</v>
      </c>
      <c r="R299" s="60"/>
      <c r="S299" s="48"/>
      <c r="T299" s="48"/>
      <c r="U299" s="47"/>
      <c r="V299" s="47"/>
      <c r="W299" s="47"/>
      <c r="X299" s="139">
        <f t="shared" si="24"/>
        <v>0</v>
      </c>
      <c r="Y299" s="47"/>
      <c r="Z299" s="47"/>
      <c r="AA299" s="48"/>
      <c r="AB299" s="49"/>
      <c r="AC299" s="47"/>
      <c r="AD299" s="47"/>
      <c r="AE299" s="47"/>
      <c r="AF299" s="47"/>
      <c r="AG299" s="47"/>
      <c r="AH299" s="47"/>
      <c r="AI299" s="41"/>
      <c r="AJ299" s="41"/>
      <c r="AK299" s="51" t="e">
        <f>IF(#REF!="TERMINADO",100,100*(#REF!-M299+1)/P299)</f>
        <v>#REF!</v>
      </c>
      <c r="AL299" s="157"/>
      <c r="AM299" s="59"/>
      <c r="AN299" s="159"/>
      <c r="AO299" s="159"/>
      <c r="AP299" s="159"/>
      <c r="AQ299" s="41"/>
      <c r="AR299" s="107"/>
    </row>
    <row r="300" spans="1:44" ht="13.5" customHeight="1" thickTop="1" thickBot="1" x14ac:dyDescent="0.25">
      <c r="A300" s="147">
        <v>297</v>
      </c>
      <c r="B300" s="41" t="s">
        <v>146</v>
      </c>
      <c r="C300" s="39">
        <v>42832</v>
      </c>
      <c r="D300" s="39"/>
      <c r="E300" s="40" t="s">
        <v>2559</v>
      </c>
      <c r="F300" s="129" t="s">
        <v>66</v>
      </c>
      <c r="G300" s="126" t="s">
        <v>71</v>
      </c>
      <c r="H300" s="41" t="s">
        <v>2079</v>
      </c>
      <c r="I300" s="42">
        <v>26000000</v>
      </c>
      <c r="J300" s="131">
        <f t="shared" si="26"/>
        <v>26000000</v>
      </c>
      <c r="K300" s="133" t="s">
        <v>85</v>
      </c>
      <c r="L300" s="41" t="s">
        <v>2560</v>
      </c>
      <c r="M300" s="44">
        <v>42832</v>
      </c>
      <c r="N300" s="44">
        <v>43026</v>
      </c>
      <c r="O300" s="44">
        <v>43026</v>
      </c>
      <c r="P300" s="134">
        <f t="shared" si="23"/>
        <v>194</v>
      </c>
      <c r="Q300" s="179">
        <f t="shared" si="25"/>
        <v>6.4666666666666668</v>
      </c>
      <c r="R300" s="60"/>
      <c r="S300" s="48"/>
      <c r="T300" s="48"/>
      <c r="U300" s="47"/>
      <c r="V300" s="47"/>
      <c r="W300" s="47"/>
      <c r="X300" s="139">
        <f t="shared" si="24"/>
        <v>0</v>
      </c>
      <c r="Y300" s="47"/>
      <c r="Z300" s="47"/>
      <c r="AA300" s="48"/>
      <c r="AB300" s="49"/>
      <c r="AC300" s="47"/>
      <c r="AD300" s="47"/>
      <c r="AE300" s="47"/>
      <c r="AF300" s="47"/>
      <c r="AG300" s="47"/>
      <c r="AH300" s="47"/>
      <c r="AI300" s="41"/>
      <c r="AJ300" s="41"/>
      <c r="AK300" s="51" t="e">
        <f>IF(#REF!="TERMINADO",100,100*(#REF!-M300+1)/P300)</f>
        <v>#REF!</v>
      </c>
      <c r="AL300" s="157"/>
      <c r="AM300" s="59"/>
      <c r="AN300" s="159"/>
      <c r="AO300" s="159"/>
      <c r="AP300" s="159"/>
      <c r="AQ300" s="41"/>
      <c r="AR300" s="107"/>
    </row>
    <row r="301" spans="1:44" ht="13.5" customHeight="1" thickTop="1" thickBot="1" x14ac:dyDescent="0.25">
      <c r="A301" s="147">
        <v>298</v>
      </c>
      <c r="B301" s="41" t="s">
        <v>146</v>
      </c>
      <c r="C301" s="39">
        <v>42832</v>
      </c>
      <c r="D301" s="39"/>
      <c r="E301" s="40" t="s">
        <v>2561</v>
      </c>
      <c r="F301" s="129" t="s">
        <v>66</v>
      </c>
      <c r="G301" s="126" t="s">
        <v>71</v>
      </c>
      <c r="H301" s="41" t="s">
        <v>2079</v>
      </c>
      <c r="I301" s="42">
        <v>13228000</v>
      </c>
      <c r="J301" s="131">
        <f t="shared" si="26"/>
        <v>13228000</v>
      </c>
      <c r="K301" s="133" t="s">
        <v>85</v>
      </c>
      <c r="L301" s="41" t="s">
        <v>360</v>
      </c>
      <c r="M301" s="44">
        <v>42832</v>
      </c>
      <c r="N301" s="44">
        <v>42953</v>
      </c>
      <c r="O301" s="44">
        <v>42953</v>
      </c>
      <c r="P301" s="134">
        <f t="shared" si="23"/>
        <v>121</v>
      </c>
      <c r="Q301" s="136">
        <f t="shared" si="25"/>
        <v>4.0333333333333332</v>
      </c>
      <c r="R301" s="60"/>
      <c r="S301" s="48"/>
      <c r="T301" s="48"/>
      <c r="U301" s="47"/>
      <c r="V301" s="47"/>
      <c r="W301" s="47"/>
      <c r="X301" s="139">
        <f t="shared" si="24"/>
        <v>0</v>
      </c>
      <c r="Y301" s="47"/>
      <c r="Z301" s="47"/>
      <c r="AA301" s="48"/>
      <c r="AB301" s="49"/>
      <c r="AC301" s="47"/>
      <c r="AD301" s="47"/>
      <c r="AE301" s="47"/>
      <c r="AF301" s="47"/>
      <c r="AG301" s="47"/>
      <c r="AH301" s="47"/>
      <c r="AI301" s="41"/>
      <c r="AJ301" s="41"/>
      <c r="AK301" s="51" t="e">
        <f>IF(#REF!="TERMINADO",100,100*(#REF!-M301+1)/P301)</f>
        <v>#REF!</v>
      </c>
      <c r="AL301" s="157"/>
      <c r="AM301" s="59"/>
      <c r="AN301" s="159"/>
      <c r="AO301" s="159"/>
      <c r="AP301" s="159"/>
      <c r="AQ301" s="41"/>
      <c r="AR301" s="107"/>
    </row>
    <row r="302" spans="1:44" ht="13.5" customHeight="1" thickTop="1" thickBot="1" x14ac:dyDescent="0.25">
      <c r="A302" s="147">
        <v>299</v>
      </c>
      <c r="B302" s="41" t="s">
        <v>146</v>
      </c>
      <c r="C302" s="39">
        <v>42832</v>
      </c>
      <c r="D302" s="39"/>
      <c r="E302" s="40" t="s">
        <v>2562</v>
      </c>
      <c r="F302" s="129" t="s">
        <v>66</v>
      </c>
      <c r="G302" s="126" t="s">
        <v>71</v>
      </c>
      <c r="H302" s="41" t="s">
        <v>2079</v>
      </c>
      <c r="I302" s="42">
        <v>27000000</v>
      </c>
      <c r="J302" s="131">
        <f t="shared" si="26"/>
        <v>27000000</v>
      </c>
      <c r="K302" s="133" t="s">
        <v>85</v>
      </c>
      <c r="L302" s="41" t="s">
        <v>2563</v>
      </c>
      <c r="M302" s="44">
        <v>42832</v>
      </c>
      <c r="N302" s="44">
        <v>43014</v>
      </c>
      <c r="O302" s="44">
        <v>43014</v>
      </c>
      <c r="P302" s="134">
        <f t="shared" si="23"/>
        <v>182</v>
      </c>
      <c r="Q302" s="136">
        <f t="shared" si="25"/>
        <v>6.0666666666666664</v>
      </c>
      <c r="R302" s="60"/>
      <c r="S302" s="48"/>
      <c r="T302" s="48"/>
      <c r="U302" s="47"/>
      <c r="V302" s="47"/>
      <c r="W302" s="47"/>
      <c r="X302" s="139">
        <f t="shared" si="24"/>
        <v>0</v>
      </c>
      <c r="Y302" s="47"/>
      <c r="Z302" s="47"/>
      <c r="AA302" s="48"/>
      <c r="AB302" s="49"/>
      <c r="AC302" s="47"/>
      <c r="AD302" s="47"/>
      <c r="AE302" s="47"/>
      <c r="AF302" s="47"/>
      <c r="AG302" s="47"/>
      <c r="AH302" s="47"/>
      <c r="AI302" s="41"/>
      <c r="AJ302" s="41"/>
      <c r="AK302" s="51" t="e">
        <f>IF(#REF!="TERMINADO",100,100*(#REF!-M302+1)/P302)</f>
        <v>#REF!</v>
      </c>
      <c r="AL302" s="157"/>
      <c r="AM302" s="59"/>
      <c r="AN302" s="159"/>
      <c r="AO302" s="159"/>
      <c r="AP302" s="159"/>
      <c r="AQ302" s="41"/>
      <c r="AR302" s="107"/>
    </row>
    <row r="303" spans="1:44" ht="13.5" customHeight="1" thickTop="1" thickBot="1" x14ac:dyDescent="0.25">
      <c r="A303" s="147">
        <v>300</v>
      </c>
      <c r="B303" s="41" t="s">
        <v>2160</v>
      </c>
      <c r="C303" s="39">
        <v>42832</v>
      </c>
      <c r="D303" s="39"/>
      <c r="E303" s="40" t="s">
        <v>2564</v>
      </c>
      <c r="F303" s="129" t="s">
        <v>66</v>
      </c>
      <c r="G303" s="126" t="s">
        <v>75</v>
      </c>
      <c r="H303" s="41" t="s">
        <v>2079</v>
      </c>
      <c r="I303" s="42">
        <v>14500000</v>
      </c>
      <c r="J303" s="131">
        <f t="shared" si="26"/>
        <v>14500000</v>
      </c>
      <c r="K303" s="133" t="s">
        <v>85</v>
      </c>
      <c r="L303" s="41" t="s">
        <v>1862</v>
      </c>
      <c r="M303" s="44">
        <v>42832</v>
      </c>
      <c r="N303" s="44">
        <v>42919</v>
      </c>
      <c r="O303" s="44">
        <v>42919</v>
      </c>
      <c r="P303" s="134">
        <f t="shared" si="23"/>
        <v>87</v>
      </c>
      <c r="Q303" s="173">
        <f t="shared" si="25"/>
        <v>2.9</v>
      </c>
      <c r="R303" s="60"/>
      <c r="S303" s="48"/>
      <c r="T303" s="48"/>
      <c r="U303" s="47"/>
      <c r="V303" s="47"/>
      <c r="W303" s="47"/>
      <c r="X303" s="139">
        <f t="shared" si="24"/>
        <v>0</v>
      </c>
      <c r="Y303" s="47"/>
      <c r="Z303" s="47"/>
      <c r="AA303" s="48"/>
      <c r="AB303" s="49"/>
      <c r="AC303" s="47"/>
      <c r="AD303" s="47"/>
      <c r="AE303" s="47"/>
      <c r="AF303" s="47"/>
      <c r="AG303" s="47"/>
      <c r="AH303" s="47"/>
      <c r="AI303" s="41"/>
      <c r="AJ303" s="41"/>
      <c r="AK303" s="51" t="e">
        <f>IF(#REF!="TERMINADO",100,100*(#REF!-M303+1)/P303)</f>
        <v>#REF!</v>
      </c>
      <c r="AL303" s="157"/>
      <c r="AM303" s="59"/>
      <c r="AN303" s="159"/>
      <c r="AO303" s="159"/>
      <c r="AP303" s="159"/>
      <c r="AQ303" s="41"/>
      <c r="AR303" s="107"/>
    </row>
    <row r="304" spans="1:44" ht="13.5" customHeight="1" thickTop="1" thickBot="1" x14ac:dyDescent="0.25">
      <c r="A304" s="147">
        <v>301</v>
      </c>
      <c r="B304" s="41" t="s">
        <v>146</v>
      </c>
      <c r="C304" s="39">
        <v>42832</v>
      </c>
      <c r="D304" s="39"/>
      <c r="E304" s="40" t="s">
        <v>2565</v>
      </c>
      <c r="F304" s="129" t="s">
        <v>66</v>
      </c>
      <c r="G304" s="126" t="s">
        <v>75</v>
      </c>
      <c r="H304" s="41" t="s">
        <v>2079</v>
      </c>
      <c r="I304" s="42">
        <v>24500000</v>
      </c>
      <c r="J304" s="131">
        <f t="shared" si="26"/>
        <v>24500000</v>
      </c>
      <c r="K304" s="133" t="s">
        <v>85</v>
      </c>
      <c r="L304" s="41" t="s">
        <v>2566</v>
      </c>
      <c r="M304" s="44">
        <v>42832</v>
      </c>
      <c r="N304" s="44">
        <v>43045</v>
      </c>
      <c r="O304" s="44">
        <v>43045</v>
      </c>
      <c r="P304" s="134">
        <f t="shared" si="23"/>
        <v>213</v>
      </c>
      <c r="Q304" s="136">
        <f t="shared" si="25"/>
        <v>7.1</v>
      </c>
      <c r="R304" s="60"/>
      <c r="S304" s="48"/>
      <c r="T304" s="48"/>
      <c r="U304" s="47"/>
      <c r="V304" s="47"/>
      <c r="W304" s="47"/>
      <c r="X304" s="139">
        <f t="shared" si="24"/>
        <v>0</v>
      </c>
      <c r="Y304" s="47"/>
      <c r="Z304" s="47"/>
      <c r="AA304" s="48"/>
      <c r="AB304" s="49"/>
      <c r="AC304" s="47"/>
      <c r="AD304" s="47"/>
      <c r="AE304" s="47"/>
      <c r="AF304" s="47"/>
      <c r="AG304" s="47"/>
      <c r="AH304" s="47"/>
      <c r="AI304" s="41"/>
      <c r="AJ304" s="41"/>
      <c r="AK304" s="51" t="e">
        <f>IF(#REF!="TERMINADO",100,100*(#REF!-M304+1)/P304)</f>
        <v>#REF!</v>
      </c>
      <c r="AL304" s="157"/>
      <c r="AM304" s="59"/>
      <c r="AN304" s="159"/>
      <c r="AO304" s="159"/>
      <c r="AP304" s="159"/>
      <c r="AQ304" s="41"/>
      <c r="AR304" s="107"/>
    </row>
    <row r="305" spans="1:44" ht="13.5" customHeight="1" thickTop="1" thickBot="1" x14ac:dyDescent="0.25">
      <c r="A305" s="147">
        <v>302</v>
      </c>
      <c r="B305" s="41" t="s">
        <v>166</v>
      </c>
      <c r="C305" s="39">
        <v>42832</v>
      </c>
      <c r="D305" s="39"/>
      <c r="E305" s="40" t="s">
        <v>2567</v>
      </c>
      <c r="F305" s="129" t="s">
        <v>66</v>
      </c>
      <c r="G305" s="126" t="s">
        <v>75</v>
      </c>
      <c r="H305" s="41" t="s">
        <v>2079</v>
      </c>
      <c r="I305" s="42">
        <v>5960000</v>
      </c>
      <c r="J305" s="131">
        <f t="shared" si="26"/>
        <v>5960000</v>
      </c>
      <c r="K305" s="133" t="s">
        <v>85</v>
      </c>
      <c r="L305" s="41" t="s">
        <v>2568</v>
      </c>
      <c r="M305" s="44">
        <v>42832</v>
      </c>
      <c r="N305" s="44">
        <v>42861</v>
      </c>
      <c r="O305" s="44">
        <v>42861</v>
      </c>
      <c r="P305" s="134">
        <f t="shared" si="23"/>
        <v>29</v>
      </c>
      <c r="Q305" s="136">
        <f t="shared" si="25"/>
        <v>0.96666666666666667</v>
      </c>
      <c r="R305" s="60"/>
      <c r="S305" s="48"/>
      <c r="T305" s="48"/>
      <c r="U305" s="47"/>
      <c r="V305" s="47"/>
      <c r="W305" s="47"/>
      <c r="X305" s="139">
        <f t="shared" si="24"/>
        <v>0</v>
      </c>
      <c r="Y305" s="47"/>
      <c r="Z305" s="47"/>
      <c r="AA305" s="48"/>
      <c r="AB305" s="49"/>
      <c r="AC305" s="47"/>
      <c r="AD305" s="47"/>
      <c r="AE305" s="47"/>
      <c r="AF305" s="47"/>
      <c r="AG305" s="47"/>
      <c r="AH305" s="47"/>
      <c r="AI305" s="41"/>
      <c r="AJ305" s="41"/>
      <c r="AK305" s="51" t="e">
        <f>IF(#REF!="TERMINADO",100,100*(#REF!-M305+1)/P305)</f>
        <v>#REF!</v>
      </c>
      <c r="AL305" s="157"/>
      <c r="AM305" s="59"/>
      <c r="AN305" s="159"/>
      <c r="AO305" s="159"/>
      <c r="AP305" s="159"/>
      <c r="AQ305" s="41"/>
      <c r="AR305" s="107"/>
    </row>
    <row r="306" spans="1:44" ht="13.5" customHeight="1" thickTop="1" thickBot="1" x14ac:dyDescent="0.25">
      <c r="A306" s="147">
        <v>303</v>
      </c>
      <c r="B306" s="41" t="s">
        <v>146</v>
      </c>
      <c r="C306" s="39">
        <v>42832</v>
      </c>
      <c r="D306" s="39"/>
      <c r="E306" s="40" t="s">
        <v>2569</v>
      </c>
      <c r="F306" s="129" t="s">
        <v>66</v>
      </c>
      <c r="G306" s="126" t="s">
        <v>75</v>
      </c>
      <c r="H306" s="41" t="s">
        <v>2079</v>
      </c>
      <c r="I306" s="42">
        <v>21000000</v>
      </c>
      <c r="J306" s="131">
        <f t="shared" si="26"/>
        <v>21000000</v>
      </c>
      <c r="K306" s="133" t="s">
        <v>85</v>
      </c>
      <c r="L306" s="41" t="s">
        <v>2570</v>
      </c>
      <c r="M306" s="44">
        <v>42832</v>
      </c>
      <c r="N306" s="44">
        <v>43014</v>
      </c>
      <c r="O306" s="44">
        <v>43014</v>
      </c>
      <c r="P306" s="134">
        <f t="shared" si="23"/>
        <v>182</v>
      </c>
      <c r="Q306" s="136">
        <f t="shared" si="25"/>
        <v>6.0666666666666664</v>
      </c>
      <c r="R306" s="60"/>
      <c r="S306" s="48"/>
      <c r="T306" s="48"/>
      <c r="U306" s="47"/>
      <c r="V306" s="47"/>
      <c r="W306" s="47"/>
      <c r="X306" s="139">
        <f t="shared" si="24"/>
        <v>0</v>
      </c>
      <c r="Y306" s="47"/>
      <c r="Z306" s="47"/>
      <c r="AA306" s="48"/>
      <c r="AB306" s="49"/>
      <c r="AC306" s="47"/>
      <c r="AD306" s="47"/>
      <c r="AE306" s="47"/>
      <c r="AF306" s="47"/>
      <c r="AG306" s="47"/>
      <c r="AH306" s="47"/>
      <c r="AI306" s="41"/>
      <c r="AJ306" s="41"/>
      <c r="AK306" s="51" t="e">
        <f>IF(#REF!="TERMINADO",100,100*(#REF!-M306+1)/P306)</f>
        <v>#REF!</v>
      </c>
      <c r="AL306" s="157"/>
      <c r="AM306" s="59"/>
      <c r="AN306" s="159"/>
      <c r="AO306" s="159"/>
      <c r="AP306" s="159"/>
      <c r="AQ306" s="41"/>
      <c r="AR306" s="107"/>
    </row>
    <row r="307" spans="1:44" ht="13.5" customHeight="1" thickTop="1" thickBot="1" x14ac:dyDescent="0.25">
      <c r="A307" s="147">
        <v>304</v>
      </c>
      <c r="B307" s="41" t="s">
        <v>146</v>
      </c>
      <c r="C307" s="39">
        <v>42832</v>
      </c>
      <c r="D307" s="39"/>
      <c r="E307" s="40" t="s">
        <v>2571</v>
      </c>
      <c r="F307" s="129" t="s">
        <v>66</v>
      </c>
      <c r="G307" s="126" t="s">
        <v>71</v>
      </c>
      <c r="H307" s="41" t="s">
        <v>2079</v>
      </c>
      <c r="I307" s="42">
        <v>10000000</v>
      </c>
      <c r="J307" s="131">
        <f t="shared" si="26"/>
        <v>10000000</v>
      </c>
      <c r="K307" s="133" t="s">
        <v>85</v>
      </c>
      <c r="L307" s="41" t="s">
        <v>2572</v>
      </c>
      <c r="M307" s="44">
        <v>42832</v>
      </c>
      <c r="N307" s="44">
        <v>42953</v>
      </c>
      <c r="O307" s="44">
        <v>42953</v>
      </c>
      <c r="P307" s="134">
        <f t="shared" si="23"/>
        <v>121</v>
      </c>
      <c r="Q307" s="136">
        <f t="shared" si="25"/>
        <v>4.0333333333333332</v>
      </c>
      <c r="R307" s="60"/>
      <c r="S307" s="48"/>
      <c r="T307" s="48"/>
      <c r="U307" s="47"/>
      <c r="V307" s="47"/>
      <c r="W307" s="47"/>
      <c r="X307" s="139">
        <f t="shared" si="24"/>
        <v>0</v>
      </c>
      <c r="Y307" s="47"/>
      <c r="Z307" s="47"/>
      <c r="AA307" s="48"/>
      <c r="AB307" s="49"/>
      <c r="AC307" s="47"/>
      <c r="AD307" s="47"/>
      <c r="AE307" s="47"/>
      <c r="AF307" s="47"/>
      <c r="AG307" s="47"/>
      <c r="AH307" s="47"/>
      <c r="AI307" s="41"/>
      <c r="AJ307" s="41"/>
      <c r="AK307" s="51" t="e">
        <f>IF(#REF!="TERMINADO",100,100*(#REF!-M307+1)/P307)</f>
        <v>#REF!</v>
      </c>
      <c r="AL307" s="157"/>
      <c r="AM307" s="59"/>
      <c r="AN307" s="159"/>
      <c r="AO307" s="159"/>
      <c r="AP307" s="159"/>
      <c r="AQ307" s="41"/>
      <c r="AR307" s="107"/>
    </row>
    <row r="308" spans="1:44" ht="13.5" customHeight="1" thickTop="1" thickBot="1" x14ac:dyDescent="0.25">
      <c r="A308" s="147">
        <v>305</v>
      </c>
      <c r="B308" s="41" t="s">
        <v>146</v>
      </c>
      <c r="C308" s="39">
        <v>42832</v>
      </c>
      <c r="D308" s="39"/>
      <c r="E308" s="40" t="s">
        <v>2573</v>
      </c>
      <c r="F308" s="129" t="s">
        <v>66</v>
      </c>
      <c r="G308" s="126" t="s">
        <v>71</v>
      </c>
      <c r="H308" s="41" t="s">
        <v>2079</v>
      </c>
      <c r="I308" s="42">
        <v>12500000</v>
      </c>
      <c r="J308" s="131">
        <f t="shared" si="26"/>
        <v>12500000</v>
      </c>
      <c r="K308" s="133" t="s">
        <v>85</v>
      </c>
      <c r="L308" s="41" t="s">
        <v>2574</v>
      </c>
      <c r="M308" s="44">
        <v>42832</v>
      </c>
      <c r="N308" s="44">
        <v>42984</v>
      </c>
      <c r="O308" s="44">
        <v>42984</v>
      </c>
      <c r="P308" s="134">
        <f t="shared" si="23"/>
        <v>152</v>
      </c>
      <c r="Q308" s="136">
        <f t="shared" si="25"/>
        <v>5.0666666666666664</v>
      </c>
      <c r="R308" s="60"/>
      <c r="S308" s="48"/>
      <c r="T308" s="48"/>
      <c r="U308" s="47"/>
      <c r="V308" s="47"/>
      <c r="W308" s="47"/>
      <c r="X308" s="139">
        <f t="shared" si="24"/>
        <v>0</v>
      </c>
      <c r="Y308" s="47"/>
      <c r="Z308" s="47"/>
      <c r="AA308" s="48"/>
      <c r="AB308" s="49"/>
      <c r="AC308" s="47"/>
      <c r="AD308" s="47"/>
      <c r="AE308" s="47"/>
      <c r="AF308" s="47"/>
      <c r="AG308" s="47"/>
      <c r="AH308" s="47"/>
      <c r="AI308" s="41"/>
      <c r="AJ308" s="41"/>
      <c r="AK308" s="51" t="e">
        <f>IF(#REF!="TERMINADO",100,100*(#REF!-M308+1)/P308)</f>
        <v>#REF!</v>
      </c>
      <c r="AL308" s="157"/>
      <c r="AM308" s="59"/>
      <c r="AN308" s="159"/>
      <c r="AO308" s="159"/>
      <c r="AP308" s="159"/>
      <c r="AQ308" s="41"/>
      <c r="AR308" s="107"/>
    </row>
    <row r="309" spans="1:44" ht="13.5" customHeight="1" thickTop="1" thickBot="1" x14ac:dyDescent="0.25">
      <c r="A309" s="147">
        <v>306</v>
      </c>
      <c r="B309" s="41" t="s">
        <v>146</v>
      </c>
      <c r="C309" s="39">
        <v>42832</v>
      </c>
      <c r="D309" s="39"/>
      <c r="E309" s="40" t="s">
        <v>2575</v>
      </c>
      <c r="F309" s="129" t="s">
        <v>66</v>
      </c>
      <c r="G309" s="126" t="s">
        <v>75</v>
      </c>
      <c r="H309" s="41" t="s">
        <v>2079</v>
      </c>
      <c r="I309" s="42">
        <v>21000000</v>
      </c>
      <c r="J309" s="131">
        <f t="shared" si="26"/>
        <v>21000000</v>
      </c>
      <c r="K309" s="133" t="s">
        <v>85</v>
      </c>
      <c r="L309" s="41" t="s">
        <v>2576</v>
      </c>
      <c r="M309" s="44">
        <v>42832</v>
      </c>
      <c r="N309" s="44">
        <v>43014</v>
      </c>
      <c r="O309" s="44">
        <v>43014</v>
      </c>
      <c r="P309" s="134">
        <f t="shared" si="23"/>
        <v>182</v>
      </c>
      <c r="Q309" s="136">
        <f t="shared" si="25"/>
        <v>6.0666666666666664</v>
      </c>
      <c r="R309" s="60"/>
      <c r="S309" s="48"/>
      <c r="T309" s="48"/>
      <c r="U309" s="47"/>
      <c r="V309" s="47"/>
      <c r="W309" s="47"/>
      <c r="X309" s="139">
        <f t="shared" si="24"/>
        <v>0</v>
      </c>
      <c r="Y309" s="47"/>
      <c r="Z309" s="47"/>
      <c r="AA309" s="48"/>
      <c r="AB309" s="49"/>
      <c r="AC309" s="47"/>
      <c r="AD309" s="47"/>
      <c r="AE309" s="47"/>
      <c r="AF309" s="47"/>
      <c r="AG309" s="47"/>
      <c r="AH309" s="47"/>
      <c r="AI309" s="41"/>
      <c r="AJ309" s="41"/>
      <c r="AK309" s="51" t="e">
        <f>IF(#REF!="TERMINADO",100,100*(#REF!-M309+1)/P309)</f>
        <v>#REF!</v>
      </c>
      <c r="AL309" s="157"/>
      <c r="AM309" s="59"/>
      <c r="AN309" s="159"/>
      <c r="AO309" s="159"/>
      <c r="AP309" s="159"/>
      <c r="AQ309" s="41"/>
      <c r="AR309" s="107"/>
    </row>
    <row r="310" spans="1:44" ht="13.5" customHeight="1" thickTop="1" thickBot="1" x14ac:dyDescent="0.25">
      <c r="A310" s="147">
        <v>307</v>
      </c>
      <c r="B310" s="41" t="s">
        <v>2223</v>
      </c>
      <c r="C310" s="39">
        <v>42832</v>
      </c>
      <c r="D310" s="39"/>
      <c r="E310" s="40" t="s">
        <v>2577</v>
      </c>
      <c r="F310" s="129" t="s">
        <v>66</v>
      </c>
      <c r="G310" s="126" t="s">
        <v>75</v>
      </c>
      <c r="H310" s="41" t="s">
        <v>2079</v>
      </c>
      <c r="I310" s="42">
        <v>13400000</v>
      </c>
      <c r="J310" s="131">
        <f t="shared" si="26"/>
        <v>13400000</v>
      </c>
      <c r="K310" s="133" t="s">
        <v>85</v>
      </c>
      <c r="L310" s="41" t="s">
        <v>2578</v>
      </c>
      <c r="M310" s="44">
        <v>42832</v>
      </c>
      <c r="N310" s="44">
        <v>42953</v>
      </c>
      <c r="O310" s="44">
        <v>42953</v>
      </c>
      <c r="P310" s="134">
        <f t="shared" si="23"/>
        <v>121</v>
      </c>
      <c r="Q310" s="136">
        <f t="shared" si="25"/>
        <v>4.0333333333333332</v>
      </c>
      <c r="R310" s="60"/>
      <c r="S310" s="48"/>
      <c r="T310" s="48"/>
      <c r="U310" s="47"/>
      <c r="V310" s="47"/>
      <c r="W310" s="47"/>
      <c r="X310" s="139">
        <f t="shared" si="24"/>
        <v>0</v>
      </c>
      <c r="Y310" s="47"/>
      <c r="Z310" s="47"/>
      <c r="AA310" s="48"/>
      <c r="AB310" s="49"/>
      <c r="AC310" s="47"/>
      <c r="AD310" s="47"/>
      <c r="AE310" s="47"/>
      <c r="AF310" s="47"/>
      <c r="AG310" s="47"/>
      <c r="AH310" s="47"/>
      <c r="AI310" s="41"/>
      <c r="AJ310" s="41"/>
      <c r="AK310" s="51" t="e">
        <f>IF(#REF!="TERMINADO",100,100*(#REF!-M310+1)/P310)</f>
        <v>#REF!</v>
      </c>
      <c r="AL310" s="157"/>
      <c r="AM310" s="59" t="s">
        <v>2401</v>
      </c>
      <c r="AN310" s="159"/>
      <c r="AO310" s="159"/>
      <c r="AP310" s="159"/>
      <c r="AQ310" s="41"/>
      <c r="AR310" s="107"/>
    </row>
    <row r="311" spans="1:44" ht="13.5" customHeight="1" thickTop="1" thickBot="1" x14ac:dyDescent="0.25">
      <c r="A311" s="147">
        <v>308</v>
      </c>
      <c r="B311" s="41" t="s">
        <v>2160</v>
      </c>
      <c r="C311" s="39">
        <v>42832</v>
      </c>
      <c r="D311" s="39"/>
      <c r="E311" s="40" t="s">
        <v>2579</v>
      </c>
      <c r="F311" s="129" t="s">
        <v>66</v>
      </c>
      <c r="G311" s="126" t="s">
        <v>75</v>
      </c>
      <c r="H311" s="41" t="s">
        <v>2079</v>
      </c>
      <c r="I311" s="42">
        <v>35000000</v>
      </c>
      <c r="J311" s="131">
        <f t="shared" si="26"/>
        <v>35000000</v>
      </c>
      <c r="K311" s="133" t="s">
        <v>85</v>
      </c>
      <c r="L311" s="41" t="s">
        <v>2580</v>
      </c>
      <c r="M311" s="44">
        <v>42832</v>
      </c>
      <c r="N311" s="44">
        <v>42937</v>
      </c>
      <c r="O311" s="44">
        <v>42937</v>
      </c>
      <c r="P311" s="134">
        <f t="shared" si="23"/>
        <v>105</v>
      </c>
      <c r="Q311" s="173">
        <f t="shared" si="25"/>
        <v>3.5</v>
      </c>
      <c r="R311" s="60"/>
      <c r="S311" s="48"/>
      <c r="T311" s="48"/>
      <c r="U311" s="47"/>
      <c r="V311" s="47"/>
      <c r="W311" s="47"/>
      <c r="X311" s="139">
        <f t="shared" si="24"/>
        <v>0</v>
      </c>
      <c r="Y311" s="47"/>
      <c r="Z311" s="47"/>
      <c r="AA311" s="48"/>
      <c r="AB311" s="49"/>
      <c r="AC311" s="47"/>
      <c r="AD311" s="47"/>
      <c r="AE311" s="47"/>
      <c r="AF311" s="47"/>
      <c r="AG311" s="47"/>
      <c r="AH311" s="47"/>
      <c r="AI311" s="41"/>
      <c r="AJ311" s="41"/>
      <c r="AK311" s="51" t="e">
        <f>IF(#REF!="TERMINADO",100,100*(#REF!-M311+1)/P311)</f>
        <v>#REF!</v>
      </c>
      <c r="AL311" s="157"/>
      <c r="AM311" s="59"/>
      <c r="AN311" s="159"/>
      <c r="AO311" s="159"/>
      <c r="AP311" s="159"/>
      <c r="AQ311" s="41"/>
      <c r="AR311" s="107"/>
    </row>
    <row r="312" spans="1:44" ht="13.5" customHeight="1" thickTop="1" thickBot="1" x14ac:dyDescent="0.25">
      <c r="A312" s="147">
        <v>309</v>
      </c>
      <c r="B312" s="41" t="s">
        <v>146</v>
      </c>
      <c r="C312" s="39">
        <v>42832</v>
      </c>
      <c r="D312" s="39"/>
      <c r="E312" s="40" t="s">
        <v>2581</v>
      </c>
      <c r="F312" s="129" t="s">
        <v>66</v>
      </c>
      <c r="G312" s="126" t="s">
        <v>75</v>
      </c>
      <c r="H312" s="41" t="s">
        <v>2079</v>
      </c>
      <c r="I312" s="42">
        <v>19800000</v>
      </c>
      <c r="J312" s="131">
        <f t="shared" si="26"/>
        <v>19800000</v>
      </c>
      <c r="K312" s="133" t="s">
        <v>85</v>
      </c>
      <c r="L312" s="41" t="s">
        <v>1914</v>
      </c>
      <c r="M312" s="44">
        <v>42832</v>
      </c>
      <c r="N312" s="44">
        <v>42984</v>
      </c>
      <c r="O312" s="44">
        <v>42984</v>
      </c>
      <c r="P312" s="134">
        <f t="shared" si="23"/>
        <v>152</v>
      </c>
      <c r="Q312" s="136">
        <f t="shared" si="25"/>
        <v>5.0666666666666664</v>
      </c>
      <c r="R312" s="60"/>
      <c r="S312" s="48"/>
      <c r="T312" s="48"/>
      <c r="U312" s="47"/>
      <c r="V312" s="47"/>
      <c r="W312" s="47"/>
      <c r="X312" s="139">
        <f t="shared" si="24"/>
        <v>0</v>
      </c>
      <c r="Y312" s="47"/>
      <c r="Z312" s="47"/>
      <c r="AA312" s="48"/>
      <c r="AB312" s="49"/>
      <c r="AC312" s="47"/>
      <c r="AD312" s="47"/>
      <c r="AE312" s="47"/>
      <c r="AF312" s="47"/>
      <c r="AG312" s="47"/>
      <c r="AH312" s="47"/>
      <c r="AI312" s="41"/>
      <c r="AJ312" s="41"/>
      <c r="AK312" s="51" t="e">
        <f>IF(#REF!="TERMINADO",100,100*(#REF!-M312+1)/P312)</f>
        <v>#REF!</v>
      </c>
      <c r="AL312" s="157"/>
      <c r="AM312" s="59"/>
      <c r="AN312" s="159"/>
      <c r="AO312" s="159"/>
      <c r="AP312" s="159"/>
      <c r="AQ312" s="41"/>
      <c r="AR312" s="107"/>
    </row>
    <row r="313" spans="1:44" ht="13.5" customHeight="1" thickTop="1" thickBot="1" x14ac:dyDescent="0.25">
      <c r="A313" s="147">
        <v>310</v>
      </c>
      <c r="B313" s="41" t="s">
        <v>146</v>
      </c>
      <c r="C313" s="39">
        <v>42843</v>
      </c>
      <c r="D313" s="39"/>
      <c r="E313" s="40" t="s">
        <v>2582</v>
      </c>
      <c r="F313" s="129" t="s">
        <v>66</v>
      </c>
      <c r="G313" s="126" t="s">
        <v>75</v>
      </c>
      <c r="H313" s="41" t="s">
        <v>2079</v>
      </c>
      <c r="I313" s="42">
        <v>19840000</v>
      </c>
      <c r="J313" s="131">
        <f t="shared" si="26"/>
        <v>19840000</v>
      </c>
      <c r="K313" s="133" t="s">
        <v>85</v>
      </c>
      <c r="L313" s="41" t="s">
        <v>1876</v>
      </c>
      <c r="M313" s="44">
        <v>42843</v>
      </c>
      <c r="N313" s="44">
        <v>42964</v>
      </c>
      <c r="O313" s="44">
        <v>42964</v>
      </c>
      <c r="P313" s="134">
        <f t="shared" si="23"/>
        <v>121</v>
      </c>
      <c r="Q313" s="136">
        <f t="shared" si="25"/>
        <v>4.0333333333333332</v>
      </c>
      <c r="R313" s="60"/>
      <c r="S313" s="48"/>
      <c r="T313" s="48"/>
      <c r="U313" s="47"/>
      <c r="V313" s="47"/>
      <c r="W313" s="47"/>
      <c r="X313" s="139">
        <f t="shared" si="24"/>
        <v>0</v>
      </c>
      <c r="Y313" s="47"/>
      <c r="Z313" s="47"/>
      <c r="AA313" s="48"/>
      <c r="AB313" s="49"/>
      <c r="AC313" s="47"/>
      <c r="AD313" s="47"/>
      <c r="AE313" s="47"/>
      <c r="AF313" s="47"/>
      <c r="AG313" s="47"/>
      <c r="AH313" s="47"/>
      <c r="AI313" s="41"/>
      <c r="AJ313" s="41"/>
      <c r="AK313" s="51" t="e">
        <f>IF(#REF!="TERMINADO",100,100*(#REF!-M313+1)/P313)</f>
        <v>#REF!</v>
      </c>
      <c r="AL313" s="157"/>
      <c r="AM313" s="59"/>
      <c r="AN313" s="159"/>
      <c r="AO313" s="159"/>
      <c r="AP313" s="159"/>
      <c r="AQ313" s="41"/>
      <c r="AR313" s="107"/>
    </row>
    <row r="314" spans="1:44" ht="13.5" customHeight="1" thickTop="1" thickBot="1" x14ac:dyDescent="0.25">
      <c r="A314" s="147">
        <v>311</v>
      </c>
      <c r="B314" s="41" t="s">
        <v>146</v>
      </c>
      <c r="C314" s="39">
        <v>42845</v>
      </c>
      <c r="D314" s="39"/>
      <c r="E314" s="40" t="s">
        <v>2583</v>
      </c>
      <c r="F314" s="129" t="s">
        <v>66</v>
      </c>
      <c r="G314" s="126" t="s">
        <v>75</v>
      </c>
      <c r="H314" s="41" t="s">
        <v>2079</v>
      </c>
      <c r="I314" s="42">
        <v>20000000</v>
      </c>
      <c r="J314" s="131">
        <f t="shared" ref="J314:J345" si="27">+I314+Z314+AB314+AD314+AF314</f>
        <v>20000000</v>
      </c>
      <c r="K314" s="133" t="s">
        <v>85</v>
      </c>
      <c r="L314" s="41" t="s">
        <v>2536</v>
      </c>
      <c r="M314" s="39">
        <v>42846</v>
      </c>
      <c r="N314" s="39">
        <v>42967</v>
      </c>
      <c r="O314" s="39">
        <v>42967</v>
      </c>
      <c r="P314" s="134">
        <f t="shared" si="23"/>
        <v>121</v>
      </c>
      <c r="Q314" s="136">
        <f t="shared" si="25"/>
        <v>4.0333333333333332</v>
      </c>
      <c r="R314" s="58"/>
      <c r="S314" s="47"/>
      <c r="T314" s="47"/>
      <c r="U314" s="47"/>
      <c r="V314" s="47"/>
      <c r="W314" s="47"/>
      <c r="X314" s="139">
        <f t="shared" si="24"/>
        <v>0</v>
      </c>
      <c r="Y314" s="48"/>
      <c r="Z314" s="49"/>
      <c r="AA314" s="47"/>
      <c r="AB314" s="47"/>
      <c r="AC314" s="47"/>
      <c r="AD314" s="47"/>
      <c r="AE314" s="47"/>
      <c r="AF314" s="47"/>
      <c r="AG314" s="41"/>
      <c r="AH314" s="41"/>
      <c r="AI314" s="41"/>
      <c r="AJ314" s="41"/>
      <c r="AK314" s="51" t="e">
        <f>IF(#REF!="TERMINADO",100,100*(#REF!-M314+1)/P314)</f>
        <v>#REF!</v>
      </c>
      <c r="AL314" s="157"/>
      <c r="AM314" s="59"/>
      <c r="AN314" s="159"/>
      <c r="AO314" s="159"/>
      <c r="AP314" s="159"/>
      <c r="AQ314" s="41"/>
      <c r="AR314" s="107"/>
    </row>
    <row r="315" spans="1:44" ht="13.5" customHeight="1" thickTop="1" thickBot="1" x14ac:dyDescent="0.25">
      <c r="A315" s="147">
        <v>312</v>
      </c>
      <c r="B315" s="41" t="s">
        <v>146</v>
      </c>
      <c r="C315" s="39">
        <v>42845</v>
      </c>
      <c r="D315" s="39"/>
      <c r="E315" s="40" t="s">
        <v>2584</v>
      </c>
      <c r="F315" s="129" t="s">
        <v>66</v>
      </c>
      <c r="G315" s="126" t="s">
        <v>75</v>
      </c>
      <c r="H315" s="41" t="s">
        <v>2079</v>
      </c>
      <c r="I315" s="42">
        <v>18700000</v>
      </c>
      <c r="J315" s="131">
        <f t="shared" si="27"/>
        <v>18700000</v>
      </c>
      <c r="K315" s="133" t="s">
        <v>85</v>
      </c>
      <c r="L315" s="41" t="s">
        <v>2585</v>
      </c>
      <c r="M315" s="127">
        <v>42845</v>
      </c>
      <c r="N315" s="127">
        <v>43010</v>
      </c>
      <c r="O315" s="127">
        <v>43010</v>
      </c>
      <c r="P315" s="134">
        <f t="shared" si="23"/>
        <v>165</v>
      </c>
      <c r="Q315" s="173">
        <f t="shared" si="25"/>
        <v>5.5</v>
      </c>
      <c r="R315" s="58"/>
      <c r="S315" s="47"/>
      <c r="T315" s="47"/>
      <c r="U315" s="47"/>
      <c r="V315" s="47"/>
      <c r="W315" s="47"/>
      <c r="X315" s="139">
        <f t="shared" si="24"/>
        <v>0</v>
      </c>
      <c r="Y315" s="48"/>
      <c r="Z315" s="49"/>
      <c r="AA315" s="47"/>
      <c r="AB315" s="47"/>
      <c r="AC315" s="47"/>
      <c r="AD315" s="47"/>
      <c r="AE315" s="47"/>
      <c r="AF315" s="47"/>
      <c r="AG315" s="41"/>
      <c r="AH315" s="41"/>
      <c r="AI315" s="41"/>
      <c r="AJ315" s="41"/>
      <c r="AK315" s="51" t="e">
        <f>IF(#REF!="TERMINADO",100,100*(#REF!-M315+1)/P315)</f>
        <v>#REF!</v>
      </c>
      <c r="AL315" s="157"/>
      <c r="AM315" s="59" t="s">
        <v>2586</v>
      </c>
      <c r="AN315" s="159"/>
      <c r="AO315" s="159"/>
      <c r="AP315" s="159"/>
      <c r="AQ315" s="41"/>
      <c r="AR315" s="107"/>
    </row>
    <row r="316" spans="1:44" ht="13.5" customHeight="1" thickTop="1" thickBot="1" x14ac:dyDescent="0.25">
      <c r="A316" s="147">
        <v>313</v>
      </c>
      <c r="B316" s="41" t="s">
        <v>146</v>
      </c>
      <c r="C316" s="39">
        <v>42846</v>
      </c>
      <c r="D316" s="39"/>
      <c r="E316" s="40" t="s">
        <v>2587</v>
      </c>
      <c r="F316" s="129" t="s">
        <v>66</v>
      </c>
      <c r="G316" s="126" t="s">
        <v>71</v>
      </c>
      <c r="H316" s="41" t="s">
        <v>2079</v>
      </c>
      <c r="I316" s="42">
        <v>18400000</v>
      </c>
      <c r="J316" s="131">
        <f t="shared" si="27"/>
        <v>18400000</v>
      </c>
      <c r="K316" s="133" t="s">
        <v>85</v>
      </c>
      <c r="L316" s="41" t="s">
        <v>2588</v>
      </c>
      <c r="M316" s="127">
        <v>42846</v>
      </c>
      <c r="N316" s="127">
        <v>43089</v>
      </c>
      <c r="O316" s="127">
        <v>43089</v>
      </c>
      <c r="P316" s="134">
        <f t="shared" si="23"/>
        <v>243</v>
      </c>
      <c r="Q316" s="136">
        <f t="shared" si="25"/>
        <v>8.1</v>
      </c>
      <c r="R316" s="58"/>
      <c r="S316" s="47"/>
      <c r="T316" s="47"/>
      <c r="U316" s="47"/>
      <c r="V316" s="47"/>
      <c r="W316" s="47"/>
      <c r="X316" s="139">
        <f t="shared" si="24"/>
        <v>0</v>
      </c>
      <c r="Y316" s="48"/>
      <c r="Z316" s="49"/>
      <c r="AA316" s="47"/>
      <c r="AB316" s="47"/>
      <c r="AC316" s="47"/>
      <c r="AD316" s="47"/>
      <c r="AE316" s="47"/>
      <c r="AF316" s="47"/>
      <c r="AG316" s="41"/>
      <c r="AH316" s="41"/>
      <c r="AI316" s="41"/>
      <c r="AJ316" s="41"/>
      <c r="AK316" s="51" t="e">
        <f>IF(#REF!="TERMINADO",100,100*(#REF!-M316+1)/P316)</f>
        <v>#REF!</v>
      </c>
      <c r="AL316" s="157"/>
      <c r="AM316" s="59"/>
      <c r="AN316" s="159"/>
      <c r="AO316" s="159"/>
      <c r="AP316" s="159"/>
      <c r="AQ316" s="41"/>
      <c r="AR316" s="107"/>
    </row>
    <row r="317" spans="1:44" ht="13.5" customHeight="1" thickTop="1" thickBot="1" x14ac:dyDescent="0.25">
      <c r="A317" s="147">
        <v>314</v>
      </c>
      <c r="B317" s="41" t="s">
        <v>53</v>
      </c>
      <c r="C317" s="39">
        <v>42846</v>
      </c>
      <c r="D317" s="39"/>
      <c r="E317" s="40" t="s">
        <v>2589</v>
      </c>
      <c r="F317" s="129" t="s">
        <v>66</v>
      </c>
      <c r="G317" s="126" t="s">
        <v>71</v>
      </c>
      <c r="H317" s="41" t="s">
        <v>2079</v>
      </c>
      <c r="I317" s="42">
        <v>24000000</v>
      </c>
      <c r="J317" s="131">
        <f t="shared" si="27"/>
        <v>24000000</v>
      </c>
      <c r="K317" s="133" t="s">
        <v>85</v>
      </c>
      <c r="L317" s="41" t="s">
        <v>1937</v>
      </c>
      <c r="M317" s="127">
        <v>42846</v>
      </c>
      <c r="N317" s="127">
        <v>42936</v>
      </c>
      <c r="O317" s="127">
        <v>42936</v>
      </c>
      <c r="P317" s="134">
        <f t="shared" si="23"/>
        <v>90</v>
      </c>
      <c r="Q317" s="136">
        <f t="shared" si="25"/>
        <v>3</v>
      </c>
      <c r="R317" s="58"/>
      <c r="S317" s="47"/>
      <c r="T317" s="47"/>
      <c r="U317" s="47"/>
      <c r="V317" s="47"/>
      <c r="W317" s="47"/>
      <c r="X317" s="139">
        <f t="shared" si="24"/>
        <v>0</v>
      </c>
      <c r="Y317" s="48"/>
      <c r="Z317" s="49"/>
      <c r="AA317" s="47"/>
      <c r="AB317" s="47"/>
      <c r="AC317" s="47"/>
      <c r="AD317" s="47"/>
      <c r="AE317" s="47"/>
      <c r="AF317" s="47"/>
      <c r="AG317" s="41"/>
      <c r="AH317" s="41"/>
      <c r="AI317" s="41"/>
      <c r="AJ317" s="41"/>
      <c r="AK317" s="51" t="e">
        <f>IF(#REF!="TERMINADO",100,100*(#REF!-M317+1)/P317)</f>
        <v>#REF!</v>
      </c>
      <c r="AL317" s="157"/>
      <c r="AM317" s="59"/>
      <c r="AN317" s="159"/>
      <c r="AO317" s="159"/>
      <c r="AP317" s="159"/>
      <c r="AQ317" s="41"/>
      <c r="AR317" s="107"/>
    </row>
    <row r="318" spans="1:44" ht="13.5" customHeight="1" thickTop="1" thickBot="1" x14ac:dyDescent="0.25">
      <c r="A318" s="147">
        <v>315</v>
      </c>
      <c r="B318" s="41" t="s">
        <v>2158</v>
      </c>
      <c r="C318" s="39">
        <v>42846</v>
      </c>
      <c r="D318" s="39"/>
      <c r="E318" s="40" t="s">
        <v>2383</v>
      </c>
      <c r="F318" s="129" t="s">
        <v>66</v>
      </c>
      <c r="G318" s="126" t="s">
        <v>75</v>
      </c>
      <c r="H318" s="41" t="s">
        <v>2079</v>
      </c>
      <c r="I318" s="42">
        <v>31450000</v>
      </c>
      <c r="J318" s="131">
        <f t="shared" si="27"/>
        <v>31450000</v>
      </c>
      <c r="K318" s="133" t="s">
        <v>85</v>
      </c>
      <c r="L318" s="41" t="s">
        <v>2590</v>
      </c>
      <c r="M318" s="127">
        <v>42846</v>
      </c>
      <c r="N318" s="127">
        <v>43089</v>
      </c>
      <c r="O318" s="127">
        <v>43089</v>
      </c>
      <c r="P318" s="134">
        <f t="shared" si="23"/>
        <v>243</v>
      </c>
      <c r="Q318" s="136">
        <f t="shared" si="25"/>
        <v>8.1</v>
      </c>
      <c r="R318" s="58"/>
      <c r="S318" s="47"/>
      <c r="T318" s="47"/>
      <c r="U318" s="47"/>
      <c r="V318" s="47"/>
      <c r="W318" s="47"/>
      <c r="X318" s="139">
        <f t="shared" si="24"/>
        <v>0</v>
      </c>
      <c r="Y318" s="48"/>
      <c r="Z318" s="49"/>
      <c r="AA318" s="47"/>
      <c r="AB318" s="47"/>
      <c r="AC318" s="47"/>
      <c r="AD318" s="47"/>
      <c r="AE318" s="47"/>
      <c r="AF318" s="47"/>
      <c r="AG318" s="41"/>
      <c r="AH318" s="41"/>
      <c r="AI318" s="41"/>
      <c r="AJ318" s="41"/>
      <c r="AK318" s="51" t="e">
        <f>IF(#REF!="TERMINADO",100,100*(#REF!-M318+1)/P318)</f>
        <v>#REF!</v>
      </c>
      <c r="AL318" s="157"/>
      <c r="AM318" s="59"/>
      <c r="AN318" s="159"/>
      <c r="AO318" s="159"/>
      <c r="AP318" s="159"/>
      <c r="AQ318" s="41"/>
      <c r="AR318" s="107"/>
    </row>
    <row r="319" spans="1:44" ht="13.5" customHeight="1" thickTop="1" thickBot="1" x14ac:dyDescent="0.25">
      <c r="A319" s="147">
        <v>316</v>
      </c>
      <c r="B319" s="41" t="s">
        <v>146</v>
      </c>
      <c r="C319" s="39">
        <v>42846</v>
      </c>
      <c r="D319" s="39"/>
      <c r="E319" s="40" t="s">
        <v>2591</v>
      </c>
      <c r="F319" s="129" t="s">
        <v>66</v>
      </c>
      <c r="G319" s="126" t="s">
        <v>75</v>
      </c>
      <c r="H319" s="41" t="s">
        <v>2079</v>
      </c>
      <c r="I319" s="42">
        <v>13200000</v>
      </c>
      <c r="J319" s="131">
        <f t="shared" si="27"/>
        <v>13200000</v>
      </c>
      <c r="K319" s="133" t="s">
        <v>85</v>
      </c>
      <c r="L319" s="41" t="s">
        <v>2592</v>
      </c>
      <c r="M319" s="127">
        <v>42846</v>
      </c>
      <c r="N319" s="127">
        <v>42967</v>
      </c>
      <c r="O319" s="127">
        <v>42967</v>
      </c>
      <c r="P319" s="134">
        <f t="shared" si="23"/>
        <v>121</v>
      </c>
      <c r="Q319" s="136">
        <f t="shared" si="25"/>
        <v>4.0333333333333332</v>
      </c>
      <c r="R319" s="58"/>
      <c r="S319" s="47"/>
      <c r="T319" s="47"/>
      <c r="U319" s="47"/>
      <c r="V319" s="47"/>
      <c r="W319" s="47"/>
      <c r="X319" s="139">
        <f t="shared" si="24"/>
        <v>0</v>
      </c>
      <c r="Y319" s="48"/>
      <c r="Z319" s="49"/>
      <c r="AA319" s="47"/>
      <c r="AB319" s="47"/>
      <c r="AC319" s="47"/>
      <c r="AD319" s="47"/>
      <c r="AE319" s="47"/>
      <c r="AF319" s="47"/>
      <c r="AG319" s="41"/>
      <c r="AH319" s="41"/>
      <c r="AI319" s="41"/>
      <c r="AJ319" s="41"/>
      <c r="AK319" s="51" t="e">
        <f>IF(#REF!="TERMINADO",100,100*(#REF!-M319+1)/P319)</f>
        <v>#REF!</v>
      </c>
      <c r="AL319" s="157"/>
      <c r="AM319" s="59" t="s">
        <v>2593</v>
      </c>
      <c r="AN319" s="159"/>
      <c r="AO319" s="159"/>
      <c r="AP319" s="159"/>
      <c r="AQ319" s="41"/>
      <c r="AR319" s="107"/>
    </row>
    <row r="320" spans="1:44" ht="13.5" customHeight="1" thickTop="1" thickBot="1" x14ac:dyDescent="0.25">
      <c r="A320" s="147">
        <v>317</v>
      </c>
      <c r="B320" s="41" t="s">
        <v>146</v>
      </c>
      <c r="C320" s="39">
        <v>42846</v>
      </c>
      <c r="D320" s="39"/>
      <c r="E320" s="40" t="s">
        <v>2594</v>
      </c>
      <c r="F320" s="129" t="s">
        <v>66</v>
      </c>
      <c r="G320" s="126" t="s">
        <v>71</v>
      </c>
      <c r="H320" s="41" t="s">
        <v>2079</v>
      </c>
      <c r="I320" s="42">
        <v>15000000</v>
      </c>
      <c r="J320" s="131">
        <f t="shared" si="27"/>
        <v>15000000</v>
      </c>
      <c r="K320" s="133" t="s">
        <v>85</v>
      </c>
      <c r="L320" s="41" t="s">
        <v>2595</v>
      </c>
      <c r="M320" s="127">
        <v>42846</v>
      </c>
      <c r="N320" s="127">
        <v>42998</v>
      </c>
      <c r="O320" s="127">
        <v>42998</v>
      </c>
      <c r="P320" s="134">
        <f t="shared" si="23"/>
        <v>152</v>
      </c>
      <c r="Q320" s="136">
        <f t="shared" si="25"/>
        <v>5.0666666666666664</v>
      </c>
      <c r="R320" s="58"/>
      <c r="S320" s="47"/>
      <c r="T320" s="47"/>
      <c r="U320" s="47"/>
      <c r="V320" s="47"/>
      <c r="W320" s="47"/>
      <c r="X320" s="139">
        <f t="shared" si="24"/>
        <v>0</v>
      </c>
      <c r="Y320" s="48"/>
      <c r="Z320" s="49"/>
      <c r="AA320" s="47"/>
      <c r="AB320" s="47"/>
      <c r="AC320" s="47"/>
      <c r="AD320" s="47"/>
      <c r="AE320" s="47"/>
      <c r="AF320" s="47"/>
      <c r="AG320" s="41"/>
      <c r="AH320" s="41"/>
      <c r="AI320" s="41"/>
      <c r="AJ320" s="41"/>
      <c r="AK320" s="51" t="e">
        <f>IF(#REF!="TERMINADO",100,100*(#REF!-M320+1)/P320)</f>
        <v>#REF!</v>
      </c>
      <c r="AL320" s="157"/>
      <c r="AM320" s="59" t="s">
        <v>2593</v>
      </c>
      <c r="AN320" s="159"/>
      <c r="AO320" s="159"/>
      <c r="AP320" s="159"/>
      <c r="AQ320" s="41"/>
      <c r="AR320" s="107"/>
    </row>
    <row r="321" spans="1:44" ht="13.5" customHeight="1" thickTop="1" thickBot="1" x14ac:dyDescent="0.25">
      <c r="A321" s="147">
        <v>318</v>
      </c>
      <c r="B321" s="41" t="s">
        <v>146</v>
      </c>
      <c r="C321" s="39">
        <v>42850</v>
      </c>
      <c r="D321" s="39"/>
      <c r="E321" s="40" t="s">
        <v>2596</v>
      </c>
      <c r="F321" s="129" t="s">
        <v>66</v>
      </c>
      <c r="G321" s="126" t="s">
        <v>71</v>
      </c>
      <c r="H321" s="41" t="s">
        <v>2079</v>
      </c>
      <c r="I321" s="42">
        <v>10000000</v>
      </c>
      <c r="J321" s="131">
        <f t="shared" si="27"/>
        <v>10000000</v>
      </c>
      <c r="K321" s="133" t="s">
        <v>85</v>
      </c>
      <c r="L321" s="41" t="s">
        <v>2597</v>
      </c>
      <c r="M321" s="127">
        <v>42851</v>
      </c>
      <c r="N321" s="127">
        <v>43003</v>
      </c>
      <c r="O321" s="127">
        <v>43003</v>
      </c>
      <c r="P321" s="134">
        <f t="shared" si="23"/>
        <v>152</v>
      </c>
      <c r="Q321" s="136">
        <f t="shared" si="25"/>
        <v>5.0666666666666664</v>
      </c>
      <c r="R321" s="58"/>
      <c r="S321" s="47"/>
      <c r="T321" s="47"/>
      <c r="U321" s="47"/>
      <c r="V321" s="47"/>
      <c r="W321" s="47"/>
      <c r="X321" s="139">
        <f t="shared" si="24"/>
        <v>0</v>
      </c>
      <c r="Y321" s="48"/>
      <c r="Z321" s="49"/>
      <c r="AA321" s="47"/>
      <c r="AB321" s="47"/>
      <c r="AC321" s="47"/>
      <c r="AD321" s="47"/>
      <c r="AE321" s="47"/>
      <c r="AF321" s="47"/>
      <c r="AG321" s="41"/>
      <c r="AH321" s="41"/>
      <c r="AI321" s="41"/>
      <c r="AJ321" s="41"/>
      <c r="AK321" s="51" t="e">
        <f>IF(#REF!="TERMINADO",100,100*(#REF!-M321+1)/P321)</f>
        <v>#REF!</v>
      </c>
      <c r="AL321" s="157"/>
      <c r="AM321" s="59"/>
      <c r="AN321" s="159"/>
      <c r="AO321" s="159"/>
      <c r="AP321" s="159"/>
      <c r="AQ321" s="41"/>
      <c r="AR321" s="107"/>
    </row>
    <row r="322" spans="1:44" ht="13.5" customHeight="1" thickTop="1" thickBot="1" x14ac:dyDescent="0.25">
      <c r="A322" s="147">
        <v>319</v>
      </c>
      <c r="B322" s="41" t="s">
        <v>2011</v>
      </c>
      <c r="C322" s="39">
        <v>42851</v>
      </c>
      <c r="D322" s="39"/>
      <c r="E322" s="40" t="s">
        <v>2598</v>
      </c>
      <c r="F322" s="129" t="s">
        <v>66</v>
      </c>
      <c r="G322" s="126" t="s">
        <v>75</v>
      </c>
      <c r="H322" s="41" t="s">
        <v>2079</v>
      </c>
      <c r="I322" s="42">
        <v>15000000</v>
      </c>
      <c r="J322" s="131">
        <f t="shared" si="27"/>
        <v>15000000</v>
      </c>
      <c r="K322" s="133" t="s">
        <v>85</v>
      </c>
      <c r="L322" s="41" t="s">
        <v>2599</v>
      </c>
      <c r="M322" s="127">
        <v>42851</v>
      </c>
      <c r="N322" s="127">
        <v>42964</v>
      </c>
      <c r="O322" s="127">
        <v>42964</v>
      </c>
      <c r="P322" s="134">
        <f>O322-M322</f>
        <v>113</v>
      </c>
      <c r="Q322" s="173">
        <f t="shared" si="25"/>
        <v>3.7666666666666666</v>
      </c>
      <c r="R322" s="58"/>
      <c r="S322" s="47"/>
      <c r="T322" s="47"/>
      <c r="U322" s="47"/>
      <c r="V322" s="47"/>
      <c r="W322" s="47"/>
      <c r="X322" s="139">
        <f t="shared" si="24"/>
        <v>0</v>
      </c>
      <c r="Y322" s="48"/>
      <c r="Z322" s="49"/>
      <c r="AA322" s="47"/>
      <c r="AB322" s="47"/>
      <c r="AC322" s="47"/>
      <c r="AD322" s="47"/>
      <c r="AE322" s="47"/>
      <c r="AF322" s="47"/>
      <c r="AG322" s="41"/>
      <c r="AH322" s="41"/>
      <c r="AI322" s="41"/>
      <c r="AJ322" s="41"/>
      <c r="AK322" s="51" t="e">
        <f>IF(#REF!="TERMINADO",100,100*(#REF!-M322+1)/P322)</f>
        <v>#REF!</v>
      </c>
      <c r="AL322" s="157"/>
      <c r="AM322" s="59"/>
      <c r="AN322" s="159"/>
      <c r="AO322" s="159"/>
      <c r="AP322" s="159"/>
      <c r="AQ322" s="41"/>
      <c r="AR322" s="107"/>
    </row>
    <row r="323" spans="1:44" ht="13.5" customHeight="1" thickTop="1" thickBot="1" x14ac:dyDescent="0.25">
      <c r="A323" s="147">
        <v>320</v>
      </c>
      <c r="B323" s="41" t="s">
        <v>53</v>
      </c>
      <c r="C323" s="39">
        <v>42852</v>
      </c>
      <c r="D323" s="39"/>
      <c r="E323" s="40" t="s">
        <v>2600</v>
      </c>
      <c r="F323" s="129" t="s">
        <v>66</v>
      </c>
      <c r="G323" s="126" t="s">
        <v>71</v>
      </c>
      <c r="H323" s="41" t="s">
        <v>2079</v>
      </c>
      <c r="I323" s="42">
        <v>15000000</v>
      </c>
      <c r="J323" s="131">
        <f t="shared" si="27"/>
        <v>15000000</v>
      </c>
      <c r="K323" s="133" t="s">
        <v>85</v>
      </c>
      <c r="L323" s="41" t="s">
        <v>2601</v>
      </c>
      <c r="M323" s="127">
        <v>42852</v>
      </c>
      <c r="N323" s="127">
        <v>42942</v>
      </c>
      <c r="O323" s="127">
        <v>42942</v>
      </c>
      <c r="P323" s="134">
        <f>O323-M323</f>
        <v>90</v>
      </c>
      <c r="Q323" s="136">
        <f t="shared" si="25"/>
        <v>3</v>
      </c>
      <c r="R323" s="58"/>
      <c r="S323" s="47"/>
      <c r="T323" s="47"/>
      <c r="U323" s="47"/>
      <c r="V323" s="47"/>
      <c r="W323" s="47"/>
      <c r="X323" s="139">
        <f t="shared" si="24"/>
        <v>0</v>
      </c>
      <c r="Y323" s="48"/>
      <c r="Z323" s="49"/>
      <c r="AA323" s="47"/>
      <c r="AB323" s="47"/>
      <c r="AC323" s="47"/>
      <c r="AD323" s="47"/>
      <c r="AE323" s="47"/>
      <c r="AF323" s="47"/>
      <c r="AG323" s="41"/>
      <c r="AH323" s="41"/>
      <c r="AI323" s="41"/>
      <c r="AJ323" s="41"/>
      <c r="AK323" s="51" t="e">
        <f>IF(#REF!="TERMINADO",100,100*(#REF!-M323+1)/P323)</f>
        <v>#REF!</v>
      </c>
      <c r="AL323" s="157"/>
      <c r="AM323" s="59"/>
      <c r="AN323" s="159"/>
      <c r="AO323" s="159"/>
      <c r="AP323" s="159"/>
      <c r="AQ323" s="41"/>
      <c r="AR323" s="107"/>
    </row>
    <row r="324" spans="1:44" ht="13.5" customHeight="1" thickTop="1" thickBot="1" x14ac:dyDescent="0.25">
      <c r="A324" s="147">
        <v>321</v>
      </c>
      <c r="B324" s="41" t="s">
        <v>597</v>
      </c>
      <c r="C324" s="39">
        <v>42853</v>
      </c>
      <c r="D324" s="39"/>
      <c r="E324" s="40" t="s">
        <v>2602</v>
      </c>
      <c r="F324" s="129" t="s">
        <v>66</v>
      </c>
      <c r="G324" s="126" t="s">
        <v>82</v>
      </c>
      <c r="H324" s="41" t="s">
        <v>2079</v>
      </c>
      <c r="I324" s="42">
        <v>14900000</v>
      </c>
      <c r="J324" s="131">
        <f t="shared" si="27"/>
        <v>14900000</v>
      </c>
      <c r="K324" s="133" t="s">
        <v>85</v>
      </c>
      <c r="L324" s="41" t="s">
        <v>2603</v>
      </c>
      <c r="M324" s="127">
        <v>42855</v>
      </c>
      <c r="N324" s="127">
        <v>42884</v>
      </c>
      <c r="O324" s="127">
        <v>42884</v>
      </c>
      <c r="P324" s="134">
        <f>N324-M324</f>
        <v>29</v>
      </c>
      <c r="Q324" s="136">
        <f t="shared" si="25"/>
        <v>0.96666666666666667</v>
      </c>
      <c r="R324" s="58"/>
      <c r="S324" s="47"/>
      <c r="T324" s="47"/>
      <c r="U324" s="47"/>
      <c r="V324" s="47"/>
      <c r="W324" s="47"/>
      <c r="X324" s="139">
        <f t="shared" ref="X324:X387" si="28">R324+U324</f>
        <v>0</v>
      </c>
      <c r="Y324" s="48"/>
      <c r="Z324" s="49"/>
      <c r="AA324" s="47"/>
      <c r="AB324" s="47"/>
      <c r="AC324" s="47"/>
      <c r="AD324" s="47"/>
      <c r="AE324" s="47"/>
      <c r="AF324" s="47"/>
      <c r="AG324" s="41"/>
      <c r="AH324" s="41"/>
      <c r="AI324" s="41"/>
      <c r="AJ324" s="41"/>
      <c r="AK324" s="51" t="e">
        <f>IF(#REF!="TERMINADO",100,100*(#REF!-M324+1)/P324)</f>
        <v>#REF!</v>
      </c>
      <c r="AL324" s="157"/>
      <c r="AM324" s="52"/>
      <c r="AN324" s="177"/>
      <c r="AO324" s="177"/>
      <c r="AP324" s="177"/>
      <c r="AQ324" s="50"/>
      <c r="AR324" s="146"/>
    </row>
    <row r="325" spans="1:44" ht="13.5" customHeight="1" thickTop="1" thickBot="1" x14ac:dyDescent="0.25">
      <c r="A325" s="147">
        <v>322</v>
      </c>
      <c r="B325" s="41" t="s">
        <v>146</v>
      </c>
      <c r="C325" s="39">
        <v>42857</v>
      </c>
      <c r="D325" s="39"/>
      <c r="E325" s="40" t="s">
        <v>2604</v>
      </c>
      <c r="F325" s="129" t="s">
        <v>66</v>
      </c>
      <c r="G325" s="126" t="s">
        <v>75</v>
      </c>
      <c r="H325" s="41" t="s">
        <v>2079</v>
      </c>
      <c r="I325" s="42">
        <v>37080000</v>
      </c>
      <c r="J325" s="131">
        <f t="shared" si="27"/>
        <v>37080000</v>
      </c>
      <c r="K325" s="133" t="s">
        <v>85</v>
      </c>
      <c r="L325" s="41" t="s">
        <v>286</v>
      </c>
      <c r="M325" s="127">
        <v>42857</v>
      </c>
      <c r="N325" s="127">
        <v>42979</v>
      </c>
      <c r="O325" s="127">
        <v>42979</v>
      </c>
      <c r="P325" s="134">
        <f t="shared" ref="P325:P347" si="29">O325-M325</f>
        <v>122</v>
      </c>
      <c r="Q325" s="136">
        <f t="shared" si="25"/>
        <v>4.0666666666666664</v>
      </c>
      <c r="R325" s="58"/>
      <c r="S325" s="47"/>
      <c r="T325" s="47"/>
      <c r="U325" s="47"/>
      <c r="V325" s="47"/>
      <c r="W325" s="47"/>
      <c r="X325" s="139">
        <f t="shared" si="28"/>
        <v>0</v>
      </c>
      <c r="Y325" s="48"/>
      <c r="Z325" s="49"/>
      <c r="AA325" s="47"/>
      <c r="AB325" s="47"/>
      <c r="AC325" s="47"/>
      <c r="AD325" s="47"/>
      <c r="AE325" s="47"/>
      <c r="AF325" s="47"/>
      <c r="AG325" s="41"/>
      <c r="AH325" s="41"/>
      <c r="AI325" s="41"/>
      <c r="AJ325" s="41"/>
      <c r="AK325" s="51" t="e">
        <f>IF(#REF!="TERMINADO",100,100*(#REF!-M325+1)/P325)</f>
        <v>#REF!</v>
      </c>
      <c r="AL325" s="157"/>
      <c r="AM325" s="59"/>
      <c r="AN325" s="159"/>
      <c r="AO325" s="159"/>
      <c r="AP325" s="159"/>
      <c r="AQ325" s="41"/>
      <c r="AR325" s="107"/>
    </row>
    <row r="326" spans="1:44" ht="13.5" customHeight="1" thickTop="1" thickBot="1" x14ac:dyDescent="0.25">
      <c r="A326" s="147">
        <v>323</v>
      </c>
      <c r="B326" s="41" t="s">
        <v>53</v>
      </c>
      <c r="C326" s="39">
        <v>42857</v>
      </c>
      <c r="D326" s="39"/>
      <c r="E326" s="40" t="s">
        <v>2605</v>
      </c>
      <c r="F326" s="129" t="s">
        <v>66</v>
      </c>
      <c r="G326" s="126" t="s">
        <v>71</v>
      </c>
      <c r="H326" s="41" t="s">
        <v>2079</v>
      </c>
      <c r="I326" s="42">
        <v>20000000</v>
      </c>
      <c r="J326" s="131">
        <f t="shared" si="27"/>
        <v>20000000</v>
      </c>
      <c r="K326" s="133" t="s">
        <v>85</v>
      </c>
      <c r="L326" s="41" t="s">
        <v>2606</v>
      </c>
      <c r="M326" s="127">
        <v>42857</v>
      </c>
      <c r="N326" s="127">
        <v>42979</v>
      </c>
      <c r="O326" s="127">
        <v>42979</v>
      </c>
      <c r="P326" s="134">
        <f t="shared" si="29"/>
        <v>122</v>
      </c>
      <c r="Q326" s="136">
        <f t="shared" si="25"/>
        <v>4.0666666666666664</v>
      </c>
      <c r="R326" s="58"/>
      <c r="S326" s="47"/>
      <c r="T326" s="47"/>
      <c r="U326" s="47"/>
      <c r="V326" s="47"/>
      <c r="W326" s="47"/>
      <c r="X326" s="139">
        <f t="shared" si="28"/>
        <v>0</v>
      </c>
      <c r="Y326" s="48"/>
      <c r="Z326" s="49"/>
      <c r="AA326" s="47"/>
      <c r="AB326" s="47"/>
      <c r="AC326" s="47"/>
      <c r="AD326" s="47"/>
      <c r="AE326" s="47"/>
      <c r="AF326" s="47"/>
      <c r="AG326" s="41"/>
      <c r="AH326" s="41"/>
      <c r="AI326" s="41"/>
      <c r="AJ326" s="41"/>
      <c r="AK326" s="51" t="e">
        <f>IF(#REF!="TERMINADO",100,100*(#REF!-M326+1)/P326)</f>
        <v>#REF!</v>
      </c>
      <c r="AL326" s="157"/>
      <c r="AM326" s="59"/>
      <c r="AN326" s="159"/>
      <c r="AO326" s="159"/>
      <c r="AP326" s="159"/>
      <c r="AQ326" s="41"/>
      <c r="AR326" s="107"/>
    </row>
    <row r="327" spans="1:44" ht="13.5" customHeight="1" thickTop="1" thickBot="1" x14ac:dyDescent="0.25">
      <c r="A327" s="147">
        <v>324</v>
      </c>
      <c r="B327" s="41" t="s">
        <v>146</v>
      </c>
      <c r="C327" s="39">
        <v>42858</v>
      </c>
      <c r="D327" s="39"/>
      <c r="E327" s="40" t="s">
        <v>2607</v>
      </c>
      <c r="F327" s="129" t="s">
        <v>66</v>
      </c>
      <c r="G327" s="126" t="s">
        <v>71</v>
      </c>
      <c r="H327" s="41" t="s">
        <v>2079</v>
      </c>
      <c r="I327" s="42">
        <v>9900000</v>
      </c>
      <c r="J327" s="131">
        <f t="shared" si="27"/>
        <v>9900000</v>
      </c>
      <c r="K327" s="133" t="s">
        <v>85</v>
      </c>
      <c r="L327" s="41" t="s">
        <v>2608</v>
      </c>
      <c r="M327" s="127">
        <v>42859</v>
      </c>
      <c r="N327" s="127">
        <v>42994</v>
      </c>
      <c r="O327" s="127">
        <v>42994</v>
      </c>
      <c r="P327" s="134">
        <f t="shared" si="29"/>
        <v>135</v>
      </c>
      <c r="Q327" s="136">
        <f t="shared" si="25"/>
        <v>4.5</v>
      </c>
      <c r="R327" s="58"/>
      <c r="S327" s="47"/>
      <c r="T327" s="47"/>
      <c r="U327" s="47"/>
      <c r="V327" s="47"/>
      <c r="W327" s="47"/>
      <c r="X327" s="139">
        <f t="shared" si="28"/>
        <v>0</v>
      </c>
      <c r="Y327" s="48"/>
      <c r="Z327" s="49"/>
      <c r="AA327" s="47"/>
      <c r="AB327" s="47"/>
      <c r="AC327" s="47"/>
      <c r="AD327" s="47"/>
      <c r="AE327" s="47"/>
      <c r="AF327" s="47"/>
      <c r="AG327" s="41"/>
      <c r="AH327" s="41"/>
      <c r="AI327" s="41"/>
      <c r="AJ327" s="41"/>
      <c r="AK327" s="51" t="e">
        <f>IF(#REF!="TERMINADO",100,100*(#REF!-M327+1)/P327)</f>
        <v>#REF!</v>
      </c>
      <c r="AL327" s="157"/>
      <c r="AM327" s="59"/>
      <c r="AN327" s="159"/>
      <c r="AO327" s="159"/>
      <c r="AP327" s="159"/>
      <c r="AQ327" s="41"/>
      <c r="AR327" s="107"/>
    </row>
    <row r="328" spans="1:44" ht="13.5" customHeight="1" thickTop="1" thickBot="1" x14ac:dyDescent="0.25">
      <c r="A328" s="147">
        <v>325</v>
      </c>
      <c r="B328" s="41" t="s">
        <v>146</v>
      </c>
      <c r="C328" s="39">
        <v>42858</v>
      </c>
      <c r="D328" s="39"/>
      <c r="E328" s="40" t="s">
        <v>2609</v>
      </c>
      <c r="F328" s="129" t="s">
        <v>66</v>
      </c>
      <c r="G328" s="126" t="s">
        <v>75</v>
      </c>
      <c r="H328" s="41" t="s">
        <v>2079</v>
      </c>
      <c r="I328" s="42">
        <v>14880000</v>
      </c>
      <c r="J328" s="131">
        <f t="shared" si="27"/>
        <v>14880000</v>
      </c>
      <c r="K328" s="133" t="s">
        <v>85</v>
      </c>
      <c r="L328" s="41" t="s">
        <v>2610</v>
      </c>
      <c r="M328" s="127">
        <v>42863</v>
      </c>
      <c r="N328" s="127">
        <v>42954</v>
      </c>
      <c r="O328" s="127">
        <v>42954</v>
      </c>
      <c r="P328" s="134">
        <f t="shared" si="29"/>
        <v>91</v>
      </c>
      <c r="Q328" s="136">
        <f t="shared" si="25"/>
        <v>3.0333333333333332</v>
      </c>
      <c r="R328" s="58"/>
      <c r="S328" s="47"/>
      <c r="T328" s="47"/>
      <c r="U328" s="47"/>
      <c r="V328" s="47"/>
      <c r="W328" s="47"/>
      <c r="X328" s="139">
        <f t="shared" si="28"/>
        <v>0</v>
      </c>
      <c r="Y328" s="48"/>
      <c r="Z328" s="49"/>
      <c r="AA328" s="47"/>
      <c r="AB328" s="47"/>
      <c r="AC328" s="47"/>
      <c r="AD328" s="47"/>
      <c r="AE328" s="47"/>
      <c r="AF328" s="47"/>
      <c r="AG328" s="41"/>
      <c r="AH328" s="41"/>
      <c r="AI328" s="41"/>
      <c r="AJ328" s="41"/>
      <c r="AK328" s="51" t="e">
        <f>IF(#REF!="TERMINADO",100,100*(#REF!-M328+1)/P328)</f>
        <v>#REF!</v>
      </c>
      <c r="AL328" s="157"/>
      <c r="AM328" s="59"/>
      <c r="AN328" s="159"/>
      <c r="AO328" s="159"/>
      <c r="AP328" s="159"/>
      <c r="AQ328" s="41"/>
      <c r="AR328" s="107"/>
    </row>
    <row r="329" spans="1:44" ht="13.5" customHeight="1" thickTop="1" thickBot="1" x14ac:dyDescent="0.25">
      <c r="A329" s="147">
        <v>326</v>
      </c>
      <c r="B329" s="41" t="s">
        <v>146</v>
      </c>
      <c r="C329" s="39">
        <v>42858</v>
      </c>
      <c r="D329" s="39"/>
      <c r="E329" s="40" t="s">
        <v>2611</v>
      </c>
      <c r="F329" s="129" t="s">
        <v>66</v>
      </c>
      <c r="G329" s="126" t="s">
        <v>75</v>
      </c>
      <c r="H329" s="41" t="s">
        <v>2079</v>
      </c>
      <c r="I329" s="42">
        <v>10500000</v>
      </c>
      <c r="J329" s="131">
        <f t="shared" si="27"/>
        <v>10500000</v>
      </c>
      <c r="K329" s="133" t="s">
        <v>85</v>
      </c>
      <c r="L329" s="41" t="s">
        <v>288</v>
      </c>
      <c r="M329" s="127">
        <v>42859</v>
      </c>
      <c r="N329" s="127">
        <v>42950</v>
      </c>
      <c r="O329" s="127">
        <v>42950</v>
      </c>
      <c r="P329" s="134">
        <f t="shared" si="29"/>
        <v>91</v>
      </c>
      <c r="Q329" s="136">
        <f t="shared" si="25"/>
        <v>3.0333333333333332</v>
      </c>
      <c r="R329" s="58"/>
      <c r="S329" s="47"/>
      <c r="T329" s="47"/>
      <c r="U329" s="47"/>
      <c r="V329" s="47"/>
      <c r="W329" s="47"/>
      <c r="X329" s="139">
        <f t="shared" si="28"/>
        <v>0</v>
      </c>
      <c r="Y329" s="48"/>
      <c r="Z329" s="49"/>
      <c r="AA329" s="47"/>
      <c r="AB329" s="47"/>
      <c r="AC329" s="47"/>
      <c r="AD329" s="47"/>
      <c r="AE329" s="47"/>
      <c r="AF329" s="47"/>
      <c r="AG329" s="41"/>
      <c r="AH329" s="41"/>
      <c r="AI329" s="41"/>
      <c r="AJ329" s="41"/>
      <c r="AK329" s="51" t="e">
        <f>IF(#REF!="TERMINADO",100,100*(#REF!-M329+1)/P329)</f>
        <v>#REF!</v>
      </c>
      <c r="AL329" s="157"/>
      <c r="AM329" s="59"/>
      <c r="AN329" s="159"/>
      <c r="AO329" s="159"/>
      <c r="AP329" s="159"/>
      <c r="AQ329" s="41"/>
      <c r="AR329" s="107"/>
    </row>
    <row r="330" spans="1:44" ht="13.5" customHeight="1" thickTop="1" thickBot="1" x14ac:dyDescent="0.25">
      <c r="A330" s="147">
        <v>327</v>
      </c>
      <c r="B330" s="41" t="s">
        <v>2158</v>
      </c>
      <c r="C330" s="39">
        <v>42858</v>
      </c>
      <c r="D330" s="39"/>
      <c r="E330" s="40" t="s">
        <v>2612</v>
      </c>
      <c r="F330" s="129" t="s">
        <v>66</v>
      </c>
      <c r="G330" s="126" t="s">
        <v>75</v>
      </c>
      <c r="H330" s="41" t="s">
        <v>2079</v>
      </c>
      <c r="I330" s="42">
        <v>29150000</v>
      </c>
      <c r="J330" s="131">
        <f t="shared" si="27"/>
        <v>29150000</v>
      </c>
      <c r="K330" s="133" t="s">
        <v>85</v>
      </c>
      <c r="L330" s="41" t="s">
        <v>2613</v>
      </c>
      <c r="M330" s="127">
        <v>42859</v>
      </c>
      <c r="N330" s="127">
        <v>43024</v>
      </c>
      <c r="O330" s="127">
        <v>43024</v>
      </c>
      <c r="P330" s="134">
        <f t="shared" si="29"/>
        <v>165</v>
      </c>
      <c r="Q330" s="136">
        <f t="shared" si="25"/>
        <v>5.5</v>
      </c>
      <c r="R330" s="58"/>
      <c r="S330" s="47"/>
      <c r="T330" s="47"/>
      <c r="U330" s="47"/>
      <c r="V330" s="47"/>
      <c r="W330" s="47"/>
      <c r="X330" s="139">
        <f t="shared" si="28"/>
        <v>0</v>
      </c>
      <c r="Y330" s="48"/>
      <c r="Z330" s="49"/>
      <c r="AA330" s="47"/>
      <c r="AB330" s="47"/>
      <c r="AC330" s="47"/>
      <c r="AD330" s="47"/>
      <c r="AE330" s="47"/>
      <c r="AF330" s="47"/>
      <c r="AG330" s="41"/>
      <c r="AH330" s="41"/>
      <c r="AI330" s="41"/>
      <c r="AJ330" s="41"/>
      <c r="AK330" s="51" t="e">
        <f>IF(#REF!="TERMINADO",100,100*(#REF!-M330+1)/P330)</f>
        <v>#REF!</v>
      </c>
      <c r="AL330" s="157"/>
      <c r="AM330" s="59"/>
      <c r="AN330" s="159"/>
      <c r="AO330" s="159"/>
      <c r="AP330" s="159"/>
      <c r="AQ330" s="41"/>
      <c r="AR330" s="107"/>
    </row>
    <row r="331" spans="1:44" ht="13.5" customHeight="1" thickTop="1" thickBot="1" x14ac:dyDescent="0.25">
      <c r="A331" s="147">
        <v>328</v>
      </c>
      <c r="B331" s="41" t="s">
        <v>2158</v>
      </c>
      <c r="C331" s="39">
        <v>42858</v>
      </c>
      <c r="D331" s="39"/>
      <c r="E331" s="40" t="s">
        <v>2614</v>
      </c>
      <c r="F331" s="129" t="s">
        <v>66</v>
      </c>
      <c r="G331" s="126" t="s">
        <v>75</v>
      </c>
      <c r="H331" s="41" t="s">
        <v>2079</v>
      </c>
      <c r="I331" s="42">
        <v>19500000</v>
      </c>
      <c r="J331" s="131">
        <f t="shared" si="27"/>
        <v>19500000</v>
      </c>
      <c r="K331" s="133" t="s">
        <v>85</v>
      </c>
      <c r="L331" s="41" t="s">
        <v>2615</v>
      </c>
      <c r="M331" s="127">
        <v>42858</v>
      </c>
      <c r="N331" s="127">
        <v>43010</v>
      </c>
      <c r="O331" s="127">
        <v>43010</v>
      </c>
      <c r="P331" s="134">
        <f t="shared" si="29"/>
        <v>152</v>
      </c>
      <c r="Q331" s="136">
        <f t="shared" si="25"/>
        <v>5.0666666666666664</v>
      </c>
      <c r="R331" s="58"/>
      <c r="S331" s="47"/>
      <c r="T331" s="47"/>
      <c r="U331" s="47"/>
      <c r="V331" s="47"/>
      <c r="W331" s="47"/>
      <c r="X331" s="139">
        <f t="shared" si="28"/>
        <v>0</v>
      </c>
      <c r="Y331" s="48"/>
      <c r="Z331" s="49"/>
      <c r="AA331" s="47"/>
      <c r="AB331" s="47"/>
      <c r="AC331" s="47"/>
      <c r="AD331" s="47"/>
      <c r="AE331" s="47"/>
      <c r="AF331" s="47"/>
      <c r="AG331" s="41"/>
      <c r="AH331" s="41"/>
      <c r="AI331" s="41"/>
      <c r="AJ331" s="41"/>
      <c r="AK331" s="51" t="e">
        <f>IF(#REF!="TERMINADO",100,100*(#REF!-M331+1)/P331)</f>
        <v>#REF!</v>
      </c>
      <c r="AL331" s="157"/>
      <c r="AM331" s="59"/>
      <c r="AN331" s="159"/>
      <c r="AO331" s="159"/>
      <c r="AP331" s="159"/>
      <c r="AQ331" s="41"/>
      <c r="AR331" s="107"/>
    </row>
    <row r="332" spans="1:44" ht="13.5" customHeight="1" thickTop="1" thickBot="1" x14ac:dyDescent="0.25">
      <c r="A332" s="147">
        <v>329</v>
      </c>
      <c r="B332" s="41" t="s">
        <v>2158</v>
      </c>
      <c r="C332" s="39">
        <v>42858</v>
      </c>
      <c r="D332" s="39"/>
      <c r="E332" s="40" t="s">
        <v>2616</v>
      </c>
      <c r="F332" s="129" t="s">
        <v>66</v>
      </c>
      <c r="G332" s="126" t="s">
        <v>75</v>
      </c>
      <c r="H332" s="41" t="s">
        <v>2079</v>
      </c>
      <c r="I332" s="42">
        <v>29150000</v>
      </c>
      <c r="J332" s="131">
        <f t="shared" si="27"/>
        <v>29150000</v>
      </c>
      <c r="K332" s="133" t="s">
        <v>85</v>
      </c>
      <c r="L332" s="41" t="s">
        <v>437</v>
      </c>
      <c r="M332" s="127">
        <v>42859</v>
      </c>
      <c r="N332" s="127">
        <v>43024</v>
      </c>
      <c r="O332" s="127">
        <v>43024</v>
      </c>
      <c r="P332" s="134">
        <f t="shared" si="29"/>
        <v>165</v>
      </c>
      <c r="Q332" s="136">
        <f t="shared" si="25"/>
        <v>5.5</v>
      </c>
      <c r="R332" s="58"/>
      <c r="S332" s="47"/>
      <c r="T332" s="47"/>
      <c r="U332" s="47"/>
      <c r="V332" s="47"/>
      <c r="W332" s="47"/>
      <c r="X332" s="139">
        <f t="shared" si="28"/>
        <v>0</v>
      </c>
      <c r="Y332" s="48"/>
      <c r="Z332" s="49"/>
      <c r="AA332" s="47"/>
      <c r="AB332" s="47"/>
      <c r="AC332" s="47"/>
      <c r="AD332" s="47"/>
      <c r="AE332" s="47"/>
      <c r="AF332" s="47"/>
      <c r="AG332" s="41"/>
      <c r="AH332" s="41"/>
      <c r="AI332" s="41"/>
      <c r="AJ332" s="41"/>
      <c r="AK332" s="51" t="e">
        <f>IF(#REF!="TERMINADO",100,100*(#REF!-M332+1)/P332)</f>
        <v>#REF!</v>
      </c>
      <c r="AL332" s="157"/>
      <c r="AM332" s="59"/>
      <c r="AN332" s="159"/>
      <c r="AO332" s="159"/>
      <c r="AP332" s="159"/>
      <c r="AQ332" s="41"/>
      <c r="AR332" s="107"/>
    </row>
    <row r="333" spans="1:44" ht="13.5" customHeight="1" thickTop="1" thickBot="1" x14ac:dyDescent="0.25">
      <c r="A333" s="147">
        <v>330</v>
      </c>
      <c r="B333" s="41" t="s">
        <v>2158</v>
      </c>
      <c r="C333" s="39">
        <v>42858</v>
      </c>
      <c r="D333" s="39"/>
      <c r="E333" s="40" t="s">
        <v>2617</v>
      </c>
      <c r="F333" s="129" t="s">
        <v>66</v>
      </c>
      <c r="G333" s="126" t="s">
        <v>75</v>
      </c>
      <c r="H333" s="41" t="s">
        <v>2079</v>
      </c>
      <c r="I333" s="42">
        <v>33000000</v>
      </c>
      <c r="J333" s="131">
        <f t="shared" si="27"/>
        <v>33000000</v>
      </c>
      <c r="K333" s="133" t="s">
        <v>85</v>
      </c>
      <c r="L333" s="41" t="s">
        <v>456</v>
      </c>
      <c r="M333" s="127">
        <v>42859</v>
      </c>
      <c r="N333" s="127">
        <v>43024</v>
      </c>
      <c r="O333" s="127">
        <v>43024</v>
      </c>
      <c r="P333" s="134">
        <f t="shared" si="29"/>
        <v>165</v>
      </c>
      <c r="Q333" s="136">
        <f t="shared" ref="Q333:Q362" si="30">+P333/30</f>
        <v>5.5</v>
      </c>
      <c r="R333" s="58"/>
      <c r="S333" s="47"/>
      <c r="T333" s="47"/>
      <c r="U333" s="47"/>
      <c r="V333" s="47"/>
      <c r="W333" s="47"/>
      <c r="X333" s="139">
        <f t="shared" si="28"/>
        <v>0</v>
      </c>
      <c r="Y333" s="48"/>
      <c r="Z333" s="49"/>
      <c r="AA333" s="47"/>
      <c r="AB333" s="47"/>
      <c r="AC333" s="47"/>
      <c r="AD333" s="47"/>
      <c r="AE333" s="47"/>
      <c r="AF333" s="47"/>
      <c r="AG333" s="41"/>
      <c r="AH333" s="41"/>
      <c r="AI333" s="41"/>
      <c r="AJ333" s="41"/>
      <c r="AK333" s="51" t="e">
        <f>IF(#REF!="TERMINADO",100,100*(#REF!-M333+1)/P333)</f>
        <v>#REF!</v>
      </c>
      <c r="AL333" s="157"/>
      <c r="AM333" s="59"/>
      <c r="AN333" s="159"/>
      <c r="AO333" s="159"/>
      <c r="AP333" s="159"/>
      <c r="AQ333" s="41"/>
      <c r="AR333" s="107"/>
    </row>
    <row r="334" spans="1:44" ht="13.5" customHeight="1" thickTop="1" thickBot="1" x14ac:dyDescent="0.25">
      <c r="A334" s="147">
        <v>331</v>
      </c>
      <c r="B334" s="41" t="s">
        <v>146</v>
      </c>
      <c r="C334" s="39">
        <v>42858</v>
      </c>
      <c r="D334" s="39"/>
      <c r="E334" s="40" t="s">
        <v>2618</v>
      </c>
      <c r="F334" s="129" t="s">
        <v>66</v>
      </c>
      <c r="G334" s="126" t="s">
        <v>75</v>
      </c>
      <c r="H334" s="41" t="s">
        <v>2079</v>
      </c>
      <c r="I334" s="42">
        <v>15000000</v>
      </c>
      <c r="J334" s="131">
        <f t="shared" si="27"/>
        <v>15000000</v>
      </c>
      <c r="K334" s="133" t="s">
        <v>85</v>
      </c>
      <c r="L334" s="41" t="s">
        <v>635</v>
      </c>
      <c r="M334" s="127">
        <v>42859</v>
      </c>
      <c r="N334" s="127">
        <v>42981</v>
      </c>
      <c r="O334" s="127">
        <v>42981</v>
      </c>
      <c r="P334" s="134">
        <f t="shared" si="29"/>
        <v>122</v>
      </c>
      <c r="Q334" s="136">
        <f t="shared" si="30"/>
        <v>4.0666666666666664</v>
      </c>
      <c r="R334" s="58"/>
      <c r="S334" s="47"/>
      <c r="T334" s="47"/>
      <c r="U334" s="47"/>
      <c r="V334" s="47"/>
      <c r="W334" s="47"/>
      <c r="X334" s="139">
        <f t="shared" si="28"/>
        <v>0</v>
      </c>
      <c r="Y334" s="48"/>
      <c r="Z334" s="49"/>
      <c r="AA334" s="47"/>
      <c r="AB334" s="47"/>
      <c r="AC334" s="47"/>
      <c r="AD334" s="47"/>
      <c r="AE334" s="47"/>
      <c r="AF334" s="47"/>
      <c r="AG334" s="41"/>
      <c r="AH334" s="41"/>
      <c r="AI334" s="41"/>
      <c r="AJ334" s="41"/>
      <c r="AK334" s="51" t="e">
        <f>IF(#REF!="TERMINADO",100,100*(#REF!-M334+1)/P334)</f>
        <v>#REF!</v>
      </c>
      <c r="AL334" s="157"/>
      <c r="AM334" s="59"/>
      <c r="AN334" s="159"/>
      <c r="AO334" s="159"/>
      <c r="AP334" s="159"/>
      <c r="AQ334" s="41"/>
      <c r="AR334" s="107"/>
    </row>
    <row r="335" spans="1:44" ht="13.5" customHeight="1" thickTop="1" thickBot="1" x14ac:dyDescent="0.25">
      <c r="A335" s="147">
        <v>332</v>
      </c>
      <c r="B335" s="41" t="s">
        <v>2158</v>
      </c>
      <c r="C335" s="39">
        <v>42859</v>
      </c>
      <c r="D335" s="39"/>
      <c r="E335" s="40" t="s">
        <v>2619</v>
      </c>
      <c r="F335" s="129" t="s">
        <v>66</v>
      </c>
      <c r="G335" s="126" t="s">
        <v>75</v>
      </c>
      <c r="H335" s="41" t="s">
        <v>2079</v>
      </c>
      <c r="I335" s="42">
        <v>55000000</v>
      </c>
      <c r="J335" s="131">
        <f t="shared" si="27"/>
        <v>55000000</v>
      </c>
      <c r="K335" s="133" t="s">
        <v>85</v>
      </c>
      <c r="L335" s="41" t="s">
        <v>439</v>
      </c>
      <c r="M335" s="127">
        <v>42859</v>
      </c>
      <c r="N335" s="127">
        <v>43024</v>
      </c>
      <c r="O335" s="127">
        <v>43024</v>
      </c>
      <c r="P335" s="134">
        <f t="shared" si="29"/>
        <v>165</v>
      </c>
      <c r="Q335" s="173">
        <f t="shared" si="30"/>
        <v>5.5</v>
      </c>
      <c r="R335" s="58"/>
      <c r="S335" s="47"/>
      <c r="T335" s="47"/>
      <c r="U335" s="47"/>
      <c r="V335" s="47"/>
      <c r="W335" s="47"/>
      <c r="X335" s="139">
        <f t="shared" si="28"/>
        <v>0</v>
      </c>
      <c r="Y335" s="48"/>
      <c r="Z335" s="49"/>
      <c r="AA335" s="47"/>
      <c r="AB335" s="47"/>
      <c r="AC335" s="47"/>
      <c r="AD335" s="47"/>
      <c r="AE335" s="47"/>
      <c r="AF335" s="47"/>
      <c r="AG335" s="41"/>
      <c r="AH335" s="41"/>
      <c r="AI335" s="41"/>
      <c r="AJ335" s="41"/>
      <c r="AK335" s="51" t="e">
        <f>IF(#REF!="TERMINADO",100,100*(#REF!-M335+1)/P335)</f>
        <v>#REF!</v>
      </c>
      <c r="AL335" s="157"/>
      <c r="AM335" s="59"/>
      <c r="AN335" s="159"/>
      <c r="AO335" s="159"/>
      <c r="AP335" s="159"/>
      <c r="AQ335" s="41"/>
      <c r="AR335" s="107"/>
    </row>
    <row r="336" spans="1:44" ht="13.5" customHeight="1" thickTop="1" thickBot="1" x14ac:dyDescent="0.25">
      <c r="A336" s="147">
        <v>333</v>
      </c>
      <c r="B336" s="41" t="s">
        <v>2158</v>
      </c>
      <c r="C336" s="39">
        <v>42859</v>
      </c>
      <c r="D336" s="39"/>
      <c r="E336" s="40" t="s">
        <v>2395</v>
      </c>
      <c r="F336" s="129" t="s">
        <v>66</v>
      </c>
      <c r="G336" s="126" t="s">
        <v>75</v>
      </c>
      <c r="H336" s="41" t="s">
        <v>2079</v>
      </c>
      <c r="I336" s="42">
        <v>24750000</v>
      </c>
      <c r="J336" s="131">
        <f t="shared" si="27"/>
        <v>24750000</v>
      </c>
      <c r="K336" s="133" t="s">
        <v>85</v>
      </c>
      <c r="L336" s="41" t="s">
        <v>2620</v>
      </c>
      <c r="M336" s="127">
        <v>42859</v>
      </c>
      <c r="N336" s="127">
        <v>43024</v>
      </c>
      <c r="O336" s="127">
        <f>+N336+P406</f>
        <v>43181</v>
      </c>
      <c r="P336" s="134">
        <f t="shared" si="29"/>
        <v>322</v>
      </c>
      <c r="Q336" s="136">
        <f t="shared" si="30"/>
        <v>10.733333333333333</v>
      </c>
      <c r="R336" s="58"/>
      <c r="S336" s="47"/>
      <c r="T336" s="47"/>
      <c r="U336" s="47"/>
      <c r="V336" s="47"/>
      <c r="W336" s="47"/>
      <c r="X336" s="139">
        <f t="shared" si="28"/>
        <v>0</v>
      </c>
      <c r="Y336" s="48"/>
      <c r="Z336" s="49"/>
      <c r="AA336" s="47"/>
      <c r="AB336" s="47"/>
      <c r="AC336" s="47"/>
      <c r="AD336" s="47"/>
      <c r="AE336" s="47"/>
      <c r="AF336" s="47"/>
      <c r="AG336" s="41"/>
      <c r="AH336" s="41"/>
      <c r="AI336" s="41"/>
      <c r="AJ336" s="41"/>
      <c r="AK336" s="51" t="e">
        <f>IF(#REF!="TERMINADO",100,100*(#REF!-M336+1)/P336)</f>
        <v>#REF!</v>
      </c>
      <c r="AL336" s="157"/>
      <c r="AM336" s="59"/>
      <c r="AN336" s="159"/>
      <c r="AO336" s="159"/>
      <c r="AP336" s="159"/>
      <c r="AQ336" s="41"/>
      <c r="AR336" s="107"/>
    </row>
    <row r="337" spans="1:44" ht="13.5" customHeight="1" thickTop="1" thickBot="1" x14ac:dyDescent="0.25">
      <c r="A337" s="147">
        <v>334</v>
      </c>
      <c r="B337" s="41" t="s">
        <v>146</v>
      </c>
      <c r="C337" s="39">
        <v>42859</v>
      </c>
      <c r="D337" s="39"/>
      <c r="E337" s="40" t="s">
        <v>2621</v>
      </c>
      <c r="F337" s="129" t="s">
        <v>66</v>
      </c>
      <c r="G337" s="126" t="s">
        <v>75</v>
      </c>
      <c r="H337" s="41" t="s">
        <v>2079</v>
      </c>
      <c r="I337" s="42">
        <v>17500000</v>
      </c>
      <c r="J337" s="131">
        <f t="shared" si="27"/>
        <v>17500000</v>
      </c>
      <c r="K337" s="133" t="s">
        <v>85</v>
      </c>
      <c r="L337" s="41" t="s">
        <v>2622</v>
      </c>
      <c r="M337" s="127">
        <v>42859</v>
      </c>
      <c r="N337" s="127">
        <v>43011</v>
      </c>
      <c r="O337" s="127">
        <v>43011</v>
      </c>
      <c r="P337" s="134">
        <f t="shared" si="29"/>
        <v>152</v>
      </c>
      <c r="Q337" s="136">
        <f t="shared" si="30"/>
        <v>5.0666666666666664</v>
      </c>
      <c r="R337" s="58"/>
      <c r="S337" s="47"/>
      <c r="T337" s="47"/>
      <c r="U337" s="47"/>
      <c r="V337" s="47"/>
      <c r="W337" s="47"/>
      <c r="X337" s="139">
        <f t="shared" si="28"/>
        <v>0</v>
      </c>
      <c r="Y337" s="48"/>
      <c r="Z337" s="49"/>
      <c r="AA337" s="47"/>
      <c r="AB337" s="47"/>
      <c r="AC337" s="47"/>
      <c r="AD337" s="47"/>
      <c r="AE337" s="47"/>
      <c r="AF337" s="47"/>
      <c r="AG337" s="41"/>
      <c r="AH337" s="41"/>
      <c r="AI337" s="41"/>
      <c r="AJ337" s="41"/>
      <c r="AK337" s="51" t="e">
        <f>IF(#REF!="TERMINADO",100,100*(#REF!-M337+1)/P337)</f>
        <v>#REF!</v>
      </c>
      <c r="AL337" s="157"/>
      <c r="AM337" s="59"/>
      <c r="AN337" s="159"/>
      <c r="AO337" s="159"/>
      <c r="AP337" s="159"/>
      <c r="AQ337" s="41"/>
      <c r="AR337" s="107"/>
    </row>
    <row r="338" spans="1:44" ht="13.5" customHeight="1" thickTop="1" thickBot="1" x14ac:dyDescent="0.25">
      <c r="A338" s="147">
        <v>335</v>
      </c>
      <c r="B338" s="41" t="s">
        <v>2158</v>
      </c>
      <c r="C338" s="39">
        <v>42859</v>
      </c>
      <c r="D338" s="39"/>
      <c r="E338" s="40" t="s">
        <v>2623</v>
      </c>
      <c r="F338" s="129" t="s">
        <v>66</v>
      </c>
      <c r="G338" s="126" t="s">
        <v>75</v>
      </c>
      <c r="H338" s="41" t="s">
        <v>2079</v>
      </c>
      <c r="I338" s="42">
        <v>29150000</v>
      </c>
      <c r="J338" s="131">
        <f t="shared" si="27"/>
        <v>29150000</v>
      </c>
      <c r="K338" s="133" t="s">
        <v>85</v>
      </c>
      <c r="L338" s="41" t="s">
        <v>2624</v>
      </c>
      <c r="M338" s="127">
        <v>42865</v>
      </c>
      <c r="N338" s="127">
        <v>43030</v>
      </c>
      <c r="O338" s="127">
        <v>43031</v>
      </c>
      <c r="P338" s="134">
        <f t="shared" si="29"/>
        <v>166</v>
      </c>
      <c r="Q338" s="136">
        <f t="shared" si="30"/>
        <v>5.5333333333333332</v>
      </c>
      <c r="R338" s="58"/>
      <c r="S338" s="47"/>
      <c r="T338" s="47"/>
      <c r="U338" s="47"/>
      <c r="V338" s="47"/>
      <c r="W338" s="47"/>
      <c r="X338" s="139">
        <f t="shared" si="28"/>
        <v>0</v>
      </c>
      <c r="Y338" s="48"/>
      <c r="Z338" s="49"/>
      <c r="AA338" s="47"/>
      <c r="AB338" s="47"/>
      <c r="AC338" s="47"/>
      <c r="AD338" s="47"/>
      <c r="AE338" s="47"/>
      <c r="AF338" s="47"/>
      <c r="AG338" s="41"/>
      <c r="AH338" s="41"/>
      <c r="AI338" s="41"/>
      <c r="AJ338" s="41"/>
      <c r="AK338" s="51" t="e">
        <f>IF(#REF!="TERMINADO",100,100*(#REF!-M338+1)/P338)</f>
        <v>#REF!</v>
      </c>
      <c r="AL338" s="157"/>
      <c r="AM338" s="59"/>
      <c r="AN338" s="159"/>
      <c r="AO338" s="159"/>
      <c r="AP338" s="159"/>
      <c r="AQ338" s="41"/>
      <c r="AR338" s="107"/>
    </row>
    <row r="339" spans="1:44" ht="13.5" customHeight="1" thickTop="1" thickBot="1" x14ac:dyDescent="0.25">
      <c r="A339" s="147">
        <v>336</v>
      </c>
      <c r="B339" s="41" t="s">
        <v>2158</v>
      </c>
      <c r="C339" s="39">
        <v>42860</v>
      </c>
      <c r="D339" s="39"/>
      <c r="E339" s="40" t="s">
        <v>2625</v>
      </c>
      <c r="F339" s="129" t="s">
        <v>66</v>
      </c>
      <c r="G339" s="126" t="s">
        <v>75</v>
      </c>
      <c r="H339" s="41" t="s">
        <v>2079</v>
      </c>
      <c r="I339" s="42">
        <v>27750000</v>
      </c>
      <c r="J339" s="131">
        <f t="shared" si="27"/>
        <v>27750000</v>
      </c>
      <c r="K339" s="133" t="s">
        <v>85</v>
      </c>
      <c r="L339" s="41" t="s">
        <v>454</v>
      </c>
      <c r="M339" s="127">
        <v>42860</v>
      </c>
      <c r="N339" s="127">
        <v>43025</v>
      </c>
      <c r="O339" s="127">
        <v>43025</v>
      </c>
      <c r="P339" s="134">
        <f t="shared" si="29"/>
        <v>165</v>
      </c>
      <c r="Q339" s="136">
        <f t="shared" si="30"/>
        <v>5.5</v>
      </c>
      <c r="R339" s="58"/>
      <c r="S339" s="47"/>
      <c r="T339" s="47"/>
      <c r="U339" s="47"/>
      <c r="V339" s="47"/>
      <c r="W339" s="47"/>
      <c r="X339" s="139">
        <f t="shared" si="28"/>
        <v>0</v>
      </c>
      <c r="Y339" s="48"/>
      <c r="Z339" s="49"/>
      <c r="AA339" s="47"/>
      <c r="AB339" s="47"/>
      <c r="AC339" s="47"/>
      <c r="AD339" s="47"/>
      <c r="AE339" s="47"/>
      <c r="AF339" s="47"/>
      <c r="AG339" s="41"/>
      <c r="AH339" s="41"/>
      <c r="AI339" s="41"/>
      <c r="AJ339" s="41"/>
      <c r="AK339" s="51" t="e">
        <f>IF(#REF!="TERMINADO",100,100*(#REF!-M339+1)/P339)</f>
        <v>#REF!</v>
      </c>
      <c r="AL339" s="157"/>
      <c r="AM339" s="59"/>
      <c r="AN339" s="159"/>
      <c r="AO339" s="159"/>
      <c r="AP339" s="159"/>
      <c r="AQ339" s="41"/>
      <c r="AR339" s="107"/>
    </row>
    <row r="340" spans="1:44" ht="13.5" customHeight="1" thickTop="1" thickBot="1" x14ac:dyDescent="0.25">
      <c r="A340" s="147">
        <v>337</v>
      </c>
      <c r="B340" s="41" t="s">
        <v>2223</v>
      </c>
      <c r="C340" s="39">
        <v>42860</v>
      </c>
      <c r="D340" s="39"/>
      <c r="E340" s="40" t="s">
        <v>2626</v>
      </c>
      <c r="F340" s="129" t="s">
        <v>66</v>
      </c>
      <c r="G340" s="126" t="s">
        <v>75</v>
      </c>
      <c r="H340" s="41" t="s">
        <v>2079</v>
      </c>
      <c r="I340" s="42">
        <v>7500000</v>
      </c>
      <c r="J340" s="131">
        <f t="shared" si="27"/>
        <v>7500000</v>
      </c>
      <c r="K340" s="133" t="s">
        <v>85</v>
      </c>
      <c r="L340" s="41" t="s">
        <v>369</v>
      </c>
      <c r="M340" s="127">
        <v>42860</v>
      </c>
      <c r="N340" s="127">
        <v>42929</v>
      </c>
      <c r="O340" s="127">
        <v>42929</v>
      </c>
      <c r="P340" s="134">
        <f t="shared" si="29"/>
        <v>69</v>
      </c>
      <c r="Q340" s="136">
        <f t="shared" si="30"/>
        <v>2.2999999999999998</v>
      </c>
      <c r="R340" s="58"/>
      <c r="S340" s="47"/>
      <c r="T340" s="47"/>
      <c r="U340" s="47"/>
      <c r="V340" s="47"/>
      <c r="W340" s="47"/>
      <c r="X340" s="139">
        <f t="shared" si="28"/>
        <v>0</v>
      </c>
      <c r="Y340" s="48"/>
      <c r="Z340" s="49"/>
      <c r="AA340" s="47"/>
      <c r="AB340" s="47"/>
      <c r="AC340" s="47"/>
      <c r="AD340" s="47"/>
      <c r="AE340" s="47"/>
      <c r="AF340" s="47"/>
      <c r="AG340" s="41"/>
      <c r="AH340" s="41"/>
      <c r="AI340" s="41"/>
      <c r="AJ340" s="41"/>
      <c r="AK340" s="51" t="e">
        <f>IF(#REF!="TERMINADO",100,100*(#REF!-M340+1)/P340)</f>
        <v>#REF!</v>
      </c>
      <c r="AL340" s="157"/>
      <c r="AM340" s="59"/>
      <c r="AN340" s="159"/>
      <c r="AO340" s="159"/>
      <c r="AP340" s="159"/>
      <c r="AQ340" s="41"/>
      <c r="AR340" s="107"/>
    </row>
    <row r="341" spans="1:44" ht="13.5" customHeight="1" thickTop="1" thickBot="1" x14ac:dyDescent="0.25">
      <c r="A341" s="147">
        <v>338</v>
      </c>
      <c r="B341" s="41" t="s">
        <v>2158</v>
      </c>
      <c r="C341" s="39">
        <v>42860</v>
      </c>
      <c r="D341" s="39"/>
      <c r="E341" s="40" t="s">
        <v>2627</v>
      </c>
      <c r="F341" s="129" t="s">
        <v>66</v>
      </c>
      <c r="G341" s="126" t="s">
        <v>71</v>
      </c>
      <c r="H341" s="41" t="s">
        <v>2079</v>
      </c>
      <c r="I341" s="42">
        <v>26457944</v>
      </c>
      <c r="J341" s="131">
        <f t="shared" si="27"/>
        <v>26457944</v>
      </c>
      <c r="K341" s="133" t="s">
        <v>85</v>
      </c>
      <c r="L341" s="41" t="s">
        <v>2628</v>
      </c>
      <c r="M341" s="127">
        <v>42864</v>
      </c>
      <c r="N341" s="127">
        <v>43100</v>
      </c>
      <c r="O341" s="127">
        <v>43100</v>
      </c>
      <c r="P341" s="134">
        <f t="shared" si="29"/>
        <v>236</v>
      </c>
      <c r="Q341" s="136">
        <f t="shared" si="30"/>
        <v>7.8666666666666663</v>
      </c>
      <c r="R341" s="58"/>
      <c r="S341" s="47"/>
      <c r="T341" s="47"/>
      <c r="U341" s="47"/>
      <c r="V341" s="47"/>
      <c r="W341" s="47"/>
      <c r="X341" s="139">
        <f t="shared" si="28"/>
        <v>0</v>
      </c>
      <c r="Y341" s="48"/>
      <c r="Z341" s="49"/>
      <c r="AA341" s="47"/>
      <c r="AB341" s="47"/>
      <c r="AC341" s="47"/>
      <c r="AD341" s="47"/>
      <c r="AE341" s="47"/>
      <c r="AF341" s="47"/>
      <c r="AG341" s="41"/>
      <c r="AH341" s="41"/>
      <c r="AI341" s="41"/>
      <c r="AJ341" s="41"/>
      <c r="AK341" s="51" t="e">
        <f>IF(#REF!="TERMINADO",100,100*(#REF!-M341+1)/P341)</f>
        <v>#REF!</v>
      </c>
      <c r="AL341" s="157"/>
      <c r="AM341" s="59"/>
      <c r="AN341" s="159"/>
      <c r="AO341" s="159"/>
      <c r="AP341" s="159"/>
      <c r="AQ341" s="41"/>
      <c r="AR341" s="107"/>
    </row>
    <row r="342" spans="1:44" ht="13.5" customHeight="1" thickTop="1" thickBot="1" x14ac:dyDescent="0.25">
      <c r="A342" s="147">
        <v>339</v>
      </c>
      <c r="B342" s="41" t="s">
        <v>53</v>
      </c>
      <c r="C342" s="39">
        <v>42860</v>
      </c>
      <c r="D342" s="39"/>
      <c r="E342" s="40" t="s">
        <v>2629</v>
      </c>
      <c r="F342" s="129" t="s">
        <v>66</v>
      </c>
      <c r="G342" s="126" t="s">
        <v>71</v>
      </c>
      <c r="H342" s="41" t="s">
        <v>2079</v>
      </c>
      <c r="I342" s="42">
        <v>36000000</v>
      </c>
      <c r="J342" s="131">
        <f t="shared" si="27"/>
        <v>36000000</v>
      </c>
      <c r="K342" s="133" t="s">
        <v>85</v>
      </c>
      <c r="L342" s="41" t="s">
        <v>2630</v>
      </c>
      <c r="M342" s="127">
        <v>42863</v>
      </c>
      <c r="N342" s="127">
        <v>43046</v>
      </c>
      <c r="O342" s="127">
        <v>43046</v>
      </c>
      <c r="P342" s="134">
        <f t="shared" si="29"/>
        <v>183</v>
      </c>
      <c r="Q342" s="136">
        <f t="shared" si="30"/>
        <v>6.1</v>
      </c>
      <c r="R342" s="58"/>
      <c r="S342" s="47"/>
      <c r="T342" s="47"/>
      <c r="U342" s="47"/>
      <c r="V342" s="47"/>
      <c r="W342" s="47"/>
      <c r="X342" s="139">
        <f t="shared" si="28"/>
        <v>0</v>
      </c>
      <c r="Y342" s="48"/>
      <c r="Z342" s="49"/>
      <c r="AA342" s="47"/>
      <c r="AB342" s="47"/>
      <c r="AC342" s="47"/>
      <c r="AD342" s="47"/>
      <c r="AE342" s="47"/>
      <c r="AF342" s="47"/>
      <c r="AG342" s="41"/>
      <c r="AH342" s="41"/>
      <c r="AI342" s="41"/>
      <c r="AJ342" s="41"/>
      <c r="AK342" s="51" t="e">
        <f>IF(#REF!="TERMINADO",100,100*(#REF!-M342+1)/P342)</f>
        <v>#REF!</v>
      </c>
      <c r="AL342" s="157"/>
      <c r="AM342" s="59"/>
      <c r="AN342" s="159"/>
      <c r="AO342" s="159"/>
      <c r="AP342" s="159"/>
      <c r="AQ342" s="41"/>
      <c r="AR342" s="107"/>
    </row>
    <row r="343" spans="1:44" ht="13.5" customHeight="1" thickTop="1" thickBot="1" x14ac:dyDescent="0.25">
      <c r="A343" s="147">
        <v>340</v>
      </c>
      <c r="B343" s="41" t="s">
        <v>2160</v>
      </c>
      <c r="C343" s="39">
        <v>42863</v>
      </c>
      <c r="D343" s="39"/>
      <c r="E343" s="40" t="s">
        <v>2631</v>
      </c>
      <c r="F343" s="129" t="s">
        <v>66</v>
      </c>
      <c r="G343" s="126" t="s">
        <v>75</v>
      </c>
      <c r="H343" s="41" t="s">
        <v>2079</v>
      </c>
      <c r="I343" s="42">
        <v>31500000</v>
      </c>
      <c r="J343" s="131">
        <f t="shared" si="27"/>
        <v>31500000</v>
      </c>
      <c r="K343" s="133" t="s">
        <v>85</v>
      </c>
      <c r="L343" s="41" t="s">
        <v>541</v>
      </c>
      <c r="M343" s="127">
        <v>42863</v>
      </c>
      <c r="N343" s="127">
        <v>42998</v>
      </c>
      <c r="O343" s="127">
        <v>42998</v>
      </c>
      <c r="P343" s="134">
        <f t="shared" si="29"/>
        <v>135</v>
      </c>
      <c r="Q343" s="136">
        <f t="shared" si="30"/>
        <v>4.5</v>
      </c>
      <c r="R343" s="58"/>
      <c r="S343" s="47"/>
      <c r="T343" s="47"/>
      <c r="U343" s="47"/>
      <c r="V343" s="47"/>
      <c r="W343" s="47"/>
      <c r="X343" s="139">
        <f t="shared" si="28"/>
        <v>0</v>
      </c>
      <c r="Y343" s="48"/>
      <c r="Z343" s="49"/>
      <c r="AA343" s="47"/>
      <c r="AB343" s="47"/>
      <c r="AC343" s="47"/>
      <c r="AD343" s="47"/>
      <c r="AE343" s="47"/>
      <c r="AF343" s="47"/>
      <c r="AG343" s="41"/>
      <c r="AH343" s="41"/>
      <c r="AI343" s="41"/>
      <c r="AJ343" s="41"/>
      <c r="AK343" s="51" t="e">
        <f>IF(#REF!="TERMINADO",100,100*(#REF!-M343+1)/P343)</f>
        <v>#REF!</v>
      </c>
      <c r="AL343" s="157"/>
      <c r="AM343" s="59"/>
      <c r="AN343" s="159"/>
      <c r="AO343" s="159"/>
      <c r="AP343" s="159"/>
      <c r="AQ343" s="41"/>
      <c r="AR343" s="107"/>
    </row>
    <row r="344" spans="1:44" ht="13.5" customHeight="1" thickTop="1" thickBot="1" x14ac:dyDescent="0.25">
      <c r="A344" s="147">
        <v>341</v>
      </c>
      <c r="B344" s="41" t="s">
        <v>2160</v>
      </c>
      <c r="C344" s="39">
        <v>42863</v>
      </c>
      <c r="D344" s="39"/>
      <c r="E344" s="40" t="s">
        <v>2632</v>
      </c>
      <c r="F344" s="129" t="s">
        <v>66</v>
      </c>
      <c r="G344" s="126" t="s">
        <v>75</v>
      </c>
      <c r="H344" s="41" t="s">
        <v>2079</v>
      </c>
      <c r="I344" s="42">
        <v>31500000</v>
      </c>
      <c r="J344" s="131">
        <f t="shared" si="27"/>
        <v>31500000</v>
      </c>
      <c r="K344" s="133" t="s">
        <v>85</v>
      </c>
      <c r="L344" s="41" t="s">
        <v>539</v>
      </c>
      <c r="M344" s="127">
        <v>42863</v>
      </c>
      <c r="N344" s="127">
        <v>42998</v>
      </c>
      <c r="O344" s="127">
        <v>42998</v>
      </c>
      <c r="P344" s="134">
        <f t="shared" si="29"/>
        <v>135</v>
      </c>
      <c r="Q344" s="136">
        <f t="shared" si="30"/>
        <v>4.5</v>
      </c>
      <c r="R344" s="58"/>
      <c r="S344" s="47"/>
      <c r="T344" s="47"/>
      <c r="U344" s="47"/>
      <c r="V344" s="47"/>
      <c r="W344" s="47"/>
      <c r="X344" s="139">
        <f t="shared" si="28"/>
        <v>0</v>
      </c>
      <c r="Y344" s="48"/>
      <c r="Z344" s="49"/>
      <c r="AA344" s="47"/>
      <c r="AB344" s="47"/>
      <c r="AC344" s="47"/>
      <c r="AD344" s="47"/>
      <c r="AE344" s="47"/>
      <c r="AF344" s="47"/>
      <c r="AG344" s="41"/>
      <c r="AH344" s="41"/>
      <c r="AI344" s="41"/>
      <c r="AJ344" s="41"/>
      <c r="AK344" s="51" t="e">
        <f>IF(#REF!="TERMINADO",100,100*(#REF!-M344+1)/P344)</f>
        <v>#REF!</v>
      </c>
      <c r="AL344" s="157"/>
      <c r="AM344" s="59"/>
      <c r="AN344" s="159"/>
      <c r="AO344" s="159"/>
      <c r="AP344" s="159"/>
      <c r="AQ344" s="41"/>
      <c r="AR344" s="107"/>
    </row>
    <row r="345" spans="1:44" ht="13.5" customHeight="1" thickTop="1" thickBot="1" x14ac:dyDescent="0.25">
      <c r="A345" s="147">
        <v>342</v>
      </c>
      <c r="B345" s="41" t="s">
        <v>146</v>
      </c>
      <c r="C345" s="39">
        <v>42863</v>
      </c>
      <c r="D345" s="39"/>
      <c r="E345" s="40" t="s">
        <v>2633</v>
      </c>
      <c r="F345" s="129" t="s">
        <v>66</v>
      </c>
      <c r="G345" s="126" t="s">
        <v>71</v>
      </c>
      <c r="H345" s="41" t="s">
        <v>2079</v>
      </c>
      <c r="I345" s="42">
        <v>5000000</v>
      </c>
      <c r="J345" s="131">
        <f t="shared" si="27"/>
        <v>5000000</v>
      </c>
      <c r="K345" s="133" t="s">
        <v>85</v>
      </c>
      <c r="L345" s="41" t="s">
        <v>2634</v>
      </c>
      <c r="M345" s="127">
        <v>42863</v>
      </c>
      <c r="N345" s="127">
        <v>43012</v>
      </c>
      <c r="O345" s="127">
        <v>43012</v>
      </c>
      <c r="P345" s="134">
        <f t="shared" si="29"/>
        <v>149</v>
      </c>
      <c r="Q345" s="136">
        <f t="shared" si="30"/>
        <v>4.9666666666666668</v>
      </c>
      <c r="R345" s="58"/>
      <c r="S345" s="47"/>
      <c r="T345" s="47"/>
      <c r="U345" s="47"/>
      <c r="V345" s="47"/>
      <c r="W345" s="47"/>
      <c r="X345" s="139">
        <f t="shared" si="28"/>
        <v>0</v>
      </c>
      <c r="Y345" s="48"/>
      <c r="Z345" s="49"/>
      <c r="AA345" s="47"/>
      <c r="AB345" s="47"/>
      <c r="AC345" s="47"/>
      <c r="AD345" s="47"/>
      <c r="AE345" s="47"/>
      <c r="AF345" s="47"/>
      <c r="AG345" s="41"/>
      <c r="AH345" s="41"/>
      <c r="AI345" s="41"/>
      <c r="AJ345" s="41"/>
      <c r="AK345" s="51" t="e">
        <f>IF(#REF!="TERMINADO",100,100*(#REF!-M345+1)/P345)</f>
        <v>#REF!</v>
      </c>
      <c r="AL345" s="157"/>
      <c r="AM345" s="59"/>
      <c r="AN345" s="159"/>
      <c r="AO345" s="159"/>
      <c r="AP345" s="159"/>
      <c r="AQ345" s="41"/>
      <c r="AR345" s="107"/>
    </row>
    <row r="346" spans="1:44" ht="13.5" customHeight="1" thickTop="1" thickBot="1" x14ac:dyDescent="0.25">
      <c r="A346" s="147">
        <v>343</v>
      </c>
      <c r="B346" s="41" t="s">
        <v>146</v>
      </c>
      <c r="C346" s="39">
        <v>42863</v>
      </c>
      <c r="D346" s="39"/>
      <c r="E346" s="40" t="s">
        <v>2635</v>
      </c>
      <c r="F346" s="129" t="s">
        <v>66</v>
      </c>
      <c r="G346" s="126" t="s">
        <v>75</v>
      </c>
      <c r="H346" s="41" t="s">
        <v>2079</v>
      </c>
      <c r="I346" s="42">
        <v>11700000</v>
      </c>
      <c r="J346" s="131">
        <f t="shared" ref="J346:J377" si="31">+I346+Z346+AB346+AD346+AF346</f>
        <v>11700000</v>
      </c>
      <c r="K346" s="133" t="s">
        <v>85</v>
      </c>
      <c r="L346" s="41" t="s">
        <v>2636</v>
      </c>
      <c r="M346" s="127">
        <v>42866</v>
      </c>
      <c r="N346" s="127">
        <v>42957</v>
      </c>
      <c r="O346" s="127">
        <v>42957</v>
      </c>
      <c r="P346" s="134">
        <f t="shared" si="29"/>
        <v>91</v>
      </c>
      <c r="Q346" s="136">
        <f t="shared" si="30"/>
        <v>3.0333333333333332</v>
      </c>
      <c r="R346" s="58"/>
      <c r="S346" s="47"/>
      <c r="T346" s="47"/>
      <c r="U346" s="47"/>
      <c r="V346" s="47"/>
      <c r="W346" s="47"/>
      <c r="X346" s="139">
        <f t="shared" si="28"/>
        <v>0</v>
      </c>
      <c r="Y346" s="48"/>
      <c r="Z346" s="49"/>
      <c r="AA346" s="47"/>
      <c r="AB346" s="47"/>
      <c r="AC346" s="47"/>
      <c r="AD346" s="47"/>
      <c r="AE346" s="47"/>
      <c r="AF346" s="47"/>
      <c r="AG346" s="41"/>
      <c r="AH346" s="41"/>
      <c r="AI346" s="41"/>
      <c r="AJ346" s="41"/>
      <c r="AK346" s="51" t="e">
        <f>IF(#REF!="TERMINADO",100,100*(#REF!-M346+1)/P346)</f>
        <v>#REF!</v>
      </c>
      <c r="AL346" s="157"/>
      <c r="AM346" s="59"/>
      <c r="AN346" s="159"/>
      <c r="AO346" s="159"/>
      <c r="AP346" s="159"/>
      <c r="AQ346" s="41"/>
      <c r="AR346" s="107"/>
    </row>
    <row r="347" spans="1:44" ht="13.5" customHeight="1" thickTop="1" thickBot="1" x14ac:dyDescent="0.25">
      <c r="A347" s="147">
        <v>344</v>
      </c>
      <c r="B347" s="41" t="s">
        <v>146</v>
      </c>
      <c r="C347" s="39">
        <v>42863</v>
      </c>
      <c r="D347" s="39"/>
      <c r="E347" s="40" t="s">
        <v>2591</v>
      </c>
      <c r="F347" s="129" t="s">
        <v>66</v>
      </c>
      <c r="G347" s="126" t="s">
        <v>75</v>
      </c>
      <c r="H347" s="41" t="s">
        <v>2079</v>
      </c>
      <c r="I347" s="42">
        <v>8933333</v>
      </c>
      <c r="J347" s="131">
        <f t="shared" si="31"/>
        <v>8933333</v>
      </c>
      <c r="K347" s="133" t="s">
        <v>85</v>
      </c>
      <c r="L347" s="41" t="s">
        <v>849</v>
      </c>
      <c r="M347" s="127">
        <v>42864</v>
      </c>
      <c r="N347" s="127">
        <v>42944</v>
      </c>
      <c r="O347" s="127">
        <v>42944</v>
      </c>
      <c r="P347" s="134">
        <f t="shared" si="29"/>
        <v>80</v>
      </c>
      <c r="Q347" s="136">
        <f t="shared" si="30"/>
        <v>2.6666666666666665</v>
      </c>
      <c r="R347" s="58"/>
      <c r="S347" s="47"/>
      <c r="T347" s="47"/>
      <c r="U347" s="47"/>
      <c r="V347" s="47"/>
      <c r="W347" s="47"/>
      <c r="X347" s="139">
        <f t="shared" si="28"/>
        <v>0</v>
      </c>
      <c r="Y347" s="48"/>
      <c r="Z347" s="49"/>
      <c r="AA347" s="47"/>
      <c r="AB347" s="47"/>
      <c r="AC347" s="47"/>
      <c r="AD347" s="47"/>
      <c r="AE347" s="47"/>
      <c r="AF347" s="47"/>
      <c r="AG347" s="41"/>
      <c r="AH347" s="41"/>
      <c r="AI347" s="41"/>
      <c r="AJ347" s="41"/>
      <c r="AK347" s="51" t="e">
        <f>IF(#REF!="TERMINADO",100,100*(#REF!-M347+1)/P347)</f>
        <v>#REF!</v>
      </c>
      <c r="AL347" s="157"/>
      <c r="AM347" s="59"/>
      <c r="AN347" s="159"/>
      <c r="AO347" s="159"/>
      <c r="AP347" s="159"/>
      <c r="AQ347" s="41"/>
      <c r="AR347" s="107"/>
    </row>
    <row r="348" spans="1:44" ht="13.5" customHeight="1" thickTop="1" thickBot="1" x14ac:dyDescent="0.25">
      <c r="A348" s="147">
        <v>345</v>
      </c>
      <c r="B348" s="41" t="s">
        <v>53</v>
      </c>
      <c r="C348" s="39">
        <v>42864</v>
      </c>
      <c r="D348" s="39"/>
      <c r="E348" s="40" t="s">
        <v>2637</v>
      </c>
      <c r="F348" s="129" t="s">
        <v>66</v>
      </c>
      <c r="G348" s="126" t="s">
        <v>75</v>
      </c>
      <c r="H348" s="41" t="s">
        <v>2079</v>
      </c>
      <c r="I348" s="42">
        <v>380000000</v>
      </c>
      <c r="J348" s="131">
        <f t="shared" si="31"/>
        <v>380000000</v>
      </c>
      <c r="K348" s="133" t="s">
        <v>1993</v>
      </c>
      <c r="L348" s="41" t="s">
        <v>2638</v>
      </c>
      <c r="M348" s="127">
        <v>42865</v>
      </c>
      <c r="N348" s="127">
        <v>43078</v>
      </c>
      <c r="O348" s="127">
        <v>43078</v>
      </c>
      <c r="P348" s="134">
        <f>N348-M348</f>
        <v>213</v>
      </c>
      <c r="Q348" s="136">
        <f t="shared" si="30"/>
        <v>7.1</v>
      </c>
      <c r="R348" s="58"/>
      <c r="S348" s="47"/>
      <c r="T348" s="47"/>
      <c r="U348" s="47"/>
      <c r="V348" s="47"/>
      <c r="W348" s="47"/>
      <c r="X348" s="139">
        <f t="shared" si="28"/>
        <v>0</v>
      </c>
      <c r="Y348" s="48"/>
      <c r="Z348" s="49"/>
      <c r="AA348" s="47"/>
      <c r="AB348" s="47"/>
      <c r="AC348" s="47"/>
      <c r="AD348" s="47"/>
      <c r="AE348" s="47"/>
      <c r="AF348" s="47"/>
      <c r="AG348" s="41"/>
      <c r="AH348" s="41"/>
      <c r="AI348" s="41"/>
      <c r="AJ348" s="41"/>
      <c r="AK348" s="51" t="e">
        <f>IF(#REF!="TERMINADO",100,100*(#REF!-M348+1)/P348)</f>
        <v>#REF!</v>
      </c>
      <c r="AL348" s="157"/>
      <c r="AM348" s="59"/>
      <c r="AN348" s="159"/>
      <c r="AO348" s="159"/>
      <c r="AP348" s="159"/>
      <c r="AQ348" s="41"/>
      <c r="AR348" s="107"/>
    </row>
    <row r="349" spans="1:44" ht="13.5" customHeight="1" thickTop="1" thickBot="1" x14ac:dyDescent="0.25">
      <c r="A349" s="147">
        <v>346</v>
      </c>
      <c r="B349" s="41" t="s">
        <v>597</v>
      </c>
      <c r="C349" s="39">
        <v>42865</v>
      </c>
      <c r="D349" s="39" t="s">
        <v>2639</v>
      </c>
      <c r="E349" s="40" t="s">
        <v>2640</v>
      </c>
      <c r="F349" s="129" t="s">
        <v>74</v>
      </c>
      <c r="G349" s="126" t="s">
        <v>79</v>
      </c>
      <c r="H349" s="41" t="s">
        <v>2079</v>
      </c>
      <c r="I349" s="42">
        <v>30000000</v>
      </c>
      <c r="J349" s="131">
        <f t="shared" si="31"/>
        <v>30000000</v>
      </c>
      <c r="K349" s="133" t="s">
        <v>1993</v>
      </c>
      <c r="L349" s="41" t="s">
        <v>2641</v>
      </c>
      <c r="M349" s="127">
        <v>42871</v>
      </c>
      <c r="N349" s="127">
        <v>42931</v>
      </c>
      <c r="O349" s="127">
        <v>42931</v>
      </c>
      <c r="P349" s="134">
        <f>N349-M349</f>
        <v>60</v>
      </c>
      <c r="Q349" s="136">
        <f t="shared" si="30"/>
        <v>2</v>
      </c>
      <c r="R349" s="58"/>
      <c r="S349" s="47"/>
      <c r="T349" s="47"/>
      <c r="U349" s="47"/>
      <c r="V349" s="47"/>
      <c r="W349" s="47"/>
      <c r="X349" s="139">
        <f t="shared" si="28"/>
        <v>0</v>
      </c>
      <c r="Y349" s="48"/>
      <c r="Z349" s="49"/>
      <c r="AA349" s="47"/>
      <c r="AB349" s="47"/>
      <c r="AC349" s="47"/>
      <c r="AD349" s="47"/>
      <c r="AE349" s="47"/>
      <c r="AF349" s="47"/>
      <c r="AG349" s="41"/>
      <c r="AH349" s="41"/>
      <c r="AI349" s="41"/>
      <c r="AJ349" s="41"/>
      <c r="AK349" s="51" t="e">
        <f>IF(#REF!="TERMINADO",100,100*(#REF!-M349+1)/P349)</f>
        <v>#REF!</v>
      </c>
      <c r="AL349" s="157"/>
      <c r="AM349" s="59"/>
      <c r="AN349" s="159"/>
      <c r="AO349" s="159"/>
      <c r="AP349" s="159"/>
      <c r="AQ349" s="41"/>
      <c r="AR349" s="107"/>
    </row>
    <row r="350" spans="1:44" ht="13.5" customHeight="1" thickTop="1" thickBot="1" x14ac:dyDescent="0.25">
      <c r="A350" s="147">
        <v>347</v>
      </c>
      <c r="B350" s="41" t="s">
        <v>2160</v>
      </c>
      <c r="C350" s="39">
        <v>42866</v>
      </c>
      <c r="D350" s="39"/>
      <c r="E350" s="40" t="s">
        <v>2642</v>
      </c>
      <c r="F350" s="129" t="s">
        <v>66</v>
      </c>
      <c r="G350" s="126" t="s">
        <v>75</v>
      </c>
      <c r="H350" s="41" t="s">
        <v>2079</v>
      </c>
      <c r="I350" s="42">
        <v>20000000</v>
      </c>
      <c r="J350" s="131">
        <f t="shared" si="31"/>
        <v>20000000</v>
      </c>
      <c r="K350" s="133" t="s">
        <v>85</v>
      </c>
      <c r="L350" s="41" t="s">
        <v>2643</v>
      </c>
      <c r="M350" s="127">
        <v>42866</v>
      </c>
      <c r="N350" s="127">
        <v>42988</v>
      </c>
      <c r="O350" s="127">
        <v>42988</v>
      </c>
      <c r="P350" s="134">
        <f>O350-M350</f>
        <v>122</v>
      </c>
      <c r="Q350" s="136">
        <f t="shared" si="30"/>
        <v>4.0666666666666664</v>
      </c>
      <c r="R350" s="58"/>
      <c r="S350" s="47"/>
      <c r="T350" s="47"/>
      <c r="U350" s="47"/>
      <c r="V350" s="47"/>
      <c r="W350" s="47"/>
      <c r="X350" s="139">
        <f t="shared" si="28"/>
        <v>0</v>
      </c>
      <c r="Y350" s="48"/>
      <c r="Z350" s="49"/>
      <c r="AA350" s="47"/>
      <c r="AB350" s="47"/>
      <c r="AC350" s="47"/>
      <c r="AD350" s="47"/>
      <c r="AE350" s="47"/>
      <c r="AF350" s="47"/>
      <c r="AG350" s="41"/>
      <c r="AH350" s="41"/>
      <c r="AI350" s="41"/>
      <c r="AJ350" s="41"/>
      <c r="AK350" s="51" t="e">
        <f>IF(#REF!="TERMINADO",100,100*(#REF!-M350+1)/P350)</f>
        <v>#REF!</v>
      </c>
      <c r="AL350" s="157"/>
      <c r="AM350" s="59"/>
      <c r="AN350" s="159"/>
      <c r="AO350" s="159"/>
      <c r="AP350" s="159"/>
      <c r="AQ350" s="41"/>
      <c r="AR350" s="107"/>
    </row>
    <row r="351" spans="1:44" ht="13.5" customHeight="1" thickTop="1" thickBot="1" x14ac:dyDescent="0.25">
      <c r="A351" s="147">
        <v>348</v>
      </c>
      <c r="B351" s="41" t="s">
        <v>146</v>
      </c>
      <c r="C351" s="39">
        <v>42866</v>
      </c>
      <c r="D351" s="39"/>
      <c r="E351" s="40" t="s">
        <v>2644</v>
      </c>
      <c r="F351" s="129" t="s">
        <v>66</v>
      </c>
      <c r="G351" s="126" t="s">
        <v>75</v>
      </c>
      <c r="H351" s="41" t="s">
        <v>2079</v>
      </c>
      <c r="I351" s="42">
        <v>11880000</v>
      </c>
      <c r="J351" s="131">
        <f t="shared" si="31"/>
        <v>11880000</v>
      </c>
      <c r="K351" s="133" t="s">
        <v>85</v>
      </c>
      <c r="L351" s="41" t="s">
        <v>2645</v>
      </c>
      <c r="M351" s="127">
        <v>42866</v>
      </c>
      <c r="N351" s="127">
        <v>42957</v>
      </c>
      <c r="O351" s="127">
        <v>42957</v>
      </c>
      <c r="P351" s="134">
        <f>O351-M351</f>
        <v>91</v>
      </c>
      <c r="Q351" s="136">
        <f t="shared" si="30"/>
        <v>3.0333333333333332</v>
      </c>
      <c r="R351" s="58"/>
      <c r="S351" s="47"/>
      <c r="T351" s="47"/>
      <c r="U351" s="47"/>
      <c r="V351" s="47"/>
      <c r="W351" s="47"/>
      <c r="X351" s="139">
        <f t="shared" si="28"/>
        <v>0</v>
      </c>
      <c r="Y351" s="48"/>
      <c r="Z351" s="49"/>
      <c r="AA351" s="47"/>
      <c r="AB351" s="47"/>
      <c r="AC351" s="47"/>
      <c r="AD351" s="47"/>
      <c r="AE351" s="47"/>
      <c r="AF351" s="47"/>
      <c r="AG351" s="41"/>
      <c r="AH351" s="41"/>
      <c r="AI351" s="41"/>
      <c r="AJ351" s="41"/>
      <c r="AK351" s="51" t="e">
        <f>IF(#REF!="TERMINADO",100,100*(#REF!-M351+1)/P351)</f>
        <v>#REF!</v>
      </c>
      <c r="AL351" s="157"/>
      <c r="AM351" s="59"/>
      <c r="AN351" s="159"/>
      <c r="AO351" s="159"/>
      <c r="AP351" s="159"/>
      <c r="AQ351" s="41"/>
      <c r="AR351" s="107"/>
    </row>
    <row r="352" spans="1:44" ht="13.5" customHeight="1" thickTop="1" thickBot="1" x14ac:dyDescent="0.25">
      <c r="A352" s="185">
        <v>349</v>
      </c>
      <c r="B352" s="41" t="s">
        <v>597</v>
      </c>
      <c r="C352" s="39">
        <v>42871</v>
      </c>
      <c r="D352" s="39"/>
      <c r="E352" s="40" t="s">
        <v>2646</v>
      </c>
      <c r="F352" s="129" t="s">
        <v>66</v>
      </c>
      <c r="G352" s="126" t="s">
        <v>1994</v>
      </c>
      <c r="H352" s="41" t="s">
        <v>2079</v>
      </c>
      <c r="I352" s="42">
        <v>16585046256</v>
      </c>
      <c r="J352" s="131">
        <f t="shared" si="31"/>
        <v>16585046256</v>
      </c>
      <c r="K352" s="133" t="s">
        <v>1993</v>
      </c>
      <c r="L352" s="41" t="s">
        <v>2647</v>
      </c>
      <c r="M352" s="127">
        <v>42871</v>
      </c>
      <c r="N352" s="127">
        <v>43100</v>
      </c>
      <c r="O352" s="127">
        <v>43100</v>
      </c>
      <c r="P352" s="134">
        <f>N352-M352</f>
        <v>229</v>
      </c>
      <c r="Q352" s="136">
        <f t="shared" si="30"/>
        <v>7.6333333333333337</v>
      </c>
      <c r="R352" s="58"/>
      <c r="S352" s="47"/>
      <c r="T352" s="47"/>
      <c r="U352" s="47"/>
      <c r="V352" s="47"/>
      <c r="W352" s="47"/>
      <c r="X352" s="139">
        <f t="shared" si="28"/>
        <v>0</v>
      </c>
      <c r="Y352" s="48"/>
      <c r="Z352" s="49"/>
      <c r="AA352" s="47"/>
      <c r="AB352" s="47"/>
      <c r="AC352" s="47"/>
      <c r="AD352" s="47"/>
      <c r="AE352" s="47"/>
      <c r="AF352" s="47"/>
      <c r="AG352" s="41"/>
      <c r="AH352" s="41"/>
      <c r="AI352" s="41"/>
      <c r="AJ352" s="41"/>
      <c r="AK352" s="51" t="e">
        <f>IF(#REF!="TERMINADO",100,100*(#REF!-M352+1)/P352)</f>
        <v>#REF!</v>
      </c>
      <c r="AL352" s="157"/>
      <c r="AM352" s="59"/>
      <c r="AN352" s="159"/>
      <c r="AO352" s="159"/>
      <c r="AP352" s="159"/>
      <c r="AQ352" s="41"/>
      <c r="AR352" s="107"/>
    </row>
    <row r="353" spans="1:44" ht="13.5" customHeight="1" thickTop="1" thickBot="1" x14ac:dyDescent="0.25">
      <c r="A353" s="147">
        <v>350</v>
      </c>
      <c r="B353" s="41" t="s">
        <v>597</v>
      </c>
      <c r="C353" s="39">
        <v>42871</v>
      </c>
      <c r="D353" s="39" t="s">
        <v>2648</v>
      </c>
      <c r="E353" s="40" t="s">
        <v>2649</v>
      </c>
      <c r="F353" s="129" t="s">
        <v>74</v>
      </c>
      <c r="G353" s="126" t="s">
        <v>79</v>
      </c>
      <c r="H353" s="41" t="s">
        <v>2079</v>
      </c>
      <c r="I353" s="42">
        <v>31000000</v>
      </c>
      <c r="J353" s="131">
        <f t="shared" si="31"/>
        <v>31000000</v>
      </c>
      <c r="K353" s="133" t="s">
        <v>1993</v>
      </c>
      <c r="L353" s="41" t="s">
        <v>2650</v>
      </c>
      <c r="M353" s="127">
        <v>42872</v>
      </c>
      <c r="N353" s="127">
        <v>43085</v>
      </c>
      <c r="O353" s="127">
        <v>43085</v>
      </c>
      <c r="P353" s="134">
        <f>N353-M353</f>
        <v>213</v>
      </c>
      <c r="Q353" s="136">
        <f t="shared" si="30"/>
        <v>7.1</v>
      </c>
      <c r="R353" s="58"/>
      <c r="S353" s="47"/>
      <c r="T353" s="47" t="s">
        <v>1968</v>
      </c>
      <c r="U353" s="47"/>
      <c r="V353" s="47"/>
      <c r="W353" s="47"/>
      <c r="X353" s="139">
        <f t="shared" si="28"/>
        <v>0</v>
      </c>
      <c r="Y353" s="48"/>
      <c r="Z353" s="49"/>
      <c r="AA353" s="47"/>
      <c r="AB353" s="47"/>
      <c r="AC353" s="47"/>
      <c r="AD353" s="47"/>
      <c r="AE353" s="47"/>
      <c r="AF353" s="47"/>
      <c r="AG353" s="41"/>
      <c r="AH353" s="41"/>
      <c r="AI353" s="41"/>
      <c r="AJ353" s="41"/>
      <c r="AK353" s="51" t="e">
        <f>IF(#REF!="TERMINADO",100,100*(#REF!-M353+1)/P353)</f>
        <v>#REF!</v>
      </c>
      <c r="AL353" s="157"/>
      <c r="AM353" s="59"/>
      <c r="AN353" s="159"/>
      <c r="AO353" s="159"/>
      <c r="AP353" s="159"/>
      <c r="AQ353" s="41"/>
      <c r="AR353" s="107"/>
    </row>
    <row r="354" spans="1:44" ht="13.5" customHeight="1" thickTop="1" thickBot="1" x14ac:dyDescent="0.25">
      <c r="A354" s="147">
        <v>351</v>
      </c>
      <c r="B354" s="41" t="s">
        <v>2651</v>
      </c>
      <c r="C354" s="39">
        <v>42873</v>
      </c>
      <c r="D354" s="39"/>
      <c r="E354" s="40" t="s">
        <v>2652</v>
      </c>
      <c r="F354" s="129" t="s">
        <v>66</v>
      </c>
      <c r="G354" s="126" t="s">
        <v>75</v>
      </c>
      <c r="H354" s="41" t="s">
        <v>2079</v>
      </c>
      <c r="I354" s="42">
        <v>13400000</v>
      </c>
      <c r="J354" s="131">
        <f t="shared" si="31"/>
        <v>13400000</v>
      </c>
      <c r="K354" s="133" t="s">
        <v>85</v>
      </c>
      <c r="L354" s="41" t="s">
        <v>2653</v>
      </c>
      <c r="M354" s="127">
        <v>42873</v>
      </c>
      <c r="N354" s="127">
        <v>42995</v>
      </c>
      <c r="O354" s="127">
        <v>42995</v>
      </c>
      <c r="P354" s="134">
        <f>O354-M354</f>
        <v>122</v>
      </c>
      <c r="Q354" s="136">
        <f t="shared" si="30"/>
        <v>4.0666666666666664</v>
      </c>
      <c r="R354" s="58"/>
      <c r="S354" s="47"/>
      <c r="T354" s="47"/>
      <c r="U354" s="47"/>
      <c r="V354" s="47"/>
      <c r="W354" s="47"/>
      <c r="X354" s="139">
        <f t="shared" si="28"/>
        <v>0</v>
      </c>
      <c r="Y354" s="48"/>
      <c r="Z354" s="49"/>
      <c r="AA354" s="47"/>
      <c r="AB354" s="47"/>
      <c r="AC354" s="47"/>
      <c r="AD354" s="47"/>
      <c r="AE354" s="47"/>
      <c r="AF354" s="47"/>
      <c r="AG354" s="41"/>
      <c r="AH354" s="41"/>
      <c r="AI354" s="41"/>
      <c r="AJ354" s="41"/>
      <c r="AK354" s="51" t="e">
        <f>IF(#REF!="TERMINADO",100,100*(#REF!-M354+1)/P354)</f>
        <v>#REF!</v>
      </c>
      <c r="AL354" s="157"/>
      <c r="AM354" s="59" t="s">
        <v>2654</v>
      </c>
      <c r="AN354" s="159"/>
      <c r="AO354" s="159"/>
      <c r="AP354" s="159"/>
      <c r="AQ354" s="41"/>
      <c r="AR354" s="186" t="s">
        <v>49</v>
      </c>
    </row>
    <row r="355" spans="1:44" ht="13.5" customHeight="1" thickTop="1" thickBot="1" x14ac:dyDescent="0.25">
      <c r="A355" s="147">
        <v>352</v>
      </c>
      <c r="B355" s="41" t="s">
        <v>2655</v>
      </c>
      <c r="C355" s="39">
        <v>42873</v>
      </c>
      <c r="D355" s="39"/>
      <c r="E355" s="40" t="s">
        <v>2656</v>
      </c>
      <c r="F355" s="129" t="s">
        <v>66</v>
      </c>
      <c r="G355" s="126" t="s">
        <v>75</v>
      </c>
      <c r="H355" s="41" t="s">
        <v>2079</v>
      </c>
      <c r="I355" s="42">
        <v>17705208</v>
      </c>
      <c r="J355" s="131">
        <f t="shared" si="31"/>
        <v>17705208</v>
      </c>
      <c r="K355" s="133" t="s">
        <v>85</v>
      </c>
      <c r="L355" s="41" t="s">
        <v>2657</v>
      </c>
      <c r="M355" s="127">
        <v>42873</v>
      </c>
      <c r="N355" s="127">
        <v>42964</v>
      </c>
      <c r="O355" s="127">
        <v>42964</v>
      </c>
      <c r="P355" s="134">
        <f>O355-M355</f>
        <v>91</v>
      </c>
      <c r="Q355" s="136">
        <f t="shared" si="30"/>
        <v>3.0333333333333332</v>
      </c>
      <c r="R355" s="58"/>
      <c r="S355" s="47"/>
      <c r="T355" s="47"/>
      <c r="U355" s="47"/>
      <c r="V355" s="47"/>
      <c r="W355" s="47"/>
      <c r="X355" s="139">
        <f t="shared" si="28"/>
        <v>0</v>
      </c>
      <c r="Y355" s="48"/>
      <c r="Z355" s="49"/>
      <c r="AA355" s="47"/>
      <c r="AB355" s="47"/>
      <c r="AC355" s="47"/>
      <c r="AD355" s="47"/>
      <c r="AE355" s="47"/>
      <c r="AF355" s="47"/>
      <c r="AG355" s="41"/>
      <c r="AH355" s="41"/>
      <c r="AI355" s="41"/>
      <c r="AJ355" s="41"/>
      <c r="AK355" s="51" t="e">
        <f>IF(#REF!="TERMINADO",100,100*(#REF!-M355+1)/P355)</f>
        <v>#REF!</v>
      </c>
      <c r="AL355" s="157"/>
      <c r="AM355" s="59"/>
      <c r="AN355" s="159"/>
      <c r="AO355" s="159"/>
      <c r="AP355" s="159"/>
      <c r="AQ355" s="41"/>
      <c r="AR355" s="107"/>
    </row>
    <row r="356" spans="1:44" ht="13.5" customHeight="1" thickTop="1" thickBot="1" x14ac:dyDescent="0.25">
      <c r="A356" s="147">
        <v>353</v>
      </c>
      <c r="B356" s="41" t="s">
        <v>2011</v>
      </c>
      <c r="C356" s="39">
        <v>42874</v>
      </c>
      <c r="D356" s="39" t="s">
        <v>2658</v>
      </c>
      <c r="E356" s="40" t="s">
        <v>2659</v>
      </c>
      <c r="F356" s="129" t="s">
        <v>74</v>
      </c>
      <c r="G356" s="126" t="s">
        <v>79</v>
      </c>
      <c r="H356" s="41" t="s">
        <v>2079</v>
      </c>
      <c r="I356" s="42">
        <v>1499400</v>
      </c>
      <c r="J356" s="131">
        <f t="shared" si="31"/>
        <v>1499400</v>
      </c>
      <c r="K356" s="133" t="s">
        <v>1993</v>
      </c>
      <c r="L356" s="41" t="s">
        <v>2660</v>
      </c>
      <c r="M356" s="127">
        <v>42874</v>
      </c>
      <c r="N356" s="127">
        <v>42904</v>
      </c>
      <c r="O356" s="127">
        <v>42905</v>
      </c>
      <c r="P356" s="134">
        <f t="shared" ref="P356:P362" si="32">N356-M356</f>
        <v>30</v>
      </c>
      <c r="Q356" s="136">
        <f t="shared" si="30"/>
        <v>1</v>
      </c>
      <c r="R356" s="58"/>
      <c r="S356" s="47"/>
      <c r="T356" s="47"/>
      <c r="U356" s="47"/>
      <c r="V356" s="47"/>
      <c r="W356" s="47"/>
      <c r="X356" s="139">
        <f t="shared" si="28"/>
        <v>0</v>
      </c>
      <c r="Y356" s="48"/>
      <c r="Z356" s="49"/>
      <c r="AA356" s="47"/>
      <c r="AB356" s="47"/>
      <c r="AC356" s="47"/>
      <c r="AD356" s="47"/>
      <c r="AE356" s="47"/>
      <c r="AF356" s="47"/>
      <c r="AG356" s="41"/>
      <c r="AH356" s="41"/>
      <c r="AI356" s="41"/>
      <c r="AJ356" s="41"/>
      <c r="AK356" s="51" t="e">
        <f>IF(#REF!="TERMINADO",100,100*(#REF!-M356+1)/P356)</f>
        <v>#REF!</v>
      </c>
      <c r="AL356" s="157"/>
      <c r="AM356" s="52"/>
      <c r="AN356" s="177"/>
      <c r="AO356" s="177"/>
      <c r="AP356" s="177"/>
      <c r="AQ356" s="50"/>
      <c r="AR356" s="146"/>
    </row>
    <row r="357" spans="1:44" ht="13.5" customHeight="1" thickTop="1" thickBot="1" x14ac:dyDescent="0.25">
      <c r="A357" s="175">
        <v>354</v>
      </c>
      <c r="B357" s="41" t="s">
        <v>597</v>
      </c>
      <c r="C357" s="39">
        <v>42874</v>
      </c>
      <c r="D357" s="39" t="s">
        <v>2661</v>
      </c>
      <c r="E357" s="40" t="s">
        <v>2662</v>
      </c>
      <c r="F357" s="129" t="s">
        <v>70</v>
      </c>
      <c r="G357" s="126" t="s">
        <v>67</v>
      </c>
      <c r="H357" s="41" t="s">
        <v>2079</v>
      </c>
      <c r="I357" s="42">
        <v>400000000</v>
      </c>
      <c r="J357" s="131">
        <f t="shared" si="31"/>
        <v>400000000</v>
      </c>
      <c r="K357" s="133" t="s">
        <v>1993</v>
      </c>
      <c r="L357" s="41" t="s">
        <v>2663</v>
      </c>
      <c r="M357" s="127">
        <v>42878</v>
      </c>
      <c r="N357" s="127">
        <v>43100</v>
      </c>
      <c r="O357" s="127">
        <v>43100</v>
      </c>
      <c r="P357" s="134">
        <f t="shared" si="32"/>
        <v>222</v>
      </c>
      <c r="Q357" s="136">
        <f t="shared" si="30"/>
        <v>7.4</v>
      </c>
      <c r="R357" s="58"/>
      <c r="S357" s="47"/>
      <c r="T357" s="47"/>
      <c r="U357" s="47"/>
      <c r="V357" s="47"/>
      <c r="W357" s="47"/>
      <c r="X357" s="139">
        <f t="shared" si="28"/>
        <v>0</v>
      </c>
      <c r="Y357" s="48"/>
      <c r="Z357" s="49"/>
      <c r="AA357" s="47"/>
      <c r="AB357" s="47"/>
      <c r="AC357" s="47"/>
      <c r="AD357" s="47"/>
      <c r="AE357" s="47"/>
      <c r="AF357" s="47"/>
      <c r="AG357" s="41"/>
      <c r="AH357" s="41"/>
      <c r="AI357" s="41"/>
      <c r="AJ357" s="41"/>
      <c r="AK357" s="51" t="e">
        <f>IF(#REF!="TERMINADO",100,100*(#REF!-M357+1)/P357)</f>
        <v>#REF!</v>
      </c>
      <c r="AL357" s="157"/>
      <c r="AM357" s="59"/>
      <c r="AN357" s="159"/>
      <c r="AO357" s="159"/>
      <c r="AP357" s="159"/>
      <c r="AQ357" s="41"/>
      <c r="AR357" s="107"/>
    </row>
    <row r="358" spans="1:44" s="167" customFormat="1" ht="17" thickTop="1" thickBot="1" x14ac:dyDescent="0.25">
      <c r="A358" s="147" t="s">
        <v>2664</v>
      </c>
      <c r="B358" s="187" t="s">
        <v>53</v>
      </c>
      <c r="C358" s="188">
        <v>42874</v>
      </c>
      <c r="D358" s="188"/>
      <c r="E358" s="189" t="s">
        <v>2665</v>
      </c>
      <c r="F358" s="190" t="s">
        <v>66</v>
      </c>
      <c r="G358" s="191" t="s">
        <v>71</v>
      </c>
      <c r="H358" s="187" t="s">
        <v>2079</v>
      </c>
      <c r="I358" s="192">
        <v>100000000</v>
      </c>
      <c r="J358" s="193">
        <f t="shared" si="31"/>
        <v>100000000</v>
      </c>
      <c r="K358" s="194" t="s">
        <v>1993</v>
      </c>
      <c r="L358" s="187" t="s">
        <v>2666</v>
      </c>
      <c r="M358" s="195">
        <v>42879</v>
      </c>
      <c r="N358" s="195">
        <v>43100</v>
      </c>
      <c r="O358" s="195">
        <v>43100</v>
      </c>
      <c r="P358" s="196">
        <f>N358-M358</f>
        <v>221</v>
      </c>
      <c r="Q358" s="197">
        <f t="shared" si="30"/>
        <v>7.3666666666666663</v>
      </c>
      <c r="R358" s="198"/>
      <c r="S358" s="199"/>
      <c r="T358" s="199"/>
      <c r="U358" s="199"/>
      <c r="V358" s="199"/>
      <c r="W358" s="199"/>
      <c r="X358" s="139">
        <f t="shared" si="28"/>
        <v>0</v>
      </c>
      <c r="Y358" s="200"/>
      <c r="Z358" s="201"/>
      <c r="AA358" s="199"/>
      <c r="AB358" s="199"/>
      <c r="AC358" s="199"/>
      <c r="AD358" s="199"/>
      <c r="AE358" s="199"/>
      <c r="AF358" s="199"/>
      <c r="AG358" s="187"/>
      <c r="AH358" s="187"/>
      <c r="AI358" s="187"/>
      <c r="AJ358" s="187"/>
      <c r="AK358" s="202" t="e">
        <f>IF(#REF!="TERMINADO",100,100*(#REF!-M358+1)/P358)</f>
        <v>#REF!</v>
      </c>
      <c r="AL358" s="143"/>
      <c r="AM358" s="203"/>
      <c r="AN358" s="181"/>
      <c r="AO358" s="181"/>
      <c r="AP358" s="181"/>
      <c r="AQ358" s="182"/>
    </row>
    <row r="359" spans="1:44" ht="13.5" customHeight="1" thickTop="1" thickBot="1" x14ac:dyDescent="0.25">
      <c r="A359" s="147">
        <v>355</v>
      </c>
      <c r="B359" s="41" t="s">
        <v>2011</v>
      </c>
      <c r="C359" s="39">
        <v>42880</v>
      </c>
      <c r="D359" s="39"/>
      <c r="E359" s="40" t="s">
        <v>2667</v>
      </c>
      <c r="F359" s="129" t="s">
        <v>66</v>
      </c>
      <c r="G359" s="126" t="s">
        <v>75</v>
      </c>
      <c r="H359" s="41" t="s">
        <v>2079</v>
      </c>
      <c r="I359" s="42">
        <v>12000000</v>
      </c>
      <c r="J359" s="131">
        <f t="shared" si="31"/>
        <v>12000000</v>
      </c>
      <c r="K359" s="133" t="s">
        <v>85</v>
      </c>
      <c r="L359" s="41" t="s">
        <v>117</v>
      </c>
      <c r="M359" s="127">
        <v>42880</v>
      </c>
      <c r="N359" s="127">
        <v>43002</v>
      </c>
      <c r="O359" s="127">
        <v>43002</v>
      </c>
      <c r="P359" s="134">
        <f t="shared" si="32"/>
        <v>122</v>
      </c>
      <c r="Q359" s="136">
        <f t="shared" si="30"/>
        <v>4.0666666666666664</v>
      </c>
      <c r="R359" s="58"/>
      <c r="S359" s="47"/>
      <c r="T359" s="47"/>
      <c r="U359" s="47"/>
      <c r="V359" s="47"/>
      <c r="W359" s="47"/>
      <c r="X359" s="139">
        <f t="shared" si="28"/>
        <v>0</v>
      </c>
      <c r="Y359" s="48"/>
      <c r="Z359" s="49"/>
      <c r="AA359" s="47"/>
      <c r="AB359" s="47"/>
      <c r="AC359" s="47"/>
      <c r="AD359" s="47"/>
      <c r="AE359" s="47"/>
      <c r="AF359" s="47"/>
      <c r="AG359" s="41"/>
      <c r="AH359" s="41"/>
      <c r="AI359" s="41"/>
      <c r="AJ359" s="41"/>
      <c r="AK359" s="51" t="e">
        <f>IF(#REF!="TERMINADO",100,100*(#REF!-M359+1)/P359)</f>
        <v>#REF!</v>
      </c>
      <c r="AL359" s="157"/>
      <c r="AM359" s="59"/>
      <c r="AN359" s="159"/>
      <c r="AO359" s="159"/>
      <c r="AP359" s="159"/>
      <c r="AQ359" s="41"/>
      <c r="AR359" s="107"/>
    </row>
    <row r="360" spans="1:44" ht="13.5" customHeight="1" thickTop="1" thickBot="1" x14ac:dyDescent="0.25">
      <c r="A360" s="147">
        <v>356</v>
      </c>
      <c r="B360" s="41" t="s">
        <v>63</v>
      </c>
      <c r="C360" s="39">
        <v>42880</v>
      </c>
      <c r="D360" s="39"/>
      <c r="E360" s="40" t="s">
        <v>2668</v>
      </c>
      <c r="F360" s="129" t="s">
        <v>66</v>
      </c>
      <c r="G360" s="126" t="s">
        <v>1999</v>
      </c>
      <c r="H360" s="41" t="s">
        <v>2079</v>
      </c>
      <c r="I360" s="42">
        <v>1930000000</v>
      </c>
      <c r="J360" s="131">
        <f t="shared" si="31"/>
        <v>1930000000</v>
      </c>
      <c r="K360" s="133" t="s">
        <v>1993</v>
      </c>
      <c r="L360" s="41" t="s">
        <v>2669</v>
      </c>
      <c r="M360" s="127">
        <v>42891</v>
      </c>
      <c r="N360" s="127">
        <v>43100</v>
      </c>
      <c r="O360" s="127">
        <v>43064</v>
      </c>
      <c r="P360" s="134">
        <f t="shared" si="32"/>
        <v>209</v>
      </c>
      <c r="Q360" s="136">
        <f t="shared" si="30"/>
        <v>6.9666666666666668</v>
      </c>
      <c r="R360" s="58"/>
      <c r="S360" s="47"/>
      <c r="T360" s="47"/>
      <c r="U360" s="47"/>
      <c r="V360" s="47"/>
      <c r="W360" s="47"/>
      <c r="X360" s="139">
        <f t="shared" si="28"/>
        <v>0</v>
      </c>
      <c r="Y360" s="48"/>
      <c r="Z360" s="49"/>
      <c r="AA360" s="47"/>
      <c r="AB360" s="47"/>
      <c r="AC360" s="47"/>
      <c r="AD360" s="47"/>
      <c r="AE360" s="47"/>
      <c r="AF360" s="47"/>
      <c r="AG360" s="41"/>
      <c r="AH360" s="41"/>
      <c r="AI360" s="41"/>
      <c r="AJ360" s="41"/>
      <c r="AK360" s="51" t="e">
        <f>IF(#REF!="TERMINADO",100,100*(#REF!-M360+1)/P360)</f>
        <v>#REF!</v>
      </c>
      <c r="AL360" s="157"/>
      <c r="AM360" s="59" t="s">
        <v>2670</v>
      </c>
      <c r="AN360" s="159"/>
      <c r="AO360" s="159"/>
      <c r="AP360" s="159"/>
      <c r="AQ360" s="41"/>
      <c r="AR360" s="107"/>
    </row>
    <row r="361" spans="1:44" ht="13.5" customHeight="1" thickTop="1" thickBot="1" x14ac:dyDescent="0.25">
      <c r="A361" s="147">
        <v>357</v>
      </c>
      <c r="B361" s="41" t="s">
        <v>597</v>
      </c>
      <c r="C361" s="39">
        <v>42881</v>
      </c>
      <c r="D361" s="39"/>
      <c r="E361" s="40" t="s">
        <v>2671</v>
      </c>
      <c r="F361" s="129" t="s">
        <v>66</v>
      </c>
      <c r="G361" s="126" t="s">
        <v>82</v>
      </c>
      <c r="H361" s="41" t="s">
        <v>2079</v>
      </c>
      <c r="I361" s="42">
        <v>85000000</v>
      </c>
      <c r="J361" s="131">
        <f t="shared" si="31"/>
        <v>85000000</v>
      </c>
      <c r="K361" s="133" t="s">
        <v>85</v>
      </c>
      <c r="L361" s="41" t="s">
        <v>2603</v>
      </c>
      <c r="M361" s="127">
        <v>42885</v>
      </c>
      <c r="N361" s="127">
        <v>43037</v>
      </c>
      <c r="O361" s="127">
        <v>43037</v>
      </c>
      <c r="P361" s="134">
        <f t="shared" si="32"/>
        <v>152</v>
      </c>
      <c r="Q361" s="136">
        <f t="shared" si="30"/>
        <v>5.0666666666666664</v>
      </c>
      <c r="R361" s="58"/>
      <c r="S361" s="47"/>
      <c r="T361" s="47"/>
      <c r="U361" s="47"/>
      <c r="V361" s="47"/>
      <c r="W361" s="47"/>
      <c r="X361" s="139">
        <f t="shared" si="28"/>
        <v>0</v>
      </c>
      <c r="Y361" s="48"/>
      <c r="Z361" s="49"/>
      <c r="AA361" s="47"/>
      <c r="AB361" s="47"/>
      <c r="AC361" s="47"/>
      <c r="AD361" s="47"/>
      <c r="AE361" s="47"/>
      <c r="AF361" s="47"/>
      <c r="AG361" s="41"/>
      <c r="AH361" s="41"/>
      <c r="AI361" s="41"/>
      <c r="AJ361" s="41"/>
      <c r="AK361" s="51" t="e">
        <f>IF(#REF!="TERMINADO",100,100*(#REF!-M361+1)/P361)</f>
        <v>#REF!</v>
      </c>
      <c r="AL361" s="157"/>
      <c r="AM361" s="52"/>
      <c r="AN361" s="177"/>
      <c r="AO361" s="177"/>
      <c r="AP361" s="177"/>
      <c r="AQ361" s="50"/>
      <c r="AR361" s="156"/>
    </row>
    <row r="362" spans="1:44" ht="13.5" customHeight="1" thickTop="1" thickBot="1" x14ac:dyDescent="0.25">
      <c r="A362" s="147">
        <v>358</v>
      </c>
      <c r="B362" s="41" t="s">
        <v>2158</v>
      </c>
      <c r="C362" s="39">
        <v>42881</v>
      </c>
      <c r="D362" s="39"/>
      <c r="E362" s="40" t="s">
        <v>2672</v>
      </c>
      <c r="F362" s="129" t="s">
        <v>66</v>
      </c>
      <c r="G362" s="126" t="s">
        <v>75</v>
      </c>
      <c r="H362" s="41" t="s">
        <v>2079</v>
      </c>
      <c r="I362" s="42">
        <v>15000000</v>
      </c>
      <c r="J362" s="131">
        <f t="shared" si="31"/>
        <v>15000000</v>
      </c>
      <c r="K362" s="133" t="s">
        <v>85</v>
      </c>
      <c r="L362" s="41" t="s">
        <v>2673</v>
      </c>
      <c r="M362" s="127">
        <v>42886</v>
      </c>
      <c r="N362" s="127">
        <v>42964</v>
      </c>
      <c r="O362" s="127">
        <v>42964</v>
      </c>
      <c r="P362" s="134">
        <f t="shared" si="32"/>
        <v>78</v>
      </c>
      <c r="Q362" s="136">
        <f t="shared" si="30"/>
        <v>2.6</v>
      </c>
      <c r="R362" s="58" t="s">
        <v>2037</v>
      </c>
      <c r="S362" s="47"/>
      <c r="T362" s="47"/>
      <c r="U362" s="47"/>
      <c r="V362" s="47"/>
      <c r="W362" s="47"/>
      <c r="X362" s="139" t="e">
        <f t="shared" si="28"/>
        <v>#VALUE!</v>
      </c>
      <c r="Y362" s="48"/>
      <c r="Z362" s="49"/>
      <c r="AA362" s="47"/>
      <c r="AB362" s="47"/>
      <c r="AC362" s="47"/>
      <c r="AD362" s="47"/>
      <c r="AE362" s="47"/>
      <c r="AF362" s="47"/>
      <c r="AG362" s="41"/>
      <c r="AH362" s="41"/>
      <c r="AI362" s="41"/>
      <c r="AJ362" s="41"/>
      <c r="AK362" s="51" t="e">
        <f>IF(#REF!="TERMINADO",100,100*(#REF!-M362+1)/P362)</f>
        <v>#REF!</v>
      </c>
      <c r="AL362" s="157"/>
      <c r="AM362" s="59"/>
      <c r="AN362" s="159"/>
      <c r="AO362" s="159"/>
      <c r="AP362" s="159"/>
      <c r="AQ362" s="41"/>
      <c r="AR362" s="107"/>
    </row>
    <row r="363" spans="1:44" ht="13.5" customHeight="1" thickTop="1" thickBot="1" x14ac:dyDescent="0.25">
      <c r="A363" s="147">
        <v>359</v>
      </c>
      <c r="B363" s="41" t="s">
        <v>2210</v>
      </c>
      <c r="C363" s="39">
        <v>42881</v>
      </c>
      <c r="D363" s="39"/>
      <c r="E363" s="40" t="s">
        <v>2674</v>
      </c>
      <c r="F363" s="129" t="s">
        <v>66</v>
      </c>
      <c r="G363" s="126" t="s">
        <v>75</v>
      </c>
      <c r="H363" s="41" t="s">
        <v>2079</v>
      </c>
      <c r="I363" s="42">
        <v>5700000</v>
      </c>
      <c r="J363" s="131">
        <f t="shared" si="31"/>
        <v>5700000</v>
      </c>
      <c r="K363" s="133" t="s">
        <v>85</v>
      </c>
      <c r="L363" s="41" t="s">
        <v>661</v>
      </c>
      <c r="M363" s="127">
        <v>42885</v>
      </c>
      <c r="N363" s="127">
        <v>42923</v>
      </c>
      <c r="O363" s="127">
        <v>42923</v>
      </c>
      <c r="P363" s="134">
        <v>38</v>
      </c>
      <c r="Q363" s="136">
        <v>1.2666666666666666</v>
      </c>
      <c r="R363" s="58"/>
      <c r="S363" s="47"/>
      <c r="T363" s="47"/>
      <c r="U363" s="47"/>
      <c r="V363" s="47"/>
      <c r="W363" s="47"/>
      <c r="X363" s="139">
        <f t="shared" si="28"/>
        <v>0</v>
      </c>
      <c r="Y363" s="48"/>
      <c r="Z363" s="49"/>
      <c r="AA363" s="47"/>
      <c r="AB363" s="47"/>
      <c r="AC363" s="47"/>
      <c r="AD363" s="47"/>
      <c r="AE363" s="47"/>
      <c r="AF363" s="47"/>
      <c r="AG363" s="41"/>
      <c r="AH363" s="41"/>
      <c r="AI363" s="41"/>
      <c r="AJ363" s="41"/>
      <c r="AK363" s="51" t="e">
        <f>IF(#REF!="TERMINADO",100,100*(#REF!-M363+1)/P363)</f>
        <v>#REF!</v>
      </c>
      <c r="AL363" s="157"/>
      <c r="AM363" s="59"/>
      <c r="AN363" s="159"/>
      <c r="AO363" s="159"/>
      <c r="AP363" s="159"/>
      <c r="AQ363" s="41"/>
      <c r="AR363" s="107"/>
    </row>
    <row r="364" spans="1:44" ht="13.5" customHeight="1" thickTop="1" thickBot="1" x14ac:dyDescent="0.25">
      <c r="A364" s="147">
        <v>360</v>
      </c>
      <c r="B364" s="41" t="s">
        <v>2655</v>
      </c>
      <c r="C364" s="39">
        <v>42885</v>
      </c>
      <c r="D364" s="39"/>
      <c r="E364" s="40" t="s">
        <v>2675</v>
      </c>
      <c r="F364" s="129" t="s">
        <v>66</v>
      </c>
      <c r="G364" s="126" t="s">
        <v>75</v>
      </c>
      <c r="H364" s="41" t="s">
        <v>2079</v>
      </c>
      <c r="I364" s="42">
        <v>17705208</v>
      </c>
      <c r="J364" s="131">
        <f t="shared" si="31"/>
        <v>17705208</v>
      </c>
      <c r="K364" s="133" t="s">
        <v>85</v>
      </c>
      <c r="L364" s="41" t="s">
        <v>2676</v>
      </c>
      <c r="M364" s="127">
        <v>42898</v>
      </c>
      <c r="N364" s="127">
        <v>42989</v>
      </c>
      <c r="O364" s="127">
        <v>42989</v>
      </c>
      <c r="P364" s="134">
        <f t="shared" ref="P364:P427" si="33">N364-M364</f>
        <v>91</v>
      </c>
      <c r="Q364" s="136">
        <f t="shared" ref="Q364:Q427" si="34">+P364/30</f>
        <v>3.0333333333333332</v>
      </c>
      <c r="R364" s="58" t="s">
        <v>2037</v>
      </c>
      <c r="S364" s="47"/>
      <c r="T364" s="47"/>
      <c r="U364" s="47"/>
      <c r="V364" s="47"/>
      <c r="W364" s="47"/>
      <c r="X364" s="139" t="e">
        <f t="shared" si="28"/>
        <v>#VALUE!</v>
      </c>
      <c r="Y364" s="48"/>
      <c r="Z364" s="49"/>
      <c r="AA364" s="47"/>
      <c r="AB364" s="47"/>
      <c r="AC364" s="47"/>
      <c r="AD364" s="47"/>
      <c r="AE364" s="47"/>
      <c r="AF364" s="47"/>
      <c r="AG364" s="41"/>
      <c r="AH364" s="41"/>
      <c r="AI364" s="41"/>
      <c r="AJ364" s="41"/>
      <c r="AK364" s="51" t="e">
        <f>IF(#REF!="TERMINADO",100,100*(#REF!-M364+1)/P364)</f>
        <v>#REF!</v>
      </c>
      <c r="AL364" s="157"/>
      <c r="AM364" s="59"/>
      <c r="AN364" s="159"/>
      <c r="AO364" s="159"/>
      <c r="AP364" s="159"/>
      <c r="AQ364" s="41"/>
      <c r="AR364" s="107"/>
    </row>
    <row r="365" spans="1:44" ht="13.5" customHeight="1" thickTop="1" thickBot="1" x14ac:dyDescent="0.25">
      <c r="A365" s="147">
        <v>361</v>
      </c>
      <c r="B365" s="41" t="s">
        <v>597</v>
      </c>
      <c r="C365" s="39">
        <v>42885</v>
      </c>
      <c r="D365" s="39"/>
      <c r="E365" s="40" t="s">
        <v>2677</v>
      </c>
      <c r="F365" s="129" t="s">
        <v>66</v>
      </c>
      <c r="G365" s="126" t="s">
        <v>75</v>
      </c>
      <c r="H365" s="41" t="s">
        <v>2079</v>
      </c>
      <c r="I365" s="42">
        <v>15000000</v>
      </c>
      <c r="J365" s="131">
        <f t="shared" si="31"/>
        <v>15000000</v>
      </c>
      <c r="K365" s="133" t="s">
        <v>85</v>
      </c>
      <c r="L365" s="41" t="s">
        <v>2678</v>
      </c>
      <c r="M365" s="127">
        <v>42885</v>
      </c>
      <c r="N365" s="127">
        <v>42976</v>
      </c>
      <c r="O365" s="127">
        <v>42976</v>
      </c>
      <c r="P365" s="134">
        <f t="shared" si="33"/>
        <v>91</v>
      </c>
      <c r="Q365" s="136">
        <f t="shared" si="34"/>
        <v>3.0333333333333332</v>
      </c>
      <c r="R365" s="58"/>
      <c r="S365" s="47"/>
      <c r="T365" s="47"/>
      <c r="U365" s="47"/>
      <c r="V365" s="47"/>
      <c r="W365" s="47"/>
      <c r="X365" s="139">
        <f t="shared" si="28"/>
        <v>0</v>
      </c>
      <c r="Y365" s="48"/>
      <c r="Z365" s="49"/>
      <c r="AA365" s="47"/>
      <c r="AB365" s="47"/>
      <c r="AC365" s="47"/>
      <c r="AD365" s="47"/>
      <c r="AE365" s="47"/>
      <c r="AF365" s="47"/>
      <c r="AG365" s="41"/>
      <c r="AH365" s="41"/>
      <c r="AI365" s="41"/>
      <c r="AJ365" s="41"/>
      <c r="AK365" s="51" t="e">
        <f>IF(#REF!="TERMINADO",100,100*(#REF!-M365+1)/P365)</f>
        <v>#REF!</v>
      </c>
      <c r="AL365" s="157"/>
      <c r="AM365" s="59" t="s">
        <v>2654</v>
      </c>
      <c r="AN365" s="159"/>
      <c r="AO365" s="159"/>
      <c r="AP365" s="159"/>
      <c r="AQ365" s="41"/>
      <c r="AR365" s="186" t="s">
        <v>49</v>
      </c>
    </row>
    <row r="366" spans="1:44" ht="13.5" customHeight="1" thickTop="1" thickBot="1" x14ac:dyDescent="0.25">
      <c r="A366" s="147">
        <v>362</v>
      </c>
      <c r="B366" s="41" t="s">
        <v>2210</v>
      </c>
      <c r="C366" s="39">
        <v>42885</v>
      </c>
      <c r="D366" s="39"/>
      <c r="E366" s="40" t="s">
        <v>2680</v>
      </c>
      <c r="F366" s="129" t="s">
        <v>66</v>
      </c>
      <c r="G366" s="126" t="s">
        <v>71</v>
      </c>
      <c r="H366" s="41" t="s">
        <v>2079</v>
      </c>
      <c r="I366" s="42">
        <v>3960000</v>
      </c>
      <c r="J366" s="131">
        <f t="shared" si="31"/>
        <v>3960000</v>
      </c>
      <c r="K366" s="133" t="s">
        <v>85</v>
      </c>
      <c r="L366" s="41" t="s">
        <v>2681</v>
      </c>
      <c r="M366" s="127">
        <v>42885</v>
      </c>
      <c r="N366" s="127">
        <v>42951</v>
      </c>
      <c r="O366" s="127">
        <v>42951</v>
      </c>
      <c r="P366" s="134">
        <f t="shared" si="33"/>
        <v>66</v>
      </c>
      <c r="Q366" s="136">
        <f t="shared" si="34"/>
        <v>2.2000000000000002</v>
      </c>
      <c r="R366" s="58"/>
      <c r="S366" s="47"/>
      <c r="T366" s="47"/>
      <c r="U366" s="47"/>
      <c r="V366" s="47"/>
      <c r="W366" s="47"/>
      <c r="X366" s="139">
        <f t="shared" si="28"/>
        <v>0</v>
      </c>
      <c r="Y366" s="48"/>
      <c r="Z366" s="49"/>
      <c r="AA366" s="47"/>
      <c r="AB366" s="47"/>
      <c r="AC366" s="47"/>
      <c r="AD366" s="47"/>
      <c r="AE366" s="47"/>
      <c r="AF366" s="47"/>
      <c r="AG366" s="41"/>
      <c r="AH366" s="41"/>
      <c r="AI366" s="41"/>
      <c r="AJ366" s="41"/>
      <c r="AK366" s="51" t="e">
        <f>IF(#REF!="TERMINADO",100,100*(#REF!-M366+1)/P366)</f>
        <v>#REF!</v>
      </c>
      <c r="AL366" s="157"/>
      <c r="AM366" s="59"/>
      <c r="AN366" s="159"/>
      <c r="AO366" s="159"/>
      <c r="AP366" s="159"/>
      <c r="AQ366" s="41"/>
      <c r="AR366" s="107"/>
    </row>
    <row r="367" spans="1:44" ht="13.5" customHeight="1" thickTop="1" thickBot="1" x14ac:dyDescent="0.25">
      <c r="A367" s="147">
        <v>363</v>
      </c>
      <c r="B367" s="41" t="s">
        <v>2682</v>
      </c>
      <c r="C367" s="39">
        <v>42886</v>
      </c>
      <c r="D367" s="39"/>
      <c r="E367" s="40" t="s">
        <v>2683</v>
      </c>
      <c r="F367" s="129" t="s">
        <v>66</v>
      </c>
      <c r="G367" s="126" t="s">
        <v>75</v>
      </c>
      <c r="H367" s="41" t="s">
        <v>2079</v>
      </c>
      <c r="I367" s="42">
        <v>72296266</v>
      </c>
      <c r="J367" s="131">
        <f t="shared" si="31"/>
        <v>72296266</v>
      </c>
      <c r="K367" s="133" t="s">
        <v>85</v>
      </c>
      <c r="L367" s="41" t="s">
        <v>2684</v>
      </c>
      <c r="M367" s="127">
        <v>42886</v>
      </c>
      <c r="N367" s="127">
        <v>43100</v>
      </c>
      <c r="O367" s="127">
        <v>42886</v>
      </c>
      <c r="P367" s="134">
        <f t="shared" si="33"/>
        <v>214</v>
      </c>
      <c r="Q367" s="136">
        <f t="shared" si="34"/>
        <v>7.1333333333333337</v>
      </c>
      <c r="R367" s="58"/>
      <c r="S367" s="47"/>
      <c r="T367" s="47"/>
      <c r="U367" s="47"/>
      <c r="V367" s="47"/>
      <c r="W367" s="47"/>
      <c r="X367" s="139">
        <f t="shared" si="28"/>
        <v>0</v>
      </c>
      <c r="Y367" s="48"/>
      <c r="Z367" s="49"/>
      <c r="AA367" s="47"/>
      <c r="AB367" s="47"/>
      <c r="AC367" s="47"/>
      <c r="AD367" s="47"/>
      <c r="AE367" s="47"/>
      <c r="AF367" s="47"/>
      <c r="AG367" s="41"/>
      <c r="AH367" s="41"/>
      <c r="AI367" s="41"/>
      <c r="AJ367" s="41"/>
      <c r="AK367" s="51" t="e">
        <f>IF(#REF!="TERMINADO",100,100*(#REF!-M367+1)/P367)</f>
        <v>#REF!</v>
      </c>
      <c r="AL367" s="157"/>
      <c r="AM367" s="59"/>
      <c r="AN367" s="159"/>
      <c r="AO367" s="159"/>
      <c r="AP367" s="159"/>
      <c r="AQ367" s="41"/>
      <c r="AR367" s="107"/>
    </row>
    <row r="368" spans="1:44" ht="13.5" customHeight="1" thickTop="1" thickBot="1" x14ac:dyDescent="0.25">
      <c r="A368" s="147">
        <v>364</v>
      </c>
      <c r="B368" s="41" t="s">
        <v>63</v>
      </c>
      <c r="C368" s="39">
        <v>42887</v>
      </c>
      <c r="D368" s="39"/>
      <c r="E368" s="40" t="s">
        <v>2685</v>
      </c>
      <c r="F368" s="129" t="s">
        <v>66</v>
      </c>
      <c r="G368" s="126" t="s">
        <v>75</v>
      </c>
      <c r="H368" s="41" t="s">
        <v>2079</v>
      </c>
      <c r="I368" s="42">
        <v>11725000</v>
      </c>
      <c r="J368" s="131">
        <f t="shared" si="31"/>
        <v>11725000</v>
      </c>
      <c r="K368" s="133" t="s">
        <v>85</v>
      </c>
      <c r="L368" s="41" t="s">
        <v>631</v>
      </c>
      <c r="M368" s="127">
        <v>42887</v>
      </c>
      <c r="N368" s="127">
        <v>42993</v>
      </c>
      <c r="O368" s="127">
        <v>42932</v>
      </c>
      <c r="P368" s="134">
        <f t="shared" si="33"/>
        <v>106</v>
      </c>
      <c r="Q368" s="136">
        <f t="shared" si="34"/>
        <v>3.5333333333333332</v>
      </c>
      <c r="R368" s="58" t="s">
        <v>2037</v>
      </c>
      <c r="S368" s="47"/>
      <c r="T368" s="47"/>
      <c r="U368" s="47"/>
      <c r="V368" s="47"/>
      <c r="W368" s="47"/>
      <c r="X368" s="139" t="e">
        <f t="shared" si="28"/>
        <v>#VALUE!</v>
      </c>
      <c r="Y368" s="48"/>
      <c r="Z368" s="49"/>
      <c r="AA368" s="47"/>
      <c r="AB368" s="47"/>
      <c r="AC368" s="47"/>
      <c r="AD368" s="47"/>
      <c r="AE368" s="47"/>
      <c r="AF368" s="47"/>
      <c r="AG368" s="41"/>
      <c r="AH368" s="41"/>
      <c r="AI368" s="41"/>
      <c r="AJ368" s="41"/>
      <c r="AK368" s="51" t="e">
        <f>IF(#REF!="TERMINADO",100,100*(#REF!-M368+1)/P368)</f>
        <v>#REF!</v>
      </c>
      <c r="AL368" s="157"/>
      <c r="AM368" s="59"/>
      <c r="AN368" s="159"/>
      <c r="AO368" s="159"/>
      <c r="AP368" s="159"/>
      <c r="AQ368" s="41"/>
      <c r="AR368" s="107"/>
    </row>
    <row r="369" spans="1:44" ht="13.5" customHeight="1" thickTop="1" thickBot="1" x14ac:dyDescent="0.25">
      <c r="A369" s="185">
        <v>365</v>
      </c>
      <c r="B369" s="41" t="s">
        <v>597</v>
      </c>
      <c r="C369" s="39">
        <v>42892</v>
      </c>
      <c r="D369" s="39"/>
      <c r="E369" s="40" t="s">
        <v>2686</v>
      </c>
      <c r="F369" s="129" t="s">
        <v>66</v>
      </c>
      <c r="G369" s="126" t="s">
        <v>71</v>
      </c>
      <c r="H369" s="41" t="s">
        <v>2079</v>
      </c>
      <c r="I369" s="42">
        <v>2500000</v>
      </c>
      <c r="J369" s="131">
        <f t="shared" si="31"/>
        <v>2500000</v>
      </c>
      <c r="K369" s="133" t="s">
        <v>85</v>
      </c>
      <c r="L369" s="41" t="s">
        <v>2687</v>
      </c>
      <c r="M369" s="127">
        <v>42892</v>
      </c>
      <c r="N369" s="127">
        <v>42921</v>
      </c>
      <c r="O369" s="127">
        <v>42921</v>
      </c>
      <c r="P369" s="134">
        <f t="shared" si="33"/>
        <v>29</v>
      </c>
      <c r="Q369" s="136">
        <f t="shared" si="34"/>
        <v>0.96666666666666667</v>
      </c>
      <c r="R369" s="58"/>
      <c r="S369" s="47"/>
      <c r="T369" s="47"/>
      <c r="U369" s="47"/>
      <c r="V369" s="47"/>
      <c r="W369" s="47"/>
      <c r="X369" s="139">
        <f t="shared" si="28"/>
        <v>0</v>
      </c>
      <c r="Y369" s="48"/>
      <c r="Z369" s="49"/>
      <c r="AA369" s="47"/>
      <c r="AB369" s="47"/>
      <c r="AC369" s="47"/>
      <c r="AD369" s="47"/>
      <c r="AE369" s="47"/>
      <c r="AF369" s="47"/>
      <c r="AG369" s="41"/>
      <c r="AH369" s="41"/>
      <c r="AI369" s="41"/>
      <c r="AJ369" s="41"/>
      <c r="AK369" s="51" t="e">
        <f>IF(#REF!="TERMINADO",100,100*(#REF!-M369+1)/P369)</f>
        <v>#REF!</v>
      </c>
      <c r="AL369" s="157"/>
      <c r="AM369" s="59"/>
      <c r="AN369" s="159"/>
      <c r="AO369" s="159"/>
      <c r="AP369" s="159"/>
      <c r="AQ369" s="41"/>
      <c r="AR369" s="107"/>
    </row>
    <row r="370" spans="1:44" ht="13.5" customHeight="1" thickTop="1" thickBot="1" x14ac:dyDescent="0.25">
      <c r="A370" s="185">
        <v>366</v>
      </c>
      <c r="B370" s="41" t="s">
        <v>597</v>
      </c>
      <c r="C370" s="39">
        <v>42892</v>
      </c>
      <c r="D370" s="39"/>
      <c r="E370" s="40" t="s">
        <v>2688</v>
      </c>
      <c r="F370" s="129" t="s">
        <v>66</v>
      </c>
      <c r="G370" s="126" t="s">
        <v>71</v>
      </c>
      <c r="H370" s="41" t="s">
        <v>2079</v>
      </c>
      <c r="I370" s="42">
        <v>15000000</v>
      </c>
      <c r="J370" s="131">
        <f t="shared" si="31"/>
        <v>15000000</v>
      </c>
      <c r="K370" s="133" t="s">
        <v>85</v>
      </c>
      <c r="L370" s="41" t="s">
        <v>2689</v>
      </c>
      <c r="M370" s="127">
        <v>42892</v>
      </c>
      <c r="N370" s="127">
        <v>43044</v>
      </c>
      <c r="O370" s="127">
        <v>43044</v>
      </c>
      <c r="P370" s="134">
        <f t="shared" si="33"/>
        <v>152</v>
      </c>
      <c r="Q370" s="136">
        <f t="shared" si="34"/>
        <v>5.0666666666666664</v>
      </c>
      <c r="R370" s="58"/>
      <c r="S370" s="47"/>
      <c r="T370" s="47"/>
      <c r="U370" s="47"/>
      <c r="V370" s="47"/>
      <c r="W370" s="47"/>
      <c r="X370" s="139">
        <f t="shared" si="28"/>
        <v>0</v>
      </c>
      <c r="Y370" s="48"/>
      <c r="Z370" s="49"/>
      <c r="AA370" s="47"/>
      <c r="AB370" s="47"/>
      <c r="AC370" s="47"/>
      <c r="AD370" s="47"/>
      <c r="AE370" s="47"/>
      <c r="AF370" s="47"/>
      <c r="AG370" s="41"/>
      <c r="AH370" s="41"/>
      <c r="AI370" s="41"/>
      <c r="AJ370" s="41"/>
      <c r="AK370" s="51" t="e">
        <f>IF(#REF!="TERMINADO",100,100*(#REF!-M370+1)/P370)</f>
        <v>#REF!</v>
      </c>
      <c r="AL370" s="157"/>
      <c r="AM370" s="59"/>
      <c r="AN370" s="159"/>
      <c r="AO370" s="159"/>
      <c r="AP370" s="159"/>
      <c r="AQ370" s="41"/>
      <c r="AR370" s="107"/>
    </row>
    <row r="371" spans="1:44" ht="13.5" customHeight="1" thickTop="1" thickBot="1" x14ac:dyDescent="0.25">
      <c r="A371" s="185">
        <v>367</v>
      </c>
      <c r="B371" s="41" t="s">
        <v>2000</v>
      </c>
      <c r="C371" s="39">
        <v>42894</v>
      </c>
      <c r="D371" s="39"/>
      <c r="E371" s="40" t="s">
        <v>2690</v>
      </c>
      <c r="F371" s="129" t="s">
        <v>66</v>
      </c>
      <c r="G371" s="126" t="s">
        <v>71</v>
      </c>
      <c r="H371" s="41" t="s">
        <v>2079</v>
      </c>
      <c r="I371" s="42">
        <v>3000000</v>
      </c>
      <c r="J371" s="131">
        <f t="shared" si="31"/>
        <v>3000000</v>
      </c>
      <c r="K371" s="133" t="s">
        <v>85</v>
      </c>
      <c r="L371" s="41" t="s">
        <v>2691</v>
      </c>
      <c r="M371" s="127">
        <v>42894</v>
      </c>
      <c r="N371" s="127">
        <v>42985</v>
      </c>
      <c r="O371" s="127">
        <v>42985</v>
      </c>
      <c r="P371" s="134">
        <f t="shared" si="33"/>
        <v>91</v>
      </c>
      <c r="Q371" s="136">
        <f t="shared" si="34"/>
        <v>3.0333333333333332</v>
      </c>
      <c r="R371" s="58"/>
      <c r="S371" s="47"/>
      <c r="T371" s="47"/>
      <c r="U371" s="47"/>
      <c r="V371" s="47"/>
      <c r="W371" s="47"/>
      <c r="X371" s="139">
        <f t="shared" si="28"/>
        <v>0</v>
      </c>
      <c r="Y371" s="48"/>
      <c r="Z371" s="49"/>
      <c r="AA371" s="47"/>
      <c r="AB371" s="47"/>
      <c r="AC371" s="47"/>
      <c r="AD371" s="47"/>
      <c r="AE371" s="47"/>
      <c r="AF371" s="47"/>
      <c r="AG371" s="41"/>
      <c r="AH371" s="41"/>
      <c r="AI371" s="41"/>
      <c r="AJ371" s="41"/>
      <c r="AK371" s="51" t="e">
        <f>IF(#REF!="TERMINADO",100,100*(#REF!-M371+1)/P371)</f>
        <v>#REF!</v>
      </c>
      <c r="AL371" s="157"/>
      <c r="AM371" s="59"/>
      <c r="AN371" s="159"/>
      <c r="AO371" s="159"/>
      <c r="AP371" s="159"/>
      <c r="AQ371" s="41"/>
      <c r="AR371" s="107"/>
    </row>
    <row r="372" spans="1:44" ht="13.5" customHeight="1" thickTop="1" thickBot="1" x14ac:dyDescent="0.25">
      <c r="A372" s="185">
        <v>368</v>
      </c>
      <c r="B372" s="41" t="s">
        <v>2655</v>
      </c>
      <c r="C372" s="39">
        <v>42894</v>
      </c>
      <c r="D372" s="39"/>
      <c r="E372" s="40" t="s">
        <v>2692</v>
      </c>
      <c r="F372" s="129" t="s">
        <v>66</v>
      </c>
      <c r="G372" s="126" t="s">
        <v>75</v>
      </c>
      <c r="H372" s="41" t="s">
        <v>2079</v>
      </c>
      <c r="I372" s="42">
        <v>17705208</v>
      </c>
      <c r="J372" s="131">
        <f t="shared" si="31"/>
        <v>17705208</v>
      </c>
      <c r="K372" s="133" t="s">
        <v>85</v>
      </c>
      <c r="L372" s="41" t="s">
        <v>2693</v>
      </c>
      <c r="M372" s="127">
        <v>42894</v>
      </c>
      <c r="N372" s="127">
        <v>42985</v>
      </c>
      <c r="O372" s="127">
        <v>42985</v>
      </c>
      <c r="P372" s="134">
        <f t="shared" si="33"/>
        <v>91</v>
      </c>
      <c r="Q372" s="136">
        <f t="shared" si="34"/>
        <v>3.0333333333333332</v>
      </c>
      <c r="R372" s="58"/>
      <c r="S372" s="47"/>
      <c r="T372" s="47"/>
      <c r="U372" s="47"/>
      <c r="V372" s="47"/>
      <c r="W372" s="47"/>
      <c r="X372" s="139">
        <f t="shared" si="28"/>
        <v>0</v>
      </c>
      <c r="Y372" s="48"/>
      <c r="Z372" s="49"/>
      <c r="AA372" s="47"/>
      <c r="AB372" s="47"/>
      <c r="AC372" s="47"/>
      <c r="AD372" s="47"/>
      <c r="AE372" s="47"/>
      <c r="AF372" s="47"/>
      <c r="AG372" s="41"/>
      <c r="AH372" s="41"/>
      <c r="AI372" s="41"/>
      <c r="AJ372" s="41"/>
      <c r="AK372" s="51" t="e">
        <f>IF(#REF!="TERMINADO",100,100*(#REF!-M372+1)/P372)</f>
        <v>#REF!</v>
      </c>
      <c r="AL372" s="157"/>
      <c r="AM372" s="59"/>
      <c r="AN372" s="159"/>
      <c r="AO372" s="159"/>
      <c r="AP372" s="159"/>
      <c r="AQ372" s="41"/>
      <c r="AR372" s="107"/>
    </row>
    <row r="373" spans="1:44" ht="13.5" customHeight="1" thickTop="1" thickBot="1" x14ac:dyDescent="0.25">
      <c r="A373" s="185">
        <v>369</v>
      </c>
      <c r="B373" s="126" t="s">
        <v>2160</v>
      </c>
      <c r="C373" s="39">
        <v>42895</v>
      </c>
      <c r="D373" s="39"/>
      <c r="E373" s="40" t="s">
        <v>2694</v>
      </c>
      <c r="F373" s="129" t="s">
        <v>66</v>
      </c>
      <c r="G373" s="126" t="s">
        <v>75</v>
      </c>
      <c r="H373" s="41" t="s">
        <v>2079</v>
      </c>
      <c r="I373" s="42">
        <v>12000000</v>
      </c>
      <c r="J373" s="131">
        <f t="shared" si="31"/>
        <v>12000000</v>
      </c>
      <c r="K373" s="133" t="s">
        <v>85</v>
      </c>
      <c r="L373" s="41" t="s">
        <v>2695</v>
      </c>
      <c r="M373" s="127">
        <v>42895</v>
      </c>
      <c r="N373" s="127">
        <v>42955</v>
      </c>
      <c r="O373" s="127">
        <v>42955</v>
      </c>
      <c r="P373" s="134">
        <f t="shared" si="33"/>
        <v>60</v>
      </c>
      <c r="Q373" s="136">
        <f t="shared" si="34"/>
        <v>2</v>
      </c>
      <c r="R373" s="58"/>
      <c r="S373" s="47"/>
      <c r="T373" s="47"/>
      <c r="U373" s="47"/>
      <c r="V373" s="47"/>
      <c r="W373" s="47"/>
      <c r="X373" s="139">
        <f t="shared" si="28"/>
        <v>0</v>
      </c>
      <c r="Y373" s="48"/>
      <c r="Z373" s="49"/>
      <c r="AA373" s="47"/>
      <c r="AB373" s="47"/>
      <c r="AC373" s="47"/>
      <c r="AD373" s="47"/>
      <c r="AE373" s="47"/>
      <c r="AF373" s="47"/>
      <c r="AG373" s="41"/>
      <c r="AH373" s="41"/>
      <c r="AI373" s="41"/>
      <c r="AJ373" s="41"/>
      <c r="AK373" s="51" t="e">
        <f>IF(#REF!="TERMINADO",100,100*(#REF!-M373+1)/P373)</f>
        <v>#REF!</v>
      </c>
      <c r="AL373" s="157"/>
      <c r="AM373" s="59"/>
      <c r="AN373" s="159"/>
      <c r="AO373" s="159"/>
      <c r="AP373" s="159"/>
      <c r="AQ373" s="41"/>
      <c r="AR373" s="107"/>
    </row>
    <row r="374" spans="1:44" ht="13.5" customHeight="1" thickTop="1" thickBot="1" x14ac:dyDescent="0.25">
      <c r="A374" s="185">
        <v>370</v>
      </c>
      <c r="B374" s="41" t="s">
        <v>597</v>
      </c>
      <c r="C374" s="39">
        <v>42895</v>
      </c>
      <c r="D374" s="39"/>
      <c r="E374" s="40" t="s">
        <v>2696</v>
      </c>
      <c r="F374" s="129" t="s">
        <v>66</v>
      </c>
      <c r="G374" s="126" t="s">
        <v>71</v>
      </c>
      <c r="H374" s="41" t="s">
        <v>2079</v>
      </c>
      <c r="I374" s="42">
        <v>4400000</v>
      </c>
      <c r="J374" s="131">
        <f t="shared" si="31"/>
        <v>4400000</v>
      </c>
      <c r="K374" s="133" t="s">
        <v>85</v>
      </c>
      <c r="L374" s="41" t="s">
        <v>2697</v>
      </c>
      <c r="M374" s="127">
        <v>42895</v>
      </c>
      <c r="N374" s="127">
        <v>42955</v>
      </c>
      <c r="O374" s="127">
        <v>42955</v>
      </c>
      <c r="P374" s="134">
        <f t="shared" si="33"/>
        <v>60</v>
      </c>
      <c r="Q374" s="136">
        <f t="shared" si="34"/>
        <v>2</v>
      </c>
      <c r="R374" s="58"/>
      <c r="S374" s="47"/>
      <c r="T374" s="47"/>
      <c r="U374" s="47"/>
      <c r="V374" s="47"/>
      <c r="W374" s="47"/>
      <c r="X374" s="139">
        <f t="shared" si="28"/>
        <v>0</v>
      </c>
      <c r="Y374" s="48"/>
      <c r="Z374" s="49"/>
      <c r="AA374" s="47"/>
      <c r="AB374" s="47"/>
      <c r="AC374" s="47"/>
      <c r="AD374" s="47"/>
      <c r="AE374" s="47"/>
      <c r="AF374" s="47"/>
      <c r="AG374" s="41"/>
      <c r="AH374" s="41"/>
      <c r="AI374" s="41"/>
      <c r="AJ374" s="41"/>
      <c r="AK374" s="51" t="e">
        <f>IF(#REF!="TERMINADO",100,100*(#REF!-M374+1)/P374)</f>
        <v>#REF!</v>
      </c>
      <c r="AL374" s="157"/>
      <c r="AM374" s="59"/>
      <c r="AN374" s="159"/>
      <c r="AO374" s="159"/>
      <c r="AP374" s="159"/>
      <c r="AQ374" s="41"/>
      <c r="AR374" s="107"/>
    </row>
    <row r="375" spans="1:44" ht="13.5" customHeight="1" thickTop="1" thickBot="1" x14ac:dyDescent="0.25">
      <c r="A375" s="185">
        <v>371</v>
      </c>
      <c r="B375" s="41" t="s">
        <v>2210</v>
      </c>
      <c r="C375" s="39">
        <v>42898</v>
      </c>
      <c r="D375" s="39"/>
      <c r="E375" s="40" t="s">
        <v>2698</v>
      </c>
      <c r="F375" s="129" t="s">
        <v>66</v>
      </c>
      <c r="G375" s="126" t="s">
        <v>71</v>
      </c>
      <c r="H375" s="41" t="s">
        <v>2079</v>
      </c>
      <c r="I375" s="42">
        <v>3920000</v>
      </c>
      <c r="J375" s="131">
        <f t="shared" si="31"/>
        <v>3920000</v>
      </c>
      <c r="K375" s="133" t="s">
        <v>85</v>
      </c>
      <c r="L375" s="41" t="s">
        <v>2699</v>
      </c>
      <c r="M375" s="127">
        <v>42898</v>
      </c>
      <c r="N375" s="127">
        <v>42958</v>
      </c>
      <c r="O375" s="127">
        <v>42958</v>
      </c>
      <c r="P375" s="134">
        <f t="shared" si="33"/>
        <v>60</v>
      </c>
      <c r="Q375" s="136">
        <f t="shared" si="34"/>
        <v>2</v>
      </c>
      <c r="R375" s="58"/>
      <c r="S375" s="47"/>
      <c r="T375" s="47"/>
      <c r="U375" s="47"/>
      <c r="V375" s="47"/>
      <c r="W375" s="47"/>
      <c r="X375" s="139">
        <f t="shared" si="28"/>
        <v>0</v>
      </c>
      <c r="Y375" s="48"/>
      <c r="Z375" s="49"/>
      <c r="AA375" s="47"/>
      <c r="AB375" s="47"/>
      <c r="AC375" s="47"/>
      <c r="AD375" s="47"/>
      <c r="AE375" s="47"/>
      <c r="AF375" s="47"/>
      <c r="AG375" s="41"/>
      <c r="AH375" s="41"/>
      <c r="AI375" s="41"/>
      <c r="AJ375" s="41"/>
      <c r="AK375" s="51" t="e">
        <f>IF(#REF!="TERMINADO",100,100*(#REF!-M375+1)/P375)</f>
        <v>#REF!</v>
      </c>
      <c r="AL375" s="157"/>
      <c r="AM375" s="59"/>
      <c r="AN375" s="159"/>
      <c r="AO375" s="159"/>
      <c r="AP375" s="159"/>
      <c r="AQ375" s="41"/>
      <c r="AR375" s="107"/>
    </row>
    <row r="376" spans="1:44" ht="16.5" customHeight="1" thickTop="1" thickBot="1" x14ac:dyDescent="0.25">
      <c r="A376" s="185">
        <v>372</v>
      </c>
      <c r="B376" s="41" t="s">
        <v>597</v>
      </c>
      <c r="C376" s="39">
        <v>42898</v>
      </c>
      <c r="D376" s="39"/>
      <c r="E376" s="40" t="s">
        <v>2700</v>
      </c>
      <c r="F376" s="129" t="s">
        <v>66</v>
      </c>
      <c r="G376" s="126" t="s">
        <v>71</v>
      </c>
      <c r="H376" s="41" t="s">
        <v>2079</v>
      </c>
      <c r="I376" s="42">
        <v>5000000</v>
      </c>
      <c r="J376" s="131">
        <f t="shared" si="31"/>
        <v>5000000</v>
      </c>
      <c r="K376" s="133" t="s">
        <v>85</v>
      </c>
      <c r="L376" s="41" t="s">
        <v>2701</v>
      </c>
      <c r="M376" s="127">
        <v>42898</v>
      </c>
      <c r="N376" s="127">
        <v>42958</v>
      </c>
      <c r="O376" s="127">
        <v>42958</v>
      </c>
      <c r="P376" s="134">
        <f t="shared" si="33"/>
        <v>60</v>
      </c>
      <c r="Q376" s="136">
        <f t="shared" si="34"/>
        <v>2</v>
      </c>
      <c r="R376" s="58"/>
      <c r="S376" s="47"/>
      <c r="T376" s="47"/>
      <c r="U376" s="47"/>
      <c r="V376" s="47"/>
      <c r="W376" s="47"/>
      <c r="X376" s="139">
        <f t="shared" si="28"/>
        <v>0</v>
      </c>
      <c r="Y376" s="48"/>
      <c r="Z376" s="49"/>
      <c r="AA376" s="47"/>
      <c r="AB376" s="47"/>
      <c r="AC376" s="47"/>
      <c r="AD376" s="47"/>
      <c r="AE376" s="47"/>
      <c r="AF376" s="47"/>
      <c r="AG376" s="41"/>
      <c r="AH376" s="41"/>
      <c r="AI376" s="41"/>
      <c r="AJ376" s="41"/>
      <c r="AK376" s="51" t="e">
        <f>IF(#REF!="TERMINADO",100,100*(#REF!-M376+1)/P376)</f>
        <v>#REF!</v>
      </c>
      <c r="AL376" s="157"/>
      <c r="AM376" s="59"/>
      <c r="AN376" s="159"/>
      <c r="AO376" s="159"/>
      <c r="AP376" s="159"/>
      <c r="AQ376" s="41"/>
      <c r="AR376" s="107"/>
    </row>
    <row r="377" spans="1:44" ht="16.5" customHeight="1" thickTop="1" thickBot="1" x14ac:dyDescent="0.25">
      <c r="A377" s="185">
        <v>373</v>
      </c>
      <c r="B377" s="41" t="s">
        <v>2223</v>
      </c>
      <c r="C377" s="39">
        <v>42899</v>
      </c>
      <c r="D377" s="39"/>
      <c r="E377" s="40" t="s">
        <v>2702</v>
      </c>
      <c r="F377" s="129" t="s">
        <v>66</v>
      </c>
      <c r="G377" s="126" t="s">
        <v>75</v>
      </c>
      <c r="H377" s="41" t="s">
        <v>2079</v>
      </c>
      <c r="I377" s="42">
        <v>8940000</v>
      </c>
      <c r="J377" s="131">
        <f t="shared" si="31"/>
        <v>8940000</v>
      </c>
      <c r="K377" s="133" t="s">
        <v>85</v>
      </c>
      <c r="L377" s="41" t="s">
        <v>521</v>
      </c>
      <c r="M377" s="127">
        <v>42899</v>
      </c>
      <c r="N377" s="127">
        <v>42943</v>
      </c>
      <c r="O377" s="127">
        <v>42943</v>
      </c>
      <c r="P377" s="134">
        <f t="shared" si="33"/>
        <v>44</v>
      </c>
      <c r="Q377" s="136">
        <f t="shared" si="34"/>
        <v>1.4666666666666666</v>
      </c>
      <c r="R377" s="58" t="s">
        <v>2037</v>
      </c>
      <c r="S377" s="47"/>
      <c r="T377" s="47"/>
      <c r="U377" s="47"/>
      <c r="V377" s="47"/>
      <c r="W377" s="47"/>
      <c r="X377" s="139" t="e">
        <f t="shared" si="28"/>
        <v>#VALUE!</v>
      </c>
      <c r="Y377" s="48"/>
      <c r="Z377" s="49"/>
      <c r="AA377" s="47"/>
      <c r="AB377" s="47"/>
      <c r="AC377" s="47"/>
      <c r="AD377" s="47"/>
      <c r="AE377" s="47"/>
      <c r="AF377" s="47"/>
      <c r="AG377" s="41"/>
      <c r="AH377" s="41"/>
      <c r="AI377" s="41"/>
      <c r="AJ377" s="41"/>
      <c r="AK377" s="51" t="e">
        <f>IF(#REF!="TERMINADO",100,100*(#REF!-M377+1)/P377)</f>
        <v>#REF!</v>
      </c>
      <c r="AL377" s="157"/>
      <c r="AM377" s="59"/>
      <c r="AN377" s="159"/>
      <c r="AO377" s="159"/>
      <c r="AP377" s="159"/>
      <c r="AQ377" s="41"/>
      <c r="AR377" s="107"/>
    </row>
    <row r="378" spans="1:44" ht="18.75" customHeight="1" thickTop="1" thickBot="1" x14ac:dyDescent="0.25">
      <c r="A378" s="185">
        <v>374</v>
      </c>
      <c r="B378" s="41" t="s">
        <v>146</v>
      </c>
      <c r="C378" s="39">
        <v>42900</v>
      </c>
      <c r="D378" s="39"/>
      <c r="E378" s="204" t="s">
        <v>2703</v>
      </c>
      <c r="F378" s="129" t="s">
        <v>66</v>
      </c>
      <c r="G378" s="126" t="s">
        <v>71</v>
      </c>
      <c r="H378" s="41" t="s">
        <v>2079</v>
      </c>
      <c r="I378" s="42">
        <v>3750000</v>
      </c>
      <c r="J378" s="131">
        <f t="shared" ref="J378:J399" si="35">+I378+Z378+AB378+AD378+AF378</f>
        <v>3750000</v>
      </c>
      <c r="K378" s="133" t="s">
        <v>85</v>
      </c>
      <c r="L378" s="41" t="s">
        <v>1882</v>
      </c>
      <c r="M378" s="127">
        <v>42900</v>
      </c>
      <c r="N378" s="127">
        <v>42944</v>
      </c>
      <c r="O378" s="127">
        <v>42944</v>
      </c>
      <c r="P378" s="134">
        <f t="shared" si="33"/>
        <v>44</v>
      </c>
      <c r="Q378" s="136">
        <f t="shared" si="34"/>
        <v>1.4666666666666666</v>
      </c>
      <c r="R378" s="58"/>
      <c r="S378" s="47"/>
      <c r="T378" s="47"/>
      <c r="U378" s="47"/>
      <c r="V378" s="47"/>
      <c r="W378" s="47"/>
      <c r="X378" s="139">
        <f t="shared" si="28"/>
        <v>0</v>
      </c>
      <c r="Y378" s="48"/>
      <c r="Z378" s="49"/>
      <c r="AA378" s="47"/>
      <c r="AB378" s="47"/>
      <c r="AC378" s="47"/>
      <c r="AD378" s="47"/>
      <c r="AE378" s="47"/>
      <c r="AF378" s="47"/>
      <c r="AG378" s="41"/>
      <c r="AH378" s="41"/>
      <c r="AI378" s="41"/>
      <c r="AJ378" s="41"/>
      <c r="AK378" s="51" t="e">
        <f>IF(#REF!="TERMINADO",100,100*(#REF!-M378+1)/P378)</f>
        <v>#REF!</v>
      </c>
      <c r="AL378" s="157"/>
      <c r="AM378" s="59"/>
      <c r="AN378" s="159"/>
      <c r="AO378" s="159"/>
      <c r="AP378" s="159"/>
      <c r="AQ378" s="41"/>
      <c r="AR378" s="107"/>
    </row>
    <row r="379" spans="1:44" ht="14.25" customHeight="1" thickTop="1" thickBot="1" x14ac:dyDescent="0.25">
      <c r="A379" s="185">
        <v>375</v>
      </c>
      <c r="B379" s="41" t="s">
        <v>1125</v>
      </c>
      <c r="C379" s="39">
        <v>42901</v>
      </c>
      <c r="D379" s="39"/>
      <c r="E379" s="40" t="s">
        <v>2704</v>
      </c>
      <c r="F379" s="129" t="s">
        <v>66</v>
      </c>
      <c r="G379" s="126" t="s">
        <v>75</v>
      </c>
      <c r="H379" s="41" t="s">
        <v>2079</v>
      </c>
      <c r="I379" s="42">
        <v>10000000</v>
      </c>
      <c r="J379" s="131">
        <f t="shared" si="35"/>
        <v>10000000</v>
      </c>
      <c r="K379" s="133" t="s">
        <v>85</v>
      </c>
      <c r="L379" s="41" t="s">
        <v>2705</v>
      </c>
      <c r="M379" s="127">
        <v>42901</v>
      </c>
      <c r="N379" s="127">
        <v>42961</v>
      </c>
      <c r="O379" s="127">
        <v>42961</v>
      </c>
      <c r="P379" s="134">
        <f t="shared" si="33"/>
        <v>60</v>
      </c>
      <c r="Q379" s="136">
        <f t="shared" si="34"/>
        <v>2</v>
      </c>
      <c r="R379" s="58"/>
      <c r="S379" s="47"/>
      <c r="T379" s="47"/>
      <c r="U379" s="47"/>
      <c r="V379" s="47"/>
      <c r="W379" s="47"/>
      <c r="X379" s="139">
        <f t="shared" si="28"/>
        <v>0</v>
      </c>
      <c r="Y379" s="48"/>
      <c r="Z379" s="49"/>
      <c r="AA379" s="47"/>
      <c r="AB379" s="47"/>
      <c r="AC379" s="47"/>
      <c r="AD379" s="47"/>
      <c r="AE379" s="47"/>
      <c r="AF379" s="47"/>
      <c r="AG379" s="41"/>
      <c r="AH379" s="41"/>
      <c r="AI379" s="41"/>
      <c r="AJ379" s="41"/>
      <c r="AK379" s="51" t="e">
        <f>IF(#REF!="TERMINADO",100,100*(#REF!-M379+1)/P379)</f>
        <v>#REF!</v>
      </c>
      <c r="AL379" s="157"/>
      <c r="AM379" s="59"/>
      <c r="AN379" s="159"/>
      <c r="AO379" s="159"/>
      <c r="AP379" s="159"/>
      <c r="AQ379" s="41"/>
      <c r="AR379" s="107"/>
    </row>
    <row r="380" spans="1:44" ht="11.25" customHeight="1" thickTop="1" thickBot="1" x14ac:dyDescent="0.25">
      <c r="A380" s="185">
        <v>376</v>
      </c>
      <c r="B380" s="41" t="s">
        <v>2011</v>
      </c>
      <c r="C380" s="39">
        <v>42907</v>
      </c>
      <c r="D380" s="39"/>
      <c r="E380" s="40" t="s">
        <v>2706</v>
      </c>
      <c r="F380" s="129" t="s">
        <v>66</v>
      </c>
      <c r="G380" s="126" t="s">
        <v>75</v>
      </c>
      <c r="H380" s="41" t="s">
        <v>2079</v>
      </c>
      <c r="I380" s="42">
        <v>4000000</v>
      </c>
      <c r="J380" s="131">
        <f t="shared" si="35"/>
        <v>4000000</v>
      </c>
      <c r="K380" s="133" t="s">
        <v>85</v>
      </c>
      <c r="L380" s="41" t="s">
        <v>2707</v>
      </c>
      <c r="M380" s="127">
        <v>42907</v>
      </c>
      <c r="N380" s="127">
        <v>42936</v>
      </c>
      <c r="O380" s="127">
        <v>42936</v>
      </c>
      <c r="P380" s="134">
        <f t="shared" si="33"/>
        <v>29</v>
      </c>
      <c r="Q380" s="136">
        <f t="shared" si="34"/>
        <v>0.96666666666666667</v>
      </c>
      <c r="R380" s="58"/>
      <c r="S380" s="47"/>
      <c r="T380" s="47"/>
      <c r="U380" s="47"/>
      <c r="V380" s="47"/>
      <c r="W380" s="47"/>
      <c r="X380" s="139">
        <f t="shared" si="28"/>
        <v>0</v>
      </c>
      <c r="Y380" s="48"/>
      <c r="Z380" s="49"/>
      <c r="AA380" s="47"/>
      <c r="AB380" s="47"/>
      <c r="AC380" s="47"/>
      <c r="AD380" s="47"/>
      <c r="AE380" s="47"/>
      <c r="AF380" s="47"/>
      <c r="AG380" s="41"/>
      <c r="AH380" s="41"/>
      <c r="AI380" s="41"/>
      <c r="AJ380" s="41"/>
      <c r="AK380" s="51" t="e">
        <f>IF(#REF!="TERMINADO",100,100*(#REF!-M380+1)/P380)</f>
        <v>#REF!</v>
      </c>
      <c r="AL380" s="157"/>
      <c r="AM380" s="59"/>
      <c r="AN380" s="159"/>
      <c r="AO380" s="159"/>
      <c r="AP380" s="159"/>
      <c r="AQ380" s="41"/>
      <c r="AR380" s="107"/>
    </row>
    <row r="381" spans="1:44" ht="11.25" customHeight="1" thickTop="1" thickBot="1" x14ac:dyDescent="0.25">
      <c r="A381" s="185">
        <v>377</v>
      </c>
      <c r="B381" s="41" t="s">
        <v>444</v>
      </c>
      <c r="C381" s="39">
        <v>42908</v>
      </c>
      <c r="D381" s="39"/>
      <c r="E381" s="40" t="s">
        <v>2708</v>
      </c>
      <c r="F381" s="129" t="s">
        <v>66</v>
      </c>
      <c r="G381" s="126" t="s">
        <v>75</v>
      </c>
      <c r="H381" s="41" t="s">
        <v>2079</v>
      </c>
      <c r="I381" s="42">
        <v>3500000</v>
      </c>
      <c r="J381" s="131">
        <f t="shared" si="35"/>
        <v>3500000</v>
      </c>
      <c r="K381" s="133" t="s">
        <v>85</v>
      </c>
      <c r="L381" s="41" t="s">
        <v>1794</v>
      </c>
      <c r="M381" s="127">
        <v>42908</v>
      </c>
      <c r="N381" s="127">
        <v>42937</v>
      </c>
      <c r="O381" s="127">
        <v>42937</v>
      </c>
      <c r="P381" s="134">
        <f t="shared" si="33"/>
        <v>29</v>
      </c>
      <c r="Q381" s="136">
        <f t="shared" si="34"/>
        <v>0.96666666666666667</v>
      </c>
      <c r="R381" s="58"/>
      <c r="S381" s="47"/>
      <c r="T381" s="47"/>
      <c r="U381" s="47"/>
      <c r="V381" s="47"/>
      <c r="W381" s="47"/>
      <c r="X381" s="139">
        <f t="shared" si="28"/>
        <v>0</v>
      </c>
      <c r="Y381" s="48"/>
      <c r="Z381" s="49"/>
      <c r="AA381" s="47"/>
      <c r="AB381" s="47"/>
      <c r="AC381" s="47"/>
      <c r="AD381" s="47"/>
      <c r="AE381" s="47"/>
      <c r="AF381" s="47"/>
      <c r="AG381" s="41"/>
      <c r="AH381" s="41"/>
      <c r="AI381" s="41"/>
      <c r="AJ381" s="41"/>
      <c r="AK381" s="51" t="e">
        <f>IF(#REF!="TERMINADO",100,100*(#REF!-M381+1)/P381)</f>
        <v>#REF!</v>
      </c>
      <c r="AL381" s="157"/>
      <c r="AM381" s="59"/>
      <c r="AN381" s="159"/>
      <c r="AO381" s="159"/>
      <c r="AP381" s="159"/>
      <c r="AQ381" s="41"/>
      <c r="AR381" s="107"/>
    </row>
    <row r="382" spans="1:44" ht="12.75" customHeight="1" thickTop="1" thickBot="1" x14ac:dyDescent="0.25">
      <c r="A382" s="185">
        <v>378</v>
      </c>
      <c r="B382" s="41" t="s">
        <v>2158</v>
      </c>
      <c r="C382" s="39">
        <v>42909</v>
      </c>
      <c r="D382" s="39"/>
      <c r="E382" s="40" t="s">
        <v>2709</v>
      </c>
      <c r="F382" s="129" t="s">
        <v>66</v>
      </c>
      <c r="G382" s="126" t="s">
        <v>71</v>
      </c>
      <c r="H382" s="41" t="s">
        <v>2079</v>
      </c>
      <c r="I382" s="42">
        <v>2000000</v>
      </c>
      <c r="J382" s="131">
        <f t="shared" si="35"/>
        <v>2000000</v>
      </c>
      <c r="K382" s="133" t="s">
        <v>85</v>
      </c>
      <c r="L382" s="41" t="s">
        <v>2710</v>
      </c>
      <c r="M382" s="205">
        <v>42909</v>
      </c>
      <c r="N382" s="127">
        <v>42938</v>
      </c>
      <c r="O382" s="127">
        <v>42938</v>
      </c>
      <c r="P382" s="134">
        <f t="shared" si="33"/>
        <v>29</v>
      </c>
      <c r="Q382" s="136">
        <f t="shared" si="34"/>
        <v>0.96666666666666667</v>
      </c>
      <c r="R382" s="58"/>
      <c r="S382" s="47"/>
      <c r="T382" s="47"/>
      <c r="U382" s="47"/>
      <c r="V382" s="47"/>
      <c r="W382" s="47"/>
      <c r="X382" s="139">
        <f t="shared" si="28"/>
        <v>0</v>
      </c>
      <c r="Y382" s="48"/>
      <c r="Z382" s="49"/>
      <c r="AA382" s="47"/>
      <c r="AB382" s="47"/>
      <c r="AC382" s="47"/>
      <c r="AD382" s="47"/>
      <c r="AE382" s="47"/>
      <c r="AF382" s="47"/>
      <c r="AG382" s="41"/>
      <c r="AH382" s="41"/>
      <c r="AI382" s="41"/>
      <c r="AJ382" s="41"/>
      <c r="AK382" s="51" t="e">
        <f>IF(#REF!="TERMINADO",100,100*(#REF!-M382+1)/P382)</f>
        <v>#REF!</v>
      </c>
      <c r="AL382" s="157"/>
      <c r="AM382" s="59"/>
      <c r="AN382" s="159"/>
      <c r="AO382" s="159"/>
      <c r="AP382" s="159"/>
      <c r="AQ382" s="41"/>
      <c r="AR382" s="107"/>
    </row>
    <row r="383" spans="1:44" ht="12" customHeight="1" thickTop="1" thickBot="1" x14ac:dyDescent="0.25">
      <c r="A383" s="185">
        <v>379</v>
      </c>
      <c r="B383" s="41" t="s">
        <v>2000</v>
      </c>
      <c r="C383" s="39">
        <v>42909</v>
      </c>
      <c r="D383" s="39"/>
      <c r="E383" s="40" t="s">
        <v>2711</v>
      </c>
      <c r="F383" s="129" t="s">
        <v>66</v>
      </c>
      <c r="G383" s="126" t="s">
        <v>71</v>
      </c>
      <c r="H383" s="41" t="s">
        <v>2079</v>
      </c>
      <c r="I383" s="42">
        <v>10650000</v>
      </c>
      <c r="J383" s="131">
        <f t="shared" si="35"/>
        <v>10650000</v>
      </c>
      <c r="K383" s="133" t="s">
        <v>85</v>
      </c>
      <c r="L383" s="41" t="s">
        <v>109</v>
      </c>
      <c r="M383" s="205">
        <v>42909</v>
      </c>
      <c r="N383" s="127">
        <v>43015</v>
      </c>
      <c r="O383" s="127">
        <v>43015</v>
      </c>
      <c r="P383" s="134">
        <f t="shared" si="33"/>
        <v>106</v>
      </c>
      <c r="Q383" s="136">
        <f t="shared" si="34"/>
        <v>3.5333333333333332</v>
      </c>
      <c r="R383" s="58"/>
      <c r="S383" s="47"/>
      <c r="T383" s="47"/>
      <c r="U383" s="47"/>
      <c r="V383" s="47"/>
      <c r="W383" s="47"/>
      <c r="X383" s="139">
        <f t="shared" si="28"/>
        <v>0</v>
      </c>
      <c r="Y383" s="48"/>
      <c r="Z383" s="49"/>
      <c r="AA383" s="47"/>
      <c r="AB383" s="47"/>
      <c r="AC383" s="47"/>
      <c r="AD383" s="47"/>
      <c r="AE383" s="47"/>
      <c r="AF383" s="47"/>
      <c r="AG383" s="41"/>
      <c r="AH383" s="41"/>
      <c r="AI383" s="41"/>
      <c r="AJ383" s="41"/>
      <c r="AK383" s="51" t="e">
        <f>IF(#REF!="TERMINADO",100,100*(#REF!-M383+1)/P383)</f>
        <v>#REF!</v>
      </c>
      <c r="AL383" s="157"/>
      <c r="AM383" s="59"/>
      <c r="AN383" s="159"/>
      <c r="AO383" s="159"/>
      <c r="AP383" s="159"/>
      <c r="AQ383" s="41"/>
      <c r="AR383" s="107"/>
    </row>
    <row r="384" spans="1:44" ht="12.75" customHeight="1" thickTop="1" thickBot="1" x14ac:dyDescent="0.25">
      <c r="A384" s="185">
        <v>380</v>
      </c>
      <c r="B384" s="41" t="s">
        <v>2158</v>
      </c>
      <c r="C384" s="39">
        <v>42909</v>
      </c>
      <c r="D384" s="39"/>
      <c r="E384" s="40" t="s">
        <v>2712</v>
      </c>
      <c r="F384" s="129" t="s">
        <v>66</v>
      </c>
      <c r="G384" s="126" t="s">
        <v>75</v>
      </c>
      <c r="H384" s="41" t="s">
        <v>2079</v>
      </c>
      <c r="I384" s="42">
        <v>13000000</v>
      </c>
      <c r="J384" s="131">
        <f t="shared" si="35"/>
        <v>13000000</v>
      </c>
      <c r="K384" s="133" t="s">
        <v>85</v>
      </c>
      <c r="L384" s="41" t="s">
        <v>2713</v>
      </c>
      <c r="M384" s="205">
        <v>42909</v>
      </c>
      <c r="N384" s="127">
        <v>42969</v>
      </c>
      <c r="O384" s="127">
        <v>42969</v>
      </c>
      <c r="P384" s="134">
        <f t="shared" si="33"/>
        <v>60</v>
      </c>
      <c r="Q384" s="136">
        <f t="shared" si="34"/>
        <v>2</v>
      </c>
      <c r="R384" s="58"/>
      <c r="S384" s="47"/>
      <c r="T384" s="47"/>
      <c r="U384" s="47"/>
      <c r="V384" s="47"/>
      <c r="W384" s="47"/>
      <c r="X384" s="139">
        <f t="shared" si="28"/>
        <v>0</v>
      </c>
      <c r="Y384" s="48"/>
      <c r="Z384" s="49"/>
      <c r="AA384" s="47"/>
      <c r="AB384" s="47"/>
      <c r="AC384" s="47"/>
      <c r="AD384" s="47"/>
      <c r="AE384" s="47"/>
      <c r="AF384" s="47"/>
      <c r="AG384" s="41"/>
      <c r="AH384" s="41"/>
      <c r="AI384" s="41"/>
      <c r="AJ384" s="41"/>
      <c r="AK384" s="51" t="e">
        <f>IF(#REF!="TERMINADO",100,100*(#REF!-M384+1)/P384)</f>
        <v>#REF!</v>
      </c>
      <c r="AL384" s="157"/>
      <c r="AM384" s="59"/>
      <c r="AN384" s="159"/>
      <c r="AO384" s="159"/>
      <c r="AP384" s="159"/>
      <c r="AQ384" s="41"/>
      <c r="AR384" s="107"/>
    </row>
    <row r="385" spans="1:44" ht="11.25" customHeight="1" thickTop="1" thickBot="1" x14ac:dyDescent="0.25">
      <c r="A385" s="185">
        <v>381</v>
      </c>
      <c r="B385" s="126" t="s">
        <v>146</v>
      </c>
      <c r="C385" s="39">
        <v>42915</v>
      </c>
      <c r="D385" s="39"/>
      <c r="E385" s="40" t="s">
        <v>2714</v>
      </c>
      <c r="F385" s="129" t="s">
        <v>66</v>
      </c>
      <c r="G385" s="126" t="s">
        <v>75</v>
      </c>
      <c r="H385" s="41" t="s">
        <v>2079</v>
      </c>
      <c r="I385" s="42">
        <v>4000000</v>
      </c>
      <c r="J385" s="131">
        <f t="shared" si="35"/>
        <v>4000000</v>
      </c>
      <c r="K385" s="133" t="s">
        <v>85</v>
      </c>
      <c r="L385" s="41" t="s">
        <v>463</v>
      </c>
      <c r="M385" s="127">
        <v>42915</v>
      </c>
      <c r="N385" s="127">
        <v>42944</v>
      </c>
      <c r="O385" s="127">
        <v>42944</v>
      </c>
      <c r="P385" s="134">
        <f t="shared" si="33"/>
        <v>29</v>
      </c>
      <c r="Q385" s="136">
        <f t="shared" si="34"/>
        <v>0.96666666666666667</v>
      </c>
      <c r="R385" s="58"/>
      <c r="S385" s="47"/>
      <c r="T385" s="47"/>
      <c r="U385" s="47"/>
      <c r="V385" s="47"/>
      <c r="W385" s="47"/>
      <c r="X385" s="139">
        <f t="shared" si="28"/>
        <v>0</v>
      </c>
      <c r="Y385" s="48"/>
      <c r="Z385" s="49"/>
      <c r="AA385" s="47"/>
      <c r="AB385" s="47"/>
      <c r="AC385" s="47"/>
      <c r="AD385" s="47"/>
      <c r="AE385" s="47"/>
      <c r="AF385" s="47"/>
      <c r="AG385" s="41"/>
      <c r="AH385" s="41"/>
      <c r="AI385" s="41"/>
      <c r="AJ385" s="41"/>
      <c r="AK385" s="51" t="e">
        <f>IF(#REF!="TERMINADO",100,100*(#REF!-M385+1)/P385)</f>
        <v>#REF!</v>
      </c>
      <c r="AL385" s="157"/>
      <c r="AM385" s="59"/>
      <c r="AN385" s="159"/>
      <c r="AO385" s="159"/>
      <c r="AP385" s="159"/>
      <c r="AQ385" s="41"/>
      <c r="AR385" s="107"/>
    </row>
    <row r="386" spans="1:44" ht="17.25" customHeight="1" thickTop="1" thickBot="1" x14ac:dyDescent="0.25">
      <c r="A386" s="185">
        <v>382</v>
      </c>
      <c r="B386" s="41" t="s">
        <v>597</v>
      </c>
      <c r="C386" s="39">
        <v>42915</v>
      </c>
      <c r="D386" s="39"/>
      <c r="E386" s="40" t="s">
        <v>2715</v>
      </c>
      <c r="F386" s="129" t="s">
        <v>66</v>
      </c>
      <c r="G386" s="126" t="s">
        <v>71</v>
      </c>
      <c r="H386" s="41" t="s">
        <v>2079</v>
      </c>
      <c r="I386" s="42">
        <v>3000000</v>
      </c>
      <c r="J386" s="131">
        <f t="shared" si="35"/>
        <v>3000000</v>
      </c>
      <c r="K386" s="133" t="s">
        <v>85</v>
      </c>
      <c r="L386" s="41" t="s">
        <v>2716</v>
      </c>
      <c r="M386" s="205">
        <v>42915</v>
      </c>
      <c r="N386" s="127">
        <v>42944</v>
      </c>
      <c r="O386" s="127">
        <v>42944</v>
      </c>
      <c r="P386" s="134">
        <f t="shared" si="33"/>
        <v>29</v>
      </c>
      <c r="Q386" s="136">
        <f t="shared" si="34"/>
        <v>0.96666666666666667</v>
      </c>
      <c r="R386" s="58"/>
      <c r="S386" s="47"/>
      <c r="T386" s="47"/>
      <c r="U386" s="47"/>
      <c r="V386" s="47"/>
      <c r="W386" s="47"/>
      <c r="X386" s="139">
        <f t="shared" si="28"/>
        <v>0</v>
      </c>
      <c r="Y386" s="48"/>
      <c r="Z386" s="49"/>
      <c r="AA386" s="47"/>
      <c r="AB386" s="47"/>
      <c r="AC386" s="47"/>
      <c r="AD386" s="47"/>
      <c r="AE386" s="47"/>
      <c r="AF386" s="47"/>
      <c r="AG386" s="41"/>
      <c r="AH386" s="41"/>
      <c r="AI386" s="41"/>
      <c r="AJ386" s="41"/>
      <c r="AK386" s="51" t="e">
        <f>IF(#REF!="TERMINADO",100,100*(#REF!-M386+1)/P386)</f>
        <v>#REF!</v>
      </c>
      <c r="AL386" s="157"/>
      <c r="AM386" s="59"/>
      <c r="AN386" s="159"/>
      <c r="AO386" s="159"/>
      <c r="AP386" s="164">
        <v>43069</v>
      </c>
      <c r="AQ386" s="37" t="s">
        <v>2073</v>
      </c>
      <c r="AR386" s="107" t="s">
        <v>49</v>
      </c>
    </row>
    <row r="387" spans="1:44" ht="14.25" customHeight="1" thickTop="1" thickBot="1" x14ac:dyDescent="0.25">
      <c r="A387" s="185">
        <v>383</v>
      </c>
      <c r="B387" s="146" t="s">
        <v>2717</v>
      </c>
      <c r="C387" s="39">
        <v>42916</v>
      </c>
      <c r="D387" s="39"/>
      <c r="E387" s="40" t="s">
        <v>2718</v>
      </c>
      <c r="F387" s="129" t="s">
        <v>66</v>
      </c>
      <c r="G387" s="126" t="s">
        <v>75</v>
      </c>
      <c r="H387" s="41" t="s">
        <v>2079</v>
      </c>
      <c r="I387" s="42">
        <v>11725000</v>
      </c>
      <c r="J387" s="131">
        <f t="shared" si="35"/>
        <v>11725000</v>
      </c>
      <c r="K387" s="133" t="s">
        <v>85</v>
      </c>
      <c r="L387" s="41" t="s">
        <v>2719</v>
      </c>
      <c r="M387" s="205">
        <v>42916</v>
      </c>
      <c r="N387" s="127">
        <v>43022</v>
      </c>
      <c r="O387" s="127">
        <v>43022</v>
      </c>
      <c r="P387" s="134">
        <f t="shared" si="33"/>
        <v>106</v>
      </c>
      <c r="Q387" s="136">
        <f t="shared" si="34"/>
        <v>3.5333333333333332</v>
      </c>
      <c r="R387" s="58" t="s">
        <v>2525</v>
      </c>
      <c r="S387" s="47"/>
      <c r="T387" s="47"/>
      <c r="U387" s="47"/>
      <c r="V387" s="47"/>
      <c r="W387" s="47"/>
      <c r="X387" s="139" t="e">
        <f t="shared" si="28"/>
        <v>#VALUE!</v>
      </c>
      <c r="Y387" s="48"/>
      <c r="Z387" s="49"/>
      <c r="AA387" s="47"/>
      <c r="AB387" s="47"/>
      <c r="AC387" s="47"/>
      <c r="AD387" s="47"/>
      <c r="AE387" s="47"/>
      <c r="AF387" s="47"/>
      <c r="AG387" s="41"/>
      <c r="AH387" s="41"/>
      <c r="AI387" s="41"/>
      <c r="AJ387" s="41"/>
      <c r="AK387" s="51" t="e">
        <f>IF(#REF!="TERMINADO",100,100*(#REF!-M387+1)/P387)</f>
        <v>#REF!</v>
      </c>
      <c r="AL387" s="157"/>
      <c r="AM387" s="59"/>
      <c r="AN387" s="159"/>
      <c r="AO387" s="159"/>
      <c r="AP387" s="159"/>
      <c r="AQ387" s="41"/>
      <c r="AR387" s="107"/>
    </row>
    <row r="388" spans="1:44" ht="16.5" customHeight="1" thickTop="1" thickBot="1" x14ac:dyDescent="0.25">
      <c r="A388" s="185">
        <v>384</v>
      </c>
      <c r="B388" s="41" t="s">
        <v>63</v>
      </c>
      <c r="C388" s="39">
        <v>42916</v>
      </c>
      <c r="D388" s="39"/>
      <c r="E388" s="40" t="s">
        <v>2720</v>
      </c>
      <c r="F388" s="129" t="s">
        <v>66</v>
      </c>
      <c r="G388" s="126" t="s">
        <v>71</v>
      </c>
      <c r="H388" s="41" t="s">
        <v>2079</v>
      </c>
      <c r="I388" s="42">
        <v>10000000</v>
      </c>
      <c r="J388" s="131">
        <f t="shared" si="35"/>
        <v>10000000</v>
      </c>
      <c r="K388" s="133" t="s">
        <v>85</v>
      </c>
      <c r="L388" s="41" t="s">
        <v>2721</v>
      </c>
      <c r="M388" s="205">
        <v>42916</v>
      </c>
      <c r="N388" s="127">
        <v>43068</v>
      </c>
      <c r="O388" s="127">
        <v>43068</v>
      </c>
      <c r="P388" s="134">
        <f t="shared" si="33"/>
        <v>152</v>
      </c>
      <c r="Q388" s="136">
        <f t="shared" si="34"/>
        <v>5.0666666666666664</v>
      </c>
      <c r="R388" s="58"/>
      <c r="S388" s="47"/>
      <c r="T388" s="47"/>
      <c r="U388" s="47"/>
      <c r="V388" s="47"/>
      <c r="W388" s="47"/>
      <c r="X388" s="139">
        <f t="shared" ref="X388:X451" si="36">R388+U388</f>
        <v>0</v>
      </c>
      <c r="Y388" s="48"/>
      <c r="Z388" s="49"/>
      <c r="AA388" s="47"/>
      <c r="AB388" s="47"/>
      <c r="AC388" s="47"/>
      <c r="AD388" s="47"/>
      <c r="AE388" s="47"/>
      <c r="AF388" s="47"/>
      <c r="AG388" s="41"/>
      <c r="AH388" s="41"/>
      <c r="AI388" s="41"/>
      <c r="AJ388" s="41"/>
      <c r="AK388" s="51" t="e">
        <f>IF(#REF!="TERMINADO",100,100*(#REF!-M388+1)/P388)</f>
        <v>#REF!</v>
      </c>
      <c r="AL388" s="157"/>
      <c r="AM388" s="59"/>
      <c r="AN388" s="159"/>
      <c r="AO388" s="159"/>
      <c r="AP388" s="159"/>
      <c r="AQ388" s="41"/>
      <c r="AR388" s="107"/>
    </row>
    <row r="389" spans="1:44" ht="16.5" customHeight="1" thickTop="1" thickBot="1" x14ac:dyDescent="0.25">
      <c r="A389" s="185">
        <v>385</v>
      </c>
      <c r="B389" s="41" t="s">
        <v>2158</v>
      </c>
      <c r="C389" s="39">
        <v>42916</v>
      </c>
      <c r="D389" s="39"/>
      <c r="E389" s="40" t="s">
        <v>2722</v>
      </c>
      <c r="F389" s="129" t="s">
        <v>66</v>
      </c>
      <c r="G389" s="126" t="s">
        <v>75</v>
      </c>
      <c r="H389" s="41" t="s">
        <v>2079</v>
      </c>
      <c r="I389" s="42">
        <v>9920000</v>
      </c>
      <c r="J389" s="131">
        <f t="shared" si="35"/>
        <v>9920000</v>
      </c>
      <c r="K389" s="133" t="s">
        <v>85</v>
      </c>
      <c r="L389" s="41" t="s">
        <v>496</v>
      </c>
      <c r="M389" s="127">
        <v>42916</v>
      </c>
      <c r="N389" s="127">
        <v>42976</v>
      </c>
      <c r="O389" s="127">
        <v>42976</v>
      </c>
      <c r="P389" s="134">
        <f t="shared" si="33"/>
        <v>60</v>
      </c>
      <c r="Q389" s="136">
        <f t="shared" si="34"/>
        <v>2</v>
      </c>
      <c r="R389" s="58"/>
      <c r="S389" s="47"/>
      <c r="T389" s="47"/>
      <c r="U389" s="47"/>
      <c r="V389" s="47"/>
      <c r="W389" s="47"/>
      <c r="X389" s="139">
        <f t="shared" si="36"/>
        <v>0</v>
      </c>
      <c r="Y389" s="48"/>
      <c r="Z389" s="49"/>
      <c r="AA389" s="47"/>
      <c r="AB389" s="47"/>
      <c r="AC389" s="47"/>
      <c r="AD389" s="47"/>
      <c r="AE389" s="47"/>
      <c r="AF389" s="47"/>
      <c r="AG389" s="41"/>
      <c r="AH389" s="41"/>
      <c r="AI389" s="41"/>
      <c r="AJ389" s="41"/>
      <c r="AK389" s="51" t="e">
        <f>IF(#REF!="TERMINADO",100,100*(#REF!-M389+1)/P389)</f>
        <v>#REF!</v>
      </c>
      <c r="AL389" s="157"/>
      <c r="AM389" s="59" t="s">
        <v>2723</v>
      </c>
      <c r="AN389" s="159"/>
      <c r="AO389" s="159"/>
      <c r="AP389" s="159"/>
      <c r="AQ389" s="41"/>
      <c r="AR389" s="107"/>
    </row>
    <row r="390" spans="1:44" ht="13.5" customHeight="1" thickTop="1" thickBot="1" x14ac:dyDescent="0.25">
      <c r="A390" s="185">
        <v>386</v>
      </c>
      <c r="B390" s="41" t="s">
        <v>63</v>
      </c>
      <c r="C390" s="39">
        <v>42916</v>
      </c>
      <c r="D390" s="39"/>
      <c r="E390" s="40" t="s">
        <v>2724</v>
      </c>
      <c r="F390" s="129" t="s">
        <v>66</v>
      </c>
      <c r="G390" s="126" t="s">
        <v>75</v>
      </c>
      <c r="H390" s="41" t="s">
        <v>2079</v>
      </c>
      <c r="I390" s="42">
        <v>30000000</v>
      </c>
      <c r="J390" s="131">
        <f t="shared" si="35"/>
        <v>30000000</v>
      </c>
      <c r="K390" s="133" t="s">
        <v>85</v>
      </c>
      <c r="L390" s="206" t="s">
        <v>2725</v>
      </c>
      <c r="M390" s="127">
        <v>42916</v>
      </c>
      <c r="N390" s="127">
        <v>43098</v>
      </c>
      <c r="O390" s="127">
        <v>43098</v>
      </c>
      <c r="P390" s="134">
        <f t="shared" si="33"/>
        <v>182</v>
      </c>
      <c r="Q390" s="136">
        <f t="shared" si="34"/>
        <v>6.0666666666666664</v>
      </c>
      <c r="R390" s="58" t="s">
        <v>2726</v>
      </c>
      <c r="S390" s="47"/>
      <c r="T390" s="47"/>
      <c r="U390" s="47"/>
      <c r="V390" s="47"/>
      <c r="W390" s="47"/>
      <c r="X390" s="139" t="e">
        <f t="shared" si="36"/>
        <v>#VALUE!</v>
      </c>
      <c r="Y390" s="48"/>
      <c r="Z390" s="49"/>
      <c r="AA390" s="47"/>
      <c r="AB390" s="47"/>
      <c r="AC390" s="47"/>
      <c r="AD390" s="47"/>
      <c r="AE390" s="47"/>
      <c r="AF390" s="47"/>
      <c r="AG390" s="41"/>
      <c r="AH390" s="41"/>
      <c r="AI390" s="41"/>
      <c r="AJ390" s="41"/>
      <c r="AK390" s="51" t="e">
        <f>IF(#REF!="TERMINADO",100,100*(#REF!-M390+1)/P390)</f>
        <v>#REF!</v>
      </c>
      <c r="AL390" s="157"/>
      <c r="AM390" s="59"/>
      <c r="AN390" s="159"/>
      <c r="AO390" s="159"/>
      <c r="AP390" s="159"/>
      <c r="AQ390" s="41"/>
      <c r="AR390" s="107"/>
    </row>
    <row r="391" spans="1:44" ht="19.5" customHeight="1" thickTop="1" thickBot="1" x14ac:dyDescent="0.25">
      <c r="A391" s="185">
        <v>387</v>
      </c>
      <c r="B391" s="41" t="s">
        <v>63</v>
      </c>
      <c r="C391" s="39">
        <v>42916</v>
      </c>
      <c r="D391" s="39"/>
      <c r="E391" s="40" t="s">
        <v>2727</v>
      </c>
      <c r="F391" s="129" t="s">
        <v>66</v>
      </c>
      <c r="G391" s="126" t="s">
        <v>75</v>
      </c>
      <c r="H391" s="41" t="s">
        <v>2079</v>
      </c>
      <c r="I391" s="42">
        <v>30000000</v>
      </c>
      <c r="J391" s="131">
        <f t="shared" si="35"/>
        <v>30000000</v>
      </c>
      <c r="K391" s="133" t="s">
        <v>85</v>
      </c>
      <c r="L391" s="41" t="s">
        <v>679</v>
      </c>
      <c r="M391" s="127">
        <v>42920</v>
      </c>
      <c r="N391" s="127">
        <v>43103</v>
      </c>
      <c r="O391" s="127">
        <v>43103</v>
      </c>
      <c r="P391" s="134">
        <f t="shared" si="33"/>
        <v>183</v>
      </c>
      <c r="Q391" s="136">
        <f t="shared" si="34"/>
        <v>6.1</v>
      </c>
      <c r="R391" s="58"/>
      <c r="S391" s="47"/>
      <c r="T391" s="47"/>
      <c r="U391" s="47"/>
      <c r="V391" s="47"/>
      <c r="W391" s="47"/>
      <c r="X391" s="139">
        <f t="shared" si="36"/>
        <v>0</v>
      </c>
      <c r="Y391" s="48"/>
      <c r="Z391" s="49"/>
      <c r="AA391" s="47"/>
      <c r="AB391" s="47"/>
      <c r="AC391" s="47"/>
      <c r="AD391" s="47"/>
      <c r="AE391" s="47"/>
      <c r="AF391" s="47"/>
      <c r="AG391" s="41"/>
      <c r="AH391" s="41"/>
      <c r="AI391" s="41"/>
      <c r="AJ391" s="41"/>
      <c r="AK391" s="51" t="e">
        <f>IF(#REF!="TERMINADO",100,100*(#REF!-M391+1)/P391)</f>
        <v>#REF!</v>
      </c>
      <c r="AL391" s="157"/>
      <c r="AM391" s="59"/>
      <c r="AN391" s="159"/>
      <c r="AO391" s="159"/>
      <c r="AP391" s="159"/>
      <c r="AQ391" s="41"/>
      <c r="AR391" s="107"/>
    </row>
    <row r="392" spans="1:44" ht="14.25" customHeight="1" thickTop="1" thickBot="1" x14ac:dyDescent="0.25">
      <c r="A392" s="185">
        <v>388</v>
      </c>
      <c r="B392" s="41" t="s">
        <v>597</v>
      </c>
      <c r="C392" s="39">
        <v>42916</v>
      </c>
      <c r="D392" s="39" t="s">
        <v>2728</v>
      </c>
      <c r="E392" s="40" t="s">
        <v>2729</v>
      </c>
      <c r="F392" s="129" t="s">
        <v>70</v>
      </c>
      <c r="G392" s="126" t="s">
        <v>67</v>
      </c>
      <c r="H392" s="41" t="s">
        <v>2079</v>
      </c>
      <c r="I392" s="42">
        <v>65817900</v>
      </c>
      <c r="J392" s="131">
        <f t="shared" si="35"/>
        <v>65817900</v>
      </c>
      <c r="K392" s="133" t="s">
        <v>1993</v>
      </c>
      <c r="L392" s="41" t="s">
        <v>2730</v>
      </c>
      <c r="M392" s="127">
        <v>42916</v>
      </c>
      <c r="N392" s="127">
        <v>42979</v>
      </c>
      <c r="O392" s="127">
        <v>42979</v>
      </c>
      <c r="P392" s="134">
        <f t="shared" si="33"/>
        <v>63</v>
      </c>
      <c r="Q392" s="136">
        <f t="shared" si="34"/>
        <v>2.1</v>
      </c>
      <c r="R392" s="58"/>
      <c r="S392" s="47"/>
      <c r="T392" s="47"/>
      <c r="U392" s="47"/>
      <c r="V392" s="47"/>
      <c r="W392" s="47"/>
      <c r="X392" s="139">
        <f t="shared" si="36"/>
        <v>0</v>
      </c>
      <c r="Y392" s="48"/>
      <c r="Z392" s="49"/>
      <c r="AA392" s="47"/>
      <c r="AB392" s="47"/>
      <c r="AC392" s="47"/>
      <c r="AD392" s="47"/>
      <c r="AE392" s="47"/>
      <c r="AF392" s="47"/>
      <c r="AG392" s="41"/>
      <c r="AH392" s="41"/>
      <c r="AI392" s="41"/>
      <c r="AJ392" s="41"/>
      <c r="AK392" s="51" t="e">
        <f>IF(#REF!="TERMINADO",100,100*(#REF!-M392+1)/P392)</f>
        <v>#REF!</v>
      </c>
      <c r="AL392" s="157"/>
      <c r="AM392" s="59"/>
      <c r="AN392" s="159"/>
      <c r="AO392" s="159"/>
      <c r="AP392" s="159"/>
      <c r="AQ392" s="41"/>
      <c r="AR392" s="107"/>
    </row>
    <row r="393" spans="1:44" ht="17.25" customHeight="1" thickTop="1" thickBot="1" x14ac:dyDescent="0.25">
      <c r="A393" s="185">
        <v>389</v>
      </c>
      <c r="B393" s="41" t="s">
        <v>597</v>
      </c>
      <c r="C393" s="39">
        <v>42916</v>
      </c>
      <c r="D393" s="39" t="s">
        <v>2728</v>
      </c>
      <c r="E393" s="40" t="s">
        <v>2729</v>
      </c>
      <c r="F393" s="129" t="s">
        <v>70</v>
      </c>
      <c r="G393" s="126" t="s">
        <v>67</v>
      </c>
      <c r="H393" s="41" t="s">
        <v>2079</v>
      </c>
      <c r="I393" s="42">
        <v>440168328</v>
      </c>
      <c r="J393" s="131">
        <f t="shared" si="35"/>
        <v>440168328</v>
      </c>
      <c r="K393" s="133" t="s">
        <v>1993</v>
      </c>
      <c r="L393" s="41" t="s">
        <v>2731</v>
      </c>
      <c r="M393" s="127">
        <v>42916</v>
      </c>
      <c r="N393" s="127">
        <v>42979</v>
      </c>
      <c r="O393" s="127">
        <v>42979</v>
      </c>
      <c r="P393" s="134">
        <f t="shared" si="33"/>
        <v>63</v>
      </c>
      <c r="Q393" s="136">
        <f t="shared" si="34"/>
        <v>2.1</v>
      </c>
      <c r="R393" s="58"/>
      <c r="S393" s="47"/>
      <c r="T393" s="47"/>
      <c r="U393" s="47"/>
      <c r="V393" s="47"/>
      <c r="W393" s="47"/>
      <c r="X393" s="139">
        <f t="shared" si="36"/>
        <v>0</v>
      </c>
      <c r="Y393" s="48"/>
      <c r="Z393" s="49"/>
      <c r="AA393" s="47"/>
      <c r="AB393" s="47"/>
      <c r="AC393" s="47"/>
      <c r="AD393" s="47"/>
      <c r="AE393" s="47"/>
      <c r="AF393" s="47"/>
      <c r="AG393" s="41"/>
      <c r="AH393" s="41"/>
      <c r="AI393" s="41"/>
      <c r="AJ393" s="41"/>
      <c r="AK393" s="51" t="e">
        <f>IF(#REF!="TERMINADO",100,100*(#REF!-M393+1)/P393)</f>
        <v>#REF!</v>
      </c>
      <c r="AL393" s="157"/>
      <c r="AM393" s="59"/>
      <c r="AN393" s="159"/>
      <c r="AO393" s="159"/>
      <c r="AP393" s="159"/>
      <c r="AQ393" s="41"/>
      <c r="AR393" s="107"/>
    </row>
    <row r="394" spans="1:44" ht="17.25" customHeight="1" thickTop="1" thickBot="1" x14ac:dyDescent="0.25">
      <c r="A394" s="185">
        <v>390</v>
      </c>
      <c r="B394" s="41" t="s">
        <v>166</v>
      </c>
      <c r="C394" s="39">
        <v>42921</v>
      </c>
      <c r="D394" s="39"/>
      <c r="E394" s="40" t="s">
        <v>2732</v>
      </c>
      <c r="F394" s="129" t="s">
        <v>66</v>
      </c>
      <c r="G394" s="126" t="s">
        <v>75</v>
      </c>
      <c r="H394" s="41" t="s">
        <v>2079</v>
      </c>
      <c r="I394" s="42">
        <v>8000000</v>
      </c>
      <c r="J394" s="131">
        <f t="shared" si="35"/>
        <v>8000000</v>
      </c>
      <c r="K394" s="133" t="s">
        <v>85</v>
      </c>
      <c r="L394" s="41" t="s">
        <v>2733</v>
      </c>
      <c r="M394" s="127">
        <v>42921</v>
      </c>
      <c r="N394" s="127">
        <v>42982</v>
      </c>
      <c r="O394" s="127">
        <v>42982</v>
      </c>
      <c r="P394" s="134">
        <f t="shared" si="33"/>
        <v>61</v>
      </c>
      <c r="Q394" s="136">
        <f t="shared" si="34"/>
        <v>2.0333333333333332</v>
      </c>
      <c r="R394" s="58"/>
      <c r="S394" s="47"/>
      <c r="T394" s="47"/>
      <c r="U394" s="47"/>
      <c r="V394" s="47"/>
      <c r="W394" s="47"/>
      <c r="X394" s="139">
        <f t="shared" si="36"/>
        <v>0</v>
      </c>
      <c r="Y394" s="48"/>
      <c r="Z394" s="49"/>
      <c r="AA394" s="47"/>
      <c r="AB394" s="47"/>
      <c r="AC394" s="47"/>
      <c r="AD394" s="47"/>
      <c r="AE394" s="47"/>
      <c r="AF394" s="47"/>
      <c r="AG394" s="41"/>
      <c r="AH394" s="41"/>
      <c r="AI394" s="41"/>
      <c r="AJ394" s="41"/>
      <c r="AK394" s="51" t="e">
        <f>IF(#REF!="TERMINADO",100,100*(#REF!-M394+1)/P394)</f>
        <v>#REF!</v>
      </c>
      <c r="AL394" s="157"/>
      <c r="AM394" s="59"/>
      <c r="AN394" s="159"/>
      <c r="AO394" s="159"/>
      <c r="AP394" s="159"/>
      <c r="AQ394" s="41"/>
      <c r="AR394" s="107"/>
    </row>
    <row r="395" spans="1:44" ht="15" customHeight="1" thickTop="1" thickBot="1" x14ac:dyDescent="0.25">
      <c r="A395" s="185">
        <v>391</v>
      </c>
      <c r="B395" s="41" t="s">
        <v>146</v>
      </c>
      <c r="C395" s="39">
        <v>42921</v>
      </c>
      <c r="D395" s="39" t="s">
        <v>2734</v>
      </c>
      <c r="E395" s="40" t="s">
        <v>2735</v>
      </c>
      <c r="F395" s="129" t="s">
        <v>2736</v>
      </c>
      <c r="G395" s="126" t="s">
        <v>67</v>
      </c>
      <c r="H395" s="41" t="s">
        <v>2079</v>
      </c>
      <c r="I395" s="42">
        <v>373572800</v>
      </c>
      <c r="J395" s="131">
        <f t="shared" si="35"/>
        <v>373572800</v>
      </c>
      <c r="K395" s="133" t="s">
        <v>1993</v>
      </c>
      <c r="L395" s="41" t="s">
        <v>2737</v>
      </c>
      <c r="M395" s="127">
        <v>42921</v>
      </c>
      <c r="N395" s="127">
        <v>43073</v>
      </c>
      <c r="O395" s="127">
        <v>43073</v>
      </c>
      <c r="P395" s="134">
        <f t="shared" si="33"/>
        <v>152</v>
      </c>
      <c r="Q395" s="136">
        <f t="shared" si="34"/>
        <v>5.0666666666666664</v>
      </c>
      <c r="R395" s="58"/>
      <c r="S395" s="47"/>
      <c r="T395" s="47"/>
      <c r="U395" s="47"/>
      <c r="V395" s="47"/>
      <c r="W395" s="47"/>
      <c r="X395" s="139">
        <f t="shared" si="36"/>
        <v>0</v>
      </c>
      <c r="Y395" s="48"/>
      <c r="Z395" s="49"/>
      <c r="AA395" s="47"/>
      <c r="AB395" s="47"/>
      <c r="AC395" s="47"/>
      <c r="AD395" s="47"/>
      <c r="AE395" s="47"/>
      <c r="AF395" s="47"/>
      <c r="AG395" s="41"/>
      <c r="AH395" s="41"/>
      <c r="AI395" s="41"/>
      <c r="AJ395" s="41"/>
      <c r="AK395" s="51" t="e">
        <f>IF(#REF!="TERMINADO",100,100*(#REF!-M395+1)/P395)</f>
        <v>#REF!</v>
      </c>
      <c r="AL395" s="157"/>
      <c r="AM395" s="59"/>
      <c r="AN395" s="159"/>
      <c r="AO395" s="159"/>
      <c r="AP395" s="159"/>
      <c r="AQ395" s="41"/>
      <c r="AR395" s="107"/>
    </row>
    <row r="396" spans="1:44" ht="15" customHeight="1" thickTop="1" thickBot="1" x14ac:dyDescent="0.25">
      <c r="A396" s="185">
        <v>392</v>
      </c>
      <c r="B396" s="41" t="s">
        <v>146</v>
      </c>
      <c r="C396" s="39">
        <v>42921</v>
      </c>
      <c r="D396" s="39" t="s">
        <v>2738</v>
      </c>
      <c r="E396" s="40" t="s">
        <v>2739</v>
      </c>
      <c r="F396" s="129" t="s">
        <v>70</v>
      </c>
      <c r="G396" s="126" t="s">
        <v>67</v>
      </c>
      <c r="H396" s="41" t="s">
        <v>2079</v>
      </c>
      <c r="I396" s="42">
        <v>1000000000</v>
      </c>
      <c r="J396" s="131">
        <f t="shared" si="35"/>
        <v>1000000000</v>
      </c>
      <c r="K396" s="133" t="s">
        <v>1993</v>
      </c>
      <c r="L396" s="41" t="s">
        <v>2740</v>
      </c>
      <c r="M396" s="127">
        <v>42922</v>
      </c>
      <c r="N396" s="127">
        <v>43100</v>
      </c>
      <c r="O396" s="127">
        <v>43100</v>
      </c>
      <c r="P396" s="134">
        <f t="shared" si="33"/>
        <v>178</v>
      </c>
      <c r="Q396" s="136">
        <f t="shared" si="34"/>
        <v>5.9333333333333336</v>
      </c>
      <c r="R396" s="58"/>
      <c r="S396" s="47"/>
      <c r="T396" s="47"/>
      <c r="U396" s="47"/>
      <c r="V396" s="47"/>
      <c r="W396" s="47"/>
      <c r="X396" s="139">
        <f t="shared" si="36"/>
        <v>0</v>
      </c>
      <c r="Y396" s="48"/>
      <c r="Z396" s="49"/>
      <c r="AA396" s="47"/>
      <c r="AB396" s="47"/>
      <c r="AC396" s="47"/>
      <c r="AD396" s="47"/>
      <c r="AE396" s="47"/>
      <c r="AF396" s="47"/>
      <c r="AG396" s="41"/>
      <c r="AH396" s="41"/>
      <c r="AI396" s="41"/>
      <c r="AJ396" s="41"/>
      <c r="AK396" s="51" t="e">
        <f>IF(#REF!="TERMINADO",100,100*(#REF!-M396+1)/P396)</f>
        <v>#REF!</v>
      </c>
      <c r="AL396" s="157"/>
      <c r="AM396" s="59"/>
      <c r="AN396" s="159"/>
      <c r="AO396" s="159"/>
      <c r="AP396" s="159"/>
      <c r="AQ396" s="41"/>
      <c r="AR396" s="107"/>
    </row>
    <row r="397" spans="1:44" ht="17.25" customHeight="1" thickTop="1" thickBot="1" x14ac:dyDescent="0.25">
      <c r="A397" s="185">
        <v>393</v>
      </c>
      <c r="B397" s="41" t="s">
        <v>597</v>
      </c>
      <c r="C397" s="39">
        <v>42922</v>
      </c>
      <c r="D397" s="39"/>
      <c r="E397" s="40" t="s">
        <v>2741</v>
      </c>
      <c r="F397" s="129" t="s">
        <v>66</v>
      </c>
      <c r="G397" s="126" t="s">
        <v>71</v>
      </c>
      <c r="H397" s="41" t="s">
        <v>2079</v>
      </c>
      <c r="I397" s="42">
        <v>5000000</v>
      </c>
      <c r="J397" s="131">
        <f t="shared" si="35"/>
        <v>5000000</v>
      </c>
      <c r="K397" s="133" t="s">
        <v>85</v>
      </c>
      <c r="L397" s="41" t="s">
        <v>2742</v>
      </c>
      <c r="M397" s="127">
        <v>42922</v>
      </c>
      <c r="N397" s="127">
        <v>42998</v>
      </c>
      <c r="O397" s="127">
        <v>42998</v>
      </c>
      <c r="P397" s="134">
        <f t="shared" si="33"/>
        <v>76</v>
      </c>
      <c r="Q397" s="136">
        <f t="shared" si="34"/>
        <v>2.5333333333333332</v>
      </c>
      <c r="R397" s="58"/>
      <c r="S397" s="47"/>
      <c r="T397" s="47"/>
      <c r="U397" s="47"/>
      <c r="V397" s="47"/>
      <c r="W397" s="47"/>
      <c r="X397" s="139">
        <f t="shared" si="36"/>
        <v>0</v>
      </c>
      <c r="Y397" s="48"/>
      <c r="Z397" s="49"/>
      <c r="AA397" s="47"/>
      <c r="AB397" s="47"/>
      <c r="AC397" s="47"/>
      <c r="AD397" s="47"/>
      <c r="AE397" s="47"/>
      <c r="AF397" s="47"/>
      <c r="AG397" s="41"/>
      <c r="AH397" s="41"/>
      <c r="AI397" s="41"/>
      <c r="AJ397" s="41"/>
      <c r="AK397" s="51" t="e">
        <f>IF(#REF!="TERMINADO",100,100*(#REF!-M397+1)/P397)</f>
        <v>#REF!</v>
      </c>
      <c r="AL397" s="157"/>
      <c r="AM397" s="59"/>
      <c r="AN397" s="159"/>
      <c r="AO397" s="159"/>
      <c r="AP397" s="159"/>
      <c r="AQ397" s="41"/>
      <c r="AR397" s="107"/>
    </row>
    <row r="398" spans="1:44" ht="18" customHeight="1" thickTop="1" thickBot="1" x14ac:dyDescent="0.25">
      <c r="A398" s="185">
        <v>394</v>
      </c>
      <c r="B398" s="41" t="s">
        <v>146</v>
      </c>
      <c r="C398" s="39">
        <v>42922</v>
      </c>
      <c r="D398" s="39"/>
      <c r="E398" s="40" t="s">
        <v>2743</v>
      </c>
      <c r="F398" s="129" t="s">
        <v>66</v>
      </c>
      <c r="G398" s="126" t="s">
        <v>75</v>
      </c>
      <c r="H398" s="41" t="s">
        <v>2079</v>
      </c>
      <c r="I398" s="42">
        <v>9500000</v>
      </c>
      <c r="J398" s="131">
        <f t="shared" si="35"/>
        <v>9500000</v>
      </c>
      <c r="K398" s="133" t="s">
        <v>85</v>
      </c>
      <c r="L398" s="41" t="s">
        <v>2744</v>
      </c>
      <c r="M398" s="127">
        <v>42922</v>
      </c>
      <c r="N398" s="127">
        <v>42998</v>
      </c>
      <c r="O398" s="127">
        <v>42998</v>
      </c>
      <c r="P398" s="134">
        <f t="shared" si="33"/>
        <v>76</v>
      </c>
      <c r="Q398" s="136">
        <f t="shared" si="34"/>
        <v>2.5333333333333332</v>
      </c>
      <c r="R398" s="58"/>
      <c r="S398" s="47"/>
      <c r="T398" s="47"/>
      <c r="U398" s="47"/>
      <c r="V398" s="47"/>
      <c r="W398" s="47"/>
      <c r="X398" s="139">
        <f t="shared" si="36"/>
        <v>0</v>
      </c>
      <c r="Y398" s="48"/>
      <c r="Z398" s="49"/>
      <c r="AA398" s="47"/>
      <c r="AB398" s="47"/>
      <c r="AC398" s="47"/>
      <c r="AD398" s="47"/>
      <c r="AE398" s="47"/>
      <c r="AF398" s="47"/>
      <c r="AG398" s="41"/>
      <c r="AH398" s="41"/>
      <c r="AI398" s="41"/>
      <c r="AJ398" s="41"/>
      <c r="AK398" s="51" t="e">
        <f>IF(#REF!="TERMINADO",100,100*(#REF!-M398+1)/P398)</f>
        <v>#REF!</v>
      </c>
      <c r="AL398" s="157"/>
      <c r="AM398" s="59"/>
      <c r="AN398" s="159"/>
      <c r="AO398" s="159"/>
      <c r="AP398" s="159"/>
      <c r="AQ398" s="41"/>
      <c r="AR398" s="107"/>
    </row>
    <row r="399" spans="1:44" ht="17.25" customHeight="1" thickTop="1" thickBot="1" x14ac:dyDescent="0.25">
      <c r="A399" s="185">
        <v>395</v>
      </c>
      <c r="B399" s="41" t="s">
        <v>2011</v>
      </c>
      <c r="C399" s="39">
        <v>42923</v>
      </c>
      <c r="D399" s="39"/>
      <c r="E399" s="40" t="s">
        <v>2745</v>
      </c>
      <c r="F399" s="129" t="s">
        <v>66</v>
      </c>
      <c r="G399" s="126" t="s">
        <v>75</v>
      </c>
      <c r="H399" s="41" t="s">
        <v>2079</v>
      </c>
      <c r="I399" s="42">
        <v>15000000</v>
      </c>
      <c r="J399" s="131">
        <f t="shared" si="35"/>
        <v>15000000</v>
      </c>
      <c r="K399" s="133" t="s">
        <v>85</v>
      </c>
      <c r="L399" s="41" t="s">
        <v>1725</v>
      </c>
      <c r="M399" s="127">
        <v>42923</v>
      </c>
      <c r="N399" s="127">
        <v>43014</v>
      </c>
      <c r="O399" s="127">
        <v>43014</v>
      </c>
      <c r="P399" s="134">
        <f t="shared" si="33"/>
        <v>91</v>
      </c>
      <c r="Q399" s="136">
        <f t="shared" si="34"/>
        <v>3.0333333333333332</v>
      </c>
      <c r="R399" s="58"/>
      <c r="S399" s="47"/>
      <c r="T399" s="47"/>
      <c r="U399" s="47"/>
      <c r="V399" s="47"/>
      <c r="W399" s="47"/>
      <c r="X399" s="139">
        <f t="shared" si="36"/>
        <v>0</v>
      </c>
      <c r="Y399" s="48"/>
      <c r="Z399" s="49"/>
      <c r="AA399" s="47"/>
      <c r="AB399" s="47"/>
      <c r="AC399" s="47"/>
      <c r="AD399" s="47"/>
      <c r="AE399" s="47"/>
      <c r="AF399" s="47"/>
      <c r="AG399" s="41"/>
      <c r="AH399" s="41"/>
      <c r="AI399" s="41"/>
      <c r="AJ399" s="41"/>
      <c r="AK399" s="51" t="e">
        <f>IF(#REF!="TERMINADO",100,100*(#REF!-M399+1)/P399)</f>
        <v>#REF!</v>
      </c>
      <c r="AL399" s="157"/>
      <c r="AM399" s="59" t="s">
        <v>2723</v>
      </c>
      <c r="AN399" s="159"/>
      <c r="AO399" s="159"/>
      <c r="AP399" s="159"/>
      <c r="AQ399" s="41"/>
      <c r="AR399" s="107"/>
    </row>
    <row r="400" spans="1:44" ht="14.25" customHeight="1" thickTop="1" thickBot="1" x14ac:dyDescent="0.25">
      <c r="A400" s="185">
        <v>396</v>
      </c>
      <c r="B400" s="41" t="s">
        <v>2160</v>
      </c>
      <c r="C400" s="39">
        <v>42923</v>
      </c>
      <c r="D400" s="39"/>
      <c r="E400" s="40" t="s">
        <v>2746</v>
      </c>
      <c r="F400" s="129" t="s">
        <v>66</v>
      </c>
      <c r="G400" s="126" t="s">
        <v>71</v>
      </c>
      <c r="H400" s="41" t="s">
        <v>2079</v>
      </c>
      <c r="I400" s="42">
        <v>9400000</v>
      </c>
      <c r="J400" s="131">
        <v>9400000</v>
      </c>
      <c r="K400" s="133" t="s">
        <v>85</v>
      </c>
      <c r="L400" s="41" t="s">
        <v>2747</v>
      </c>
      <c r="M400" s="127">
        <v>42923</v>
      </c>
      <c r="N400" s="127">
        <v>43045</v>
      </c>
      <c r="O400" s="127">
        <v>43045</v>
      </c>
      <c r="P400" s="134">
        <f t="shared" si="33"/>
        <v>122</v>
      </c>
      <c r="Q400" s="136">
        <f t="shared" si="34"/>
        <v>4.0666666666666664</v>
      </c>
      <c r="R400" s="58"/>
      <c r="S400" s="47"/>
      <c r="T400" s="47"/>
      <c r="U400" s="47"/>
      <c r="V400" s="47"/>
      <c r="W400" s="47"/>
      <c r="X400" s="139">
        <f t="shared" si="36"/>
        <v>0</v>
      </c>
      <c r="Y400" s="48"/>
      <c r="Z400" s="49"/>
      <c r="AA400" s="47"/>
      <c r="AB400" s="47"/>
      <c r="AC400" s="47"/>
      <c r="AD400" s="47"/>
      <c r="AE400" s="47"/>
      <c r="AF400" s="47"/>
      <c r="AG400" s="41"/>
      <c r="AH400" s="41"/>
      <c r="AI400" s="41"/>
      <c r="AJ400" s="41"/>
      <c r="AK400" s="51" t="e">
        <f>IF(#REF!="TERMINADO",100,100*(#REF!-M400+1)/P400)</f>
        <v>#REF!</v>
      </c>
      <c r="AL400" s="157"/>
      <c r="AM400" s="59"/>
      <c r="AN400" s="159"/>
      <c r="AO400" s="159"/>
      <c r="AP400" s="159"/>
      <c r="AQ400" s="41"/>
      <c r="AR400" s="107"/>
    </row>
    <row r="401" spans="1:44" ht="15.75" customHeight="1" thickTop="1" thickBot="1" x14ac:dyDescent="0.25">
      <c r="A401" s="185">
        <v>397</v>
      </c>
      <c r="B401" s="41" t="s">
        <v>444</v>
      </c>
      <c r="C401" s="39">
        <v>42926</v>
      </c>
      <c r="D401" s="39"/>
      <c r="E401" s="40" t="s">
        <v>2748</v>
      </c>
      <c r="F401" s="129" t="s">
        <v>66</v>
      </c>
      <c r="G401" s="126" t="s">
        <v>75</v>
      </c>
      <c r="H401" s="41" t="s">
        <v>2079</v>
      </c>
      <c r="I401" s="42">
        <v>10500000</v>
      </c>
      <c r="J401" s="131">
        <f t="shared" ref="J401:J434" si="37">+I401+Z401+AB401+AD401+AF401</f>
        <v>10500000</v>
      </c>
      <c r="K401" s="133" t="s">
        <v>85</v>
      </c>
      <c r="L401" s="41" t="s">
        <v>2749</v>
      </c>
      <c r="M401" s="127">
        <v>42926</v>
      </c>
      <c r="N401" s="127">
        <v>43017</v>
      </c>
      <c r="O401" s="127">
        <v>43017</v>
      </c>
      <c r="P401" s="134">
        <f t="shared" si="33"/>
        <v>91</v>
      </c>
      <c r="Q401" s="136">
        <f t="shared" si="34"/>
        <v>3.0333333333333332</v>
      </c>
      <c r="R401" s="58"/>
      <c r="S401" s="47"/>
      <c r="T401" s="47"/>
      <c r="U401" s="47"/>
      <c r="V401" s="47"/>
      <c r="W401" s="47"/>
      <c r="X401" s="139">
        <f t="shared" si="36"/>
        <v>0</v>
      </c>
      <c r="Y401" s="48"/>
      <c r="Z401" s="49"/>
      <c r="AA401" s="47"/>
      <c r="AB401" s="47"/>
      <c r="AC401" s="47"/>
      <c r="AD401" s="47"/>
      <c r="AE401" s="47"/>
      <c r="AF401" s="47"/>
      <c r="AG401" s="41"/>
      <c r="AH401" s="41"/>
      <c r="AI401" s="41"/>
      <c r="AJ401" s="41"/>
      <c r="AK401" s="51" t="e">
        <f>IF(#REF!="TERMINADO",100,100*(#REF!-M401+1)/P401)</f>
        <v>#REF!</v>
      </c>
      <c r="AL401" s="157"/>
      <c r="AM401" s="59" t="s">
        <v>2723</v>
      </c>
      <c r="AN401" s="159"/>
      <c r="AO401" s="159"/>
      <c r="AP401" s="159"/>
      <c r="AQ401" s="41"/>
      <c r="AR401" s="107"/>
    </row>
    <row r="402" spans="1:44" ht="18.75" customHeight="1" thickTop="1" thickBot="1" x14ac:dyDescent="0.25">
      <c r="A402" s="185">
        <v>398</v>
      </c>
      <c r="B402" s="41" t="s">
        <v>2158</v>
      </c>
      <c r="C402" s="39">
        <v>42929</v>
      </c>
      <c r="D402" s="39"/>
      <c r="E402" s="40" t="s">
        <v>428</v>
      </c>
      <c r="F402" s="129" t="s">
        <v>66</v>
      </c>
      <c r="G402" s="126" t="s">
        <v>75</v>
      </c>
      <c r="H402" s="41" t="s">
        <v>2079</v>
      </c>
      <c r="I402" s="42">
        <v>22500000</v>
      </c>
      <c r="J402" s="131">
        <f t="shared" si="37"/>
        <v>22500000</v>
      </c>
      <c r="K402" s="133" t="s">
        <v>85</v>
      </c>
      <c r="L402" s="41" t="s">
        <v>2750</v>
      </c>
      <c r="M402" s="127">
        <v>42929</v>
      </c>
      <c r="N402" s="127">
        <v>43081</v>
      </c>
      <c r="O402" s="127">
        <v>43081</v>
      </c>
      <c r="P402" s="134">
        <f t="shared" si="33"/>
        <v>152</v>
      </c>
      <c r="Q402" s="136">
        <f t="shared" si="34"/>
        <v>5.0666666666666664</v>
      </c>
      <c r="R402" s="58"/>
      <c r="S402" s="47"/>
      <c r="T402" s="47"/>
      <c r="U402" s="47"/>
      <c r="V402" s="47"/>
      <c r="W402" s="47"/>
      <c r="X402" s="139">
        <f t="shared" si="36"/>
        <v>0</v>
      </c>
      <c r="Y402" s="48"/>
      <c r="Z402" s="49"/>
      <c r="AA402" s="47"/>
      <c r="AB402" s="47"/>
      <c r="AC402" s="47"/>
      <c r="AD402" s="47"/>
      <c r="AE402" s="47"/>
      <c r="AF402" s="47"/>
      <c r="AG402" s="41"/>
      <c r="AH402" s="41"/>
      <c r="AI402" s="41"/>
      <c r="AJ402" s="41"/>
      <c r="AK402" s="51" t="e">
        <f>IF(#REF!="TERMINADO",100,100*(#REF!-M402+1)/P402)</f>
        <v>#REF!</v>
      </c>
      <c r="AL402" s="157"/>
      <c r="AM402" s="59" t="s">
        <v>2723</v>
      </c>
      <c r="AN402" s="159"/>
      <c r="AO402" s="159"/>
      <c r="AP402" s="159"/>
      <c r="AQ402" s="41"/>
      <c r="AR402" s="107"/>
    </row>
    <row r="403" spans="1:44" ht="14.25" customHeight="1" thickTop="1" thickBot="1" x14ac:dyDescent="0.25">
      <c r="A403" s="185">
        <v>399</v>
      </c>
      <c r="B403" s="41" t="s">
        <v>2158</v>
      </c>
      <c r="C403" s="39">
        <v>42930</v>
      </c>
      <c r="D403" s="39"/>
      <c r="E403" s="40" t="s">
        <v>2751</v>
      </c>
      <c r="F403" s="129" t="s">
        <v>66</v>
      </c>
      <c r="G403" s="126" t="s">
        <v>75</v>
      </c>
      <c r="H403" s="41" t="s">
        <v>2079</v>
      </c>
      <c r="I403" s="42">
        <v>29200000</v>
      </c>
      <c r="J403" s="131">
        <f t="shared" si="37"/>
        <v>29200000</v>
      </c>
      <c r="K403" s="133" t="s">
        <v>85</v>
      </c>
      <c r="L403" s="41" t="s">
        <v>2752</v>
      </c>
      <c r="M403" s="127">
        <v>42933</v>
      </c>
      <c r="N403" s="127">
        <v>43055</v>
      </c>
      <c r="O403" s="127">
        <v>43055</v>
      </c>
      <c r="P403" s="134">
        <f t="shared" si="33"/>
        <v>122</v>
      </c>
      <c r="Q403" s="136">
        <f t="shared" si="34"/>
        <v>4.0666666666666664</v>
      </c>
      <c r="R403" s="58"/>
      <c r="S403" s="47"/>
      <c r="T403" s="47"/>
      <c r="U403" s="47"/>
      <c r="V403" s="47"/>
      <c r="W403" s="47"/>
      <c r="X403" s="139">
        <f t="shared" si="36"/>
        <v>0</v>
      </c>
      <c r="Y403" s="48"/>
      <c r="Z403" s="49"/>
      <c r="AA403" s="47"/>
      <c r="AB403" s="47"/>
      <c r="AC403" s="47"/>
      <c r="AD403" s="47"/>
      <c r="AE403" s="47"/>
      <c r="AF403" s="47"/>
      <c r="AG403" s="41"/>
      <c r="AH403" s="41"/>
      <c r="AI403" s="41"/>
      <c r="AJ403" s="41"/>
      <c r="AK403" s="51" t="e">
        <f>IF(#REF!="TERMINADO",100,100*(#REF!-M403+1)/P403)</f>
        <v>#REF!</v>
      </c>
      <c r="AL403" s="157"/>
      <c r="AM403" s="59" t="s">
        <v>2723</v>
      </c>
      <c r="AN403" s="159"/>
      <c r="AO403" s="159"/>
      <c r="AP403" s="159"/>
      <c r="AQ403" s="41"/>
      <c r="AR403" s="107"/>
    </row>
    <row r="404" spans="1:44" ht="16.5" customHeight="1" thickTop="1" thickBot="1" x14ac:dyDescent="0.25">
      <c r="A404" s="185">
        <v>400</v>
      </c>
      <c r="B404" s="41" t="s">
        <v>597</v>
      </c>
      <c r="C404" s="39">
        <v>42933</v>
      </c>
      <c r="D404" s="39" t="s">
        <v>2753</v>
      </c>
      <c r="E404" s="40" t="s">
        <v>2754</v>
      </c>
      <c r="F404" s="129" t="s">
        <v>70</v>
      </c>
      <c r="G404" s="126" t="s">
        <v>79</v>
      </c>
      <c r="H404" s="41" t="s">
        <v>2079</v>
      </c>
      <c r="I404" s="42">
        <v>470000000</v>
      </c>
      <c r="J404" s="131">
        <f t="shared" si="37"/>
        <v>470000000</v>
      </c>
      <c r="K404" s="133" t="s">
        <v>1993</v>
      </c>
      <c r="L404" s="41" t="s">
        <v>2641</v>
      </c>
      <c r="M404" s="127">
        <v>42935</v>
      </c>
      <c r="N404" s="127">
        <v>42996</v>
      </c>
      <c r="O404" s="127">
        <v>42996</v>
      </c>
      <c r="P404" s="134">
        <f t="shared" si="33"/>
        <v>61</v>
      </c>
      <c r="Q404" s="136">
        <f t="shared" si="34"/>
        <v>2.0333333333333332</v>
      </c>
      <c r="R404" s="58"/>
      <c r="S404" s="47"/>
      <c r="T404" s="47"/>
      <c r="U404" s="47"/>
      <c r="V404" s="47"/>
      <c r="W404" s="47"/>
      <c r="X404" s="139">
        <f t="shared" si="36"/>
        <v>0</v>
      </c>
      <c r="Y404" s="48"/>
      <c r="Z404" s="49"/>
      <c r="AA404" s="47"/>
      <c r="AB404" s="47"/>
      <c r="AC404" s="47"/>
      <c r="AD404" s="47"/>
      <c r="AE404" s="47"/>
      <c r="AF404" s="47"/>
      <c r="AG404" s="41"/>
      <c r="AH404" s="41"/>
      <c r="AI404" s="41"/>
      <c r="AJ404" s="41"/>
      <c r="AK404" s="51" t="e">
        <f>IF(#REF!="TERMINADO",100,100*(#REF!-M404+1)/P404)</f>
        <v>#REF!</v>
      </c>
      <c r="AL404" s="157"/>
      <c r="AM404" s="59"/>
      <c r="AN404" s="159"/>
      <c r="AO404" s="159"/>
      <c r="AP404" s="159"/>
      <c r="AQ404" s="41"/>
      <c r="AR404" s="107"/>
    </row>
    <row r="405" spans="1:44" s="167" customFormat="1" ht="16.5" customHeight="1" thickTop="1" thickBot="1" x14ac:dyDescent="0.25">
      <c r="A405" s="185">
        <v>401</v>
      </c>
      <c r="B405" s="41" t="s">
        <v>2158</v>
      </c>
      <c r="C405" s="39">
        <v>42937</v>
      </c>
      <c r="D405" s="39"/>
      <c r="E405" s="40" t="s">
        <v>2755</v>
      </c>
      <c r="F405" s="129" t="s">
        <v>66</v>
      </c>
      <c r="G405" s="126" t="s">
        <v>75</v>
      </c>
      <c r="H405" s="41" t="s">
        <v>2079</v>
      </c>
      <c r="I405" s="42">
        <v>16000000</v>
      </c>
      <c r="J405" s="131">
        <f t="shared" si="37"/>
        <v>16000000</v>
      </c>
      <c r="K405" s="133" t="s">
        <v>85</v>
      </c>
      <c r="L405" s="41" t="s">
        <v>459</v>
      </c>
      <c r="M405" s="127">
        <v>42937</v>
      </c>
      <c r="N405" s="127">
        <v>43059</v>
      </c>
      <c r="O405" s="127">
        <v>43059</v>
      </c>
      <c r="P405" s="134">
        <f t="shared" si="33"/>
        <v>122</v>
      </c>
      <c r="Q405" s="136">
        <f t="shared" si="34"/>
        <v>4.0666666666666664</v>
      </c>
      <c r="R405" s="58"/>
      <c r="S405" s="47"/>
      <c r="T405" s="47"/>
      <c r="U405" s="47"/>
      <c r="V405" s="47"/>
      <c r="W405" s="47"/>
      <c r="X405" s="139">
        <f t="shared" si="36"/>
        <v>0</v>
      </c>
      <c r="Y405" s="48"/>
      <c r="Z405" s="49"/>
      <c r="AA405" s="47"/>
      <c r="AB405" s="47"/>
      <c r="AC405" s="47"/>
      <c r="AD405" s="47"/>
      <c r="AE405" s="47"/>
      <c r="AF405" s="47"/>
      <c r="AG405" s="41"/>
      <c r="AH405" s="41"/>
      <c r="AI405" s="41"/>
      <c r="AJ405" s="41"/>
      <c r="AK405" s="51" t="e">
        <f>IF(#REF!="TERMINADO",100,100*(#REF!-M405+1)/P405)</f>
        <v>#REF!</v>
      </c>
      <c r="AL405" s="157"/>
      <c r="AM405" s="59" t="s">
        <v>2723</v>
      </c>
      <c r="AN405" s="159"/>
      <c r="AO405" s="159"/>
      <c r="AP405" s="159"/>
      <c r="AQ405" s="41"/>
      <c r="AR405" s="107"/>
    </row>
    <row r="406" spans="1:44" s="167" customFormat="1" ht="15" customHeight="1" thickTop="1" thickBot="1" x14ac:dyDescent="0.25">
      <c r="A406" s="185">
        <v>402</v>
      </c>
      <c r="B406" s="41" t="s">
        <v>597</v>
      </c>
      <c r="C406" s="39">
        <v>42943</v>
      </c>
      <c r="D406" s="39" t="s">
        <v>2756</v>
      </c>
      <c r="E406" s="40" t="s">
        <v>2757</v>
      </c>
      <c r="F406" s="129" t="s">
        <v>70</v>
      </c>
      <c r="G406" s="126" t="s">
        <v>79</v>
      </c>
      <c r="H406" s="41" t="s">
        <v>2079</v>
      </c>
      <c r="I406" s="42">
        <v>4400000000</v>
      </c>
      <c r="J406" s="131">
        <f t="shared" si="37"/>
        <v>4400000000</v>
      </c>
      <c r="K406" s="133" t="s">
        <v>1993</v>
      </c>
      <c r="L406" s="41" t="s">
        <v>2758</v>
      </c>
      <c r="M406" s="127">
        <v>42943</v>
      </c>
      <c r="N406" s="127">
        <v>43100</v>
      </c>
      <c r="O406" s="127">
        <v>43100</v>
      </c>
      <c r="P406" s="134">
        <f t="shared" si="33"/>
        <v>157</v>
      </c>
      <c r="Q406" s="136">
        <f t="shared" si="34"/>
        <v>5.2333333333333334</v>
      </c>
      <c r="R406" s="58"/>
      <c r="S406" s="47"/>
      <c r="T406" s="47"/>
      <c r="U406" s="47"/>
      <c r="V406" s="47"/>
      <c r="W406" s="47"/>
      <c r="X406" s="139">
        <f t="shared" si="36"/>
        <v>0</v>
      </c>
      <c r="Y406" s="48"/>
      <c r="Z406" s="49"/>
      <c r="AA406" s="47"/>
      <c r="AB406" s="47"/>
      <c r="AC406" s="47"/>
      <c r="AD406" s="47"/>
      <c r="AE406" s="47"/>
      <c r="AF406" s="47"/>
      <c r="AG406" s="41"/>
      <c r="AH406" s="41"/>
      <c r="AI406" s="41"/>
      <c r="AJ406" s="41"/>
      <c r="AK406" s="51" t="e">
        <f>IF(#REF!="TERMINADO",100,100*(#REF!-M406+1)/P406)</f>
        <v>#REF!</v>
      </c>
      <c r="AL406" s="157"/>
      <c r="AM406" s="59"/>
      <c r="AN406" s="159"/>
      <c r="AO406" s="159"/>
      <c r="AP406" s="159"/>
      <c r="AQ406" s="41"/>
      <c r="AR406" s="107"/>
    </row>
    <row r="407" spans="1:44" s="167" customFormat="1" ht="18.75" customHeight="1" thickTop="1" thickBot="1" x14ac:dyDescent="0.25">
      <c r="A407" s="185">
        <v>403</v>
      </c>
      <c r="B407" s="41" t="s">
        <v>597</v>
      </c>
      <c r="C407" s="39">
        <v>42948</v>
      </c>
      <c r="D407" s="39"/>
      <c r="E407" s="40" t="s">
        <v>2759</v>
      </c>
      <c r="F407" s="129" t="s">
        <v>66</v>
      </c>
      <c r="G407" s="126" t="s">
        <v>75</v>
      </c>
      <c r="H407" s="41" t="s">
        <v>2079</v>
      </c>
      <c r="I407" s="42">
        <v>25000000</v>
      </c>
      <c r="J407" s="131">
        <f t="shared" si="37"/>
        <v>25000000</v>
      </c>
      <c r="K407" s="133" t="s">
        <v>85</v>
      </c>
      <c r="L407" s="41" t="s">
        <v>2760</v>
      </c>
      <c r="M407" s="127">
        <v>42948</v>
      </c>
      <c r="N407" s="127">
        <v>43100</v>
      </c>
      <c r="O407" s="127">
        <v>43100</v>
      </c>
      <c r="P407" s="134">
        <f t="shared" si="33"/>
        <v>152</v>
      </c>
      <c r="Q407" s="136">
        <f t="shared" si="34"/>
        <v>5.0666666666666664</v>
      </c>
      <c r="R407" s="58"/>
      <c r="S407" s="47"/>
      <c r="T407" s="47"/>
      <c r="U407" s="47"/>
      <c r="V407" s="47"/>
      <c r="W407" s="47"/>
      <c r="X407" s="139">
        <f t="shared" si="36"/>
        <v>0</v>
      </c>
      <c r="Y407" s="48"/>
      <c r="Z407" s="49"/>
      <c r="AA407" s="47"/>
      <c r="AB407" s="47"/>
      <c r="AC407" s="47"/>
      <c r="AD407" s="47"/>
      <c r="AE407" s="47"/>
      <c r="AF407" s="47"/>
      <c r="AG407" s="41"/>
      <c r="AH407" s="41"/>
      <c r="AI407" s="41"/>
      <c r="AJ407" s="41"/>
      <c r="AK407" s="51" t="e">
        <f>IF(#REF!="TERMINADO",100,100*(#REF!-M407+1)/P407)</f>
        <v>#REF!</v>
      </c>
      <c r="AL407" s="157"/>
      <c r="AM407" s="59"/>
      <c r="AN407" s="159"/>
      <c r="AO407" s="159"/>
      <c r="AP407" s="159"/>
      <c r="AQ407" s="41"/>
      <c r="AR407" s="107"/>
    </row>
    <row r="408" spans="1:44" s="167" customFormat="1" ht="16.5" customHeight="1" thickTop="1" thickBot="1" x14ac:dyDescent="0.25">
      <c r="A408" s="185">
        <v>404</v>
      </c>
      <c r="B408" s="41" t="s">
        <v>597</v>
      </c>
      <c r="C408" s="39">
        <v>42948</v>
      </c>
      <c r="D408" s="39"/>
      <c r="E408" s="40" t="s">
        <v>2761</v>
      </c>
      <c r="F408" s="129" t="s">
        <v>66</v>
      </c>
      <c r="G408" s="126" t="s">
        <v>71</v>
      </c>
      <c r="H408" s="41" t="s">
        <v>2079</v>
      </c>
      <c r="I408" s="42">
        <v>12500000</v>
      </c>
      <c r="J408" s="131">
        <f t="shared" si="37"/>
        <v>12500000</v>
      </c>
      <c r="K408" s="133" t="s">
        <v>85</v>
      </c>
      <c r="L408" s="41" t="s">
        <v>2762</v>
      </c>
      <c r="M408" s="127">
        <v>42948</v>
      </c>
      <c r="N408" s="127">
        <v>43100</v>
      </c>
      <c r="O408" s="127">
        <v>43100</v>
      </c>
      <c r="P408" s="134">
        <f t="shared" si="33"/>
        <v>152</v>
      </c>
      <c r="Q408" s="136">
        <f t="shared" si="34"/>
        <v>5.0666666666666664</v>
      </c>
      <c r="R408" s="58"/>
      <c r="S408" s="47"/>
      <c r="T408" s="47"/>
      <c r="U408" s="47"/>
      <c r="V408" s="47"/>
      <c r="W408" s="47"/>
      <c r="X408" s="139">
        <f t="shared" si="36"/>
        <v>0</v>
      </c>
      <c r="Y408" s="48"/>
      <c r="Z408" s="49"/>
      <c r="AA408" s="47"/>
      <c r="AB408" s="47"/>
      <c r="AC408" s="47"/>
      <c r="AD408" s="47"/>
      <c r="AE408" s="47"/>
      <c r="AF408" s="47"/>
      <c r="AG408" s="41"/>
      <c r="AH408" s="41"/>
      <c r="AI408" s="41"/>
      <c r="AJ408" s="41"/>
      <c r="AK408" s="51" t="e">
        <f>IF(#REF!="TERMINADO",100,100*(#REF!-M408+1)/P408)</f>
        <v>#REF!</v>
      </c>
      <c r="AL408" s="157"/>
      <c r="AM408" s="59"/>
      <c r="AN408" s="159"/>
      <c r="AO408" s="159"/>
      <c r="AP408" s="159"/>
      <c r="AQ408" s="41"/>
      <c r="AR408" s="107"/>
    </row>
    <row r="409" spans="1:44" s="167" customFormat="1" ht="17" thickTop="1" thickBot="1" x14ac:dyDescent="0.25">
      <c r="A409" s="185">
        <v>405</v>
      </c>
      <c r="B409" s="41" t="s">
        <v>597</v>
      </c>
      <c r="C409" s="39">
        <v>42948</v>
      </c>
      <c r="D409" s="39"/>
      <c r="E409" s="40" t="s">
        <v>2763</v>
      </c>
      <c r="F409" s="129" t="s">
        <v>66</v>
      </c>
      <c r="G409" s="126" t="s">
        <v>75</v>
      </c>
      <c r="H409" s="41" t="s">
        <v>2079</v>
      </c>
      <c r="I409" s="42">
        <v>15000000</v>
      </c>
      <c r="J409" s="131">
        <f t="shared" si="37"/>
        <v>15000000</v>
      </c>
      <c r="K409" s="133" t="s">
        <v>85</v>
      </c>
      <c r="L409" s="41" t="s">
        <v>2764</v>
      </c>
      <c r="M409" s="127">
        <v>42948</v>
      </c>
      <c r="N409" s="127">
        <v>43101</v>
      </c>
      <c r="O409" s="127">
        <v>43101</v>
      </c>
      <c r="P409" s="134">
        <f t="shared" si="33"/>
        <v>153</v>
      </c>
      <c r="Q409" s="136">
        <f t="shared" si="34"/>
        <v>5.0999999999999996</v>
      </c>
      <c r="R409" s="58"/>
      <c r="S409" s="47"/>
      <c r="T409" s="47"/>
      <c r="U409" s="47"/>
      <c r="V409" s="47"/>
      <c r="W409" s="47"/>
      <c r="X409" s="139">
        <f t="shared" si="36"/>
        <v>0</v>
      </c>
      <c r="Y409" s="48"/>
      <c r="Z409" s="49"/>
      <c r="AA409" s="47"/>
      <c r="AB409" s="47"/>
      <c r="AC409" s="47"/>
      <c r="AD409" s="47"/>
      <c r="AE409" s="47"/>
      <c r="AF409" s="47"/>
      <c r="AG409" s="41"/>
      <c r="AH409" s="41"/>
      <c r="AI409" s="41"/>
      <c r="AJ409" s="41"/>
      <c r="AK409" s="51" t="e">
        <f>IF(#REF!="TERMINADO",100,100*(#REF!-M409+1)/P409)</f>
        <v>#REF!</v>
      </c>
      <c r="AL409" s="157"/>
      <c r="AM409" s="59"/>
      <c r="AN409" s="159"/>
      <c r="AO409" s="159"/>
      <c r="AP409" s="159"/>
      <c r="AQ409" s="41"/>
      <c r="AR409" s="107"/>
    </row>
    <row r="410" spans="1:44" s="167" customFormat="1" ht="17" thickTop="1" thickBot="1" x14ac:dyDescent="0.25">
      <c r="A410" s="185">
        <v>406</v>
      </c>
      <c r="B410" s="41" t="s">
        <v>597</v>
      </c>
      <c r="C410" s="39">
        <v>42948</v>
      </c>
      <c r="D410" s="39"/>
      <c r="E410" s="40" t="s">
        <v>2765</v>
      </c>
      <c r="F410" s="129" t="s">
        <v>66</v>
      </c>
      <c r="G410" s="126" t="s">
        <v>75</v>
      </c>
      <c r="H410" s="41" t="s">
        <v>2079</v>
      </c>
      <c r="I410" s="42">
        <v>20000000</v>
      </c>
      <c r="J410" s="131">
        <f t="shared" si="37"/>
        <v>20000000</v>
      </c>
      <c r="K410" s="133" t="s">
        <v>85</v>
      </c>
      <c r="L410" s="41" t="s">
        <v>2766</v>
      </c>
      <c r="M410" s="127">
        <v>42948</v>
      </c>
      <c r="N410" s="127">
        <v>43101</v>
      </c>
      <c r="O410" s="127">
        <v>43101</v>
      </c>
      <c r="P410" s="134">
        <f t="shared" si="33"/>
        <v>153</v>
      </c>
      <c r="Q410" s="136">
        <f t="shared" si="34"/>
        <v>5.0999999999999996</v>
      </c>
      <c r="R410" s="58"/>
      <c r="S410" s="47"/>
      <c r="T410" s="47"/>
      <c r="U410" s="47"/>
      <c r="V410" s="47"/>
      <c r="W410" s="47"/>
      <c r="X410" s="139">
        <f t="shared" si="36"/>
        <v>0</v>
      </c>
      <c r="Y410" s="48"/>
      <c r="Z410" s="49"/>
      <c r="AA410" s="47"/>
      <c r="AB410" s="47"/>
      <c r="AC410" s="47"/>
      <c r="AD410" s="47"/>
      <c r="AE410" s="47"/>
      <c r="AF410" s="47"/>
      <c r="AG410" s="41"/>
      <c r="AH410" s="41"/>
      <c r="AI410" s="41"/>
      <c r="AJ410" s="41"/>
      <c r="AK410" s="51" t="e">
        <f>IF(#REF!="TERMINADO",100,100*(#REF!-M410+1)/P410)</f>
        <v>#REF!</v>
      </c>
      <c r="AL410" s="157"/>
      <c r="AM410" s="59" t="s">
        <v>2723</v>
      </c>
      <c r="AN410" s="159"/>
      <c r="AO410" s="159"/>
      <c r="AP410" s="159"/>
      <c r="AQ410" s="41"/>
      <c r="AR410" s="107"/>
    </row>
    <row r="411" spans="1:44" s="167" customFormat="1" ht="17" thickTop="1" thickBot="1" x14ac:dyDescent="0.25">
      <c r="A411" s="185">
        <v>407</v>
      </c>
      <c r="B411" s="41" t="s">
        <v>146</v>
      </c>
      <c r="C411" s="39">
        <v>42949</v>
      </c>
      <c r="D411" s="39"/>
      <c r="E411" s="40" t="s">
        <v>2767</v>
      </c>
      <c r="F411" s="129" t="s">
        <v>66</v>
      </c>
      <c r="G411" s="126" t="s">
        <v>75</v>
      </c>
      <c r="H411" s="41" t="s">
        <v>2079</v>
      </c>
      <c r="I411" s="42">
        <v>3350000</v>
      </c>
      <c r="J411" s="131">
        <f t="shared" si="37"/>
        <v>3350000</v>
      </c>
      <c r="K411" s="133" t="s">
        <v>85</v>
      </c>
      <c r="L411" s="41" t="s">
        <v>463</v>
      </c>
      <c r="M411" s="127">
        <v>42949</v>
      </c>
      <c r="N411" s="127">
        <v>42979</v>
      </c>
      <c r="O411" s="127">
        <v>42979</v>
      </c>
      <c r="P411" s="134">
        <f t="shared" si="33"/>
        <v>30</v>
      </c>
      <c r="Q411" s="136">
        <f t="shared" si="34"/>
        <v>1</v>
      </c>
      <c r="R411" s="58"/>
      <c r="S411" s="47"/>
      <c r="T411" s="47"/>
      <c r="U411" s="47"/>
      <c r="V411" s="47"/>
      <c r="W411" s="47"/>
      <c r="X411" s="139">
        <f t="shared" si="36"/>
        <v>0</v>
      </c>
      <c r="Y411" s="48"/>
      <c r="Z411" s="49"/>
      <c r="AA411" s="47"/>
      <c r="AB411" s="47"/>
      <c r="AC411" s="47"/>
      <c r="AD411" s="47"/>
      <c r="AE411" s="47"/>
      <c r="AF411" s="47"/>
      <c r="AG411" s="41"/>
      <c r="AH411" s="41"/>
      <c r="AI411" s="41"/>
      <c r="AJ411" s="41"/>
      <c r="AK411" s="51" t="e">
        <f>IF(#REF!="TERMINADO",100,100*(#REF!-M411+1)/P411)</f>
        <v>#REF!</v>
      </c>
      <c r="AL411" s="157"/>
      <c r="AM411" s="59" t="s">
        <v>2723</v>
      </c>
      <c r="AN411" s="159"/>
      <c r="AO411" s="159"/>
      <c r="AP411" s="159"/>
      <c r="AQ411" s="41"/>
      <c r="AR411" s="107"/>
    </row>
    <row r="412" spans="1:44" s="167" customFormat="1" ht="17" thickTop="1" thickBot="1" x14ac:dyDescent="0.25">
      <c r="A412" s="185">
        <v>408</v>
      </c>
      <c r="B412" s="41" t="s">
        <v>597</v>
      </c>
      <c r="C412" s="39">
        <v>42951</v>
      </c>
      <c r="D412" s="39" t="s">
        <v>2768</v>
      </c>
      <c r="E412" s="40" t="s">
        <v>2769</v>
      </c>
      <c r="F412" s="129" t="s">
        <v>74</v>
      </c>
      <c r="G412" s="126" t="s">
        <v>67</v>
      </c>
      <c r="H412" s="41" t="s">
        <v>2079</v>
      </c>
      <c r="I412" s="42">
        <v>33000000</v>
      </c>
      <c r="J412" s="131">
        <f t="shared" si="37"/>
        <v>33000000</v>
      </c>
      <c r="K412" s="133" t="s">
        <v>85</v>
      </c>
      <c r="L412" s="41" t="s">
        <v>2770</v>
      </c>
      <c r="M412" s="127">
        <v>42951</v>
      </c>
      <c r="N412" s="127">
        <v>43100</v>
      </c>
      <c r="O412" s="127">
        <v>43100</v>
      </c>
      <c r="P412" s="134">
        <f t="shared" si="33"/>
        <v>149</v>
      </c>
      <c r="Q412" s="136">
        <f t="shared" si="34"/>
        <v>4.9666666666666668</v>
      </c>
      <c r="R412" s="58"/>
      <c r="S412" s="47"/>
      <c r="T412" s="47"/>
      <c r="U412" s="47"/>
      <c r="V412" s="47"/>
      <c r="W412" s="47"/>
      <c r="X412" s="139">
        <f t="shared" si="36"/>
        <v>0</v>
      </c>
      <c r="Y412" s="48"/>
      <c r="Z412" s="49"/>
      <c r="AA412" s="47"/>
      <c r="AB412" s="47"/>
      <c r="AC412" s="47"/>
      <c r="AD412" s="47"/>
      <c r="AE412" s="47"/>
      <c r="AF412" s="47"/>
      <c r="AG412" s="41"/>
      <c r="AH412" s="41"/>
      <c r="AI412" s="41"/>
      <c r="AJ412" s="41"/>
      <c r="AK412" s="51" t="e">
        <f>IF(#REF!="TERMINADO",100,100*(#REF!-M412+1)/P412)</f>
        <v>#REF!</v>
      </c>
      <c r="AL412" s="157"/>
      <c r="AM412" s="59"/>
      <c r="AN412" s="159"/>
      <c r="AO412" s="159"/>
      <c r="AP412" s="159"/>
      <c r="AQ412" s="41"/>
      <c r="AR412" s="107"/>
    </row>
    <row r="413" spans="1:44" s="167" customFormat="1" ht="17" thickTop="1" thickBot="1" x14ac:dyDescent="0.25">
      <c r="A413" s="185">
        <v>409</v>
      </c>
      <c r="B413" s="41" t="s">
        <v>597</v>
      </c>
      <c r="C413" s="39">
        <v>42956</v>
      </c>
      <c r="D413" s="39"/>
      <c r="E413" s="40" t="s">
        <v>2771</v>
      </c>
      <c r="F413" s="129" t="s">
        <v>66</v>
      </c>
      <c r="G413" s="126" t="s">
        <v>75</v>
      </c>
      <c r="H413" s="41" t="s">
        <v>2079</v>
      </c>
      <c r="I413" s="42">
        <v>14300000</v>
      </c>
      <c r="J413" s="131">
        <f t="shared" si="37"/>
        <v>14300000</v>
      </c>
      <c r="K413" s="133" t="s">
        <v>85</v>
      </c>
      <c r="L413" s="41" t="s">
        <v>2772</v>
      </c>
      <c r="M413" s="127">
        <v>42956</v>
      </c>
      <c r="N413" s="127">
        <v>43100</v>
      </c>
      <c r="O413" s="127">
        <v>43100</v>
      </c>
      <c r="P413" s="134">
        <f t="shared" si="33"/>
        <v>144</v>
      </c>
      <c r="Q413" s="136">
        <f t="shared" si="34"/>
        <v>4.8</v>
      </c>
      <c r="R413" s="58"/>
      <c r="S413" s="47"/>
      <c r="T413" s="47"/>
      <c r="U413" s="47"/>
      <c r="V413" s="47"/>
      <c r="W413" s="47"/>
      <c r="X413" s="139">
        <f t="shared" si="36"/>
        <v>0</v>
      </c>
      <c r="Y413" s="48"/>
      <c r="Z413" s="49"/>
      <c r="AA413" s="47"/>
      <c r="AB413" s="47"/>
      <c r="AC413" s="47"/>
      <c r="AD413" s="47"/>
      <c r="AE413" s="47"/>
      <c r="AF413" s="47"/>
      <c r="AG413" s="41"/>
      <c r="AH413" s="41"/>
      <c r="AI413" s="41"/>
      <c r="AJ413" s="41"/>
      <c r="AK413" s="51" t="e">
        <f>IF(#REF!="TERMINADO",100,100*(#REF!-M413+1)/P413)</f>
        <v>#REF!</v>
      </c>
      <c r="AL413" s="157"/>
      <c r="AM413" s="59"/>
      <c r="AN413" s="159"/>
      <c r="AO413" s="159"/>
      <c r="AP413" s="159"/>
      <c r="AQ413" s="41"/>
      <c r="AR413" s="107"/>
    </row>
    <row r="414" spans="1:44" s="167" customFormat="1" ht="17" thickTop="1" thickBot="1" x14ac:dyDescent="0.25">
      <c r="A414" s="185">
        <v>410</v>
      </c>
      <c r="B414" s="41" t="s">
        <v>63</v>
      </c>
      <c r="C414" s="39">
        <v>42957</v>
      </c>
      <c r="D414" s="39" t="s">
        <v>2773</v>
      </c>
      <c r="E414" s="40" t="s">
        <v>2774</v>
      </c>
      <c r="F414" s="129" t="s">
        <v>70</v>
      </c>
      <c r="G414" s="126" t="s">
        <v>67</v>
      </c>
      <c r="H414" s="41" t="s">
        <v>2079</v>
      </c>
      <c r="I414" s="42">
        <v>669965000</v>
      </c>
      <c r="J414" s="131">
        <f t="shared" si="37"/>
        <v>669965000</v>
      </c>
      <c r="K414" s="133" t="s">
        <v>85</v>
      </c>
      <c r="L414" s="41" t="s">
        <v>2775</v>
      </c>
      <c r="M414" s="127">
        <v>42957</v>
      </c>
      <c r="N414" s="127">
        <v>43100</v>
      </c>
      <c r="O414" s="127">
        <v>43100</v>
      </c>
      <c r="P414" s="134">
        <f t="shared" si="33"/>
        <v>143</v>
      </c>
      <c r="Q414" s="136">
        <f t="shared" si="34"/>
        <v>4.7666666666666666</v>
      </c>
      <c r="R414" s="58"/>
      <c r="S414" s="47"/>
      <c r="T414" s="47"/>
      <c r="U414" s="47"/>
      <c r="V414" s="47"/>
      <c r="W414" s="47"/>
      <c r="X414" s="139">
        <f t="shared" si="36"/>
        <v>0</v>
      </c>
      <c r="Y414" s="48"/>
      <c r="Z414" s="49"/>
      <c r="AA414" s="47"/>
      <c r="AB414" s="47"/>
      <c r="AC414" s="47"/>
      <c r="AD414" s="47"/>
      <c r="AE414" s="47"/>
      <c r="AF414" s="47"/>
      <c r="AG414" s="41"/>
      <c r="AH414" s="41"/>
      <c r="AI414" s="41"/>
      <c r="AJ414" s="41"/>
      <c r="AK414" s="51" t="e">
        <f>IF(#REF!="TERMINADO",100,100*(#REF!-M414+1)/P414)</f>
        <v>#REF!</v>
      </c>
      <c r="AL414" s="157"/>
      <c r="AM414" s="59"/>
      <c r="AN414" s="159"/>
      <c r="AO414" s="159"/>
      <c r="AP414" s="159"/>
      <c r="AQ414" s="41"/>
      <c r="AR414" s="107"/>
    </row>
    <row r="415" spans="1:44" s="167" customFormat="1" ht="17" thickTop="1" thickBot="1" x14ac:dyDescent="0.25">
      <c r="A415" s="185">
        <v>411</v>
      </c>
      <c r="B415" s="41" t="s">
        <v>2103</v>
      </c>
      <c r="C415" s="39">
        <v>42961</v>
      </c>
      <c r="D415" s="39"/>
      <c r="E415" s="40" t="s">
        <v>2776</v>
      </c>
      <c r="F415" s="129" t="s">
        <v>66</v>
      </c>
      <c r="G415" s="126" t="s">
        <v>75</v>
      </c>
      <c r="H415" s="41" t="s">
        <v>2079</v>
      </c>
      <c r="I415" s="42">
        <v>30320169</v>
      </c>
      <c r="J415" s="131">
        <f t="shared" si="37"/>
        <v>30320169</v>
      </c>
      <c r="K415" s="133" t="s">
        <v>85</v>
      </c>
      <c r="L415" s="41" t="s">
        <v>427</v>
      </c>
      <c r="M415" s="127">
        <v>42962</v>
      </c>
      <c r="N415" s="127">
        <v>43100</v>
      </c>
      <c r="O415" s="127">
        <v>43100</v>
      </c>
      <c r="P415" s="134">
        <f t="shared" si="33"/>
        <v>138</v>
      </c>
      <c r="Q415" s="136">
        <f t="shared" si="34"/>
        <v>4.5999999999999996</v>
      </c>
      <c r="R415" s="58"/>
      <c r="S415" s="47"/>
      <c r="T415" s="47"/>
      <c r="U415" s="47"/>
      <c r="V415" s="47"/>
      <c r="W415" s="47"/>
      <c r="X415" s="139">
        <f t="shared" si="36"/>
        <v>0</v>
      </c>
      <c r="Y415" s="48"/>
      <c r="Z415" s="49"/>
      <c r="AA415" s="47"/>
      <c r="AB415" s="47"/>
      <c r="AC415" s="47"/>
      <c r="AD415" s="47"/>
      <c r="AE415" s="47"/>
      <c r="AF415" s="47"/>
      <c r="AG415" s="41"/>
      <c r="AH415" s="41"/>
      <c r="AI415" s="41"/>
      <c r="AJ415" s="41"/>
      <c r="AK415" s="51" t="e">
        <f>IF(#REF!="TERMINADO",100,100*(#REF!-M415+1)/P415)</f>
        <v>#REF!</v>
      </c>
      <c r="AL415" s="157"/>
      <c r="AM415" s="59"/>
      <c r="AN415" s="159"/>
      <c r="AO415" s="159"/>
      <c r="AP415" s="159"/>
      <c r="AQ415" s="41"/>
      <c r="AR415" s="107"/>
    </row>
    <row r="416" spans="1:44" s="167" customFormat="1" ht="17" thickTop="1" thickBot="1" x14ac:dyDescent="0.25">
      <c r="A416" s="185">
        <v>412</v>
      </c>
      <c r="B416" s="41" t="s">
        <v>53</v>
      </c>
      <c r="C416" s="39">
        <v>42961</v>
      </c>
      <c r="D416" s="39"/>
      <c r="E416" s="40" t="s">
        <v>2777</v>
      </c>
      <c r="F416" s="129" t="s">
        <v>66</v>
      </c>
      <c r="G416" s="126" t="s">
        <v>75</v>
      </c>
      <c r="H416" s="41" t="s">
        <v>2079</v>
      </c>
      <c r="I416" s="42">
        <v>3550000</v>
      </c>
      <c r="J416" s="131">
        <f t="shared" si="37"/>
        <v>3550000</v>
      </c>
      <c r="K416" s="133" t="s">
        <v>85</v>
      </c>
      <c r="L416" s="41" t="s">
        <v>2778</v>
      </c>
      <c r="M416" s="127">
        <v>42961</v>
      </c>
      <c r="N416" s="127">
        <v>42978</v>
      </c>
      <c r="O416" s="127">
        <v>42978</v>
      </c>
      <c r="P416" s="134">
        <f t="shared" si="33"/>
        <v>17</v>
      </c>
      <c r="Q416" s="136">
        <f t="shared" si="34"/>
        <v>0.56666666666666665</v>
      </c>
      <c r="R416" s="58"/>
      <c r="S416" s="47"/>
      <c r="T416" s="47"/>
      <c r="U416" s="47"/>
      <c r="V416" s="47"/>
      <c r="W416" s="47"/>
      <c r="X416" s="139">
        <f t="shared" si="36"/>
        <v>0</v>
      </c>
      <c r="Y416" s="48"/>
      <c r="Z416" s="49"/>
      <c r="AA416" s="47"/>
      <c r="AB416" s="47"/>
      <c r="AC416" s="47"/>
      <c r="AD416" s="47"/>
      <c r="AE416" s="47"/>
      <c r="AF416" s="47"/>
      <c r="AG416" s="41"/>
      <c r="AH416" s="41"/>
      <c r="AI416" s="41"/>
      <c r="AJ416" s="41"/>
      <c r="AK416" s="51" t="e">
        <f>IF(#REF!="TERMINADO",100,100*(#REF!-M416+1)/P416)</f>
        <v>#REF!</v>
      </c>
      <c r="AL416" s="157"/>
      <c r="AM416" s="59" t="s">
        <v>2723</v>
      </c>
      <c r="AN416" s="159"/>
      <c r="AO416" s="159"/>
      <c r="AP416" s="159"/>
      <c r="AQ416" s="41"/>
      <c r="AR416" s="107"/>
    </row>
    <row r="417" spans="1:44" s="184" customFormat="1" ht="17" thickTop="1" thickBot="1" x14ac:dyDescent="0.25">
      <c r="A417" s="185">
        <v>413</v>
      </c>
      <c r="B417" s="41" t="s">
        <v>53</v>
      </c>
      <c r="C417" s="39">
        <v>42965</v>
      </c>
      <c r="D417" s="39"/>
      <c r="E417" s="40" t="s">
        <v>2779</v>
      </c>
      <c r="F417" s="129" t="s">
        <v>66</v>
      </c>
      <c r="G417" s="126" t="s">
        <v>75</v>
      </c>
      <c r="H417" s="41" t="s">
        <v>2079</v>
      </c>
      <c r="I417" s="42">
        <v>17500000</v>
      </c>
      <c r="J417" s="131">
        <f t="shared" si="37"/>
        <v>17500000</v>
      </c>
      <c r="K417" s="133" t="s">
        <v>85</v>
      </c>
      <c r="L417" s="41" t="s">
        <v>125</v>
      </c>
      <c r="M417" s="127">
        <v>42965</v>
      </c>
      <c r="N417" s="127">
        <v>43100</v>
      </c>
      <c r="O417" s="127">
        <v>43100</v>
      </c>
      <c r="P417" s="134">
        <f t="shared" si="33"/>
        <v>135</v>
      </c>
      <c r="Q417" s="136">
        <f t="shared" si="34"/>
        <v>4.5</v>
      </c>
      <c r="R417" s="58"/>
      <c r="S417" s="47"/>
      <c r="T417" s="47"/>
      <c r="U417" s="47"/>
      <c r="V417" s="47"/>
      <c r="W417" s="47"/>
      <c r="X417" s="139">
        <f t="shared" si="36"/>
        <v>0</v>
      </c>
      <c r="Y417" s="48"/>
      <c r="Z417" s="49"/>
      <c r="AA417" s="47"/>
      <c r="AB417" s="47"/>
      <c r="AC417" s="47"/>
      <c r="AD417" s="47"/>
      <c r="AE417" s="47"/>
      <c r="AF417" s="47"/>
      <c r="AG417" s="41"/>
      <c r="AH417" s="41"/>
      <c r="AI417" s="41"/>
      <c r="AJ417" s="41"/>
      <c r="AK417" s="51" t="e">
        <f>IF(#REF!="TERMINADO",100,100*(#REF!-M417+1)/P417)</f>
        <v>#REF!</v>
      </c>
      <c r="AL417" s="157"/>
      <c r="AM417" s="59" t="s">
        <v>2723</v>
      </c>
      <c r="AN417" s="159"/>
      <c r="AO417" s="159"/>
      <c r="AP417" s="159"/>
      <c r="AQ417" s="41"/>
      <c r="AR417" s="107"/>
    </row>
    <row r="418" spans="1:44" s="184" customFormat="1" ht="17" thickTop="1" thickBot="1" x14ac:dyDescent="0.25">
      <c r="A418" s="185">
        <v>414</v>
      </c>
      <c r="B418" s="41" t="s">
        <v>597</v>
      </c>
      <c r="C418" s="39">
        <v>42971</v>
      </c>
      <c r="D418" s="39"/>
      <c r="E418" s="40" t="s">
        <v>2780</v>
      </c>
      <c r="F418" s="129" t="s">
        <v>66</v>
      </c>
      <c r="G418" s="126" t="s">
        <v>71</v>
      </c>
      <c r="H418" s="41" t="s">
        <v>2079</v>
      </c>
      <c r="I418" s="42">
        <v>8533333</v>
      </c>
      <c r="J418" s="131">
        <f t="shared" si="37"/>
        <v>8533333</v>
      </c>
      <c r="K418" s="133" t="s">
        <v>85</v>
      </c>
      <c r="L418" s="41" t="s">
        <v>190</v>
      </c>
      <c r="M418" s="127">
        <v>42971</v>
      </c>
      <c r="N418" s="127">
        <v>43100</v>
      </c>
      <c r="O418" s="127">
        <v>43100</v>
      </c>
      <c r="P418" s="134">
        <f t="shared" si="33"/>
        <v>129</v>
      </c>
      <c r="Q418" s="136">
        <f t="shared" si="34"/>
        <v>4.3</v>
      </c>
      <c r="R418" s="58"/>
      <c r="S418" s="47"/>
      <c r="T418" s="47"/>
      <c r="U418" s="47"/>
      <c r="V418" s="47"/>
      <c r="W418" s="47"/>
      <c r="X418" s="139">
        <f t="shared" si="36"/>
        <v>0</v>
      </c>
      <c r="Y418" s="48"/>
      <c r="Z418" s="49"/>
      <c r="AA418" s="47"/>
      <c r="AB418" s="47"/>
      <c r="AC418" s="47"/>
      <c r="AD418" s="47"/>
      <c r="AE418" s="47"/>
      <c r="AF418" s="47"/>
      <c r="AG418" s="41"/>
      <c r="AH418" s="41"/>
      <c r="AI418" s="41"/>
      <c r="AJ418" s="41"/>
      <c r="AK418" s="51" t="e">
        <f>IF(#REF!="TERMINADO",100,100*(#REF!-M418+1)/P418)</f>
        <v>#REF!</v>
      </c>
      <c r="AL418" s="157"/>
      <c r="AM418" s="59"/>
      <c r="AN418" s="159"/>
      <c r="AO418" s="159"/>
      <c r="AP418" s="159"/>
      <c r="AQ418" s="41"/>
      <c r="AR418" s="107"/>
    </row>
    <row r="419" spans="1:44" s="167" customFormat="1" ht="17" thickTop="1" thickBot="1" x14ac:dyDescent="0.25">
      <c r="A419" s="185">
        <v>415</v>
      </c>
      <c r="B419" s="41" t="s">
        <v>1987</v>
      </c>
      <c r="C419" s="39">
        <v>42976</v>
      </c>
      <c r="D419" s="39"/>
      <c r="E419" s="40" t="s">
        <v>2781</v>
      </c>
      <c r="F419" s="129" t="s">
        <v>66</v>
      </c>
      <c r="G419" s="126" t="s">
        <v>75</v>
      </c>
      <c r="H419" s="41" t="s">
        <v>2079</v>
      </c>
      <c r="I419" s="42">
        <v>40600000</v>
      </c>
      <c r="J419" s="131">
        <f t="shared" si="37"/>
        <v>40600000</v>
      </c>
      <c r="K419" s="133" t="s">
        <v>85</v>
      </c>
      <c r="L419" s="41" t="s">
        <v>2782</v>
      </c>
      <c r="M419" s="127">
        <v>42976</v>
      </c>
      <c r="N419" s="127">
        <v>43100</v>
      </c>
      <c r="O419" s="127">
        <v>43100</v>
      </c>
      <c r="P419" s="134">
        <f t="shared" si="33"/>
        <v>124</v>
      </c>
      <c r="Q419" s="136">
        <f t="shared" si="34"/>
        <v>4.1333333333333337</v>
      </c>
      <c r="R419" s="58"/>
      <c r="S419" s="47"/>
      <c r="T419" s="47"/>
      <c r="U419" s="47"/>
      <c r="V419" s="47"/>
      <c r="W419" s="47"/>
      <c r="X419" s="139">
        <f t="shared" si="36"/>
        <v>0</v>
      </c>
      <c r="Y419" s="48"/>
      <c r="Z419" s="49"/>
      <c r="AA419" s="47"/>
      <c r="AB419" s="47"/>
      <c r="AC419" s="47"/>
      <c r="AD419" s="47"/>
      <c r="AE419" s="47"/>
      <c r="AF419" s="47"/>
      <c r="AG419" s="41"/>
      <c r="AH419" s="41"/>
      <c r="AI419" s="41"/>
      <c r="AJ419" s="41"/>
      <c r="AK419" s="51" t="e">
        <f>IF(#REF!="TERMINADO",100,100*(#REF!-M419+1)/P419)</f>
        <v>#REF!</v>
      </c>
      <c r="AL419" s="157"/>
      <c r="AM419" s="59" t="s">
        <v>2723</v>
      </c>
      <c r="AN419" s="159"/>
      <c r="AO419" s="159"/>
      <c r="AP419" s="159"/>
      <c r="AQ419" s="41"/>
      <c r="AR419" s="107"/>
    </row>
    <row r="420" spans="1:44" s="167" customFormat="1" ht="17" thickTop="1" thickBot="1" x14ac:dyDescent="0.25">
      <c r="A420" s="185">
        <v>416</v>
      </c>
      <c r="B420" s="41" t="s">
        <v>1987</v>
      </c>
      <c r="C420" s="39">
        <v>42976</v>
      </c>
      <c r="D420" s="39"/>
      <c r="E420" s="40" t="s">
        <v>2783</v>
      </c>
      <c r="F420" s="129" t="s">
        <v>66</v>
      </c>
      <c r="G420" s="126" t="s">
        <v>75</v>
      </c>
      <c r="H420" s="41" t="s">
        <v>2079</v>
      </c>
      <c r="I420" s="42">
        <v>34200000</v>
      </c>
      <c r="J420" s="131">
        <f t="shared" si="37"/>
        <v>34200000</v>
      </c>
      <c r="K420" s="133" t="s">
        <v>85</v>
      </c>
      <c r="L420" s="41" t="s">
        <v>1997</v>
      </c>
      <c r="M420" s="127">
        <v>42976</v>
      </c>
      <c r="N420" s="127">
        <v>43100</v>
      </c>
      <c r="O420" s="127">
        <v>43100</v>
      </c>
      <c r="P420" s="134">
        <f t="shared" si="33"/>
        <v>124</v>
      </c>
      <c r="Q420" s="136">
        <f t="shared" si="34"/>
        <v>4.1333333333333337</v>
      </c>
      <c r="R420" s="58"/>
      <c r="S420" s="47"/>
      <c r="T420" s="47"/>
      <c r="U420" s="47"/>
      <c r="V420" s="47"/>
      <c r="W420" s="47"/>
      <c r="X420" s="139">
        <f t="shared" si="36"/>
        <v>0</v>
      </c>
      <c r="Y420" s="48"/>
      <c r="Z420" s="49"/>
      <c r="AA420" s="47"/>
      <c r="AB420" s="47"/>
      <c r="AC420" s="47"/>
      <c r="AD420" s="47"/>
      <c r="AE420" s="47"/>
      <c r="AF420" s="47"/>
      <c r="AG420" s="41"/>
      <c r="AH420" s="41"/>
      <c r="AI420" s="41"/>
      <c r="AJ420" s="41"/>
      <c r="AK420" s="51" t="e">
        <f>IF(#REF!="TERMINADO",100,100*(#REF!-M420+1)/P420)</f>
        <v>#REF!</v>
      </c>
      <c r="AL420" s="157"/>
      <c r="AM420" s="59" t="s">
        <v>2723</v>
      </c>
      <c r="AN420" s="159"/>
      <c r="AO420" s="159"/>
      <c r="AP420" s="159"/>
      <c r="AQ420" s="41"/>
      <c r="AR420" s="107"/>
    </row>
    <row r="421" spans="1:44" s="167" customFormat="1" ht="17" thickTop="1" thickBot="1" x14ac:dyDescent="0.25">
      <c r="A421" s="185">
        <v>417</v>
      </c>
      <c r="B421" s="126" t="s">
        <v>1987</v>
      </c>
      <c r="C421" s="39">
        <v>42976</v>
      </c>
      <c r="D421" s="39"/>
      <c r="E421" s="40" t="s">
        <v>2784</v>
      </c>
      <c r="F421" s="129" t="s">
        <v>66</v>
      </c>
      <c r="G421" s="126" t="s">
        <v>75</v>
      </c>
      <c r="H421" s="41" t="s">
        <v>2079</v>
      </c>
      <c r="I421" s="42">
        <v>34200000</v>
      </c>
      <c r="J421" s="131">
        <f t="shared" si="37"/>
        <v>34200000</v>
      </c>
      <c r="K421" s="133" t="s">
        <v>85</v>
      </c>
      <c r="L421" s="41" t="s">
        <v>2094</v>
      </c>
      <c r="M421" s="127">
        <v>42976</v>
      </c>
      <c r="N421" s="127">
        <v>43100</v>
      </c>
      <c r="O421" s="127">
        <v>43100</v>
      </c>
      <c r="P421" s="134">
        <f t="shared" si="33"/>
        <v>124</v>
      </c>
      <c r="Q421" s="136">
        <f t="shared" si="34"/>
        <v>4.1333333333333337</v>
      </c>
      <c r="R421" s="58"/>
      <c r="S421" s="47"/>
      <c r="T421" s="47"/>
      <c r="U421" s="47"/>
      <c r="V421" s="47"/>
      <c r="W421" s="47"/>
      <c r="X421" s="139">
        <f t="shared" si="36"/>
        <v>0</v>
      </c>
      <c r="Y421" s="48"/>
      <c r="Z421" s="49"/>
      <c r="AA421" s="47"/>
      <c r="AB421" s="47"/>
      <c r="AC421" s="47"/>
      <c r="AD421" s="47"/>
      <c r="AE421" s="47"/>
      <c r="AF421" s="47"/>
      <c r="AG421" s="41"/>
      <c r="AH421" s="41"/>
      <c r="AI421" s="41"/>
      <c r="AJ421" s="41"/>
      <c r="AK421" s="51" t="e">
        <f>IF(#REF!="TERMINADO",100,100*(#REF!-M421+1)/P421)</f>
        <v>#REF!</v>
      </c>
      <c r="AL421" s="157"/>
      <c r="AM421" s="59" t="s">
        <v>2723</v>
      </c>
      <c r="AN421" s="159"/>
      <c r="AO421" s="159"/>
      <c r="AP421" s="159"/>
      <c r="AQ421" s="41"/>
      <c r="AR421" s="107"/>
    </row>
    <row r="422" spans="1:44" s="167" customFormat="1" ht="17" thickTop="1" thickBot="1" x14ac:dyDescent="0.25">
      <c r="A422" s="185">
        <v>418</v>
      </c>
      <c r="B422" s="126" t="s">
        <v>2785</v>
      </c>
      <c r="C422" s="207">
        <v>42978</v>
      </c>
      <c r="D422" s="39"/>
      <c r="E422" s="40" t="s">
        <v>2786</v>
      </c>
      <c r="F422" s="129" t="s">
        <v>66</v>
      </c>
      <c r="G422" s="126" t="s">
        <v>75</v>
      </c>
      <c r="H422" s="41" t="s">
        <v>2079</v>
      </c>
      <c r="I422" s="42">
        <v>26557812</v>
      </c>
      <c r="J422" s="131">
        <f t="shared" si="37"/>
        <v>26557812</v>
      </c>
      <c r="K422" s="133" t="s">
        <v>85</v>
      </c>
      <c r="L422" s="41" t="s">
        <v>2787</v>
      </c>
      <c r="M422" s="127">
        <v>42978</v>
      </c>
      <c r="N422" s="127">
        <v>43100</v>
      </c>
      <c r="O422" s="127">
        <v>43100</v>
      </c>
      <c r="P422" s="134">
        <f t="shared" si="33"/>
        <v>122</v>
      </c>
      <c r="Q422" s="136">
        <f t="shared" si="34"/>
        <v>4.0666666666666664</v>
      </c>
      <c r="R422" s="58"/>
      <c r="S422" s="47"/>
      <c r="T422" s="47"/>
      <c r="U422" s="47"/>
      <c r="V422" s="47"/>
      <c r="W422" s="47"/>
      <c r="X422" s="139">
        <f t="shared" si="36"/>
        <v>0</v>
      </c>
      <c r="Y422" s="48"/>
      <c r="Z422" s="49"/>
      <c r="AA422" s="47"/>
      <c r="AB422" s="47"/>
      <c r="AC422" s="47"/>
      <c r="AD422" s="47"/>
      <c r="AE422" s="47"/>
      <c r="AF422" s="47"/>
      <c r="AG422" s="41"/>
      <c r="AH422" s="41"/>
      <c r="AI422" s="41"/>
      <c r="AJ422" s="41"/>
      <c r="AK422" s="51" t="e">
        <f>IF(#REF!="TERMINADO",100,100*(#REF!-M422+1)/P422)</f>
        <v>#REF!</v>
      </c>
      <c r="AL422" s="157"/>
      <c r="AM422" s="59"/>
      <c r="AN422" s="159"/>
      <c r="AO422" s="159"/>
      <c r="AP422" s="159"/>
      <c r="AQ422" s="41"/>
      <c r="AR422" s="107"/>
    </row>
    <row r="423" spans="1:44" s="167" customFormat="1" ht="17" thickTop="1" thickBot="1" x14ac:dyDescent="0.25">
      <c r="A423" s="185">
        <v>419</v>
      </c>
      <c r="B423" s="126" t="s">
        <v>2210</v>
      </c>
      <c r="C423" s="39">
        <v>42978</v>
      </c>
      <c r="D423" s="39"/>
      <c r="E423" s="40" t="s">
        <v>2788</v>
      </c>
      <c r="F423" s="129" t="s">
        <v>66</v>
      </c>
      <c r="G423" s="126" t="s">
        <v>75</v>
      </c>
      <c r="H423" s="41" t="s">
        <v>2079</v>
      </c>
      <c r="I423" s="42">
        <v>16000000</v>
      </c>
      <c r="J423" s="131">
        <f t="shared" si="37"/>
        <v>16000000</v>
      </c>
      <c r="K423" s="133" t="s">
        <v>85</v>
      </c>
      <c r="L423" s="41" t="s">
        <v>2212</v>
      </c>
      <c r="M423" s="127">
        <v>42978</v>
      </c>
      <c r="N423" s="127">
        <v>43099</v>
      </c>
      <c r="O423" s="127">
        <v>43099</v>
      </c>
      <c r="P423" s="134">
        <f t="shared" si="33"/>
        <v>121</v>
      </c>
      <c r="Q423" s="136">
        <f t="shared" si="34"/>
        <v>4.0333333333333332</v>
      </c>
      <c r="R423" s="58"/>
      <c r="S423" s="47"/>
      <c r="T423" s="47"/>
      <c r="U423" s="47"/>
      <c r="V423" s="47"/>
      <c r="W423" s="47"/>
      <c r="X423" s="139">
        <f t="shared" si="36"/>
        <v>0</v>
      </c>
      <c r="Y423" s="48"/>
      <c r="Z423" s="49"/>
      <c r="AA423" s="47"/>
      <c r="AB423" s="47"/>
      <c r="AC423" s="47"/>
      <c r="AD423" s="47"/>
      <c r="AE423" s="47"/>
      <c r="AF423" s="47"/>
      <c r="AG423" s="41"/>
      <c r="AH423" s="41"/>
      <c r="AI423" s="41"/>
      <c r="AJ423" s="41"/>
      <c r="AK423" s="51" t="e">
        <f>IF(#REF!="TERMINADO",100,100*(#REF!-M423+1)/P423)</f>
        <v>#REF!</v>
      </c>
      <c r="AL423" s="157"/>
      <c r="AM423" s="59" t="s">
        <v>2401</v>
      </c>
      <c r="AN423" s="159"/>
      <c r="AO423" s="159"/>
      <c r="AP423" s="159"/>
      <c r="AQ423" s="41"/>
      <c r="AR423" s="107"/>
    </row>
    <row r="424" spans="1:44" s="167" customFormat="1" ht="17" thickTop="1" thickBot="1" x14ac:dyDescent="0.25">
      <c r="A424" s="185">
        <v>420</v>
      </c>
      <c r="B424" s="191" t="s">
        <v>2160</v>
      </c>
      <c r="C424" s="208">
        <v>42978</v>
      </c>
      <c r="D424" s="39"/>
      <c r="E424" s="40" t="s">
        <v>2789</v>
      </c>
      <c r="F424" s="129" t="s">
        <v>66</v>
      </c>
      <c r="G424" s="126" t="s">
        <v>75</v>
      </c>
      <c r="H424" s="41" t="s">
        <v>2079</v>
      </c>
      <c r="I424" s="42">
        <v>14000000</v>
      </c>
      <c r="J424" s="131">
        <f t="shared" si="37"/>
        <v>14000000</v>
      </c>
      <c r="K424" s="133" t="s">
        <v>85</v>
      </c>
      <c r="L424" s="41" t="s">
        <v>2502</v>
      </c>
      <c r="M424" s="127">
        <v>42978</v>
      </c>
      <c r="N424" s="127">
        <v>43099</v>
      </c>
      <c r="O424" s="127">
        <v>43099</v>
      </c>
      <c r="P424" s="134">
        <f t="shared" si="33"/>
        <v>121</v>
      </c>
      <c r="Q424" s="136">
        <f t="shared" si="34"/>
        <v>4.0333333333333332</v>
      </c>
      <c r="R424" s="58"/>
      <c r="S424" s="47"/>
      <c r="T424" s="47"/>
      <c r="U424" s="47"/>
      <c r="V424" s="47"/>
      <c r="W424" s="47"/>
      <c r="X424" s="139">
        <f t="shared" si="36"/>
        <v>0</v>
      </c>
      <c r="Y424" s="48"/>
      <c r="Z424" s="49"/>
      <c r="AA424" s="47"/>
      <c r="AB424" s="47"/>
      <c r="AC424" s="47"/>
      <c r="AD424" s="47"/>
      <c r="AE424" s="47"/>
      <c r="AF424" s="47"/>
      <c r="AG424" s="41"/>
      <c r="AH424" s="41"/>
      <c r="AI424" s="41"/>
      <c r="AJ424" s="41"/>
      <c r="AK424" s="51" t="e">
        <f>IF(#REF!="TERMINADO",100,100*(#REF!-M424+1)/P424)</f>
        <v>#REF!</v>
      </c>
      <c r="AL424" s="157"/>
      <c r="AM424" s="59"/>
      <c r="AN424" s="159"/>
      <c r="AO424" s="159"/>
      <c r="AP424" s="159"/>
      <c r="AQ424" s="41"/>
      <c r="AR424" s="107"/>
    </row>
    <row r="425" spans="1:44" s="167" customFormat="1" ht="17" thickTop="1" thickBot="1" x14ac:dyDescent="0.25">
      <c r="A425" s="185">
        <v>421</v>
      </c>
      <c r="B425" s="41" t="s">
        <v>2160</v>
      </c>
      <c r="C425" s="39">
        <v>42978</v>
      </c>
      <c r="D425" s="39"/>
      <c r="E425" s="40" t="s">
        <v>2790</v>
      </c>
      <c r="F425" s="129" t="s">
        <v>66</v>
      </c>
      <c r="G425" s="126" t="s">
        <v>75</v>
      </c>
      <c r="H425" s="41" t="s">
        <v>2079</v>
      </c>
      <c r="I425" s="42">
        <v>20000000</v>
      </c>
      <c r="J425" s="131">
        <f t="shared" si="37"/>
        <v>20000000</v>
      </c>
      <c r="K425" s="133" t="s">
        <v>85</v>
      </c>
      <c r="L425" s="41" t="s">
        <v>2580</v>
      </c>
      <c r="M425" s="127">
        <v>42978</v>
      </c>
      <c r="N425" s="127">
        <v>43099</v>
      </c>
      <c r="O425" s="127">
        <v>43100</v>
      </c>
      <c r="P425" s="134">
        <f t="shared" si="33"/>
        <v>121</v>
      </c>
      <c r="Q425" s="136">
        <f t="shared" si="34"/>
        <v>4.0333333333333332</v>
      </c>
      <c r="R425" s="58"/>
      <c r="S425" s="47"/>
      <c r="T425" s="47"/>
      <c r="U425" s="47"/>
      <c r="V425" s="47"/>
      <c r="W425" s="47"/>
      <c r="X425" s="139">
        <f t="shared" si="36"/>
        <v>0</v>
      </c>
      <c r="Y425" s="48"/>
      <c r="Z425" s="49"/>
      <c r="AA425" s="47"/>
      <c r="AB425" s="47"/>
      <c r="AC425" s="47"/>
      <c r="AD425" s="47"/>
      <c r="AE425" s="47"/>
      <c r="AF425" s="47"/>
      <c r="AG425" s="41"/>
      <c r="AH425" s="41"/>
      <c r="AI425" s="41"/>
      <c r="AJ425" s="41"/>
      <c r="AK425" s="51" t="e">
        <f>IF(#REF!="TERMINADO",100,100*(#REF!-M425+1)/P425)</f>
        <v>#REF!</v>
      </c>
      <c r="AL425" s="157"/>
      <c r="AM425" s="59" t="s">
        <v>2401</v>
      </c>
      <c r="AN425" s="159"/>
      <c r="AO425" s="159"/>
      <c r="AP425" s="159"/>
      <c r="AQ425" s="41"/>
      <c r="AR425" s="107"/>
    </row>
    <row r="426" spans="1:44" s="167" customFormat="1" ht="17" thickTop="1" thickBot="1" x14ac:dyDescent="0.25">
      <c r="A426" s="185">
        <v>422</v>
      </c>
      <c r="B426" s="41" t="s">
        <v>2158</v>
      </c>
      <c r="C426" s="39">
        <v>42978</v>
      </c>
      <c r="D426" s="39"/>
      <c r="E426" s="40" t="s">
        <v>2755</v>
      </c>
      <c r="F426" s="129" t="s">
        <v>66</v>
      </c>
      <c r="G426" s="126" t="s">
        <v>75</v>
      </c>
      <c r="H426" s="41" t="s">
        <v>2079</v>
      </c>
      <c r="I426" s="42">
        <v>17000000</v>
      </c>
      <c r="J426" s="131">
        <f t="shared" si="37"/>
        <v>17000000</v>
      </c>
      <c r="K426" s="133" t="s">
        <v>85</v>
      </c>
      <c r="L426" s="41" t="s">
        <v>2791</v>
      </c>
      <c r="M426" s="127">
        <v>42978</v>
      </c>
      <c r="N426" s="127">
        <v>43099</v>
      </c>
      <c r="O426" s="127">
        <v>43099</v>
      </c>
      <c r="P426" s="134">
        <f t="shared" si="33"/>
        <v>121</v>
      </c>
      <c r="Q426" s="136">
        <f t="shared" si="34"/>
        <v>4.0333333333333332</v>
      </c>
      <c r="R426" s="58"/>
      <c r="S426" s="47"/>
      <c r="T426" s="47"/>
      <c r="U426" s="47"/>
      <c r="V426" s="47"/>
      <c r="W426" s="47"/>
      <c r="X426" s="139">
        <f t="shared" si="36"/>
        <v>0</v>
      </c>
      <c r="Y426" s="48"/>
      <c r="Z426" s="49"/>
      <c r="AA426" s="47"/>
      <c r="AB426" s="47"/>
      <c r="AC426" s="47"/>
      <c r="AD426" s="47"/>
      <c r="AE426" s="47"/>
      <c r="AF426" s="47"/>
      <c r="AG426" s="41"/>
      <c r="AH426" s="41"/>
      <c r="AI426" s="41"/>
      <c r="AJ426" s="41"/>
      <c r="AK426" s="51" t="e">
        <f>IF(#REF!="TERMINADO",100,100*(#REF!-M426+1)/P426)</f>
        <v>#REF!</v>
      </c>
      <c r="AL426" s="157"/>
      <c r="AM426" s="59"/>
      <c r="AN426" s="159"/>
      <c r="AO426" s="159"/>
      <c r="AP426" s="159"/>
      <c r="AQ426" s="41"/>
      <c r="AR426" s="107"/>
    </row>
    <row r="427" spans="1:44" s="167" customFormat="1" ht="17" thickTop="1" thickBot="1" x14ac:dyDescent="0.25">
      <c r="A427" s="185">
        <v>423</v>
      </c>
      <c r="B427" s="41" t="s">
        <v>2158</v>
      </c>
      <c r="C427" s="39">
        <v>42978</v>
      </c>
      <c r="D427" s="39"/>
      <c r="E427" s="40" t="s">
        <v>2792</v>
      </c>
      <c r="F427" s="129" t="s">
        <v>66</v>
      </c>
      <c r="G427" s="126" t="s">
        <v>75</v>
      </c>
      <c r="H427" s="41" t="s">
        <v>2079</v>
      </c>
      <c r="I427" s="42">
        <v>20000000</v>
      </c>
      <c r="J427" s="131">
        <f t="shared" si="37"/>
        <v>20000000</v>
      </c>
      <c r="K427" s="133" t="s">
        <v>85</v>
      </c>
      <c r="L427" s="41" t="s">
        <v>2793</v>
      </c>
      <c r="M427" s="127">
        <v>42978</v>
      </c>
      <c r="N427" s="127">
        <v>43099</v>
      </c>
      <c r="O427" s="127">
        <v>43099</v>
      </c>
      <c r="P427" s="134">
        <f t="shared" si="33"/>
        <v>121</v>
      </c>
      <c r="Q427" s="136">
        <f t="shared" si="34"/>
        <v>4.0333333333333332</v>
      </c>
      <c r="R427" s="58"/>
      <c r="S427" s="47"/>
      <c r="T427" s="47"/>
      <c r="U427" s="47"/>
      <c r="V427" s="47"/>
      <c r="W427" s="47"/>
      <c r="X427" s="139">
        <f t="shared" si="36"/>
        <v>0</v>
      </c>
      <c r="Y427" s="48"/>
      <c r="Z427" s="49"/>
      <c r="AA427" s="47"/>
      <c r="AB427" s="47"/>
      <c r="AC427" s="47"/>
      <c r="AD427" s="47"/>
      <c r="AE427" s="47"/>
      <c r="AF427" s="47"/>
      <c r="AG427" s="41"/>
      <c r="AH427" s="41"/>
      <c r="AI427" s="41"/>
      <c r="AJ427" s="41"/>
      <c r="AK427" s="51" t="e">
        <f>IF(#REF!="TERMINADO",100,100*(#REF!-M427+1)/P427)</f>
        <v>#REF!</v>
      </c>
      <c r="AL427" s="157"/>
      <c r="AM427" s="59"/>
      <c r="AN427" s="159"/>
      <c r="AO427" s="159"/>
      <c r="AP427" s="159"/>
      <c r="AQ427" s="41"/>
      <c r="AR427" s="107"/>
    </row>
    <row r="428" spans="1:44" s="167" customFormat="1" ht="17" thickTop="1" thickBot="1" x14ac:dyDescent="0.25">
      <c r="A428" s="185">
        <v>424</v>
      </c>
      <c r="B428" s="41" t="s">
        <v>2160</v>
      </c>
      <c r="C428" s="39">
        <v>42978</v>
      </c>
      <c r="D428" s="39"/>
      <c r="E428" s="40" t="s">
        <v>2794</v>
      </c>
      <c r="F428" s="129" t="s">
        <v>66</v>
      </c>
      <c r="G428" s="126" t="s">
        <v>71</v>
      </c>
      <c r="H428" s="41" t="s">
        <v>2079</v>
      </c>
      <c r="I428" s="42">
        <v>8800000</v>
      </c>
      <c r="J428" s="131">
        <f t="shared" si="37"/>
        <v>8800000</v>
      </c>
      <c r="K428" s="133" t="s">
        <v>85</v>
      </c>
      <c r="L428" s="41" t="s">
        <v>2795</v>
      </c>
      <c r="M428" s="127">
        <v>42978</v>
      </c>
      <c r="N428" s="127">
        <v>43099</v>
      </c>
      <c r="O428" s="127">
        <v>43100</v>
      </c>
      <c r="P428" s="134">
        <f t="shared" ref="P428:P491" si="38">N428-M428</f>
        <v>121</v>
      </c>
      <c r="Q428" s="136">
        <f t="shared" ref="Q428:Q491" si="39">+P428/30</f>
        <v>4.0333333333333332</v>
      </c>
      <c r="R428" s="58"/>
      <c r="S428" s="47"/>
      <c r="T428" s="47"/>
      <c r="U428" s="47"/>
      <c r="V428" s="47"/>
      <c r="W428" s="47"/>
      <c r="X428" s="139">
        <f t="shared" si="36"/>
        <v>0</v>
      </c>
      <c r="Y428" s="48"/>
      <c r="Z428" s="49"/>
      <c r="AA428" s="47"/>
      <c r="AB428" s="47"/>
      <c r="AC428" s="47"/>
      <c r="AD428" s="47"/>
      <c r="AE428" s="47"/>
      <c r="AF428" s="47"/>
      <c r="AG428" s="41"/>
      <c r="AH428" s="41"/>
      <c r="AI428" s="41"/>
      <c r="AJ428" s="41"/>
      <c r="AK428" s="51" t="e">
        <f>IF(#REF!="TERMINADO",100,100*(#REF!-M428+1)/P428)</f>
        <v>#REF!</v>
      </c>
      <c r="AL428" s="157"/>
      <c r="AM428" s="59"/>
      <c r="AN428" s="159"/>
      <c r="AO428" s="159"/>
      <c r="AP428" s="159"/>
      <c r="AQ428" s="41"/>
      <c r="AR428" s="107"/>
    </row>
    <row r="429" spans="1:44" s="167" customFormat="1" ht="17" thickTop="1" thickBot="1" x14ac:dyDescent="0.25">
      <c r="A429" s="185">
        <v>425</v>
      </c>
      <c r="B429" s="41" t="s">
        <v>2158</v>
      </c>
      <c r="C429" s="39">
        <v>42978</v>
      </c>
      <c r="D429" s="39"/>
      <c r="E429" s="40" t="s">
        <v>2755</v>
      </c>
      <c r="F429" s="129" t="s">
        <v>66</v>
      </c>
      <c r="G429" s="126" t="s">
        <v>75</v>
      </c>
      <c r="H429" s="41" t="s">
        <v>2079</v>
      </c>
      <c r="I429" s="42">
        <v>13860000</v>
      </c>
      <c r="J429" s="131">
        <f t="shared" si="37"/>
        <v>13860000</v>
      </c>
      <c r="K429" s="133" t="s">
        <v>85</v>
      </c>
      <c r="L429" s="41" t="s">
        <v>2796</v>
      </c>
      <c r="M429" s="127">
        <v>42978</v>
      </c>
      <c r="N429" s="127">
        <v>43082</v>
      </c>
      <c r="O429" s="127">
        <v>43082</v>
      </c>
      <c r="P429" s="134">
        <f t="shared" si="38"/>
        <v>104</v>
      </c>
      <c r="Q429" s="136">
        <f t="shared" si="39"/>
        <v>3.4666666666666668</v>
      </c>
      <c r="R429" s="58"/>
      <c r="S429" s="47"/>
      <c r="T429" s="47"/>
      <c r="U429" s="47"/>
      <c r="V429" s="47"/>
      <c r="W429" s="47"/>
      <c r="X429" s="139">
        <f t="shared" si="36"/>
        <v>0</v>
      </c>
      <c r="Y429" s="48"/>
      <c r="Z429" s="49"/>
      <c r="AA429" s="47"/>
      <c r="AB429" s="47"/>
      <c r="AC429" s="47"/>
      <c r="AD429" s="47"/>
      <c r="AE429" s="47"/>
      <c r="AF429" s="47"/>
      <c r="AG429" s="41"/>
      <c r="AH429" s="41"/>
      <c r="AI429" s="41"/>
      <c r="AJ429" s="41"/>
      <c r="AK429" s="51" t="e">
        <f>IF(#REF!="TERMINADO",100,100*(#REF!-M429+1)/P429)</f>
        <v>#REF!</v>
      </c>
      <c r="AL429" s="157"/>
      <c r="AM429" s="59"/>
      <c r="AN429" s="159"/>
      <c r="AO429" s="159"/>
      <c r="AP429" s="159"/>
      <c r="AQ429" s="41"/>
      <c r="AR429" s="107"/>
    </row>
    <row r="430" spans="1:44" s="167" customFormat="1" ht="17" thickTop="1" thickBot="1" x14ac:dyDescent="0.25">
      <c r="A430" s="185">
        <v>426</v>
      </c>
      <c r="B430" s="41" t="s">
        <v>2498</v>
      </c>
      <c r="C430" s="39">
        <v>42978</v>
      </c>
      <c r="D430" s="39"/>
      <c r="E430" s="40" t="s">
        <v>2797</v>
      </c>
      <c r="F430" s="129" t="s">
        <v>66</v>
      </c>
      <c r="G430" s="126" t="s">
        <v>75</v>
      </c>
      <c r="H430" s="41" t="s">
        <v>2079</v>
      </c>
      <c r="I430" s="42">
        <v>16000000</v>
      </c>
      <c r="J430" s="131">
        <f t="shared" si="37"/>
        <v>16000000</v>
      </c>
      <c r="K430" s="133" t="s">
        <v>85</v>
      </c>
      <c r="L430" s="41" t="s">
        <v>2798</v>
      </c>
      <c r="M430" s="127">
        <v>42978</v>
      </c>
      <c r="N430" s="127">
        <v>43099</v>
      </c>
      <c r="O430" s="127">
        <v>43099</v>
      </c>
      <c r="P430" s="134">
        <f t="shared" si="38"/>
        <v>121</v>
      </c>
      <c r="Q430" s="136">
        <f t="shared" si="39"/>
        <v>4.0333333333333332</v>
      </c>
      <c r="R430" s="58"/>
      <c r="S430" s="47"/>
      <c r="T430" s="47"/>
      <c r="U430" s="47"/>
      <c r="V430" s="47"/>
      <c r="W430" s="47"/>
      <c r="X430" s="139">
        <f t="shared" si="36"/>
        <v>0</v>
      </c>
      <c r="Y430" s="48"/>
      <c r="Z430" s="49"/>
      <c r="AA430" s="47"/>
      <c r="AB430" s="47"/>
      <c r="AC430" s="47"/>
      <c r="AD430" s="47"/>
      <c r="AE430" s="47"/>
      <c r="AF430" s="47"/>
      <c r="AG430" s="41"/>
      <c r="AH430" s="41"/>
      <c r="AI430" s="41"/>
      <c r="AJ430" s="41"/>
      <c r="AK430" s="51" t="e">
        <f>IF(#REF!="TERMINADO",100,100*(#REF!-M430+1)/P430)</f>
        <v>#REF!</v>
      </c>
      <c r="AL430" s="157"/>
      <c r="AM430" s="59" t="s">
        <v>2799</v>
      </c>
      <c r="AN430" s="159"/>
      <c r="AO430" s="159"/>
      <c r="AP430" s="159"/>
      <c r="AQ430" s="41"/>
      <c r="AR430" s="107"/>
    </row>
    <row r="431" spans="1:44" s="167" customFormat="1" ht="17" thickTop="1" thickBot="1" x14ac:dyDescent="0.25">
      <c r="A431" s="185">
        <v>427</v>
      </c>
      <c r="B431" s="41" t="s">
        <v>2160</v>
      </c>
      <c r="C431" s="39">
        <v>42978</v>
      </c>
      <c r="D431" s="39"/>
      <c r="E431" s="40" t="s">
        <v>2800</v>
      </c>
      <c r="F431" s="129" t="s">
        <v>66</v>
      </c>
      <c r="G431" s="126" t="s">
        <v>75</v>
      </c>
      <c r="H431" s="41" t="s">
        <v>2079</v>
      </c>
      <c r="I431" s="42">
        <v>25200000</v>
      </c>
      <c r="J431" s="131">
        <f t="shared" si="37"/>
        <v>25200000</v>
      </c>
      <c r="K431" s="133" t="s">
        <v>85</v>
      </c>
      <c r="L431" s="41" t="s">
        <v>2801</v>
      </c>
      <c r="M431" s="127">
        <v>42978</v>
      </c>
      <c r="N431" s="127">
        <v>43099</v>
      </c>
      <c r="O431" s="127">
        <v>43099</v>
      </c>
      <c r="P431" s="134">
        <f t="shared" si="38"/>
        <v>121</v>
      </c>
      <c r="Q431" s="136">
        <f t="shared" si="39"/>
        <v>4.0333333333333332</v>
      </c>
      <c r="R431" s="58"/>
      <c r="S431" s="47"/>
      <c r="T431" s="47"/>
      <c r="U431" s="47"/>
      <c r="V431" s="47"/>
      <c r="W431" s="47"/>
      <c r="X431" s="139">
        <f t="shared" si="36"/>
        <v>0</v>
      </c>
      <c r="Y431" s="48"/>
      <c r="Z431" s="49"/>
      <c r="AA431" s="47"/>
      <c r="AB431" s="47"/>
      <c r="AC431" s="47"/>
      <c r="AD431" s="47"/>
      <c r="AE431" s="47"/>
      <c r="AF431" s="47"/>
      <c r="AG431" s="41"/>
      <c r="AH431" s="41"/>
      <c r="AI431" s="41"/>
      <c r="AJ431" s="41"/>
      <c r="AK431" s="51" t="e">
        <f>IF(#REF!="TERMINADO",100,100*(#REF!-M431+1)/P431)</f>
        <v>#REF!</v>
      </c>
      <c r="AL431" s="157"/>
      <c r="AM431" s="59"/>
      <c r="AN431" s="159"/>
      <c r="AO431" s="159"/>
      <c r="AP431" s="159"/>
      <c r="AQ431" s="41"/>
      <c r="AR431" s="107"/>
    </row>
    <row r="432" spans="1:44" s="167" customFormat="1" ht="17" thickTop="1" thickBot="1" x14ac:dyDescent="0.25">
      <c r="A432" s="185">
        <v>428</v>
      </c>
      <c r="B432" s="41" t="s">
        <v>2158</v>
      </c>
      <c r="C432" s="39">
        <v>42978</v>
      </c>
      <c r="D432" s="39"/>
      <c r="E432" s="40" t="s">
        <v>2802</v>
      </c>
      <c r="F432" s="129" t="s">
        <v>66</v>
      </c>
      <c r="G432" s="126" t="s">
        <v>75</v>
      </c>
      <c r="H432" s="41" t="s">
        <v>2079</v>
      </c>
      <c r="I432" s="42">
        <v>20000000</v>
      </c>
      <c r="J432" s="131">
        <f t="shared" si="37"/>
        <v>20000000</v>
      </c>
      <c r="K432" s="133" t="s">
        <v>85</v>
      </c>
      <c r="L432" s="206" t="s">
        <v>2803</v>
      </c>
      <c r="M432" s="127">
        <v>42978</v>
      </c>
      <c r="N432" s="127">
        <v>43099</v>
      </c>
      <c r="O432" s="127">
        <v>43099</v>
      </c>
      <c r="P432" s="134">
        <f t="shared" si="38"/>
        <v>121</v>
      </c>
      <c r="Q432" s="136">
        <f t="shared" si="39"/>
        <v>4.0333333333333332</v>
      </c>
      <c r="R432" s="58"/>
      <c r="S432" s="47"/>
      <c r="T432" s="47"/>
      <c r="U432" s="47"/>
      <c r="V432" s="47"/>
      <c r="W432" s="47"/>
      <c r="X432" s="139">
        <f t="shared" si="36"/>
        <v>0</v>
      </c>
      <c r="Y432" s="48"/>
      <c r="Z432" s="49"/>
      <c r="AA432" s="47"/>
      <c r="AB432" s="47"/>
      <c r="AC432" s="47"/>
      <c r="AD432" s="47"/>
      <c r="AE432" s="47"/>
      <c r="AF432" s="47"/>
      <c r="AG432" s="41"/>
      <c r="AH432" s="41"/>
      <c r="AI432" s="41"/>
      <c r="AJ432" s="41"/>
      <c r="AK432" s="51" t="e">
        <f>IF(#REF!="TERMINADO",100,100*(#REF!-M432+1)/P432)</f>
        <v>#REF!</v>
      </c>
      <c r="AL432" s="157"/>
      <c r="AM432" s="59"/>
      <c r="AN432" s="159"/>
      <c r="AO432" s="159"/>
      <c r="AP432" s="159"/>
      <c r="AQ432" s="41"/>
      <c r="AR432" s="107"/>
    </row>
    <row r="433" spans="1:44" s="167" customFormat="1" ht="17" thickTop="1" thickBot="1" x14ac:dyDescent="0.25">
      <c r="A433" s="185">
        <v>429</v>
      </c>
      <c r="B433" s="41" t="s">
        <v>1125</v>
      </c>
      <c r="C433" s="39">
        <v>42978</v>
      </c>
      <c r="D433" s="39"/>
      <c r="E433" s="40" t="s">
        <v>2804</v>
      </c>
      <c r="F433" s="129" t="s">
        <v>66</v>
      </c>
      <c r="G433" s="126" t="s">
        <v>75</v>
      </c>
      <c r="H433" s="41" t="s">
        <v>2079</v>
      </c>
      <c r="I433" s="42">
        <v>15840000</v>
      </c>
      <c r="J433" s="131">
        <f t="shared" si="37"/>
        <v>15840000</v>
      </c>
      <c r="K433" s="133" t="s">
        <v>85</v>
      </c>
      <c r="L433" s="41" t="s">
        <v>2805</v>
      </c>
      <c r="M433" s="127">
        <v>42978</v>
      </c>
      <c r="N433" s="127">
        <v>43099</v>
      </c>
      <c r="O433" s="127">
        <v>43099</v>
      </c>
      <c r="P433" s="134">
        <f t="shared" si="38"/>
        <v>121</v>
      </c>
      <c r="Q433" s="136">
        <f t="shared" si="39"/>
        <v>4.0333333333333332</v>
      </c>
      <c r="R433" s="58"/>
      <c r="S433" s="47"/>
      <c r="T433" s="47"/>
      <c r="U433" s="47"/>
      <c r="V433" s="47"/>
      <c r="W433" s="47"/>
      <c r="X433" s="139">
        <f t="shared" si="36"/>
        <v>0</v>
      </c>
      <c r="Y433" s="48"/>
      <c r="Z433" s="49"/>
      <c r="AA433" s="47"/>
      <c r="AB433" s="47"/>
      <c r="AC433" s="47"/>
      <c r="AD433" s="47"/>
      <c r="AE433" s="47"/>
      <c r="AF433" s="47"/>
      <c r="AG433" s="41"/>
      <c r="AH433" s="41"/>
      <c r="AI433" s="41"/>
      <c r="AJ433" s="41"/>
      <c r="AK433" s="51" t="e">
        <f>IF(#REF!="TERMINADO",100,100*(#REF!-M433+1)/P433)</f>
        <v>#REF!</v>
      </c>
      <c r="AL433" s="157"/>
      <c r="AM433" s="59"/>
      <c r="AN433" s="159"/>
      <c r="AO433" s="159"/>
      <c r="AP433" s="159"/>
      <c r="AQ433" s="41"/>
      <c r="AR433" s="107"/>
    </row>
    <row r="434" spans="1:44" s="167" customFormat="1" ht="17" thickTop="1" thickBot="1" x14ac:dyDescent="0.25">
      <c r="A434" s="185">
        <v>430</v>
      </c>
      <c r="B434" s="41" t="s">
        <v>2158</v>
      </c>
      <c r="C434" s="39">
        <v>42978</v>
      </c>
      <c r="D434" s="39"/>
      <c r="E434" s="40" t="s">
        <v>2806</v>
      </c>
      <c r="F434" s="129" t="s">
        <v>66</v>
      </c>
      <c r="G434" s="126" t="s">
        <v>71</v>
      </c>
      <c r="H434" s="41" t="s">
        <v>2079</v>
      </c>
      <c r="I434" s="42">
        <v>6000000</v>
      </c>
      <c r="J434" s="131">
        <f t="shared" si="37"/>
        <v>6000000</v>
      </c>
      <c r="K434" s="133" t="s">
        <v>85</v>
      </c>
      <c r="L434" s="41" t="s">
        <v>2807</v>
      </c>
      <c r="M434" s="127">
        <v>42979</v>
      </c>
      <c r="N434" s="127">
        <v>43099</v>
      </c>
      <c r="O434" s="127">
        <v>43099</v>
      </c>
      <c r="P434" s="134">
        <f t="shared" si="38"/>
        <v>120</v>
      </c>
      <c r="Q434" s="136">
        <f t="shared" si="39"/>
        <v>4</v>
      </c>
      <c r="R434" s="58"/>
      <c r="S434" s="47"/>
      <c r="T434" s="47"/>
      <c r="U434" s="47"/>
      <c r="V434" s="47"/>
      <c r="W434" s="47"/>
      <c r="X434" s="139">
        <f t="shared" si="36"/>
        <v>0</v>
      </c>
      <c r="Y434" s="48"/>
      <c r="Z434" s="49"/>
      <c r="AA434" s="47"/>
      <c r="AB434" s="47"/>
      <c r="AC434" s="47"/>
      <c r="AD434" s="47"/>
      <c r="AE434" s="47"/>
      <c r="AF434" s="47"/>
      <c r="AG434" s="41"/>
      <c r="AH434" s="41"/>
      <c r="AI434" s="41"/>
      <c r="AJ434" s="41"/>
      <c r="AK434" s="51" t="e">
        <f>IF(#REF!="TERMINADO",100,100*(#REF!-M434+1)/P434)</f>
        <v>#REF!</v>
      </c>
      <c r="AL434" s="157"/>
      <c r="AM434" s="59"/>
      <c r="AN434" s="159"/>
      <c r="AO434" s="159"/>
      <c r="AP434" s="159"/>
      <c r="AQ434" s="41"/>
      <c r="AR434" s="107"/>
    </row>
    <row r="435" spans="1:44" s="167" customFormat="1" ht="17" thickTop="1" thickBot="1" x14ac:dyDescent="0.25">
      <c r="A435" s="185">
        <v>431</v>
      </c>
      <c r="B435" s="41" t="s">
        <v>2160</v>
      </c>
      <c r="C435" s="39">
        <v>42978</v>
      </c>
      <c r="D435" s="39"/>
      <c r="E435" s="40" t="s">
        <v>2808</v>
      </c>
      <c r="F435" s="129" t="s">
        <v>66</v>
      </c>
      <c r="G435" s="126" t="s">
        <v>75</v>
      </c>
      <c r="H435" s="41" t="s">
        <v>2079</v>
      </c>
      <c r="I435" s="42">
        <v>16000000</v>
      </c>
      <c r="J435" s="131">
        <v>16000000</v>
      </c>
      <c r="K435" s="133" t="s">
        <v>85</v>
      </c>
      <c r="L435" s="41" t="s">
        <v>2809</v>
      </c>
      <c r="M435" s="127">
        <v>42978</v>
      </c>
      <c r="N435" s="127">
        <v>43099</v>
      </c>
      <c r="O435" s="127">
        <v>43099</v>
      </c>
      <c r="P435" s="134">
        <f t="shared" si="38"/>
        <v>121</v>
      </c>
      <c r="Q435" s="136">
        <f t="shared" si="39"/>
        <v>4.0333333333333332</v>
      </c>
      <c r="R435" s="58"/>
      <c r="S435" s="47"/>
      <c r="T435" s="47"/>
      <c r="U435" s="47"/>
      <c r="V435" s="47"/>
      <c r="W435" s="47"/>
      <c r="X435" s="139">
        <f t="shared" si="36"/>
        <v>0</v>
      </c>
      <c r="Y435" s="48"/>
      <c r="Z435" s="49"/>
      <c r="AA435" s="47"/>
      <c r="AB435" s="47"/>
      <c r="AC435" s="47"/>
      <c r="AD435" s="47"/>
      <c r="AE435" s="47"/>
      <c r="AF435" s="47"/>
      <c r="AG435" s="41"/>
      <c r="AH435" s="41"/>
      <c r="AI435" s="41"/>
      <c r="AJ435" s="41"/>
      <c r="AK435" s="51" t="e">
        <f>IF(#REF!="TERMINADO",100,100*(#REF!-M435+1)/P435)</f>
        <v>#REF!</v>
      </c>
      <c r="AL435" s="157"/>
      <c r="AM435" s="59"/>
      <c r="AN435" s="159"/>
      <c r="AO435" s="159"/>
      <c r="AP435" s="159"/>
      <c r="AQ435" s="41"/>
      <c r="AR435" s="107"/>
    </row>
    <row r="436" spans="1:44" s="167" customFormat="1" ht="17" thickTop="1" thickBot="1" x14ac:dyDescent="0.25">
      <c r="A436" s="185">
        <v>432</v>
      </c>
      <c r="B436" s="41" t="s">
        <v>2160</v>
      </c>
      <c r="C436" s="39">
        <v>42979</v>
      </c>
      <c r="D436" s="39"/>
      <c r="E436" s="40" t="s">
        <v>2810</v>
      </c>
      <c r="F436" s="129" t="s">
        <v>66</v>
      </c>
      <c r="G436" s="126" t="s">
        <v>75</v>
      </c>
      <c r="H436" s="41" t="s">
        <v>2079</v>
      </c>
      <c r="I436" s="42">
        <v>24000000</v>
      </c>
      <c r="J436" s="131">
        <f t="shared" ref="J436:J453" si="40">+I436+Z436+AB436+AD436+AF436</f>
        <v>24000000</v>
      </c>
      <c r="K436" s="133" t="s">
        <v>85</v>
      </c>
      <c r="L436" s="41" t="s">
        <v>2811</v>
      </c>
      <c r="M436" s="127">
        <v>42979</v>
      </c>
      <c r="N436" s="127">
        <v>43100</v>
      </c>
      <c r="O436" s="127">
        <v>43100</v>
      </c>
      <c r="P436" s="134">
        <f t="shared" si="38"/>
        <v>121</v>
      </c>
      <c r="Q436" s="136">
        <f t="shared" si="39"/>
        <v>4.0333333333333332</v>
      </c>
      <c r="R436" s="58"/>
      <c r="S436" s="47"/>
      <c r="T436" s="47"/>
      <c r="U436" s="47"/>
      <c r="V436" s="47"/>
      <c r="W436" s="47"/>
      <c r="X436" s="139">
        <f t="shared" si="36"/>
        <v>0</v>
      </c>
      <c r="Y436" s="48"/>
      <c r="Z436" s="49"/>
      <c r="AA436" s="47"/>
      <c r="AB436" s="47"/>
      <c r="AC436" s="47"/>
      <c r="AD436" s="47"/>
      <c r="AE436" s="47"/>
      <c r="AF436" s="47"/>
      <c r="AG436" s="41"/>
      <c r="AH436" s="41"/>
      <c r="AI436" s="41"/>
      <c r="AJ436" s="41"/>
      <c r="AK436" s="51" t="e">
        <f>IF(#REF!="TERMINADO",100,100*(#REF!-M436+1)/P436)</f>
        <v>#REF!</v>
      </c>
      <c r="AL436" s="157"/>
      <c r="AM436" s="59"/>
      <c r="AN436" s="159"/>
      <c r="AO436" s="159"/>
      <c r="AP436" s="159"/>
      <c r="AQ436" s="41"/>
      <c r="AR436" s="107"/>
    </row>
    <row r="437" spans="1:44" s="167" customFormat="1" ht="17" thickTop="1" thickBot="1" x14ac:dyDescent="0.25">
      <c r="A437" s="185">
        <v>433</v>
      </c>
      <c r="B437" s="41" t="s">
        <v>2160</v>
      </c>
      <c r="C437" s="39">
        <v>42979</v>
      </c>
      <c r="D437" s="39"/>
      <c r="E437" s="40" t="s">
        <v>2812</v>
      </c>
      <c r="F437" s="129" t="s">
        <v>66</v>
      </c>
      <c r="G437" s="126" t="s">
        <v>71</v>
      </c>
      <c r="H437" s="41" t="s">
        <v>2079</v>
      </c>
      <c r="I437" s="42">
        <v>10000000</v>
      </c>
      <c r="J437" s="131">
        <f t="shared" si="40"/>
        <v>10000000</v>
      </c>
      <c r="K437" s="133" t="s">
        <v>85</v>
      </c>
      <c r="L437" s="41" t="s">
        <v>2813</v>
      </c>
      <c r="M437" s="127">
        <v>42979</v>
      </c>
      <c r="N437" s="127">
        <v>43100</v>
      </c>
      <c r="O437" s="127">
        <v>43100</v>
      </c>
      <c r="P437" s="134">
        <f t="shared" si="38"/>
        <v>121</v>
      </c>
      <c r="Q437" s="136">
        <f t="shared" si="39"/>
        <v>4.0333333333333332</v>
      </c>
      <c r="R437" s="58"/>
      <c r="S437" s="47"/>
      <c r="T437" s="47"/>
      <c r="U437" s="47"/>
      <c r="V437" s="47"/>
      <c r="W437" s="47"/>
      <c r="X437" s="139">
        <f t="shared" si="36"/>
        <v>0</v>
      </c>
      <c r="Y437" s="48"/>
      <c r="Z437" s="49"/>
      <c r="AA437" s="47"/>
      <c r="AB437" s="47"/>
      <c r="AC437" s="47"/>
      <c r="AD437" s="47"/>
      <c r="AE437" s="47"/>
      <c r="AF437" s="47"/>
      <c r="AG437" s="41"/>
      <c r="AH437" s="41"/>
      <c r="AI437" s="41"/>
      <c r="AJ437" s="41"/>
      <c r="AK437" s="51" t="e">
        <f>IF(#REF!="TERMINADO",100,100*(#REF!-M437+1)/P437)</f>
        <v>#REF!</v>
      </c>
      <c r="AL437" s="157"/>
      <c r="AM437" s="59"/>
      <c r="AN437" s="159"/>
      <c r="AO437" s="159"/>
      <c r="AP437" s="159"/>
      <c r="AQ437" s="41"/>
      <c r="AR437" s="107"/>
    </row>
    <row r="438" spans="1:44" s="167" customFormat="1" ht="17" thickTop="1" thickBot="1" x14ac:dyDescent="0.25">
      <c r="A438" s="185">
        <v>434</v>
      </c>
      <c r="B438" s="41" t="s">
        <v>2000</v>
      </c>
      <c r="C438" s="39">
        <v>42979</v>
      </c>
      <c r="D438" s="39"/>
      <c r="E438" s="40" t="s">
        <v>2814</v>
      </c>
      <c r="F438" s="129" t="s">
        <v>66</v>
      </c>
      <c r="G438" s="126" t="s">
        <v>71</v>
      </c>
      <c r="H438" s="41" t="s">
        <v>2079</v>
      </c>
      <c r="I438" s="42">
        <v>10000000</v>
      </c>
      <c r="J438" s="131">
        <f t="shared" si="40"/>
        <v>10000000</v>
      </c>
      <c r="K438" s="133" t="s">
        <v>85</v>
      </c>
      <c r="L438" s="41" t="s">
        <v>2018</v>
      </c>
      <c r="M438" s="127">
        <v>42979</v>
      </c>
      <c r="N438" s="127">
        <v>43100</v>
      </c>
      <c r="O438" s="127">
        <v>43100</v>
      </c>
      <c r="P438" s="134">
        <f t="shared" si="38"/>
        <v>121</v>
      </c>
      <c r="Q438" s="136">
        <f t="shared" si="39"/>
        <v>4.0333333333333332</v>
      </c>
      <c r="R438" s="58"/>
      <c r="S438" s="47"/>
      <c r="T438" s="47"/>
      <c r="U438" s="47"/>
      <c r="V438" s="47"/>
      <c r="W438" s="47"/>
      <c r="X438" s="139">
        <f t="shared" si="36"/>
        <v>0</v>
      </c>
      <c r="Y438" s="48"/>
      <c r="Z438" s="49"/>
      <c r="AA438" s="47"/>
      <c r="AB438" s="47"/>
      <c r="AC438" s="47"/>
      <c r="AD438" s="47"/>
      <c r="AE438" s="47"/>
      <c r="AF438" s="47"/>
      <c r="AG438" s="41"/>
      <c r="AH438" s="41"/>
      <c r="AI438" s="41"/>
      <c r="AJ438" s="41"/>
      <c r="AK438" s="51" t="e">
        <f>IF(#REF!="TERMINADO",100,100*(#REF!-M438+1)/P438)</f>
        <v>#REF!</v>
      </c>
      <c r="AL438" s="157"/>
      <c r="AM438" s="59"/>
      <c r="AN438" s="159"/>
      <c r="AO438" s="159"/>
      <c r="AP438" s="159"/>
      <c r="AQ438" s="41"/>
      <c r="AR438" s="107"/>
    </row>
    <row r="439" spans="1:44" s="167" customFormat="1" ht="17" thickTop="1" thickBot="1" x14ac:dyDescent="0.25">
      <c r="A439" s="185">
        <v>435</v>
      </c>
      <c r="B439" s="41" t="s">
        <v>2000</v>
      </c>
      <c r="C439" s="39">
        <v>42979</v>
      </c>
      <c r="D439" s="39"/>
      <c r="E439" s="40" t="s">
        <v>2815</v>
      </c>
      <c r="F439" s="129" t="s">
        <v>66</v>
      </c>
      <c r="G439" s="126" t="s">
        <v>75</v>
      </c>
      <c r="H439" s="41" t="s">
        <v>2079</v>
      </c>
      <c r="I439" s="42">
        <v>32000000</v>
      </c>
      <c r="J439" s="131">
        <f t="shared" si="40"/>
        <v>32000000</v>
      </c>
      <c r="K439" s="133" t="s">
        <v>85</v>
      </c>
      <c r="L439" s="41" t="s">
        <v>2002</v>
      </c>
      <c r="M439" s="127">
        <v>42979</v>
      </c>
      <c r="N439" s="127">
        <v>43100</v>
      </c>
      <c r="O439" s="127">
        <v>43100</v>
      </c>
      <c r="P439" s="134">
        <f t="shared" si="38"/>
        <v>121</v>
      </c>
      <c r="Q439" s="136">
        <f t="shared" si="39"/>
        <v>4.0333333333333332</v>
      </c>
      <c r="R439" s="58"/>
      <c r="S439" s="47"/>
      <c r="T439" s="47"/>
      <c r="U439" s="47"/>
      <c r="V439" s="47"/>
      <c r="W439" s="47"/>
      <c r="X439" s="139">
        <f t="shared" si="36"/>
        <v>0</v>
      </c>
      <c r="Y439" s="48"/>
      <c r="Z439" s="49"/>
      <c r="AA439" s="47"/>
      <c r="AB439" s="47"/>
      <c r="AC439" s="47"/>
      <c r="AD439" s="47"/>
      <c r="AE439" s="47"/>
      <c r="AF439" s="47"/>
      <c r="AG439" s="41"/>
      <c r="AH439" s="41"/>
      <c r="AI439" s="41"/>
      <c r="AJ439" s="41"/>
      <c r="AK439" s="51" t="e">
        <f>IF(#REF!="TERMINADO",100,100*(#REF!-M439+1)/P439)</f>
        <v>#REF!</v>
      </c>
      <c r="AL439" s="157"/>
      <c r="AM439" s="59"/>
      <c r="AN439" s="159"/>
      <c r="AO439" s="159"/>
      <c r="AP439" s="159"/>
      <c r="AQ439" s="41"/>
      <c r="AR439" s="107"/>
    </row>
    <row r="440" spans="1:44" s="167" customFormat="1" ht="17" thickTop="1" thickBot="1" x14ac:dyDescent="0.25">
      <c r="A440" s="185">
        <v>436</v>
      </c>
      <c r="B440" s="126" t="s">
        <v>2011</v>
      </c>
      <c r="C440" s="39">
        <v>42979</v>
      </c>
      <c r="D440" s="39"/>
      <c r="E440" s="40" t="s">
        <v>2816</v>
      </c>
      <c r="F440" s="129" t="s">
        <v>66</v>
      </c>
      <c r="G440" s="126" t="s">
        <v>75</v>
      </c>
      <c r="H440" s="41" t="s">
        <v>2079</v>
      </c>
      <c r="I440" s="42">
        <v>13400000</v>
      </c>
      <c r="J440" s="131">
        <f t="shared" si="40"/>
        <v>13400000</v>
      </c>
      <c r="K440" s="133" t="s">
        <v>85</v>
      </c>
      <c r="L440" s="41" t="s">
        <v>2817</v>
      </c>
      <c r="M440" s="127">
        <v>42979</v>
      </c>
      <c r="N440" s="127">
        <v>43100</v>
      </c>
      <c r="O440" s="127">
        <v>43100</v>
      </c>
      <c r="P440" s="134">
        <f t="shared" si="38"/>
        <v>121</v>
      </c>
      <c r="Q440" s="136">
        <f t="shared" si="39"/>
        <v>4.0333333333333332</v>
      </c>
      <c r="R440" s="58"/>
      <c r="S440" s="47"/>
      <c r="T440" s="47"/>
      <c r="U440" s="47"/>
      <c r="V440" s="47"/>
      <c r="W440" s="47"/>
      <c r="X440" s="139">
        <f t="shared" si="36"/>
        <v>0</v>
      </c>
      <c r="Y440" s="48"/>
      <c r="Z440" s="49"/>
      <c r="AA440" s="47"/>
      <c r="AB440" s="47"/>
      <c r="AC440" s="47"/>
      <c r="AD440" s="47"/>
      <c r="AE440" s="47"/>
      <c r="AF440" s="47"/>
      <c r="AG440" s="41"/>
      <c r="AH440" s="41"/>
      <c r="AI440" s="41"/>
      <c r="AJ440" s="41"/>
      <c r="AK440" s="51" t="e">
        <f>IF(#REF!="TERMINADO",100,100*(#REF!-M440+1)/P440)</f>
        <v>#REF!</v>
      </c>
      <c r="AL440" s="157"/>
      <c r="AM440" s="59"/>
      <c r="AN440" s="159"/>
      <c r="AO440" s="159"/>
      <c r="AP440" s="159"/>
      <c r="AQ440" s="41"/>
      <c r="AR440" s="107"/>
    </row>
    <row r="441" spans="1:44" s="167" customFormat="1" ht="17" thickTop="1" thickBot="1" x14ac:dyDescent="0.25">
      <c r="A441" s="185">
        <v>437</v>
      </c>
      <c r="B441" s="126" t="s">
        <v>53</v>
      </c>
      <c r="C441" s="39">
        <v>42979</v>
      </c>
      <c r="D441" s="39"/>
      <c r="E441" s="40" t="s">
        <v>2818</v>
      </c>
      <c r="F441" s="129" t="s">
        <v>66</v>
      </c>
      <c r="G441" s="126" t="s">
        <v>75</v>
      </c>
      <c r="H441" s="41" t="s">
        <v>2079</v>
      </c>
      <c r="I441" s="42">
        <v>18000000</v>
      </c>
      <c r="J441" s="131">
        <f t="shared" si="40"/>
        <v>18000000</v>
      </c>
      <c r="K441" s="133" t="s">
        <v>85</v>
      </c>
      <c r="L441" s="41" t="s">
        <v>2203</v>
      </c>
      <c r="M441" s="127">
        <v>42979</v>
      </c>
      <c r="N441" s="127">
        <v>43100</v>
      </c>
      <c r="O441" s="127" t="s">
        <v>2819</v>
      </c>
      <c r="P441" s="134">
        <f t="shared" si="38"/>
        <v>121</v>
      </c>
      <c r="Q441" s="136">
        <f t="shared" si="39"/>
        <v>4.0333333333333332</v>
      </c>
      <c r="R441" s="58" t="s">
        <v>2037</v>
      </c>
      <c r="S441" s="47"/>
      <c r="T441" s="47"/>
      <c r="U441" s="47"/>
      <c r="V441" s="47"/>
      <c r="W441" s="47"/>
      <c r="X441" s="139" t="e">
        <f t="shared" si="36"/>
        <v>#VALUE!</v>
      </c>
      <c r="Y441" s="48"/>
      <c r="Z441" s="49"/>
      <c r="AA441" s="47"/>
      <c r="AB441" s="47"/>
      <c r="AC441" s="47"/>
      <c r="AD441" s="47"/>
      <c r="AE441" s="47"/>
      <c r="AF441" s="47"/>
      <c r="AG441" s="41"/>
      <c r="AH441" s="41"/>
      <c r="AI441" s="41"/>
      <c r="AJ441" s="41"/>
      <c r="AK441" s="51" t="e">
        <f>IF(#REF!="TERMINADO",100,100*(#REF!-M441+1)/P441)</f>
        <v>#REF!</v>
      </c>
      <c r="AL441" s="157"/>
      <c r="AM441" s="59"/>
      <c r="AN441" s="159"/>
      <c r="AO441" s="159"/>
      <c r="AP441" s="159"/>
      <c r="AQ441" s="41"/>
      <c r="AR441" s="107"/>
    </row>
    <row r="442" spans="1:44" s="167" customFormat="1" ht="17" thickTop="1" thickBot="1" x14ac:dyDescent="0.25">
      <c r="A442" s="185">
        <v>438</v>
      </c>
      <c r="B442" s="41" t="s">
        <v>53</v>
      </c>
      <c r="C442" s="39">
        <v>42979</v>
      </c>
      <c r="D442" s="39"/>
      <c r="E442" s="40" t="s">
        <v>2820</v>
      </c>
      <c r="F442" s="129" t="s">
        <v>66</v>
      </c>
      <c r="G442" s="126" t="s">
        <v>75</v>
      </c>
      <c r="H442" s="41" t="s">
        <v>2079</v>
      </c>
      <c r="I442" s="42">
        <v>28000000</v>
      </c>
      <c r="J442" s="131">
        <f t="shared" si="40"/>
        <v>28000000</v>
      </c>
      <c r="K442" s="133" t="s">
        <v>85</v>
      </c>
      <c r="L442" s="41" t="s">
        <v>2821</v>
      </c>
      <c r="M442" s="127">
        <v>42979</v>
      </c>
      <c r="N442" s="127">
        <v>43100</v>
      </c>
      <c r="O442" s="127">
        <v>43100</v>
      </c>
      <c r="P442" s="134">
        <f t="shared" si="38"/>
        <v>121</v>
      </c>
      <c r="Q442" s="136">
        <f t="shared" si="39"/>
        <v>4.0333333333333332</v>
      </c>
      <c r="R442" s="58"/>
      <c r="S442" s="47"/>
      <c r="T442" s="47"/>
      <c r="U442" s="47"/>
      <c r="V442" s="47"/>
      <c r="W442" s="47"/>
      <c r="X442" s="139">
        <f t="shared" si="36"/>
        <v>0</v>
      </c>
      <c r="Y442" s="48"/>
      <c r="Z442" s="49"/>
      <c r="AA442" s="47"/>
      <c r="AB442" s="47"/>
      <c r="AC442" s="47"/>
      <c r="AD442" s="47"/>
      <c r="AE442" s="47"/>
      <c r="AF442" s="47"/>
      <c r="AG442" s="41"/>
      <c r="AH442" s="41"/>
      <c r="AI442" s="41"/>
      <c r="AJ442" s="41"/>
      <c r="AK442" s="51" t="e">
        <f>IF(#REF!="TERMINADO",100,100*(#REF!-M442+1)/P442)</f>
        <v>#REF!</v>
      </c>
      <c r="AL442" s="157"/>
      <c r="AM442" s="59" t="s">
        <v>2401</v>
      </c>
      <c r="AN442" s="159"/>
      <c r="AO442" s="159"/>
      <c r="AP442" s="159"/>
      <c r="AQ442" s="41"/>
      <c r="AR442" s="107"/>
    </row>
    <row r="443" spans="1:44" s="167" customFormat="1" ht="17" thickTop="1" thickBot="1" x14ac:dyDescent="0.25">
      <c r="A443" s="185">
        <v>439</v>
      </c>
      <c r="B443" s="41" t="s">
        <v>1987</v>
      </c>
      <c r="C443" s="39">
        <v>42979</v>
      </c>
      <c r="D443" s="39"/>
      <c r="E443" s="40" t="s">
        <v>2822</v>
      </c>
      <c r="F443" s="129" t="s">
        <v>66</v>
      </c>
      <c r="G443" s="126" t="s">
        <v>71</v>
      </c>
      <c r="H443" s="41" t="s">
        <v>2079</v>
      </c>
      <c r="I443" s="42">
        <v>13200000</v>
      </c>
      <c r="J443" s="131">
        <f t="shared" si="40"/>
        <v>13200000</v>
      </c>
      <c r="K443" s="133" t="s">
        <v>85</v>
      </c>
      <c r="L443" s="41" t="s">
        <v>2823</v>
      </c>
      <c r="M443" s="127">
        <v>42979</v>
      </c>
      <c r="N443" s="127">
        <v>43100</v>
      </c>
      <c r="O443" s="127">
        <v>43100</v>
      </c>
      <c r="P443" s="134">
        <f t="shared" si="38"/>
        <v>121</v>
      </c>
      <c r="Q443" s="136">
        <f t="shared" si="39"/>
        <v>4.0333333333333332</v>
      </c>
      <c r="R443" s="58"/>
      <c r="S443" s="47"/>
      <c r="T443" s="47"/>
      <c r="U443" s="47"/>
      <c r="V443" s="47"/>
      <c r="W443" s="47"/>
      <c r="X443" s="139">
        <f t="shared" si="36"/>
        <v>0</v>
      </c>
      <c r="Y443" s="48"/>
      <c r="Z443" s="49"/>
      <c r="AA443" s="47"/>
      <c r="AB443" s="47"/>
      <c r="AC443" s="47"/>
      <c r="AD443" s="47"/>
      <c r="AE443" s="47"/>
      <c r="AF443" s="47"/>
      <c r="AG443" s="41"/>
      <c r="AH443" s="41"/>
      <c r="AI443" s="41"/>
      <c r="AJ443" s="41"/>
      <c r="AK443" s="51" t="e">
        <f>IF(#REF!="TERMINADO",100,100*(#REF!-M443+1)/P443)</f>
        <v>#REF!</v>
      </c>
      <c r="AL443" s="157"/>
      <c r="AM443" s="59"/>
      <c r="AN443" s="159"/>
      <c r="AO443" s="159"/>
      <c r="AP443" s="159"/>
      <c r="AQ443" s="41"/>
      <c r="AR443" s="107"/>
    </row>
    <row r="444" spans="1:44" s="167" customFormat="1" ht="17" thickTop="1" thickBot="1" x14ac:dyDescent="0.25">
      <c r="A444" s="185">
        <v>440</v>
      </c>
      <c r="B444" s="41" t="s">
        <v>597</v>
      </c>
      <c r="C444" s="39">
        <v>42979</v>
      </c>
      <c r="D444" s="39"/>
      <c r="E444" s="40" t="s">
        <v>2824</v>
      </c>
      <c r="F444" s="129" t="s">
        <v>66</v>
      </c>
      <c r="G444" s="126" t="s">
        <v>75</v>
      </c>
      <c r="H444" s="41" t="s">
        <v>2079</v>
      </c>
      <c r="I444" s="42">
        <v>9000000</v>
      </c>
      <c r="J444" s="131">
        <f t="shared" si="40"/>
        <v>9000000</v>
      </c>
      <c r="K444" s="133" t="s">
        <v>85</v>
      </c>
      <c r="L444" s="41" t="s">
        <v>2121</v>
      </c>
      <c r="M444" s="127">
        <v>42979</v>
      </c>
      <c r="N444" s="127">
        <v>43069</v>
      </c>
      <c r="O444" s="127">
        <v>43069</v>
      </c>
      <c r="P444" s="134">
        <f t="shared" si="38"/>
        <v>90</v>
      </c>
      <c r="Q444" s="136">
        <f t="shared" si="39"/>
        <v>3</v>
      </c>
      <c r="R444" s="58"/>
      <c r="S444" s="47"/>
      <c r="T444" s="47"/>
      <c r="U444" s="47"/>
      <c r="V444" s="47"/>
      <c r="W444" s="47"/>
      <c r="X444" s="139">
        <f t="shared" si="36"/>
        <v>0</v>
      </c>
      <c r="Y444" s="48"/>
      <c r="Z444" s="49"/>
      <c r="AA444" s="47"/>
      <c r="AB444" s="47"/>
      <c r="AC444" s="47"/>
      <c r="AD444" s="47"/>
      <c r="AE444" s="47"/>
      <c r="AF444" s="47"/>
      <c r="AG444" s="41"/>
      <c r="AH444" s="41"/>
      <c r="AI444" s="41"/>
      <c r="AJ444" s="41"/>
      <c r="AK444" s="51" t="e">
        <f>IF(#REF!="TERMINADO",100,100*(#REF!-M444+1)/P444)</f>
        <v>#REF!</v>
      </c>
      <c r="AL444" s="157"/>
      <c r="AM444" s="59"/>
      <c r="AN444" s="159"/>
      <c r="AO444" s="159"/>
      <c r="AP444" s="159"/>
      <c r="AQ444" s="41"/>
      <c r="AR444" s="107"/>
    </row>
    <row r="445" spans="1:44" s="167" customFormat="1" ht="17" thickTop="1" thickBot="1" x14ac:dyDescent="0.25">
      <c r="A445" s="185">
        <v>441</v>
      </c>
      <c r="B445" s="126" t="s">
        <v>597</v>
      </c>
      <c r="C445" s="39">
        <v>42979</v>
      </c>
      <c r="D445" s="39"/>
      <c r="E445" s="40" t="s">
        <v>2825</v>
      </c>
      <c r="F445" s="129" t="s">
        <v>66</v>
      </c>
      <c r="G445" s="126" t="s">
        <v>75</v>
      </c>
      <c r="H445" s="41" t="s">
        <v>2079</v>
      </c>
      <c r="I445" s="42">
        <v>32000000</v>
      </c>
      <c r="J445" s="131">
        <f t="shared" si="40"/>
        <v>32000000</v>
      </c>
      <c r="K445" s="133" t="s">
        <v>85</v>
      </c>
      <c r="L445" s="41" t="s">
        <v>2005</v>
      </c>
      <c r="M445" s="127">
        <v>42979</v>
      </c>
      <c r="N445" s="127">
        <v>43100</v>
      </c>
      <c r="O445" s="127">
        <v>43100</v>
      </c>
      <c r="P445" s="134">
        <f t="shared" si="38"/>
        <v>121</v>
      </c>
      <c r="Q445" s="136">
        <f t="shared" si="39"/>
        <v>4.0333333333333332</v>
      </c>
      <c r="R445" s="58"/>
      <c r="S445" s="47"/>
      <c r="T445" s="47"/>
      <c r="U445" s="47"/>
      <c r="V445" s="47"/>
      <c r="W445" s="47"/>
      <c r="X445" s="139">
        <f t="shared" si="36"/>
        <v>0</v>
      </c>
      <c r="Y445" s="48"/>
      <c r="Z445" s="49"/>
      <c r="AA445" s="47"/>
      <c r="AB445" s="47"/>
      <c r="AC445" s="47"/>
      <c r="AD445" s="47"/>
      <c r="AE445" s="47"/>
      <c r="AF445" s="47"/>
      <c r="AG445" s="41"/>
      <c r="AH445" s="41"/>
      <c r="AI445" s="41"/>
      <c r="AJ445" s="41"/>
      <c r="AK445" s="51" t="e">
        <f>IF(#REF!="TERMINADO",100,100*(#REF!-M445+1)/P445)</f>
        <v>#REF!</v>
      </c>
      <c r="AL445" s="157"/>
      <c r="AM445" s="59" t="s">
        <v>2826</v>
      </c>
      <c r="AN445" s="159"/>
      <c r="AO445" s="159"/>
      <c r="AP445" s="159"/>
      <c r="AQ445" s="41"/>
      <c r="AR445" s="107"/>
    </row>
    <row r="446" spans="1:44" s="167" customFormat="1" ht="17" thickTop="1" thickBot="1" x14ac:dyDescent="0.25">
      <c r="A446" s="185">
        <v>442</v>
      </c>
      <c r="B446" s="41" t="s">
        <v>2000</v>
      </c>
      <c r="C446" s="39">
        <v>42979</v>
      </c>
      <c r="D446" s="39"/>
      <c r="E446" s="40" t="s">
        <v>2827</v>
      </c>
      <c r="F446" s="129" t="s">
        <v>66</v>
      </c>
      <c r="G446" s="126" t="s">
        <v>75</v>
      </c>
      <c r="H446" s="41" t="s">
        <v>2079</v>
      </c>
      <c r="I446" s="42">
        <v>13400000</v>
      </c>
      <c r="J446" s="131">
        <f t="shared" si="40"/>
        <v>13400000</v>
      </c>
      <c r="K446" s="133" t="s">
        <v>85</v>
      </c>
      <c r="L446" s="41" t="s">
        <v>2445</v>
      </c>
      <c r="M446" s="127">
        <v>42979</v>
      </c>
      <c r="N446" s="127">
        <v>43100</v>
      </c>
      <c r="O446" s="127">
        <v>43100</v>
      </c>
      <c r="P446" s="134">
        <f t="shared" si="38"/>
        <v>121</v>
      </c>
      <c r="Q446" s="136">
        <f t="shared" si="39"/>
        <v>4.0333333333333332</v>
      </c>
      <c r="R446" s="58"/>
      <c r="S446" s="47"/>
      <c r="T446" s="47"/>
      <c r="U446" s="47"/>
      <c r="V446" s="47"/>
      <c r="W446" s="47"/>
      <c r="X446" s="139">
        <f t="shared" si="36"/>
        <v>0</v>
      </c>
      <c r="Y446" s="48"/>
      <c r="Z446" s="49"/>
      <c r="AA446" s="47"/>
      <c r="AB446" s="47"/>
      <c r="AC446" s="47"/>
      <c r="AD446" s="47"/>
      <c r="AE446" s="47"/>
      <c r="AF446" s="47"/>
      <c r="AG446" s="41"/>
      <c r="AH446" s="41"/>
      <c r="AI446" s="41"/>
      <c r="AJ446" s="41"/>
      <c r="AK446" s="51" t="e">
        <f>IF(#REF!="TERMINADO",100,100*(#REF!-M446+1)/P446)</f>
        <v>#REF!</v>
      </c>
      <c r="AL446" s="157"/>
      <c r="AM446" s="59"/>
      <c r="AN446" s="159"/>
      <c r="AO446" s="159"/>
      <c r="AP446" s="159"/>
      <c r="AQ446" s="41"/>
      <c r="AR446" s="107"/>
    </row>
    <row r="447" spans="1:44" s="167" customFormat="1" ht="17" thickTop="1" thickBot="1" x14ac:dyDescent="0.25">
      <c r="A447" s="185">
        <v>443</v>
      </c>
      <c r="B447" s="41" t="s">
        <v>2000</v>
      </c>
      <c r="C447" s="39">
        <v>42979</v>
      </c>
      <c r="D447" s="39"/>
      <c r="E447" s="40" t="s">
        <v>2828</v>
      </c>
      <c r="F447" s="129" t="s">
        <v>66</v>
      </c>
      <c r="G447" s="126" t="s">
        <v>75</v>
      </c>
      <c r="H447" s="41" t="s">
        <v>2079</v>
      </c>
      <c r="I447" s="42">
        <v>14000000</v>
      </c>
      <c r="J447" s="131">
        <f t="shared" si="40"/>
        <v>14000000</v>
      </c>
      <c r="K447" s="133" t="s">
        <v>85</v>
      </c>
      <c r="L447" s="41" t="s">
        <v>2099</v>
      </c>
      <c r="M447" s="127">
        <v>42979</v>
      </c>
      <c r="N447" s="127">
        <v>43100</v>
      </c>
      <c r="O447" s="127">
        <v>43100</v>
      </c>
      <c r="P447" s="134">
        <f t="shared" si="38"/>
        <v>121</v>
      </c>
      <c r="Q447" s="136">
        <f t="shared" si="39"/>
        <v>4.0333333333333332</v>
      </c>
      <c r="R447" s="58"/>
      <c r="S447" s="47"/>
      <c r="T447" s="47"/>
      <c r="U447" s="47"/>
      <c r="V447" s="47"/>
      <c r="W447" s="47"/>
      <c r="X447" s="139">
        <f t="shared" si="36"/>
        <v>0</v>
      </c>
      <c r="Y447" s="48"/>
      <c r="Z447" s="49"/>
      <c r="AA447" s="47"/>
      <c r="AB447" s="47"/>
      <c r="AC447" s="47"/>
      <c r="AD447" s="47"/>
      <c r="AE447" s="47"/>
      <c r="AF447" s="47"/>
      <c r="AG447" s="41"/>
      <c r="AH447" s="41"/>
      <c r="AI447" s="41"/>
      <c r="AJ447" s="41"/>
      <c r="AK447" s="51" t="e">
        <f>IF(#REF!="TERMINADO",100,100*(#REF!-M447+1)/P447)</f>
        <v>#REF!</v>
      </c>
      <c r="AL447" s="157"/>
      <c r="AM447" s="59"/>
      <c r="AN447" s="159"/>
      <c r="AO447" s="159"/>
      <c r="AP447" s="159"/>
      <c r="AQ447" s="41"/>
      <c r="AR447" s="107"/>
    </row>
    <row r="448" spans="1:44" s="167" customFormat="1" ht="17" thickTop="1" thickBot="1" x14ac:dyDescent="0.25">
      <c r="A448" s="185">
        <v>444</v>
      </c>
      <c r="B448" s="126" t="s">
        <v>597</v>
      </c>
      <c r="C448" s="39">
        <v>42979</v>
      </c>
      <c r="D448" s="39"/>
      <c r="E448" s="40" t="s">
        <v>2829</v>
      </c>
      <c r="F448" s="129" t="s">
        <v>66</v>
      </c>
      <c r="G448" s="126" t="s">
        <v>75</v>
      </c>
      <c r="H448" s="41" t="s">
        <v>2079</v>
      </c>
      <c r="I448" s="42">
        <v>16000000</v>
      </c>
      <c r="J448" s="131">
        <f t="shared" si="40"/>
        <v>16000000</v>
      </c>
      <c r="K448" s="133" t="s">
        <v>85</v>
      </c>
      <c r="L448" s="41" t="s">
        <v>2082</v>
      </c>
      <c r="M448" s="127">
        <v>42979</v>
      </c>
      <c r="N448" s="127">
        <v>43099</v>
      </c>
      <c r="O448" s="127">
        <v>43099</v>
      </c>
      <c r="P448" s="134">
        <f t="shared" si="38"/>
        <v>120</v>
      </c>
      <c r="Q448" s="136">
        <f t="shared" si="39"/>
        <v>4</v>
      </c>
      <c r="R448" s="58"/>
      <c r="S448" s="47"/>
      <c r="T448" s="47"/>
      <c r="U448" s="47"/>
      <c r="V448" s="47"/>
      <c r="W448" s="47"/>
      <c r="X448" s="139">
        <f t="shared" si="36"/>
        <v>0</v>
      </c>
      <c r="Y448" s="48"/>
      <c r="Z448" s="49"/>
      <c r="AA448" s="47"/>
      <c r="AB448" s="47"/>
      <c r="AC448" s="47"/>
      <c r="AD448" s="47"/>
      <c r="AE448" s="47"/>
      <c r="AF448" s="47"/>
      <c r="AG448" s="41"/>
      <c r="AH448" s="41"/>
      <c r="AI448" s="41"/>
      <c r="AJ448" s="41"/>
      <c r="AK448" s="51" t="e">
        <f>IF(#REF!="TERMINADO",100,100*(#REF!-M448+1)/P448)</f>
        <v>#REF!</v>
      </c>
      <c r="AL448" s="157"/>
      <c r="AM448" s="59"/>
      <c r="AN448" s="159"/>
      <c r="AO448" s="159"/>
      <c r="AP448" s="159"/>
      <c r="AQ448" s="41"/>
      <c r="AR448" s="107"/>
    </row>
    <row r="449" spans="1:44" s="167" customFormat="1" ht="17" thickTop="1" thickBot="1" x14ac:dyDescent="0.25">
      <c r="A449" s="185">
        <v>445</v>
      </c>
      <c r="B449" s="126" t="s">
        <v>1987</v>
      </c>
      <c r="C449" s="39">
        <v>42979</v>
      </c>
      <c r="D449" s="39"/>
      <c r="E449" s="40" t="s">
        <v>2830</v>
      </c>
      <c r="F449" s="129" t="s">
        <v>66</v>
      </c>
      <c r="G449" s="126" t="s">
        <v>71</v>
      </c>
      <c r="H449" s="41" t="s">
        <v>2079</v>
      </c>
      <c r="I449" s="42">
        <v>11200000</v>
      </c>
      <c r="J449" s="131">
        <f t="shared" si="40"/>
        <v>11200000</v>
      </c>
      <c r="K449" s="133" t="s">
        <v>85</v>
      </c>
      <c r="L449" s="41" t="s">
        <v>2032</v>
      </c>
      <c r="M449" s="127">
        <v>42979</v>
      </c>
      <c r="N449" s="127">
        <v>43100</v>
      </c>
      <c r="O449" s="127">
        <v>43100</v>
      </c>
      <c r="P449" s="134">
        <f t="shared" si="38"/>
        <v>121</v>
      </c>
      <c r="Q449" s="136">
        <f t="shared" si="39"/>
        <v>4.0333333333333332</v>
      </c>
      <c r="R449" s="58"/>
      <c r="S449" s="47"/>
      <c r="T449" s="47"/>
      <c r="U449" s="47"/>
      <c r="V449" s="47"/>
      <c r="W449" s="47"/>
      <c r="X449" s="139">
        <f t="shared" si="36"/>
        <v>0</v>
      </c>
      <c r="Y449" s="48"/>
      <c r="Z449" s="49"/>
      <c r="AA449" s="47"/>
      <c r="AB449" s="47"/>
      <c r="AC449" s="47"/>
      <c r="AD449" s="47"/>
      <c r="AE449" s="47"/>
      <c r="AF449" s="47"/>
      <c r="AG449" s="41"/>
      <c r="AH449" s="41"/>
      <c r="AI449" s="41"/>
      <c r="AJ449" s="41"/>
      <c r="AK449" s="51" t="e">
        <f>IF(#REF!="TERMINADO",100,100*(#REF!-M449+1)/P449)</f>
        <v>#REF!</v>
      </c>
      <c r="AL449" s="157"/>
      <c r="AM449" s="59"/>
      <c r="AN449" s="159"/>
      <c r="AO449" s="159"/>
      <c r="AP449" s="159"/>
      <c r="AQ449" s="41"/>
      <c r="AR449" s="107"/>
    </row>
    <row r="450" spans="1:44" s="167" customFormat="1" ht="17" thickTop="1" thickBot="1" x14ac:dyDescent="0.25">
      <c r="A450" s="185">
        <v>446</v>
      </c>
      <c r="B450" s="41" t="s">
        <v>2223</v>
      </c>
      <c r="C450" s="39">
        <v>42979</v>
      </c>
      <c r="D450" s="39"/>
      <c r="E450" s="40" t="s">
        <v>2831</v>
      </c>
      <c r="F450" s="129" t="s">
        <v>66</v>
      </c>
      <c r="G450" s="126" t="s">
        <v>75</v>
      </c>
      <c r="H450" s="41" t="s">
        <v>2079</v>
      </c>
      <c r="I450" s="42">
        <v>14000000</v>
      </c>
      <c r="J450" s="131">
        <f t="shared" si="40"/>
        <v>14000000</v>
      </c>
      <c r="K450" s="133" t="s">
        <v>85</v>
      </c>
      <c r="L450" s="41" t="s">
        <v>413</v>
      </c>
      <c r="M450" s="127">
        <v>42979</v>
      </c>
      <c r="N450" s="127">
        <v>43100</v>
      </c>
      <c r="O450" s="127">
        <v>43100</v>
      </c>
      <c r="P450" s="134">
        <f t="shared" si="38"/>
        <v>121</v>
      </c>
      <c r="Q450" s="136">
        <f t="shared" si="39"/>
        <v>4.0333333333333332</v>
      </c>
      <c r="R450" s="58"/>
      <c r="S450" s="47"/>
      <c r="T450" s="47"/>
      <c r="U450" s="47"/>
      <c r="V450" s="47"/>
      <c r="W450" s="47"/>
      <c r="X450" s="139">
        <f t="shared" si="36"/>
        <v>0</v>
      </c>
      <c r="Y450" s="48"/>
      <c r="Z450" s="49"/>
      <c r="AA450" s="47"/>
      <c r="AB450" s="47"/>
      <c r="AC450" s="47"/>
      <c r="AD450" s="47"/>
      <c r="AE450" s="47"/>
      <c r="AF450" s="47"/>
      <c r="AG450" s="41"/>
      <c r="AH450" s="41"/>
      <c r="AI450" s="41"/>
      <c r="AJ450" s="41"/>
      <c r="AK450" s="51" t="e">
        <f>IF(#REF!="TERMINADO",100,100*(#REF!-M450+1)/P450)</f>
        <v>#REF!</v>
      </c>
      <c r="AL450" s="157"/>
      <c r="AM450" s="59" t="s">
        <v>2401</v>
      </c>
      <c r="AN450" s="159"/>
      <c r="AO450" s="159"/>
      <c r="AP450" s="159"/>
      <c r="AQ450" s="41"/>
      <c r="AR450" s="107"/>
    </row>
    <row r="451" spans="1:44" s="167" customFormat="1" ht="17" thickTop="1" thickBot="1" x14ac:dyDescent="0.25">
      <c r="A451" s="185">
        <v>447</v>
      </c>
      <c r="B451" s="126" t="s">
        <v>2139</v>
      </c>
      <c r="C451" s="39">
        <v>42979</v>
      </c>
      <c r="D451" s="39"/>
      <c r="E451" s="40" t="s">
        <v>2832</v>
      </c>
      <c r="F451" s="129" t="s">
        <v>66</v>
      </c>
      <c r="G451" s="126" t="s">
        <v>75</v>
      </c>
      <c r="H451" s="41" t="s">
        <v>2079</v>
      </c>
      <c r="I451" s="42">
        <v>16000000</v>
      </c>
      <c r="J451" s="131">
        <f t="shared" si="40"/>
        <v>16000000</v>
      </c>
      <c r="K451" s="133" t="s">
        <v>85</v>
      </c>
      <c r="L451" s="41" t="s">
        <v>162</v>
      </c>
      <c r="M451" s="127">
        <v>42979</v>
      </c>
      <c r="N451" s="127">
        <v>43100</v>
      </c>
      <c r="O451" s="127">
        <v>43100</v>
      </c>
      <c r="P451" s="134">
        <f t="shared" si="38"/>
        <v>121</v>
      </c>
      <c r="Q451" s="136">
        <f t="shared" si="39"/>
        <v>4.0333333333333332</v>
      </c>
      <c r="R451" s="58"/>
      <c r="S451" s="47"/>
      <c r="T451" s="47"/>
      <c r="U451" s="47"/>
      <c r="V451" s="47"/>
      <c r="W451" s="47"/>
      <c r="X451" s="139">
        <f t="shared" si="36"/>
        <v>0</v>
      </c>
      <c r="Y451" s="48"/>
      <c r="Z451" s="49"/>
      <c r="AA451" s="47"/>
      <c r="AB451" s="47"/>
      <c r="AC451" s="47"/>
      <c r="AD451" s="47"/>
      <c r="AE451" s="47"/>
      <c r="AF451" s="47"/>
      <c r="AG451" s="41"/>
      <c r="AH451" s="41"/>
      <c r="AI451" s="41"/>
      <c r="AJ451" s="41"/>
      <c r="AK451" s="51" t="e">
        <f>IF(#REF!="TERMINADO",100,100*(#REF!-M451+1)/P451)</f>
        <v>#REF!</v>
      </c>
      <c r="AL451" s="157"/>
      <c r="AM451" s="59"/>
      <c r="AN451" s="159"/>
      <c r="AO451" s="159"/>
      <c r="AP451" s="159"/>
      <c r="AQ451" s="41"/>
      <c r="AR451" s="107"/>
    </row>
    <row r="452" spans="1:44" s="167" customFormat="1" ht="17" thickTop="1" thickBot="1" x14ac:dyDescent="0.25">
      <c r="A452" s="185">
        <v>448</v>
      </c>
      <c r="B452" s="41" t="s">
        <v>63</v>
      </c>
      <c r="C452" s="39">
        <v>42979</v>
      </c>
      <c r="D452" s="39"/>
      <c r="E452" s="40" t="s">
        <v>2833</v>
      </c>
      <c r="F452" s="129" t="s">
        <v>66</v>
      </c>
      <c r="G452" s="126" t="s">
        <v>75</v>
      </c>
      <c r="H452" s="41" t="s">
        <v>2079</v>
      </c>
      <c r="I452" s="42">
        <v>23200000</v>
      </c>
      <c r="J452" s="131">
        <f t="shared" si="40"/>
        <v>23200000</v>
      </c>
      <c r="K452" s="133" t="s">
        <v>85</v>
      </c>
      <c r="L452" s="41" t="s">
        <v>2046</v>
      </c>
      <c r="M452" s="127">
        <v>42979</v>
      </c>
      <c r="N452" s="127">
        <v>43100</v>
      </c>
      <c r="O452" s="127">
        <v>43100</v>
      </c>
      <c r="P452" s="134">
        <f t="shared" si="38"/>
        <v>121</v>
      </c>
      <c r="Q452" s="136">
        <f t="shared" si="39"/>
        <v>4.0333333333333332</v>
      </c>
      <c r="R452" s="58"/>
      <c r="S452" s="47"/>
      <c r="T452" s="47"/>
      <c r="U452" s="47"/>
      <c r="V452" s="47"/>
      <c r="W452" s="47"/>
      <c r="X452" s="139">
        <f t="shared" ref="X452:X515" si="41">R452+U452</f>
        <v>0</v>
      </c>
      <c r="Y452" s="48"/>
      <c r="Z452" s="49"/>
      <c r="AA452" s="47"/>
      <c r="AB452" s="47"/>
      <c r="AC452" s="47"/>
      <c r="AD452" s="47"/>
      <c r="AE452" s="47"/>
      <c r="AF452" s="47"/>
      <c r="AG452" s="41"/>
      <c r="AH452" s="41"/>
      <c r="AI452" s="41"/>
      <c r="AJ452" s="41"/>
      <c r="AK452" s="51" t="e">
        <f>IF(#REF!="TERMINADO",100,100*(#REF!-M452+1)/P452)</f>
        <v>#REF!</v>
      </c>
      <c r="AL452" s="157"/>
      <c r="AM452" s="59"/>
      <c r="AN452" s="159"/>
      <c r="AO452" s="159"/>
      <c r="AP452" s="159"/>
      <c r="AQ452" s="41"/>
      <c r="AR452" s="107"/>
    </row>
    <row r="453" spans="1:44" s="167" customFormat="1" ht="17" thickTop="1" thickBot="1" x14ac:dyDescent="0.25">
      <c r="A453" s="185">
        <v>449</v>
      </c>
      <c r="B453" s="41" t="s">
        <v>2158</v>
      </c>
      <c r="C453" s="39">
        <v>42979</v>
      </c>
      <c r="D453" s="39"/>
      <c r="E453" s="40" t="s">
        <v>2755</v>
      </c>
      <c r="F453" s="129" t="s">
        <v>66</v>
      </c>
      <c r="G453" s="126" t="s">
        <v>75</v>
      </c>
      <c r="H453" s="41" t="s">
        <v>2079</v>
      </c>
      <c r="I453" s="42">
        <v>20000000</v>
      </c>
      <c r="J453" s="131">
        <f t="shared" si="40"/>
        <v>20000000</v>
      </c>
      <c r="K453" s="133" t="s">
        <v>85</v>
      </c>
      <c r="L453" s="41" t="s">
        <v>653</v>
      </c>
      <c r="M453" s="127">
        <v>42983</v>
      </c>
      <c r="N453" s="127">
        <v>43100</v>
      </c>
      <c r="O453" s="127">
        <v>43100</v>
      </c>
      <c r="P453" s="134">
        <f t="shared" si="38"/>
        <v>117</v>
      </c>
      <c r="Q453" s="136">
        <f t="shared" si="39"/>
        <v>3.9</v>
      </c>
      <c r="R453" s="58"/>
      <c r="S453" s="47"/>
      <c r="T453" s="47"/>
      <c r="U453" s="47"/>
      <c r="V453" s="47"/>
      <c r="W453" s="47"/>
      <c r="X453" s="139">
        <f t="shared" si="41"/>
        <v>0</v>
      </c>
      <c r="Y453" s="48"/>
      <c r="Z453" s="49"/>
      <c r="AA453" s="47"/>
      <c r="AB453" s="47"/>
      <c r="AC453" s="47"/>
      <c r="AD453" s="47"/>
      <c r="AE453" s="47"/>
      <c r="AF453" s="47"/>
      <c r="AG453" s="41"/>
      <c r="AH453" s="41"/>
      <c r="AI453" s="41"/>
      <c r="AJ453" s="41"/>
      <c r="AK453" s="51" t="e">
        <f>IF(#REF!="TERMINADO",100,100*(#REF!-M453+1)/P453)</f>
        <v>#REF!</v>
      </c>
      <c r="AL453" s="157"/>
      <c r="AM453" s="59"/>
      <c r="AN453" s="159"/>
      <c r="AO453" s="159"/>
      <c r="AP453" s="159"/>
      <c r="AQ453" s="41"/>
      <c r="AR453" s="107"/>
    </row>
    <row r="454" spans="1:44" s="167" customFormat="1" ht="17" thickTop="1" thickBot="1" x14ac:dyDescent="0.25">
      <c r="A454" s="185">
        <v>450</v>
      </c>
      <c r="B454" s="41" t="s">
        <v>2158</v>
      </c>
      <c r="C454" s="39">
        <v>42982</v>
      </c>
      <c r="D454" s="39"/>
      <c r="E454" s="40" t="s">
        <v>2834</v>
      </c>
      <c r="F454" s="129" t="s">
        <v>66</v>
      </c>
      <c r="G454" s="126" t="s">
        <v>71</v>
      </c>
      <c r="H454" s="41" t="s">
        <v>2079</v>
      </c>
      <c r="I454" s="42">
        <v>10000000</v>
      </c>
      <c r="J454" s="131">
        <v>10000000</v>
      </c>
      <c r="K454" s="133" t="s">
        <v>85</v>
      </c>
      <c r="L454" s="41" t="s">
        <v>2835</v>
      </c>
      <c r="M454" s="127">
        <v>42989</v>
      </c>
      <c r="N454" s="127">
        <v>43100</v>
      </c>
      <c r="O454" s="127">
        <v>43100</v>
      </c>
      <c r="P454" s="134">
        <f t="shared" si="38"/>
        <v>111</v>
      </c>
      <c r="Q454" s="136">
        <f t="shared" si="39"/>
        <v>3.7</v>
      </c>
      <c r="R454" s="58"/>
      <c r="S454" s="47"/>
      <c r="T454" s="47"/>
      <c r="U454" s="47"/>
      <c r="V454" s="47"/>
      <c r="W454" s="47"/>
      <c r="X454" s="139">
        <f t="shared" si="41"/>
        <v>0</v>
      </c>
      <c r="Y454" s="48"/>
      <c r="Z454" s="49"/>
      <c r="AA454" s="47"/>
      <c r="AB454" s="47"/>
      <c r="AC454" s="47"/>
      <c r="AD454" s="47"/>
      <c r="AE454" s="47"/>
      <c r="AF454" s="47"/>
      <c r="AG454" s="41"/>
      <c r="AH454" s="41"/>
      <c r="AI454" s="41"/>
      <c r="AJ454" s="41"/>
      <c r="AK454" s="51" t="e">
        <f>IF(#REF!="TERMINADO",100,100*(#REF!-M454+1)/P454)</f>
        <v>#REF!</v>
      </c>
      <c r="AL454" s="157"/>
      <c r="AM454" s="59"/>
      <c r="AN454" s="159"/>
      <c r="AO454" s="159"/>
      <c r="AP454" s="159"/>
      <c r="AQ454" s="41"/>
      <c r="AR454" s="107"/>
    </row>
    <row r="455" spans="1:44" s="167" customFormat="1" ht="17" thickTop="1" thickBot="1" x14ac:dyDescent="0.25">
      <c r="A455" s="185">
        <v>451</v>
      </c>
      <c r="B455" s="41" t="s">
        <v>2160</v>
      </c>
      <c r="C455" s="39">
        <v>42982</v>
      </c>
      <c r="D455" s="39"/>
      <c r="E455" s="40" t="s">
        <v>2836</v>
      </c>
      <c r="F455" s="129" t="s">
        <v>66</v>
      </c>
      <c r="G455" s="126" t="s">
        <v>75</v>
      </c>
      <c r="H455" s="41" t="s">
        <v>2079</v>
      </c>
      <c r="I455" s="42">
        <v>26000000</v>
      </c>
      <c r="J455" s="131">
        <f t="shared" ref="J455:J485" si="42">+I455+Z455+AB455+AD455+AF455</f>
        <v>26000000</v>
      </c>
      <c r="K455" s="133" t="s">
        <v>85</v>
      </c>
      <c r="L455" s="41" t="s">
        <v>2837</v>
      </c>
      <c r="M455" s="127">
        <v>42989</v>
      </c>
      <c r="N455" s="127">
        <v>43100</v>
      </c>
      <c r="O455" s="127">
        <v>43100</v>
      </c>
      <c r="P455" s="134">
        <f t="shared" si="38"/>
        <v>111</v>
      </c>
      <c r="Q455" s="136">
        <f t="shared" si="39"/>
        <v>3.7</v>
      </c>
      <c r="R455" s="58"/>
      <c r="S455" s="47"/>
      <c r="T455" s="47"/>
      <c r="U455" s="47"/>
      <c r="V455" s="47"/>
      <c r="W455" s="47"/>
      <c r="X455" s="139">
        <f t="shared" si="41"/>
        <v>0</v>
      </c>
      <c r="Y455" s="48"/>
      <c r="Z455" s="49"/>
      <c r="AA455" s="47"/>
      <c r="AB455" s="47"/>
      <c r="AC455" s="47"/>
      <c r="AD455" s="47"/>
      <c r="AE455" s="47"/>
      <c r="AF455" s="47"/>
      <c r="AG455" s="41"/>
      <c r="AH455" s="41"/>
      <c r="AI455" s="41"/>
      <c r="AJ455" s="41"/>
      <c r="AK455" s="51" t="e">
        <f>IF(#REF!="TERMINADO",100,100*(#REF!-M455+1)/P455)</f>
        <v>#REF!</v>
      </c>
      <c r="AL455" s="157"/>
      <c r="AM455" s="59" t="s">
        <v>2401</v>
      </c>
      <c r="AN455" s="159"/>
      <c r="AO455" s="159"/>
      <c r="AP455" s="159"/>
      <c r="AQ455" s="41"/>
      <c r="AR455" s="107"/>
    </row>
    <row r="456" spans="1:44" s="167" customFormat="1" ht="17" thickTop="1" thickBot="1" x14ac:dyDescent="0.25">
      <c r="A456" s="185">
        <v>452</v>
      </c>
      <c r="B456" s="41" t="s">
        <v>2158</v>
      </c>
      <c r="C456" s="39">
        <v>42983</v>
      </c>
      <c r="D456" s="39"/>
      <c r="E456" s="40" t="s">
        <v>2838</v>
      </c>
      <c r="F456" s="129" t="s">
        <v>66</v>
      </c>
      <c r="G456" s="126" t="s">
        <v>71</v>
      </c>
      <c r="H456" s="41" t="s">
        <v>2079</v>
      </c>
      <c r="I456" s="42">
        <v>9200000</v>
      </c>
      <c r="J456" s="131">
        <f t="shared" si="42"/>
        <v>9200000</v>
      </c>
      <c r="K456" s="133" t="s">
        <v>85</v>
      </c>
      <c r="L456" s="41" t="s">
        <v>2839</v>
      </c>
      <c r="M456" s="127">
        <v>42989</v>
      </c>
      <c r="N456" s="127">
        <v>43100</v>
      </c>
      <c r="O456" s="127">
        <v>43100</v>
      </c>
      <c r="P456" s="134">
        <f t="shared" si="38"/>
        <v>111</v>
      </c>
      <c r="Q456" s="136">
        <f t="shared" si="39"/>
        <v>3.7</v>
      </c>
      <c r="R456" s="58"/>
      <c r="S456" s="47"/>
      <c r="T456" s="47"/>
      <c r="U456" s="47"/>
      <c r="V456" s="47"/>
      <c r="W456" s="47"/>
      <c r="X456" s="139">
        <f t="shared" si="41"/>
        <v>0</v>
      </c>
      <c r="Y456" s="48"/>
      <c r="Z456" s="49"/>
      <c r="AA456" s="47"/>
      <c r="AB456" s="47"/>
      <c r="AC456" s="47"/>
      <c r="AD456" s="47"/>
      <c r="AE456" s="47"/>
      <c r="AF456" s="47"/>
      <c r="AG456" s="41"/>
      <c r="AH456" s="41"/>
      <c r="AI456" s="41"/>
      <c r="AJ456" s="41"/>
      <c r="AK456" s="51" t="e">
        <f>IF(#REF!="TERMINADO",100,100*(#REF!-M456+1)/P456)</f>
        <v>#REF!</v>
      </c>
      <c r="AL456" s="157"/>
      <c r="AM456" s="59"/>
      <c r="AN456" s="159"/>
      <c r="AO456" s="159"/>
      <c r="AP456" s="159"/>
      <c r="AQ456" s="41"/>
      <c r="AR456" s="107"/>
    </row>
    <row r="457" spans="1:44" s="167" customFormat="1" ht="17" thickTop="1" thickBot="1" x14ac:dyDescent="0.25">
      <c r="A457" s="185">
        <v>453</v>
      </c>
      <c r="B457" s="41" t="s">
        <v>597</v>
      </c>
      <c r="C457" s="39">
        <v>42983</v>
      </c>
      <c r="D457" s="39"/>
      <c r="E457" s="40" t="s">
        <v>2840</v>
      </c>
      <c r="F457" s="129" t="s">
        <v>66</v>
      </c>
      <c r="G457" s="126" t="s">
        <v>75</v>
      </c>
      <c r="H457" s="41" t="s">
        <v>2079</v>
      </c>
      <c r="I457" s="42">
        <v>13300000</v>
      </c>
      <c r="J457" s="131">
        <f t="shared" si="42"/>
        <v>13300000</v>
      </c>
      <c r="K457" s="133" t="s">
        <v>85</v>
      </c>
      <c r="L457" s="41" t="s">
        <v>123</v>
      </c>
      <c r="M457" s="127">
        <v>42983</v>
      </c>
      <c r="N457" s="127">
        <v>43084</v>
      </c>
      <c r="O457" s="127">
        <v>43084</v>
      </c>
      <c r="P457" s="134">
        <f t="shared" si="38"/>
        <v>101</v>
      </c>
      <c r="Q457" s="136">
        <f t="shared" si="39"/>
        <v>3.3666666666666667</v>
      </c>
      <c r="R457" s="58"/>
      <c r="S457" s="47"/>
      <c r="T457" s="47"/>
      <c r="U457" s="47"/>
      <c r="V457" s="47"/>
      <c r="W457" s="47"/>
      <c r="X457" s="139">
        <f t="shared" si="41"/>
        <v>0</v>
      </c>
      <c r="Y457" s="48"/>
      <c r="Z457" s="49"/>
      <c r="AA457" s="47"/>
      <c r="AB457" s="47"/>
      <c r="AC457" s="47"/>
      <c r="AD457" s="47"/>
      <c r="AE457" s="47"/>
      <c r="AF457" s="47"/>
      <c r="AG457" s="41"/>
      <c r="AH457" s="41"/>
      <c r="AI457" s="41"/>
      <c r="AJ457" s="41"/>
      <c r="AK457" s="51" t="e">
        <f>IF(#REF!="TERMINADO",100,100*(#REF!-M457+1)/P457)</f>
        <v>#REF!</v>
      </c>
      <c r="AL457" s="157"/>
      <c r="AM457" s="59"/>
      <c r="AN457" s="159"/>
      <c r="AO457" s="159"/>
      <c r="AP457" s="159"/>
      <c r="AQ457" s="41"/>
      <c r="AR457" s="107"/>
    </row>
    <row r="458" spans="1:44" s="167" customFormat="1" ht="17" thickTop="1" thickBot="1" x14ac:dyDescent="0.25">
      <c r="A458" s="185">
        <v>454</v>
      </c>
      <c r="B458" s="41" t="s">
        <v>2000</v>
      </c>
      <c r="C458" s="39">
        <v>42983</v>
      </c>
      <c r="D458" s="39"/>
      <c r="E458" s="40" t="s">
        <v>2841</v>
      </c>
      <c r="F458" s="129" t="s">
        <v>66</v>
      </c>
      <c r="G458" s="126" t="s">
        <v>75</v>
      </c>
      <c r="H458" s="41" t="s">
        <v>2079</v>
      </c>
      <c r="I458" s="42">
        <v>20000000</v>
      </c>
      <c r="J458" s="131">
        <f t="shared" si="42"/>
        <v>20000000</v>
      </c>
      <c r="K458" s="133" t="s">
        <v>85</v>
      </c>
      <c r="L458" s="41" t="s">
        <v>2030</v>
      </c>
      <c r="M458" s="127">
        <v>42983</v>
      </c>
      <c r="N458" s="127">
        <v>43100</v>
      </c>
      <c r="O458" s="127">
        <v>43100</v>
      </c>
      <c r="P458" s="134">
        <f t="shared" si="38"/>
        <v>117</v>
      </c>
      <c r="Q458" s="136">
        <f t="shared" si="39"/>
        <v>3.9</v>
      </c>
      <c r="R458" s="58"/>
      <c r="S458" s="47"/>
      <c r="T458" s="47"/>
      <c r="U458" s="47"/>
      <c r="V458" s="47"/>
      <c r="W458" s="47"/>
      <c r="X458" s="139">
        <f t="shared" si="41"/>
        <v>0</v>
      </c>
      <c r="Y458" s="48"/>
      <c r="Z458" s="49"/>
      <c r="AA458" s="47"/>
      <c r="AB458" s="47"/>
      <c r="AC458" s="47"/>
      <c r="AD458" s="47"/>
      <c r="AE458" s="47"/>
      <c r="AF458" s="47"/>
      <c r="AG458" s="41"/>
      <c r="AH458" s="41"/>
      <c r="AI458" s="41"/>
      <c r="AJ458" s="41"/>
      <c r="AK458" s="51" t="e">
        <f>IF(#REF!="TERMINADO",100,100*(#REF!-M458+1)/P458)</f>
        <v>#REF!</v>
      </c>
      <c r="AL458" s="157"/>
      <c r="AM458" s="59" t="s">
        <v>2401</v>
      </c>
      <c r="AN458" s="159"/>
      <c r="AO458" s="159"/>
      <c r="AP458" s="159"/>
      <c r="AQ458" s="41"/>
      <c r="AR458" s="107"/>
    </row>
    <row r="459" spans="1:44" s="167" customFormat="1" ht="17" thickTop="1" thickBot="1" x14ac:dyDescent="0.25">
      <c r="A459" s="185">
        <v>455</v>
      </c>
      <c r="B459" s="41" t="s">
        <v>2000</v>
      </c>
      <c r="C459" s="39">
        <v>42983</v>
      </c>
      <c r="D459" s="39"/>
      <c r="E459" s="40" t="s">
        <v>2842</v>
      </c>
      <c r="F459" s="129" t="s">
        <v>66</v>
      </c>
      <c r="G459" s="126" t="s">
        <v>71</v>
      </c>
      <c r="H459" s="41" t="s">
        <v>2079</v>
      </c>
      <c r="I459" s="42">
        <v>8000000</v>
      </c>
      <c r="J459" s="131">
        <f t="shared" si="42"/>
        <v>8000000</v>
      </c>
      <c r="K459" s="133" t="s">
        <v>85</v>
      </c>
      <c r="L459" s="41" t="s">
        <v>2039</v>
      </c>
      <c r="M459" s="127">
        <v>42983</v>
      </c>
      <c r="N459" s="127">
        <v>43100</v>
      </c>
      <c r="O459" s="127">
        <v>43100</v>
      </c>
      <c r="P459" s="134">
        <f t="shared" si="38"/>
        <v>117</v>
      </c>
      <c r="Q459" s="136">
        <f t="shared" si="39"/>
        <v>3.9</v>
      </c>
      <c r="R459" s="58"/>
      <c r="S459" s="47"/>
      <c r="T459" s="47"/>
      <c r="U459" s="47"/>
      <c r="V459" s="47"/>
      <c r="W459" s="47"/>
      <c r="X459" s="139">
        <f t="shared" si="41"/>
        <v>0</v>
      </c>
      <c r="Y459" s="48"/>
      <c r="Z459" s="49"/>
      <c r="AA459" s="47"/>
      <c r="AB459" s="47"/>
      <c r="AC459" s="47"/>
      <c r="AD459" s="47"/>
      <c r="AE459" s="47"/>
      <c r="AF459" s="47"/>
      <c r="AG459" s="41"/>
      <c r="AH459" s="41"/>
      <c r="AI459" s="41"/>
      <c r="AJ459" s="41"/>
      <c r="AK459" s="51" t="e">
        <f>IF(#REF!="TERMINADO",100,100*(#REF!-M459+1)/P459)</f>
        <v>#REF!</v>
      </c>
      <c r="AL459" s="157"/>
      <c r="AM459" s="59"/>
      <c r="AN459" s="159"/>
      <c r="AO459" s="159"/>
      <c r="AP459" s="159"/>
      <c r="AQ459" s="41"/>
      <c r="AR459" s="107"/>
    </row>
    <row r="460" spans="1:44" s="167" customFormat="1" ht="17" thickTop="1" thickBot="1" x14ac:dyDescent="0.25">
      <c r="A460" s="185">
        <v>456</v>
      </c>
      <c r="B460" s="126" t="s">
        <v>2223</v>
      </c>
      <c r="C460" s="39">
        <v>42983</v>
      </c>
      <c r="D460" s="39"/>
      <c r="E460" s="40" t="s">
        <v>2843</v>
      </c>
      <c r="F460" s="129" t="s">
        <v>66</v>
      </c>
      <c r="G460" s="126" t="s">
        <v>75</v>
      </c>
      <c r="H460" s="41" t="s">
        <v>2079</v>
      </c>
      <c r="I460" s="42">
        <v>14000000</v>
      </c>
      <c r="J460" s="131">
        <f t="shared" si="42"/>
        <v>14000000</v>
      </c>
      <c r="K460" s="133" t="s">
        <v>85</v>
      </c>
      <c r="L460" s="41" t="s">
        <v>369</v>
      </c>
      <c r="M460" s="127">
        <v>42983</v>
      </c>
      <c r="N460" s="127">
        <v>43100</v>
      </c>
      <c r="O460" s="127">
        <v>43100</v>
      </c>
      <c r="P460" s="134">
        <f t="shared" si="38"/>
        <v>117</v>
      </c>
      <c r="Q460" s="136">
        <f t="shared" si="39"/>
        <v>3.9</v>
      </c>
      <c r="R460" s="58"/>
      <c r="S460" s="47"/>
      <c r="T460" s="47"/>
      <c r="U460" s="47"/>
      <c r="V460" s="47"/>
      <c r="W460" s="47"/>
      <c r="X460" s="139">
        <f t="shared" si="41"/>
        <v>0</v>
      </c>
      <c r="Y460" s="48"/>
      <c r="Z460" s="49"/>
      <c r="AA460" s="47"/>
      <c r="AB460" s="47"/>
      <c r="AC460" s="47"/>
      <c r="AD460" s="47"/>
      <c r="AE460" s="47"/>
      <c r="AF460" s="47"/>
      <c r="AG460" s="41"/>
      <c r="AH460" s="41"/>
      <c r="AI460" s="41"/>
      <c r="AJ460" s="41"/>
      <c r="AK460" s="51" t="e">
        <f>IF(#REF!="TERMINADO",100,100*(#REF!-M460+1)/P460)</f>
        <v>#REF!</v>
      </c>
      <c r="AL460" s="157"/>
      <c r="AM460" s="59" t="s">
        <v>2844</v>
      </c>
      <c r="AN460" s="159"/>
      <c r="AO460" s="159"/>
      <c r="AP460" s="159"/>
      <c r="AQ460" s="41"/>
      <c r="AR460" s="107"/>
    </row>
    <row r="461" spans="1:44" s="167" customFormat="1" ht="17" thickTop="1" thickBot="1" x14ac:dyDescent="0.25">
      <c r="A461" s="185">
        <v>457</v>
      </c>
      <c r="B461" s="126" t="s">
        <v>597</v>
      </c>
      <c r="C461" s="39">
        <v>42983</v>
      </c>
      <c r="D461" s="39" t="s">
        <v>2845</v>
      </c>
      <c r="E461" s="40" t="s">
        <v>2846</v>
      </c>
      <c r="F461" s="129" t="s">
        <v>74</v>
      </c>
      <c r="G461" s="126" t="s">
        <v>67</v>
      </c>
      <c r="H461" s="41" t="s">
        <v>2079</v>
      </c>
      <c r="I461" s="42">
        <v>25997533</v>
      </c>
      <c r="J461" s="131">
        <f t="shared" si="42"/>
        <v>25997533</v>
      </c>
      <c r="K461" s="133" t="s">
        <v>85</v>
      </c>
      <c r="L461" s="41" t="s">
        <v>2847</v>
      </c>
      <c r="M461" s="127">
        <v>42983</v>
      </c>
      <c r="N461" s="127">
        <v>42986</v>
      </c>
      <c r="O461" s="127">
        <v>42986</v>
      </c>
      <c r="P461" s="134">
        <f t="shared" si="38"/>
        <v>3</v>
      </c>
      <c r="Q461" s="136">
        <f t="shared" si="39"/>
        <v>0.1</v>
      </c>
      <c r="R461" s="58"/>
      <c r="S461" s="47"/>
      <c r="T461" s="47"/>
      <c r="U461" s="47"/>
      <c r="V461" s="47"/>
      <c r="W461" s="47"/>
      <c r="X461" s="139">
        <f t="shared" si="41"/>
        <v>0</v>
      </c>
      <c r="Y461" s="48"/>
      <c r="Z461" s="49"/>
      <c r="AA461" s="47"/>
      <c r="AB461" s="47"/>
      <c r="AC461" s="47"/>
      <c r="AD461" s="47"/>
      <c r="AE461" s="47"/>
      <c r="AF461" s="47"/>
      <c r="AG461" s="41"/>
      <c r="AH461" s="41"/>
      <c r="AI461" s="41"/>
      <c r="AJ461" s="41"/>
      <c r="AK461" s="51" t="e">
        <f>IF(#REF!="TERMINADO",100,100*(#REF!-M461+1)/P461)</f>
        <v>#REF!</v>
      </c>
      <c r="AL461" s="157"/>
      <c r="AM461" s="52"/>
      <c r="AN461" s="177"/>
      <c r="AO461" s="177"/>
      <c r="AP461" s="177"/>
      <c r="AQ461" s="50"/>
      <c r="AR461" s="156"/>
    </row>
    <row r="462" spans="1:44" s="167" customFormat="1" ht="17" thickTop="1" thickBot="1" x14ac:dyDescent="0.25">
      <c r="A462" s="185">
        <v>458</v>
      </c>
      <c r="B462" s="41" t="s">
        <v>2011</v>
      </c>
      <c r="C462" s="39">
        <v>42984</v>
      </c>
      <c r="D462" s="39"/>
      <c r="E462" s="40" t="s">
        <v>2848</v>
      </c>
      <c r="F462" s="129" t="s">
        <v>66</v>
      </c>
      <c r="G462" s="126" t="s">
        <v>71</v>
      </c>
      <c r="H462" s="41" t="s">
        <v>2079</v>
      </c>
      <c r="I462" s="42">
        <v>8000000</v>
      </c>
      <c r="J462" s="131">
        <f t="shared" si="42"/>
        <v>8000000</v>
      </c>
      <c r="K462" s="133" t="s">
        <v>85</v>
      </c>
      <c r="L462" s="41" t="s">
        <v>2169</v>
      </c>
      <c r="M462" s="127">
        <v>42984</v>
      </c>
      <c r="N462" s="127">
        <v>43100</v>
      </c>
      <c r="O462" s="127">
        <v>43100</v>
      </c>
      <c r="P462" s="134">
        <f t="shared" si="38"/>
        <v>116</v>
      </c>
      <c r="Q462" s="136">
        <f t="shared" si="39"/>
        <v>3.8666666666666667</v>
      </c>
      <c r="R462" s="58"/>
      <c r="S462" s="47"/>
      <c r="T462" s="47"/>
      <c r="U462" s="47"/>
      <c r="V462" s="47"/>
      <c r="W462" s="47"/>
      <c r="X462" s="139">
        <f t="shared" si="41"/>
        <v>0</v>
      </c>
      <c r="Y462" s="48"/>
      <c r="Z462" s="49"/>
      <c r="AA462" s="47"/>
      <c r="AB462" s="47"/>
      <c r="AC462" s="47"/>
      <c r="AD462" s="47"/>
      <c r="AE462" s="47"/>
      <c r="AF462" s="47"/>
      <c r="AG462" s="41"/>
      <c r="AH462" s="41"/>
      <c r="AI462" s="41"/>
      <c r="AJ462" s="41"/>
      <c r="AK462" s="51" t="e">
        <f>IF(#REF!="TERMINADO",100,100*(#REF!-M462+1)/P462)</f>
        <v>#REF!</v>
      </c>
      <c r="AL462" s="157"/>
      <c r="AM462" s="59"/>
      <c r="AN462" s="159"/>
      <c r="AO462" s="159"/>
      <c r="AP462" s="159"/>
      <c r="AQ462" s="41"/>
      <c r="AR462" s="107"/>
    </row>
    <row r="463" spans="1:44" s="167" customFormat="1" ht="17" thickTop="1" thickBot="1" x14ac:dyDescent="0.25">
      <c r="A463" s="185">
        <v>459</v>
      </c>
      <c r="B463" s="41" t="s">
        <v>2160</v>
      </c>
      <c r="C463" s="39">
        <v>42984</v>
      </c>
      <c r="D463" s="39"/>
      <c r="E463" s="40" t="s">
        <v>2849</v>
      </c>
      <c r="F463" s="129" t="s">
        <v>66</v>
      </c>
      <c r="G463" s="126" t="s">
        <v>71</v>
      </c>
      <c r="H463" s="41" t="s">
        <v>2079</v>
      </c>
      <c r="I463" s="42">
        <v>8000000</v>
      </c>
      <c r="J463" s="131">
        <f t="shared" si="42"/>
        <v>8000000</v>
      </c>
      <c r="K463" s="133" t="s">
        <v>85</v>
      </c>
      <c r="L463" s="41" t="s">
        <v>2850</v>
      </c>
      <c r="M463" s="127">
        <v>42984</v>
      </c>
      <c r="N463" s="127">
        <v>43100</v>
      </c>
      <c r="O463" s="127">
        <v>43100</v>
      </c>
      <c r="P463" s="134">
        <f t="shared" si="38"/>
        <v>116</v>
      </c>
      <c r="Q463" s="136">
        <f t="shared" si="39"/>
        <v>3.8666666666666667</v>
      </c>
      <c r="R463" s="58"/>
      <c r="S463" s="47"/>
      <c r="T463" s="47"/>
      <c r="U463" s="47"/>
      <c r="V463" s="47"/>
      <c r="W463" s="47"/>
      <c r="X463" s="139">
        <f t="shared" si="41"/>
        <v>0</v>
      </c>
      <c r="Y463" s="48"/>
      <c r="Z463" s="49"/>
      <c r="AA463" s="47"/>
      <c r="AB463" s="47"/>
      <c r="AC463" s="47"/>
      <c r="AD463" s="47"/>
      <c r="AE463" s="47"/>
      <c r="AF463" s="47"/>
      <c r="AG463" s="41"/>
      <c r="AH463" s="41"/>
      <c r="AI463" s="41"/>
      <c r="AJ463" s="41"/>
      <c r="AK463" s="51" t="e">
        <f>IF(#REF!="TERMINADO",100,100*(#REF!-M463+1)/P463)</f>
        <v>#REF!</v>
      </c>
      <c r="AL463" s="157"/>
      <c r="AM463" s="59"/>
      <c r="AN463" s="159"/>
      <c r="AO463" s="159"/>
      <c r="AP463" s="159"/>
      <c r="AQ463" s="41"/>
      <c r="AR463" s="107"/>
    </row>
    <row r="464" spans="1:44" s="167" customFormat="1" ht="17" thickTop="1" thickBot="1" x14ac:dyDescent="0.25">
      <c r="A464" s="185">
        <v>460</v>
      </c>
      <c r="B464" s="41" t="s">
        <v>63</v>
      </c>
      <c r="C464" s="39">
        <v>42984</v>
      </c>
      <c r="D464" s="39"/>
      <c r="E464" s="40" t="s">
        <v>2851</v>
      </c>
      <c r="F464" s="129" t="s">
        <v>66</v>
      </c>
      <c r="G464" s="126" t="s">
        <v>75</v>
      </c>
      <c r="H464" s="41" t="s">
        <v>2079</v>
      </c>
      <c r="I464" s="42">
        <v>16000000</v>
      </c>
      <c r="J464" s="131">
        <f t="shared" si="42"/>
        <v>16000000</v>
      </c>
      <c r="K464" s="133" t="s">
        <v>85</v>
      </c>
      <c r="L464" s="41" t="s">
        <v>2050</v>
      </c>
      <c r="M464" s="127">
        <v>42984</v>
      </c>
      <c r="N464" s="127">
        <v>43100</v>
      </c>
      <c r="O464" s="127">
        <v>43100</v>
      </c>
      <c r="P464" s="134">
        <f t="shared" si="38"/>
        <v>116</v>
      </c>
      <c r="Q464" s="136">
        <f t="shared" si="39"/>
        <v>3.8666666666666667</v>
      </c>
      <c r="R464" s="58"/>
      <c r="S464" s="47"/>
      <c r="T464" s="47"/>
      <c r="U464" s="47"/>
      <c r="V464" s="47"/>
      <c r="W464" s="47"/>
      <c r="X464" s="139">
        <f t="shared" si="41"/>
        <v>0</v>
      </c>
      <c r="Y464" s="48"/>
      <c r="Z464" s="49"/>
      <c r="AA464" s="47"/>
      <c r="AB464" s="47"/>
      <c r="AC464" s="47"/>
      <c r="AD464" s="47"/>
      <c r="AE464" s="47"/>
      <c r="AF464" s="47"/>
      <c r="AG464" s="41"/>
      <c r="AH464" s="41"/>
      <c r="AI464" s="41"/>
      <c r="AJ464" s="41"/>
      <c r="AK464" s="51" t="e">
        <f>IF(#REF!="TERMINADO",100,100*(#REF!-M464+1)/P464)</f>
        <v>#REF!</v>
      </c>
      <c r="AL464" s="157"/>
      <c r="AM464" s="59"/>
      <c r="AN464" s="159"/>
      <c r="AO464" s="159"/>
      <c r="AP464" s="159"/>
      <c r="AQ464" s="41"/>
      <c r="AR464" s="107"/>
    </row>
    <row r="465" spans="1:44" s="167" customFormat="1" ht="17" thickTop="1" thickBot="1" x14ac:dyDescent="0.25">
      <c r="A465" s="185">
        <v>461</v>
      </c>
      <c r="B465" s="41" t="s">
        <v>2000</v>
      </c>
      <c r="C465" s="39">
        <v>42984</v>
      </c>
      <c r="D465" s="39"/>
      <c r="E465" s="40" t="s">
        <v>2852</v>
      </c>
      <c r="F465" s="129" t="s">
        <v>66</v>
      </c>
      <c r="G465" s="126" t="s">
        <v>75</v>
      </c>
      <c r="H465" s="41" t="s">
        <v>2079</v>
      </c>
      <c r="I465" s="42">
        <v>28000000</v>
      </c>
      <c r="J465" s="131">
        <f t="shared" si="42"/>
        <v>28000000</v>
      </c>
      <c r="K465" s="133" t="s">
        <v>85</v>
      </c>
      <c r="L465" s="41" t="s">
        <v>2021</v>
      </c>
      <c r="M465" s="127">
        <v>42984</v>
      </c>
      <c r="N465" s="127">
        <v>43100</v>
      </c>
      <c r="O465" s="127">
        <v>43100</v>
      </c>
      <c r="P465" s="134">
        <f t="shared" si="38"/>
        <v>116</v>
      </c>
      <c r="Q465" s="136">
        <f t="shared" si="39"/>
        <v>3.8666666666666667</v>
      </c>
      <c r="R465" s="58"/>
      <c r="S465" s="47"/>
      <c r="T465" s="47"/>
      <c r="U465" s="47"/>
      <c r="V465" s="47"/>
      <c r="W465" s="47"/>
      <c r="X465" s="139">
        <f t="shared" si="41"/>
        <v>0</v>
      </c>
      <c r="Y465" s="48"/>
      <c r="Z465" s="49"/>
      <c r="AA465" s="47"/>
      <c r="AB465" s="47"/>
      <c r="AC465" s="47"/>
      <c r="AD465" s="47"/>
      <c r="AE465" s="47"/>
      <c r="AF465" s="47"/>
      <c r="AG465" s="41"/>
      <c r="AH465" s="41"/>
      <c r="AI465" s="41"/>
      <c r="AJ465" s="41"/>
      <c r="AK465" s="51" t="e">
        <f>IF(#REF!="TERMINADO",100,100*(#REF!-M465+1)/P465)</f>
        <v>#REF!</v>
      </c>
      <c r="AL465" s="157"/>
      <c r="AM465" s="59"/>
      <c r="AN465" s="159"/>
      <c r="AO465" s="159"/>
      <c r="AP465" s="159"/>
      <c r="AQ465" s="41"/>
      <c r="AR465" s="107"/>
    </row>
    <row r="466" spans="1:44" s="167" customFormat="1" ht="17" thickTop="1" thickBot="1" x14ac:dyDescent="0.25">
      <c r="A466" s="185">
        <v>462</v>
      </c>
      <c r="B466" s="41" t="s">
        <v>2000</v>
      </c>
      <c r="C466" s="39">
        <v>42984</v>
      </c>
      <c r="D466" s="39"/>
      <c r="E466" s="40" t="s">
        <v>2853</v>
      </c>
      <c r="F466" s="129" t="s">
        <v>66</v>
      </c>
      <c r="G466" s="126" t="s">
        <v>71</v>
      </c>
      <c r="H466" s="41" t="s">
        <v>2079</v>
      </c>
      <c r="I466" s="42">
        <v>8050000</v>
      </c>
      <c r="J466" s="131">
        <f t="shared" si="42"/>
        <v>8050000</v>
      </c>
      <c r="K466" s="133" t="s">
        <v>85</v>
      </c>
      <c r="L466" s="41" t="s">
        <v>2016</v>
      </c>
      <c r="M466" s="127">
        <v>42984</v>
      </c>
      <c r="N466" s="127">
        <v>43084</v>
      </c>
      <c r="O466" s="127">
        <v>43084</v>
      </c>
      <c r="P466" s="134">
        <f t="shared" si="38"/>
        <v>100</v>
      </c>
      <c r="Q466" s="136">
        <f t="shared" si="39"/>
        <v>3.3333333333333335</v>
      </c>
      <c r="R466" s="58"/>
      <c r="S466" s="47"/>
      <c r="T466" s="47"/>
      <c r="U466" s="47"/>
      <c r="V466" s="47"/>
      <c r="W466" s="47"/>
      <c r="X466" s="139">
        <f t="shared" si="41"/>
        <v>0</v>
      </c>
      <c r="Y466" s="48"/>
      <c r="Z466" s="49"/>
      <c r="AA466" s="47"/>
      <c r="AB466" s="47"/>
      <c r="AC466" s="47"/>
      <c r="AD466" s="47"/>
      <c r="AE466" s="47"/>
      <c r="AF466" s="47"/>
      <c r="AG466" s="41"/>
      <c r="AH466" s="41"/>
      <c r="AI466" s="41"/>
      <c r="AJ466" s="41"/>
      <c r="AK466" s="51" t="e">
        <f>IF(#REF!="TERMINADO",100,100*(#REF!-M466+1)/P466)</f>
        <v>#REF!</v>
      </c>
      <c r="AL466" s="157"/>
      <c r="AM466" s="59"/>
      <c r="AN466" s="159"/>
      <c r="AO466" s="159"/>
      <c r="AP466" s="159"/>
      <c r="AQ466" s="41"/>
      <c r="AR466" s="107"/>
    </row>
    <row r="467" spans="1:44" s="167" customFormat="1" ht="17" thickTop="1" thickBot="1" x14ac:dyDescent="0.25">
      <c r="A467" s="185">
        <v>463</v>
      </c>
      <c r="B467" s="126" t="s">
        <v>146</v>
      </c>
      <c r="C467" s="39">
        <v>42984</v>
      </c>
      <c r="D467" s="39"/>
      <c r="E467" s="40" t="s">
        <v>2714</v>
      </c>
      <c r="F467" s="129" t="s">
        <v>66</v>
      </c>
      <c r="G467" s="126" t="s">
        <v>75</v>
      </c>
      <c r="H467" s="41" t="s">
        <v>2079</v>
      </c>
      <c r="I467" s="42">
        <v>13400000</v>
      </c>
      <c r="J467" s="131">
        <f t="shared" si="42"/>
        <v>13400000</v>
      </c>
      <c r="K467" s="133" t="s">
        <v>85</v>
      </c>
      <c r="L467" s="41" t="s">
        <v>463</v>
      </c>
      <c r="M467" s="127">
        <v>42984</v>
      </c>
      <c r="N467" s="127">
        <v>43100</v>
      </c>
      <c r="O467" s="127">
        <v>43100</v>
      </c>
      <c r="P467" s="134">
        <f t="shared" si="38"/>
        <v>116</v>
      </c>
      <c r="Q467" s="136">
        <f t="shared" si="39"/>
        <v>3.8666666666666667</v>
      </c>
      <c r="R467" s="58"/>
      <c r="S467" s="47"/>
      <c r="T467" s="47"/>
      <c r="U467" s="47"/>
      <c r="V467" s="47"/>
      <c r="W467" s="47"/>
      <c r="X467" s="139">
        <f t="shared" si="41"/>
        <v>0</v>
      </c>
      <c r="Y467" s="48"/>
      <c r="Z467" s="49"/>
      <c r="AA467" s="47"/>
      <c r="AB467" s="47"/>
      <c r="AC467" s="47"/>
      <c r="AD467" s="47"/>
      <c r="AE467" s="47"/>
      <c r="AF467" s="47"/>
      <c r="AG467" s="41"/>
      <c r="AH467" s="41"/>
      <c r="AI467" s="41"/>
      <c r="AJ467" s="41"/>
      <c r="AK467" s="51" t="e">
        <f>IF(#REF!="TERMINADO",100,100*(#REF!-M467+1)/P467)</f>
        <v>#REF!</v>
      </c>
      <c r="AL467" s="157"/>
      <c r="AM467" s="59"/>
      <c r="AN467" s="159"/>
      <c r="AO467" s="159"/>
      <c r="AP467" s="159"/>
      <c r="AQ467" s="41"/>
      <c r="AR467" s="107"/>
    </row>
    <row r="468" spans="1:44" s="167" customFormat="1" ht="17" thickTop="1" thickBot="1" x14ac:dyDescent="0.25">
      <c r="A468" s="185">
        <v>464</v>
      </c>
      <c r="B468" s="126" t="s">
        <v>2158</v>
      </c>
      <c r="C468" s="39">
        <v>42984</v>
      </c>
      <c r="D468" s="39"/>
      <c r="E468" s="40" t="s">
        <v>2854</v>
      </c>
      <c r="F468" s="129" t="s">
        <v>66</v>
      </c>
      <c r="G468" s="126" t="s">
        <v>75</v>
      </c>
      <c r="H468" s="41" t="s">
        <v>2079</v>
      </c>
      <c r="I468" s="42">
        <v>16000000</v>
      </c>
      <c r="J468" s="131">
        <f t="shared" si="42"/>
        <v>16000000</v>
      </c>
      <c r="K468" s="133" t="s">
        <v>85</v>
      </c>
      <c r="L468" s="41" t="s">
        <v>2855</v>
      </c>
      <c r="M468" s="127">
        <v>42984</v>
      </c>
      <c r="N468" s="127">
        <v>43100</v>
      </c>
      <c r="O468" s="127">
        <v>43100</v>
      </c>
      <c r="P468" s="134">
        <f t="shared" si="38"/>
        <v>116</v>
      </c>
      <c r="Q468" s="136">
        <f t="shared" si="39"/>
        <v>3.8666666666666667</v>
      </c>
      <c r="R468" s="58"/>
      <c r="S468" s="47"/>
      <c r="T468" s="47"/>
      <c r="U468" s="47"/>
      <c r="V468" s="47"/>
      <c r="W468" s="47"/>
      <c r="X468" s="139">
        <f t="shared" si="41"/>
        <v>0</v>
      </c>
      <c r="Y468" s="48"/>
      <c r="Z468" s="49"/>
      <c r="AA468" s="47"/>
      <c r="AB468" s="47"/>
      <c r="AC468" s="47"/>
      <c r="AD468" s="47"/>
      <c r="AE468" s="47"/>
      <c r="AF468" s="47"/>
      <c r="AG468" s="41"/>
      <c r="AH468" s="41"/>
      <c r="AI468" s="41"/>
      <c r="AJ468" s="41"/>
      <c r="AK468" s="51" t="e">
        <f>IF(#REF!="TERMINADO",100,100*(#REF!-M468+1)/P468)</f>
        <v>#REF!</v>
      </c>
      <c r="AL468" s="157"/>
      <c r="AM468" s="59"/>
      <c r="AN468" s="159"/>
      <c r="AO468" s="159"/>
      <c r="AP468" s="159"/>
      <c r="AQ468" s="41"/>
      <c r="AR468" s="107"/>
    </row>
    <row r="469" spans="1:44" s="167" customFormat="1" ht="17" thickTop="1" thickBot="1" x14ac:dyDescent="0.25">
      <c r="A469" s="185">
        <v>465</v>
      </c>
      <c r="B469" s="41" t="s">
        <v>63</v>
      </c>
      <c r="C469" s="39">
        <v>42984</v>
      </c>
      <c r="D469" s="39"/>
      <c r="E469" s="40" t="s">
        <v>2856</v>
      </c>
      <c r="F469" s="129" t="s">
        <v>66</v>
      </c>
      <c r="G469" s="126" t="s">
        <v>75</v>
      </c>
      <c r="H469" s="41" t="s">
        <v>2079</v>
      </c>
      <c r="I469" s="42">
        <v>17500000</v>
      </c>
      <c r="J469" s="131">
        <f t="shared" si="42"/>
        <v>17500000</v>
      </c>
      <c r="K469" s="133" t="s">
        <v>85</v>
      </c>
      <c r="L469" s="41" t="s">
        <v>2857</v>
      </c>
      <c r="M469" s="127">
        <v>42984</v>
      </c>
      <c r="N469" s="127">
        <v>43084</v>
      </c>
      <c r="O469" s="127">
        <v>43084</v>
      </c>
      <c r="P469" s="134">
        <f t="shared" si="38"/>
        <v>100</v>
      </c>
      <c r="Q469" s="136">
        <f t="shared" si="39"/>
        <v>3.3333333333333335</v>
      </c>
      <c r="R469" s="58"/>
      <c r="S469" s="47"/>
      <c r="T469" s="47"/>
      <c r="U469" s="47"/>
      <c r="V469" s="47"/>
      <c r="W469" s="47"/>
      <c r="X469" s="139">
        <f t="shared" si="41"/>
        <v>0</v>
      </c>
      <c r="Y469" s="48"/>
      <c r="Z469" s="49"/>
      <c r="AA469" s="47"/>
      <c r="AB469" s="47"/>
      <c r="AC469" s="47"/>
      <c r="AD469" s="47"/>
      <c r="AE469" s="47"/>
      <c r="AF469" s="47"/>
      <c r="AG469" s="41"/>
      <c r="AH469" s="41"/>
      <c r="AI469" s="41"/>
      <c r="AJ469" s="41"/>
      <c r="AK469" s="51" t="e">
        <f>IF(#REF!="TERMINADO",100,100*(#REF!-M469+1)/P469)</f>
        <v>#REF!</v>
      </c>
      <c r="AL469" s="157"/>
      <c r="AM469" s="59"/>
      <c r="AN469" s="159"/>
      <c r="AO469" s="159"/>
      <c r="AP469" s="159"/>
      <c r="AQ469" s="41"/>
      <c r="AR469" s="107"/>
    </row>
    <row r="470" spans="1:44" s="167" customFormat="1" ht="17" thickTop="1" thickBot="1" x14ac:dyDescent="0.25">
      <c r="A470" s="185">
        <v>466</v>
      </c>
      <c r="B470" s="41" t="s">
        <v>2000</v>
      </c>
      <c r="C470" s="39">
        <v>42984</v>
      </c>
      <c r="D470" s="39"/>
      <c r="E470" s="40" t="s">
        <v>2858</v>
      </c>
      <c r="F470" s="129" t="s">
        <v>66</v>
      </c>
      <c r="G470" s="126" t="s">
        <v>75</v>
      </c>
      <c r="H470" s="41" t="s">
        <v>2079</v>
      </c>
      <c r="I470" s="42">
        <v>18000000</v>
      </c>
      <c r="J470" s="131">
        <f t="shared" si="42"/>
        <v>18000000</v>
      </c>
      <c r="K470" s="133" t="s">
        <v>85</v>
      </c>
      <c r="L470" s="41" t="s">
        <v>2010</v>
      </c>
      <c r="M470" s="127">
        <v>42984</v>
      </c>
      <c r="N470" s="127">
        <v>43100</v>
      </c>
      <c r="O470" s="127">
        <v>43100</v>
      </c>
      <c r="P470" s="134">
        <f t="shared" si="38"/>
        <v>116</v>
      </c>
      <c r="Q470" s="136">
        <f t="shared" si="39"/>
        <v>3.8666666666666667</v>
      </c>
      <c r="R470" s="58"/>
      <c r="S470" s="47"/>
      <c r="T470" s="47"/>
      <c r="U470" s="47"/>
      <c r="V470" s="47"/>
      <c r="W470" s="47"/>
      <c r="X470" s="139">
        <f t="shared" si="41"/>
        <v>0</v>
      </c>
      <c r="Y470" s="48"/>
      <c r="Z470" s="49"/>
      <c r="AA470" s="47"/>
      <c r="AB470" s="47"/>
      <c r="AC470" s="47"/>
      <c r="AD470" s="47"/>
      <c r="AE470" s="47"/>
      <c r="AF470" s="47"/>
      <c r="AG470" s="41"/>
      <c r="AH470" s="41"/>
      <c r="AI470" s="41"/>
      <c r="AJ470" s="41"/>
      <c r="AK470" s="51" t="e">
        <f>IF(#REF!="TERMINADO",100,100*(#REF!-M470+1)/P470)</f>
        <v>#REF!</v>
      </c>
      <c r="AL470" s="157"/>
      <c r="AM470" s="59"/>
      <c r="AN470" s="159"/>
      <c r="AO470" s="159"/>
      <c r="AP470" s="159"/>
      <c r="AQ470" s="41"/>
      <c r="AR470" s="107"/>
    </row>
    <row r="471" spans="1:44" s="167" customFormat="1" ht="17" thickTop="1" thickBot="1" x14ac:dyDescent="0.25">
      <c r="A471" s="185">
        <v>467</v>
      </c>
      <c r="B471" s="41" t="s">
        <v>63</v>
      </c>
      <c r="C471" s="39">
        <v>42984</v>
      </c>
      <c r="D471" s="39"/>
      <c r="E471" s="40" t="s">
        <v>2859</v>
      </c>
      <c r="F471" s="129" t="s">
        <v>66</v>
      </c>
      <c r="G471" s="126" t="s">
        <v>75</v>
      </c>
      <c r="H471" s="41" t="s">
        <v>2079</v>
      </c>
      <c r="I471" s="42">
        <v>20000000</v>
      </c>
      <c r="J471" s="131">
        <f t="shared" si="42"/>
        <v>20000000</v>
      </c>
      <c r="K471" s="133" t="s">
        <v>85</v>
      </c>
      <c r="L471" s="41" t="s">
        <v>2048</v>
      </c>
      <c r="M471" s="127">
        <v>42984</v>
      </c>
      <c r="N471" s="127">
        <v>43100</v>
      </c>
      <c r="O471" s="127">
        <v>43100</v>
      </c>
      <c r="P471" s="134">
        <f t="shared" si="38"/>
        <v>116</v>
      </c>
      <c r="Q471" s="136">
        <f t="shared" si="39"/>
        <v>3.8666666666666667</v>
      </c>
      <c r="R471" s="58"/>
      <c r="S471" s="47"/>
      <c r="T471" s="47"/>
      <c r="U471" s="47"/>
      <c r="V471" s="47"/>
      <c r="W471" s="47"/>
      <c r="X471" s="139">
        <f t="shared" si="41"/>
        <v>0</v>
      </c>
      <c r="Y471" s="48"/>
      <c r="Z471" s="49"/>
      <c r="AA471" s="47"/>
      <c r="AB471" s="47"/>
      <c r="AC471" s="47"/>
      <c r="AD471" s="47"/>
      <c r="AE471" s="47"/>
      <c r="AF471" s="47"/>
      <c r="AG471" s="41"/>
      <c r="AH471" s="41"/>
      <c r="AI471" s="41"/>
      <c r="AJ471" s="41"/>
      <c r="AK471" s="51" t="e">
        <f>IF(#REF!="TERMINADO",100,100*(#REF!-M471+1)/P471)</f>
        <v>#REF!</v>
      </c>
      <c r="AL471" s="157"/>
      <c r="AM471" s="59"/>
      <c r="AN471" s="159"/>
      <c r="AO471" s="159"/>
      <c r="AP471" s="159"/>
      <c r="AQ471" s="41"/>
      <c r="AR471" s="107"/>
    </row>
    <row r="472" spans="1:44" s="167" customFormat="1" ht="17" thickTop="1" thickBot="1" x14ac:dyDescent="0.25">
      <c r="A472" s="185">
        <v>468</v>
      </c>
      <c r="B472" s="126" t="s">
        <v>2011</v>
      </c>
      <c r="C472" s="39">
        <v>42984</v>
      </c>
      <c r="D472" s="39"/>
      <c r="E472" s="40" t="s">
        <v>2860</v>
      </c>
      <c r="F472" s="129" t="s">
        <v>66</v>
      </c>
      <c r="G472" s="126" t="s">
        <v>75</v>
      </c>
      <c r="H472" s="41" t="s">
        <v>2079</v>
      </c>
      <c r="I472" s="42">
        <v>16000000</v>
      </c>
      <c r="J472" s="131">
        <f t="shared" si="42"/>
        <v>16000000</v>
      </c>
      <c r="K472" s="133" t="s">
        <v>85</v>
      </c>
      <c r="L472" s="41" t="s">
        <v>2187</v>
      </c>
      <c r="M472" s="127">
        <v>42984</v>
      </c>
      <c r="N472" s="127">
        <v>43100</v>
      </c>
      <c r="O472" s="127">
        <v>43100</v>
      </c>
      <c r="P472" s="134">
        <f t="shared" si="38"/>
        <v>116</v>
      </c>
      <c r="Q472" s="136">
        <f t="shared" si="39"/>
        <v>3.8666666666666667</v>
      </c>
      <c r="R472" s="58"/>
      <c r="S472" s="47"/>
      <c r="T472" s="47"/>
      <c r="U472" s="47"/>
      <c r="V472" s="47"/>
      <c r="W472" s="47"/>
      <c r="X472" s="139">
        <f t="shared" si="41"/>
        <v>0</v>
      </c>
      <c r="Y472" s="48"/>
      <c r="Z472" s="49"/>
      <c r="AA472" s="47"/>
      <c r="AB472" s="47"/>
      <c r="AC472" s="47"/>
      <c r="AD472" s="47"/>
      <c r="AE472" s="47"/>
      <c r="AF472" s="47"/>
      <c r="AG472" s="41"/>
      <c r="AH472" s="41"/>
      <c r="AI472" s="41"/>
      <c r="AJ472" s="41"/>
      <c r="AK472" s="51" t="e">
        <f>IF(#REF!="TERMINADO",100,100*(#REF!-M472+1)/P472)</f>
        <v>#REF!</v>
      </c>
      <c r="AL472" s="157"/>
      <c r="AM472" s="59"/>
      <c r="AN472" s="159"/>
      <c r="AO472" s="159"/>
      <c r="AP472" s="159"/>
      <c r="AQ472" s="41"/>
      <c r="AR472" s="107"/>
    </row>
    <row r="473" spans="1:44" s="167" customFormat="1" ht="17" thickTop="1" thickBot="1" x14ac:dyDescent="0.25">
      <c r="A473" s="185">
        <v>469</v>
      </c>
      <c r="B473" s="41" t="s">
        <v>2158</v>
      </c>
      <c r="C473" s="39">
        <v>42986</v>
      </c>
      <c r="D473" s="39"/>
      <c r="E473" s="40" t="s">
        <v>2861</v>
      </c>
      <c r="F473" s="129" t="s">
        <v>66</v>
      </c>
      <c r="G473" s="126" t="s">
        <v>75</v>
      </c>
      <c r="H473" s="41" t="s">
        <v>2079</v>
      </c>
      <c r="I473" s="42">
        <v>20000000</v>
      </c>
      <c r="J473" s="131">
        <f t="shared" si="42"/>
        <v>20000000</v>
      </c>
      <c r="K473" s="133" t="s">
        <v>85</v>
      </c>
      <c r="L473" s="41" t="s">
        <v>2862</v>
      </c>
      <c r="M473" s="127">
        <v>42989</v>
      </c>
      <c r="N473" s="127">
        <v>43100</v>
      </c>
      <c r="O473" s="127">
        <v>43100</v>
      </c>
      <c r="P473" s="134">
        <f t="shared" si="38"/>
        <v>111</v>
      </c>
      <c r="Q473" s="136">
        <f t="shared" si="39"/>
        <v>3.7</v>
      </c>
      <c r="R473" s="58"/>
      <c r="S473" s="47"/>
      <c r="T473" s="47"/>
      <c r="U473" s="47"/>
      <c r="V473" s="47"/>
      <c r="W473" s="47"/>
      <c r="X473" s="139">
        <f t="shared" si="41"/>
        <v>0</v>
      </c>
      <c r="Y473" s="48"/>
      <c r="Z473" s="49"/>
      <c r="AA473" s="47"/>
      <c r="AB473" s="47"/>
      <c r="AC473" s="47"/>
      <c r="AD473" s="47"/>
      <c r="AE473" s="47"/>
      <c r="AF473" s="47"/>
      <c r="AG473" s="41"/>
      <c r="AH473" s="41"/>
      <c r="AI473" s="41"/>
      <c r="AJ473" s="41"/>
      <c r="AK473" s="51" t="e">
        <f>IF(#REF!="TERMINADO",100,100*(#REF!-M473+1)/P473)</f>
        <v>#REF!</v>
      </c>
      <c r="AL473" s="157"/>
      <c r="AM473" s="59"/>
      <c r="AN473" s="159"/>
      <c r="AO473" s="159"/>
      <c r="AP473" s="159"/>
      <c r="AQ473" s="41"/>
      <c r="AR473" s="107"/>
    </row>
    <row r="474" spans="1:44" s="167" customFormat="1" ht="17" thickTop="1" thickBot="1" x14ac:dyDescent="0.25">
      <c r="A474" s="185">
        <v>470</v>
      </c>
      <c r="B474" s="41" t="s">
        <v>2160</v>
      </c>
      <c r="C474" s="39">
        <v>42986</v>
      </c>
      <c r="D474" s="39"/>
      <c r="E474" s="40" t="s">
        <v>2863</v>
      </c>
      <c r="F474" s="129" t="s">
        <v>66</v>
      </c>
      <c r="G474" s="126" t="s">
        <v>71</v>
      </c>
      <c r="H474" s="41" t="s">
        <v>2079</v>
      </c>
      <c r="I474" s="42">
        <v>12000000</v>
      </c>
      <c r="J474" s="131">
        <f t="shared" si="42"/>
        <v>12000000</v>
      </c>
      <c r="K474" s="133" t="s">
        <v>85</v>
      </c>
      <c r="L474" s="41" t="s">
        <v>2864</v>
      </c>
      <c r="M474" s="127">
        <v>42986</v>
      </c>
      <c r="N474" s="127">
        <v>43100</v>
      </c>
      <c r="O474" s="127">
        <v>43100</v>
      </c>
      <c r="P474" s="134">
        <f t="shared" si="38"/>
        <v>114</v>
      </c>
      <c r="Q474" s="136">
        <f t="shared" si="39"/>
        <v>3.8</v>
      </c>
      <c r="R474" s="58"/>
      <c r="S474" s="47"/>
      <c r="T474" s="47"/>
      <c r="U474" s="47"/>
      <c r="V474" s="47"/>
      <c r="W474" s="47"/>
      <c r="X474" s="139">
        <f t="shared" si="41"/>
        <v>0</v>
      </c>
      <c r="Y474" s="48"/>
      <c r="Z474" s="49"/>
      <c r="AA474" s="47"/>
      <c r="AB474" s="47"/>
      <c r="AC474" s="47"/>
      <c r="AD474" s="47"/>
      <c r="AE474" s="47"/>
      <c r="AF474" s="47"/>
      <c r="AG474" s="41"/>
      <c r="AH474" s="41"/>
      <c r="AI474" s="41"/>
      <c r="AJ474" s="41"/>
      <c r="AK474" s="51" t="e">
        <f>IF(#REF!="TERMINADO",100,100*(#REF!-M474+1)/P474)</f>
        <v>#REF!</v>
      </c>
      <c r="AL474" s="157"/>
      <c r="AM474" s="59"/>
      <c r="AN474" s="159"/>
      <c r="AO474" s="159"/>
      <c r="AP474" s="159"/>
      <c r="AQ474" s="41"/>
      <c r="AR474" s="107"/>
    </row>
    <row r="475" spans="1:44" s="167" customFormat="1" ht="17" thickTop="1" thickBot="1" x14ac:dyDescent="0.25">
      <c r="A475" s="185">
        <v>471</v>
      </c>
      <c r="B475" s="41" t="s">
        <v>2160</v>
      </c>
      <c r="C475" s="39">
        <v>42986</v>
      </c>
      <c r="D475" s="39"/>
      <c r="E475" s="40" t="s">
        <v>2865</v>
      </c>
      <c r="F475" s="129" t="s">
        <v>66</v>
      </c>
      <c r="G475" s="126" t="s">
        <v>75</v>
      </c>
      <c r="H475" s="41" t="s">
        <v>2079</v>
      </c>
      <c r="I475" s="42">
        <v>24000000</v>
      </c>
      <c r="J475" s="131">
        <f t="shared" si="42"/>
        <v>24000000</v>
      </c>
      <c r="K475" s="133" t="s">
        <v>85</v>
      </c>
      <c r="L475" s="41" t="s">
        <v>2866</v>
      </c>
      <c r="M475" s="127">
        <v>42986</v>
      </c>
      <c r="N475" s="127">
        <v>43100</v>
      </c>
      <c r="O475" s="127">
        <v>43100</v>
      </c>
      <c r="P475" s="134">
        <f t="shared" si="38"/>
        <v>114</v>
      </c>
      <c r="Q475" s="136">
        <f t="shared" si="39"/>
        <v>3.8</v>
      </c>
      <c r="R475" s="58"/>
      <c r="S475" s="47"/>
      <c r="T475" s="47"/>
      <c r="U475" s="47"/>
      <c r="V475" s="47"/>
      <c r="W475" s="47"/>
      <c r="X475" s="139">
        <f t="shared" si="41"/>
        <v>0</v>
      </c>
      <c r="Y475" s="48"/>
      <c r="Z475" s="49"/>
      <c r="AA475" s="47"/>
      <c r="AB475" s="47"/>
      <c r="AC475" s="47"/>
      <c r="AD475" s="47"/>
      <c r="AE475" s="47"/>
      <c r="AF475" s="47"/>
      <c r="AG475" s="41"/>
      <c r="AH475" s="41"/>
      <c r="AI475" s="41"/>
      <c r="AJ475" s="41"/>
      <c r="AK475" s="51" t="e">
        <f>IF(#REF!="TERMINADO",100,100*(#REF!-M475+1)/P475)</f>
        <v>#REF!</v>
      </c>
      <c r="AL475" s="157"/>
      <c r="AM475" s="59"/>
      <c r="AN475" s="159"/>
      <c r="AO475" s="159"/>
      <c r="AP475" s="159"/>
      <c r="AQ475" s="41"/>
      <c r="AR475" s="107"/>
    </row>
    <row r="476" spans="1:44" s="167" customFormat="1" ht="17" thickTop="1" thickBot="1" x14ac:dyDescent="0.25">
      <c r="A476" s="185">
        <v>472</v>
      </c>
      <c r="B476" s="41" t="s">
        <v>2000</v>
      </c>
      <c r="C476" s="39">
        <v>42986</v>
      </c>
      <c r="D476" s="39"/>
      <c r="E476" s="40" t="s">
        <v>2867</v>
      </c>
      <c r="F476" s="129" t="s">
        <v>66</v>
      </c>
      <c r="G476" s="126" t="s">
        <v>75</v>
      </c>
      <c r="H476" s="41" t="s">
        <v>2079</v>
      </c>
      <c r="I476" s="42">
        <v>25200000</v>
      </c>
      <c r="J476" s="131">
        <f t="shared" si="42"/>
        <v>25200000</v>
      </c>
      <c r="K476" s="133" t="s">
        <v>85</v>
      </c>
      <c r="L476" s="41" t="s">
        <v>2026</v>
      </c>
      <c r="M476" s="127">
        <v>42986</v>
      </c>
      <c r="N476" s="127">
        <v>43100</v>
      </c>
      <c r="O476" s="127">
        <v>43100</v>
      </c>
      <c r="P476" s="134">
        <f t="shared" si="38"/>
        <v>114</v>
      </c>
      <c r="Q476" s="136">
        <f t="shared" si="39"/>
        <v>3.8</v>
      </c>
      <c r="R476" s="58"/>
      <c r="S476" s="47"/>
      <c r="T476" s="47"/>
      <c r="U476" s="47"/>
      <c r="V476" s="47"/>
      <c r="W476" s="47"/>
      <c r="X476" s="139">
        <f t="shared" si="41"/>
        <v>0</v>
      </c>
      <c r="Y476" s="48"/>
      <c r="Z476" s="49"/>
      <c r="AA476" s="47"/>
      <c r="AB476" s="47"/>
      <c r="AC476" s="47"/>
      <c r="AD476" s="47"/>
      <c r="AE476" s="47"/>
      <c r="AF476" s="47"/>
      <c r="AG476" s="41"/>
      <c r="AH476" s="41"/>
      <c r="AI476" s="41"/>
      <c r="AJ476" s="41"/>
      <c r="AK476" s="51" t="e">
        <f>IF(#REF!="TERMINADO",100,100*(#REF!-M476+1)/P476)</f>
        <v>#REF!</v>
      </c>
      <c r="AL476" s="157"/>
      <c r="AM476" s="59"/>
      <c r="AN476" s="159"/>
      <c r="AO476" s="159"/>
      <c r="AP476" s="159"/>
      <c r="AQ476" s="41"/>
      <c r="AR476" s="107"/>
    </row>
    <row r="477" spans="1:44" s="167" customFormat="1" ht="17" thickTop="1" thickBot="1" x14ac:dyDescent="0.25">
      <c r="A477" s="185">
        <v>473</v>
      </c>
      <c r="B477" s="41" t="s">
        <v>2011</v>
      </c>
      <c r="C477" s="39">
        <v>42986</v>
      </c>
      <c r="D477" s="39"/>
      <c r="E477" s="40" t="s">
        <v>2868</v>
      </c>
      <c r="F477" s="129" t="s">
        <v>66</v>
      </c>
      <c r="G477" s="126" t="s">
        <v>75</v>
      </c>
      <c r="H477" s="41" t="s">
        <v>2079</v>
      </c>
      <c r="I477" s="42">
        <v>16000000</v>
      </c>
      <c r="J477" s="131">
        <f t="shared" si="42"/>
        <v>16000000</v>
      </c>
      <c r="K477" s="133" t="s">
        <v>85</v>
      </c>
      <c r="L477" s="41" t="s">
        <v>2013</v>
      </c>
      <c r="M477" s="127">
        <v>42990</v>
      </c>
      <c r="N477" s="127">
        <v>43100</v>
      </c>
      <c r="O477" s="127">
        <v>43100</v>
      </c>
      <c r="P477" s="134">
        <f t="shared" si="38"/>
        <v>110</v>
      </c>
      <c r="Q477" s="136">
        <f t="shared" si="39"/>
        <v>3.6666666666666665</v>
      </c>
      <c r="R477" s="58"/>
      <c r="S477" s="47"/>
      <c r="T477" s="47"/>
      <c r="U477" s="47"/>
      <c r="V477" s="47"/>
      <c r="W477" s="47"/>
      <c r="X477" s="139">
        <f t="shared" si="41"/>
        <v>0</v>
      </c>
      <c r="Y477" s="48"/>
      <c r="Z477" s="49"/>
      <c r="AA477" s="47"/>
      <c r="AB477" s="47"/>
      <c r="AC477" s="47"/>
      <c r="AD477" s="47"/>
      <c r="AE477" s="47"/>
      <c r="AF477" s="47"/>
      <c r="AG477" s="41"/>
      <c r="AH477" s="41"/>
      <c r="AI477" s="41"/>
      <c r="AJ477" s="41"/>
      <c r="AK477" s="51" t="e">
        <f>IF(#REF!="TERMINADO",100,100*(#REF!-M477+1)/P477)</f>
        <v>#REF!</v>
      </c>
      <c r="AL477" s="157"/>
      <c r="AM477" s="59"/>
      <c r="AN477" s="159"/>
      <c r="AO477" s="159"/>
      <c r="AP477" s="159"/>
      <c r="AQ477" s="41"/>
      <c r="AR477" s="107"/>
    </row>
    <row r="478" spans="1:44" s="167" customFormat="1" ht="17" thickTop="1" thickBot="1" x14ac:dyDescent="0.25">
      <c r="A478" s="185">
        <v>474</v>
      </c>
      <c r="B478" s="126" t="s">
        <v>597</v>
      </c>
      <c r="C478" s="39">
        <v>42986</v>
      </c>
      <c r="D478" s="39"/>
      <c r="E478" s="40" t="s">
        <v>2869</v>
      </c>
      <c r="F478" s="129" t="s">
        <v>66</v>
      </c>
      <c r="G478" s="126" t="s">
        <v>75</v>
      </c>
      <c r="H478" s="41" t="s">
        <v>2079</v>
      </c>
      <c r="I478" s="42">
        <v>21000000</v>
      </c>
      <c r="J478" s="131">
        <f t="shared" si="42"/>
        <v>21000000</v>
      </c>
      <c r="K478" s="133" t="s">
        <v>85</v>
      </c>
      <c r="L478" s="209" t="s">
        <v>2060</v>
      </c>
      <c r="M478" s="127">
        <v>42986</v>
      </c>
      <c r="N478" s="127">
        <v>43095</v>
      </c>
      <c r="O478" s="127">
        <v>43095</v>
      </c>
      <c r="P478" s="134">
        <f t="shared" si="38"/>
        <v>109</v>
      </c>
      <c r="Q478" s="136">
        <f t="shared" si="39"/>
        <v>3.6333333333333333</v>
      </c>
      <c r="R478" s="58"/>
      <c r="S478" s="47"/>
      <c r="T478" s="47"/>
      <c r="U478" s="47"/>
      <c r="V478" s="47"/>
      <c r="W478" s="47"/>
      <c r="X478" s="139">
        <f t="shared" si="41"/>
        <v>0</v>
      </c>
      <c r="Y478" s="48"/>
      <c r="Z478" s="49"/>
      <c r="AA478" s="47"/>
      <c r="AB478" s="47"/>
      <c r="AC478" s="47"/>
      <c r="AD478" s="47"/>
      <c r="AE478" s="47"/>
      <c r="AF478" s="47"/>
      <c r="AG478" s="41"/>
      <c r="AH478" s="41"/>
      <c r="AI478" s="41"/>
      <c r="AJ478" s="41"/>
      <c r="AK478" s="51" t="e">
        <f>IF(#REF!="TERMINADO",100,100*(#REF!-M478+1)/P478)</f>
        <v>#REF!</v>
      </c>
      <c r="AL478" s="157"/>
      <c r="AM478" s="59"/>
      <c r="AN478" s="159"/>
      <c r="AO478" s="159"/>
      <c r="AP478" s="159"/>
      <c r="AQ478" s="41"/>
      <c r="AR478" s="107"/>
    </row>
    <row r="479" spans="1:44" s="167" customFormat="1" ht="17" thickTop="1" thickBot="1" x14ac:dyDescent="0.25">
      <c r="A479" s="185">
        <v>475</v>
      </c>
      <c r="B479" s="41" t="s">
        <v>333</v>
      </c>
      <c r="C479" s="39">
        <v>42986</v>
      </c>
      <c r="D479" s="39"/>
      <c r="E479" s="40" t="s">
        <v>2870</v>
      </c>
      <c r="F479" s="129" t="s">
        <v>66</v>
      </c>
      <c r="G479" s="126" t="s">
        <v>75</v>
      </c>
      <c r="H479" s="41" t="s">
        <v>2079</v>
      </c>
      <c r="I479" s="42">
        <v>5960000</v>
      </c>
      <c r="J479" s="131">
        <f t="shared" si="42"/>
        <v>5960000</v>
      </c>
      <c r="K479" s="133" t="s">
        <v>85</v>
      </c>
      <c r="L479" s="41" t="s">
        <v>2871</v>
      </c>
      <c r="M479" s="127">
        <v>42986</v>
      </c>
      <c r="N479" s="127">
        <v>43015</v>
      </c>
      <c r="O479" s="127">
        <v>43015</v>
      </c>
      <c r="P479" s="134">
        <f t="shared" si="38"/>
        <v>29</v>
      </c>
      <c r="Q479" s="136">
        <f t="shared" si="39"/>
        <v>0.96666666666666667</v>
      </c>
      <c r="R479" s="58"/>
      <c r="S479" s="47"/>
      <c r="T479" s="47"/>
      <c r="U479" s="47"/>
      <c r="V479" s="47"/>
      <c r="W479" s="47"/>
      <c r="X479" s="139">
        <f t="shared" si="41"/>
        <v>0</v>
      </c>
      <c r="Y479" s="48"/>
      <c r="Z479" s="49"/>
      <c r="AA479" s="47"/>
      <c r="AB479" s="47"/>
      <c r="AC479" s="47"/>
      <c r="AD479" s="47"/>
      <c r="AE479" s="47"/>
      <c r="AF479" s="47"/>
      <c r="AG479" s="41"/>
      <c r="AH479" s="41"/>
      <c r="AI479" s="41"/>
      <c r="AJ479" s="41"/>
      <c r="AK479" s="51" t="e">
        <f>IF(#REF!="TERMINADO",100,100*(#REF!-M479+1)/P479)</f>
        <v>#REF!</v>
      </c>
      <c r="AL479" s="157"/>
      <c r="AM479" s="59"/>
      <c r="AN479" s="159"/>
      <c r="AO479" s="159"/>
      <c r="AP479" s="159"/>
      <c r="AQ479" s="41"/>
      <c r="AR479" s="107"/>
    </row>
    <row r="480" spans="1:44" s="167" customFormat="1" ht="17" thickTop="1" thickBot="1" x14ac:dyDescent="0.25">
      <c r="A480" s="185">
        <v>476</v>
      </c>
      <c r="B480" s="41" t="s">
        <v>2011</v>
      </c>
      <c r="C480" s="39">
        <v>42986</v>
      </c>
      <c r="D480" s="39"/>
      <c r="E480" s="40" t="s">
        <v>2872</v>
      </c>
      <c r="F480" s="129" t="s">
        <v>66</v>
      </c>
      <c r="G480" s="126" t="s">
        <v>75</v>
      </c>
      <c r="H480" s="41" t="s">
        <v>2079</v>
      </c>
      <c r="I480" s="42">
        <v>15000000</v>
      </c>
      <c r="J480" s="131">
        <f t="shared" si="42"/>
        <v>15000000</v>
      </c>
      <c r="K480" s="133" t="s">
        <v>85</v>
      </c>
      <c r="L480" s="41" t="s">
        <v>2873</v>
      </c>
      <c r="M480" s="127">
        <v>42986</v>
      </c>
      <c r="N480" s="127">
        <v>43100</v>
      </c>
      <c r="O480" s="127">
        <v>43100</v>
      </c>
      <c r="P480" s="134">
        <f t="shared" si="38"/>
        <v>114</v>
      </c>
      <c r="Q480" s="136">
        <f t="shared" si="39"/>
        <v>3.8</v>
      </c>
      <c r="R480" s="58"/>
      <c r="S480" s="47"/>
      <c r="T480" s="47"/>
      <c r="U480" s="47"/>
      <c r="V480" s="47"/>
      <c r="W480" s="47"/>
      <c r="X480" s="139">
        <f t="shared" si="41"/>
        <v>0</v>
      </c>
      <c r="Y480" s="48"/>
      <c r="Z480" s="49"/>
      <c r="AA480" s="47"/>
      <c r="AB480" s="47"/>
      <c r="AC480" s="47"/>
      <c r="AD480" s="47"/>
      <c r="AE480" s="47"/>
      <c r="AF480" s="47"/>
      <c r="AG480" s="41"/>
      <c r="AH480" s="41"/>
      <c r="AI480" s="41"/>
      <c r="AJ480" s="41"/>
      <c r="AK480" s="51" t="e">
        <f>IF(#REF!="TERMINADO",100,100*(#REF!-M480+1)/P480)</f>
        <v>#REF!</v>
      </c>
      <c r="AL480" s="157"/>
      <c r="AM480" s="59"/>
      <c r="AN480" s="159"/>
      <c r="AO480" s="159"/>
      <c r="AP480" s="159"/>
      <c r="AQ480" s="41"/>
      <c r="AR480" s="107"/>
    </row>
    <row r="481" spans="1:44" s="167" customFormat="1" ht="17" thickTop="1" thickBot="1" x14ac:dyDescent="0.25">
      <c r="A481" s="185">
        <v>477</v>
      </c>
      <c r="B481" s="41" t="s">
        <v>63</v>
      </c>
      <c r="C481" s="39">
        <v>42986</v>
      </c>
      <c r="D481" s="39"/>
      <c r="E481" s="40" t="s">
        <v>2874</v>
      </c>
      <c r="F481" s="129" t="s">
        <v>66</v>
      </c>
      <c r="G481" s="126" t="s">
        <v>75</v>
      </c>
      <c r="H481" s="41" t="s">
        <v>2079</v>
      </c>
      <c r="I481" s="42">
        <v>15306666</v>
      </c>
      <c r="J481" s="131">
        <f t="shared" si="42"/>
        <v>15306666</v>
      </c>
      <c r="K481" s="133" t="s">
        <v>85</v>
      </c>
      <c r="L481" s="41" t="s">
        <v>2126</v>
      </c>
      <c r="M481" s="127">
        <v>42986</v>
      </c>
      <c r="N481" s="127">
        <v>43100</v>
      </c>
      <c r="O481" s="127">
        <v>43100</v>
      </c>
      <c r="P481" s="134">
        <f t="shared" si="38"/>
        <v>114</v>
      </c>
      <c r="Q481" s="136">
        <f t="shared" si="39"/>
        <v>3.8</v>
      </c>
      <c r="R481" s="58"/>
      <c r="S481" s="47"/>
      <c r="T481" s="47"/>
      <c r="U481" s="47"/>
      <c r="V481" s="47"/>
      <c r="W481" s="47"/>
      <c r="X481" s="139">
        <f t="shared" si="41"/>
        <v>0</v>
      </c>
      <c r="Y481" s="48"/>
      <c r="Z481" s="49"/>
      <c r="AA481" s="47"/>
      <c r="AB481" s="47"/>
      <c r="AC481" s="47"/>
      <c r="AD481" s="47"/>
      <c r="AE481" s="47"/>
      <c r="AF481" s="47"/>
      <c r="AG481" s="41"/>
      <c r="AH481" s="41"/>
      <c r="AI481" s="41"/>
      <c r="AJ481" s="41"/>
      <c r="AK481" s="51" t="e">
        <f>IF(#REF!="TERMINADO",100,100*(#REF!-M481+1)/P481)</f>
        <v>#REF!</v>
      </c>
      <c r="AL481" s="157"/>
      <c r="AM481" s="59"/>
      <c r="AN481" s="159"/>
      <c r="AO481" s="159"/>
      <c r="AP481" s="159"/>
      <c r="AQ481" s="41"/>
      <c r="AR481" s="107"/>
    </row>
    <row r="482" spans="1:44" s="167" customFormat="1" ht="17" thickTop="1" thickBot="1" x14ac:dyDescent="0.25">
      <c r="A482" s="185">
        <v>478</v>
      </c>
      <c r="B482" s="41" t="s">
        <v>2000</v>
      </c>
      <c r="C482" s="39">
        <v>42986</v>
      </c>
      <c r="D482" s="39"/>
      <c r="E482" s="40" t="s">
        <v>2875</v>
      </c>
      <c r="F482" s="129" t="s">
        <v>66</v>
      </c>
      <c r="G482" s="126" t="s">
        <v>75</v>
      </c>
      <c r="H482" s="41" t="s">
        <v>2079</v>
      </c>
      <c r="I482" s="42">
        <v>20000000</v>
      </c>
      <c r="J482" s="131">
        <f t="shared" si="42"/>
        <v>20000000</v>
      </c>
      <c r="K482" s="133" t="s">
        <v>85</v>
      </c>
      <c r="L482" s="41" t="s">
        <v>2066</v>
      </c>
      <c r="M482" s="127">
        <v>42986</v>
      </c>
      <c r="N482" s="127">
        <v>43100</v>
      </c>
      <c r="O482" s="127">
        <v>43100</v>
      </c>
      <c r="P482" s="134">
        <f t="shared" si="38"/>
        <v>114</v>
      </c>
      <c r="Q482" s="136">
        <f t="shared" si="39"/>
        <v>3.8</v>
      </c>
      <c r="R482" s="58"/>
      <c r="S482" s="47"/>
      <c r="T482" s="47"/>
      <c r="U482" s="47"/>
      <c r="V482" s="47"/>
      <c r="W482" s="47"/>
      <c r="X482" s="139">
        <f t="shared" si="41"/>
        <v>0</v>
      </c>
      <c r="Y482" s="48"/>
      <c r="Z482" s="49"/>
      <c r="AA482" s="47"/>
      <c r="AB482" s="47"/>
      <c r="AC482" s="47"/>
      <c r="AD482" s="47"/>
      <c r="AE482" s="47"/>
      <c r="AF482" s="47"/>
      <c r="AG482" s="41"/>
      <c r="AH482" s="41"/>
      <c r="AI482" s="41"/>
      <c r="AJ482" s="41"/>
      <c r="AK482" s="51" t="e">
        <f>IF(#REF!="TERMINADO",100,100*(#REF!-M482+1)/P482)</f>
        <v>#REF!</v>
      </c>
      <c r="AL482" s="157"/>
      <c r="AM482" s="59"/>
      <c r="AN482" s="159"/>
      <c r="AO482" s="159"/>
      <c r="AP482" s="159"/>
      <c r="AQ482" s="41"/>
      <c r="AR482" s="107"/>
    </row>
    <row r="483" spans="1:44" s="167" customFormat="1" ht="17" thickTop="1" thickBot="1" x14ac:dyDescent="0.25">
      <c r="A483" s="185">
        <v>479</v>
      </c>
      <c r="B483" s="41" t="s">
        <v>1125</v>
      </c>
      <c r="C483" s="39">
        <v>42989</v>
      </c>
      <c r="D483" s="39"/>
      <c r="E483" s="40" t="s">
        <v>2876</v>
      </c>
      <c r="F483" s="129" t="s">
        <v>66</v>
      </c>
      <c r="G483" s="126" t="s">
        <v>75</v>
      </c>
      <c r="H483" s="41" t="s">
        <v>2079</v>
      </c>
      <c r="I483" s="42">
        <v>6000000</v>
      </c>
      <c r="J483" s="131">
        <f t="shared" si="42"/>
        <v>6000000</v>
      </c>
      <c r="K483" s="133" t="s">
        <v>85</v>
      </c>
      <c r="L483" s="41" t="s">
        <v>2877</v>
      </c>
      <c r="M483" s="127">
        <v>42989</v>
      </c>
      <c r="N483" s="127">
        <v>43079</v>
      </c>
      <c r="O483" s="127">
        <v>43079</v>
      </c>
      <c r="P483" s="134">
        <f t="shared" si="38"/>
        <v>90</v>
      </c>
      <c r="Q483" s="136">
        <f t="shared" si="39"/>
        <v>3</v>
      </c>
      <c r="R483" s="58"/>
      <c r="S483" s="47"/>
      <c r="T483" s="47"/>
      <c r="U483" s="47"/>
      <c r="V483" s="47"/>
      <c r="W483" s="47"/>
      <c r="X483" s="139">
        <f t="shared" si="41"/>
        <v>0</v>
      </c>
      <c r="Y483" s="48"/>
      <c r="Z483" s="49"/>
      <c r="AA483" s="47"/>
      <c r="AB483" s="47"/>
      <c r="AC483" s="47"/>
      <c r="AD483" s="47"/>
      <c r="AE483" s="47"/>
      <c r="AF483" s="47"/>
      <c r="AG483" s="41"/>
      <c r="AH483" s="41"/>
      <c r="AI483" s="41"/>
      <c r="AJ483" s="41"/>
      <c r="AK483" s="51" t="e">
        <f>IF(#REF!="TERMINADO",100,100*(#REF!-M483+1)/P483)</f>
        <v>#REF!</v>
      </c>
      <c r="AL483" s="157"/>
      <c r="AM483" s="59" t="s">
        <v>2878</v>
      </c>
      <c r="AN483" s="159"/>
      <c r="AO483" s="159"/>
      <c r="AP483" s="159"/>
      <c r="AQ483" s="41"/>
      <c r="AR483" s="107"/>
    </row>
    <row r="484" spans="1:44" s="167" customFormat="1" ht="17" thickTop="1" thickBot="1" x14ac:dyDescent="0.25">
      <c r="A484" s="185">
        <v>480</v>
      </c>
      <c r="B484" s="126" t="s">
        <v>597</v>
      </c>
      <c r="C484" s="39">
        <v>42989</v>
      </c>
      <c r="D484" s="39"/>
      <c r="E484" s="40" t="s">
        <v>2879</v>
      </c>
      <c r="F484" s="129" t="s">
        <v>66</v>
      </c>
      <c r="G484" s="126" t="s">
        <v>71</v>
      </c>
      <c r="H484" s="41" t="s">
        <v>2079</v>
      </c>
      <c r="I484" s="42">
        <v>11550000</v>
      </c>
      <c r="J484" s="131">
        <f t="shared" si="42"/>
        <v>11550000</v>
      </c>
      <c r="K484" s="133" t="s">
        <v>85</v>
      </c>
      <c r="L484" s="41" t="s">
        <v>2716</v>
      </c>
      <c r="M484" s="127">
        <v>42989</v>
      </c>
      <c r="N484" s="127">
        <v>43084</v>
      </c>
      <c r="O484" s="127">
        <v>43084</v>
      </c>
      <c r="P484" s="134">
        <f t="shared" si="38"/>
        <v>95</v>
      </c>
      <c r="Q484" s="136">
        <f t="shared" si="39"/>
        <v>3.1666666666666665</v>
      </c>
      <c r="R484" s="58"/>
      <c r="S484" s="47"/>
      <c r="T484" s="47"/>
      <c r="U484" s="47"/>
      <c r="V484" s="47"/>
      <c r="W484" s="47"/>
      <c r="X484" s="139">
        <f t="shared" si="41"/>
        <v>0</v>
      </c>
      <c r="Y484" s="48"/>
      <c r="Z484" s="49"/>
      <c r="AA484" s="47"/>
      <c r="AB484" s="47"/>
      <c r="AC484" s="47"/>
      <c r="AD484" s="47"/>
      <c r="AE484" s="47"/>
      <c r="AF484" s="47"/>
      <c r="AG484" s="41"/>
      <c r="AH484" s="41"/>
      <c r="AI484" s="41"/>
      <c r="AJ484" s="41"/>
      <c r="AK484" s="51" t="e">
        <f>IF(#REF!="TERMINADO",100,100*(#REF!-M484+1)/P484)</f>
        <v>#REF!</v>
      </c>
      <c r="AL484" s="157"/>
      <c r="AM484" s="59"/>
      <c r="AN484" s="159"/>
      <c r="AO484" s="159"/>
      <c r="AP484" s="159"/>
      <c r="AQ484" s="41"/>
      <c r="AR484" s="107"/>
    </row>
    <row r="485" spans="1:44" s="167" customFormat="1" ht="17" thickTop="1" thickBot="1" x14ac:dyDescent="0.25">
      <c r="A485" s="185">
        <v>481</v>
      </c>
      <c r="B485" s="41" t="s">
        <v>1987</v>
      </c>
      <c r="C485" s="39">
        <v>42989</v>
      </c>
      <c r="D485" s="39"/>
      <c r="E485" s="40" t="s">
        <v>2880</v>
      </c>
      <c r="F485" s="129" t="s">
        <v>66</v>
      </c>
      <c r="G485" s="126" t="s">
        <v>75</v>
      </c>
      <c r="H485" s="41" t="s">
        <v>2079</v>
      </c>
      <c r="I485" s="42">
        <v>12833333</v>
      </c>
      <c r="J485" s="131">
        <f t="shared" si="42"/>
        <v>12833333</v>
      </c>
      <c r="K485" s="133" t="s">
        <v>85</v>
      </c>
      <c r="L485" s="41" t="s">
        <v>2478</v>
      </c>
      <c r="M485" s="127">
        <v>42989</v>
      </c>
      <c r="N485" s="127">
        <v>43100</v>
      </c>
      <c r="O485" s="127">
        <v>43100</v>
      </c>
      <c r="P485" s="134">
        <f t="shared" si="38"/>
        <v>111</v>
      </c>
      <c r="Q485" s="136">
        <f t="shared" si="39"/>
        <v>3.7</v>
      </c>
      <c r="R485" s="58"/>
      <c r="S485" s="47"/>
      <c r="T485" s="47"/>
      <c r="U485" s="47"/>
      <c r="V485" s="47"/>
      <c r="W485" s="47"/>
      <c r="X485" s="139">
        <f t="shared" si="41"/>
        <v>0</v>
      </c>
      <c r="Y485" s="48"/>
      <c r="Z485" s="49"/>
      <c r="AA485" s="47"/>
      <c r="AB485" s="47"/>
      <c r="AC485" s="47"/>
      <c r="AD485" s="47"/>
      <c r="AE485" s="47"/>
      <c r="AF485" s="47"/>
      <c r="AG485" s="41"/>
      <c r="AH485" s="41"/>
      <c r="AI485" s="41"/>
      <c r="AJ485" s="41"/>
      <c r="AK485" s="51" t="e">
        <f>IF(#REF!="TERMINADO",100,100*(#REF!-M485+1)/P485)</f>
        <v>#REF!</v>
      </c>
      <c r="AL485" s="157"/>
      <c r="AM485" s="59"/>
      <c r="AN485" s="159"/>
      <c r="AO485" s="159"/>
      <c r="AP485" s="159"/>
      <c r="AQ485" s="41"/>
      <c r="AR485" s="107"/>
    </row>
    <row r="486" spans="1:44" s="167" customFormat="1" ht="17" thickTop="1" thickBot="1" x14ac:dyDescent="0.25">
      <c r="A486" s="185">
        <v>482</v>
      </c>
      <c r="B486" s="41" t="s">
        <v>2280</v>
      </c>
      <c r="C486" s="39">
        <v>42989</v>
      </c>
      <c r="D486" s="39"/>
      <c r="E486" s="40" t="s">
        <v>2881</v>
      </c>
      <c r="F486" s="129" t="s">
        <v>66</v>
      </c>
      <c r="G486" s="126" t="s">
        <v>71</v>
      </c>
      <c r="H486" s="41" t="s">
        <v>2079</v>
      </c>
      <c r="I486" s="42">
        <v>8433333</v>
      </c>
      <c r="J486" s="131">
        <v>8433333</v>
      </c>
      <c r="K486" s="133" t="s">
        <v>85</v>
      </c>
      <c r="L486" s="210" t="s">
        <v>298</v>
      </c>
      <c r="M486" s="127">
        <v>42989</v>
      </c>
      <c r="N486" s="127">
        <v>43100</v>
      </c>
      <c r="O486" s="127">
        <v>43100</v>
      </c>
      <c r="P486" s="134">
        <f t="shared" si="38"/>
        <v>111</v>
      </c>
      <c r="Q486" s="136">
        <f t="shared" si="39"/>
        <v>3.7</v>
      </c>
      <c r="R486" s="58"/>
      <c r="S486" s="47"/>
      <c r="T486" s="47"/>
      <c r="U486" s="47"/>
      <c r="V486" s="47"/>
      <c r="W486" s="47"/>
      <c r="X486" s="139">
        <f t="shared" si="41"/>
        <v>0</v>
      </c>
      <c r="Y486" s="48"/>
      <c r="Z486" s="49"/>
      <c r="AA486" s="47"/>
      <c r="AB486" s="47"/>
      <c r="AC486" s="47"/>
      <c r="AD486" s="47"/>
      <c r="AE486" s="47"/>
      <c r="AF486" s="47"/>
      <c r="AG486" s="41"/>
      <c r="AH486" s="41"/>
      <c r="AI486" s="41"/>
      <c r="AJ486" s="41"/>
      <c r="AK486" s="51" t="e">
        <f>IF(#REF!="TERMINADO",100,100*(#REF!-M486+1)/P486)</f>
        <v>#REF!</v>
      </c>
      <c r="AL486" s="157"/>
      <c r="AM486" s="59"/>
      <c r="AN486" s="159"/>
      <c r="AO486" s="159"/>
      <c r="AP486" s="159"/>
      <c r="AQ486" s="41"/>
      <c r="AR486" s="107"/>
    </row>
    <row r="487" spans="1:44" s="167" customFormat="1" ht="17" thickTop="1" thickBot="1" x14ac:dyDescent="0.25">
      <c r="A487" s="185">
        <v>483</v>
      </c>
      <c r="B487" s="126" t="s">
        <v>2280</v>
      </c>
      <c r="C487" s="39">
        <v>42989</v>
      </c>
      <c r="D487" s="39"/>
      <c r="E487" s="40" t="s">
        <v>2882</v>
      </c>
      <c r="F487" s="129" t="s">
        <v>66</v>
      </c>
      <c r="G487" s="126" t="s">
        <v>71</v>
      </c>
      <c r="H487" s="41" t="s">
        <v>2079</v>
      </c>
      <c r="I487" s="42">
        <v>8433333</v>
      </c>
      <c r="J487" s="131">
        <f t="shared" ref="J487:J518" si="43">+I487+Z487+AB487+AD487+AF487</f>
        <v>8433333</v>
      </c>
      <c r="K487" s="133" t="s">
        <v>85</v>
      </c>
      <c r="L487" s="41" t="s">
        <v>62</v>
      </c>
      <c r="M487" s="127">
        <v>42989</v>
      </c>
      <c r="N487" s="127">
        <v>43100</v>
      </c>
      <c r="O487" s="127">
        <v>43100</v>
      </c>
      <c r="P487" s="134">
        <f t="shared" si="38"/>
        <v>111</v>
      </c>
      <c r="Q487" s="136">
        <f t="shared" si="39"/>
        <v>3.7</v>
      </c>
      <c r="R487" s="58"/>
      <c r="S487" s="47"/>
      <c r="T487" s="47"/>
      <c r="U487" s="47"/>
      <c r="V487" s="47"/>
      <c r="W487" s="47"/>
      <c r="X487" s="139">
        <f t="shared" si="41"/>
        <v>0</v>
      </c>
      <c r="Y487" s="48"/>
      <c r="Z487" s="49"/>
      <c r="AA487" s="47"/>
      <c r="AB487" s="47"/>
      <c r="AC487" s="47"/>
      <c r="AD487" s="47"/>
      <c r="AE487" s="47"/>
      <c r="AF487" s="47"/>
      <c r="AG487" s="41"/>
      <c r="AH487" s="41"/>
      <c r="AI487" s="41"/>
      <c r="AJ487" s="41"/>
      <c r="AK487" s="51" t="e">
        <f>IF(#REF!="TERMINADO",100,100*(#REF!-M487+1)/P487)</f>
        <v>#REF!</v>
      </c>
      <c r="AL487" s="157"/>
      <c r="AM487" s="59"/>
      <c r="AN487" s="159"/>
      <c r="AO487" s="159"/>
      <c r="AP487" s="159"/>
      <c r="AQ487" s="41"/>
      <c r="AR487" s="107"/>
    </row>
    <row r="488" spans="1:44" s="167" customFormat="1" ht="17" thickTop="1" thickBot="1" x14ac:dyDescent="0.25">
      <c r="A488" s="185">
        <v>484</v>
      </c>
      <c r="B488" s="41" t="s">
        <v>2883</v>
      </c>
      <c r="C488" s="39">
        <v>42990</v>
      </c>
      <c r="D488" s="39"/>
      <c r="E488" s="40" t="s">
        <v>2884</v>
      </c>
      <c r="F488" s="129" t="s">
        <v>66</v>
      </c>
      <c r="G488" s="126" t="s">
        <v>75</v>
      </c>
      <c r="H488" s="41" t="s">
        <v>2079</v>
      </c>
      <c r="I488" s="42">
        <v>25451236</v>
      </c>
      <c r="J488" s="42">
        <f t="shared" si="43"/>
        <v>25451236</v>
      </c>
      <c r="K488" s="133" t="s">
        <v>85</v>
      </c>
      <c r="L488" s="41" t="s">
        <v>2885</v>
      </c>
      <c r="M488" s="127">
        <v>42990</v>
      </c>
      <c r="N488" s="127">
        <v>43100</v>
      </c>
      <c r="O488" s="127">
        <v>43100</v>
      </c>
      <c r="P488" s="134">
        <f t="shared" si="38"/>
        <v>110</v>
      </c>
      <c r="Q488" s="136">
        <f t="shared" si="39"/>
        <v>3.6666666666666665</v>
      </c>
      <c r="R488" s="58"/>
      <c r="S488" s="47"/>
      <c r="T488" s="47"/>
      <c r="U488" s="47"/>
      <c r="V488" s="47"/>
      <c r="W488" s="47"/>
      <c r="X488" s="139">
        <f t="shared" si="41"/>
        <v>0</v>
      </c>
      <c r="Y488" s="48"/>
      <c r="Z488" s="49"/>
      <c r="AA488" s="47"/>
      <c r="AB488" s="47"/>
      <c r="AC488" s="47"/>
      <c r="AD488" s="47"/>
      <c r="AE488" s="47"/>
      <c r="AF488" s="47"/>
      <c r="AG488" s="41"/>
      <c r="AH488" s="41"/>
      <c r="AI488" s="41"/>
      <c r="AJ488" s="41"/>
      <c r="AK488" s="51" t="e">
        <f>IF(#REF!="TERMINADO",100,100*(#REF!-M488+1)/P488)</f>
        <v>#REF!</v>
      </c>
      <c r="AL488" s="157"/>
      <c r="AM488" s="59"/>
      <c r="AN488" s="159"/>
      <c r="AO488" s="159"/>
      <c r="AP488" s="159"/>
      <c r="AQ488" s="41"/>
      <c r="AR488" s="107"/>
    </row>
    <row r="489" spans="1:44" s="167" customFormat="1" ht="17" thickTop="1" thickBot="1" x14ac:dyDescent="0.25">
      <c r="A489" s="185">
        <v>485</v>
      </c>
      <c r="B489" s="41" t="s">
        <v>2158</v>
      </c>
      <c r="C489" s="39">
        <v>42990</v>
      </c>
      <c r="D489" s="39"/>
      <c r="E489" s="40" t="s">
        <v>2802</v>
      </c>
      <c r="F489" s="129" t="s">
        <v>66</v>
      </c>
      <c r="G489" s="126" t="s">
        <v>75</v>
      </c>
      <c r="H489" s="41" t="s">
        <v>2079</v>
      </c>
      <c r="I489" s="42">
        <v>13860000</v>
      </c>
      <c r="J489" s="131">
        <f t="shared" si="43"/>
        <v>13860000</v>
      </c>
      <c r="K489" s="133" t="s">
        <v>85</v>
      </c>
      <c r="L489" s="41" t="s">
        <v>2886</v>
      </c>
      <c r="M489" s="127">
        <v>42990</v>
      </c>
      <c r="N489" s="127">
        <v>43096</v>
      </c>
      <c r="O489" s="127">
        <v>43096</v>
      </c>
      <c r="P489" s="134">
        <f t="shared" si="38"/>
        <v>106</v>
      </c>
      <c r="Q489" s="136">
        <f t="shared" si="39"/>
        <v>3.5333333333333332</v>
      </c>
      <c r="R489" s="58"/>
      <c r="S489" s="47"/>
      <c r="T489" s="47"/>
      <c r="U489" s="47"/>
      <c r="V489" s="47"/>
      <c r="W489" s="47"/>
      <c r="X489" s="139">
        <f t="shared" si="41"/>
        <v>0</v>
      </c>
      <c r="Y489" s="48"/>
      <c r="Z489" s="49"/>
      <c r="AA489" s="47"/>
      <c r="AB489" s="47"/>
      <c r="AC489" s="47"/>
      <c r="AD489" s="47"/>
      <c r="AE489" s="47"/>
      <c r="AF489" s="47"/>
      <c r="AG489" s="41"/>
      <c r="AH489" s="41"/>
      <c r="AI489" s="41"/>
      <c r="AJ489" s="41"/>
      <c r="AK489" s="51" t="e">
        <f>IF(#REF!="TERMINADO",100,100*(#REF!-M489+1)/P489)</f>
        <v>#REF!</v>
      </c>
      <c r="AL489" s="157"/>
      <c r="AM489" s="59"/>
      <c r="AN489" s="159"/>
      <c r="AO489" s="159"/>
      <c r="AP489" s="159"/>
      <c r="AQ489" s="41"/>
      <c r="AR489" s="107"/>
    </row>
    <row r="490" spans="1:44" s="167" customFormat="1" ht="17" thickTop="1" thickBot="1" x14ac:dyDescent="0.25">
      <c r="A490" s="185">
        <v>486</v>
      </c>
      <c r="B490" s="41" t="s">
        <v>2160</v>
      </c>
      <c r="C490" s="39">
        <v>42990</v>
      </c>
      <c r="D490" s="39"/>
      <c r="E490" s="40" t="s">
        <v>2887</v>
      </c>
      <c r="F490" s="129" t="s">
        <v>66</v>
      </c>
      <c r="G490" s="126" t="s">
        <v>75</v>
      </c>
      <c r="H490" s="41" t="s">
        <v>2079</v>
      </c>
      <c r="I490" s="42">
        <v>18000000</v>
      </c>
      <c r="J490" s="131">
        <f t="shared" si="43"/>
        <v>18000000</v>
      </c>
      <c r="K490" s="133" t="s">
        <v>85</v>
      </c>
      <c r="L490" s="41" t="s">
        <v>686</v>
      </c>
      <c r="M490" s="127">
        <v>42990</v>
      </c>
      <c r="N490" s="127">
        <v>43100</v>
      </c>
      <c r="O490" s="127">
        <v>43100</v>
      </c>
      <c r="P490" s="134">
        <f t="shared" si="38"/>
        <v>110</v>
      </c>
      <c r="Q490" s="136">
        <f t="shared" si="39"/>
        <v>3.6666666666666665</v>
      </c>
      <c r="R490" s="58"/>
      <c r="S490" s="47"/>
      <c r="T490" s="47"/>
      <c r="U490" s="47"/>
      <c r="V490" s="47"/>
      <c r="W490" s="47"/>
      <c r="X490" s="139">
        <f t="shared" si="41"/>
        <v>0</v>
      </c>
      <c r="Y490" s="48"/>
      <c r="Z490" s="49"/>
      <c r="AA490" s="47"/>
      <c r="AB490" s="47"/>
      <c r="AC490" s="47"/>
      <c r="AD490" s="47"/>
      <c r="AE490" s="47"/>
      <c r="AF490" s="47"/>
      <c r="AG490" s="41"/>
      <c r="AH490" s="41"/>
      <c r="AI490" s="41"/>
      <c r="AJ490" s="41"/>
      <c r="AK490" s="51" t="e">
        <f>IF(#REF!="TERMINADO",100,100*(#REF!-M490+1)/P490)</f>
        <v>#REF!</v>
      </c>
      <c r="AL490" s="157"/>
      <c r="AM490" s="59"/>
      <c r="AN490" s="159"/>
      <c r="AO490" s="159"/>
      <c r="AP490" s="159"/>
      <c r="AQ490" s="41"/>
      <c r="AR490" s="107"/>
    </row>
    <row r="491" spans="1:44" s="167" customFormat="1" ht="17" thickTop="1" thickBot="1" x14ac:dyDescent="0.25">
      <c r="A491" s="185">
        <v>487</v>
      </c>
      <c r="B491" s="41" t="s">
        <v>53</v>
      </c>
      <c r="C491" s="39">
        <v>42990</v>
      </c>
      <c r="D491" s="39"/>
      <c r="E491" s="40" t="s">
        <v>2888</v>
      </c>
      <c r="F491" s="129" t="s">
        <v>66</v>
      </c>
      <c r="G491" s="126" t="s">
        <v>71</v>
      </c>
      <c r="H491" s="41" t="s">
        <v>2079</v>
      </c>
      <c r="I491" s="42">
        <v>9900000</v>
      </c>
      <c r="J491" s="131">
        <f t="shared" si="43"/>
        <v>9900000</v>
      </c>
      <c r="K491" s="133" t="s">
        <v>85</v>
      </c>
      <c r="L491" s="41" t="s">
        <v>2889</v>
      </c>
      <c r="M491" s="127">
        <v>42990</v>
      </c>
      <c r="N491" s="127">
        <v>43080</v>
      </c>
      <c r="O491" s="127">
        <v>43080</v>
      </c>
      <c r="P491" s="134">
        <f t="shared" si="38"/>
        <v>90</v>
      </c>
      <c r="Q491" s="136">
        <f t="shared" si="39"/>
        <v>3</v>
      </c>
      <c r="R491" s="58"/>
      <c r="S491" s="47"/>
      <c r="T491" s="47"/>
      <c r="U491" s="47"/>
      <c r="V491" s="47"/>
      <c r="W491" s="47"/>
      <c r="X491" s="139">
        <f t="shared" si="41"/>
        <v>0</v>
      </c>
      <c r="Y491" s="48"/>
      <c r="Z491" s="49"/>
      <c r="AA491" s="47"/>
      <c r="AB491" s="47"/>
      <c r="AC491" s="47"/>
      <c r="AD491" s="47"/>
      <c r="AE491" s="47"/>
      <c r="AF491" s="47"/>
      <c r="AG491" s="41"/>
      <c r="AH491" s="41"/>
      <c r="AI491" s="41"/>
      <c r="AJ491" s="41"/>
      <c r="AK491" s="51" t="e">
        <f>IF(#REF!="TERMINADO",100,100*(#REF!-M491+1)/P491)</f>
        <v>#REF!</v>
      </c>
      <c r="AL491" s="157"/>
      <c r="AM491" s="59"/>
      <c r="AN491" s="159"/>
      <c r="AO491" s="159"/>
      <c r="AP491" s="159"/>
      <c r="AQ491" s="41"/>
      <c r="AR491" s="107"/>
    </row>
    <row r="492" spans="1:44" s="167" customFormat="1" ht="17" thickTop="1" thickBot="1" x14ac:dyDescent="0.25">
      <c r="A492" s="185">
        <v>488</v>
      </c>
      <c r="B492" s="41" t="s">
        <v>2158</v>
      </c>
      <c r="C492" s="39">
        <v>42990</v>
      </c>
      <c r="D492" s="39"/>
      <c r="E492" s="40" t="s">
        <v>2890</v>
      </c>
      <c r="F492" s="129" t="s">
        <v>66</v>
      </c>
      <c r="G492" s="126" t="s">
        <v>75</v>
      </c>
      <c r="H492" s="41" t="s">
        <v>2079</v>
      </c>
      <c r="I492" s="42">
        <v>15000000</v>
      </c>
      <c r="J492" s="131">
        <f t="shared" si="43"/>
        <v>15000000</v>
      </c>
      <c r="K492" s="133" t="s">
        <v>85</v>
      </c>
      <c r="L492" s="38" t="s">
        <v>2891</v>
      </c>
      <c r="M492" s="127">
        <v>42990</v>
      </c>
      <c r="N492" s="127">
        <v>43100</v>
      </c>
      <c r="O492" s="127">
        <v>43100</v>
      </c>
      <c r="P492" s="134">
        <f t="shared" ref="P492:P555" si="44">N492-M492</f>
        <v>110</v>
      </c>
      <c r="Q492" s="136">
        <f t="shared" ref="Q492:Q555" si="45">+P492/30</f>
        <v>3.6666666666666665</v>
      </c>
      <c r="R492" s="58"/>
      <c r="S492" s="47"/>
      <c r="T492" s="47"/>
      <c r="U492" s="47"/>
      <c r="V492" s="47"/>
      <c r="W492" s="47"/>
      <c r="X492" s="139">
        <f t="shared" si="41"/>
        <v>0</v>
      </c>
      <c r="Y492" s="48"/>
      <c r="Z492" s="49"/>
      <c r="AA492" s="47"/>
      <c r="AB492" s="47"/>
      <c r="AC492" s="47"/>
      <c r="AD492" s="47"/>
      <c r="AE492" s="47"/>
      <c r="AF492" s="47"/>
      <c r="AG492" s="41"/>
      <c r="AH492" s="41"/>
      <c r="AI492" s="41"/>
      <c r="AJ492" s="41"/>
      <c r="AK492" s="51" t="e">
        <f>IF(#REF!="TERMINADO",100,100*(#REF!-M492+1)/P492)</f>
        <v>#REF!</v>
      </c>
      <c r="AL492" s="157"/>
      <c r="AM492" s="59" t="s">
        <v>2844</v>
      </c>
      <c r="AN492" s="159"/>
      <c r="AO492" s="159"/>
      <c r="AP492" s="159"/>
      <c r="AQ492" s="41"/>
      <c r="AR492" s="107"/>
    </row>
    <row r="493" spans="1:44" s="167" customFormat="1" ht="17" thickTop="1" thickBot="1" x14ac:dyDescent="0.25">
      <c r="A493" s="147">
        <v>489</v>
      </c>
      <c r="B493" s="41" t="s">
        <v>2160</v>
      </c>
      <c r="C493" s="39">
        <v>42990</v>
      </c>
      <c r="D493" s="39"/>
      <c r="E493" s="40" t="s">
        <v>2892</v>
      </c>
      <c r="F493" s="129" t="s">
        <v>66</v>
      </c>
      <c r="G493" s="126" t="s">
        <v>75</v>
      </c>
      <c r="H493" s="41" t="s">
        <v>2079</v>
      </c>
      <c r="I493" s="42">
        <v>18626666</v>
      </c>
      <c r="J493" s="131">
        <f t="shared" si="43"/>
        <v>18626666</v>
      </c>
      <c r="K493" s="133" t="s">
        <v>85</v>
      </c>
      <c r="L493" s="41" t="s">
        <v>2893</v>
      </c>
      <c r="M493" s="127">
        <v>42990</v>
      </c>
      <c r="N493" s="127">
        <v>43100</v>
      </c>
      <c r="O493" s="127">
        <v>43100</v>
      </c>
      <c r="P493" s="134">
        <f t="shared" si="44"/>
        <v>110</v>
      </c>
      <c r="Q493" s="136">
        <f t="shared" si="45"/>
        <v>3.6666666666666665</v>
      </c>
      <c r="R493" s="58"/>
      <c r="S493" s="47"/>
      <c r="T493" s="47"/>
      <c r="U493" s="47"/>
      <c r="V493" s="47"/>
      <c r="W493" s="47"/>
      <c r="X493" s="139">
        <f t="shared" si="41"/>
        <v>0</v>
      </c>
      <c r="Y493" s="48"/>
      <c r="Z493" s="49"/>
      <c r="AA493" s="47"/>
      <c r="AB493" s="47"/>
      <c r="AC493" s="47"/>
      <c r="AD493" s="47"/>
      <c r="AE493" s="47"/>
      <c r="AF493" s="47"/>
      <c r="AG493" s="41"/>
      <c r="AH493" s="41"/>
      <c r="AI493" s="41"/>
      <c r="AJ493" s="41"/>
      <c r="AK493" s="51" t="e">
        <f>IF(#REF!="TERMINADO",100,100*(#REF!-M493+1)/P493)</f>
        <v>#REF!</v>
      </c>
      <c r="AL493" s="157"/>
      <c r="AM493" s="59"/>
      <c r="AN493" s="159"/>
      <c r="AO493" s="159"/>
      <c r="AP493" s="159"/>
      <c r="AQ493" s="41"/>
      <c r="AR493" s="107"/>
    </row>
    <row r="494" spans="1:44" s="167" customFormat="1" ht="17" thickTop="1" thickBot="1" x14ac:dyDescent="0.25">
      <c r="A494" s="185">
        <v>490</v>
      </c>
      <c r="B494" s="41" t="s">
        <v>2717</v>
      </c>
      <c r="C494" s="39">
        <v>42990</v>
      </c>
      <c r="D494" s="39"/>
      <c r="E494" s="40" t="s">
        <v>2894</v>
      </c>
      <c r="F494" s="129" t="s">
        <v>66</v>
      </c>
      <c r="G494" s="126" t="s">
        <v>75</v>
      </c>
      <c r="H494" s="41" t="s">
        <v>2079</v>
      </c>
      <c r="I494" s="42">
        <v>14000000</v>
      </c>
      <c r="J494" s="131">
        <f t="shared" si="43"/>
        <v>14000000</v>
      </c>
      <c r="K494" s="133" t="s">
        <v>85</v>
      </c>
      <c r="L494" s="41" t="s">
        <v>395</v>
      </c>
      <c r="M494" s="127">
        <v>42990</v>
      </c>
      <c r="N494" s="127">
        <v>43100</v>
      </c>
      <c r="O494" s="127">
        <v>43100</v>
      </c>
      <c r="P494" s="134">
        <f t="shared" si="44"/>
        <v>110</v>
      </c>
      <c r="Q494" s="136">
        <f t="shared" si="45"/>
        <v>3.6666666666666665</v>
      </c>
      <c r="R494" s="58"/>
      <c r="S494" s="47"/>
      <c r="T494" s="47"/>
      <c r="U494" s="47"/>
      <c r="V494" s="47"/>
      <c r="W494" s="47"/>
      <c r="X494" s="139">
        <f t="shared" si="41"/>
        <v>0</v>
      </c>
      <c r="Y494" s="48"/>
      <c r="Z494" s="49"/>
      <c r="AA494" s="47"/>
      <c r="AB494" s="47"/>
      <c r="AC494" s="47"/>
      <c r="AD494" s="47"/>
      <c r="AE494" s="47"/>
      <c r="AF494" s="47"/>
      <c r="AG494" s="41"/>
      <c r="AH494" s="41"/>
      <c r="AI494" s="41"/>
      <c r="AJ494" s="41"/>
      <c r="AK494" s="51" t="e">
        <f>IF(#REF!="TERMINADO",100,100*(#REF!-M494+1)/P494)</f>
        <v>#REF!</v>
      </c>
      <c r="AL494" s="157"/>
      <c r="AM494" s="59"/>
      <c r="AN494" s="159"/>
      <c r="AO494" s="159"/>
      <c r="AP494" s="159"/>
      <c r="AQ494" s="41"/>
      <c r="AR494" s="107"/>
    </row>
    <row r="495" spans="1:44" s="167" customFormat="1" ht="17" thickTop="1" thickBot="1" x14ac:dyDescent="0.25">
      <c r="A495" s="211">
        <v>491</v>
      </c>
      <c r="B495" s="41" t="s">
        <v>2158</v>
      </c>
      <c r="C495" s="39">
        <v>42990</v>
      </c>
      <c r="D495" s="39"/>
      <c r="E495" s="40" t="s">
        <v>2854</v>
      </c>
      <c r="F495" s="129" t="s">
        <v>66</v>
      </c>
      <c r="G495" s="126" t="s">
        <v>75</v>
      </c>
      <c r="H495" s="41" t="s">
        <v>2079</v>
      </c>
      <c r="I495" s="42">
        <v>20000000</v>
      </c>
      <c r="J495" s="131">
        <f t="shared" si="43"/>
        <v>20000000</v>
      </c>
      <c r="K495" s="133" t="s">
        <v>85</v>
      </c>
      <c r="L495" s="41" t="s">
        <v>2895</v>
      </c>
      <c r="M495" s="127">
        <v>42990</v>
      </c>
      <c r="N495" s="127">
        <v>43100</v>
      </c>
      <c r="O495" s="127">
        <v>43100</v>
      </c>
      <c r="P495" s="134">
        <f t="shared" si="44"/>
        <v>110</v>
      </c>
      <c r="Q495" s="136">
        <f t="shared" si="45"/>
        <v>3.6666666666666665</v>
      </c>
      <c r="R495" s="58"/>
      <c r="S495" s="47"/>
      <c r="T495" s="47"/>
      <c r="U495" s="47"/>
      <c r="V495" s="47"/>
      <c r="W495" s="47"/>
      <c r="X495" s="139">
        <f t="shared" si="41"/>
        <v>0</v>
      </c>
      <c r="Y495" s="48"/>
      <c r="Z495" s="49"/>
      <c r="AA495" s="47"/>
      <c r="AB495" s="47"/>
      <c r="AC495" s="47"/>
      <c r="AD495" s="47"/>
      <c r="AE495" s="47"/>
      <c r="AF495" s="47"/>
      <c r="AG495" s="41"/>
      <c r="AH495" s="41"/>
      <c r="AI495" s="41"/>
      <c r="AJ495" s="41"/>
      <c r="AK495" s="51" t="e">
        <f>IF(#REF!="TERMINADO",100,100*(#REF!-M495+1)/P495)</f>
        <v>#REF!</v>
      </c>
      <c r="AL495" s="157"/>
      <c r="AM495" s="59"/>
      <c r="AN495" s="159"/>
      <c r="AO495" s="159"/>
      <c r="AP495" s="159"/>
      <c r="AQ495" s="41"/>
      <c r="AR495" s="107"/>
    </row>
    <row r="496" spans="1:44" s="167" customFormat="1" ht="17" thickTop="1" thickBot="1" x14ac:dyDescent="0.25">
      <c r="A496" s="185">
        <v>492</v>
      </c>
      <c r="B496" s="41" t="s">
        <v>2896</v>
      </c>
      <c r="C496" s="39">
        <v>42990</v>
      </c>
      <c r="D496" s="39"/>
      <c r="E496" s="40" t="s">
        <v>2897</v>
      </c>
      <c r="F496" s="129" t="s">
        <v>66</v>
      </c>
      <c r="G496" s="126" t="s">
        <v>75</v>
      </c>
      <c r="H496" s="41" t="s">
        <v>2079</v>
      </c>
      <c r="I496" s="42">
        <v>40574435</v>
      </c>
      <c r="J496" s="131">
        <f t="shared" si="43"/>
        <v>40574435</v>
      </c>
      <c r="K496" s="133" t="s">
        <v>85</v>
      </c>
      <c r="L496" s="41" t="s">
        <v>2898</v>
      </c>
      <c r="M496" s="127">
        <v>42990</v>
      </c>
      <c r="N496" s="127">
        <v>43100</v>
      </c>
      <c r="O496" s="127">
        <v>43100</v>
      </c>
      <c r="P496" s="134">
        <f t="shared" si="44"/>
        <v>110</v>
      </c>
      <c r="Q496" s="136">
        <f t="shared" si="45"/>
        <v>3.6666666666666665</v>
      </c>
      <c r="R496" s="58"/>
      <c r="S496" s="47"/>
      <c r="T496" s="47"/>
      <c r="U496" s="47"/>
      <c r="V496" s="47"/>
      <c r="W496" s="47"/>
      <c r="X496" s="139">
        <f t="shared" si="41"/>
        <v>0</v>
      </c>
      <c r="Y496" s="48"/>
      <c r="Z496" s="49"/>
      <c r="AA496" s="47"/>
      <c r="AB496" s="47"/>
      <c r="AC496" s="47"/>
      <c r="AD496" s="47"/>
      <c r="AE496" s="47"/>
      <c r="AF496" s="47"/>
      <c r="AG496" s="41"/>
      <c r="AH496" s="41"/>
      <c r="AI496" s="41"/>
      <c r="AJ496" s="41"/>
      <c r="AK496" s="51" t="e">
        <f>IF(#REF!="TERMINADO",100,100*(#REF!-M496+1)/P496)</f>
        <v>#REF!</v>
      </c>
      <c r="AL496" s="157"/>
      <c r="AM496" s="59"/>
      <c r="AN496" s="159"/>
      <c r="AO496" s="159"/>
      <c r="AP496" s="159"/>
      <c r="AQ496" s="41"/>
      <c r="AR496" s="107"/>
    </row>
    <row r="497" spans="1:44" s="167" customFormat="1" ht="17" thickTop="1" thickBot="1" x14ac:dyDescent="0.25">
      <c r="A497" s="185">
        <v>493</v>
      </c>
      <c r="B497" s="41" t="s">
        <v>2160</v>
      </c>
      <c r="C497" s="39">
        <v>42990</v>
      </c>
      <c r="D497" s="39"/>
      <c r="E497" s="40" t="s">
        <v>2899</v>
      </c>
      <c r="F497" s="129" t="s">
        <v>66</v>
      </c>
      <c r="G497" s="126" t="s">
        <v>71</v>
      </c>
      <c r="H497" s="41" t="s">
        <v>2079</v>
      </c>
      <c r="I497" s="42">
        <v>10900000</v>
      </c>
      <c r="J497" s="131">
        <f t="shared" si="43"/>
        <v>10900000</v>
      </c>
      <c r="K497" s="133" t="s">
        <v>85</v>
      </c>
      <c r="L497" s="41" t="s">
        <v>2900</v>
      </c>
      <c r="M497" s="127">
        <v>42990</v>
      </c>
      <c r="N497" s="127">
        <v>43100</v>
      </c>
      <c r="O497" s="127">
        <v>43100</v>
      </c>
      <c r="P497" s="134">
        <f t="shared" si="44"/>
        <v>110</v>
      </c>
      <c r="Q497" s="136">
        <f t="shared" si="45"/>
        <v>3.6666666666666665</v>
      </c>
      <c r="R497" s="58"/>
      <c r="S497" s="47"/>
      <c r="T497" s="47"/>
      <c r="U497" s="47"/>
      <c r="V497" s="47"/>
      <c r="W497" s="47"/>
      <c r="X497" s="139">
        <f t="shared" si="41"/>
        <v>0</v>
      </c>
      <c r="Y497" s="48"/>
      <c r="Z497" s="49"/>
      <c r="AA497" s="47"/>
      <c r="AB497" s="47"/>
      <c r="AC497" s="47"/>
      <c r="AD497" s="47"/>
      <c r="AE497" s="47"/>
      <c r="AF497" s="47"/>
      <c r="AG497" s="41"/>
      <c r="AH497" s="41"/>
      <c r="AI497" s="41"/>
      <c r="AJ497" s="41"/>
      <c r="AK497" s="51" t="e">
        <f>IF(#REF!="TERMINADO",100,100*(#REF!-M497+1)/P497)</f>
        <v>#REF!</v>
      </c>
      <c r="AL497" s="157"/>
      <c r="AM497" s="59"/>
      <c r="AN497" s="159"/>
      <c r="AO497" s="159"/>
      <c r="AP497" s="159"/>
      <c r="AQ497" s="41"/>
      <c r="AR497" s="107"/>
    </row>
    <row r="498" spans="1:44" s="167" customFormat="1" ht="17" thickTop="1" thickBot="1" x14ac:dyDescent="0.25">
      <c r="A498" s="185">
        <v>494</v>
      </c>
      <c r="B498" s="41" t="s">
        <v>597</v>
      </c>
      <c r="C498" s="39">
        <v>42990</v>
      </c>
      <c r="D498" s="39"/>
      <c r="E498" s="40" t="s">
        <v>2901</v>
      </c>
      <c r="F498" s="129" t="s">
        <v>66</v>
      </c>
      <c r="G498" s="126" t="s">
        <v>71</v>
      </c>
      <c r="H498" s="41" t="s">
        <v>2079</v>
      </c>
      <c r="I498" s="42">
        <v>11550000</v>
      </c>
      <c r="J498" s="131">
        <f t="shared" si="43"/>
        <v>11550000</v>
      </c>
      <c r="K498" s="133" t="s">
        <v>85</v>
      </c>
      <c r="L498" s="41" t="s">
        <v>1744</v>
      </c>
      <c r="M498" s="127">
        <v>42990</v>
      </c>
      <c r="N498" s="127">
        <v>43096</v>
      </c>
      <c r="O498" s="127">
        <v>43096</v>
      </c>
      <c r="P498" s="134">
        <f t="shared" si="44"/>
        <v>106</v>
      </c>
      <c r="Q498" s="136">
        <f t="shared" si="45"/>
        <v>3.5333333333333332</v>
      </c>
      <c r="R498" s="58"/>
      <c r="S498" s="47"/>
      <c r="T498" s="47"/>
      <c r="U498" s="47"/>
      <c r="V498" s="47"/>
      <c r="W498" s="47"/>
      <c r="X498" s="139">
        <f t="shared" si="41"/>
        <v>0</v>
      </c>
      <c r="Y498" s="48"/>
      <c r="Z498" s="49"/>
      <c r="AA498" s="47"/>
      <c r="AB498" s="47"/>
      <c r="AC498" s="47"/>
      <c r="AD498" s="47"/>
      <c r="AE498" s="47"/>
      <c r="AF498" s="47"/>
      <c r="AG498" s="41"/>
      <c r="AH498" s="41"/>
      <c r="AI498" s="41"/>
      <c r="AJ498" s="41"/>
      <c r="AK498" s="51" t="e">
        <f>IF(#REF!="TERMINADO",100,100*(#REF!-M498+1)/P498)</f>
        <v>#REF!</v>
      </c>
      <c r="AL498" s="157"/>
      <c r="AM498" s="59"/>
      <c r="AN498" s="159"/>
      <c r="AO498" s="159"/>
      <c r="AP498" s="159"/>
      <c r="AQ498" s="41"/>
      <c r="AR498" s="107"/>
    </row>
    <row r="499" spans="1:44" s="167" customFormat="1" ht="17" thickTop="1" thickBot="1" x14ac:dyDescent="0.25">
      <c r="A499" s="185">
        <v>495</v>
      </c>
      <c r="B499" s="41" t="s">
        <v>53</v>
      </c>
      <c r="C499" s="39">
        <v>42991</v>
      </c>
      <c r="D499" s="39"/>
      <c r="E499" s="40" t="s">
        <v>2902</v>
      </c>
      <c r="F499" s="129" t="s">
        <v>66</v>
      </c>
      <c r="G499" s="126" t="s">
        <v>71</v>
      </c>
      <c r="H499" s="41" t="s">
        <v>2079</v>
      </c>
      <c r="I499" s="42">
        <v>6000000</v>
      </c>
      <c r="J499" s="131">
        <f t="shared" si="43"/>
        <v>6000000</v>
      </c>
      <c r="K499" s="133" t="s">
        <v>85</v>
      </c>
      <c r="L499" s="41" t="s">
        <v>2903</v>
      </c>
      <c r="M499" s="127">
        <v>42991</v>
      </c>
      <c r="N499" s="127">
        <v>43100</v>
      </c>
      <c r="O499" s="127">
        <v>43100</v>
      </c>
      <c r="P499" s="134">
        <f t="shared" si="44"/>
        <v>109</v>
      </c>
      <c r="Q499" s="136">
        <f t="shared" si="45"/>
        <v>3.6333333333333333</v>
      </c>
      <c r="R499" s="58"/>
      <c r="S499" s="47"/>
      <c r="T499" s="47"/>
      <c r="U499" s="47"/>
      <c r="V499" s="47"/>
      <c r="W499" s="47"/>
      <c r="X499" s="139">
        <f t="shared" si="41"/>
        <v>0</v>
      </c>
      <c r="Y499" s="48"/>
      <c r="Z499" s="49"/>
      <c r="AA499" s="47"/>
      <c r="AB499" s="47"/>
      <c r="AC499" s="47"/>
      <c r="AD499" s="47"/>
      <c r="AE499" s="47"/>
      <c r="AF499" s="47"/>
      <c r="AG499" s="41"/>
      <c r="AH499" s="41"/>
      <c r="AI499" s="41"/>
      <c r="AJ499" s="41"/>
      <c r="AK499" s="51" t="e">
        <f>IF(#REF!="TERMINADO",100,100*(#REF!-M499+1)/P499)</f>
        <v>#REF!</v>
      </c>
      <c r="AL499" s="157"/>
      <c r="AM499" s="59"/>
      <c r="AN499" s="159"/>
      <c r="AO499" s="159"/>
      <c r="AP499" s="159"/>
      <c r="AQ499" s="41"/>
      <c r="AR499" s="107"/>
    </row>
    <row r="500" spans="1:44" s="167" customFormat="1" ht="17" thickTop="1" thickBot="1" x14ac:dyDescent="0.25">
      <c r="A500" s="185">
        <v>496</v>
      </c>
      <c r="B500" s="41" t="s">
        <v>597</v>
      </c>
      <c r="C500" s="39">
        <v>42992</v>
      </c>
      <c r="D500" s="39"/>
      <c r="E500" s="40" t="s">
        <v>2904</v>
      </c>
      <c r="F500" s="129" t="s">
        <v>66</v>
      </c>
      <c r="G500" s="126" t="s">
        <v>71</v>
      </c>
      <c r="H500" s="41" t="s">
        <v>2079</v>
      </c>
      <c r="I500" s="42">
        <v>6000000</v>
      </c>
      <c r="J500" s="131">
        <f t="shared" si="43"/>
        <v>6000000</v>
      </c>
      <c r="K500" s="133" t="s">
        <v>85</v>
      </c>
      <c r="L500" s="41" t="s">
        <v>2905</v>
      </c>
      <c r="M500" s="127">
        <v>42993</v>
      </c>
      <c r="N500" s="127">
        <v>43083</v>
      </c>
      <c r="O500" s="127">
        <v>43083</v>
      </c>
      <c r="P500" s="134">
        <f t="shared" si="44"/>
        <v>90</v>
      </c>
      <c r="Q500" s="136">
        <f t="shared" si="45"/>
        <v>3</v>
      </c>
      <c r="R500" s="58"/>
      <c r="S500" s="47"/>
      <c r="T500" s="47"/>
      <c r="U500" s="47"/>
      <c r="V500" s="47"/>
      <c r="W500" s="47"/>
      <c r="X500" s="139">
        <f t="shared" si="41"/>
        <v>0</v>
      </c>
      <c r="Y500" s="48"/>
      <c r="Z500" s="49"/>
      <c r="AA500" s="47"/>
      <c r="AB500" s="47"/>
      <c r="AC500" s="47"/>
      <c r="AD500" s="47"/>
      <c r="AE500" s="47"/>
      <c r="AF500" s="47"/>
      <c r="AG500" s="41"/>
      <c r="AH500" s="41"/>
      <c r="AI500" s="41"/>
      <c r="AJ500" s="41"/>
      <c r="AK500" s="51" t="e">
        <f>IF(#REF!="TERMINADO",100,100*(#REF!-M500+1)/P500)</f>
        <v>#REF!</v>
      </c>
      <c r="AL500" s="157"/>
      <c r="AM500" s="59"/>
      <c r="AN500" s="159"/>
      <c r="AO500" s="159"/>
      <c r="AP500" s="159"/>
      <c r="AQ500" s="41"/>
      <c r="AR500" s="107"/>
    </row>
    <row r="501" spans="1:44" s="167" customFormat="1" ht="17" thickTop="1" thickBot="1" x14ac:dyDescent="0.25">
      <c r="A501" s="185">
        <v>497</v>
      </c>
      <c r="B501" s="41" t="s">
        <v>2011</v>
      </c>
      <c r="C501" s="39">
        <v>42992</v>
      </c>
      <c r="D501" s="39"/>
      <c r="E501" s="40" t="s">
        <v>2906</v>
      </c>
      <c r="F501" s="129" t="s">
        <v>66</v>
      </c>
      <c r="G501" s="126" t="s">
        <v>71</v>
      </c>
      <c r="H501" s="41" t="s">
        <v>2079</v>
      </c>
      <c r="I501" s="42">
        <v>6000000</v>
      </c>
      <c r="J501" s="131">
        <f t="shared" si="43"/>
        <v>6000000</v>
      </c>
      <c r="K501" s="133" t="s">
        <v>85</v>
      </c>
      <c r="L501" s="41" t="s">
        <v>742</v>
      </c>
      <c r="M501" s="127">
        <v>42992</v>
      </c>
      <c r="N501" s="127">
        <v>43052</v>
      </c>
      <c r="O501" s="127">
        <v>43052</v>
      </c>
      <c r="P501" s="134">
        <f t="shared" si="44"/>
        <v>60</v>
      </c>
      <c r="Q501" s="136">
        <f t="shared" si="45"/>
        <v>2</v>
      </c>
      <c r="R501" s="58"/>
      <c r="S501" s="47"/>
      <c r="T501" s="47"/>
      <c r="U501" s="47"/>
      <c r="V501" s="47"/>
      <c r="W501" s="47"/>
      <c r="X501" s="139">
        <f t="shared" si="41"/>
        <v>0</v>
      </c>
      <c r="Y501" s="48"/>
      <c r="Z501" s="49"/>
      <c r="AA501" s="47"/>
      <c r="AB501" s="47"/>
      <c r="AC501" s="47"/>
      <c r="AD501" s="47"/>
      <c r="AE501" s="47"/>
      <c r="AF501" s="47"/>
      <c r="AG501" s="41"/>
      <c r="AH501" s="41"/>
      <c r="AI501" s="41"/>
      <c r="AJ501" s="41"/>
      <c r="AK501" s="51" t="e">
        <f>IF(#REF!="TERMINADO",100,100*(#REF!-M501+1)/P501)</f>
        <v>#REF!</v>
      </c>
      <c r="AL501" s="157"/>
      <c r="AM501" s="59"/>
      <c r="AN501" s="159"/>
      <c r="AO501" s="159"/>
      <c r="AP501" s="159"/>
      <c r="AQ501" s="41"/>
      <c r="AR501" s="107"/>
    </row>
    <row r="502" spans="1:44" s="167" customFormat="1" ht="17" thickTop="1" thickBot="1" x14ac:dyDescent="0.25">
      <c r="A502" s="185">
        <v>498</v>
      </c>
      <c r="B502" s="41" t="s">
        <v>2000</v>
      </c>
      <c r="C502" s="39">
        <v>42992</v>
      </c>
      <c r="D502" s="39"/>
      <c r="E502" s="40" t="s">
        <v>2907</v>
      </c>
      <c r="F502" s="129" t="s">
        <v>66</v>
      </c>
      <c r="G502" s="126" t="s">
        <v>75</v>
      </c>
      <c r="H502" s="41" t="s">
        <v>2079</v>
      </c>
      <c r="I502" s="42">
        <v>36000000</v>
      </c>
      <c r="J502" s="131">
        <f t="shared" si="43"/>
        <v>36000000</v>
      </c>
      <c r="K502" s="133" t="s">
        <v>85</v>
      </c>
      <c r="L502" s="41" t="s">
        <v>2908</v>
      </c>
      <c r="M502" s="127">
        <v>42992</v>
      </c>
      <c r="N502" s="127">
        <v>43100</v>
      </c>
      <c r="O502" s="127">
        <v>43100</v>
      </c>
      <c r="P502" s="134">
        <f t="shared" si="44"/>
        <v>108</v>
      </c>
      <c r="Q502" s="136">
        <f t="shared" si="45"/>
        <v>3.6</v>
      </c>
      <c r="R502" s="58"/>
      <c r="S502" s="47"/>
      <c r="T502" s="47"/>
      <c r="U502" s="47"/>
      <c r="V502" s="47"/>
      <c r="W502" s="47"/>
      <c r="X502" s="139">
        <f t="shared" si="41"/>
        <v>0</v>
      </c>
      <c r="Y502" s="48"/>
      <c r="Z502" s="49"/>
      <c r="AA502" s="47"/>
      <c r="AB502" s="47"/>
      <c r="AC502" s="47"/>
      <c r="AD502" s="47"/>
      <c r="AE502" s="47"/>
      <c r="AF502" s="47"/>
      <c r="AG502" s="41"/>
      <c r="AH502" s="41"/>
      <c r="AI502" s="41"/>
      <c r="AJ502" s="41"/>
      <c r="AK502" s="51" t="e">
        <f>IF(#REF!="TERMINADO",100,100*(#REF!-M502+1)/P502)</f>
        <v>#REF!</v>
      </c>
      <c r="AL502" s="157"/>
      <c r="AM502" s="59"/>
      <c r="AN502" s="159"/>
      <c r="AO502" s="159"/>
      <c r="AP502" s="159"/>
      <c r="AQ502" s="41"/>
      <c r="AR502" s="107"/>
    </row>
    <row r="503" spans="1:44" s="167" customFormat="1" ht="17" thickTop="1" thickBot="1" x14ac:dyDescent="0.25">
      <c r="A503" s="185">
        <v>499</v>
      </c>
      <c r="B503" s="41" t="s">
        <v>53</v>
      </c>
      <c r="C503" s="39">
        <v>42992</v>
      </c>
      <c r="D503" s="39"/>
      <c r="E503" s="40" t="s">
        <v>2909</v>
      </c>
      <c r="F503" s="129" t="s">
        <v>66</v>
      </c>
      <c r="G503" s="126" t="s">
        <v>71</v>
      </c>
      <c r="H503" s="41" t="s">
        <v>2079</v>
      </c>
      <c r="I503" s="42">
        <v>27200000</v>
      </c>
      <c r="J503" s="131">
        <f t="shared" si="43"/>
        <v>27200000</v>
      </c>
      <c r="K503" s="133" t="s">
        <v>85</v>
      </c>
      <c r="L503" s="41" t="s">
        <v>2070</v>
      </c>
      <c r="M503" s="127">
        <v>42992</v>
      </c>
      <c r="N503" s="127">
        <v>43100</v>
      </c>
      <c r="O503" s="127">
        <v>43100</v>
      </c>
      <c r="P503" s="134">
        <f t="shared" si="44"/>
        <v>108</v>
      </c>
      <c r="Q503" s="136">
        <f t="shared" si="45"/>
        <v>3.6</v>
      </c>
      <c r="R503" s="58"/>
      <c r="S503" s="47"/>
      <c r="T503" s="47"/>
      <c r="U503" s="47"/>
      <c r="V503" s="47"/>
      <c r="W503" s="47"/>
      <c r="X503" s="139">
        <f t="shared" si="41"/>
        <v>0</v>
      </c>
      <c r="Y503" s="48"/>
      <c r="Z503" s="49"/>
      <c r="AA503" s="47"/>
      <c r="AB503" s="47"/>
      <c r="AC503" s="47"/>
      <c r="AD503" s="47"/>
      <c r="AE503" s="47"/>
      <c r="AF503" s="47"/>
      <c r="AG503" s="41"/>
      <c r="AH503" s="41"/>
      <c r="AI503" s="41"/>
      <c r="AJ503" s="41"/>
      <c r="AK503" s="51" t="e">
        <f>IF(#REF!="TERMINADO",100,100*(#REF!-M503+1)/P503)</f>
        <v>#REF!</v>
      </c>
      <c r="AL503" s="157"/>
      <c r="AM503" s="59"/>
      <c r="AN503" s="159"/>
      <c r="AO503" s="159"/>
      <c r="AP503" s="159"/>
      <c r="AQ503" s="41"/>
      <c r="AR503" s="107"/>
    </row>
    <row r="504" spans="1:44" s="167" customFormat="1" ht="17" thickTop="1" thickBot="1" x14ac:dyDescent="0.25">
      <c r="A504" s="185">
        <v>500</v>
      </c>
      <c r="B504" s="126" t="s">
        <v>2000</v>
      </c>
      <c r="C504" s="39">
        <v>42992</v>
      </c>
      <c r="D504" s="39"/>
      <c r="E504" s="40" t="s">
        <v>2910</v>
      </c>
      <c r="F504" s="129" t="s">
        <v>66</v>
      </c>
      <c r="G504" s="126" t="s">
        <v>75</v>
      </c>
      <c r="H504" s="41" t="s">
        <v>2079</v>
      </c>
      <c r="I504" s="42">
        <v>20000000</v>
      </c>
      <c r="J504" s="131">
        <f t="shared" si="43"/>
        <v>20000000</v>
      </c>
      <c r="K504" s="133" t="s">
        <v>85</v>
      </c>
      <c r="L504" s="41" t="s">
        <v>2911</v>
      </c>
      <c r="M504" s="127">
        <v>42992</v>
      </c>
      <c r="N504" s="127">
        <v>43100</v>
      </c>
      <c r="O504" s="127">
        <v>43100</v>
      </c>
      <c r="P504" s="134">
        <f t="shared" si="44"/>
        <v>108</v>
      </c>
      <c r="Q504" s="136">
        <f t="shared" si="45"/>
        <v>3.6</v>
      </c>
      <c r="R504" s="58"/>
      <c r="S504" s="47"/>
      <c r="T504" s="47"/>
      <c r="U504" s="47"/>
      <c r="V504" s="47"/>
      <c r="W504" s="47"/>
      <c r="X504" s="139">
        <f t="shared" si="41"/>
        <v>0</v>
      </c>
      <c r="Y504" s="48"/>
      <c r="Z504" s="49"/>
      <c r="AA504" s="47"/>
      <c r="AB504" s="47"/>
      <c r="AC504" s="47"/>
      <c r="AD504" s="47"/>
      <c r="AE504" s="47"/>
      <c r="AF504" s="47"/>
      <c r="AG504" s="41"/>
      <c r="AH504" s="41"/>
      <c r="AI504" s="41"/>
      <c r="AJ504" s="41"/>
      <c r="AK504" s="51" t="e">
        <f>IF(#REF!="TERMINADO",100,100*(#REF!-M504+1)/P504)</f>
        <v>#REF!</v>
      </c>
      <c r="AL504" s="157"/>
      <c r="AM504" s="59"/>
      <c r="AN504" s="159"/>
      <c r="AO504" s="159"/>
      <c r="AP504" s="159"/>
      <c r="AQ504" s="41"/>
      <c r="AR504" s="107"/>
    </row>
    <row r="505" spans="1:44" s="167" customFormat="1" ht="17" thickTop="1" thickBot="1" x14ac:dyDescent="0.25">
      <c r="A505" s="185">
        <v>501</v>
      </c>
      <c r="B505" s="41" t="s">
        <v>53</v>
      </c>
      <c r="C505" s="39">
        <v>42992</v>
      </c>
      <c r="D505" s="39"/>
      <c r="E505" s="40" t="s">
        <v>2912</v>
      </c>
      <c r="F505" s="129" t="s">
        <v>66</v>
      </c>
      <c r="G505" s="126" t="s">
        <v>75</v>
      </c>
      <c r="H505" s="41" t="s">
        <v>2079</v>
      </c>
      <c r="I505" s="42">
        <v>10500000</v>
      </c>
      <c r="J505" s="131">
        <f t="shared" si="43"/>
        <v>10500000</v>
      </c>
      <c r="K505" s="133" t="s">
        <v>85</v>
      </c>
      <c r="L505" s="41" t="s">
        <v>2913</v>
      </c>
      <c r="M505" s="127">
        <v>42996</v>
      </c>
      <c r="N505" s="127">
        <v>43086</v>
      </c>
      <c r="O505" s="127">
        <v>43086</v>
      </c>
      <c r="P505" s="134">
        <f t="shared" si="44"/>
        <v>90</v>
      </c>
      <c r="Q505" s="136">
        <f t="shared" si="45"/>
        <v>3</v>
      </c>
      <c r="R505" s="58"/>
      <c r="S505" s="47"/>
      <c r="T505" s="47"/>
      <c r="U505" s="47"/>
      <c r="V505" s="47"/>
      <c r="W505" s="47"/>
      <c r="X505" s="139">
        <f t="shared" si="41"/>
        <v>0</v>
      </c>
      <c r="Y505" s="48"/>
      <c r="Z505" s="49"/>
      <c r="AA505" s="47"/>
      <c r="AB505" s="47"/>
      <c r="AC505" s="47"/>
      <c r="AD505" s="47"/>
      <c r="AE505" s="47"/>
      <c r="AF505" s="47"/>
      <c r="AG505" s="41"/>
      <c r="AH505" s="41"/>
      <c r="AI505" s="41"/>
      <c r="AJ505" s="41"/>
      <c r="AK505" s="51" t="e">
        <f>IF(#REF!="TERMINADO",100,100*(#REF!-M505+1)/P505)</f>
        <v>#REF!</v>
      </c>
      <c r="AL505" s="157"/>
      <c r="AM505" s="59"/>
      <c r="AN505" s="159"/>
      <c r="AO505" s="159"/>
      <c r="AP505" s="159"/>
      <c r="AQ505" s="41"/>
      <c r="AR505" s="107"/>
    </row>
    <row r="506" spans="1:44" s="167" customFormat="1" ht="17" thickTop="1" thickBot="1" x14ac:dyDescent="0.25">
      <c r="A506" s="185">
        <v>502</v>
      </c>
      <c r="B506" s="126" t="s">
        <v>1125</v>
      </c>
      <c r="C506" s="39">
        <v>42992</v>
      </c>
      <c r="D506" s="39"/>
      <c r="E506" s="40" t="s">
        <v>2914</v>
      </c>
      <c r="F506" s="129" t="s">
        <v>66</v>
      </c>
      <c r="G506" s="126" t="s">
        <v>75</v>
      </c>
      <c r="H506" s="41" t="s">
        <v>2079</v>
      </c>
      <c r="I506" s="42">
        <v>17500000</v>
      </c>
      <c r="J506" s="131">
        <f t="shared" si="43"/>
        <v>17500000</v>
      </c>
      <c r="K506" s="133" t="s">
        <v>85</v>
      </c>
      <c r="L506" s="41" t="s">
        <v>2915</v>
      </c>
      <c r="M506" s="127">
        <v>42992</v>
      </c>
      <c r="N506" s="127">
        <v>43097</v>
      </c>
      <c r="O506" s="127">
        <v>43097</v>
      </c>
      <c r="P506" s="134">
        <f t="shared" si="44"/>
        <v>105</v>
      </c>
      <c r="Q506" s="136">
        <f t="shared" si="45"/>
        <v>3.5</v>
      </c>
      <c r="R506" s="58"/>
      <c r="S506" s="47"/>
      <c r="T506" s="47"/>
      <c r="U506" s="47"/>
      <c r="V506" s="47"/>
      <c r="W506" s="47"/>
      <c r="X506" s="139">
        <f t="shared" si="41"/>
        <v>0</v>
      </c>
      <c r="Y506" s="48"/>
      <c r="Z506" s="49"/>
      <c r="AA506" s="47"/>
      <c r="AB506" s="47"/>
      <c r="AC506" s="47"/>
      <c r="AD506" s="47"/>
      <c r="AE506" s="47"/>
      <c r="AF506" s="47"/>
      <c r="AG506" s="41"/>
      <c r="AH506" s="41"/>
      <c r="AI506" s="41"/>
      <c r="AJ506" s="41"/>
      <c r="AK506" s="51" t="e">
        <f>IF(#REF!="TERMINADO",100,100*(#REF!-M506+1)/P506)</f>
        <v>#REF!</v>
      </c>
      <c r="AL506" s="157"/>
      <c r="AM506" s="59"/>
      <c r="AN506" s="159"/>
      <c r="AO506" s="159"/>
      <c r="AP506" s="159"/>
      <c r="AQ506" s="41"/>
      <c r="AR506" s="107"/>
    </row>
    <row r="507" spans="1:44" s="167" customFormat="1" ht="17" thickTop="1" thickBot="1" x14ac:dyDescent="0.25">
      <c r="A507" s="185">
        <v>503</v>
      </c>
      <c r="B507" s="41" t="s">
        <v>53</v>
      </c>
      <c r="C507" s="39">
        <v>42992</v>
      </c>
      <c r="D507" s="39"/>
      <c r="E507" s="40" t="s">
        <v>2916</v>
      </c>
      <c r="F507" s="129" t="s">
        <v>66</v>
      </c>
      <c r="G507" s="126" t="s">
        <v>75</v>
      </c>
      <c r="H507" s="41" t="s">
        <v>2079</v>
      </c>
      <c r="I507" s="42">
        <v>14667000</v>
      </c>
      <c r="J507" s="131">
        <f t="shared" si="43"/>
        <v>14667000</v>
      </c>
      <c r="K507" s="133" t="s">
        <v>85</v>
      </c>
      <c r="L507" s="41" t="s">
        <v>2917</v>
      </c>
      <c r="M507" s="127">
        <v>42992</v>
      </c>
      <c r="N507" s="127">
        <v>43100</v>
      </c>
      <c r="O507" s="127">
        <v>43100</v>
      </c>
      <c r="P507" s="134">
        <f t="shared" si="44"/>
        <v>108</v>
      </c>
      <c r="Q507" s="136">
        <f t="shared" si="45"/>
        <v>3.6</v>
      </c>
      <c r="R507" s="58"/>
      <c r="S507" s="47"/>
      <c r="T507" s="47"/>
      <c r="U507" s="47"/>
      <c r="V507" s="47"/>
      <c r="W507" s="47"/>
      <c r="X507" s="139">
        <f t="shared" si="41"/>
        <v>0</v>
      </c>
      <c r="Y507" s="48"/>
      <c r="Z507" s="49"/>
      <c r="AA507" s="47"/>
      <c r="AB507" s="47"/>
      <c r="AC507" s="47"/>
      <c r="AD507" s="47"/>
      <c r="AE507" s="47"/>
      <c r="AF507" s="47"/>
      <c r="AG507" s="41"/>
      <c r="AH507" s="41"/>
      <c r="AI507" s="41"/>
      <c r="AJ507" s="41"/>
      <c r="AK507" s="51" t="e">
        <f>IF(#REF!="TERMINADO",100,100*(#REF!-M507+1)/P507)</f>
        <v>#REF!</v>
      </c>
      <c r="AL507" s="157"/>
      <c r="AM507" s="59"/>
      <c r="AN507" s="159"/>
      <c r="AO507" s="159"/>
      <c r="AP507" s="159"/>
      <c r="AQ507" s="41"/>
      <c r="AR507" s="107"/>
    </row>
    <row r="508" spans="1:44" s="167" customFormat="1" ht="17" thickTop="1" thickBot="1" x14ac:dyDescent="0.25">
      <c r="A508" s="185">
        <v>504</v>
      </c>
      <c r="B508" s="41" t="s">
        <v>1987</v>
      </c>
      <c r="C508" s="39">
        <v>42992</v>
      </c>
      <c r="D508" s="39"/>
      <c r="E508" s="40" t="s">
        <v>2918</v>
      </c>
      <c r="F508" s="129" t="s">
        <v>66</v>
      </c>
      <c r="G508" s="126" t="s">
        <v>75</v>
      </c>
      <c r="H508" s="41" t="s">
        <v>2079</v>
      </c>
      <c r="I508" s="42">
        <v>18000000</v>
      </c>
      <c r="J508" s="131">
        <f t="shared" si="43"/>
        <v>18000000</v>
      </c>
      <c r="K508" s="133" t="s">
        <v>85</v>
      </c>
      <c r="L508" s="41" t="s">
        <v>2919</v>
      </c>
      <c r="M508" s="127">
        <v>42992</v>
      </c>
      <c r="N508" s="127">
        <v>43082</v>
      </c>
      <c r="O508" s="127">
        <v>43082</v>
      </c>
      <c r="P508" s="134">
        <f t="shared" si="44"/>
        <v>90</v>
      </c>
      <c r="Q508" s="136">
        <f t="shared" si="45"/>
        <v>3</v>
      </c>
      <c r="R508" s="58"/>
      <c r="S508" s="47"/>
      <c r="T508" s="47"/>
      <c r="U508" s="47"/>
      <c r="V508" s="47"/>
      <c r="W508" s="47"/>
      <c r="X508" s="139">
        <f t="shared" si="41"/>
        <v>0</v>
      </c>
      <c r="Y508" s="48"/>
      <c r="Z508" s="49"/>
      <c r="AA508" s="47"/>
      <c r="AB508" s="47"/>
      <c r="AC508" s="47"/>
      <c r="AD508" s="47"/>
      <c r="AE508" s="47"/>
      <c r="AF508" s="47"/>
      <c r="AG508" s="41"/>
      <c r="AH508" s="41"/>
      <c r="AI508" s="41"/>
      <c r="AJ508" s="41"/>
      <c r="AK508" s="51" t="e">
        <f>IF(#REF!="TERMINADO",100,100*(#REF!-M508+1)/P508)</f>
        <v>#REF!</v>
      </c>
      <c r="AL508" s="157"/>
      <c r="AM508" s="59" t="s">
        <v>2920</v>
      </c>
      <c r="AN508" s="159" t="s">
        <v>2037</v>
      </c>
      <c r="AO508" s="159"/>
      <c r="AP508" s="159"/>
      <c r="AQ508" s="41"/>
      <c r="AR508" s="107"/>
    </row>
    <row r="509" spans="1:44" s="167" customFormat="1" ht="17" thickTop="1" thickBot="1" x14ac:dyDescent="0.25">
      <c r="A509" s="185">
        <v>505</v>
      </c>
      <c r="B509" s="41" t="s">
        <v>2210</v>
      </c>
      <c r="C509" s="39">
        <v>42993</v>
      </c>
      <c r="D509" s="39"/>
      <c r="E509" s="40" t="s">
        <v>2921</v>
      </c>
      <c r="F509" s="129" t="s">
        <v>66</v>
      </c>
      <c r="G509" s="126" t="s">
        <v>75</v>
      </c>
      <c r="H509" s="41" t="s">
        <v>2079</v>
      </c>
      <c r="I509" s="42">
        <v>18333000</v>
      </c>
      <c r="J509" s="131">
        <f t="shared" si="43"/>
        <v>18333000</v>
      </c>
      <c r="K509" s="133" t="s">
        <v>85</v>
      </c>
      <c r="L509" s="41" t="s">
        <v>661</v>
      </c>
      <c r="M509" s="127">
        <v>42993</v>
      </c>
      <c r="N509" s="127">
        <v>43100</v>
      </c>
      <c r="O509" s="127">
        <v>43100</v>
      </c>
      <c r="P509" s="134">
        <f t="shared" si="44"/>
        <v>107</v>
      </c>
      <c r="Q509" s="136">
        <f t="shared" si="45"/>
        <v>3.5666666666666669</v>
      </c>
      <c r="R509" s="58"/>
      <c r="S509" s="47"/>
      <c r="T509" s="47"/>
      <c r="U509" s="47"/>
      <c r="V509" s="47"/>
      <c r="W509" s="47"/>
      <c r="X509" s="139">
        <f t="shared" si="41"/>
        <v>0</v>
      </c>
      <c r="Y509" s="48"/>
      <c r="Z509" s="49"/>
      <c r="AA509" s="47"/>
      <c r="AB509" s="47"/>
      <c r="AC509" s="47"/>
      <c r="AD509" s="47"/>
      <c r="AE509" s="47"/>
      <c r="AF509" s="47"/>
      <c r="AG509" s="41"/>
      <c r="AH509" s="41"/>
      <c r="AI509" s="41"/>
      <c r="AJ509" s="41"/>
      <c r="AK509" s="51" t="e">
        <f>IF(#REF!="TERMINADO",100,100*(#REF!-M509+1)/P509)</f>
        <v>#REF!</v>
      </c>
      <c r="AL509" s="157"/>
      <c r="AM509" s="59"/>
      <c r="AN509" s="159"/>
      <c r="AO509" s="159"/>
      <c r="AP509" s="159"/>
      <c r="AQ509" s="41"/>
      <c r="AR509" s="107"/>
    </row>
    <row r="510" spans="1:44" s="167" customFormat="1" ht="17" thickTop="1" thickBot="1" x14ac:dyDescent="0.25">
      <c r="A510" s="185">
        <v>506</v>
      </c>
      <c r="B510" s="126" t="s">
        <v>2000</v>
      </c>
      <c r="C510" s="39">
        <v>42993</v>
      </c>
      <c r="D510" s="39"/>
      <c r="E510" s="40" t="s">
        <v>2922</v>
      </c>
      <c r="F510" s="129" t="s">
        <v>66</v>
      </c>
      <c r="G510" s="126" t="s">
        <v>75</v>
      </c>
      <c r="H510" s="41" t="s">
        <v>2079</v>
      </c>
      <c r="I510" s="42">
        <v>13500000</v>
      </c>
      <c r="J510" s="131">
        <f t="shared" si="43"/>
        <v>13500000</v>
      </c>
      <c r="K510" s="133" t="s">
        <v>85</v>
      </c>
      <c r="L510" s="41" t="s">
        <v>2923</v>
      </c>
      <c r="M510" s="127">
        <v>42993</v>
      </c>
      <c r="N510" s="127">
        <v>43069</v>
      </c>
      <c r="O510" s="127">
        <v>43069</v>
      </c>
      <c r="P510" s="134">
        <f t="shared" si="44"/>
        <v>76</v>
      </c>
      <c r="Q510" s="136">
        <f t="shared" si="45"/>
        <v>2.5333333333333332</v>
      </c>
      <c r="R510" s="58"/>
      <c r="S510" s="47"/>
      <c r="T510" s="47"/>
      <c r="U510" s="47"/>
      <c r="V510" s="47"/>
      <c r="W510" s="47"/>
      <c r="X510" s="139">
        <f t="shared" si="41"/>
        <v>0</v>
      </c>
      <c r="Y510" s="48"/>
      <c r="Z510" s="49"/>
      <c r="AA510" s="47"/>
      <c r="AB510" s="47"/>
      <c r="AC510" s="47"/>
      <c r="AD510" s="47"/>
      <c r="AE510" s="47"/>
      <c r="AF510" s="47"/>
      <c r="AG510" s="41"/>
      <c r="AH510" s="41"/>
      <c r="AI510" s="41"/>
      <c r="AJ510" s="41"/>
      <c r="AK510" s="51" t="e">
        <f>IF(#REF!="TERMINADO",100,100*(#REF!-M510+1)/P510)</f>
        <v>#REF!</v>
      </c>
      <c r="AL510" s="157"/>
      <c r="AM510" s="59"/>
      <c r="AN510" s="159"/>
      <c r="AO510" s="159"/>
      <c r="AP510" s="159"/>
      <c r="AQ510" s="41"/>
      <c r="AR510" s="107"/>
    </row>
    <row r="511" spans="1:44" s="167" customFormat="1" ht="17" thickTop="1" thickBot="1" x14ac:dyDescent="0.25">
      <c r="A511" s="185">
        <v>507</v>
      </c>
      <c r="B511" s="41" t="s">
        <v>444</v>
      </c>
      <c r="C511" s="39">
        <v>42993</v>
      </c>
      <c r="D511" s="39"/>
      <c r="E511" s="40" t="s">
        <v>2924</v>
      </c>
      <c r="F511" s="129" t="s">
        <v>66</v>
      </c>
      <c r="G511" s="126" t="s">
        <v>75</v>
      </c>
      <c r="H511" s="41" t="s">
        <v>2079</v>
      </c>
      <c r="I511" s="42">
        <v>21257333</v>
      </c>
      <c r="J511" s="131">
        <f t="shared" si="43"/>
        <v>21257333</v>
      </c>
      <c r="K511" s="133" t="s">
        <v>85</v>
      </c>
      <c r="L511" s="41" t="s">
        <v>2925</v>
      </c>
      <c r="M511" s="127">
        <v>42993</v>
      </c>
      <c r="N511" s="127">
        <v>43100</v>
      </c>
      <c r="O511" s="127">
        <v>43100</v>
      </c>
      <c r="P511" s="134">
        <f t="shared" si="44"/>
        <v>107</v>
      </c>
      <c r="Q511" s="136">
        <f t="shared" si="45"/>
        <v>3.5666666666666669</v>
      </c>
      <c r="R511" s="58"/>
      <c r="S511" s="47"/>
      <c r="T511" s="47"/>
      <c r="U511" s="47"/>
      <c r="V511" s="47"/>
      <c r="W511" s="47"/>
      <c r="X511" s="139">
        <f t="shared" si="41"/>
        <v>0</v>
      </c>
      <c r="Y511" s="48"/>
      <c r="Z511" s="49"/>
      <c r="AA511" s="47"/>
      <c r="AB511" s="47"/>
      <c r="AC511" s="47"/>
      <c r="AD511" s="47"/>
      <c r="AE511" s="47"/>
      <c r="AF511" s="47"/>
      <c r="AG511" s="41"/>
      <c r="AH511" s="41"/>
      <c r="AI511" s="41"/>
      <c r="AJ511" s="41"/>
      <c r="AK511" s="51" t="e">
        <f>IF(#REF!="TERMINADO",100,100*(#REF!-M511+1)/P511)</f>
        <v>#REF!</v>
      </c>
      <c r="AL511" s="157"/>
      <c r="AM511" s="59"/>
      <c r="AN511" s="159"/>
      <c r="AO511" s="159"/>
      <c r="AP511" s="159"/>
      <c r="AQ511" s="41"/>
      <c r="AR511" s="107"/>
    </row>
    <row r="512" spans="1:44" s="167" customFormat="1" ht="17" thickTop="1" thickBot="1" x14ac:dyDescent="0.25">
      <c r="A512" s="185">
        <v>508</v>
      </c>
      <c r="B512" s="126" t="s">
        <v>175</v>
      </c>
      <c r="C512" s="39">
        <v>42993</v>
      </c>
      <c r="D512" s="39"/>
      <c r="E512" s="40" t="s">
        <v>2926</v>
      </c>
      <c r="F512" s="129" t="s">
        <v>66</v>
      </c>
      <c r="G512" s="126" t="s">
        <v>75</v>
      </c>
      <c r="H512" s="41" t="s">
        <v>2079</v>
      </c>
      <c r="I512" s="42">
        <v>49200000</v>
      </c>
      <c r="J512" s="131">
        <f t="shared" si="43"/>
        <v>49200000</v>
      </c>
      <c r="K512" s="133" t="s">
        <v>85</v>
      </c>
      <c r="L512" s="41" t="s">
        <v>2927</v>
      </c>
      <c r="M512" s="127">
        <v>42993</v>
      </c>
      <c r="N512" s="127">
        <v>43100</v>
      </c>
      <c r="O512" s="127">
        <v>43100</v>
      </c>
      <c r="P512" s="134">
        <f t="shared" si="44"/>
        <v>107</v>
      </c>
      <c r="Q512" s="136">
        <f t="shared" si="45"/>
        <v>3.5666666666666669</v>
      </c>
      <c r="R512" s="58"/>
      <c r="S512" s="47"/>
      <c r="T512" s="47"/>
      <c r="U512" s="47"/>
      <c r="V512" s="47"/>
      <c r="W512" s="47"/>
      <c r="X512" s="139">
        <f t="shared" si="41"/>
        <v>0</v>
      </c>
      <c r="Y512" s="48"/>
      <c r="Z512" s="49"/>
      <c r="AA512" s="47"/>
      <c r="AB512" s="47"/>
      <c r="AC512" s="47"/>
      <c r="AD512" s="47"/>
      <c r="AE512" s="47"/>
      <c r="AF512" s="47"/>
      <c r="AG512" s="41"/>
      <c r="AH512" s="41"/>
      <c r="AI512" s="41"/>
      <c r="AJ512" s="41"/>
      <c r="AK512" s="51" t="e">
        <f>IF(#REF!="TERMINADO",100,100*(#REF!-M512+1)/P512)</f>
        <v>#REF!</v>
      </c>
      <c r="AL512" s="157"/>
      <c r="AM512" s="59"/>
      <c r="AN512" s="159"/>
      <c r="AO512" s="159"/>
      <c r="AP512" s="159"/>
      <c r="AQ512" s="41"/>
      <c r="AR512" s="107"/>
    </row>
    <row r="513" spans="1:44" s="167" customFormat="1" ht="17" thickTop="1" thickBot="1" x14ac:dyDescent="0.25">
      <c r="A513" s="185">
        <v>509</v>
      </c>
      <c r="B513" s="41" t="s">
        <v>2000</v>
      </c>
      <c r="C513" s="39">
        <v>42993</v>
      </c>
      <c r="D513" s="39"/>
      <c r="E513" s="40" t="s">
        <v>2928</v>
      </c>
      <c r="F513" s="129" t="s">
        <v>66</v>
      </c>
      <c r="G513" s="126" t="s">
        <v>75</v>
      </c>
      <c r="H513" s="41" t="s">
        <v>2079</v>
      </c>
      <c r="I513" s="42">
        <v>17500000</v>
      </c>
      <c r="J513" s="131">
        <f t="shared" si="43"/>
        <v>17500000</v>
      </c>
      <c r="K513" s="133" t="s">
        <v>85</v>
      </c>
      <c r="L513" s="41" t="s">
        <v>2929</v>
      </c>
      <c r="M513" s="127">
        <v>42993</v>
      </c>
      <c r="N513" s="127">
        <v>43100</v>
      </c>
      <c r="O513" s="127">
        <v>43100</v>
      </c>
      <c r="P513" s="134">
        <f t="shared" si="44"/>
        <v>107</v>
      </c>
      <c r="Q513" s="136">
        <f t="shared" si="45"/>
        <v>3.5666666666666669</v>
      </c>
      <c r="R513" s="58"/>
      <c r="S513" s="47"/>
      <c r="T513" s="47"/>
      <c r="U513" s="47"/>
      <c r="V513" s="47"/>
      <c r="W513" s="47"/>
      <c r="X513" s="139">
        <f t="shared" si="41"/>
        <v>0</v>
      </c>
      <c r="Y513" s="48"/>
      <c r="Z513" s="49"/>
      <c r="AA513" s="47"/>
      <c r="AB513" s="47"/>
      <c r="AC513" s="47"/>
      <c r="AD513" s="47"/>
      <c r="AE513" s="47"/>
      <c r="AF513" s="47"/>
      <c r="AG513" s="41"/>
      <c r="AH513" s="41"/>
      <c r="AI513" s="41"/>
      <c r="AJ513" s="41"/>
      <c r="AK513" s="51" t="e">
        <f>IF(#REF!="TERMINADO",100,100*(#REF!-M513+1)/P513)</f>
        <v>#REF!</v>
      </c>
      <c r="AL513" s="157"/>
      <c r="AM513" s="59"/>
      <c r="AN513" s="159"/>
      <c r="AO513" s="159"/>
      <c r="AP513" s="159"/>
      <c r="AQ513" s="41"/>
      <c r="AR513" s="107"/>
    </row>
    <row r="514" spans="1:44" s="167" customFormat="1" ht="17" thickTop="1" thickBot="1" x14ac:dyDescent="0.25">
      <c r="A514" s="185">
        <v>510</v>
      </c>
      <c r="B514" s="41" t="s">
        <v>2000</v>
      </c>
      <c r="C514" s="39">
        <v>42993</v>
      </c>
      <c r="D514" s="39"/>
      <c r="E514" s="40" t="s">
        <v>2930</v>
      </c>
      <c r="F514" s="129" t="s">
        <v>66</v>
      </c>
      <c r="G514" s="126" t="s">
        <v>71</v>
      </c>
      <c r="H514" s="41" t="s">
        <v>2079</v>
      </c>
      <c r="I514" s="42">
        <v>8750000</v>
      </c>
      <c r="J514" s="131">
        <f t="shared" si="43"/>
        <v>8750000</v>
      </c>
      <c r="K514" s="133" t="s">
        <v>85</v>
      </c>
      <c r="L514" s="41" t="s">
        <v>2931</v>
      </c>
      <c r="M514" s="127">
        <v>42993</v>
      </c>
      <c r="N514" s="127">
        <v>43100</v>
      </c>
      <c r="O514" s="127">
        <v>43100</v>
      </c>
      <c r="P514" s="134">
        <f t="shared" si="44"/>
        <v>107</v>
      </c>
      <c r="Q514" s="136">
        <f t="shared" si="45"/>
        <v>3.5666666666666669</v>
      </c>
      <c r="R514" s="58"/>
      <c r="S514" s="47"/>
      <c r="T514" s="47"/>
      <c r="U514" s="47"/>
      <c r="V514" s="47"/>
      <c r="W514" s="47"/>
      <c r="X514" s="139">
        <f t="shared" si="41"/>
        <v>0</v>
      </c>
      <c r="Y514" s="48"/>
      <c r="Z514" s="49"/>
      <c r="AA514" s="47"/>
      <c r="AB514" s="47"/>
      <c r="AC514" s="47"/>
      <c r="AD514" s="47"/>
      <c r="AE514" s="47"/>
      <c r="AF514" s="47"/>
      <c r="AG514" s="41"/>
      <c r="AH514" s="41"/>
      <c r="AI514" s="41"/>
      <c r="AJ514" s="41"/>
      <c r="AK514" s="51" t="e">
        <f>IF(#REF!="TERMINADO",100,100*(#REF!-M514+1)/P514)</f>
        <v>#REF!</v>
      </c>
      <c r="AL514" s="157"/>
      <c r="AM514" s="59"/>
      <c r="AN514" s="159"/>
      <c r="AO514" s="159"/>
      <c r="AP514" s="159"/>
      <c r="AQ514" s="41"/>
      <c r="AR514" s="107"/>
    </row>
    <row r="515" spans="1:44" s="167" customFormat="1" ht="17" thickTop="1" thickBot="1" x14ac:dyDescent="0.25">
      <c r="A515" s="185">
        <v>511</v>
      </c>
      <c r="B515" s="126" t="s">
        <v>597</v>
      </c>
      <c r="C515" s="39">
        <v>42996</v>
      </c>
      <c r="D515" s="39"/>
      <c r="E515" s="40" t="s">
        <v>2932</v>
      </c>
      <c r="F515" s="129" t="s">
        <v>66</v>
      </c>
      <c r="G515" s="126" t="s">
        <v>71</v>
      </c>
      <c r="H515" s="41" t="s">
        <v>2079</v>
      </c>
      <c r="I515" s="42">
        <v>4550000</v>
      </c>
      <c r="J515" s="131">
        <f t="shared" si="43"/>
        <v>4550000</v>
      </c>
      <c r="K515" s="133" t="s">
        <v>85</v>
      </c>
      <c r="L515" s="41" t="s">
        <v>2435</v>
      </c>
      <c r="M515" s="127">
        <v>42996</v>
      </c>
      <c r="N515" s="127">
        <v>43100</v>
      </c>
      <c r="O515" s="127">
        <v>43100</v>
      </c>
      <c r="P515" s="134">
        <f t="shared" si="44"/>
        <v>104</v>
      </c>
      <c r="Q515" s="136">
        <f t="shared" si="45"/>
        <v>3.4666666666666668</v>
      </c>
      <c r="R515" s="58"/>
      <c r="S515" s="47"/>
      <c r="T515" s="47"/>
      <c r="U515" s="47"/>
      <c r="V515" s="47"/>
      <c r="W515" s="47"/>
      <c r="X515" s="139">
        <f t="shared" si="41"/>
        <v>0</v>
      </c>
      <c r="Y515" s="48"/>
      <c r="Z515" s="49"/>
      <c r="AA515" s="47"/>
      <c r="AB515" s="47"/>
      <c r="AC515" s="47"/>
      <c r="AD515" s="47"/>
      <c r="AE515" s="47"/>
      <c r="AF515" s="47"/>
      <c r="AG515" s="41"/>
      <c r="AH515" s="41"/>
      <c r="AI515" s="41"/>
      <c r="AJ515" s="41"/>
      <c r="AK515" s="51" t="e">
        <f>IF(#REF!="TERMINADO",100,100*(#REF!-M515+1)/P515)</f>
        <v>#REF!</v>
      </c>
      <c r="AL515" s="157"/>
      <c r="AM515" s="59"/>
      <c r="AN515" s="159"/>
      <c r="AO515" s="159"/>
      <c r="AP515" s="159"/>
      <c r="AQ515" s="41"/>
      <c r="AR515" s="107"/>
    </row>
    <row r="516" spans="1:44" s="167" customFormat="1" ht="17" thickTop="1" thickBot="1" x14ac:dyDescent="0.25">
      <c r="A516" s="185">
        <v>512</v>
      </c>
      <c r="B516" s="126" t="s">
        <v>444</v>
      </c>
      <c r="C516" s="39">
        <v>42996</v>
      </c>
      <c r="D516" s="39"/>
      <c r="E516" s="40" t="s">
        <v>2933</v>
      </c>
      <c r="F516" s="212" t="s">
        <v>66</v>
      </c>
      <c r="G516" s="126" t="s">
        <v>75</v>
      </c>
      <c r="H516" s="41" t="s">
        <v>2079</v>
      </c>
      <c r="I516" s="42">
        <v>17160086</v>
      </c>
      <c r="J516" s="131">
        <f t="shared" si="43"/>
        <v>17160086</v>
      </c>
      <c r="K516" s="133" t="s">
        <v>85</v>
      </c>
      <c r="L516" s="41" t="s">
        <v>2092</v>
      </c>
      <c r="M516" s="127">
        <v>42996</v>
      </c>
      <c r="N516" s="127">
        <v>43089</v>
      </c>
      <c r="O516" s="127">
        <v>43089</v>
      </c>
      <c r="P516" s="134">
        <f t="shared" si="44"/>
        <v>93</v>
      </c>
      <c r="Q516" s="136">
        <f t="shared" si="45"/>
        <v>3.1</v>
      </c>
      <c r="R516" s="58"/>
      <c r="S516" s="47"/>
      <c r="T516" s="47"/>
      <c r="U516" s="47"/>
      <c r="V516" s="47"/>
      <c r="W516" s="47"/>
      <c r="X516" s="139">
        <f t="shared" ref="X516:X579" si="46">R516+U516</f>
        <v>0</v>
      </c>
      <c r="Y516" s="48"/>
      <c r="Z516" s="49"/>
      <c r="AA516" s="47"/>
      <c r="AB516" s="47"/>
      <c r="AC516" s="47"/>
      <c r="AD516" s="47"/>
      <c r="AE516" s="47"/>
      <c r="AF516" s="47"/>
      <c r="AG516" s="41"/>
      <c r="AH516" s="41"/>
      <c r="AI516" s="41"/>
      <c r="AJ516" s="41"/>
      <c r="AK516" s="51" t="e">
        <f>IF(#REF!="TERMINADO",100,100*(#REF!-M516+1)/P516)</f>
        <v>#REF!</v>
      </c>
      <c r="AL516" s="157"/>
      <c r="AM516" s="59"/>
      <c r="AN516" s="159"/>
      <c r="AO516" s="159"/>
      <c r="AP516" s="159"/>
      <c r="AQ516" s="41"/>
      <c r="AR516" s="107"/>
    </row>
    <row r="517" spans="1:44" s="167" customFormat="1" ht="17" thickTop="1" thickBot="1" x14ac:dyDescent="0.25">
      <c r="A517" s="185">
        <v>513</v>
      </c>
      <c r="B517" s="41" t="s">
        <v>597</v>
      </c>
      <c r="C517" s="39">
        <v>42996</v>
      </c>
      <c r="D517" s="39"/>
      <c r="E517" s="40" t="s">
        <v>2934</v>
      </c>
      <c r="F517" s="129" t="s">
        <v>66</v>
      </c>
      <c r="G517" s="126" t="s">
        <v>75</v>
      </c>
      <c r="H517" s="41" t="s">
        <v>2079</v>
      </c>
      <c r="I517" s="42">
        <v>15750000</v>
      </c>
      <c r="J517" s="131">
        <f t="shared" si="43"/>
        <v>15750000</v>
      </c>
      <c r="K517" s="133" t="s">
        <v>85</v>
      </c>
      <c r="L517" s="41" t="s">
        <v>2262</v>
      </c>
      <c r="M517" s="127">
        <v>42996</v>
      </c>
      <c r="N517" s="127">
        <v>43100</v>
      </c>
      <c r="O517" s="127">
        <v>43100</v>
      </c>
      <c r="P517" s="134">
        <f t="shared" si="44"/>
        <v>104</v>
      </c>
      <c r="Q517" s="136">
        <f t="shared" si="45"/>
        <v>3.4666666666666668</v>
      </c>
      <c r="R517" s="58"/>
      <c r="S517" s="47"/>
      <c r="T517" s="47"/>
      <c r="U517" s="47"/>
      <c r="V517" s="47"/>
      <c r="W517" s="47"/>
      <c r="X517" s="139">
        <f t="shared" si="46"/>
        <v>0</v>
      </c>
      <c r="Y517" s="48"/>
      <c r="Z517" s="49"/>
      <c r="AA517" s="47"/>
      <c r="AB517" s="47"/>
      <c r="AC517" s="47"/>
      <c r="AD517" s="47"/>
      <c r="AE517" s="47"/>
      <c r="AF517" s="47"/>
      <c r="AG517" s="41"/>
      <c r="AH517" s="41"/>
      <c r="AI517" s="41"/>
      <c r="AJ517" s="41"/>
      <c r="AK517" s="51" t="e">
        <f>IF(#REF!="TERMINADO",100,100*(#REF!-M517+1)/P517)</f>
        <v>#REF!</v>
      </c>
      <c r="AL517" s="157"/>
      <c r="AM517" s="59"/>
      <c r="AN517" s="159"/>
      <c r="AO517" s="159"/>
      <c r="AP517" s="159"/>
      <c r="AQ517" s="41"/>
      <c r="AR517" s="107"/>
    </row>
    <row r="518" spans="1:44" s="167" customFormat="1" ht="15.75" customHeight="1" thickTop="1" thickBot="1" x14ac:dyDescent="0.25">
      <c r="A518" s="185">
        <v>514</v>
      </c>
      <c r="B518" s="41" t="s">
        <v>2111</v>
      </c>
      <c r="C518" s="39">
        <v>42996</v>
      </c>
      <c r="D518" s="39"/>
      <c r="E518" s="40" t="s">
        <v>2935</v>
      </c>
      <c r="F518" s="129" t="s">
        <v>66</v>
      </c>
      <c r="G518" s="126" t="s">
        <v>71</v>
      </c>
      <c r="H518" s="41" t="s">
        <v>2079</v>
      </c>
      <c r="I518" s="42">
        <v>7500000</v>
      </c>
      <c r="J518" s="131">
        <f t="shared" si="43"/>
        <v>7500000</v>
      </c>
      <c r="K518" s="133" t="s">
        <v>85</v>
      </c>
      <c r="L518" s="41" t="s">
        <v>2936</v>
      </c>
      <c r="M518" s="127">
        <v>42996</v>
      </c>
      <c r="N518" s="127">
        <v>43086</v>
      </c>
      <c r="O518" s="127">
        <v>43086</v>
      </c>
      <c r="P518" s="134">
        <f t="shared" si="44"/>
        <v>90</v>
      </c>
      <c r="Q518" s="136">
        <f t="shared" si="45"/>
        <v>3</v>
      </c>
      <c r="R518" s="58"/>
      <c r="S518" s="47"/>
      <c r="T518" s="47"/>
      <c r="U518" s="47"/>
      <c r="V518" s="47"/>
      <c r="W518" s="47"/>
      <c r="X518" s="139">
        <f t="shared" si="46"/>
        <v>0</v>
      </c>
      <c r="Y518" s="48"/>
      <c r="Z518" s="49"/>
      <c r="AA518" s="47"/>
      <c r="AB518" s="47"/>
      <c r="AC518" s="47"/>
      <c r="AD518" s="47"/>
      <c r="AE518" s="47"/>
      <c r="AF518" s="47"/>
      <c r="AG518" s="41"/>
      <c r="AH518" s="41"/>
      <c r="AI518" s="41"/>
      <c r="AJ518" s="41"/>
      <c r="AK518" s="51" t="e">
        <f>IF(#REF!="TERMINADO",100,100*(#REF!-M518+1)/P518)</f>
        <v>#REF!</v>
      </c>
      <c r="AL518" s="157"/>
      <c r="AM518" s="59"/>
      <c r="AN518" s="159"/>
      <c r="AO518" s="159"/>
      <c r="AP518" s="159"/>
      <c r="AQ518" s="41"/>
      <c r="AR518" s="107"/>
    </row>
    <row r="519" spans="1:44" s="167" customFormat="1" ht="17" thickTop="1" thickBot="1" x14ac:dyDescent="0.25">
      <c r="A519" s="185">
        <v>515</v>
      </c>
      <c r="B519" s="41" t="s">
        <v>2160</v>
      </c>
      <c r="C519" s="39">
        <v>42996</v>
      </c>
      <c r="D519" s="165"/>
      <c r="E519" s="40" t="s">
        <v>2937</v>
      </c>
      <c r="F519" s="129" t="s">
        <v>66</v>
      </c>
      <c r="G519" s="126" t="s">
        <v>75</v>
      </c>
      <c r="H519" s="41" t="s">
        <v>2079</v>
      </c>
      <c r="I519" s="42">
        <v>23616667</v>
      </c>
      <c r="J519" s="131">
        <v>23616667</v>
      </c>
      <c r="K519" s="133" t="s">
        <v>85</v>
      </c>
      <c r="L519" s="41" t="s">
        <v>2938</v>
      </c>
      <c r="M519" s="127">
        <v>42996</v>
      </c>
      <c r="N519" s="127">
        <v>43100</v>
      </c>
      <c r="O519" s="127">
        <v>43100</v>
      </c>
      <c r="P519" s="134">
        <f t="shared" si="44"/>
        <v>104</v>
      </c>
      <c r="Q519" s="136">
        <f t="shared" si="45"/>
        <v>3.4666666666666668</v>
      </c>
      <c r="R519" s="153"/>
      <c r="S519" s="139"/>
      <c r="T519" s="139"/>
      <c r="U519" s="139"/>
      <c r="V519" s="139"/>
      <c r="W519" s="139"/>
      <c r="X519" s="139">
        <f t="shared" si="46"/>
        <v>0</v>
      </c>
      <c r="Y519" s="138"/>
      <c r="Z519" s="140"/>
      <c r="AA519" s="139"/>
      <c r="AB519" s="139"/>
      <c r="AC519" s="139"/>
      <c r="AD519" s="139"/>
      <c r="AE519" s="139"/>
      <c r="AF519" s="139"/>
      <c r="AG519" s="160"/>
      <c r="AH519" s="160"/>
      <c r="AI519" s="160"/>
      <c r="AJ519" s="160"/>
      <c r="AK519" s="213" t="e">
        <f>IF(#REF!="TERMINADO",100,100*(#REF!-M519+1)/P519)</f>
        <v>#REF!</v>
      </c>
      <c r="AL519" s="157"/>
      <c r="AM519" s="59"/>
      <c r="AN519" s="159"/>
      <c r="AO519" s="159"/>
      <c r="AP519" s="159"/>
      <c r="AQ519" s="41"/>
      <c r="AR519" s="107"/>
    </row>
    <row r="520" spans="1:44" s="167" customFormat="1" ht="17" thickTop="1" thickBot="1" x14ac:dyDescent="0.25">
      <c r="A520" s="185">
        <v>516</v>
      </c>
      <c r="B520" s="41" t="s">
        <v>1987</v>
      </c>
      <c r="C520" s="39">
        <v>42996</v>
      </c>
      <c r="D520" s="39"/>
      <c r="E520" s="40" t="s">
        <v>2939</v>
      </c>
      <c r="F520" s="129" t="s">
        <v>66</v>
      </c>
      <c r="G520" s="126" t="s">
        <v>71</v>
      </c>
      <c r="H520" s="41" t="s">
        <v>2079</v>
      </c>
      <c r="I520" s="42">
        <v>8750000</v>
      </c>
      <c r="J520" s="131">
        <f t="shared" ref="J520:J527" si="47">+I520+Z520+AB520+AD520+AF520</f>
        <v>8750000</v>
      </c>
      <c r="K520" s="133" t="s">
        <v>85</v>
      </c>
      <c r="L520" s="41" t="s">
        <v>1902</v>
      </c>
      <c r="M520" s="127">
        <v>42996</v>
      </c>
      <c r="N520" s="127">
        <v>43100</v>
      </c>
      <c r="O520" s="127">
        <v>43100</v>
      </c>
      <c r="P520" s="134">
        <f t="shared" si="44"/>
        <v>104</v>
      </c>
      <c r="Q520" s="136">
        <f t="shared" si="45"/>
        <v>3.4666666666666668</v>
      </c>
      <c r="R520" s="58"/>
      <c r="S520" s="47"/>
      <c r="T520" s="47"/>
      <c r="U520" s="47"/>
      <c r="V520" s="47"/>
      <c r="W520" s="47"/>
      <c r="X520" s="139">
        <f t="shared" si="46"/>
        <v>0</v>
      </c>
      <c r="Y520" s="48"/>
      <c r="Z520" s="49"/>
      <c r="AA520" s="47"/>
      <c r="AB520" s="47"/>
      <c r="AC520" s="47"/>
      <c r="AD520" s="47"/>
      <c r="AE520" s="47"/>
      <c r="AF520" s="47"/>
      <c r="AG520" s="41"/>
      <c r="AH520" s="41"/>
      <c r="AI520" s="41"/>
      <c r="AJ520" s="41"/>
      <c r="AK520" s="51" t="e">
        <f>IF(#REF!="TERMINADO",100,100*(#REF!-M520+1)/P520)</f>
        <v>#REF!</v>
      </c>
      <c r="AL520" s="157"/>
      <c r="AM520" s="59"/>
      <c r="AN520" s="159"/>
      <c r="AO520" s="159"/>
      <c r="AP520" s="159"/>
      <c r="AQ520" s="41"/>
      <c r="AR520" s="107"/>
    </row>
    <row r="521" spans="1:44" s="214" customFormat="1" ht="16.5" customHeight="1" thickTop="1" thickBot="1" x14ac:dyDescent="0.25">
      <c r="A521" s="185">
        <v>517</v>
      </c>
      <c r="B521" s="41" t="s">
        <v>2210</v>
      </c>
      <c r="C521" s="39">
        <v>42996</v>
      </c>
      <c r="D521" s="39"/>
      <c r="E521" s="40" t="s">
        <v>2940</v>
      </c>
      <c r="F521" s="129" t="s">
        <v>66</v>
      </c>
      <c r="G521" s="126" t="s">
        <v>75</v>
      </c>
      <c r="H521" s="41" t="s">
        <v>2079</v>
      </c>
      <c r="I521" s="42">
        <v>12000000</v>
      </c>
      <c r="J521" s="131">
        <f t="shared" si="47"/>
        <v>12000000</v>
      </c>
      <c r="K521" s="133" t="s">
        <v>85</v>
      </c>
      <c r="L521" s="41" t="s">
        <v>2707</v>
      </c>
      <c r="M521" s="127">
        <v>42996</v>
      </c>
      <c r="N521" s="127">
        <v>43086</v>
      </c>
      <c r="O521" s="127">
        <v>43086</v>
      </c>
      <c r="P521" s="134">
        <f t="shared" si="44"/>
        <v>90</v>
      </c>
      <c r="Q521" s="136">
        <f t="shared" si="45"/>
        <v>3</v>
      </c>
      <c r="R521" s="58"/>
      <c r="S521" s="47"/>
      <c r="T521" s="47"/>
      <c r="U521" s="47"/>
      <c r="V521" s="47"/>
      <c r="W521" s="47"/>
      <c r="X521" s="139">
        <f t="shared" si="46"/>
        <v>0</v>
      </c>
      <c r="Y521" s="48"/>
      <c r="Z521" s="49"/>
      <c r="AA521" s="47"/>
      <c r="AB521" s="47"/>
      <c r="AC521" s="47"/>
      <c r="AD521" s="47"/>
      <c r="AE521" s="47"/>
      <c r="AF521" s="47"/>
      <c r="AG521" s="41"/>
      <c r="AH521" s="41"/>
      <c r="AI521" s="41"/>
      <c r="AJ521" s="41"/>
      <c r="AK521" s="51" t="e">
        <f>IF(#REF!="TERMINADO",100,100*(#REF!-M521+1)/P521)</f>
        <v>#REF!</v>
      </c>
      <c r="AL521" s="157"/>
      <c r="AM521" s="59"/>
      <c r="AN521" s="159"/>
      <c r="AO521" s="159"/>
      <c r="AP521" s="159"/>
      <c r="AQ521" s="41"/>
      <c r="AR521" s="107"/>
    </row>
    <row r="522" spans="1:44" s="167" customFormat="1" ht="17" thickTop="1" thickBot="1" x14ac:dyDescent="0.25">
      <c r="A522" s="185">
        <v>518</v>
      </c>
      <c r="B522" s="126" t="s">
        <v>2000</v>
      </c>
      <c r="C522" s="39">
        <v>42996</v>
      </c>
      <c r="D522" s="39"/>
      <c r="E522" s="40" t="s">
        <v>2941</v>
      </c>
      <c r="F522" s="129" t="s">
        <v>66</v>
      </c>
      <c r="G522" s="126" t="s">
        <v>75</v>
      </c>
      <c r="H522" s="41" t="s">
        <v>2079</v>
      </c>
      <c r="I522" s="42">
        <v>17500000</v>
      </c>
      <c r="J522" s="131">
        <f t="shared" si="47"/>
        <v>17500000</v>
      </c>
      <c r="K522" s="133" t="s">
        <v>85</v>
      </c>
      <c r="L522" s="41" t="s">
        <v>2942</v>
      </c>
      <c r="M522" s="127">
        <v>42996</v>
      </c>
      <c r="N522" s="127">
        <v>43100</v>
      </c>
      <c r="O522" s="127">
        <v>43100</v>
      </c>
      <c r="P522" s="134">
        <f t="shared" si="44"/>
        <v>104</v>
      </c>
      <c r="Q522" s="136">
        <f t="shared" si="45"/>
        <v>3.4666666666666668</v>
      </c>
      <c r="R522" s="215"/>
      <c r="S522" s="216"/>
      <c r="T522" s="216"/>
      <c r="U522" s="47"/>
      <c r="V522" s="47"/>
      <c r="W522" s="47"/>
      <c r="X522" s="139">
        <f t="shared" si="46"/>
        <v>0</v>
      </c>
      <c r="Y522" s="48"/>
      <c r="Z522" s="49"/>
      <c r="AA522" s="47"/>
      <c r="AB522" s="47"/>
      <c r="AC522" s="47"/>
      <c r="AD522" s="47"/>
      <c r="AE522" s="47"/>
      <c r="AF522" s="47"/>
      <c r="AG522" s="41"/>
      <c r="AH522" s="41"/>
      <c r="AI522" s="41"/>
      <c r="AJ522" s="41"/>
      <c r="AK522" s="51" t="e">
        <f>IF(#REF!="TERMINADO",100,100*(#REF!-M522+1)/P522)</f>
        <v>#REF!</v>
      </c>
      <c r="AL522" s="157"/>
      <c r="AM522" s="59"/>
      <c r="AN522" s="159"/>
      <c r="AO522" s="159"/>
      <c r="AP522" s="159"/>
      <c r="AQ522" s="41"/>
      <c r="AR522" s="107"/>
    </row>
    <row r="523" spans="1:44" s="167" customFormat="1" ht="17" thickTop="1" thickBot="1" x14ac:dyDescent="0.25">
      <c r="A523" s="185">
        <v>519</v>
      </c>
      <c r="B523" s="41" t="s">
        <v>597</v>
      </c>
      <c r="C523" s="39">
        <v>42996</v>
      </c>
      <c r="D523" s="39"/>
      <c r="E523" s="40" t="s">
        <v>2943</v>
      </c>
      <c r="F523" s="129" t="s">
        <v>66</v>
      </c>
      <c r="G523" s="126" t="s">
        <v>71</v>
      </c>
      <c r="H523" s="41" t="s">
        <v>2079</v>
      </c>
      <c r="I523" s="42">
        <v>8750000</v>
      </c>
      <c r="J523" s="131">
        <f t="shared" si="47"/>
        <v>8750000</v>
      </c>
      <c r="K523" s="133" t="s">
        <v>85</v>
      </c>
      <c r="L523" s="41" t="s">
        <v>1701</v>
      </c>
      <c r="M523" s="127">
        <v>42996</v>
      </c>
      <c r="N523" s="127">
        <v>43100</v>
      </c>
      <c r="O523" s="127">
        <v>43100</v>
      </c>
      <c r="P523" s="134">
        <f t="shared" si="44"/>
        <v>104</v>
      </c>
      <c r="Q523" s="136">
        <f t="shared" si="45"/>
        <v>3.4666666666666668</v>
      </c>
      <c r="R523" s="58"/>
      <c r="S523" s="47"/>
      <c r="T523" s="47"/>
      <c r="U523" s="47"/>
      <c r="V523" s="47"/>
      <c r="W523" s="47"/>
      <c r="X523" s="139">
        <f t="shared" si="46"/>
        <v>0</v>
      </c>
      <c r="Y523" s="48"/>
      <c r="Z523" s="49"/>
      <c r="AA523" s="47"/>
      <c r="AB523" s="47"/>
      <c r="AC523" s="47"/>
      <c r="AD523" s="47"/>
      <c r="AE523" s="47"/>
      <c r="AF523" s="47"/>
      <c r="AG523" s="41"/>
      <c r="AH523" s="41"/>
      <c r="AI523" s="41"/>
      <c r="AJ523" s="41"/>
      <c r="AK523" s="51" t="e">
        <f>IF(#REF!="TERMINADO",100,100*(#REF!-M523+1)/P523)</f>
        <v>#REF!</v>
      </c>
      <c r="AL523" s="157"/>
      <c r="AM523" s="59"/>
      <c r="AN523" s="159"/>
      <c r="AO523" s="159"/>
      <c r="AP523" s="159"/>
      <c r="AQ523" s="41"/>
      <c r="AR523" s="107"/>
    </row>
    <row r="524" spans="1:44" s="167" customFormat="1" ht="17" thickTop="1" thickBot="1" x14ac:dyDescent="0.25">
      <c r="A524" s="185">
        <v>520</v>
      </c>
      <c r="B524" s="126" t="s">
        <v>2000</v>
      </c>
      <c r="C524" s="39">
        <v>42996</v>
      </c>
      <c r="D524" s="39"/>
      <c r="E524" s="40" t="s">
        <v>2944</v>
      </c>
      <c r="F524" s="129" t="s">
        <v>66</v>
      </c>
      <c r="G524" s="126" t="s">
        <v>75</v>
      </c>
      <c r="H524" s="41" t="s">
        <v>2079</v>
      </c>
      <c r="I524" s="42">
        <v>24000000</v>
      </c>
      <c r="J524" s="131">
        <f t="shared" si="47"/>
        <v>24000000</v>
      </c>
      <c r="K524" s="133" t="s">
        <v>1993</v>
      </c>
      <c r="L524" s="41" t="s">
        <v>2945</v>
      </c>
      <c r="M524" s="127">
        <v>42996</v>
      </c>
      <c r="N524" s="127">
        <v>43100</v>
      </c>
      <c r="O524" s="127">
        <v>43100</v>
      </c>
      <c r="P524" s="134">
        <f t="shared" si="44"/>
        <v>104</v>
      </c>
      <c r="Q524" s="136">
        <f t="shared" si="45"/>
        <v>3.4666666666666668</v>
      </c>
      <c r="R524" s="58"/>
      <c r="S524" s="47"/>
      <c r="T524" s="47"/>
      <c r="U524" s="47"/>
      <c r="V524" s="47"/>
      <c r="W524" s="47"/>
      <c r="X524" s="139">
        <f t="shared" si="46"/>
        <v>0</v>
      </c>
      <c r="Y524" s="48"/>
      <c r="Z524" s="49"/>
      <c r="AA524" s="47"/>
      <c r="AB524" s="47"/>
      <c r="AC524" s="47"/>
      <c r="AD524" s="47"/>
      <c r="AE524" s="47"/>
      <c r="AF524" s="47"/>
      <c r="AG524" s="41"/>
      <c r="AH524" s="41"/>
      <c r="AI524" s="41"/>
      <c r="AJ524" s="41"/>
      <c r="AK524" s="51" t="e">
        <f>IF(#REF!="TERMINADO",100,100*(#REF!-M524+1)/P524)</f>
        <v>#REF!</v>
      </c>
      <c r="AL524" s="157"/>
      <c r="AM524" s="59"/>
      <c r="AN524" s="159"/>
      <c r="AO524" s="159"/>
      <c r="AP524" s="159"/>
      <c r="AQ524" s="41"/>
      <c r="AR524" s="107"/>
    </row>
    <row r="525" spans="1:44" s="167" customFormat="1" ht="17" thickTop="1" thickBot="1" x14ac:dyDescent="0.25">
      <c r="A525" s="185">
        <v>521</v>
      </c>
      <c r="B525" s="41" t="s">
        <v>444</v>
      </c>
      <c r="C525" s="39">
        <v>42996</v>
      </c>
      <c r="D525" s="39"/>
      <c r="E525" s="40" t="s">
        <v>2946</v>
      </c>
      <c r="F525" s="129" t="s">
        <v>66</v>
      </c>
      <c r="G525" s="126" t="s">
        <v>71</v>
      </c>
      <c r="H525" s="41" t="s">
        <v>2079</v>
      </c>
      <c r="I525" s="42">
        <v>10700000</v>
      </c>
      <c r="J525" s="131">
        <f t="shared" si="47"/>
        <v>10700000</v>
      </c>
      <c r="K525" s="133" t="s">
        <v>85</v>
      </c>
      <c r="L525" s="41" t="s">
        <v>2947</v>
      </c>
      <c r="M525" s="127">
        <v>42996</v>
      </c>
      <c r="N525" s="127">
        <v>43100</v>
      </c>
      <c r="O525" s="127">
        <v>43100</v>
      </c>
      <c r="P525" s="134">
        <f t="shared" si="44"/>
        <v>104</v>
      </c>
      <c r="Q525" s="136">
        <f t="shared" si="45"/>
        <v>3.4666666666666668</v>
      </c>
      <c r="R525" s="58"/>
      <c r="S525" s="47"/>
      <c r="T525" s="47"/>
      <c r="U525" s="47"/>
      <c r="V525" s="47"/>
      <c r="W525" s="47"/>
      <c r="X525" s="139">
        <f t="shared" si="46"/>
        <v>0</v>
      </c>
      <c r="Y525" s="48"/>
      <c r="Z525" s="49"/>
      <c r="AA525" s="47"/>
      <c r="AB525" s="47"/>
      <c r="AC525" s="47"/>
      <c r="AD525" s="47"/>
      <c r="AE525" s="47"/>
      <c r="AF525" s="47"/>
      <c r="AG525" s="41"/>
      <c r="AH525" s="41"/>
      <c r="AI525" s="41"/>
      <c r="AJ525" s="41"/>
      <c r="AK525" s="51" t="e">
        <f>IF(#REF!="TERMINADO",100,100*(#REF!-M525+1)/P525)</f>
        <v>#REF!</v>
      </c>
      <c r="AL525" s="157"/>
      <c r="AM525" s="59"/>
      <c r="AN525" s="159"/>
      <c r="AO525" s="159"/>
      <c r="AP525" s="159"/>
      <c r="AQ525" s="41"/>
      <c r="AR525" s="107"/>
    </row>
    <row r="526" spans="1:44" s="167" customFormat="1" ht="17" thickTop="1" thickBot="1" x14ac:dyDescent="0.25">
      <c r="A526" s="185">
        <v>522</v>
      </c>
      <c r="B526" s="126" t="s">
        <v>1987</v>
      </c>
      <c r="C526" s="39">
        <v>42997</v>
      </c>
      <c r="D526" s="39"/>
      <c r="E526" s="40" t="s">
        <v>2948</v>
      </c>
      <c r="F526" s="129" t="s">
        <v>66</v>
      </c>
      <c r="G526" s="126" t="s">
        <v>75</v>
      </c>
      <c r="H526" s="41" t="s">
        <v>2079</v>
      </c>
      <c r="I526" s="42">
        <v>21000000</v>
      </c>
      <c r="J526" s="131">
        <f t="shared" si="47"/>
        <v>21000000</v>
      </c>
      <c r="K526" s="133" t="s">
        <v>85</v>
      </c>
      <c r="L526" s="41" t="s">
        <v>2176</v>
      </c>
      <c r="M526" s="127">
        <v>42997</v>
      </c>
      <c r="N526" s="127">
        <v>43100</v>
      </c>
      <c r="O526" s="127">
        <v>43100</v>
      </c>
      <c r="P526" s="134">
        <f t="shared" si="44"/>
        <v>103</v>
      </c>
      <c r="Q526" s="136">
        <f t="shared" si="45"/>
        <v>3.4333333333333331</v>
      </c>
      <c r="R526" s="58"/>
      <c r="S526" s="47"/>
      <c r="T526" s="47"/>
      <c r="U526" s="47"/>
      <c r="V526" s="47"/>
      <c r="W526" s="47"/>
      <c r="X526" s="139">
        <f t="shared" si="46"/>
        <v>0</v>
      </c>
      <c r="Y526" s="48"/>
      <c r="Z526" s="49"/>
      <c r="AA526" s="47"/>
      <c r="AB526" s="47"/>
      <c r="AC526" s="47"/>
      <c r="AD526" s="47"/>
      <c r="AE526" s="47"/>
      <c r="AF526" s="47"/>
      <c r="AG526" s="41"/>
      <c r="AH526" s="41"/>
      <c r="AI526" s="41"/>
      <c r="AJ526" s="41"/>
      <c r="AK526" s="51" t="e">
        <f>IF(#REF!="TERMINADO",100,100*(#REF!-M526+1)/P526)</f>
        <v>#REF!</v>
      </c>
      <c r="AL526" s="157"/>
      <c r="AM526" s="59"/>
      <c r="AN526" s="159"/>
      <c r="AO526" s="159"/>
      <c r="AP526" s="159"/>
      <c r="AQ526" s="41"/>
      <c r="AR526" s="107"/>
    </row>
    <row r="527" spans="1:44" s="167" customFormat="1" ht="17" thickTop="1" thickBot="1" x14ac:dyDescent="0.25">
      <c r="A527" s="185">
        <v>523</v>
      </c>
      <c r="B527" s="41" t="s">
        <v>53</v>
      </c>
      <c r="C527" s="39">
        <v>42997</v>
      </c>
      <c r="D527" s="39"/>
      <c r="E527" s="40" t="s">
        <v>2949</v>
      </c>
      <c r="F527" s="129" t="s">
        <v>66</v>
      </c>
      <c r="G527" s="126" t="s">
        <v>75</v>
      </c>
      <c r="H527" s="41" t="s">
        <v>2079</v>
      </c>
      <c r="I527" s="42">
        <v>5000000</v>
      </c>
      <c r="J527" s="131">
        <f t="shared" si="47"/>
        <v>5000000</v>
      </c>
      <c r="K527" s="133" t="s">
        <v>85</v>
      </c>
      <c r="L527" s="41" t="s">
        <v>2950</v>
      </c>
      <c r="M527" s="127">
        <v>42997</v>
      </c>
      <c r="N527" s="127">
        <v>43026</v>
      </c>
      <c r="O527" s="127">
        <v>43026</v>
      </c>
      <c r="P527" s="134">
        <f t="shared" si="44"/>
        <v>29</v>
      </c>
      <c r="Q527" s="136">
        <f t="shared" si="45"/>
        <v>0.96666666666666667</v>
      </c>
      <c r="R527" s="58"/>
      <c r="S527" s="47"/>
      <c r="T527" s="47"/>
      <c r="U527" s="47"/>
      <c r="V527" s="47"/>
      <c r="W527" s="47"/>
      <c r="X527" s="139">
        <f t="shared" si="46"/>
        <v>0</v>
      </c>
      <c r="Y527" s="48"/>
      <c r="Z527" s="49"/>
      <c r="AA527" s="47"/>
      <c r="AB527" s="47"/>
      <c r="AC527" s="47"/>
      <c r="AD527" s="47"/>
      <c r="AE527" s="47"/>
      <c r="AF527" s="47"/>
      <c r="AG527" s="41"/>
      <c r="AH527" s="41"/>
      <c r="AI527" s="41"/>
      <c r="AJ527" s="41"/>
      <c r="AK527" s="51" t="e">
        <f>IF(#REF!="TERMINADO",100,100*(#REF!-M527+1)/P527)</f>
        <v>#REF!</v>
      </c>
      <c r="AL527" s="157"/>
      <c r="AM527" s="59"/>
      <c r="AN527" s="159"/>
      <c r="AO527" s="159"/>
      <c r="AP527" s="159"/>
      <c r="AQ527" s="41"/>
      <c r="AR527" s="107"/>
    </row>
    <row r="528" spans="1:44" s="167" customFormat="1" ht="17" thickTop="1" thickBot="1" x14ac:dyDescent="0.25">
      <c r="A528" s="185">
        <v>524</v>
      </c>
      <c r="B528" s="126" t="s">
        <v>2223</v>
      </c>
      <c r="C528" s="39">
        <v>42997</v>
      </c>
      <c r="D528" s="39"/>
      <c r="E528" s="40" t="s">
        <v>2951</v>
      </c>
      <c r="F528" s="129" t="s">
        <v>66</v>
      </c>
      <c r="G528" s="126" t="s">
        <v>75</v>
      </c>
      <c r="H528" s="41" t="s">
        <v>2079</v>
      </c>
      <c r="I528" s="42">
        <v>12000000</v>
      </c>
      <c r="J528" s="131">
        <v>12000000</v>
      </c>
      <c r="K528" s="133" t="s">
        <v>85</v>
      </c>
      <c r="L528" s="41" t="s">
        <v>2336</v>
      </c>
      <c r="M528" s="127">
        <v>42997</v>
      </c>
      <c r="N528" s="127">
        <v>43087</v>
      </c>
      <c r="O528" s="127">
        <v>43087</v>
      </c>
      <c r="P528" s="134">
        <f t="shared" si="44"/>
        <v>90</v>
      </c>
      <c r="Q528" s="136">
        <f t="shared" si="45"/>
        <v>3</v>
      </c>
      <c r="R528" s="58"/>
      <c r="S528" s="47"/>
      <c r="T528" s="47"/>
      <c r="U528" s="47"/>
      <c r="V528" s="47"/>
      <c r="W528" s="47"/>
      <c r="X528" s="139">
        <f t="shared" si="46"/>
        <v>0</v>
      </c>
      <c r="Y528" s="48"/>
      <c r="Z528" s="49"/>
      <c r="AA528" s="47"/>
      <c r="AB528" s="47"/>
      <c r="AC528" s="47"/>
      <c r="AD528" s="47"/>
      <c r="AE528" s="47"/>
      <c r="AF528" s="47"/>
      <c r="AG528" s="41"/>
      <c r="AH528" s="41"/>
      <c r="AI528" s="41"/>
      <c r="AJ528" s="41"/>
      <c r="AK528" s="51" t="e">
        <f>IF(#REF!="TERMINADO",100,100*(#REF!-M528+1)/P528)</f>
        <v>#REF!</v>
      </c>
      <c r="AL528" s="157"/>
      <c r="AM528" s="59"/>
      <c r="AN528" s="159"/>
      <c r="AO528" s="159"/>
      <c r="AP528" s="159"/>
      <c r="AQ528" s="41"/>
      <c r="AR528" s="107"/>
    </row>
    <row r="529" spans="1:44" s="167" customFormat="1" ht="17" thickTop="1" thickBot="1" x14ac:dyDescent="0.25">
      <c r="A529" s="185">
        <v>525</v>
      </c>
      <c r="B529" s="41" t="s">
        <v>53</v>
      </c>
      <c r="C529" s="39">
        <v>42997</v>
      </c>
      <c r="D529" s="39"/>
      <c r="E529" s="40" t="s">
        <v>2952</v>
      </c>
      <c r="F529" s="129" t="s">
        <v>66</v>
      </c>
      <c r="G529" s="126" t="s">
        <v>75</v>
      </c>
      <c r="H529" s="41" t="s">
        <v>2079</v>
      </c>
      <c r="I529" s="42">
        <v>13475000</v>
      </c>
      <c r="J529" s="131">
        <f t="shared" ref="J529:J592" si="48">+I529+Z529+AB529+AD529+AF529</f>
        <v>13475000</v>
      </c>
      <c r="K529" s="133" t="s">
        <v>85</v>
      </c>
      <c r="L529" s="41" t="s">
        <v>88</v>
      </c>
      <c r="M529" s="127">
        <v>42997</v>
      </c>
      <c r="N529" s="127">
        <v>43100</v>
      </c>
      <c r="O529" s="127">
        <v>43100</v>
      </c>
      <c r="P529" s="134">
        <f t="shared" si="44"/>
        <v>103</v>
      </c>
      <c r="Q529" s="136">
        <f t="shared" si="45"/>
        <v>3.4333333333333331</v>
      </c>
      <c r="R529" s="58"/>
      <c r="S529" s="47"/>
      <c r="T529" s="47"/>
      <c r="U529" s="47"/>
      <c r="V529" s="47"/>
      <c r="W529" s="47"/>
      <c r="X529" s="139">
        <f t="shared" si="46"/>
        <v>0</v>
      </c>
      <c r="Y529" s="48"/>
      <c r="Z529" s="49"/>
      <c r="AA529" s="47"/>
      <c r="AB529" s="47"/>
      <c r="AC529" s="47"/>
      <c r="AD529" s="47"/>
      <c r="AE529" s="47"/>
      <c r="AF529" s="47"/>
      <c r="AG529" s="41"/>
      <c r="AH529" s="41"/>
      <c r="AI529" s="41"/>
      <c r="AJ529" s="41"/>
      <c r="AK529" s="51" t="e">
        <f>IF(#REF!="TERMINADO",100,100*(#REF!-M529+1)/P529)</f>
        <v>#REF!</v>
      </c>
      <c r="AL529" s="157"/>
      <c r="AM529" s="59" t="s">
        <v>2953</v>
      </c>
      <c r="AN529" s="159"/>
      <c r="AO529" s="159"/>
      <c r="AP529" s="159"/>
      <c r="AQ529" s="41"/>
      <c r="AR529" s="107"/>
    </row>
    <row r="530" spans="1:44" s="167" customFormat="1" ht="17" thickTop="1" thickBot="1" x14ac:dyDescent="0.25">
      <c r="A530" s="185">
        <v>526</v>
      </c>
      <c r="B530" s="41" t="s">
        <v>63</v>
      </c>
      <c r="C530" s="39">
        <v>42997</v>
      </c>
      <c r="D530" s="39"/>
      <c r="E530" s="40" t="s">
        <v>2954</v>
      </c>
      <c r="F530" s="129" t="s">
        <v>66</v>
      </c>
      <c r="G530" s="126" t="s">
        <v>71</v>
      </c>
      <c r="H530" s="41" t="s">
        <v>2079</v>
      </c>
      <c r="I530" s="42">
        <v>11574500</v>
      </c>
      <c r="J530" s="131">
        <f t="shared" si="48"/>
        <v>11574500</v>
      </c>
      <c r="K530" s="133" t="s">
        <v>85</v>
      </c>
      <c r="L530" s="41" t="s">
        <v>2955</v>
      </c>
      <c r="M530" s="127">
        <v>42997</v>
      </c>
      <c r="N530" s="127">
        <v>43100</v>
      </c>
      <c r="O530" s="127">
        <v>43100</v>
      </c>
      <c r="P530" s="134">
        <f t="shared" si="44"/>
        <v>103</v>
      </c>
      <c r="Q530" s="136">
        <f t="shared" si="45"/>
        <v>3.4333333333333331</v>
      </c>
      <c r="R530" s="58"/>
      <c r="S530" s="47"/>
      <c r="T530" s="47"/>
      <c r="U530" s="47"/>
      <c r="V530" s="47"/>
      <c r="W530" s="47"/>
      <c r="X530" s="139">
        <f t="shared" si="46"/>
        <v>0</v>
      </c>
      <c r="Y530" s="48"/>
      <c r="Z530" s="49"/>
      <c r="AA530" s="47"/>
      <c r="AB530" s="47"/>
      <c r="AC530" s="47"/>
      <c r="AD530" s="47"/>
      <c r="AE530" s="47"/>
      <c r="AF530" s="47"/>
      <c r="AG530" s="41"/>
      <c r="AH530" s="41"/>
      <c r="AI530" s="41"/>
      <c r="AJ530" s="41"/>
      <c r="AK530" s="51" t="e">
        <f>IF(#REF!="TERMINADO",100,100*(#REF!-M530+1)/P530)</f>
        <v>#REF!</v>
      </c>
      <c r="AL530" s="157"/>
      <c r="AM530" s="59"/>
      <c r="AN530" s="159"/>
      <c r="AO530" s="159"/>
      <c r="AP530" s="159"/>
      <c r="AQ530" s="41"/>
      <c r="AR530" s="107"/>
    </row>
    <row r="531" spans="1:44" s="167" customFormat="1" ht="17" thickTop="1" thickBot="1" x14ac:dyDescent="0.25">
      <c r="A531" s="185">
        <v>527</v>
      </c>
      <c r="B531" s="41" t="s">
        <v>166</v>
      </c>
      <c r="C531" s="39">
        <v>42997</v>
      </c>
      <c r="D531" s="39"/>
      <c r="E531" s="40" t="s">
        <v>2956</v>
      </c>
      <c r="F531" s="129" t="s">
        <v>66</v>
      </c>
      <c r="G531" s="126" t="s">
        <v>75</v>
      </c>
      <c r="H531" s="41" t="s">
        <v>2079</v>
      </c>
      <c r="I531" s="42">
        <v>24500000</v>
      </c>
      <c r="J531" s="131">
        <f t="shared" si="48"/>
        <v>24500000</v>
      </c>
      <c r="K531" s="133" t="s">
        <v>85</v>
      </c>
      <c r="L531" s="41" t="s">
        <v>2957</v>
      </c>
      <c r="M531" s="127">
        <v>42997</v>
      </c>
      <c r="N531" s="127">
        <v>43100</v>
      </c>
      <c r="O531" s="127">
        <v>43100</v>
      </c>
      <c r="P531" s="134">
        <f t="shared" si="44"/>
        <v>103</v>
      </c>
      <c r="Q531" s="136">
        <f t="shared" si="45"/>
        <v>3.4333333333333331</v>
      </c>
      <c r="R531" s="58"/>
      <c r="S531" s="47"/>
      <c r="T531" s="47"/>
      <c r="U531" s="47"/>
      <c r="V531" s="47"/>
      <c r="W531" s="47"/>
      <c r="X531" s="139">
        <f t="shared" si="46"/>
        <v>0</v>
      </c>
      <c r="Y531" s="48"/>
      <c r="Z531" s="49"/>
      <c r="AA531" s="47"/>
      <c r="AB531" s="47"/>
      <c r="AC531" s="47"/>
      <c r="AD531" s="47"/>
      <c r="AE531" s="47"/>
      <c r="AF531" s="47"/>
      <c r="AG531" s="41"/>
      <c r="AH531" s="41"/>
      <c r="AI531" s="41"/>
      <c r="AJ531" s="41"/>
      <c r="AK531" s="51" t="e">
        <f>IF(#REF!="TERMINADO",100,100*(#REF!-M531+1)/P531)</f>
        <v>#REF!</v>
      </c>
      <c r="AL531" s="157"/>
      <c r="AM531" s="59"/>
      <c r="AN531" s="159"/>
      <c r="AO531" s="159"/>
      <c r="AP531" s="159"/>
      <c r="AQ531" s="41"/>
      <c r="AR531" s="107"/>
    </row>
    <row r="532" spans="1:44" s="167" customFormat="1" ht="17" thickTop="1" thickBot="1" x14ac:dyDescent="0.25">
      <c r="A532" s="185">
        <v>528</v>
      </c>
      <c r="B532" s="41" t="s">
        <v>597</v>
      </c>
      <c r="C532" s="39">
        <v>42997</v>
      </c>
      <c r="D532" s="39"/>
      <c r="E532" s="40" t="s">
        <v>2958</v>
      </c>
      <c r="F532" s="129" t="s">
        <v>66</v>
      </c>
      <c r="G532" s="126" t="s">
        <v>71</v>
      </c>
      <c r="H532" s="41" t="s">
        <v>2079</v>
      </c>
      <c r="I532" s="42">
        <v>6475000</v>
      </c>
      <c r="J532" s="131">
        <f t="shared" si="48"/>
        <v>6475000</v>
      </c>
      <c r="K532" s="133" t="s">
        <v>85</v>
      </c>
      <c r="L532" s="41" t="s">
        <v>2959</v>
      </c>
      <c r="M532" s="127">
        <v>42997</v>
      </c>
      <c r="N532" s="127">
        <v>43100</v>
      </c>
      <c r="O532" s="127">
        <v>43100</v>
      </c>
      <c r="P532" s="134">
        <f t="shared" si="44"/>
        <v>103</v>
      </c>
      <c r="Q532" s="136">
        <f t="shared" si="45"/>
        <v>3.4333333333333331</v>
      </c>
      <c r="R532" s="58"/>
      <c r="S532" s="47"/>
      <c r="T532" s="47"/>
      <c r="U532" s="47"/>
      <c r="V532" s="47"/>
      <c r="W532" s="47"/>
      <c r="X532" s="139">
        <f t="shared" si="46"/>
        <v>0</v>
      </c>
      <c r="Y532" s="48"/>
      <c r="Z532" s="49"/>
      <c r="AA532" s="47"/>
      <c r="AB532" s="47"/>
      <c r="AC532" s="47"/>
      <c r="AD532" s="47"/>
      <c r="AE532" s="47"/>
      <c r="AF532" s="47"/>
      <c r="AG532" s="41"/>
      <c r="AH532" s="41"/>
      <c r="AI532" s="41"/>
      <c r="AJ532" s="41"/>
      <c r="AK532" s="51" t="e">
        <f>IF(#REF!="TERMINADO",100,100*(#REF!-M532+1)/P532)</f>
        <v>#REF!</v>
      </c>
      <c r="AL532" s="157"/>
      <c r="AM532" s="59"/>
      <c r="AN532" s="159"/>
      <c r="AO532" s="159"/>
      <c r="AP532" s="159"/>
      <c r="AQ532" s="41"/>
      <c r="AR532" s="107"/>
    </row>
    <row r="533" spans="1:44" s="167" customFormat="1" ht="17" thickTop="1" thickBot="1" x14ac:dyDescent="0.25">
      <c r="A533" s="185">
        <v>529</v>
      </c>
      <c r="B533" s="41" t="s">
        <v>2011</v>
      </c>
      <c r="C533" s="39">
        <v>42997</v>
      </c>
      <c r="D533" s="39"/>
      <c r="E533" s="40" t="s">
        <v>2960</v>
      </c>
      <c r="F533" s="129" t="s">
        <v>66</v>
      </c>
      <c r="G533" s="126" t="s">
        <v>75</v>
      </c>
      <c r="H533" s="41" t="s">
        <v>2079</v>
      </c>
      <c r="I533" s="42">
        <v>10050000</v>
      </c>
      <c r="J533" s="131">
        <f t="shared" si="48"/>
        <v>10050000</v>
      </c>
      <c r="K533" s="133" t="s">
        <v>85</v>
      </c>
      <c r="L533" s="41" t="s">
        <v>2193</v>
      </c>
      <c r="M533" s="127">
        <v>42997</v>
      </c>
      <c r="N533" s="127">
        <v>43087</v>
      </c>
      <c r="O533" s="127">
        <v>43087</v>
      </c>
      <c r="P533" s="134">
        <f t="shared" si="44"/>
        <v>90</v>
      </c>
      <c r="Q533" s="136">
        <f t="shared" si="45"/>
        <v>3</v>
      </c>
      <c r="R533" s="58"/>
      <c r="S533" s="47"/>
      <c r="T533" s="47"/>
      <c r="U533" s="47"/>
      <c r="V533" s="47"/>
      <c r="W533" s="47"/>
      <c r="X533" s="139">
        <f t="shared" si="46"/>
        <v>0</v>
      </c>
      <c r="Y533" s="48"/>
      <c r="Z533" s="49"/>
      <c r="AA533" s="47"/>
      <c r="AB533" s="47"/>
      <c r="AC533" s="47"/>
      <c r="AD533" s="47"/>
      <c r="AE533" s="47"/>
      <c r="AF533" s="47"/>
      <c r="AG533" s="41"/>
      <c r="AH533" s="41"/>
      <c r="AI533" s="41"/>
      <c r="AJ533" s="41"/>
      <c r="AK533" s="51" t="e">
        <f>IF(#REF!="TERMINADO",100,100*(#REF!-M533+1)/P533)</f>
        <v>#REF!</v>
      </c>
      <c r="AL533" s="157"/>
      <c r="AM533" s="59" t="s">
        <v>2961</v>
      </c>
      <c r="AN533" s="159"/>
      <c r="AO533" s="159"/>
      <c r="AP533" s="159"/>
      <c r="AQ533" s="41"/>
      <c r="AR533" s="107"/>
    </row>
    <row r="534" spans="1:44" s="167" customFormat="1" ht="17" thickTop="1" thickBot="1" x14ac:dyDescent="0.25">
      <c r="A534" s="185">
        <v>530</v>
      </c>
      <c r="B534" s="41" t="s">
        <v>597</v>
      </c>
      <c r="C534" s="39">
        <v>42997</v>
      </c>
      <c r="D534" s="39"/>
      <c r="E534" s="40" t="s">
        <v>2962</v>
      </c>
      <c r="F534" s="129" t="s">
        <v>66</v>
      </c>
      <c r="G534" s="126" t="s">
        <v>75</v>
      </c>
      <c r="H534" s="41" t="s">
        <v>2079</v>
      </c>
      <c r="I534" s="42">
        <v>12250000</v>
      </c>
      <c r="J534" s="131">
        <f t="shared" si="48"/>
        <v>12250000</v>
      </c>
      <c r="K534" s="133" t="s">
        <v>85</v>
      </c>
      <c r="L534" s="41" t="s">
        <v>2963</v>
      </c>
      <c r="M534" s="127">
        <v>42997</v>
      </c>
      <c r="N534" s="127">
        <v>43100</v>
      </c>
      <c r="O534" s="127">
        <v>43100</v>
      </c>
      <c r="P534" s="134">
        <f t="shared" si="44"/>
        <v>103</v>
      </c>
      <c r="Q534" s="136">
        <f t="shared" si="45"/>
        <v>3.4333333333333331</v>
      </c>
      <c r="R534" s="58"/>
      <c r="S534" s="47"/>
      <c r="T534" s="47"/>
      <c r="U534" s="47"/>
      <c r="V534" s="47"/>
      <c r="W534" s="47"/>
      <c r="X534" s="139">
        <f t="shared" si="46"/>
        <v>0</v>
      </c>
      <c r="Y534" s="48"/>
      <c r="Z534" s="49"/>
      <c r="AA534" s="47"/>
      <c r="AB534" s="47"/>
      <c r="AC534" s="47"/>
      <c r="AD534" s="47"/>
      <c r="AE534" s="47"/>
      <c r="AF534" s="47"/>
      <c r="AG534" s="41"/>
      <c r="AH534" s="41"/>
      <c r="AI534" s="41"/>
      <c r="AJ534" s="41"/>
      <c r="AK534" s="51" t="e">
        <f>IF(#REF!="TERMINADO",100,100*(#REF!-M534+1)/P534)</f>
        <v>#REF!</v>
      </c>
      <c r="AL534" s="157"/>
      <c r="AM534" s="59"/>
      <c r="AN534" s="159" t="s">
        <v>2964</v>
      </c>
      <c r="AO534" s="164">
        <v>43076</v>
      </c>
      <c r="AP534" s="164">
        <v>43076</v>
      </c>
      <c r="AQ534" s="41" t="s">
        <v>2073</v>
      </c>
      <c r="AR534" s="107" t="s">
        <v>49</v>
      </c>
    </row>
    <row r="535" spans="1:44" s="167" customFormat="1" ht="17" thickTop="1" thickBot="1" x14ac:dyDescent="0.25">
      <c r="A535" s="185">
        <v>531</v>
      </c>
      <c r="B535" s="41" t="s">
        <v>2011</v>
      </c>
      <c r="C535" s="39">
        <v>42997</v>
      </c>
      <c r="D535" s="39"/>
      <c r="E535" s="40" t="s">
        <v>2965</v>
      </c>
      <c r="F535" s="129" t="s">
        <v>66</v>
      </c>
      <c r="G535" s="126" t="s">
        <v>71</v>
      </c>
      <c r="H535" s="41" t="s">
        <v>2079</v>
      </c>
      <c r="I535" s="42">
        <v>11550000</v>
      </c>
      <c r="J535" s="131">
        <f t="shared" si="48"/>
        <v>11550000</v>
      </c>
      <c r="K535" s="133" t="s">
        <v>85</v>
      </c>
      <c r="L535" s="41" t="s">
        <v>2966</v>
      </c>
      <c r="M535" s="127">
        <v>42997</v>
      </c>
      <c r="N535" s="127">
        <v>43100</v>
      </c>
      <c r="O535" s="127">
        <v>43100</v>
      </c>
      <c r="P535" s="134">
        <f t="shared" si="44"/>
        <v>103</v>
      </c>
      <c r="Q535" s="136">
        <f t="shared" si="45"/>
        <v>3.4333333333333331</v>
      </c>
      <c r="R535" s="58"/>
      <c r="S535" s="47"/>
      <c r="T535" s="47"/>
      <c r="U535" s="47"/>
      <c r="V535" s="47"/>
      <c r="W535" s="47"/>
      <c r="X535" s="139">
        <f t="shared" si="46"/>
        <v>0</v>
      </c>
      <c r="Y535" s="48"/>
      <c r="Z535" s="49"/>
      <c r="AA535" s="47"/>
      <c r="AB535" s="47"/>
      <c r="AC535" s="47"/>
      <c r="AD535" s="47"/>
      <c r="AE535" s="47"/>
      <c r="AF535" s="47"/>
      <c r="AG535" s="41"/>
      <c r="AH535" s="41"/>
      <c r="AI535" s="41"/>
      <c r="AJ535" s="41"/>
      <c r="AK535" s="51" t="e">
        <f>IF(#REF!="TERMINADO",100,100*(#REF!-M535+1)/P535)</f>
        <v>#REF!</v>
      </c>
      <c r="AL535" s="157"/>
      <c r="AM535" s="59"/>
      <c r="AN535" s="159"/>
      <c r="AO535" s="159"/>
      <c r="AP535" s="159"/>
      <c r="AQ535" s="41"/>
      <c r="AR535" s="107"/>
    </row>
    <row r="536" spans="1:44" s="167" customFormat="1" ht="17" thickTop="1" thickBot="1" x14ac:dyDescent="0.25">
      <c r="A536" s="185">
        <v>532</v>
      </c>
      <c r="B536" s="41" t="s">
        <v>166</v>
      </c>
      <c r="C536" s="39">
        <v>42997</v>
      </c>
      <c r="D536" s="39"/>
      <c r="E536" s="40" t="s">
        <v>2967</v>
      </c>
      <c r="F536" s="129" t="s">
        <v>66</v>
      </c>
      <c r="G536" s="126" t="s">
        <v>75</v>
      </c>
      <c r="H536" s="41" t="s">
        <v>2079</v>
      </c>
      <c r="I536" s="42">
        <v>24500000</v>
      </c>
      <c r="J536" s="131">
        <f t="shared" si="48"/>
        <v>24500000</v>
      </c>
      <c r="K536" s="133" t="s">
        <v>85</v>
      </c>
      <c r="L536" s="41" t="s">
        <v>2968</v>
      </c>
      <c r="M536" s="127">
        <v>42997</v>
      </c>
      <c r="N536" s="127">
        <v>43100</v>
      </c>
      <c r="O536" s="127">
        <v>43100</v>
      </c>
      <c r="P536" s="134">
        <f t="shared" si="44"/>
        <v>103</v>
      </c>
      <c r="Q536" s="136">
        <f t="shared" si="45"/>
        <v>3.4333333333333331</v>
      </c>
      <c r="R536" s="58"/>
      <c r="S536" s="47"/>
      <c r="T536" s="47"/>
      <c r="U536" s="47"/>
      <c r="V536" s="47"/>
      <c r="W536" s="47"/>
      <c r="X536" s="139">
        <f t="shared" si="46"/>
        <v>0</v>
      </c>
      <c r="Y536" s="48"/>
      <c r="Z536" s="49"/>
      <c r="AA536" s="47"/>
      <c r="AB536" s="47"/>
      <c r="AC536" s="47"/>
      <c r="AD536" s="47"/>
      <c r="AE536" s="47"/>
      <c r="AF536" s="47"/>
      <c r="AG536" s="41"/>
      <c r="AH536" s="41"/>
      <c r="AI536" s="41"/>
      <c r="AJ536" s="41"/>
      <c r="AK536" s="51" t="e">
        <f>IF(#REF!="TERMINADO",100,100*(#REF!-M536+1)/P536)</f>
        <v>#REF!</v>
      </c>
      <c r="AL536" s="157"/>
      <c r="AM536" s="59" t="s">
        <v>2969</v>
      </c>
      <c r="AN536" s="159"/>
      <c r="AO536" s="159"/>
      <c r="AP536" s="159"/>
      <c r="AQ536" s="41"/>
      <c r="AR536" s="107"/>
    </row>
    <row r="537" spans="1:44" s="167" customFormat="1" ht="17" thickTop="1" thickBot="1" x14ac:dyDescent="0.25">
      <c r="A537" s="185">
        <v>533</v>
      </c>
      <c r="B537" s="41" t="s">
        <v>2053</v>
      </c>
      <c r="C537" s="39">
        <v>42997</v>
      </c>
      <c r="D537" s="39"/>
      <c r="E537" s="40" t="s">
        <v>2970</v>
      </c>
      <c r="F537" s="129" t="s">
        <v>66</v>
      </c>
      <c r="G537" s="126" t="s">
        <v>75</v>
      </c>
      <c r="H537" s="41" t="s">
        <v>2079</v>
      </c>
      <c r="I537" s="42">
        <v>13400000</v>
      </c>
      <c r="J537" s="131">
        <f t="shared" si="48"/>
        <v>13400000</v>
      </c>
      <c r="K537" s="133" t="s">
        <v>85</v>
      </c>
      <c r="L537" s="41" t="s">
        <v>807</v>
      </c>
      <c r="M537" s="127">
        <v>42997</v>
      </c>
      <c r="N537" s="127">
        <v>43100</v>
      </c>
      <c r="O537" s="127">
        <v>43100</v>
      </c>
      <c r="P537" s="134">
        <f t="shared" si="44"/>
        <v>103</v>
      </c>
      <c r="Q537" s="136">
        <f t="shared" si="45"/>
        <v>3.4333333333333331</v>
      </c>
      <c r="R537" s="58"/>
      <c r="S537" s="47"/>
      <c r="T537" s="47"/>
      <c r="U537" s="47"/>
      <c r="V537" s="47"/>
      <c r="W537" s="47"/>
      <c r="X537" s="139">
        <f t="shared" si="46"/>
        <v>0</v>
      </c>
      <c r="Y537" s="48"/>
      <c r="Z537" s="49"/>
      <c r="AA537" s="47"/>
      <c r="AB537" s="47"/>
      <c r="AC537" s="47"/>
      <c r="AD537" s="47"/>
      <c r="AE537" s="47"/>
      <c r="AF537" s="47"/>
      <c r="AG537" s="41"/>
      <c r="AH537" s="41"/>
      <c r="AI537" s="41"/>
      <c r="AJ537" s="41"/>
      <c r="AK537" s="51" t="e">
        <f>IF(#REF!="TERMINADO",100,100*(#REF!-M537+1)/P537)</f>
        <v>#REF!</v>
      </c>
      <c r="AL537" s="157"/>
      <c r="AM537" s="59"/>
      <c r="AN537" s="159"/>
      <c r="AO537" s="159"/>
      <c r="AP537" s="159"/>
      <c r="AQ537" s="41"/>
      <c r="AR537" s="107"/>
    </row>
    <row r="538" spans="1:44" s="167" customFormat="1" ht="17" thickTop="1" thickBot="1" x14ac:dyDescent="0.25">
      <c r="A538" s="185">
        <v>534</v>
      </c>
      <c r="B538" s="41" t="s">
        <v>2000</v>
      </c>
      <c r="C538" s="39">
        <v>42998</v>
      </c>
      <c r="D538" s="39"/>
      <c r="E538" s="40" t="s">
        <v>2971</v>
      </c>
      <c r="F538" s="129" t="s">
        <v>66</v>
      </c>
      <c r="G538" s="126" t="s">
        <v>75</v>
      </c>
      <c r="H538" s="41" t="s">
        <v>2079</v>
      </c>
      <c r="I538" s="42">
        <v>12950000</v>
      </c>
      <c r="J538" s="131">
        <f t="shared" si="48"/>
        <v>12950000</v>
      </c>
      <c r="K538" s="133" t="s">
        <v>85</v>
      </c>
      <c r="L538" s="41" t="s">
        <v>2972</v>
      </c>
      <c r="M538" s="127">
        <v>42998</v>
      </c>
      <c r="N538" s="127">
        <v>43100</v>
      </c>
      <c r="O538" s="127">
        <v>43100</v>
      </c>
      <c r="P538" s="134">
        <f t="shared" si="44"/>
        <v>102</v>
      </c>
      <c r="Q538" s="136">
        <f t="shared" si="45"/>
        <v>3.4</v>
      </c>
      <c r="R538" s="58"/>
      <c r="S538" s="47"/>
      <c r="T538" s="47"/>
      <c r="U538" s="47"/>
      <c r="V538" s="47"/>
      <c r="W538" s="47"/>
      <c r="X538" s="139">
        <f t="shared" si="46"/>
        <v>0</v>
      </c>
      <c r="Y538" s="48"/>
      <c r="Z538" s="49"/>
      <c r="AA538" s="47"/>
      <c r="AB538" s="47"/>
      <c r="AC538" s="47"/>
      <c r="AD538" s="47"/>
      <c r="AE538" s="47"/>
      <c r="AF538" s="47"/>
      <c r="AG538" s="41"/>
      <c r="AH538" s="41"/>
      <c r="AI538" s="41"/>
      <c r="AJ538" s="41"/>
      <c r="AK538" s="51" t="e">
        <f>IF(#REF!="TERMINADO",100,100*(#REF!-M538+1)/P538)</f>
        <v>#REF!</v>
      </c>
      <c r="AL538" s="157"/>
      <c r="AM538" s="59"/>
      <c r="AN538" s="159"/>
      <c r="AO538" s="159"/>
      <c r="AP538" s="159"/>
      <c r="AQ538" s="41"/>
      <c r="AR538" s="107"/>
    </row>
    <row r="539" spans="1:44" s="167" customFormat="1" ht="17" thickTop="1" thickBot="1" x14ac:dyDescent="0.25">
      <c r="A539" s="185">
        <v>535</v>
      </c>
      <c r="B539" s="41" t="s">
        <v>2000</v>
      </c>
      <c r="C539" s="39">
        <v>42998</v>
      </c>
      <c r="D539" s="39"/>
      <c r="E539" s="40" t="s">
        <v>2973</v>
      </c>
      <c r="F539" s="129" t="s">
        <v>66</v>
      </c>
      <c r="G539" s="126" t="s">
        <v>75</v>
      </c>
      <c r="H539" s="41" t="s">
        <v>2079</v>
      </c>
      <c r="I539" s="42">
        <v>19250000</v>
      </c>
      <c r="J539" s="131">
        <f t="shared" si="48"/>
        <v>19250000</v>
      </c>
      <c r="K539" s="133" t="s">
        <v>85</v>
      </c>
      <c r="L539" s="41" t="s">
        <v>2974</v>
      </c>
      <c r="M539" s="127">
        <v>42998</v>
      </c>
      <c r="N539" s="127">
        <v>43100</v>
      </c>
      <c r="O539" s="127">
        <v>43100</v>
      </c>
      <c r="P539" s="134">
        <f t="shared" si="44"/>
        <v>102</v>
      </c>
      <c r="Q539" s="136">
        <f t="shared" si="45"/>
        <v>3.4</v>
      </c>
      <c r="R539" s="58"/>
      <c r="S539" s="47"/>
      <c r="T539" s="47"/>
      <c r="U539" s="47"/>
      <c r="V539" s="47"/>
      <c r="W539" s="47"/>
      <c r="X539" s="139">
        <f t="shared" si="46"/>
        <v>0</v>
      </c>
      <c r="Y539" s="48"/>
      <c r="Z539" s="49"/>
      <c r="AA539" s="47"/>
      <c r="AB539" s="47"/>
      <c r="AC539" s="47"/>
      <c r="AD539" s="47"/>
      <c r="AE539" s="47"/>
      <c r="AF539" s="47"/>
      <c r="AG539" s="41"/>
      <c r="AH539" s="41"/>
      <c r="AI539" s="41"/>
      <c r="AJ539" s="41"/>
      <c r="AK539" s="51" t="e">
        <f>IF(#REF!="TERMINADO",100,100*(#REF!-M539+1)/P539)</f>
        <v>#REF!</v>
      </c>
      <c r="AL539" s="157"/>
      <c r="AM539" s="59"/>
      <c r="AN539" s="159"/>
      <c r="AO539" s="159"/>
      <c r="AP539" s="159"/>
      <c r="AQ539" s="41"/>
      <c r="AR539" s="107"/>
    </row>
    <row r="540" spans="1:44" s="167" customFormat="1" ht="17" thickTop="1" thickBot="1" x14ac:dyDescent="0.25">
      <c r="A540" s="185">
        <v>536</v>
      </c>
      <c r="B540" s="126" t="s">
        <v>1987</v>
      </c>
      <c r="C540" s="39">
        <v>42998</v>
      </c>
      <c r="D540" s="39"/>
      <c r="E540" s="40" t="s">
        <v>2975</v>
      </c>
      <c r="F540" s="129" t="s">
        <v>66</v>
      </c>
      <c r="G540" s="126" t="s">
        <v>75</v>
      </c>
      <c r="H540" s="41" t="s">
        <v>2079</v>
      </c>
      <c r="I540" s="42">
        <v>21000000</v>
      </c>
      <c r="J540" s="131">
        <f t="shared" si="48"/>
        <v>21000000</v>
      </c>
      <c r="K540" s="133" t="s">
        <v>85</v>
      </c>
      <c r="L540" s="41" t="s">
        <v>2145</v>
      </c>
      <c r="M540" s="127">
        <v>42998</v>
      </c>
      <c r="N540" s="127">
        <v>43100</v>
      </c>
      <c r="O540" s="127">
        <v>43100</v>
      </c>
      <c r="P540" s="134">
        <f t="shared" si="44"/>
        <v>102</v>
      </c>
      <c r="Q540" s="136">
        <f t="shared" si="45"/>
        <v>3.4</v>
      </c>
      <c r="R540" s="58"/>
      <c r="S540" s="47"/>
      <c r="T540" s="47"/>
      <c r="U540" s="47"/>
      <c r="V540" s="47"/>
      <c r="W540" s="47"/>
      <c r="X540" s="139">
        <f t="shared" si="46"/>
        <v>0</v>
      </c>
      <c r="Y540" s="48"/>
      <c r="Z540" s="49"/>
      <c r="AA540" s="47"/>
      <c r="AB540" s="47"/>
      <c r="AC540" s="47"/>
      <c r="AD540" s="47"/>
      <c r="AE540" s="47"/>
      <c r="AF540" s="47"/>
      <c r="AG540" s="41"/>
      <c r="AH540" s="41"/>
      <c r="AI540" s="41"/>
      <c r="AJ540" s="41"/>
      <c r="AK540" s="51" t="e">
        <f>IF(#REF!="TERMINADO",100,100*(#REF!-M540+1)/P540)</f>
        <v>#REF!</v>
      </c>
      <c r="AL540" s="157"/>
      <c r="AM540" s="59"/>
      <c r="AN540" s="159"/>
      <c r="AO540" s="159"/>
      <c r="AP540" s="159"/>
      <c r="AQ540" s="41"/>
      <c r="AR540" s="107"/>
    </row>
    <row r="541" spans="1:44" s="167" customFormat="1" ht="17" thickTop="1" thickBot="1" x14ac:dyDescent="0.25">
      <c r="A541" s="185">
        <v>537</v>
      </c>
      <c r="B541" s="126" t="s">
        <v>2160</v>
      </c>
      <c r="C541" s="39">
        <v>42998</v>
      </c>
      <c r="D541" s="39"/>
      <c r="E541" s="40" t="s">
        <v>2976</v>
      </c>
      <c r="F541" s="129" t="s">
        <v>66</v>
      </c>
      <c r="G541" s="126" t="s">
        <v>75</v>
      </c>
      <c r="H541" s="41" t="s">
        <v>2079</v>
      </c>
      <c r="I541" s="42">
        <v>18000000</v>
      </c>
      <c r="J541" s="131">
        <f t="shared" si="48"/>
        <v>18000000</v>
      </c>
      <c r="K541" s="133" t="s">
        <v>85</v>
      </c>
      <c r="L541" s="41" t="s">
        <v>2977</v>
      </c>
      <c r="M541" s="127">
        <v>42998</v>
      </c>
      <c r="N541" s="127">
        <v>43088</v>
      </c>
      <c r="O541" s="127">
        <v>43088</v>
      </c>
      <c r="P541" s="134">
        <f t="shared" si="44"/>
        <v>90</v>
      </c>
      <c r="Q541" s="136">
        <f t="shared" si="45"/>
        <v>3</v>
      </c>
      <c r="R541" s="58"/>
      <c r="S541" s="47"/>
      <c r="T541" s="47"/>
      <c r="U541" s="47"/>
      <c r="V541" s="47"/>
      <c r="W541" s="47"/>
      <c r="X541" s="139">
        <f t="shared" si="46"/>
        <v>0</v>
      </c>
      <c r="Y541" s="48"/>
      <c r="Z541" s="49"/>
      <c r="AA541" s="47"/>
      <c r="AB541" s="47"/>
      <c r="AC541" s="47"/>
      <c r="AD541" s="47"/>
      <c r="AE541" s="47"/>
      <c r="AF541" s="47"/>
      <c r="AG541" s="41"/>
      <c r="AH541" s="41"/>
      <c r="AI541" s="41"/>
      <c r="AJ541" s="41"/>
      <c r="AK541" s="51" t="e">
        <f>IF(#REF!="TERMINADO",100,100*(#REF!-M541+1)/P541)</f>
        <v>#REF!</v>
      </c>
      <c r="AL541" s="157"/>
      <c r="AM541" s="59" t="s">
        <v>2978</v>
      </c>
      <c r="AN541" s="159"/>
      <c r="AO541" s="159"/>
      <c r="AP541" s="159"/>
      <c r="AQ541" s="41"/>
      <c r="AR541" s="107"/>
    </row>
    <row r="542" spans="1:44" s="167" customFormat="1" ht="17" thickTop="1" thickBot="1" x14ac:dyDescent="0.25">
      <c r="A542" s="185">
        <v>538</v>
      </c>
      <c r="B542" s="126" t="s">
        <v>2158</v>
      </c>
      <c r="C542" s="39">
        <v>42998</v>
      </c>
      <c r="D542" s="39"/>
      <c r="E542" s="40" t="s">
        <v>2802</v>
      </c>
      <c r="F542" s="129" t="s">
        <v>66</v>
      </c>
      <c r="G542" s="126" t="s">
        <v>75</v>
      </c>
      <c r="H542" s="41" t="s">
        <v>2079</v>
      </c>
      <c r="I542" s="42">
        <v>18000000</v>
      </c>
      <c r="J542" s="131">
        <f t="shared" si="48"/>
        <v>18000000</v>
      </c>
      <c r="K542" s="133" t="s">
        <v>85</v>
      </c>
      <c r="L542" s="41" t="s">
        <v>496</v>
      </c>
      <c r="M542" s="127">
        <v>42998</v>
      </c>
      <c r="N542" s="127">
        <v>43100</v>
      </c>
      <c r="O542" s="127">
        <v>43100</v>
      </c>
      <c r="P542" s="134">
        <f t="shared" si="44"/>
        <v>102</v>
      </c>
      <c r="Q542" s="136">
        <f t="shared" si="45"/>
        <v>3.4</v>
      </c>
      <c r="R542" s="58"/>
      <c r="S542" s="47"/>
      <c r="T542" s="47"/>
      <c r="U542" s="47"/>
      <c r="V542" s="47"/>
      <c r="W542" s="47"/>
      <c r="X542" s="139">
        <f t="shared" si="46"/>
        <v>0</v>
      </c>
      <c r="Y542" s="48"/>
      <c r="Z542" s="49"/>
      <c r="AA542" s="47"/>
      <c r="AB542" s="47"/>
      <c r="AC542" s="47"/>
      <c r="AD542" s="47"/>
      <c r="AE542" s="47"/>
      <c r="AF542" s="47"/>
      <c r="AG542" s="41"/>
      <c r="AH542" s="41"/>
      <c r="AI542" s="41"/>
      <c r="AJ542" s="41"/>
      <c r="AK542" s="51" t="e">
        <f>IF(#REF!="TERMINADO",100,100*(#REF!-M542+1)/P542)</f>
        <v>#REF!</v>
      </c>
      <c r="AL542" s="157"/>
      <c r="AM542" s="59" t="s">
        <v>2979</v>
      </c>
      <c r="AN542" s="159"/>
      <c r="AO542" s="159"/>
      <c r="AP542" s="159"/>
      <c r="AQ542" s="41"/>
      <c r="AR542" s="107"/>
    </row>
    <row r="543" spans="1:44" s="167" customFormat="1" ht="17" thickTop="1" thickBot="1" x14ac:dyDescent="0.25">
      <c r="A543" s="185">
        <v>539</v>
      </c>
      <c r="B543" s="41" t="s">
        <v>166</v>
      </c>
      <c r="C543" s="39">
        <v>42998</v>
      </c>
      <c r="D543" s="39"/>
      <c r="E543" s="40" t="s">
        <v>2980</v>
      </c>
      <c r="F543" s="129" t="s">
        <v>66</v>
      </c>
      <c r="G543" s="126" t="s">
        <v>75</v>
      </c>
      <c r="H543" s="41" t="s">
        <v>2079</v>
      </c>
      <c r="I543" s="42">
        <v>54145000</v>
      </c>
      <c r="J543" s="131">
        <f t="shared" si="48"/>
        <v>54145000</v>
      </c>
      <c r="K543" s="133" t="s">
        <v>1993</v>
      </c>
      <c r="L543" s="41" t="s">
        <v>2981</v>
      </c>
      <c r="M543" s="127">
        <v>42998</v>
      </c>
      <c r="N543" s="127">
        <v>43100</v>
      </c>
      <c r="O543" s="127">
        <v>43100</v>
      </c>
      <c r="P543" s="134">
        <f t="shared" si="44"/>
        <v>102</v>
      </c>
      <c r="Q543" s="136">
        <f t="shared" si="45"/>
        <v>3.4</v>
      </c>
      <c r="R543" s="58"/>
      <c r="S543" s="47"/>
      <c r="T543" s="47"/>
      <c r="U543" s="47"/>
      <c r="V543" s="47"/>
      <c r="W543" s="47"/>
      <c r="X543" s="139">
        <f t="shared" si="46"/>
        <v>0</v>
      </c>
      <c r="Y543" s="48"/>
      <c r="Z543" s="49"/>
      <c r="AA543" s="47"/>
      <c r="AB543" s="47"/>
      <c r="AC543" s="47"/>
      <c r="AD543" s="47"/>
      <c r="AE543" s="47"/>
      <c r="AF543" s="47"/>
      <c r="AG543" s="41"/>
      <c r="AH543" s="41"/>
      <c r="AI543" s="41"/>
      <c r="AJ543" s="41"/>
      <c r="AK543" s="51" t="e">
        <f>IF(#REF!="TERMINADO",100,100*(#REF!-M543+1)/P543)</f>
        <v>#REF!</v>
      </c>
      <c r="AL543" s="157"/>
      <c r="AM543" s="59"/>
      <c r="AN543" s="159"/>
      <c r="AO543" s="159"/>
      <c r="AP543" s="159"/>
      <c r="AQ543" s="41"/>
      <c r="AR543" s="107"/>
    </row>
    <row r="544" spans="1:44" s="167" customFormat="1" ht="158" thickTop="1" thickBot="1" x14ac:dyDescent="0.25">
      <c r="A544" s="185">
        <v>540</v>
      </c>
      <c r="B544" s="41" t="s">
        <v>597</v>
      </c>
      <c r="C544" s="39">
        <v>42998</v>
      </c>
      <c r="D544" s="39"/>
      <c r="E544" s="204" t="s">
        <v>2982</v>
      </c>
      <c r="F544" s="129" t="s">
        <v>66</v>
      </c>
      <c r="G544" s="126" t="s">
        <v>71</v>
      </c>
      <c r="H544" s="41" t="s">
        <v>2079</v>
      </c>
      <c r="I544" s="42">
        <v>8800000</v>
      </c>
      <c r="J544" s="131">
        <f t="shared" si="48"/>
        <v>8800000</v>
      </c>
      <c r="K544" s="133" t="s">
        <v>85</v>
      </c>
      <c r="L544" s="41" t="s">
        <v>2983</v>
      </c>
      <c r="M544" s="127">
        <v>42998</v>
      </c>
      <c r="N544" s="127">
        <v>43100</v>
      </c>
      <c r="O544" s="127">
        <v>43100</v>
      </c>
      <c r="P544" s="134">
        <f t="shared" si="44"/>
        <v>102</v>
      </c>
      <c r="Q544" s="136">
        <f t="shared" si="45"/>
        <v>3.4</v>
      </c>
      <c r="R544" s="58"/>
      <c r="S544" s="47"/>
      <c r="T544" s="47"/>
      <c r="U544" s="47"/>
      <c r="V544" s="47"/>
      <c r="W544" s="47"/>
      <c r="X544" s="139">
        <f t="shared" si="46"/>
        <v>0</v>
      </c>
      <c r="Y544" s="48"/>
      <c r="Z544" s="49"/>
      <c r="AA544" s="47"/>
      <c r="AB544" s="47"/>
      <c r="AC544" s="47"/>
      <c r="AD544" s="47"/>
      <c r="AE544" s="47"/>
      <c r="AF544" s="47"/>
      <c r="AG544" s="41"/>
      <c r="AH544" s="41"/>
      <c r="AI544" s="41"/>
      <c r="AJ544" s="41"/>
      <c r="AK544" s="51" t="e">
        <f>IF(#REF!="TERMINADO",100,100*(#REF!-M544+1)/P544)</f>
        <v>#REF!</v>
      </c>
      <c r="AL544" s="157"/>
      <c r="AM544" s="59"/>
      <c r="AN544" s="159"/>
      <c r="AO544" s="159"/>
      <c r="AP544" s="159"/>
      <c r="AQ544" s="41"/>
      <c r="AR544" s="107"/>
    </row>
    <row r="545" spans="1:44" s="167" customFormat="1" ht="17" thickTop="1" thickBot="1" x14ac:dyDescent="0.25">
      <c r="A545" s="185">
        <v>541</v>
      </c>
      <c r="B545" s="41" t="s">
        <v>597</v>
      </c>
      <c r="C545" s="39">
        <v>42998</v>
      </c>
      <c r="D545" s="39"/>
      <c r="E545" s="40" t="s">
        <v>2984</v>
      </c>
      <c r="F545" s="129" t="s">
        <v>66</v>
      </c>
      <c r="G545" s="126" t="s">
        <v>71</v>
      </c>
      <c r="H545" s="41" t="s">
        <v>2079</v>
      </c>
      <c r="I545" s="42">
        <v>8433333</v>
      </c>
      <c r="J545" s="131">
        <f t="shared" si="48"/>
        <v>8433333</v>
      </c>
      <c r="K545" s="133" t="s">
        <v>85</v>
      </c>
      <c r="L545" s="41" t="s">
        <v>856</v>
      </c>
      <c r="M545" s="127">
        <v>42998</v>
      </c>
      <c r="N545" s="127">
        <v>43100</v>
      </c>
      <c r="O545" s="127">
        <v>43100</v>
      </c>
      <c r="P545" s="134">
        <f t="shared" si="44"/>
        <v>102</v>
      </c>
      <c r="Q545" s="136">
        <f t="shared" si="45"/>
        <v>3.4</v>
      </c>
      <c r="R545" s="58"/>
      <c r="S545" s="47"/>
      <c r="T545" s="47"/>
      <c r="U545" s="47"/>
      <c r="V545" s="47"/>
      <c r="W545" s="47"/>
      <c r="X545" s="139">
        <f t="shared" si="46"/>
        <v>0</v>
      </c>
      <c r="Y545" s="48"/>
      <c r="Z545" s="49"/>
      <c r="AA545" s="47"/>
      <c r="AB545" s="47"/>
      <c r="AC545" s="47"/>
      <c r="AD545" s="47"/>
      <c r="AE545" s="47"/>
      <c r="AF545" s="47"/>
      <c r="AG545" s="41"/>
      <c r="AH545" s="41"/>
      <c r="AI545" s="41"/>
      <c r="AJ545" s="41"/>
      <c r="AK545" s="51" t="e">
        <f>IF(#REF!="TERMINADO",100,100*(#REF!-M545+1)/P545)</f>
        <v>#REF!</v>
      </c>
      <c r="AL545" s="157"/>
      <c r="AM545" s="59"/>
      <c r="AN545" s="159"/>
      <c r="AO545" s="159"/>
      <c r="AP545" s="159"/>
      <c r="AQ545" s="41"/>
      <c r="AR545" s="107"/>
    </row>
    <row r="546" spans="1:44" s="167" customFormat="1" ht="17" thickTop="1" thickBot="1" x14ac:dyDescent="0.25">
      <c r="A546" s="185">
        <v>542</v>
      </c>
      <c r="B546" s="41" t="s">
        <v>53</v>
      </c>
      <c r="C546" s="39">
        <v>42998</v>
      </c>
      <c r="D546" s="39"/>
      <c r="E546" s="40" t="s">
        <v>2985</v>
      </c>
      <c r="F546" s="129" t="s">
        <v>66</v>
      </c>
      <c r="G546" s="126" t="s">
        <v>71</v>
      </c>
      <c r="H546" s="41" t="s">
        <v>2079</v>
      </c>
      <c r="I546" s="42">
        <v>5000000</v>
      </c>
      <c r="J546" s="131">
        <f t="shared" si="48"/>
        <v>5000000</v>
      </c>
      <c r="K546" s="133" t="s">
        <v>85</v>
      </c>
      <c r="L546" s="41" t="s">
        <v>2430</v>
      </c>
      <c r="M546" s="127">
        <v>42998</v>
      </c>
      <c r="N546" s="127">
        <v>43058</v>
      </c>
      <c r="O546" s="127">
        <v>43058</v>
      </c>
      <c r="P546" s="134">
        <f t="shared" si="44"/>
        <v>60</v>
      </c>
      <c r="Q546" s="136">
        <f t="shared" si="45"/>
        <v>2</v>
      </c>
      <c r="R546" s="58"/>
      <c r="S546" s="47"/>
      <c r="T546" s="47"/>
      <c r="U546" s="47"/>
      <c r="V546" s="47"/>
      <c r="W546" s="47"/>
      <c r="X546" s="139">
        <f t="shared" si="46"/>
        <v>0</v>
      </c>
      <c r="Y546" s="48"/>
      <c r="Z546" s="49"/>
      <c r="AA546" s="47"/>
      <c r="AB546" s="47"/>
      <c r="AC546" s="47"/>
      <c r="AD546" s="47"/>
      <c r="AE546" s="47"/>
      <c r="AF546" s="47"/>
      <c r="AG546" s="41"/>
      <c r="AH546" s="41"/>
      <c r="AI546" s="41"/>
      <c r="AJ546" s="41"/>
      <c r="AK546" s="51" t="e">
        <f>IF(#REF!="TERMINADO",100,100*(#REF!-M546+1)/P546)</f>
        <v>#REF!</v>
      </c>
      <c r="AL546" s="157"/>
      <c r="AM546" s="59"/>
      <c r="AN546" s="159"/>
      <c r="AO546" s="159"/>
      <c r="AP546" s="159"/>
      <c r="AQ546" s="41"/>
      <c r="AR546" s="107"/>
    </row>
    <row r="547" spans="1:44" s="167" customFormat="1" ht="17" thickTop="1" thickBot="1" x14ac:dyDescent="0.25">
      <c r="A547" s="185">
        <v>543</v>
      </c>
      <c r="B547" s="41" t="s">
        <v>2160</v>
      </c>
      <c r="C547" s="39">
        <v>42998</v>
      </c>
      <c r="D547" s="39"/>
      <c r="E547" s="40" t="s">
        <v>2986</v>
      </c>
      <c r="F547" s="129" t="s">
        <v>66</v>
      </c>
      <c r="G547" s="126" t="s">
        <v>71</v>
      </c>
      <c r="H547" s="41" t="s">
        <v>2079</v>
      </c>
      <c r="I547" s="42">
        <v>11574500</v>
      </c>
      <c r="J547" s="131">
        <f t="shared" si="48"/>
        <v>11574500</v>
      </c>
      <c r="K547" s="133" t="s">
        <v>85</v>
      </c>
      <c r="L547" s="41" t="s">
        <v>2987</v>
      </c>
      <c r="M547" s="127">
        <v>42998</v>
      </c>
      <c r="N547" s="127">
        <v>43100</v>
      </c>
      <c r="O547" s="127">
        <v>43100</v>
      </c>
      <c r="P547" s="134">
        <f t="shared" si="44"/>
        <v>102</v>
      </c>
      <c r="Q547" s="136">
        <f t="shared" si="45"/>
        <v>3.4</v>
      </c>
      <c r="R547" s="58"/>
      <c r="S547" s="47"/>
      <c r="T547" s="47"/>
      <c r="U547" s="47"/>
      <c r="V547" s="47"/>
      <c r="W547" s="47"/>
      <c r="X547" s="139">
        <f t="shared" si="46"/>
        <v>0</v>
      </c>
      <c r="Y547" s="48"/>
      <c r="Z547" s="49"/>
      <c r="AA547" s="47"/>
      <c r="AB547" s="47"/>
      <c r="AC547" s="47"/>
      <c r="AD547" s="47"/>
      <c r="AE547" s="47"/>
      <c r="AF547" s="47"/>
      <c r="AG547" s="41"/>
      <c r="AH547" s="41"/>
      <c r="AI547" s="41"/>
      <c r="AJ547" s="41"/>
      <c r="AK547" s="51" t="e">
        <f>IF(#REF!="TERMINADO",100,100*(#REF!-M547+1)/P547)</f>
        <v>#REF!</v>
      </c>
      <c r="AL547" s="157"/>
      <c r="AM547" s="59"/>
      <c r="AN547" s="159"/>
      <c r="AO547" s="159"/>
      <c r="AP547" s="159"/>
      <c r="AQ547" s="41"/>
      <c r="AR547" s="107"/>
    </row>
    <row r="548" spans="1:44" s="167" customFormat="1" ht="17" thickTop="1" thickBot="1" x14ac:dyDescent="0.25">
      <c r="A548" s="185">
        <v>544</v>
      </c>
      <c r="B548" s="41" t="s">
        <v>2223</v>
      </c>
      <c r="C548" s="39">
        <v>42998</v>
      </c>
      <c r="D548" s="39"/>
      <c r="E548" s="40" t="s">
        <v>2988</v>
      </c>
      <c r="F548" s="129" t="s">
        <v>66</v>
      </c>
      <c r="G548" s="126" t="s">
        <v>75</v>
      </c>
      <c r="H548" s="41" t="s">
        <v>2079</v>
      </c>
      <c r="I548" s="42">
        <v>22074500</v>
      </c>
      <c r="J548" s="131">
        <f t="shared" si="48"/>
        <v>22074500</v>
      </c>
      <c r="K548" s="133" t="s">
        <v>85</v>
      </c>
      <c r="L548" s="41" t="s">
        <v>1613</v>
      </c>
      <c r="M548" s="127">
        <v>42998</v>
      </c>
      <c r="N548" s="127">
        <v>43100</v>
      </c>
      <c r="O548" s="127">
        <v>43100</v>
      </c>
      <c r="P548" s="134">
        <f t="shared" si="44"/>
        <v>102</v>
      </c>
      <c r="Q548" s="136">
        <f t="shared" si="45"/>
        <v>3.4</v>
      </c>
      <c r="R548" s="58"/>
      <c r="S548" s="47"/>
      <c r="T548" s="47"/>
      <c r="U548" s="47"/>
      <c r="V548" s="47"/>
      <c r="W548" s="47"/>
      <c r="X548" s="139">
        <f t="shared" si="46"/>
        <v>0</v>
      </c>
      <c r="Y548" s="48"/>
      <c r="Z548" s="49"/>
      <c r="AA548" s="47"/>
      <c r="AB548" s="47"/>
      <c r="AC548" s="47"/>
      <c r="AD548" s="47"/>
      <c r="AE548" s="47"/>
      <c r="AF548" s="47"/>
      <c r="AG548" s="41"/>
      <c r="AH548" s="41"/>
      <c r="AI548" s="41"/>
      <c r="AJ548" s="41"/>
      <c r="AK548" s="51" t="e">
        <f>IF(#REF!="TERMINADO",100,100*(#REF!-M548+1)/P548)</f>
        <v>#REF!</v>
      </c>
      <c r="AL548" s="157"/>
      <c r="AM548" s="59" t="s">
        <v>2989</v>
      </c>
      <c r="AN548" s="159"/>
      <c r="AO548" s="159"/>
      <c r="AP548" s="159"/>
      <c r="AQ548" s="41"/>
      <c r="AR548" s="107"/>
    </row>
    <row r="549" spans="1:44" s="167" customFormat="1" ht="17" thickTop="1" thickBot="1" x14ac:dyDescent="0.25">
      <c r="A549" s="185">
        <v>545</v>
      </c>
      <c r="B549" s="41" t="s">
        <v>53</v>
      </c>
      <c r="C549" s="39">
        <v>42998</v>
      </c>
      <c r="D549" s="39"/>
      <c r="E549" s="40" t="s">
        <v>2990</v>
      </c>
      <c r="F549" s="129" t="s">
        <v>66</v>
      </c>
      <c r="G549" s="126" t="s">
        <v>71</v>
      </c>
      <c r="H549" s="41" t="s">
        <v>2079</v>
      </c>
      <c r="I549" s="42">
        <v>8000000</v>
      </c>
      <c r="J549" s="131">
        <f t="shared" si="48"/>
        <v>8000000</v>
      </c>
      <c r="K549" s="133" t="s">
        <v>85</v>
      </c>
      <c r="L549" s="41" t="s">
        <v>2457</v>
      </c>
      <c r="M549" s="127">
        <v>42998</v>
      </c>
      <c r="N549" s="127">
        <v>43100</v>
      </c>
      <c r="O549" s="127">
        <v>43100</v>
      </c>
      <c r="P549" s="134">
        <f t="shared" si="44"/>
        <v>102</v>
      </c>
      <c r="Q549" s="136">
        <f t="shared" si="45"/>
        <v>3.4</v>
      </c>
      <c r="R549" s="58"/>
      <c r="S549" s="47"/>
      <c r="T549" s="47"/>
      <c r="U549" s="47"/>
      <c r="V549" s="47"/>
      <c r="W549" s="47"/>
      <c r="X549" s="139">
        <f t="shared" si="46"/>
        <v>0</v>
      </c>
      <c r="Y549" s="48"/>
      <c r="Z549" s="49"/>
      <c r="AA549" s="47"/>
      <c r="AB549" s="47"/>
      <c r="AC549" s="47"/>
      <c r="AD549" s="47"/>
      <c r="AE549" s="47"/>
      <c r="AF549" s="47"/>
      <c r="AG549" s="41"/>
      <c r="AH549" s="41"/>
      <c r="AI549" s="41"/>
      <c r="AJ549" s="41"/>
      <c r="AK549" s="51" t="e">
        <f>IF(#REF!="TERMINADO",100,100*(#REF!-M549+1)/P549)</f>
        <v>#REF!</v>
      </c>
      <c r="AL549" s="157"/>
      <c r="AM549" s="59"/>
      <c r="AN549" s="159"/>
      <c r="AO549" s="159"/>
      <c r="AP549" s="159"/>
      <c r="AQ549" s="41"/>
      <c r="AR549" s="107"/>
    </row>
    <row r="550" spans="1:44" s="167" customFormat="1" ht="17" thickTop="1" thickBot="1" x14ac:dyDescent="0.25">
      <c r="A550" s="185">
        <v>546</v>
      </c>
      <c r="B550" s="41" t="s">
        <v>597</v>
      </c>
      <c r="C550" s="39">
        <v>42999</v>
      </c>
      <c r="D550" s="39"/>
      <c r="E550" s="40" t="s">
        <v>2991</v>
      </c>
      <c r="F550" s="129" t="s">
        <v>66</v>
      </c>
      <c r="G550" s="126" t="s">
        <v>75</v>
      </c>
      <c r="H550" s="41" t="s">
        <v>2079</v>
      </c>
      <c r="I550" s="42">
        <v>12250000</v>
      </c>
      <c r="J550" s="131">
        <f t="shared" si="48"/>
        <v>12250000</v>
      </c>
      <c r="K550" s="133" t="s">
        <v>85</v>
      </c>
      <c r="L550" s="41" t="s">
        <v>2992</v>
      </c>
      <c r="M550" s="127">
        <v>42999</v>
      </c>
      <c r="N550" s="127">
        <v>43100</v>
      </c>
      <c r="O550" s="127">
        <v>43100</v>
      </c>
      <c r="P550" s="134">
        <f t="shared" si="44"/>
        <v>101</v>
      </c>
      <c r="Q550" s="136">
        <f t="shared" si="45"/>
        <v>3.3666666666666667</v>
      </c>
      <c r="R550" s="58"/>
      <c r="S550" s="47"/>
      <c r="T550" s="47"/>
      <c r="U550" s="47"/>
      <c r="V550" s="47"/>
      <c r="W550" s="47"/>
      <c r="X550" s="139">
        <f t="shared" si="46"/>
        <v>0</v>
      </c>
      <c r="Y550" s="48"/>
      <c r="Z550" s="49"/>
      <c r="AA550" s="47"/>
      <c r="AB550" s="47"/>
      <c r="AC550" s="47"/>
      <c r="AD550" s="47"/>
      <c r="AE550" s="47"/>
      <c r="AF550" s="47"/>
      <c r="AG550" s="41"/>
      <c r="AH550" s="41"/>
      <c r="AI550" s="41"/>
      <c r="AJ550" s="41"/>
      <c r="AK550" s="51" t="e">
        <f>IF(#REF!="TERMINADO",100,100*(#REF!-M550+1)/P550)</f>
        <v>#REF!</v>
      </c>
      <c r="AL550" s="157"/>
      <c r="AM550" s="59"/>
      <c r="AN550" s="159"/>
      <c r="AO550" s="159"/>
      <c r="AP550" s="159"/>
      <c r="AQ550" s="41"/>
      <c r="AR550" s="183"/>
    </row>
    <row r="551" spans="1:44" s="167" customFormat="1" ht="17" thickTop="1" thickBot="1" x14ac:dyDescent="0.25">
      <c r="A551" s="185">
        <v>547</v>
      </c>
      <c r="B551" s="41" t="s">
        <v>1125</v>
      </c>
      <c r="C551" s="39">
        <v>42999</v>
      </c>
      <c r="D551" s="39"/>
      <c r="E551" s="40" t="s">
        <v>2993</v>
      </c>
      <c r="F551" s="129" t="s">
        <v>66</v>
      </c>
      <c r="G551" s="126" t="s">
        <v>75</v>
      </c>
      <c r="H551" s="41" t="s">
        <v>2079</v>
      </c>
      <c r="I551" s="42">
        <v>14250000</v>
      </c>
      <c r="J551" s="131">
        <f t="shared" si="48"/>
        <v>14250000</v>
      </c>
      <c r="K551" s="133" t="s">
        <v>85</v>
      </c>
      <c r="L551" s="41" t="s">
        <v>2994</v>
      </c>
      <c r="M551" s="127">
        <v>42999</v>
      </c>
      <c r="N551" s="127">
        <v>43100</v>
      </c>
      <c r="O551" s="127">
        <v>43100</v>
      </c>
      <c r="P551" s="134">
        <f t="shared" si="44"/>
        <v>101</v>
      </c>
      <c r="Q551" s="136">
        <f t="shared" si="45"/>
        <v>3.3666666666666667</v>
      </c>
      <c r="R551" s="58"/>
      <c r="S551" s="47"/>
      <c r="T551" s="47"/>
      <c r="U551" s="47"/>
      <c r="V551" s="47"/>
      <c r="W551" s="47"/>
      <c r="X551" s="139">
        <f t="shared" si="46"/>
        <v>0</v>
      </c>
      <c r="Y551" s="48"/>
      <c r="Z551" s="49"/>
      <c r="AA551" s="47"/>
      <c r="AB551" s="47"/>
      <c r="AC551" s="47"/>
      <c r="AD551" s="47"/>
      <c r="AE551" s="47"/>
      <c r="AF551" s="47"/>
      <c r="AG551" s="41"/>
      <c r="AH551" s="41"/>
      <c r="AI551" s="41"/>
      <c r="AJ551" s="41"/>
      <c r="AK551" s="51" t="e">
        <f>IF(#REF!="TERMINADO",100,100*(#REF!-M551+1)/P551)</f>
        <v>#REF!</v>
      </c>
      <c r="AL551" s="157"/>
      <c r="AM551" s="59"/>
      <c r="AN551" s="159"/>
      <c r="AO551" s="159"/>
      <c r="AP551" s="159"/>
      <c r="AQ551" s="41"/>
      <c r="AR551" s="183"/>
    </row>
    <row r="552" spans="1:44" s="167" customFormat="1" ht="17" thickTop="1" thickBot="1" x14ac:dyDescent="0.25">
      <c r="A552" s="185">
        <v>548</v>
      </c>
      <c r="B552" s="41" t="s">
        <v>597</v>
      </c>
      <c r="C552" s="39">
        <v>42999</v>
      </c>
      <c r="D552" s="39" t="s">
        <v>2995</v>
      </c>
      <c r="E552" s="40" t="s">
        <v>2996</v>
      </c>
      <c r="F552" s="129" t="s">
        <v>78</v>
      </c>
      <c r="G552" s="126" t="s">
        <v>2997</v>
      </c>
      <c r="H552" s="41" t="s">
        <v>2079</v>
      </c>
      <c r="I552" s="42">
        <v>186838625</v>
      </c>
      <c r="J552" s="131">
        <f t="shared" si="48"/>
        <v>186838625</v>
      </c>
      <c r="K552" s="133" t="s">
        <v>1993</v>
      </c>
      <c r="L552" s="41" t="s">
        <v>2998</v>
      </c>
      <c r="M552" s="127">
        <v>42999</v>
      </c>
      <c r="N552" s="127">
        <v>43058</v>
      </c>
      <c r="O552" s="127">
        <v>43058</v>
      </c>
      <c r="P552" s="134">
        <f t="shared" si="44"/>
        <v>59</v>
      </c>
      <c r="Q552" s="136">
        <f t="shared" si="45"/>
        <v>1.9666666666666666</v>
      </c>
      <c r="R552" s="217">
        <v>31</v>
      </c>
      <c r="S552" s="48">
        <v>43063</v>
      </c>
      <c r="T552" s="48">
        <v>43094</v>
      </c>
      <c r="U552" s="47"/>
      <c r="V552" s="47"/>
      <c r="W552" s="47"/>
      <c r="X552" s="139">
        <f t="shared" si="46"/>
        <v>31</v>
      </c>
      <c r="Y552" s="48"/>
      <c r="Z552" s="49"/>
      <c r="AA552" s="47"/>
      <c r="AB552" s="47"/>
      <c r="AC552" s="47"/>
      <c r="AD552" s="47"/>
      <c r="AE552" s="47"/>
      <c r="AF552" s="47"/>
      <c r="AG552" s="41"/>
      <c r="AH552" s="41"/>
      <c r="AI552" s="41"/>
      <c r="AJ552" s="41"/>
      <c r="AK552" s="51" t="e">
        <f>IF(#REF!="TERMINADO",100,100*(#REF!-M552+1)/P552)</f>
        <v>#REF!</v>
      </c>
      <c r="AL552" s="157"/>
      <c r="AM552" s="59"/>
      <c r="AN552" s="159"/>
      <c r="AO552" s="159"/>
      <c r="AP552" s="159"/>
      <c r="AQ552" s="41"/>
      <c r="AR552" s="107"/>
    </row>
    <row r="553" spans="1:44" s="167" customFormat="1" ht="17" thickTop="1" thickBot="1" x14ac:dyDescent="0.25">
      <c r="A553" s="185">
        <v>549</v>
      </c>
      <c r="B553" s="41" t="s">
        <v>53</v>
      </c>
      <c r="C553" s="39">
        <v>42999</v>
      </c>
      <c r="D553" s="39"/>
      <c r="E553" s="40" t="s">
        <v>2999</v>
      </c>
      <c r="F553" s="129" t="s">
        <v>66</v>
      </c>
      <c r="G553" s="126" t="s">
        <v>71</v>
      </c>
      <c r="H553" s="41" t="s">
        <v>2079</v>
      </c>
      <c r="I553" s="42">
        <v>11550000</v>
      </c>
      <c r="J553" s="131">
        <f t="shared" si="48"/>
        <v>11550000</v>
      </c>
      <c r="K553" s="133" t="s">
        <v>85</v>
      </c>
      <c r="L553" s="41" t="s">
        <v>2242</v>
      </c>
      <c r="M553" s="127">
        <v>42999</v>
      </c>
      <c r="N553" s="127">
        <v>43100</v>
      </c>
      <c r="O553" s="127">
        <v>43100</v>
      </c>
      <c r="P553" s="134">
        <f t="shared" si="44"/>
        <v>101</v>
      </c>
      <c r="Q553" s="136">
        <f t="shared" si="45"/>
        <v>3.3666666666666667</v>
      </c>
      <c r="R553" s="58"/>
      <c r="S553" s="47"/>
      <c r="T553" s="47"/>
      <c r="U553" s="47"/>
      <c r="V553" s="47"/>
      <c r="W553" s="47"/>
      <c r="X553" s="139">
        <f t="shared" si="46"/>
        <v>0</v>
      </c>
      <c r="Y553" s="48"/>
      <c r="Z553" s="49"/>
      <c r="AA553" s="47"/>
      <c r="AB553" s="47"/>
      <c r="AC553" s="47"/>
      <c r="AD553" s="47"/>
      <c r="AE553" s="47"/>
      <c r="AF553" s="47"/>
      <c r="AG553" s="41"/>
      <c r="AH553" s="41"/>
      <c r="AI553" s="41"/>
      <c r="AJ553" s="41"/>
      <c r="AK553" s="51" t="e">
        <f>IF(#REF!="TERMINADO",100,100*(#REF!-M553+1)/P553)</f>
        <v>#REF!</v>
      </c>
      <c r="AL553" s="157"/>
      <c r="AM553" s="59"/>
      <c r="AN553" s="159"/>
      <c r="AO553" s="159"/>
      <c r="AP553" s="159"/>
      <c r="AQ553" s="41"/>
      <c r="AR553" s="107"/>
    </row>
    <row r="554" spans="1:44" s="167" customFormat="1" ht="17" thickTop="1" thickBot="1" x14ac:dyDescent="0.25">
      <c r="A554" s="185">
        <v>550</v>
      </c>
      <c r="B554" s="41" t="s">
        <v>2160</v>
      </c>
      <c r="C554" s="39">
        <v>42999</v>
      </c>
      <c r="D554" s="39"/>
      <c r="E554" s="40" t="s">
        <v>3000</v>
      </c>
      <c r="F554" s="129" t="s">
        <v>66</v>
      </c>
      <c r="G554" s="126" t="s">
        <v>75</v>
      </c>
      <c r="H554" s="41" t="s">
        <v>2079</v>
      </c>
      <c r="I554" s="42">
        <v>4500000</v>
      </c>
      <c r="J554" s="131">
        <f t="shared" si="48"/>
        <v>4500000</v>
      </c>
      <c r="K554" s="133" t="s">
        <v>85</v>
      </c>
      <c r="L554" s="41" t="s">
        <v>3001</v>
      </c>
      <c r="M554" s="127">
        <v>42999</v>
      </c>
      <c r="N554" s="127">
        <v>43089</v>
      </c>
      <c r="O554" s="127">
        <v>43089</v>
      </c>
      <c r="P554" s="134">
        <f t="shared" si="44"/>
        <v>90</v>
      </c>
      <c r="Q554" s="136">
        <f t="shared" si="45"/>
        <v>3</v>
      </c>
      <c r="R554" s="58"/>
      <c r="S554" s="47"/>
      <c r="T554" s="47"/>
      <c r="U554" s="47"/>
      <c r="V554" s="47"/>
      <c r="W554" s="47"/>
      <c r="X554" s="139">
        <f t="shared" si="46"/>
        <v>0</v>
      </c>
      <c r="Y554" s="48"/>
      <c r="Z554" s="49"/>
      <c r="AA554" s="47"/>
      <c r="AB554" s="47"/>
      <c r="AC554" s="47"/>
      <c r="AD554" s="47"/>
      <c r="AE554" s="47"/>
      <c r="AF554" s="47"/>
      <c r="AG554" s="41"/>
      <c r="AH554" s="41"/>
      <c r="AI554" s="41"/>
      <c r="AJ554" s="41"/>
      <c r="AK554" s="51" t="e">
        <f>IF(#REF!="TERMINADO",100,100*(#REF!-M554+1)/P554)</f>
        <v>#REF!</v>
      </c>
      <c r="AL554" s="157"/>
      <c r="AM554" s="59"/>
      <c r="AN554" s="159"/>
      <c r="AO554" s="159"/>
      <c r="AP554" s="159"/>
      <c r="AQ554" s="41"/>
      <c r="AR554" s="107"/>
    </row>
    <row r="555" spans="1:44" s="167" customFormat="1" ht="17" thickTop="1" thickBot="1" x14ac:dyDescent="0.25">
      <c r="A555" s="185">
        <v>551</v>
      </c>
      <c r="B555" s="41" t="s">
        <v>146</v>
      </c>
      <c r="C555" s="39">
        <v>42999</v>
      </c>
      <c r="D555" s="39"/>
      <c r="E555" s="40" t="s">
        <v>3002</v>
      </c>
      <c r="F555" s="129" t="s">
        <v>66</v>
      </c>
      <c r="G555" s="126" t="s">
        <v>75</v>
      </c>
      <c r="H555" s="41" t="s">
        <v>2079</v>
      </c>
      <c r="I555" s="42">
        <v>14000000</v>
      </c>
      <c r="J555" s="131">
        <f t="shared" si="48"/>
        <v>14000000</v>
      </c>
      <c r="K555" s="133" t="s">
        <v>85</v>
      </c>
      <c r="L555" s="41" t="s">
        <v>3003</v>
      </c>
      <c r="M555" s="127">
        <v>42999</v>
      </c>
      <c r="N555" s="127">
        <v>43100</v>
      </c>
      <c r="O555" s="127">
        <v>43100</v>
      </c>
      <c r="P555" s="134">
        <f t="shared" si="44"/>
        <v>101</v>
      </c>
      <c r="Q555" s="136">
        <f t="shared" si="45"/>
        <v>3.3666666666666667</v>
      </c>
      <c r="R555" s="58"/>
      <c r="S555" s="47"/>
      <c r="T555" s="107"/>
      <c r="U555" s="47"/>
      <c r="V555" s="47"/>
      <c r="W555" s="47"/>
      <c r="X555" s="139">
        <f t="shared" si="46"/>
        <v>0</v>
      </c>
      <c r="Y555" s="48"/>
      <c r="Z555" s="49"/>
      <c r="AA555" s="47"/>
      <c r="AB555" s="47"/>
      <c r="AC555" s="47"/>
      <c r="AD555" s="47"/>
      <c r="AE555" s="47"/>
      <c r="AF555" s="47"/>
      <c r="AG555" s="41"/>
      <c r="AH555" s="41"/>
      <c r="AI555" s="41"/>
      <c r="AJ555" s="41"/>
      <c r="AK555" s="51" t="e">
        <f>IF(#REF!="TERMINADO",100,100*(#REF!-M555+1)/P555)</f>
        <v>#REF!</v>
      </c>
      <c r="AL555" s="157"/>
      <c r="AM555" s="59"/>
      <c r="AN555" s="159"/>
      <c r="AO555" s="159"/>
      <c r="AP555" s="159"/>
      <c r="AQ555" s="41"/>
      <c r="AR555" s="107"/>
    </row>
    <row r="556" spans="1:44" s="167" customFormat="1" ht="17" thickTop="1" thickBot="1" x14ac:dyDescent="0.25">
      <c r="A556" s="185">
        <v>552</v>
      </c>
      <c r="B556" s="41" t="s">
        <v>2000</v>
      </c>
      <c r="C556" s="39">
        <v>43000</v>
      </c>
      <c r="D556" s="39"/>
      <c r="E556" s="40" t="s">
        <v>3004</v>
      </c>
      <c r="F556" s="129" t="s">
        <v>66</v>
      </c>
      <c r="G556" s="126" t="s">
        <v>75</v>
      </c>
      <c r="H556" s="41" t="s">
        <v>2079</v>
      </c>
      <c r="I556" s="42">
        <v>11250000</v>
      </c>
      <c r="J556" s="131">
        <f t="shared" si="48"/>
        <v>11250000</v>
      </c>
      <c r="K556" s="133" t="s">
        <v>85</v>
      </c>
      <c r="L556" s="41" t="s">
        <v>665</v>
      </c>
      <c r="M556" s="127">
        <v>43000</v>
      </c>
      <c r="N556" s="127">
        <v>43069</v>
      </c>
      <c r="O556" s="127">
        <v>43069</v>
      </c>
      <c r="P556" s="134">
        <f t="shared" ref="P556:P619" si="49">N556-M556</f>
        <v>69</v>
      </c>
      <c r="Q556" s="136">
        <f t="shared" ref="Q556:Q619" si="50">+P556/30</f>
        <v>2.2999999999999998</v>
      </c>
      <c r="R556" s="58"/>
      <c r="S556" s="47"/>
      <c r="T556" s="47"/>
      <c r="U556" s="47"/>
      <c r="V556" s="47"/>
      <c r="W556" s="47"/>
      <c r="X556" s="139">
        <f t="shared" si="46"/>
        <v>0</v>
      </c>
      <c r="Y556" s="48"/>
      <c r="Z556" s="49"/>
      <c r="AA556" s="47"/>
      <c r="AB556" s="47"/>
      <c r="AC556" s="47"/>
      <c r="AD556" s="47"/>
      <c r="AE556" s="47"/>
      <c r="AF556" s="47"/>
      <c r="AG556" s="41"/>
      <c r="AH556" s="41"/>
      <c r="AI556" s="41"/>
      <c r="AJ556" s="41"/>
      <c r="AK556" s="51" t="e">
        <f>IF(#REF!="TERMINADO",100,100*(#REF!-M556+1)/P556)</f>
        <v>#REF!</v>
      </c>
      <c r="AL556" s="157"/>
      <c r="AM556" s="59"/>
      <c r="AN556" s="159"/>
      <c r="AO556" s="159"/>
      <c r="AP556" s="159"/>
      <c r="AQ556" s="41"/>
      <c r="AR556" s="107"/>
    </row>
    <row r="557" spans="1:44" s="167" customFormat="1" ht="17" thickTop="1" thickBot="1" x14ac:dyDescent="0.25">
      <c r="A557" s="185">
        <v>553</v>
      </c>
      <c r="B557" s="41" t="s">
        <v>53</v>
      </c>
      <c r="C557" s="39">
        <v>43000</v>
      </c>
      <c r="D557" s="39"/>
      <c r="E557" s="40" t="s">
        <v>3005</v>
      </c>
      <c r="F557" s="129" t="s">
        <v>66</v>
      </c>
      <c r="G557" s="126" t="s">
        <v>75</v>
      </c>
      <c r="H557" s="41" t="s">
        <v>2079</v>
      </c>
      <c r="I557" s="42">
        <v>15050000</v>
      </c>
      <c r="J557" s="131">
        <f t="shared" si="48"/>
        <v>15050000</v>
      </c>
      <c r="K557" s="133" t="s">
        <v>85</v>
      </c>
      <c r="L557" s="41" t="s">
        <v>3006</v>
      </c>
      <c r="M557" s="127">
        <v>43000</v>
      </c>
      <c r="N557" s="127">
        <v>43100</v>
      </c>
      <c r="O557" s="127">
        <v>43100</v>
      </c>
      <c r="P557" s="134">
        <f t="shared" si="49"/>
        <v>100</v>
      </c>
      <c r="Q557" s="136">
        <f t="shared" si="50"/>
        <v>3.3333333333333335</v>
      </c>
      <c r="R557" s="58"/>
      <c r="S557" s="47"/>
      <c r="T557" s="218"/>
      <c r="U557" s="47"/>
      <c r="V557" s="47"/>
      <c r="W557" s="47"/>
      <c r="X557" s="139">
        <f t="shared" si="46"/>
        <v>0</v>
      </c>
      <c r="Y557" s="48"/>
      <c r="Z557" s="49"/>
      <c r="AA557" s="47"/>
      <c r="AB557" s="47"/>
      <c r="AC557" s="47"/>
      <c r="AD557" s="47"/>
      <c r="AE557" s="47"/>
      <c r="AF557" s="47"/>
      <c r="AG557" s="41"/>
      <c r="AH557" s="41"/>
      <c r="AI557" s="41"/>
      <c r="AJ557" s="41"/>
      <c r="AK557" s="51" t="e">
        <f>IF(#REF!="TERMINADO",100,100*(#REF!-M557+1)/P557)</f>
        <v>#REF!</v>
      </c>
      <c r="AL557" s="157"/>
      <c r="AM557" s="59"/>
      <c r="AN557" s="159"/>
      <c r="AO557" s="159"/>
      <c r="AP557" s="159"/>
      <c r="AQ557" s="41"/>
      <c r="AR557" s="107"/>
    </row>
    <row r="558" spans="1:44" s="167" customFormat="1" ht="17" thickTop="1" thickBot="1" x14ac:dyDescent="0.25">
      <c r="A558" s="185">
        <v>554</v>
      </c>
      <c r="B558" s="126" t="s">
        <v>2011</v>
      </c>
      <c r="C558" s="39">
        <v>43000</v>
      </c>
      <c r="D558" s="39"/>
      <c r="E558" s="40" t="s">
        <v>3007</v>
      </c>
      <c r="F558" s="129" t="s">
        <v>66</v>
      </c>
      <c r="G558" s="126" t="s">
        <v>75</v>
      </c>
      <c r="H558" s="41" t="s">
        <v>2079</v>
      </c>
      <c r="I558" s="42">
        <v>18550000</v>
      </c>
      <c r="J558" s="131">
        <f t="shared" si="48"/>
        <v>18550000</v>
      </c>
      <c r="K558" s="133" t="s">
        <v>85</v>
      </c>
      <c r="L558" s="41" t="s">
        <v>2206</v>
      </c>
      <c r="M558" s="127">
        <v>43000</v>
      </c>
      <c r="N558" s="127">
        <v>43100</v>
      </c>
      <c r="O558" s="127">
        <v>43100</v>
      </c>
      <c r="P558" s="134">
        <f t="shared" si="49"/>
        <v>100</v>
      </c>
      <c r="Q558" s="136">
        <f t="shared" si="50"/>
        <v>3.3333333333333335</v>
      </c>
      <c r="R558" s="58"/>
      <c r="S558" s="47"/>
      <c r="T558" s="47"/>
      <c r="U558" s="47"/>
      <c r="V558" s="47"/>
      <c r="W558" s="47"/>
      <c r="X558" s="139">
        <f t="shared" si="46"/>
        <v>0</v>
      </c>
      <c r="Y558" s="48"/>
      <c r="Z558" s="49"/>
      <c r="AA558" s="47"/>
      <c r="AB558" s="47"/>
      <c r="AC558" s="47"/>
      <c r="AD558" s="47"/>
      <c r="AE558" s="47"/>
      <c r="AF558" s="47"/>
      <c r="AG558" s="41"/>
      <c r="AH558" s="41"/>
      <c r="AI558" s="41"/>
      <c r="AJ558" s="41"/>
      <c r="AK558" s="51" t="e">
        <f>IF(#REF!="TERMINADO",100,100*(#REF!-M558+1)/P558)</f>
        <v>#REF!</v>
      </c>
      <c r="AL558" s="157"/>
      <c r="AM558" s="59"/>
      <c r="AN558" s="159"/>
      <c r="AO558" s="159"/>
      <c r="AP558" s="159"/>
      <c r="AQ558" s="41"/>
      <c r="AR558" s="107"/>
    </row>
    <row r="559" spans="1:44" s="167" customFormat="1" ht="17" thickTop="1" thickBot="1" x14ac:dyDescent="0.25">
      <c r="A559" s="185">
        <v>555</v>
      </c>
      <c r="B559" s="41" t="s">
        <v>597</v>
      </c>
      <c r="C559" s="39">
        <v>43000</v>
      </c>
      <c r="D559" s="39"/>
      <c r="E559" s="40" t="s">
        <v>3008</v>
      </c>
      <c r="F559" s="129" t="s">
        <v>66</v>
      </c>
      <c r="G559" s="126" t="s">
        <v>75</v>
      </c>
      <c r="H559" s="41" t="s">
        <v>2079</v>
      </c>
      <c r="I559" s="42">
        <v>11550000</v>
      </c>
      <c r="J559" s="131">
        <f t="shared" si="48"/>
        <v>11550000</v>
      </c>
      <c r="K559" s="133" t="s">
        <v>85</v>
      </c>
      <c r="L559" s="41" t="s">
        <v>1872</v>
      </c>
      <c r="M559" s="127">
        <v>43000</v>
      </c>
      <c r="N559" s="127">
        <v>43100</v>
      </c>
      <c r="O559" s="127">
        <v>43100</v>
      </c>
      <c r="P559" s="134">
        <f t="shared" si="49"/>
        <v>100</v>
      </c>
      <c r="Q559" s="136">
        <f t="shared" si="50"/>
        <v>3.3333333333333335</v>
      </c>
      <c r="R559" s="58"/>
      <c r="S559" s="47"/>
      <c r="T559" s="47"/>
      <c r="U559" s="47"/>
      <c r="V559" s="47"/>
      <c r="W559" s="47"/>
      <c r="X559" s="139">
        <f t="shared" si="46"/>
        <v>0</v>
      </c>
      <c r="Y559" s="48"/>
      <c r="Z559" s="49"/>
      <c r="AA559" s="47"/>
      <c r="AB559" s="47"/>
      <c r="AC559" s="47"/>
      <c r="AD559" s="47"/>
      <c r="AE559" s="47"/>
      <c r="AF559" s="47"/>
      <c r="AG559" s="41"/>
      <c r="AH559" s="41"/>
      <c r="AI559" s="41"/>
      <c r="AJ559" s="41"/>
      <c r="AK559" s="51" t="e">
        <f>IF(#REF!="TERMINADO",100,100*(#REF!-M559+1)/P559)</f>
        <v>#REF!</v>
      </c>
      <c r="AL559" s="157"/>
      <c r="AM559" s="59"/>
      <c r="AN559" s="159"/>
      <c r="AO559" s="159"/>
      <c r="AP559" s="159"/>
      <c r="AQ559" s="41"/>
      <c r="AR559" s="107"/>
    </row>
    <row r="560" spans="1:44" s="167" customFormat="1" ht="17" thickTop="1" thickBot="1" x14ac:dyDescent="0.25">
      <c r="A560" s="185">
        <v>556</v>
      </c>
      <c r="B560" s="41" t="s">
        <v>2139</v>
      </c>
      <c r="C560" s="39">
        <v>43000</v>
      </c>
      <c r="D560" s="39"/>
      <c r="E560" s="40" t="s">
        <v>3009</v>
      </c>
      <c r="F560" s="129" t="s">
        <v>66</v>
      </c>
      <c r="G560" s="126" t="s">
        <v>75</v>
      </c>
      <c r="H560" s="41" t="s">
        <v>2079</v>
      </c>
      <c r="I560" s="42">
        <v>12920000</v>
      </c>
      <c r="J560" s="131">
        <f t="shared" si="48"/>
        <v>12920000</v>
      </c>
      <c r="K560" s="133" t="s">
        <v>85</v>
      </c>
      <c r="L560" s="41" t="s">
        <v>2141</v>
      </c>
      <c r="M560" s="127">
        <v>43000</v>
      </c>
      <c r="N560" s="127">
        <v>43100</v>
      </c>
      <c r="O560" s="127">
        <v>43100</v>
      </c>
      <c r="P560" s="134">
        <f t="shared" si="49"/>
        <v>100</v>
      </c>
      <c r="Q560" s="136">
        <f t="shared" si="50"/>
        <v>3.3333333333333335</v>
      </c>
      <c r="R560" s="58"/>
      <c r="S560" s="47"/>
      <c r="T560" s="47"/>
      <c r="U560" s="47"/>
      <c r="V560" s="47"/>
      <c r="W560" s="47"/>
      <c r="X560" s="139">
        <f t="shared" si="46"/>
        <v>0</v>
      </c>
      <c r="Y560" s="48"/>
      <c r="Z560" s="49"/>
      <c r="AA560" s="47"/>
      <c r="AB560" s="47"/>
      <c r="AC560" s="47"/>
      <c r="AD560" s="47"/>
      <c r="AE560" s="47"/>
      <c r="AF560" s="47"/>
      <c r="AG560" s="41"/>
      <c r="AH560" s="41"/>
      <c r="AI560" s="41"/>
      <c r="AJ560" s="41"/>
      <c r="AK560" s="51" t="e">
        <f>IF(#REF!="TERMINADO",100,100*(#REF!-M560+1)/P560)</f>
        <v>#REF!</v>
      </c>
      <c r="AL560" s="157"/>
      <c r="AM560" s="59"/>
      <c r="AN560" s="159"/>
      <c r="AO560" s="159"/>
      <c r="AP560" s="159"/>
      <c r="AQ560" s="41"/>
      <c r="AR560" s="107"/>
    </row>
    <row r="561" spans="1:44" s="167" customFormat="1" ht="17" thickTop="1" thickBot="1" x14ac:dyDescent="0.25">
      <c r="A561" s="185">
        <v>557</v>
      </c>
      <c r="B561" s="41" t="s">
        <v>2223</v>
      </c>
      <c r="C561" s="39">
        <v>43000</v>
      </c>
      <c r="D561" s="39"/>
      <c r="E561" s="40" t="s">
        <v>3010</v>
      </c>
      <c r="F561" s="129" t="s">
        <v>66</v>
      </c>
      <c r="G561" s="126" t="s">
        <v>86</v>
      </c>
      <c r="H561" s="41" t="s">
        <v>2079</v>
      </c>
      <c r="I561" s="42">
        <v>80000000</v>
      </c>
      <c r="J561" s="131">
        <f t="shared" si="48"/>
        <v>80000000</v>
      </c>
      <c r="K561" s="133" t="s">
        <v>85</v>
      </c>
      <c r="L561" s="41" t="s">
        <v>2455</v>
      </c>
      <c r="M561" s="127">
        <v>43000</v>
      </c>
      <c r="N561" s="127">
        <v>43100</v>
      </c>
      <c r="O561" s="127">
        <v>43100</v>
      </c>
      <c r="P561" s="134">
        <f t="shared" si="49"/>
        <v>100</v>
      </c>
      <c r="Q561" s="136">
        <f t="shared" si="50"/>
        <v>3.3333333333333335</v>
      </c>
      <c r="R561" s="58"/>
      <c r="S561" s="47"/>
      <c r="T561" s="47"/>
      <c r="U561" s="47"/>
      <c r="V561" s="47"/>
      <c r="W561" s="47"/>
      <c r="X561" s="139">
        <f t="shared" si="46"/>
        <v>0</v>
      </c>
      <c r="Y561" s="48"/>
      <c r="Z561" s="49"/>
      <c r="AA561" s="47"/>
      <c r="AB561" s="47"/>
      <c r="AC561" s="47"/>
      <c r="AD561" s="47"/>
      <c r="AE561" s="47"/>
      <c r="AF561" s="47"/>
      <c r="AG561" s="41"/>
      <c r="AH561" s="41"/>
      <c r="AI561" s="41"/>
      <c r="AJ561" s="41"/>
      <c r="AK561" s="51" t="e">
        <f>IF(#REF!="TERMINADO",100,100*(#REF!-M561+1)/P561)</f>
        <v>#REF!</v>
      </c>
      <c r="AL561" s="157"/>
      <c r="AM561" s="52"/>
      <c r="AN561" s="177"/>
      <c r="AO561" s="177"/>
      <c r="AP561" s="177"/>
      <c r="AQ561" s="50"/>
      <c r="AR561" s="146"/>
    </row>
    <row r="562" spans="1:44" s="167" customFormat="1" ht="17" thickTop="1" thickBot="1" x14ac:dyDescent="0.25">
      <c r="A562" s="185">
        <v>558</v>
      </c>
      <c r="B562" s="41" t="s">
        <v>2210</v>
      </c>
      <c r="C562" s="39">
        <v>43000</v>
      </c>
      <c r="D562" s="39"/>
      <c r="E562" s="40" t="s">
        <v>3012</v>
      </c>
      <c r="F562" s="129" t="s">
        <v>66</v>
      </c>
      <c r="G562" s="126" t="s">
        <v>75</v>
      </c>
      <c r="H562" s="41" t="s">
        <v>2079</v>
      </c>
      <c r="I562" s="42">
        <v>14000000</v>
      </c>
      <c r="J562" s="131">
        <f t="shared" si="48"/>
        <v>14000000</v>
      </c>
      <c r="K562" s="133" t="s">
        <v>85</v>
      </c>
      <c r="L562" s="41" t="s">
        <v>754</v>
      </c>
      <c r="M562" s="127">
        <v>43000</v>
      </c>
      <c r="N562" s="127">
        <v>43100</v>
      </c>
      <c r="O562" s="127">
        <v>43100</v>
      </c>
      <c r="P562" s="134">
        <f t="shared" si="49"/>
        <v>100</v>
      </c>
      <c r="Q562" s="136">
        <f t="shared" si="50"/>
        <v>3.3333333333333335</v>
      </c>
      <c r="R562" s="58"/>
      <c r="S562" s="47"/>
      <c r="T562" s="47"/>
      <c r="U562" s="47"/>
      <c r="V562" s="47"/>
      <c r="W562" s="47"/>
      <c r="X562" s="139">
        <f t="shared" si="46"/>
        <v>0</v>
      </c>
      <c r="Y562" s="48"/>
      <c r="Z562" s="49"/>
      <c r="AA562" s="47"/>
      <c r="AB562" s="47"/>
      <c r="AC562" s="47"/>
      <c r="AD562" s="47"/>
      <c r="AE562" s="47"/>
      <c r="AF562" s="47"/>
      <c r="AG562" s="41"/>
      <c r="AH562" s="41"/>
      <c r="AI562" s="41"/>
      <c r="AJ562" s="41"/>
      <c r="AK562" s="51" t="e">
        <f>IF(#REF!="TERMINADO",100,100*(#REF!-M562+1)/P562)</f>
        <v>#REF!</v>
      </c>
      <c r="AL562" s="157"/>
      <c r="AM562" s="59"/>
      <c r="AN562" s="159"/>
      <c r="AO562" s="159"/>
      <c r="AP562" s="159"/>
      <c r="AQ562" s="41"/>
      <c r="AR562" s="107"/>
    </row>
    <row r="563" spans="1:44" s="167" customFormat="1" ht="17" thickTop="1" thickBot="1" x14ac:dyDescent="0.25">
      <c r="A563" s="185">
        <v>559</v>
      </c>
      <c r="B563" s="41" t="s">
        <v>444</v>
      </c>
      <c r="C563" s="39">
        <v>43000</v>
      </c>
      <c r="D563" s="39"/>
      <c r="E563" s="40" t="s">
        <v>3013</v>
      </c>
      <c r="F563" s="129" t="s">
        <v>66</v>
      </c>
      <c r="G563" s="126" t="s">
        <v>71</v>
      </c>
      <c r="H563" s="41" t="s">
        <v>2079</v>
      </c>
      <c r="I563" s="42">
        <v>11550000</v>
      </c>
      <c r="J563" s="131">
        <f t="shared" si="48"/>
        <v>11550000</v>
      </c>
      <c r="K563" s="133" t="s">
        <v>85</v>
      </c>
      <c r="L563" s="41" t="s">
        <v>332</v>
      </c>
      <c r="M563" s="127">
        <v>43000</v>
      </c>
      <c r="N563" s="127">
        <v>43100</v>
      </c>
      <c r="O563" s="127">
        <v>43100</v>
      </c>
      <c r="P563" s="134">
        <f t="shared" si="49"/>
        <v>100</v>
      </c>
      <c r="Q563" s="136">
        <f t="shared" si="50"/>
        <v>3.3333333333333335</v>
      </c>
      <c r="R563" s="58"/>
      <c r="S563" s="47"/>
      <c r="T563" s="47"/>
      <c r="U563" s="47"/>
      <c r="V563" s="47"/>
      <c r="W563" s="47"/>
      <c r="X563" s="139">
        <f t="shared" si="46"/>
        <v>0</v>
      </c>
      <c r="Y563" s="48"/>
      <c r="Z563" s="49"/>
      <c r="AA563" s="47"/>
      <c r="AB563" s="47"/>
      <c r="AC563" s="47"/>
      <c r="AD563" s="47"/>
      <c r="AE563" s="47"/>
      <c r="AF563" s="47"/>
      <c r="AG563" s="41"/>
      <c r="AH563" s="41"/>
      <c r="AI563" s="41"/>
      <c r="AJ563" s="41"/>
      <c r="AK563" s="51" t="e">
        <f>IF(#REF!="TERMINADO",100,100*(#REF!-M563+1)/P563)</f>
        <v>#REF!</v>
      </c>
      <c r="AL563" s="157"/>
      <c r="AM563" s="59"/>
      <c r="AN563" s="159"/>
      <c r="AO563" s="159"/>
      <c r="AP563" s="159"/>
      <c r="AQ563" s="41"/>
      <c r="AR563" s="107"/>
    </row>
    <row r="564" spans="1:44" s="167" customFormat="1" ht="17" thickTop="1" thickBot="1" x14ac:dyDescent="0.25">
      <c r="A564" s="185">
        <v>560</v>
      </c>
      <c r="B564" s="41" t="s">
        <v>53</v>
      </c>
      <c r="C564" s="39">
        <v>43000</v>
      </c>
      <c r="D564" s="39"/>
      <c r="E564" s="40" t="s">
        <v>3014</v>
      </c>
      <c r="F564" s="129" t="s">
        <v>66</v>
      </c>
      <c r="G564" s="126" t="s">
        <v>71</v>
      </c>
      <c r="H564" s="41" t="s">
        <v>2079</v>
      </c>
      <c r="I564" s="42">
        <v>9000000</v>
      </c>
      <c r="J564" s="131">
        <f t="shared" si="48"/>
        <v>9000000</v>
      </c>
      <c r="K564" s="133" t="s">
        <v>85</v>
      </c>
      <c r="L564" s="41" t="s">
        <v>3015</v>
      </c>
      <c r="M564" s="127">
        <v>43000</v>
      </c>
      <c r="N564" s="127">
        <v>43090</v>
      </c>
      <c r="O564" s="127">
        <v>43090</v>
      </c>
      <c r="P564" s="134">
        <f t="shared" si="49"/>
        <v>90</v>
      </c>
      <c r="Q564" s="136">
        <f t="shared" si="50"/>
        <v>3</v>
      </c>
      <c r="R564" s="58"/>
      <c r="S564" s="47"/>
      <c r="T564" s="47"/>
      <c r="U564" s="47"/>
      <c r="V564" s="47"/>
      <c r="W564" s="47"/>
      <c r="X564" s="139">
        <f t="shared" si="46"/>
        <v>0</v>
      </c>
      <c r="Y564" s="48"/>
      <c r="Z564" s="49"/>
      <c r="AA564" s="47"/>
      <c r="AB564" s="47"/>
      <c r="AC564" s="47"/>
      <c r="AD564" s="47"/>
      <c r="AE564" s="47"/>
      <c r="AF564" s="47"/>
      <c r="AG564" s="41"/>
      <c r="AH564" s="41"/>
      <c r="AI564" s="41"/>
      <c r="AJ564" s="41"/>
      <c r="AK564" s="51" t="e">
        <f>IF(#REF!="TERMINADO",100,100*(#REF!-M564+1)/P564)</f>
        <v>#REF!</v>
      </c>
      <c r="AL564" s="157"/>
      <c r="AM564" s="59" t="s">
        <v>3016</v>
      </c>
      <c r="AN564" s="159"/>
      <c r="AO564" s="159"/>
      <c r="AP564" s="159"/>
      <c r="AQ564" s="41"/>
      <c r="AR564" s="107"/>
    </row>
    <row r="565" spans="1:44" s="167" customFormat="1" ht="17" thickTop="1" thickBot="1" x14ac:dyDescent="0.25">
      <c r="A565" s="185">
        <v>561</v>
      </c>
      <c r="B565" s="41" t="s">
        <v>63</v>
      </c>
      <c r="C565" s="39">
        <v>43000</v>
      </c>
      <c r="D565" s="39"/>
      <c r="E565" s="40" t="s">
        <v>3017</v>
      </c>
      <c r="F565" s="129" t="s">
        <v>66</v>
      </c>
      <c r="G565" s="126" t="s">
        <v>75</v>
      </c>
      <c r="H565" s="41" t="s">
        <v>2079</v>
      </c>
      <c r="I565" s="42">
        <v>22866667</v>
      </c>
      <c r="J565" s="131">
        <f t="shared" si="48"/>
        <v>22866667</v>
      </c>
      <c r="K565" s="133" t="s">
        <v>85</v>
      </c>
      <c r="L565" s="41" t="s">
        <v>2298</v>
      </c>
      <c r="M565" s="127">
        <v>43000</v>
      </c>
      <c r="N565" s="127">
        <v>43100</v>
      </c>
      <c r="O565" s="127">
        <v>43100</v>
      </c>
      <c r="P565" s="134">
        <f t="shared" si="49"/>
        <v>100</v>
      </c>
      <c r="Q565" s="136">
        <f t="shared" si="50"/>
        <v>3.3333333333333335</v>
      </c>
      <c r="R565" s="58"/>
      <c r="S565" s="47"/>
      <c r="T565" s="47"/>
      <c r="U565" s="47"/>
      <c r="V565" s="47"/>
      <c r="W565" s="47"/>
      <c r="X565" s="139">
        <f t="shared" si="46"/>
        <v>0</v>
      </c>
      <c r="Y565" s="48"/>
      <c r="Z565" s="49"/>
      <c r="AA565" s="47"/>
      <c r="AB565" s="47"/>
      <c r="AC565" s="47"/>
      <c r="AD565" s="47"/>
      <c r="AE565" s="47"/>
      <c r="AF565" s="47"/>
      <c r="AG565" s="41"/>
      <c r="AH565" s="41"/>
      <c r="AI565" s="41"/>
      <c r="AJ565" s="41"/>
      <c r="AK565" s="51" t="e">
        <f>IF(#REF!="TERMINADO",100,100*(#REF!-M565+1)/P565)</f>
        <v>#REF!</v>
      </c>
      <c r="AL565" s="157"/>
      <c r="AM565" s="59"/>
      <c r="AN565" s="159"/>
      <c r="AO565" s="159"/>
      <c r="AP565" s="159"/>
      <c r="AQ565" s="41"/>
      <c r="AR565" s="107"/>
    </row>
    <row r="566" spans="1:44" s="167" customFormat="1" ht="17" thickTop="1" thickBot="1" x14ac:dyDescent="0.25">
      <c r="A566" s="185">
        <v>562</v>
      </c>
      <c r="B566" s="41" t="s">
        <v>146</v>
      </c>
      <c r="C566" s="39">
        <v>43003</v>
      </c>
      <c r="D566" s="39"/>
      <c r="E566" s="40" t="s">
        <v>3018</v>
      </c>
      <c r="F566" s="129" t="s">
        <v>66</v>
      </c>
      <c r="G566" s="126" t="s">
        <v>71</v>
      </c>
      <c r="H566" s="41" t="s">
        <v>2079</v>
      </c>
      <c r="I566" s="42">
        <v>9600000</v>
      </c>
      <c r="J566" s="131">
        <f t="shared" si="48"/>
        <v>9600000</v>
      </c>
      <c r="K566" s="133" t="s">
        <v>85</v>
      </c>
      <c r="L566" s="41" t="s">
        <v>3019</v>
      </c>
      <c r="M566" s="127">
        <v>43007</v>
      </c>
      <c r="N566" s="127">
        <v>43097</v>
      </c>
      <c r="O566" s="127">
        <v>43097</v>
      </c>
      <c r="P566" s="134">
        <f t="shared" si="49"/>
        <v>90</v>
      </c>
      <c r="Q566" s="136">
        <f t="shared" si="50"/>
        <v>3</v>
      </c>
      <c r="R566" s="58"/>
      <c r="S566" s="47"/>
      <c r="T566" s="47"/>
      <c r="U566" s="47"/>
      <c r="V566" s="47"/>
      <c r="W566" s="47"/>
      <c r="X566" s="139">
        <f t="shared" si="46"/>
        <v>0</v>
      </c>
      <c r="Y566" s="48"/>
      <c r="Z566" s="49"/>
      <c r="AA566" s="47"/>
      <c r="AB566" s="47"/>
      <c r="AC566" s="47"/>
      <c r="AD566" s="47"/>
      <c r="AE566" s="47"/>
      <c r="AF566" s="47"/>
      <c r="AG566" s="41"/>
      <c r="AH566" s="41"/>
      <c r="AI566" s="41"/>
      <c r="AJ566" s="41"/>
      <c r="AK566" s="51" t="e">
        <f>IF(#REF!="TERMINADO",100,100*(#REF!-M566+1)/P566)</f>
        <v>#REF!</v>
      </c>
      <c r="AL566" s="157"/>
      <c r="AM566" s="59" t="s">
        <v>3020</v>
      </c>
      <c r="AN566" s="159"/>
      <c r="AO566" s="159"/>
      <c r="AP566" s="159"/>
      <c r="AQ566" s="41"/>
      <c r="AR566" s="107"/>
    </row>
    <row r="567" spans="1:44" s="167" customFormat="1" ht="17" thickTop="1" thickBot="1" x14ac:dyDescent="0.25">
      <c r="A567" s="185">
        <v>563</v>
      </c>
      <c r="B567" s="41" t="s">
        <v>146</v>
      </c>
      <c r="C567" s="39">
        <v>43003</v>
      </c>
      <c r="D567" s="39"/>
      <c r="E567" s="40" t="s">
        <v>3021</v>
      </c>
      <c r="F567" s="129" t="s">
        <v>66</v>
      </c>
      <c r="G567" s="126" t="s">
        <v>71</v>
      </c>
      <c r="H567" s="41" t="s">
        <v>2079</v>
      </c>
      <c r="I567" s="42">
        <v>9000000</v>
      </c>
      <c r="J567" s="131">
        <f t="shared" si="48"/>
        <v>9000000</v>
      </c>
      <c r="K567" s="133" t="s">
        <v>85</v>
      </c>
      <c r="L567" s="41" t="s">
        <v>3022</v>
      </c>
      <c r="M567" s="127">
        <v>43003</v>
      </c>
      <c r="N567" s="127">
        <v>43093</v>
      </c>
      <c r="O567" s="127">
        <v>43093</v>
      </c>
      <c r="P567" s="134">
        <f t="shared" si="49"/>
        <v>90</v>
      </c>
      <c r="Q567" s="136">
        <f t="shared" si="50"/>
        <v>3</v>
      </c>
      <c r="R567" s="58"/>
      <c r="S567" s="47"/>
      <c r="T567" s="47"/>
      <c r="U567" s="47"/>
      <c r="V567" s="47"/>
      <c r="W567" s="47"/>
      <c r="X567" s="139">
        <f t="shared" si="46"/>
        <v>0</v>
      </c>
      <c r="Y567" s="48"/>
      <c r="Z567" s="49"/>
      <c r="AA567" s="47"/>
      <c r="AB567" s="47"/>
      <c r="AC567" s="47"/>
      <c r="AD567" s="47"/>
      <c r="AE567" s="47"/>
      <c r="AF567" s="47"/>
      <c r="AG567" s="41"/>
      <c r="AH567" s="41"/>
      <c r="AI567" s="41"/>
      <c r="AJ567" s="41"/>
      <c r="AK567" s="51" t="e">
        <f>IF(#REF!="TERMINADO",100,100*(#REF!-M567+1)/P567)</f>
        <v>#REF!</v>
      </c>
      <c r="AL567" s="157"/>
      <c r="AM567" s="59"/>
      <c r="AN567" s="159"/>
      <c r="AO567" s="159"/>
      <c r="AP567" s="159"/>
      <c r="AQ567" s="41"/>
      <c r="AR567" s="107"/>
    </row>
    <row r="568" spans="1:44" s="167" customFormat="1" ht="17" thickTop="1" thickBot="1" x14ac:dyDescent="0.25">
      <c r="A568" s="185">
        <v>564</v>
      </c>
      <c r="B568" s="41" t="s">
        <v>2000</v>
      </c>
      <c r="C568" s="39">
        <v>43003</v>
      </c>
      <c r="D568" s="39"/>
      <c r="E568" s="40" t="s">
        <v>3023</v>
      </c>
      <c r="F568" s="129" t="s">
        <v>66</v>
      </c>
      <c r="G568" s="126" t="s">
        <v>75</v>
      </c>
      <c r="H568" s="41" t="s">
        <v>2079</v>
      </c>
      <c r="I568" s="42">
        <v>16800000</v>
      </c>
      <c r="J568" s="131">
        <f t="shared" si="48"/>
        <v>16800000</v>
      </c>
      <c r="K568" s="133" t="s">
        <v>85</v>
      </c>
      <c r="L568" s="41" t="s">
        <v>2134</v>
      </c>
      <c r="M568" s="127">
        <v>43003</v>
      </c>
      <c r="N568" s="127">
        <v>43100</v>
      </c>
      <c r="O568" s="127">
        <v>43100</v>
      </c>
      <c r="P568" s="134">
        <f t="shared" si="49"/>
        <v>97</v>
      </c>
      <c r="Q568" s="136">
        <f t="shared" si="50"/>
        <v>3.2333333333333334</v>
      </c>
      <c r="R568" s="58"/>
      <c r="S568" s="47"/>
      <c r="T568" s="47"/>
      <c r="U568" s="47"/>
      <c r="V568" s="47"/>
      <c r="W568" s="47"/>
      <c r="X568" s="139">
        <f t="shared" si="46"/>
        <v>0</v>
      </c>
      <c r="Y568" s="48"/>
      <c r="Z568" s="49"/>
      <c r="AA568" s="47"/>
      <c r="AB568" s="47"/>
      <c r="AC568" s="47"/>
      <c r="AD568" s="47"/>
      <c r="AE568" s="47"/>
      <c r="AF568" s="47"/>
      <c r="AG568" s="41"/>
      <c r="AH568" s="41"/>
      <c r="AI568" s="41"/>
      <c r="AJ568" s="41"/>
      <c r="AK568" s="51" t="e">
        <f>IF(#REF!="TERMINADO",100,100*(#REF!-M568+1)/P568)</f>
        <v>#REF!</v>
      </c>
      <c r="AL568" s="157"/>
      <c r="AM568" s="59"/>
      <c r="AN568" s="159"/>
      <c r="AO568" s="159"/>
      <c r="AP568" s="159"/>
      <c r="AQ568" s="41"/>
      <c r="AR568" s="107"/>
    </row>
    <row r="569" spans="1:44" s="167" customFormat="1" ht="17" thickTop="1" thickBot="1" x14ac:dyDescent="0.25">
      <c r="A569" s="185">
        <v>565</v>
      </c>
      <c r="B569" s="41" t="s">
        <v>146</v>
      </c>
      <c r="C569" s="39">
        <v>43003</v>
      </c>
      <c r="D569" s="39"/>
      <c r="E569" s="40" t="s">
        <v>3024</v>
      </c>
      <c r="F569" s="129" t="s">
        <v>66</v>
      </c>
      <c r="G569" s="126" t="s">
        <v>75</v>
      </c>
      <c r="H569" s="41" t="s">
        <v>2079</v>
      </c>
      <c r="I569" s="42">
        <v>30000000</v>
      </c>
      <c r="J569" s="131">
        <f t="shared" si="48"/>
        <v>30000000</v>
      </c>
      <c r="K569" s="133" t="s">
        <v>85</v>
      </c>
      <c r="L569" s="41" t="s">
        <v>2413</v>
      </c>
      <c r="M569" s="127">
        <v>43003</v>
      </c>
      <c r="N569" s="127">
        <v>43093</v>
      </c>
      <c r="O569" s="127">
        <v>43093</v>
      </c>
      <c r="P569" s="134">
        <f t="shared" si="49"/>
        <v>90</v>
      </c>
      <c r="Q569" s="136">
        <f t="shared" si="50"/>
        <v>3</v>
      </c>
      <c r="R569" s="58"/>
      <c r="S569" s="47"/>
      <c r="T569" s="47"/>
      <c r="U569" s="47"/>
      <c r="V569" s="47"/>
      <c r="W569" s="47"/>
      <c r="X569" s="139">
        <f t="shared" si="46"/>
        <v>0</v>
      </c>
      <c r="Y569" s="48"/>
      <c r="Z569" s="49"/>
      <c r="AA569" s="47"/>
      <c r="AB569" s="47"/>
      <c r="AC569" s="47"/>
      <c r="AD569" s="47"/>
      <c r="AE569" s="47"/>
      <c r="AF569" s="47"/>
      <c r="AG569" s="41"/>
      <c r="AH569" s="41"/>
      <c r="AI569" s="41"/>
      <c r="AJ569" s="41"/>
      <c r="AK569" s="51" t="e">
        <f>IF(#REF!="TERMINADO",100,100*(#REF!-M569+1)/P569)</f>
        <v>#REF!</v>
      </c>
      <c r="AL569" s="157"/>
      <c r="AM569" s="59"/>
      <c r="AN569" s="159"/>
      <c r="AO569" s="159"/>
      <c r="AP569" s="159"/>
      <c r="AQ569" s="41"/>
      <c r="AR569" s="107"/>
    </row>
    <row r="570" spans="1:44" s="167" customFormat="1" ht="17" thickTop="1" thickBot="1" x14ac:dyDescent="0.25">
      <c r="A570" s="185">
        <v>566</v>
      </c>
      <c r="B570" s="126" t="s">
        <v>146</v>
      </c>
      <c r="C570" s="39">
        <v>43003</v>
      </c>
      <c r="D570" s="39"/>
      <c r="E570" s="40" t="s">
        <v>3025</v>
      </c>
      <c r="F570" s="129" t="s">
        <v>66</v>
      </c>
      <c r="G570" s="126" t="s">
        <v>71</v>
      </c>
      <c r="H570" s="41" t="s">
        <v>2079</v>
      </c>
      <c r="I570" s="42">
        <v>9900000</v>
      </c>
      <c r="J570" s="131">
        <f t="shared" si="48"/>
        <v>9900000</v>
      </c>
      <c r="K570" s="133" t="s">
        <v>85</v>
      </c>
      <c r="L570" s="41" t="s">
        <v>3026</v>
      </c>
      <c r="M570" s="127">
        <v>43003</v>
      </c>
      <c r="N570" s="127">
        <v>43093</v>
      </c>
      <c r="O570" s="127">
        <v>43093</v>
      </c>
      <c r="P570" s="134">
        <f t="shared" si="49"/>
        <v>90</v>
      </c>
      <c r="Q570" s="136">
        <f t="shared" si="50"/>
        <v>3</v>
      </c>
      <c r="R570" s="58"/>
      <c r="S570" s="47"/>
      <c r="T570" s="47"/>
      <c r="U570" s="47"/>
      <c r="V570" s="47"/>
      <c r="W570" s="47"/>
      <c r="X570" s="139">
        <f t="shared" si="46"/>
        <v>0</v>
      </c>
      <c r="Y570" s="48"/>
      <c r="Z570" s="49"/>
      <c r="AA570" s="47"/>
      <c r="AB570" s="47"/>
      <c r="AC570" s="47"/>
      <c r="AD570" s="47"/>
      <c r="AE570" s="47"/>
      <c r="AF570" s="47"/>
      <c r="AG570" s="41"/>
      <c r="AH570" s="41"/>
      <c r="AI570" s="41"/>
      <c r="AJ570" s="41"/>
      <c r="AK570" s="51" t="e">
        <f>IF(#REF!="TERMINADO",100,100*(#REF!-M570+1)/P570)</f>
        <v>#REF!</v>
      </c>
      <c r="AL570" s="157"/>
      <c r="AM570" s="59"/>
      <c r="AN570" s="159"/>
      <c r="AO570" s="159"/>
      <c r="AP570" s="159"/>
      <c r="AQ570" s="41"/>
      <c r="AR570" s="107"/>
    </row>
    <row r="571" spans="1:44" s="167" customFormat="1" ht="17" thickTop="1" thickBot="1" x14ac:dyDescent="0.25">
      <c r="A571" s="185">
        <v>567</v>
      </c>
      <c r="B571" s="41" t="s">
        <v>146</v>
      </c>
      <c r="C571" s="39">
        <v>43003</v>
      </c>
      <c r="D571" s="39"/>
      <c r="E571" s="40" t="s">
        <v>3027</v>
      </c>
      <c r="F571" s="129" t="s">
        <v>66</v>
      </c>
      <c r="G571" s="126" t="s">
        <v>75</v>
      </c>
      <c r="H571" s="41" t="s">
        <v>2079</v>
      </c>
      <c r="I571" s="42">
        <v>12000000</v>
      </c>
      <c r="J571" s="131">
        <f t="shared" si="48"/>
        <v>12000000</v>
      </c>
      <c r="K571" s="133" t="s">
        <v>85</v>
      </c>
      <c r="L571" s="41" t="s">
        <v>306</v>
      </c>
      <c r="M571" s="127">
        <v>43003</v>
      </c>
      <c r="N571" s="127">
        <v>43093</v>
      </c>
      <c r="O571" s="127">
        <v>43093</v>
      </c>
      <c r="P571" s="134">
        <f t="shared" si="49"/>
        <v>90</v>
      </c>
      <c r="Q571" s="136">
        <f t="shared" si="50"/>
        <v>3</v>
      </c>
      <c r="R571" s="58"/>
      <c r="S571" s="47"/>
      <c r="T571" s="47"/>
      <c r="U571" s="47"/>
      <c r="V571" s="47"/>
      <c r="W571" s="47"/>
      <c r="X571" s="139">
        <f t="shared" si="46"/>
        <v>0</v>
      </c>
      <c r="Y571" s="48"/>
      <c r="Z571" s="49"/>
      <c r="AA571" s="47"/>
      <c r="AB571" s="47"/>
      <c r="AC571" s="47"/>
      <c r="AD571" s="47"/>
      <c r="AE571" s="47"/>
      <c r="AF571" s="47"/>
      <c r="AG571" s="41"/>
      <c r="AH571" s="41"/>
      <c r="AI571" s="41"/>
      <c r="AJ571" s="41"/>
      <c r="AK571" s="51" t="e">
        <f>IF(#REF!="TERMINADO",100,100*(#REF!-M571+1)/P571)</f>
        <v>#REF!</v>
      </c>
      <c r="AL571" s="157"/>
      <c r="AM571" s="59"/>
      <c r="AN571" s="159"/>
      <c r="AO571" s="159"/>
      <c r="AP571" s="159"/>
      <c r="AQ571" s="41"/>
      <c r="AR571" s="107"/>
    </row>
    <row r="572" spans="1:44" s="167" customFormat="1" ht="17" thickTop="1" thickBot="1" x14ac:dyDescent="0.25">
      <c r="A572" s="185">
        <v>568</v>
      </c>
      <c r="B572" s="41" t="s">
        <v>146</v>
      </c>
      <c r="C572" s="39">
        <v>43003</v>
      </c>
      <c r="D572" s="39"/>
      <c r="E572" s="40" t="s">
        <v>3028</v>
      </c>
      <c r="F572" s="129" t="s">
        <v>66</v>
      </c>
      <c r="G572" s="126" t="s">
        <v>71</v>
      </c>
      <c r="H572" s="41" t="s">
        <v>2079</v>
      </c>
      <c r="I572" s="42">
        <v>9600000</v>
      </c>
      <c r="J572" s="131">
        <f t="shared" si="48"/>
        <v>9600000</v>
      </c>
      <c r="K572" s="133" t="s">
        <v>85</v>
      </c>
      <c r="L572" s="41" t="s">
        <v>2572</v>
      </c>
      <c r="M572" s="127">
        <v>43003</v>
      </c>
      <c r="N572" s="127">
        <v>43093</v>
      </c>
      <c r="O572" s="127">
        <v>43093</v>
      </c>
      <c r="P572" s="134">
        <f t="shared" si="49"/>
        <v>90</v>
      </c>
      <c r="Q572" s="136">
        <f t="shared" si="50"/>
        <v>3</v>
      </c>
      <c r="R572" s="58"/>
      <c r="S572" s="47"/>
      <c r="T572" s="47"/>
      <c r="U572" s="47"/>
      <c r="V572" s="47"/>
      <c r="W572" s="47"/>
      <c r="X572" s="139">
        <f t="shared" si="46"/>
        <v>0</v>
      </c>
      <c r="Y572" s="48"/>
      <c r="Z572" s="49"/>
      <c r="AA572" s="47"/>
      <c r="AB572" s="47"/>
      <c r="AC572" s="47"/>
      <c r="AD572" s="47"/>
      <c r="AE572" s="47"/>
      <c r="AF572" s="47"/>
      <c r="AG572" s="41"/>
      <c r="AH572" s="41"/>
      <c r="AI572" s="41"/>
      <c r="AJ572" s="41"/>
      <c r="AK572" s="51" t="e">
        <f>IF(#REF!="TERMINADO",100,100*(#REF!-M572+1)/P572)</f>
        <v>#REF!</v>
      </c>
      <c r="AL572" s="157"/>
      <c r="AM572" s="59"/>
      <c r="AN572" s="159"/>
      <c r="AO572" s="159"/>
      <c r="AP572" s="159"/>
      <c r="AQ572" s="41"/>
      <c r="AR572" s="107"/>
    </row>
    <row r="573" spans="1:44" s="167" customFormat="1" ht="17" thickTop="1" thickBot="1" x14ac:dyDescent="0.25">
      <c r="A573" s="185">
        <v>569</v>
      </c>
      <c r="B573" s="41" t="s">
        <v>2160</v>
      </c>
      <c r="C573" s="39">
        <v>43003</v>
      </c>
      <c r="D573" s="39"/>
      <c r="E573" s="40" t="s">
        <v>3029</v>
      </c>
      <c r="F573" s="129" t="s">
        <v>66</v>
      </c>
      <c r="G573" s="126" t="s">
        <v>75</v>
      </c>
      <c r="H573" s="41" t="s">
        <v>2079</v>
      </c>
      <c r="I573" s="42">
        <v>9000000</v>
      </c>
      <c r="J573" s="131">
        <f t="shared" si="48"/>
        <v>9000000</v>
      </c>
      <c r="K573" s="133" t="s">
        <v>85</v>
      </c>
      <c r="L573" s="41" t="s">
        <v>2252</v>
      </c>
      <c r="M573" s="127">
        <v>43003</v>
      </c>
      <c r="N573" s="127">
        <v>43063</v>
      </c>
      <c r="O573" s="127">
        <v>43063</v>
      </c>
      <c r="P573" s="134">
        <f t="shared" si="49"/>
        <v>60</v>
      </c>
      <c r="Q573" s="136">
        <f t="shared" si="50"/>
        <v>2</v>
      </c>
      <c r="R573" s="58"/>
      <c r="S573" s="47"/>
      <c r="T573" s="47"/>
      <c r="U573" s="47"/>
      <c r="V573" s="47"/>
      <c r="W573" s="47"/>
      <c r="X573" s="139">
        <f t="shared" si="46"/>
        <v>0</v>
      </c>
      <c r="Y573" s="48"/>
      <c r="Z573" s="49"/>
      <c r="AA573" s="47"/>
      <c r="AB573" s="47"/>
      <c r="AC573" s="47"/>
      <c r="AD573" s="47"/>
      <c r="AE573" s="47"/>
      <c r="AF573" s="47"/>
      <c r="AG573" s="41"/>
      <c r="AH573" s="41"/>
      <c r="AI573" s="41"/>
      <c r="AJ573" s="41"/>
      <c r="AK573" s="51" t="e">
        <f>IF(#REF!="TERMINADO",100,100*(#REF!-M573+1)/P573)</f>
        <v>#REF!</v>
      </c>
      <c r="AL573" s="157"/>
      <c r="AM573" s="59"/>
      <c r="AN573" s="159"/>
      <c r="AO573" s="159"/>
      <c r="AP573" s="159"/>
      <c r="AQ573" s="41"/>
      <c r="AR573" s="107"/>
    </row>
    <row r="574" spans="1:44" s="167" customFormat="1" ht="17" thickTop="1" thickBot="1" x14ac:dyDescent="0.25">
      <c r="A574" s="185">
        <v>570</v>
      </c>
      <c r="B574" s="41" t="s">
        <v>1987</v>
      </c>
      <c r="C574" s="39">
        <v>43003</v>
      </c>
      <c r="D574" s="39"/>
      <c r="E574" s="40" t="s">
        <v>3030</v>
      </c>
      <c r="F574" s="129" t="s">
        <v>66</v>
      </c>
      <c r="G574" s="126" t="s">
        <v>75</v>
      </c>
      <c r="H574" s="41" t="s">
        <v>2079</v>
      </c>
      <c r="I574" s="42">
        <v>24500000</v>
      </c>
      <c r="J574" s="131">
        <f t="shared" si="48"/>
        <v>24500000</v>
      </c>
      <c r="K574" s="133" t="s">
        <v>85</v>
      </c>
      <c r="L574" s="41" t="s">
        <v>605</v>
      </c>
      <c r="M574" s="127">
        <v>43004</v>
      </c>
      <c r="N574" s="127">
        <v>43100</v>
      </c>
      <c r="O574" s="127">
        <v>43100</v>
      </c>
      <c r="P574" s="134">
        <f t="shared" si="49"/>
        <v>96</v>
      </c>
      <c r="Q574" s="136">
        <f t="shared" si="50"/>
        <v>3.2</v>
      </c>
      <c r="R574" s="58"/>
      <c r="S574" s="47"/>
      <c r="T574" s="47"/>
      <c r="U574" s="47"/>
      <c r="V574" s="47"/>
      <c r="W574" s="47"/>
      <c r="X574" s="139">
        <f t="shared" si="46"/>
        <v>0</v>
      </c>
      <c r="Y574" s="48"/>
      <c r="Z574" s="49"/>
      <c r="AA574" s="47"/>
      <c r="AB574" s="47"/>
      <c r="AC574" s="47"/>
      <c r="AD574" s="47"/>
      <c r="AE574" s="47"/>
      <c r="AF574" s="47"/>
      <c r="AG574" s="41"/>
      <c r="AH574" s="41"/>
      <c r="AI574" s="41"/>
      <c r="AJ574" s="41"/>
      <c r="AK574" s="51" t="e">
        <f>IF(#REF!="TERMINADO",100,100*(#REF!-M574+1)/P574)</f>
        <v>#REF!</v>
      </c>
      <c r="AL574" s="157"/>
      <c r="AM574" s="59"/>
      <c r="AN574" s="159"/>
      <c r="AO574" s="159"/>
      <c r="AP574" s="159"/>
      <c r="AQ574" s="41"/>
      <c r="AR574" s="107"/>
    </row>
    <row r="575" spans="1:44" s="167" customFormat="1" ht="17" thickTop="1" thickBot="1" x14ac:dyDescent="0.25">
      <c r="A575" s="185">
        <v>571</v>
      </c>
      <c r="B575" s="41" t="s">
        <v>63</v>
      </c>
      <c r="C575" s="39">
        <v>43003</v>
      </c>
      <c r="D575" s="39"/>
      <c r="E575" s="40" t="s">
        <v>2954</v>
      </c>
      <c r="F575" s="129" t="s">
        <v>66</v>
      </c>
      <c r="G575" s="126" t="s">
        <v>71</v>
      </c>
      <c r="H575" s="41" t="s">
        <v>2079</v>
      </c>
      <c r="I575" s="42">
        <v>11574500</v>
      </c>
      <c r="J575" s="131">
        <f t="shared" si="48"/>
        <v>11574500</v>
      </c>
      <c r="K575" s="133" t="s">
        <v>85</v>
      </c>
      <c r="L575" s="41" t="s">
        <v>1850</v>
      </c>
      <c r="M575" s="127">
        <v>43003</v>
      </c>
      <c r="N575" s="127">
        <v>43100</v>
      </c>
      <c r="O575" s="127">
        <v>43100</v>
      </c>
      <c r="P575" s="134">
        <f t="shared" si="49"/>
        <v>97</v>
      </c>
      <c r="Q575" s="136">
        <f t="shared" si="50"/>
        <v>3.2333333333333334</v>
      </c>
      <c r="R575" s="58"/>
      <c r="S575" s="47"/>
      <c r="T575" s="47"/>
      <c r="U575" s="47"/>
      <c r="V575" s="47"/>
      <c r="W575" s="47"/>
      <c r="X575" s="139">
        <f t="shared" si="46"/>
        <v>0</v>
      </c>
      <c r="Y575" s="48"/>
      <c r="Z575" s="49"/>
      <c r="AA575" s="47"/>
      <c r="AB575" s="47"/>
      <c r="AC575" s="47"/>
      <c r="AD575" s="47"/>
      <c r="AE575" s="47"/>
      <c r="AF575" s="47"/>
      <c r="AG575" s="41"/>
      <c r="AH575" s="41"/>
      <c r="AI575" s="41"/>
      <c r="AJ575" s="41"/>
      <c r="AK575" s="51" t="e">
        <f>IF(#REF!="TERMINADO",100,100*(#REF!-M575+1)/P575)</f>
        <v>#REF!</v>
      </c>
      <c r="AL575" s="157"/>
      <c r="AM575" s="59"/>
      <c r="AN575" s="159"/>
      <c r="AO575" s="159"/>
      <c r="AP575" s="159"/>
      <c r="AQ575" s="41"/>
      <c r="AR575" s="107"/>
    </row>
    <row r="576" spans="1:44" s="167" customFormat="1" ht="17" thickTop="1" thickBot="1" x14ac:dyDescent="0.25">
      <c r="A576" s="185">
        <v>572</v>
      </c>
      <c r="B576" s="126" t="s">
        <v>597</v>
      </c>
      <c r="C576" s="39">
        <v>43003</v>
      </c>
      <c r="D576" s="39"/>
      <c r="E576" s="40" t="s">
        <v>3031</v>
      </c>
      <c r="F576" s="129" t="s">
        <v>66</v>
      </c>
      <c r="G576" s="126" t="s">
        <v>75</v>
      </c>
      <c r="H576" s="41" t="s">
        <v>2079</v>
      </c>
      <c r="I576" s="42">
        <v>11900000</v>
      </c>
      <c r="J576" s="131">
        <f t="shared" si="48"/>
        <v>11900000</v>
      </c>
      <c r="K576" s="133" t="s">
        <v>85</v>
      </c>
      <c r="L576" s="41" t="s">
        <v>3032</v>
      </c>
      <c r="M576" s="127">
        <v>43003</v>
      </c>
      <c r="N576" s="127">
        <v>43100</v>
      </c>
      <c r="O576" s="127">
        <v>43100</v>
      </c>
      <c r="P576" s="134">
        <f t="shared" si="49"/>
        <v>97</v>
      </c>
      <c r="Q576" s="136">
        <f t="shared" si="50"/>
        <v>3.2333333333333334</v>
      </c>
      <c r="R576" s="58"/>
      <c r="S576" s="47"/>
      <c r="T576" s="47"/>
      <c r="U576" s="47"/>
      <c r="V576" s="47"/>
      <c r="W576" s="47"/>
      <c r="X576" s="139">
        <f t="shared" si="46"/>
        <v>0</v>
      </c>
      <c r="Y576" s="48"/>
      <c r="Z576" s="49"/>
      <c r="AA576" s="47"/>
      <c r="AB576" s="47"/>
      <c r="AC576" s="47"/>
      <c r="AD576" s="47"/>
      <c r="AE576" s="47"/>
      <c r="AF576" s="47"/>
      <c r="AG576" s="41"/>
      <c r="AH576" s="41"/>
      <c r="AI576" s="41"/>
      <c r="AJ576" s="41"/>
      <c r="AK576" s="51" t="e">
        <f>IF(#REF!="TERMINADO",100,100*(#REF!-M576+1)/P576)</f>
        <v>#REF!</v>
      </c>
      <c r="AL576" s="157"/>
      <c r="AM576" s="59"/>
      <c r="AN576" s="159"/>
      <c r="AO576" s="159"/>
      <c r="AP576" s="159"/>
      <c r="AQ576" s="41"/>
      <c r="AR576" s="107"/>
    </row>
    <row r="577" spans="1:44" s="167" customFormat="1" ht="17" thickTop="1" thickBot="1" x14ac:dyDescent="0.25">
      <c r="A577" s="185">
        <v>573</v>
      </c>
      <c r="B577" s="41" t="s">
        <v>2210</v>
      </c>
      <c r="C577" s="39">
        <v>43003</v>
      </c>
      <c r="D577" s="39"/>
      <c r="E577" s="40" t="s">
        <v>3033</v>
      </c>
      <c r="F577" s="129" t="s">
        <v>66</v>
      </c>
      <c r="G577" s="126" t="s">
        <v>75</v>
      </c>
      <c r="H577" s="41" t="s">
        <v>2079</v>
      </c>
      <c r="I577" s="42">
        <v>16666667</v>
      </c>
      <c r="J577" s="131">
        <f t="shared" si="48"/>
        <v>16666667</v>
      </c>
      <c r="K577" s="133" t="s">
        <v>85</v>
      </c>
      <c r="L577" s="41" t="s">
        <v>3034</v>
      </c>
      <c r="M577" s="127">
        <v>43003</v>
      </c>
      <c r="N577" s="127">
        <v>43100</v>
      </c>
      <c r="O577" s="127">
        <v>43100</v>
      </c>
      <c r="P577" s="134">
        <f t="shared" si="49"/>
        <v>97</v>
      </c>
      <c r="Q577" s="136">
        <f t="shared" si="50"/>
        <v>3.2333333333333334</v>
      </c>
      <c r="R577" s="58"/>
      <c r="S577" s="47"/>
      <c r="T577" s="47"/>
      <c r="U577" s="47"/>
      <c r="V577" s="47"/>
      <c r="W577" s="47"/>
      <c r="X577" s="139">
        <f t="shared" si="46"/>
        <v>0</v>
      </c>
      <c r="Y577" s="48"/>
      <c r="Z577" s="49"/>
      <c r="AA577" s="47"/>
      <c r="AB577" s="47"/>
      <c r="AC577" s="47"/>
      <c r="AD577" s="47"/>
      <c r="AE577" s="47"/>
      <c r="AF577" s="47"/>
      <c r="AG577" s="41"/>
      <c r="AH577" s="41"/>
      <c r="AI577" s="41"/>
      <c r="AJ577" s="41"/>
      <c r="AK577" s="51" t="e">
        <f>IF(#REF!="TERMINADO",100,100*(#REF!-M577+1)/P577)</f>
        <v>#REF!</v>
      </c>
      <c r="AL577" s="157"/>
      <c r="AM577" s="59"/>
      <c r="AN577" s="159"/>
      <c r="AO577" s="159"/>
      <c r="AP577" s="159"/>
      <c r="AQ577" s="41"/>
      <c r="AR577" s="107"/>
    </row>
    <row r="578" spans="1:44" s="167" customFormat="1" ht="17" thickTop="1" thickBot="1" x14ac:dyDescent="0.25">
      <c r="A578" s="185">
        <v>574</v>
      </c>
      <c r="B578" s="41" t="s">
        <v>53</v>
      </c>
      <c r="C578" s="39">
        <v>43003</v>
      </c>
      <c r="D578" s="39"/>
      <c r="E578" s="40" t="s">
        <v>3035</v>
      </c>
      <c r="F578" s="129" t="s">
        <v>66</v>
      </c>
      <c r="G578" s="126" t="s">
        <v>75</v>
      </c>
      <c r="H578" s="41" t="s">
        <v>2079</v>
      </c>
      <c r="I578" s="42">
        <v>8000000</v>
      </c>
      <c r="J578" s="131">
        <f t="shared" si="48"/>
        <v>8000000</v>
      </c>
      <c r="K578" s="133" t="s">
        <v>85</v>
      </c>
      <c r="L578" s="41" t="s">
        <v>1775</v>
      </c>
      <c r="M578" s="127">
        <v>43003</v>
      </c>
      <c r="N578" s="127">
        <v>43063</v>
      </c>
      <c r="O578" s="127">
        <v>43063</v>
      </c>
      <c r="P578" s="134">
        <f t="shared" si="49"/>
        <v>60</v>
      </c>
      <c r="Q578" s="136">
        <f t="shared" si="50"/>
        <v>2</v>
      </c>
      <c r="R578" s="58"/>
      <c r="S578" s="47"/>
      <c r="T578" s="47"/>
      <c r="U578" s="47"/>
      <c r="V578" s="47"/>
      <c r="W578" s="47"/>
      <c r="X578" s="139">
        <f t="shared" si="46"/>
        <v>0</v>
      </c>
      <c r="Y578" s="48"/>
      <c r="Z578" s="49"/>
      <c r="AA578" s="47"/>
      <c r="AB578" s="47"/>
      <c r="AC578" s="47"/>
      <c r="AD578" s="47"/>
      <c r="AE578" s="47"/>
      <c r="AF578" s="47"/>
      <c r="AG578" s="41"/>
      <c r="AH578" s="41"/>
      <c r="AI578" s="41"/>
      <c r="AJ578" s="41"/>
      <c r="AK578" s="51" t="e">
        <f>IF(#REF!="TERMINADO",100,100*(#REF!-M578+1)/P578)</f>
        <v>#REF!</v>
      </c>
      <c r="AL578" s="157"/>
      <c r="AM578" s="59"/>
      <c r="AN578" s="159"/>
      <c r="AO578" s="159"/>
      <c r="AP578" s="159"/>
      <c r="AQ578" s="41"/>
      <c r="AR578" s="107"/>
    </row>
    <row r="579" spans="1:44" s="167" customFormat="1" ht="17" thickTop="1" thickBot="1" x14ac:dyDescent="0.25">
      <c r="A579" s="185">
        <v>575</v>
      </c>
      <c r="B579" s="41" t="s">
        <v>444</v>
      </c>
      <c r="C579" s="39">
        <v>43003</v>
      </c>
      <c r="D579" s="39"/>
      <c r="E579" s="40" t="s">
        <v>3036</v>
      </c>
      <c r="F579" s="129" t="s">
        <v>66</v>
      </c>
      <c r="G579" s="126" t="s">
        <v>71</v>
      </c>
      <c r="H579" s="41" t="s">
        <v>2079</v>
      </c>
      <c r="I579" s="42">
        <v>6000000</v>
      </c>
      <c r="J579" s="131">
        <f t="shared" si="48"/>
        <v>6000000</v>
      </c>
      <c r="K579" s="133" t="s">
        <v>85</v>
      </c>
      <c r="L579" s="41" t="s">
        <v>2286</v>
      </c>
      <c r="M579" s="127">
        <v>43003</v>
      </c>
      <c r="N579" s="127">
        <v>43093</v>
      </c>
      <c r="O579" s="127">
        <v>43093</v>
      </c>
      <c r="P579" s="134">
        <f t="shared" si="49"/>
        <v>90</v>
      </c>
      <c r="Q579" s="136">
        <f t="shared" si="50"/>
        <v>3</v>
      </c>
      <c r="R579" s="58"/>
      <c r="S579" s="47"/>
      <c r="T579" s="47"/>
      <c r="U579" s="47"/>
      <c r="V579" s="47"/>
      <c r="W579" s="47"/>
      <c r="X579" s="139">
        <f t="shared" si="46"/>
        <v>0</v>
      </c>
      <c r="Y579" s="48"/>
      <c r="Z579" s="49"/>
      <c r="AA579" s="47"/>
      <c r="AB579" s="47"/>
      <c r="AC579" s="47"/>
      <c r="AD579" s="47"/>
      <c r="AE579" s="47"/>
      <c r="AF579" s="47"/>
      <c r="AG579" s="41"/>
      <c r="AH579" s="41"/>
      <c r="AI579" s="41"/>
      <c r="AJ579" s="41"/>
      <c r="AK579" s="51" t="e">
        <f>IF(#REF!="TERMINADO",100,100*(#REF!-M579+1)/P579)</f>
        <v>#REF!</v>
      </c>
      <c r="AL579" s="157"/>
      <c r="AM579" s="59"/>
      <c r="AN579" s="159"/>
      <c r="AO579" s="159"/>
      <c r="AP579" s="159"/>
      <c r="AQ579" s="41"/>
      <c r="AR579" s="107"/>
    </row>
    <row r="580" spans="1:44" s="167" customFormat="1" ht="17" thickTop="1" thickBot="1" x14ac:dyDescent="0.25">
      <c r="A580" s="185">
        <v>576</v>
      </c>
      <c r="B580" s="41" t="s">
        <v>597</v>
      </c>
      <c r="C580" s="39">
        <v>43003</v>
      </c>
      <c r="D580" s="39"/>
      <c r="E580" s="40" t="s">
        <v>3037</v>
      </c>
      <c r="F580" s="129" t="s">
        <v>66</v>
      </c>
      <c r="G580" s="126" t="s">
        <v>75</v>
      </c>
      <c r="H580" s="41" t="s">
        <v>2079</v>
      </c>
      <c r="I580" s="42">
        <v>11725000</v>
      </c>
      <c r="J580" s="131">
        <f t="shared" si="48"/>
        <v>11725000</v>
      </c>
      <c r="K580" s="133" t="s">
        <v>85</v>
      </c>
      <c r="L580" s="41" t="s">
        <v>3038</v>
      </c>
      <c r="M580" s="127">
        <v>43003</v>
      </c>
      <c r="N580" s="127">
        <v>43100</v>
      </c>
      <c r="O580" s="127">
        <v>43100</v>
      </c>
      <c r="P580" s="134">
        <f t="shared" si="49"/>
        <v>97</v>
      </c>
      <c r="Q580" s="136">
        <f t="shared" si="50"/>
        <v>3.2333333333333334</v>
      </c>
      <c r="R580" s="58"/>
      <c r="S580" s="47"/>
      <c r="T580" s="47"/>
      <c r="U580" s="47"/>
      <c r="V580" s="47"/>
      <c r="W580" s="47"/>
      <c r="X580" s="139">
        <f t="shared" ref="X580:X643" si="51">R580+U580</f>
        <v>0</v>
      </c>
      <c r="Y580" s="48"/>
      <c r="Z580" s="49"/>
      <c r="AA580" s="47"/>
      <c r="AB580" s="47"/>
      <c r="AC580" s="47"/>
      <c r="AD580" s="47"/>
      <c r="AE580" s="47"/>
      <c r="AF580" s="47"/>
      <c r="AG580" s="41"/>
      <c r="AH580" s="41"/>
      <c r="AI580" s="41"/>
      <c r="AJ580" s="41"/>
      <c r="AK580" s="51" t="e">
        <f>IF(#REF!="TERMINADO",100,100*(#REF!-M580+1)/P580)</f>
        <v>#REF!</v>
      </c>
      <c r="AL580" s="157"/>
      <c r="AM580" s="59"/>
      <c r="AN580" s="159"/>
      <c r="AO580" s="159"/>
      <c r="AP580" s="159"/>
      <c r="AQ580" s="41"/>
      <c r="AR580" s="107"/>
    </row>
    <row r="581" spans="1:44" s="167" customFormat="1" ht="17" thickTop="1" thickBot="1" x14ac:dyDescent="0.25">
      <c r="A581" s="185">
        <v>577</v>
      </c>
      <c r="B581" s="41" t="s">
        <v>597</v>
      </c>
      <c r="C581" s="39">
        <v>43003</v>
      </c>
      <c r="D581" s="39"/>
      <c r="E581" s="40" t="s">
        <v>3039</v>
      </c>
      <c r="F581" s="129" t="s">
        <v>66</v>
      </c>
      <c r="G581" s="126" t="s">
        <v>71</v>
      </c>
      <c r="H581" s="41" t="s">
        <v>2079</v>
      </c>
      <c r="I581" s="42">
        <v>9800000</v>
      </c>
      <c r="J581" s="131">
        <f t="shared" si="48"/>
        <v>9800000</v>
      </c>
      <c r="K581" s="133" t="s">
        <v>85</v>
      </c>
      <c r="L581" s="41" t="s">
        <v>2701</v>
      </c>
      <c r="M581" s="127">
        <v>43003</v>
      </c>
      <c r="N581" s="127">
        <v>43100</v>
      </c>
      <c r="O581" s="127">
        <v>43100</v>
      </c>
      <c r="P581" s="134">
        <f t="shared" si="49"/>
        <v>97</v>
      </c>
      <c r="Q581" s="136">
        <f t="shared" si="50"/>
        <v>3.2333333333333334</v>
      </c>
      <c r="R581" s="58"/>
      <c r="S581" s="47"/>
      <c r="T581" s="47"/>
      <c r="U581" s="47"/>
      <c r="V581" s="47"/>
      <c r="W581" s="47"/>
      <c r="X581" s="139">
        <f t="shared" si="51"/>
        <v>0</v>
      </c>
      <c r="Y581" s="48"/>
      <c r="Z581" s="49"/>
      <c r="AA581" s="47"/>
      <c r="AB581" s="47"/>
      <c r="AC581" s="47"/>
      <c r="AD581" s="47"/>
      <c r="AE581" s="47"/>
      <c r="AF581" s="47"/>
      <c r="AG581" s="41"/>
      <c r="AH581" s="41"/>
      <c r="AI581" s="41"/>
      <c r="AJ581" s="41"/>
      <c r="AK581" s="51" t="e">
        <f>IF(#REF!="TERMINADO",100,100*(#REF!-M581+1)/P581)</f>
        <v>#REF!</v>
      </c>
      <c r="AL581" s="157"/>
      <c r="AM581" s="59"/>
      <c r="AN581" s="159"/>
      <c r="AO581" s="159"/>
      <c r="AP581" s="159"/>
      <c r="AQ581" s="41"/>
      <c r="AR581" s="107"/>
    </row>
    <row r="582" spans="1:44" s="167" customFormat="1" ht="17" thickTop="1" thickBot="1" x14ac:dyDescent="0.25">
      <c r="A582" s="185">
        <v>578</v>
      </c>
      <c r="B582" s="41" t="s">
        <v>166</v>
      </c>
      <c r="C582" s="39">
        <v>43004</v>
      </c>
      <c r="D582" s="39"/>
      <c r="E582" s="40" t="s">
        <v>3040</v>
      </c>
      <c r="F582" s="129" t="s">
        <v>66</v>
      </c>
      <c r="G582" s="126" t="s">
        <v>75</v>
      </c>
      <c r="H582" s="41" t="s">
        <v>2079</v>
      </c>
      <c r="I582" s="42">
        <v>18044626</v>
      </c>
      <c r="J582" s="131">
        <f t="shared" si="48"/>
        <v>18044626</v>
      </c>
      <c r="K582" s="133" t="s">
        <v>85</v>
      </c>
      <c r="L582" s="41" t="s">
        <v>3041</v>
      </c>
      <c r="M582" s="127">
        <v>43004</v>
      </c>
      <c r="N582" s="127">
        <v>43100</v>
      </c>
      <c r="O582" s="127">
        <v>43100</v>
      </c>
      <c r="P582" s="134">
        <f t="shared" si="49"/>
        <v>96</v>
      </c>
      <c r="Q582" s="136">
        <f t="shared" si="50"/>
        <v>3.2</v>
      </c>
      <c r="R582" s="58"/>
      <c r="S582" s="47"/>
      <c r="T582" s="47"/>
      <c r="U582" s="47"/>
      <c r="V582" s="47"/>
      <c r="W582" s="47"/>
      <c r="X582" s="139">
        <f t="shared" si="51"/>
        <v>0</v>
      </c>
      <c r="Y582" s="48"/>
      <c r="Z582" s="49"/>
      <c r="AA582" s="47"/>
      <c r="AB582" s="47"/>
      <c r="AC582" s="47"/>
      <c r="AD582" s="47"/>
      <c r="AE582" s="47"/>
      <c r="AF582" s="47"/>
      <c r="AG582" s="41"/>
      <c r="AH582" s="41"/>
      <c r="AI582" s="41"/>
      <c r="AJ582" s="41"/>
      <c r="AK582" s="51" t="e">
        <f>IF(#REF!="TERMINADO",100,100*(#REF!-M582+1)/P582)</f>
        <v>#REF!</v>
      </c>
      <c r="AL582" s="157"/>
      <c r="AM582" s="59"/>
      <c r="AN582" s="159"/>
      <c r="AO582" s="159"/>
      <c r="AP582" s="159"/>
      <c r="AQ582" s="41"/>
      <c r="AR582" s="107"/>
    </row>
    <row r="583" spans="1:44" s="167" customFormat="1" ht="17" thickTop="1" thickBot="1" x14ac:dyDescent="0.25">
      <c r="A583" s="185">
        <v>579</v>
      </c>
      <c r="B583" s="41" t="s">
        <v>2498</v>
      </c>
      <c r="C583" s="39">
        <v>43004</v>
      </c>
      <c r="D583" s="39"/>
      <c r="E583" s="40" t="s">
        <v>3042</v>
      </c>
      <c r="F583" s="129" t="s">
        <v>66</v>
      </c>
      <c r="G583" s="126" t="s">
        <v>71</v>
      </c>
      <c r="H583" s="41" t="s">
        <v>2079</v>
      </c>
      <c r="I583" s="42">
        <v>10000000</v>
      </c>
      <c r="J583" s="131">
        <f t="shared" si="48"/>
        <v>10000000</v>
      </c>
      <c r="K583" s="133" t="s">
        <v>85</v>
      </c>
      <c r="L583" s="41" t="s">
        <v>3043</v>
      </c>
      <c r="M583" s="127">
        <v>43004</v>
      </c>
      <c r="N583" s="127">
        <v>43100</v>
      </c>
      <c r="O583" s="127">
        <v>43100</v>
      </c>
      <c r="P583" s="134">
        <f t="shared" si="49"/>
        <v>96</v>
      </c>
      <c r="Q583" s="136">
        <f t="shared" si="50"/>
        <v>3.2</v>
      </c>
      <c r="R583" s="58"/>
      <c r="S583" s="47"/>
      <c r="T583" s="47"/>
      <c r="U583" s="47"/>
      <c r="V583" s="47"/>
      <c r="W583" s="47"/>
      <c r="X583" s="139">
        <f t="shared" si="51"/>
        <v>0</v>
      </c>
      <c r="Y583" s="48"/>
      <c r="Z583" s="49"/>
      <c r="AA583" s="47"/>
      <c r="AB583" s="47"/>
      <c r="AC583" s="47"/>
      <c r="AD583" s="47"/>
      <c r="AE583" s="47"/>
      <c r="AF583" s="47"/>
      <c r="AG583" s="41"/>
      <c r="AH583" s="41"/>
      <c r="AI583" s="41"/>
      <c r="AJ583" s="41"/>
      <c r="AK583" s="51" t="e">
        <f>IF(#REF!="TERMINADO",100,100*(#REF!-M583+1)/P583)</f>
        <v>#REF!</v>
      </c>
      <c r="AL583" s="157"/>
      <c r="AM583" s="59"/>
      <c r="AN583" s="159"/>
      <c r="AO583" s="159"/>
      <c r="AP583" s="159"/>
      <c r="AQ583" s="41"/>
      <c r="AR583" s="107"/>
    </row>
    <row r="584" spans="1:44" s="167" customFormat="1" ht="17" thickTop="1" thickBot="1" x14ac:dyDescent="0.25">
      <c r="A584" s="185">
        <v>580</v>
      </c>
      <c r="B584" s="41" t="s">
        <v>2498</v>
      </c>
      <c r="C584" s="39">
        <v>43004</v>
      </c>
      <c r="D584" s="39"/>
      <c r="E584" s="40" t="s">
        <v>3044</v>
      </c>
      <c r="F584" s="129" t="s">
        <v>66</v>
      </c>
      <c r="G584" s="126" t="s">
        <v>75</v>
      </c>
      <c r="H584" s="41" t="s">
        <v>2079</v>
      </c>
      <c r="I584" s="42">
        <v>14400000</v>
      </c>
      <c r="J584" s="131">
        <f t="shared" si="48"/>
        <v>14400000</v>
      </c>
      <c r="K584" s="133" t="s">
        <v>85</v>
      </c>
      <c r="L584" s="41" t="s">
        <v>3045</v>
      </c>
      <c r="M584" s="127">
        <v>43004</v>
      </c>
      <c r="N584" s="127">
        <v>43094</v>
      </c>
      <c r="O584" s="127">
        <v>43094</v>
      </c>
      <c r="P584" s="134">
        <f t="shared" si="49"/>
        <v>90</v>
      </c>
      <c r="Q584" s="136">
        <f t="shared" si="50"/>
        <v>3</v>
      </c>
      <c r="R584" s="58"/>
      <c r="S584" s="47"/>
      <c r="T584" s="47"/>
      <c r="U584" s="47"/>
      <c r="V584" s="47"/>
      <c r="W584" s="47"/>
      <c r="X584" s="139">
        <f t="shared" si="51"/>
        <v>0</v>
      </c>
      <c r="Y584" s="48"/>
      <c r="Z584" s="49"/>
      <c r="AA584" s="47"/>
      <c r="AB584" s="47"/>
      <c r="AC584" s="47"/>
      <c r="AD584" s="47"/>
      <c r="AE584" s="47"/>
      <c r="AF584" s="47"/>
      <c r="AG584" s="41"/>
      <c r="AH584" s="41"/>
      <c r="AI584" s="41"/>
      <c r="AJ584" s="41"/>
      <c r="AK584" s="51" t="e">
        <f>IF(#REF!="TERMINADO",100,100*(#REF!-M584+1)/P584)</f>
        <v>#REF!</v>
      </c>
      <c r="AL584" s="157"/>
      <c r="AM584" s="59"/>
      <c r="AN584" s="159"/>
      <c r="AO584" s="159"/>
      <c r="AP584" s="159"/>
      <c r="AQ584" s="41"/>
      <c r="AR584" s="107"/>
    </row>
    <row r="585" spans="1:44" s="167" customFormat="1" ht="17" thickTop="1" thickBot="1" x14ac:dyDescent="0.25">
      <c r="A585" s="185">
        <v>581</v>
      </c>
      <c r="B585" s="41" t="s">
        <v>63</v>
      </c>
      <c r="C585" s="39">
        <v>43004</v>
      </c>
      <c r="D585" s="39"/>
      <c r="E585" s="40" t="s">
        <v>3046</v>
      </c>
      <c r="F585" s="129" t="s">
        <v>66</v>
      </c>
      <c r="G585" s="126" t="s">
        <v>71</v>
      </c>
      <c r="H585" s="41" t="s">
        <v>2079</v>
      </c>
      <c r="I585" s="42">
        <v>8074500</v>
      </c>
      <c r="J585" s="131">
        <f t="shared" si="48"/>
        <v>8074500</v>
      </c>
      <c r="K585" s="133" t="s">
        <v>85</v>
      </c>
      <c r="L585" s="41" t="s">
        <v>2075</v>
      </c>
      <c r="M585" s="127">
        <v>43004</v>
      </c>
      <c r="N585" s="127">
        <v>43100</v>
      </c>
      <c r="O585" s="127">
        <v>43100</v>
      </c>
      <c r="P585" s="134">
        <f t="shared" si="49"/>
        <v>96</v>
      </c>
      <c r="Q585" s="136">
        <f t="shared" si="50"/>
        <v>3.2</v>
      </c>
      <c r="R585" s="58"/>
      <c r="S585" s="47"/>
      <c r="T585" s="47"/>
      <c r="U585" s="47"/>
      <c r="V585" s="47"/>
      <c r="W585" s="47"/>
      <c r="X585" s="139">
        <f t="shared" si="51"/>
        <v>0</v>
      </c>
      <c r="Y585" s="48"/>
      <c r="Z585" s="49"/>
      <c r="AA585" s="47"/>
      <c r="AB585" s="47"/>
      <c r="AC585" s="47"/>
      <c r="AD585" s="47"/>
      <c r="AE585" s="47"/>
      <c r="AF585" s="47"/>
      <c r="AG585" s="41"/>
      <c r="AH585" s="41"/>
      <c r="AI585" s="41"/>
      <c r="AJ585" s="41"/>
      <c r="AK585" s="51" t="e">
        <f>IF(#REF!="TERMINADO",100,100*(#REF!-M585+1)/P585)</f>
        <v>#REF!</v>
      </c>
      <c r="AL585" s="157"/>
      <c r="AM585" s="59"/>
      <c r="AN585" s="159"/>
      <c r="AO585" s="159"/>
      <c r="AP585" s="159"/>
      <c r="AQ585" s="41"/>
      <c r="AR585" s="107"/>
    </row>
    <row r="586" spans="1:44" s="167" customFormat="1" ht="17" thickTop="1" thickBot="1" x14ac:dyDescent="0.25">
      <c r="A586" s="185">
        <v>582</v>
      </c>
      <c r="B586" s="41" t="s">
        <v>2210</v>
      </c>
      <c r="C586" s="39">
        <v>43005</v>
      </c>
      <c r="D586" s="39"/>
      <c r="E586" s="40" t="s">
        <v>3047</v>
      </c>
      <c r="F586" s="129" t="s">
        <v>66</v>
      </c>
      <c r="G586" s="126" t="s">
        <v>71</v>
      </c>
      <c r="H586" s="41" t="s">
        <v>2079</v>
      </c>
      <c r="I586" s="42">
        <v>7500000</v>
      </c>
      <c r="J586" s="131">
        <f t="shared" si="48"/>
        <v>7500000</v>
      </c>
      <c r="K586" s="133" t="s">
        <v>85</v>
      </c>
      <c r="L586" s="41" t="s">
        <v>2699</v>
      </c>
      <c r="M586" s="127">
        <v>43005</v>
      </c>
      <c r="N586" s="127">
        <v>43095</v>
      </c>
      <c r="O586" s="127">
        <v>43095</v>
      </c>
      <c r="P586" s="134">
        <f t="shared" si="49"/>
        <v>90</v>
      </c>
      <c r="Q586" s="136">
        <f t="shared" si="50"/>
        <v>3</v>
      </c>
      <c r="R586" s="58"/>
      <c r="S586" s="47"/>
      <c r="T586" s="47"/>
      <c r="U586" s="47"/>
      <c r="V586" s="47"/>
      <c r="W586" s="47"/>
      <c r="X586" s="139">
        <f t="shared" si="51"/>
        <v>0</v>
      </c>
      <c r="Y586" s="48"/>
      <c r="Z586" s="49"/>
      <c r="AA586" s="47"/>
      <c r="AB586" s="47"/>
      <c r="AC586" s="47"/>
      <c r="AD586" s="47"/>
      <c r="AE586" s="47"/>
      <c r="AF586" s="47"/>
      <c r="AG586" s="41"/>
      <c r="AH586" s="41"/>
      <c r="AI586" s="41"/>
      <c r="AJ586" s="41"/>
      <c r="AK586" s="51" t="e">
        <f>IF(#REF!="TERMINADO",100,100*(#REF!-M586+1)/P586)</f>
        <v>#REF!</v>
      </c>
      <c r="AL586" s="157"/>
      <c r="AM586" s="59"/>
      <c r="AN586" s="159"/>
      <c r="AO586" s="159"/>
      <c r="AP586" s="159"/>
      <c r="AQ586" s="41"/>
      <c r="AR586" s="107"/>
    </row>
    <row r="587" spans="1:44" s="167" customFormat="1" ht="17" thickTop="1" thickBot="1" x14ac:dyDescent="0.25">
      <c r="A587" s="185">
        <v>583</v>
      </c>
      <c r="B587" s="41" t="s">
        <v>2717</v>
      </c>
      <c r="C587" s="39">
        <v>43005</v>
      </c>
      <c r="D587" s="39"/>
      <c r="E587" s="40" t="s">
        <v>3048</v>
      </c>
      <c r="F587" s="129" t="s">
        <v>66</v>
      </c>
      <c r="G587" s="126" t="s">
        <v>75</v>
      </c>
      <c r="H587" s="41" t="s">
        <v>2079</v>
      </c>
      <c r="I587" s="42">
        <v>17500000</v>
      </c>
      <c r="J587" s="131">
        <f t="shared" si="48"/>
        <v>17500000</v>
      </c>
      <c r="K587" s="133" t="s">
        <v>85</v>
      </c>
      <c r="L587" s="41" t="s">
        <v>3049</v>
      </c>
      <c r="M587" s="127">
        <v>43005</v>
      </c>
      <c r="N587" s="127">
        <v>43100</v>
      </c>
      <c r="O587" s="127">
        <v>43100</v>
      </c>
      <c r="P587" s="134">
        <f t="shared" si="49"/>
        <v>95</v>
      </c>
      <c r="Q587" s="136">
        <f t="shared" si="50"/>
        <v>3.1666666666666665</v>
      </c>
      <c r="R587" s="58"/>
      <c r="S587" s="47"/>
      <c r="T587" s="47"/>
      <c r="U587" s="47"/>
      <c r="V587" s="47"/>
      <c r="W587" s="47"/>
      <c r="X587" s="139">
        <f t="shared" si="51"/>
        <v>0</v>
      </c>
      <c r="Y587" s="48"/>
      <c r="Z587" s="49"/>
      <c r="AA587" s="47"/>
      <c r="AB587" s="47"/>
      <c r="AC587" s="47"/>
      <c r="AD587" s="47"/>
      <c r="AE587" s="47"/>
      <c r="AF587" s="47"/>
      <c r="AG587" s="41"/>
      <c r="AH587" s="41"/>
      <c r="AI587" s="41"/>
      <c r="AJ587" s="41"/>
      <c r="AK587" s="51" t="e">
        <f>IF(#REF!="TERMINADO",100,100*(#REF!-M587+1)/P587)</f>
        <v>#REF!</v>
      </c>
      <c r="AL587" s="157"/>
      <c r="AM587" s="59"/>
      <c r="AN587" s="159"/>
      <c r="AO587" s="159"/>
      <c r="AP587" s="159"/>
      <c r="AQ587" s="41"/>
      <c r="AR587" s="107"/>
    </row>
    <row r="588" spans="1:44" s="167" customFormat="1" ht="17" thickTop="1" thickBot="1" x14ac:dyDescent="0.25">
      <c r="A588" s="185">
        <v>584</v>
      </c>
      <c r="B588" s="41" t="s">
        <v>146</v>
      </c>
      <c r="C588" s="39">
        <v>43005</v>
      </c>
      <c r="D588" s="39"/>
      <c r="E588" s="40" t="s">
        <v>3050</v>
      </c>
      <c r="F588" s="129" t="s">
        <v>66</v>
      </c>
      <c r="G588" s="126" t="s">
        <v>71</v>
      </c>
      <c r="H588" s="41" t="s">
        <v>2079</v>
      </c>
      <c r="I588" s="42">
        <v>9900000</v>
      </c>
      <c r="J588" s="131">
        <f t="shared" si="48"/>
        <v>9900000</v>
      </c>
      <c r="K588" s="133" t="s">
        <v>85</v>
      </c>
      <c r="L588" s="41" t="s">
        <v>3051</v>
      </c>
      <c r="M588" s="127">
        <v>43005</v>
      </c>
      <c r="N588" s="127">
        <v>43095</v>
      </c>
      <c r="O588" s="127">
        <v>43095</v>
      </c>
      <c r="P588" s="134">
        <f t="shared" si="49"/>
        <v>90</v>
      </c>
      <c r="Q588" s="136">
        <f t="shared" si="50"/>
        <v>3</v>
      </c>
      <c r="R588" s="58"/>
      <c r="S588" s="47"/>
      <c r="T588" s="47"/>
      <c r="U588" s="47"/>
      <c r="V588" s="47"/>
      <c r="W588" s="47"/>
      <c r="X588" s="139">
        <f t="shared" si="51"/>
        <v>0</v>
      </c>
      <c r="Y588" s="48"/>
      <c r="Z588" s="49"/>
      <c r="AA588" s="47"/>
      <c r="AB588" s="47"/>
      <c r="AC588" s="47"/>
      <c r="AD588" s="47"/>
      <c r="AE588" s="47"/>
      <c r="AF588" s="47"/>
      <c r="AG588" s="41"/>
      <c r="AH588" s="41"/>
      <c r="AI588" s="41"/>
      <c r="AJ588" s="41"/>
      <c r="AK588" s="51" t="e">
        <f>IF(#REF!="TERMINADO",100,100*(#REF!-M588+1)/P588)</f>
        <v>#REF!</v>
      </c>
      <c r="AL588" s="157"/>
      <c r="AM588" s="59"/>
      <c r="AN588" s="159"/>
      <c r="AO588" s="159"/>
      <c r="AP588" s="159"/>
      <c r="AQ588" s="41"/>
      <c r="AR588" s="107"/>
    </row>
    <row r="589" spans="1:44" s="167" customFormat="1" ht="17" thickTop="1" thickBot="1" x14ac:dyDescent="0.25">
      <c r="A589" s="185">
        <v>585</v>
      </c>
      <c r="B589" s="41" t="s">
        <v>2160</v>
      </c>
      <c r="C589" s="39">
        <v>43005</v>
      </c>
      <c r="D589" s="39"/>
      <c r="E589" s="40" t="s">
        <v>3052</v>
      </c>
      <c r="F589" s="129" t="s">
        <v>66</v>
      </c>
      <c r="G589" s="126" t="s">
        <v>75</v>
      </c>
      <c r="H589" s="41" t="s">
        <v>2079</v>
      </c>
      <c r="I589" s="42">
        <v>13500000</v>
      </c>
      <c r="J589" s="131">
        <f t="shared" si="48"/>
        <v>13500000</v>
      </c>
      <c r="K589" s="133" t="s">
        <v>85</v>
      </c>
      <c r="L589" s="41" t="s">
        <v>3053</v>
      </c>
      <c r="M589" s="127">
        <v>43005</v>
      </c>
      <c r="N589" s="127">
        <v>43095</v>
      </c>
      <c r="O589" s="127">
        <v>43095</v>
      </c>
      <c r="P589" s="134">
        <f t="shared" si="49"/>
        <v>90</v>
      </c>
      <c r="Q589" s="136">
        <f t="shared" si="50"/>
        <v>3</v>
      </c>
      <c r="R589" s="58"/>
      <c r="S589" s="47"/>
      <c r="T589" s="47"/>
      <c r="U589" s="47"/>
      <c r="V589" s="47"/>
      <c r="W589" s="47"/>
      <c r="X589" s="139">
        <f t="shared" si="51"/>
        <v>0</v>
      </c>
      <c r="Y589" s="48"/>
      <c r="Z589" s="49"/>
      <c r="AA589" s="47"/>
      <c r="AB589" s="47"/>
      <c r="AC589" s="47"/>
      <c r="AD589" s="47"/>
      <c r="AE589" s="47"/>
      <c r="AF589" s="47"/>
      <c r="AG589" s="41"/>
      <c r="AH589" s="41"/>
      <c r="AI589" s="41"/>
      <c r="AJ589" s="41"/>
      <c r="AK589" s="51" t="e">
        <f>IF(#REF!="TERMINADO",100,100*(#REF!-M589+1)/P589)</f>
        <v>#REF!</v>
      </c>
      <c r="AL589" s="157"/>
      <c r="AM589" s="59"/>
      <c r="AN589" s="159"/>
      <c r="AO589" s="159"/>
      <c r="AP589" s="159"/>
      <c r="AQ589" s="41"/>
      <c r="AR589" s="107"/>
    </row>
    <row r="590" spans="1:44" s="167" customFormat="1" ht="17" thickTop="1" thickBot="1" x14ac:dyDescent="0.25">
      <c r="A590" s="185">
        <v>586</v>
      </c>
      <c r="B590" s="41" t="s">
        <v>2139</v>
      </c>
      <c r="C590" s="39">
        <v>43005</v>
      </c>
      <c r="D590" s="39"/>
      <c r="E590" s="40" t="s">
        <v>3054</v>
      </c>
      <c r="F590" s="129" t="s">
        <v>66</v>
      </c>
      <c r="G590" s="126" t="s">
        <v>75</v>
      </c>
      <c r="H590" s="41" t="s">
        <v>2079</v>
      </c>
      <c r="I590" s="42">
        <v>11100000</v>
      </c>
      <c r="J590" s="131">
        <f t="shared" si="48"/>
        <v>11100000</v>
      </c>
      <c r="K590" s="133" t="s">
        <v>85</v>
      </c>
      <c r="L590" s="41" t="s">
        <v>3055</v>
      </c>
      <c r="M590" s="127">
        <v>43005</v>
      </c>
      <c r="N590" s="127">
        <v>43095</v>
      </c>
      <c r="O590" s="127">
        <v>43095</v>
      </c>
      <c r="P590" s="134">
        <f t="shared" si="49"/>
        <v>90</v>
      </c>
      <c r="Q590" s="136">
        <f t="shared" si="50"/>
        <v>3</v>
      </c>
      <c r="R590" s="58"/>
      <c r="S590" s="47"/>
      <c r="T590" s="47"/>
      <c r="U590" s="47"/>
      <c r="V590" s="47"/>
      <c r="W590" s="47"/>
      <c r="X590" s="139">
        <f t="shared" si="51"/>
        <v>0</v>
      </c>
      <c r="Y590" s="48"/>
      <c r="Z590" s="49"/>
      <c r="AA590" s="47"/>
      <c r="AB590" s="47"/>
      <c r="AC590" s="47"/>
      <c r="AD590" s="47"/>
      <c r="AE590" s="47"/>
      <c r="AF590" s="47"/>
      <c r="AG590" s="41"/>
      <c r="AH590" s="41"/>
      <c r="AI590" s="41"/>
      <c r="AJ590" s="41"/>
      <c r="AK590" s="51" t="e">
        <f>IF(#REF!="TERMINADO",100,100*(#REF!-M590+1)/P590)</f>
        <v>#REF!</v>
      </c>
      <c r="AL590" s="157"/>
      <c r="AM590" s="59"/>
      <c r="AN590" s="159"/>
      <c r="AO590" s="159"/>
      <c r="AP590" s="159"/>
      <c r="AQ590" s="41"/>
      <c r="AR590" s="107"/>
    </row>
    <row r="591" spans="1:44" s="167" customFormat="1" ht="17" thickTop="1" thickBot="1" x14ac:dyDescent="0.25">
      <c r="A591" s="185">
        <v>587</v>
      </c>
      <c r="B591" s="41" t="s">
        <v>146</v>
      </c>
      <c r="C591" s="39">
        <v>43005</v>
      </c>
      <c r="D591" s="39"/>
      <c r="E591" s="40" t="s">
        <v>3056</v>
      </c>
      <c r="F591" s="129" t="s">
        <v>66</v>
      </c>
      <c r="G591" s="126" t="s">
        <v>75</v>
      </c>
      <c r="H591" s="41" t="s">
        <v>2079</v>
      </c>
      <c r="I591" s="42">
        <v>12000000</v>
      </c>
      <c r="J591" s="131">
        <f t="shared" si="48"/>
        <v>12000000</v>
      </c>
      <c r="K591" s="133" t="s">
        <v>85</v>
      </c>
      <c r="L591" s="41" t="s">
        <v>3057</v>
      </c>
      <c r="M591" s="127">
        <v>43005</v>
      </c>
      <c r="N591" s="127">
        <v>43095</v>
      </c>
      <c r="O591" s="127">
        <v>43095</v>
      </c>
      <c r="P591" s="134">
        <f t="shared" si="49"/>
        <v>90</v>
      </c>
      <c r="Q591" s="136">
        <f t="shared" si="50"/>
        <v>3</v>
      </c>
      <c r="R591" s="58"/>
      <c r="S591" s="47"/>
      <c r="T591" s="47"/>
      <c r="U591" s="47"/>
      <c r="V591" s="47"/>
      <c r="W591" s="47"/>
      <c r="X591" s="139">
        <f t="shared" si="51"/>
        <v>0</v>
      </c>
      <c r="Y591" s="48"/>
      <c r="Z591" s="49"/>
      <c r="AA591" s="47"/>
      <c r="AB591" s="47"/>
      <c r="AC591" s="47"/>
      <c r="AD591" s="47"/>
      <c r="AE591" s="47"/>
      <c r="AF591" s="47"/>
      <c r="AG591" s="41"/>
      <c r="AH591" s="41"/>
      <c r="AI591" s="41"/>
      <c r="AJ591" s="41"/>
      <c r="AK591" s="51" t="e">
        <f>IF(#REF!="TERMINADO",100,100*(#REF!-M591+1)/P591)</f>
        <v>#REF!</v>
      </c>
      <c r="AL591" s="157"/>
      <c r="AM591" s="59"/>
      <c r="AN591" s="159"/>
      <c r="AO591" s="159"/>
      <c r="AP591" s="159"/>
      <c r="AQ591" s="41"/>
      <c r="AR591" s="107"/>
    </row>
    <row r="592" spans="1:44" s="167" customFormat="1" ht="17" thickTop="1" thickBot="1" x14ac:dyDescent="0.25">
      <c r="A592" s="185">
        <v>588</v>
      </c>
      <c r="B592" s="41" t="s">
        <v>2158</v>
      </c>
      <c r="C592" s="39">
        <v>43005</v>
      </c>
      <c r="D592" s="39"/>
      <c r="E592" s="40" t="s">
        <v>2712</v>
      </c>
      <c r="F592" s="129" t="s">
        <v>66</v>
      </c>
      <c r="G592" s="126" t="s">
        <v>75</v>
      </c>
      <c r="H592" s="41" t="s">
        <v>2079</v>
      </c>
      <c r="I592" s="42">
        <v>24900000</v>
      </c>
      <c r="J592" s="131">
        <f t="shared" si="48"/>
        <v>24900000</v>
      </c>
      <c r="K592" s="133" t="s">
        <v>85</v>
      </c>
      <c r="L592" s="41" t="s">
        <v>3058</v>
      </c>
      <c r="M592" s="127">
        <v>43005</v>
      </c>
      <c r="N592" s="127">
        <v>43095</v>
      </c>
      <c r="O592" s="127">
        <v>43095</v>
      </c>
      <c r="P592" s="134">
        <f t="shared" si="49"/>
        <v>90</v>
      </c>
      <c r="Q592" s="136">
        <f t="shared" si="50"/>
        <v>3</v>
      </c>
      <c r="R592" s="58"/>
      <c r="S592" s="47"/>
      <c r="T592" s="47"/>
      <c r="U592" s="47"/>
      <c r="V592" s="47"/>
      <c r="W592" s="47"/>
      <c r="X592" s="139">
        <f t="shared" si="51"/>
        <v>0</v>
      </c>
      <c r="Y592" s="48"/>
      <c r="Z592" s="49"/>
      <c r="AA592" s="47"/>
      <c r="AB592" s="47"/>
      <c r="AC592" s="47"/>
      <c r="AD592" s="47"/>
      <c r="AE592" s="47"/>
      <c r="AF592" s="47"/>
      <c r="AG592" s="41"/>
      <c r="AH592" s="41"/>
      <c r="AI592" s="41"/>
      <c r="AJ592" s="41"/>
      <c r="AK592" s="51" t="e">
        <f>IF(#REF!="TERMINADO",100,100*(#REF!-M592+1)/P592)</f>
        <v>#REF!</v>
      </c>
      <c r="AL592" s="157"/>
      <c r="AM592" s="59"/>
      <c r="AN592" s="159"/>
      <c r="AO592" s="159"/>
      <c r="AP592" s="159"/>
      <c r="AQ592" s="41"/>
      <c r="AR592" s="107"/>
    </row>
    <row r="593" spans="1:44" s="167" customFormat="1" ht="17" thickTop="1" thickBot="1" x14ac:dyDescent="0.25">
      <c r="A593" s="185">
        <v>589</v>
      </c>
      <c r="B593" s="41" t="s">
        <v>2158</v>
      </c>
      <c r="C593" s="39">
        <v>43005</v>
      </c>
      <c r="D593" s="39"/>
      <c r="E593" s="40" t="s">
        <v>3059</v>
      </c>
      <c r="F593" s="129" t="s">
        <v>66</v>
      </c>
      <c r="G593" s="126" t="s">
        <v>71</v>
      </c>
      <c r="H593" s="41" t="s">
        <v>2079</v>
      </c>
      <c r="I593" s="42">
        <v>6900000</v>
      </c>
      <c r="J593" s="131">
        <f t="shared" ref="J593:J656" si="52">+I593+Z593+AB593+AD593+AF593</f>
        <v>6900000</v>
      </c>
      <c r="K593" s="133" t="s">
        <v>85</v>
      </c>
      <c r="L593" s="41" t="s">
        <v>3060</v>
      </c>
      <c r="M593" s="127">
        <v>43005</v>
      </c>
      <c r="N593" s="127">
        <v>43095</v>
      </c>
      <c r="O593" s="127">
        <v>43095</v>
      </c>
      <c r="P593" s="134">
        <f t="shared" si="49"/>
        <v>90</v>
      </c>
      <c r="Q593" s="136">
        <f t="shared" si="50"/>
        <v>3</v>
      </c>
      <c r="R593" s="58"/>
      <c r="S593" s="47"/>
      <c r="T593" s="47"/>
      <c r="U593" s="47"/>
      <c r="V593" s="47"/>
      <c r="W593" s="47"/>
      <c r="X593" s="139">
        <f t="shared" si="51"/>
        <v>0</v>
      </c>
      <c r="Y593" s="48"/>
      <c r="Z593" s="49"/>
      <c r="AA593" s="47"/>
      <c r="AB593" s="47"/>
      <c r="AC593" s="47"/>
      <c r="AD593" s="47"/>
      <c r="AE593" s="47"/>
      <c r="AF593" s="47"/>
      <c r="AG593" s="41"/>
      <c r="AH593" s="41"/>
      <c r="AI593" s="41"/>
      <c r="AJ593" s="41"/>
      <c r="AK593" s="51" t="e">
        <f>IF(#REF!="TERMINADO",100,100*(#REF!-M593+1)/P593)</f>
        <v>#REF!</v>
      </c>
      <c r="AL593" s="157"/>
      <c r="AM593" s="59"/>
      <c r="AN593" s="159"/>
      <c r="AO593" s="159"/>
      <c r="AP593" s="159"/>
      <c r="AQ593" s="41"/>
      <c r="AR593" s="107"/>
    </row>
    <row r="594" spans="1:44" s="167" customFormat="1" ht="17" thickTop="1" thickBot="1" x14ac:dyDescent="0.25">
      <c r="A594" s="185">
        <v>590</v>
      </c>
      <c r="B594" s="41" t="s">
        <v>146</v>
      </c>
      <c r="C594" s="39">
        <v>43005</v>
      </c>
      <c r="D594" s="39"/>
      <c r="E594" s="40" t="s">
        <v>3061</v>
      </c>
      <c r="F594" s="129" t="s">
        <v>66</v>
      </c>
      <c r="G594" s="126" t="s">
        <v>71</v>
      </c>
      <c r="H594" s="41" t="s">
        <v>2079</v>
      </c>
      <c r="I594" s="42">
        <v>9000000</v>
      </c>
      <c r="J594" s="131">
        <f t="shared" si="52"/>
        <v>9000000</v>
      </c>
      <c r="K594" s="133" t="s">
        <v>85</v>
      </c>
      <c r="L594" s="41" t="s">
        <v>3062</v>
      </c>
      <c r="M594" s="127">
        <v>43005</v>
      </c>
      <c r="N594" s="127">
        <v>43095</v>
      </c>
      <c r="O594" s="127">
        <v>43095</v>
      </c>
      <c r="P594" s="134">
        <f t="shared" si="49"/>
        <v>90</v>
      </c>
      <c r="Q594" s="136">
        <f t="shared" si="50"/>
        <v>3</v>
      </c>
      <c r="R594" s="58"/>
      <c r="S594" s="47"/>
      <c r="T594" s="47"/>
      <c r="U594" s="47"/>
      <c r="V594" s="47"/>
      <c r="W594" s="47"/>
      <c r="X594" s="139">
        <f t="shared" si="51"/>
        <v>0</v>
      </c>
      <c r="Y594" s="48"/>
      <c r="Z594" s="49"/>
      <c r="AA594" s="47"/>
      <c r="AB594" s="47"/>
      <c r="AC594" s="47"/>
      <c r="AD594" s="47"/>
      <c r="AE594" s="47"/>
      <c r="AF594" s="47"/>
      <c r="AG594" s="41"/>
      <c r="AH594" s="41"/>
      <c r="AI594" s="41"/>
      <c r="AJ594" s="41"/>
      <c r="AK594" s="51" t="e">
        <f>IF(#REF!="TERMINADO",100,100*(#REF!-M594+1)/P594)</f>
        <v>#REF!</v>
      </c>
      <c r="AL594" s="157"/>
      <c r="AM594" s="59"/>
      <c r="AN594" s="159"/>
      <c r="AO594" s="159"/>
      <c r="AP594" s="159"/>
      <c r="AQ594" s="41"/>
      <c r="AR594" s="107"/>
    </row>
    <row r="595" spans="1:44" s="167" customFormat="1" ht="17" thickTop="1" thickBot="1" x14ac:dyDescent="0.25">
      <c r="A595" s="185">
        <v>591</v>
      </c>
      <c r="B595" s="41" t="s">
        <v>146</v>
      </c>
      <c r="C595" s="39">
        <v>43005</v>
      </c>
      <c r="D595" s="39"/>
      <c r="E595" s="40" t="s">
        <v>3063</v>
      </c>
      <c r="F595" s="129" t="s">
        <v>66</v>
      </c>
      <c r="G595" s="126" t="s">
        <v>71</v>
      </c>
      <c r="H595" s="41" t="s">
        <v>2079</v>
      </c>
      <c r="I595" s="42">
        <v>9900000</v>
      </c>
      <c r="J595" s="131">
        <f t="shared" si="52"/>
        <v>9900000</v>
      </c>
      <c r="K595" s="133" t="s">
        <v>85</v>
      </c>
      <c r="L595" s="41" t="s">
        <v>3064</v>
      </c>
      <c r="M595" s="127">
        <v>43005</v>
      </c>
      <c r="N595" s="127">
        <v>43095</v>
      </c>
      <c r="O595" s="127">
        <v>43095</v>
      </c>
      <c r="P595" s="134">
        <f t="shared" si="49"/>
        <v>90</v>
      </c>
      <c r="Q595" s="136">
        <f t="shared" si="50"/>
        <v>3</v>
      </c>
      <c r="R595" s="58"/>
      <c r="S595" s="47"/>
      <c r="T595" s="47"/>
      <c r="U595" s="47"/>
      <c r="V595" s="47"/>
      <c r="W595" s="47"/>
      <c r="X595" s="139">
        <f t="shared" si="51"/>
        <v>0</v>
      </c>
      <c r="Y595" s="48"/>
      <c r="Z595" s="49"/>
      <c r="AA595" s="47"/>
      <c r="AB595" s="47"/>
      <c r="AC595" s="47"/>
      <c r="AD595" s="47"/>
      <c r="AE595" s="47"/>
      <c r="AF595" s="47"/>
      <c r="AG595" s="41"/>
      <c r="AH595" s="41"/>
      <c r="AI595" s="41"/>
      <c r="AJ595" s="41"/>
      <c r="AK595" s="51" t="e">
        <f>IF(#REF!="TERMINADO",100,100*(#REF!-M595+1)/P595)</f>
        <v>#REF!</v>
      </c>
      <c r="AL595" s="157"/>
      <c r="AM595" s="59"/>
      <c r="AN595" s="159"/>
      <c r="AO595" s="159"/>
      <c r="AP595" s="159"/>
      <c r="AQ595" s="41"/>
      <c r="AR595" s="107"/>
    </row>
    <row r="596" spans="1:44" s="167" customFormat="1" ht="17" thickTop="1" thickBot="1" x14ac:dyDescent="0.25">
      <c r="A596" s="185">
        <v>592</v>
      </c>
      <c r="B596" s="41" t="s">
        <v>63</v>
      </c>
      <c r="C596" s="39">
        <v>43005</v>
      </c>
      <c r="D596" s="39"/>
      <c r="E596" s="40" t="s">
        <v>3065</v>
      </c>
      <c r="F596" s="129" t="s">
        <v>66</v>
      </c>
      <c r="G596" s="126" t="s">
        <v>75</v>
      </c>
      <c r="H596" s="41" t="s">
        <v>2079</v>
      </c>
      <c r="I596" s="42">
        <v>21000000</v>
      </c>
      <c r="J596" s="131">
        <f t="shared" si="52"/>
        <v>21000000</v>
      </c>
      <c r="K596" s="133" t="s">
        <v>85</v>
      </c>
      <c r="L596" s="41" t="s">
        <v>1937</v>
      </c>
      <c r="M596" s="127">
        <v>43005</v>
      </c>
      <c r="N596" s="127">
        <v>43095</v>
      </c>
      <c r="O596" s="127">
        <v>43095</v>
      </c>
      <c r="P596" s="134">
        <f t="shared" si="49"/>
        <v>90</v>
      </c>
      <c r="Q596" s="136">
        <f t="shared" si="50"/>
        <v>3</v>
      </c>
      <c r="R596" s="58"/>
      <c r="S596" s="47"/>
      <c r="T596" s="47"/>
      <c r="U596" s="47"/>
      <c r="V596" s="47"/>
      <c r="W596" s="47"/>
      <c r="X596" s="139">
        <f t="shared" si="51"/>
        <v>0</v>
      </c>
      <c r="Y596" s="48"/>
      <c r="Z596" s="49"/>
      <c r="AA596" s="47"/>
      <c r="AB596" s="47"/>
      <c r="AC596" s="47"/>
      <c r="AD596" s="47"/>
      <c r="AE596" s="47"/>
      <c r="AF596" s="47"/>
      <c r="AG596" s="41"/>
      <c r="AH596" s="41"/>
      <c r="AI596" s="41"/>
      <c r="AJ596" s="41"/>
      <c r="AK596" s="51" t="e">
        <f>IF(#REF!="TERMINADO",100,100*(#REF!-M596+1)/P596)</f>
        <v>#REF!</v>
      </c>
      <c r="AL596" s="157"/>
      <c r="AM596" s="59"/>
      <c r="AN596" s="159"/>
      <c r="AO596" s="159"/>
      <c r="AP596" s="159"/>
      <c r="AQ596" s="41"/>
      <c r="AR596" s="107"/>
    </row>
    <row r="597" spans="1:44" s="167" customFormat="1" ht="17" thickTop="1" thickBot="1" x14ac:dyDescent="0.25">
      <c r="A597" s="185">
        <v>593</v>
      </c>
      <c r="B597" s="41" t="s">
        <v>146</v>
      </c>
      <c r="C597" s="39">
        <v>43005</v>
      </c>
      <c r="D597" s="39"/>
      <c r="E597" s="40" t="s">
        <v>3066</v>
      </c>
      <c r="F597" s="129" t="s">
        <v>66</v>
      </c>
      <c r="G597" s="126" t="s">
        <v>71</v>
      </c>
      <c r="H597" s="41" t="s">
        <v>2079</v>
      </c>
      <c r="I597" s="42">
        <v>9000000</v>
      </c>
      <c r="J597" s="131">
        <f t="shared" si="52"/>
        <v>9000000</v>
      </c>
      <c r="K597" s="133" t="s">
        <v>85</v>
      </c>
      <c r="L597" s="41" t="s">
        <v>3067</v>
      </c>
      <c r="M597" s="127">
        <v>43005</v>
      </c>
      <c r="N597" s="127">
        <v>43095</v>
      </c>
      <c r="O597" s="127">
        <v>43095</v>
      </c>
      <c r="P597" s="134">
        <f t="shared" si="49"/>
        <v>90</v>
      </c>
      <c r="Q597" s="136">
        <f t="shared" si="50"/>
        <v>3</v>
      </c>
      <c r="R597" s="58"/>
      <c r="S597" s="47"/>
      <c r="T597" s="47"/>
      <c r="U597" s="47"/>
      <c r="V597" s="47"/>
      <c r="W597" s="47"/>
      <c r="X597" s="139">
        <f t="shared" si="51"/>
        <v>0</v>
      </c>
      <c r="Y597" s="48"/>
      <c r="Z597" s="49"/>
      <c r="AA597" s="47"/>
      <c r="AB597" s="47"/>
      <c r="AC597" s="47"/>
      <c r="AD597" s="47"/>
      <c r="AE597" s="47"/>
      <c r="AF597" s="47"/>
      <c r="AG597" s="41"/>
      <c r="AH597" s="41"/>
      <c r="AI597" s="41"/>
      <c r="AJ597" s="41"/>
      <c r="AK597" s="51" t="e">
        <f>IF(#REF!="TERMINADO",100,100*(#REF!-M597+1)/P597)</f>
        <v>#REF!</v>
      </c>
      <c r="AL597" s="157"/>
      <c r="AM597" s="59"/>
      <c r="AN597" s="159"/>
      <c r="AO597" s="159"/>
      <c r="AP597" s="159"/>
      <c r="AQ597" s="41"/>
      <c r="AR597" s="107"/>
    </row>
    <row r="598" spans="1:44" s="167" customFormat="1" ht="17" thickTop="1" thickBot="1" x14ac:dyDescent="0.25">
      <c r="A598" s="185">
        <v>594</v>
      </c>
      <c r="B598" s="41" t="s">
        <v>1987</v>
      </c>
      <c r="C598" s="39">
        <v>43005</v>
      </c>
      <c r="D598" s="39"/>
      <c r="E598" s="40" t="s">
        <v>3068</v>
      </c>
      <c r="F598" s="129" t="s">
        <v>66</v>
      </c>
      <c r="G598" s="126" t="s">
        <v>75</v>
      </c>
      <c r="H598" s="41" t="s">
        <v>2079</v>
      </c>
      <c r="I598" s="42">
        <v>11880000</v>
      </c>
      <c r="J598" s="131">
        <f t="shared" si="52"/>
        <v>11880000</v>
      </c>
      <c r="K598" s="133" t="s">
        <v>85</v>
      </c>
      <c r="L598" s="41" t="s">
        <v>3069</v>
      </c>
      <c r="M598" s="127">
        <v>43005</v>
      </c>
      <c r="N598" s="127">
        <v>43095</v>
      </c>
      <c r="O598" s="127">
        <v>43095</v>
      </c>
      <c r="P598" s="134">
        <f t="shared" si="49"/>
        <v>90</v>
      </c>
      <c r="Q598" s="136">
        <f t="shared" si="50"/>
        <v>3</v>
      </c>
      <c r="R598" s="58"/>
      <c r="S598" s="47"/>
      <c r="T598" s="47"/>
      <c r="U598" s="47"/>
      <c r="V598" s="47"/>
      <c r="W598" s="47"/>
      <c r="X598" s="139">
        <f t="shared" si="51"/>
        <v>0</v>
      </c>
      <c r="Y598" s="48"/>
      <c r="Z598" s="49"/>
      <c r="AA598" s="47"/>
      <c r="AB598" s="47"/>
      <c r="AC598" s="47"/>
      <c r="AD598" s="47"/>
      <c r="AE598" s="47"/>
      <c r="AF598" s="47"/>
      <c r="AG598" s="41"/>
      <c r="AH598" s="41"/>
      <c r="AI598" s="41"/>
      <c r="AJ598" s="41"/>
      <c r="AK598" s="51" t="e">
        <f>IF(#REF!="TERMINADO",100,100*(#REF!-M598+1)/P598)</f>
        <v>#REF!</v>
      </c>
      <c r="AL598" s="157"/>
      <c r="AM598" s="59"/>
      <c r="AN598" s="159"/>
      <c r="AO598" s="159"/>
      <c r="AP598" s="159"/>
      <c r="AQ598" s="41"/>
      <c r="AR598" s="107"/>
    </row>
    <row r="599" spans="1:44" s="167" customFormat="1" ht="17" thickTop="1" thickBot="1" x14ac:dyDescent="0.25">
      <c r="A599" s="185">
        <v>595</v>
      </c>
      <c r="B599" s="41" t="s">
        <v>146</v>
      </c>
      <c r="C599" s="39">
        <v>43005</v>
      </c>
      <c r="D599" s="39"/>
      <c r="E599" s="40" t="s">
        <v>3070</v>
      </c>
      <c r="F599" s="129" t="s">
        <v>66</v>
      </c>
      <c r="G599" s="126" t="s">
        <v>75</v>
      </c>
      <c r="H599" s="41" t="s">
        <v>2079</v>
      </c>
      <c r="I599" s="42">
        <v>10500000</v>
      </c>
      <c r="J599" s="131">
        <f t="shared" si="52"/>
        <v>10500000</v>
      </c>
      <c r="K599" s="133" t="s">
        <v>85</v>
      </c>
      <c r="L599" s="41" t="s">
        <v>868</v>
      </c>
      <c r="M599" s="127">
        <v>43005</v>
      </c>
      <c r="N599" s="127">
        <v>43095</v>
      </c>
      <c r="O599" s="127">
        <v>43095</v>
      </c>
      <c r="P599" s="134">
        <f t="shared" si="49"/>
        <v>90</v>
      </c>
      <c r="Q599" s="136">
        <f t="shared" si="50"/>
        <v>3</v>
      </c>
      <c r="R599" s="58"/>
      <c r="S599" s="47"/>
      <c r="T599" s="47"/>
      <c r="U599" s="47"/>
      <c r="V599" s="47"/>
      <c r="W599" s="47"/>
      <c r="X599" s="139">
        <f t="shared" si="51"/>
        <v>0</v>
      </c>
      <c r="Y599" s="48"/>
      <c r="Z599" s="49"/>
      <c r="AA599" s="47"/>
      <c r="AB599" s="47"/>
      <c r="AC599" s="47"/>
      <c r="AD599" s="47"/>
      <c r="AE599" s="47"/>
      <c r="AF599" s="47"/>
      <c r="AG599" s="41"/>
      <c r="AH599" s="41"/>
      <c r="AI599" s="41"/>
      <c r="AJ599" s="41"/>
      <c r="AK599" s="51" t="e">
        <f>IF(#REF!="TERMINADO",100,100*(#REF!-M599+1)/P599)</f>
        <v>#REF!</v>
      </c>
      <c r="AL599" s="157"/>
      <c r="AM599" s="59"/>
      <c r="AN599" s="159"/>
      <c r="AO599" s="159"/>
      <c r="AP599" s="159"/>
      <c r="AQ599" s="41"/>
      <c r="AR599" s="107"/>
    </row>
    <row r="600" spans="1:44" s="167" customFormat="1" ht="17" thickTop="1" thickBot="1" x14ac:dyDescent="0.25">
      <c r="A600" s="185">
        <v>596</v>
      </c>
      <c r="B600" s="126" t="s">
        <v>597</v>
      </c>
      <c r="C600" s="39">
        <v>43005</v>
      </c>
      <c r="D600" s="39"/>
      <c r="E600" s="40" t="s">
        <v>3071</v>
      </c>
      <c r="F600" s="129" t="s">
        <v>66</v>
      </c>
      <c r="G600" s="126" t="s">
        <v>71</v>
      </c>
      <c r="H600" s="41" t="s">
        <v>2079</v>
      </c>
      <c r="I600" s="42">
        <v>4574500</v>
      </c>
      <c r="J600" s="131">
        <f t="shared" si="52"/>
        <v>4574500</v>
      </c>
      <c r="K600" s="133" t="s">
        <v>85</v>
      </c>
      <c r="L600" s="41" t="s">
        <v>3072</v>
      </c>
      <c r="M600" s="127">
        <v>43005</v>
      </c>
      <c r="N600" s="127">
        <v>43100</v>
      </c>
      <c r="O600" s="127">
        <v>43100</v>
      </c>
      <c r="P600" s="134">
        <f t="shared" si="49"/>
        <v>95</v>
      </c>
      <c r="Q600" s="136">
        <f t="shared" si="50"/>
        <v>3.1666666666666665</v>
      </c>
      <c r="R600" s="58"/>
      <c r="S600" s="47"/>
      <c r="T600" s="47"/>
      <c r="U600" s="47"/>
      <c r="V600" s="47"/>
      <c r="W600" s="47"/>
      <c r="X600" s="139">
        <f t="shared" si="51"/>
        <v>0</v>
      </c>
      <c r="Y600" s="48"/>
      <c r="Z600" s="49"/>
      <c r="AA600" s="47"/>
      <c r="AB600" s="47"/>
      <c r="AC600" s="47"/>
      <c r="AD600" s="47"/>
      <c r="AE600" s="47"/>
      <c r="AF600" s="47"/>
      <c r="AG600" s="41"/>
      <c r="AH600" s="41"/>
      <c r="AI600" s="41"/>
      <c r="AJ600" s="41"/>
      <c r="AK600" s="51" t="e">
        <f>IF(#REF!="TERMINADO",100,100*(#REF!-M600+1)/P600)</f>
        <v>#REF!</v>
      </c>
      <c r="AL600" s="157"/>
      <c r="AM600" s="59"/>
      <c r="AN600" s="159"/>
      <c r="AO600" s="159"/>
      <c r="AP600" s="159"/>
      <c r="AQ600" s="41"/>
      <c r="AR600" s="107"/>
    </row>
    <row r="601" spans="1:44" s="184" customFormat="1" ht="17" thickTop="1" thickBot="1" x14ac:dyDescent="0.25">
      <c r="A601" s="185">
        <v>597</v>
      </c>
      <c r="B601" s="41" t="s">
        <v>2223</v>
      </c>
      <c r="C601" s="39">
        <v>43005</v>
      </c>
      <c r="D601" s="39"/>
      <c r="E601" s="40" t="s">
        <v>3073</v>
      </c>
      <c r="F601" s="129" t="s">
        <v>66</v>
      </c>
      <c r="G601" s="126" t="s">
        <v>75</v>
      </c>
      <c r="H601" s="41" t="s">
        <v>2079</v>
      </c>
      <c r="I601" s="42">
        <v>21000000</v>
      </c>
      <c r="J601" s="131">
        <f t="shared" si="52"/>
        <v>21000000</v>
      </c>
      <c r="K601" s="133" t="s">
        <v>85</v>
      </c>
      <c r="L601" s="41" t="s">
        <v>3074</v>
      </c>
      <c r="M601" s="127">
        <v>43005</v>
      </c>
      <c r="N601" s="127">
        <v>43100</v>
      </c>
      <c r="O601" s="127">
        <v>43100</v>
      </c>
      <c r="P601" s="134">
        <f t="shared" si="49"/>
        <v>95</v>
      </c>
      <c r="Q601" s="136">
        <f t="shared" si="50"/>
        <v>3.1666666666666665</v>
      </c>
      <c r="R601" s="58"/>
      <c r="S601" s="47"/>
      <c r="T601" s="47"/>
      <c r="U601" s="47"/>
      <c r="V601" s="47"/>
      <c r="W601" s="47"/>
      <c r="X601" s="139">
        <f t="shared" si="51"/>
        <v>0</v>
      </c>
      <c r="Y601" s="48"/>
      <c r="Z601" s="49"/>
      <c r="AA601" s="47"/>
      <c r="AB601" s="47"/>
      <c r="AC601" s="47"/>
      <c r="AD601" s="47"/>
      <c r="AE601" s="47"/>
      <c r="AF601" s="47"/>
      <c r="AG601" s="41"/>
      <c r="AH601" s="41"/>
      <c r="AI601" s="41"/>
      <c r="AJ601" s="41"/>
      <c r="AK601" s="51" t="e">
        <f>IF(#REF!="TERMINADO",100,100*(#REF!-M601+1)/P601)</f>
        <v>#REF!</v>
      </c>
      <c r="AL601" s="157"/>
      <c r="AM601" s="59"/>
      <c r="AN601" s="159"/>
      <c r="AO601" s="159"/>
      <c r="AP601" s="159"/>
      <c r="AQ601" s="41"/>
      <c r="AR601" s="107"/>
    </row>
    <row r="602" spans="1:44" s="167" customFormat="1" ht="17" thickTop="1" thickBot="1" x14ac:dyDescent="0.25">
      <c r="A602" s="185">
        <v>598</v>
      </c>
      <c r="B602" s="41" t="s">
        <v>2210</v>
      </c>
      <c r="C602" s="39">
        <v>43005</v>
      </c>
      <c r="D602" s="39"/>
      <c r="E602" s="40" t="s">
        <v>3033</v>
      </c>
      <c r="F602" s="129" t="s">
        <v>66</v>
      </c>
      <c r="G602" s="126" t="s">
        <v>75</v>
      </c>
      <c r="H602" s="41" t="s">
        <v>2079</v>
      </c>
      <c r="I602" s="42">
        <v>11880000</v>
      </c>
      <c r="J602" s="131">
        <f t="shared" si="52"/>
        <v>11880000</v>
      </c>
      <c r="K602" s="133" t="s">
        <v>85</v>
      </c>
      <c r="L602" s="41" t="s">
        <v>3075</v>
      </c>
      <c r="M602" s="127">
        <v>43005</v>
      </c>
      <c r="N602" s="127">
        <v>43095</v>
      </c>
      <c r="O602" s="127">
        <v>43095</v>
      </c>
      <c r="P602" s="134">
        <f t="shared" si="49"/>
        <v>90</v>
      </c>
      <c r="Q602" s="136">
        <f t="shared" si="50"/>
        <v>3</v>
      </c>
      <c r="R602" s="58"/>
      <c r="S602" s="47"/>
      <c r="T602" s="47"/>
      <c r="U602" s="47"/>
      <c r="V602" s="47"/>
      <c r="W602" s="47"/>
      <c r="X602" s="139">
        <f t="shared" si="51"/>
        <v>0</v>
      </c>
      <c r="Y602" s="48"/>
      <c r="Z602" s="49"/>
      <c r="AA602" s="47"/>
      <c r="AB602" s="47"/>
      <c r="AC602" s="47"/>
      <c r="AD602" s="47"/>
      <c r="AE602" s="47"/>
      <c r="AF602" s="47"/>
      <c r="AG602" s="41"/>
      <c r="AH602" s="41"/>
      <c r="AI602" s="41"/>
      <c r="AJ602" s="41"/>
      <c r="AK602" s="51" t="e">
        <f>IF(#REF!="TERMINADO",100,100*(#REF!-M602+1)/P602)</f>
        <v>#REF!</v>
      </c>
      <c r="AL602" s="157"/>
      <c r="AM602" s="59"/>
      <c r="AN602" s="159"/>
      <c r="AO602" s="159"/>
      <c r="AP602" s="159"/>
      <c r="AQ602" s="41"/>
      <c r="AR602" s="107"/>
    </row>
    <row r="603" spans="1:44" s="167" customFormat="1" ht="17" thickTop="1" thickBot="1" x14ac:dyDescent="0.25">
      <c r="A603" s="185">
        <v>599</v>
      </c>
      <c r="B603" s="41" t="s">
        <v>597</v>
      </c>
      <c r="C603" s="39">
        <v>43005</v>
      </c>
      <c r="D603" s="39"/>
      <c r="E603" s="40" t="s">
        <v>3076</v>
      </c>
      <c r="F603" s="129" t="s">
        <v>66</v>
      </c>
      <c r="G603" s="126" t="s">
        <v>75</v>
      </c>
      <c r="H603" s="41" t="s">
        <v>2079</v>
      </c>
      <c r="I603" s="42">
        <v>12666667</v>
      </c>
      <c r="J603" s="131">
        <f t="shared" si="52"/>
        <v>12666667</v>
      </c>
      <c r="K603" s="133" t="s">
        <v>85</v>
      </c>
      <c r="L603" s="41" t="s">
        <v>2433</v>
      </c>
      <c r="M603" s="127">
        <v>43005</v>
      </c>
      <c r="N603" s="127">
        <v>43100</v>
      </c>
      <c r="O603" s="127">
        <v>43100</v>
      </c>
      <c r="P603" s="134">
        <f t="shared" si="49"/>
        <v>95</v>
      </c>
      <c r="Q603" s="136">
        <f t="shared" si="50"/>
        <v>3.1666666666666665</v>
      </c>
      <c r="R603" s="58"/>
      <c r="S603" s="47"/>
      <c r="T603" s="47"/>
      <c r="U603" s="47"/>
      <c r="V603" s="47"/>
      <c r="W603" s="47"/>
      <c r="X603" s="139">
        <f t="shared" si="51"/>
        <v>0</v>
      </c>
      <c r="Y603" s="48"/>
      <c r="Z603" s="49"/>
      <c r="AA603" s="47"/>
      <c r="AB603" s="47"/>
      <c r="AC603" s="47"/>
      <c r="AD603" s="47"/>
      <c r="AE603" s="47"/>
      <c r="AF603" s="47"/>
      <c r="AG603" s="41"/>
      <c r="AH603" s="41"/>
      <c r="AI603" s="41"/>
      <c r="AJ603" s="41"/>
      <c r="AK603" s="51" t="e">
        <f>IF(#REF!="TERMINADO",100,100*(#REF!-M603+1)/P603)</f>
        <v>#REF!</v>
      </c>
      <c r="AL603" s="157"/>
      <c r="AM603" s="59"/>
      <c r="AN603" s="159"/>
      <c r="AO603" s="159"/>
      <c r="AP603" s="159"/>
      <c r="AQ603" s="41"/>
      <c r="AR603" s="107"/>
    </row>
    <row r="604" spans="1:44" s="167" customFormat="1" ht="17" thickTop="1" thickBot="1" x14ac:dyDescent="0.25">
      <c r="A604" s="185">
        <v>600</v>
      </c>
      <c r="B604" s="41" t="s">
        <v>597</v>
      </c>
      <c r="C604" s="39">
        <v>43006</v>
      </c>
      <c r="D604" s="39"/>
      <c r="E604" s="40" t="s">
        <v>3077</v>
      </c>
      <c r="F604" s="40" t="s">
        <v>66</v>
      </c>
      <c r="G604" s="126" t="s">
        <v>75</v>
      </c>
      <c r="H604" s="41" t="s">
        <v>2079</v>
      </c>
      <c r="I604" s="42">
        <v>17500000</v>
      </c>
      <c r="J604" s="131">
        <f t="shared" si="52"/>
        <v>17500000</v>
      </c>
      <c r="K604" s="133" t="s">
        <v>85</v>
      </c>
      <c r="L604" s="41" t="s">
        <v>2678</v>
      </c>
      <c r="M604" s="127">
        <v>43006</v>
      </c>
      <c r="N604" s="127">
        <v>43100</v>
      </c>
      <c r="O604" s="127">
        <v>43100</v>
      </c>
      <c r="P604" s="134">
        <f t="shared" si="49"/>
        <v>94</v>
      </c>
      <c r="Q604" s="136">
        <f t="shared" si="50"/>
        <v>3.1333333333333333</v>
      </c>
      <c r="R604" s="58"/>
      <c r="S604" s="47"/>
      <c r="T604" s="47"/>
      <c r="U604" s="47"/>
      <c r="V604" s="47"/>
      <c r="W604" s="47"/>
      <c r="X604" s="139">
        <f t="shared" si="51"/>
        <v>0</v>
      </c>
      <c r="Y604" s="48"/>
      <c r="Z604" s="49"/>
      <c r="AA604" s="47"/>
      <c r="AB604" s="47"/>
      <c r="AC604" s="47"/>
      <c r="AD604" s="47"/>
      <c r="AE604" s="47"/>
      <c r="AF604" s="47"/>
      <c r="AG604" s="41"/>
      <c r="AH604" s="41"/>
      <c r="AI604" s="41"/>
      <c r="AJ604" s="41"/>
      <c r="AK604" s="51" t="e">
        <f>IF(#REF!="TERMINADO",100,100*(#REF!-M604+1)/P604)</f>
        <v>#REF!</v>
      </c>
      <c r="AL604" s="157"/>
      <c r="AM604" s="59"/>
      <c r="AN604" s="159"/>
      <c r="AO604" s="159"/>
      <c r="AP604" s="159"/>
      <c r="AQ604" s="41"/>
      <c r="AR604" s="107"/>
    </row>
    <row r="605" spans="1:44" s="167" customFormat="1" ht="17" thickTop="1" thickBot="1" x14ac:dyDescent="0.25">
      <c r="A605" s="185">
        <v>601</v>
      </c>
      <c r="B605" s="41" t="s">
        <v>444</v>
      </c>
      <c r="C605" s="39">
        <v>43006</v>
      </c>
      <c r="D605" s="39"/>
      <c r="E605" s="40" t="s">
        <v>3078</v>
      </c>
      <c r="F605" s="129" t="s">
        <v>66</v>
      </c>
      <c r="G605" s="126" t="s">
        <v>75</v>
      </c>
      <c r="H605" s="41" t="s">
        <v>2079</v>
      </c>
      <c r="I605" s="42">
        <v>10500000</v>
      </c>
      <c r="J605" s="131">
        <f t="shared" si="52"/>
        <v>10500000</v>
      </c>
      <c r="K605" s="133" t="s">
        <v>85</v>
      </c>
      <c r="L605" s="41" t="s">
        <v>2138</v>
      </c>
      <c r="M605" s="127">
        <v>43006</v>
      </c>
      <c r="N605" s="127">
        <v>43096</v>
      </c>
      <c r="O605" s="127">
        <v>43096</v>
      </c>
      <c r="P605" s="134">
        <f t="shared" si="49"/>
        <v>90</v>
      </c>
      <c r="Q605" s="136">
        <f t="shared" si="50"/>
        <v>3</v>
      </c>
      <c r="R605" s="58"/>
      <c r="S605" s="47"/>
      <c r="T605" s="47"/>
      <c r="U605" s="47"/>
      <c r="V605" s="47"/>
      <c r="W605" s="47"/>
      <c r="X605" s="139">
        <f t="shared" si="51"/>
        <v>0</v>
      </c>
      <c r="Y605" s="48"/>
      <c r="Z605" s="49"/>
      <c r="AA605" s="47"/>
      <c r="AB605" s="47"/>
      <c r="AC605" s="47"/>
      <c r="AD605" s="47"/>
      <c r="AE605" s="47"/>
      <c r="AF605" s="47"/>
      <c r="AG605" s="41"/>
      <c r="AH605" s="41"/>
      <c r="AI605" s="41"/>
      <c r="AJ605" s="41"/>
      <c r="AK605" s="51" t="e">
        <f>IF(#REF!="TERMINADO",100,100*(#REF!-M605+1)/P605)</f>
        <v>#REF!</v>
      </c>
      <c r="AL605" s="157"/>
      <c r="AM605" s="59"/>
      <c r="AN605" s="159"/>
      <c r="AO605" s="159"/>
      <c r="AP605" s="159"/>
      <c r="AQ605" s="41"/>
      <c r="AR605" s="107"/>
    </row>
    <row r="606" spans="1:44" s="167" customFormat="1" ht="17" thickTop="1" thickBot="1" x14ac:dyDescent="0.25">
      <c r="A606" s="185">
        <v>602</v>
      </c>
      <c r="B606" s="41" t="s">
        <v>146</v>
      </c>
      <c r="C606" s="39">
        <v>43006</v>
      </c>
      <c r="D606" s="39"/>
      <c r="E606" s="40" t="s">
        <v>3079</v>
      </c>
      <c r="F606" s="129" t="s">
        <v>66</v>
      </c>
      <c r="G606" s="126" t="s">
        <v>75</v>
      </c>
      <c r="H606" s="41" t="s">
        <v>2079</v>
      </c>
      <c r="I606" s="42">
        <v>13500000</v>
      </c>
      <c r="J606" s="131">
        <f t="shared" si="52"/>
        <v>13500000</v>
      </c>
      <c r="K606" s="133" t="s">
        <v>85</v>
      </c>
      <c r="L606" s="41" t="s">
        <v>311</v>
      </c>
      <c r="M606" s="127">
        <v>43006</v>
      </c>
      <c r="N606" s="127">
        <v>43096</v>
      </c>
      <c r="O606" s="127">
        <v>43096</v>
      </c>
      <c r="P606" s="134">
        <f t="shared" si="49"/>
        <v>90</v>
      </c>
      <c r="Q606" s="136">
        <f t="shared" si="50"/>
        <v>3</v>
      </c>
      <c r="R606" s="58"/>
      <c r="S606" s="47"/>
      <c r="T606" s="47"/>
      <c r="U606" s="47"/>
      <c r="V606" s="47"/>
      <c r="W606" s="47"/>
      <c r="X606" s="139">
        <f t="shared" si="51"/>
        <v>0</v>
      </c>
      <c r="Y606" s="48"/>
      <c r="Z606" s="49"/>
      <c r="AA606" s="47"/>
      <c r="AB606" s="47"/>
      <c r="AC606" s="47"/>
      <c r="AD606" s="47"/>
      <c r="AE606" s="47"/>
      <c r="AF606" s="47"/>
      <c r="AG606" s="41"/>
      <c r="AH606" s="41"/>
      <c r="AI606" s="41"/>
      <c r="AJ606" s="41"/>
      <c r="AK606" s="51" t="e">
        <f>IF(#REF!="TERMINADO",100,100*(#REF!-M606+1)/P606)</f>
        <v>#REF!</v>
      </c>
      <c r="AL606" s="157"/>
      <c r="AM606" s="59"/>
      <c r="AN606" s="159"/>
      <c r="AO606" s="159"/>
      <c r="AP606" s="159"/>
      <c r="AQ606" s="41"/>
      <c r="AR606" s="107"/>
    </row>
    <row r="607" spans="1:44" s="167" customFormat="1" ht="17" thickTop="1" thickBot="1" x14ac:dyDescent="0.25">
      <c r="A607" s="185">
        <v>603</v>
      </c>
      <c r="B607" s="41" t="s">
        <v>2160</v>
      </c>
      <c r="C607" s="39">
        <v>43006</v>
      </c>
      <c r="D607" s="39"/>
      <c r="E607" s="40" t="s">
        <v>3080</v>
      </c>
      <c r="F607" s="129" t="s">
        <v>66</v>
      </c>
      <c r="G607" s="126" t="s">
        <v>75</v>
      </c>
      <c r="H607" s="41" t="s">
        <v>2079</v>
      </c>
      <c r="I607" s="42">
        <v>15000000</v>
      </c>
      <c r="J607" s="131">
        <f t="shared" si="52"/>
        <v>15000000</v>
      </c>
      <c r="K607" s="133" t="s">
        <v>85</v>
      </c>
      <c r="L607" s="41" t="s">
        <v>3081</v>
      </c>
      <c r="M607" s="127">
        <v>43006</v>
      </c>
      <c r="N607" s="127">
        <v>43096</v>
      </c>
      <c r="O607" s="127">
        <v>43096</v>
      </c>
      <c r="P607" s="134">
        <f t="shared" si="49"/>
        <v>90</v>
      </c>
      <c r="Q607" s="136">
        <f t="shared" si="50"/>
        <v>3</v>
      </c>
      <c r="R607" s="58"/>
      <c r="S607" s="47"/>
      <c r="T607" s="47"/>
      <c r="U607" s="47"/>
      <c r="V607" s="47"/>
      <c r="W607" s="47"/>
      <c r="X607" s="139">
        <f t="shared" si="51"/>
        <v>0</v>
      </c>
      <c r="Y607" s="48"/>
      <c r="Z607" s="49"/>
      <c r="AA607" s="47"/>
      <c r="AB607" s="47"/>
      <c r="AC607" s="47"/>
      <c r="AD607" s="47"/>
      <c r="AE607" s="47"/>
      <c r="AF607" s="47"/>
      <c r="AG607" s="41"/>
      <c r="AH607" s="41"/>
      <c r="AI607" s="41"/>
      <c r="AJ607" s="41"/>
      <c r="AK607" s="51" t="e">
        <f>IF(#REF!="TERMINADO",100,100*(#REF!-M607+1)/P607)</f>
        <v>#REF!</v>
      </c>
      <c r="AL607" s="157"/>
      <c r="AM607" s="59"/>
      <c r="AN607" s="159"/>
      <c r="AO607" s="159"/>
      <c r="AP607" s="159"/>
      <c r="AQ607" s="41"/>
      <c r="AR607" s="107"/>
    </row>
    <row r="608" spans="1:44" s="167" customFormat="1" ht="17" thickTop="1" thickBot="1" x14ac:dyDescent="0.25">
      <c r="A608" s="185">
        <v>604</v>
      </c>
      <c r="B608" s="41" t="s">
        <v>597</v>
      </c>
      <c r="C608" s="39">
        <v>43006</v>
      </c>
      <c r="D608" s="39"/>
      <c r="E608" s="40" t="s">
        <v>3082</v>
      </c>
      <c r="F608" s="129" t="s">
        <v>66</v>
      </c>
      <c r="G608" s="126" t="s">
        <v>75</v>
      </c>
      <c r="H608" s="41" t="s">
        <v>2079</v>
      </c>
      <c r="I608" s="42">
        <v>12800000</v>
      </c>
      <c r="J608" s="131">
        <f t="shared" si="52"/>
        <v>12800000</v>
      </c>
      <c r="K608" s="133" t="s">
        <v>85</v>
      </c>
      <c r="L608" s="41" t="s">
        <v>3083</v>
      </c>
      <c r="M608" s="127">
        <v>41910</v>
      </c>
      <c r="N608" s="127">
        <v>43100</v>
      </c>
      <c r="O608" s="127">
        <v>43100</v>
      </c>
      <c r="P608" s="134">
        <f t="shared" si="49"/>
        <v>1190</v>
      </c>
      <c r="Q608" s="136">
        <f t="shared" si="50"/>
        <v>39.666666666666664</v>
      </c>
      <c r="R608" s="58"/>
      <c r="S608" s="47"/>
      <c r="T608" s="47"/>
      <c r="U608" s="47"/>
      <c r="V608" s="47"/>
      <c r="W608" s="47"/>
      <c r="X608" s="139">
        <f t="shared" si="51"/>
        <v>0</v>
      </c>
      <c r="Y608" s="48"/>
      <c r="Z608" s="49"/>
      <c r="AA608" s="47"/>
      <c r="AB608" s="47"/>
      <c r="AC608" s="47"/>
      <c r="AD608" s="47"/>
      <c r="AE608" s="47"/>
      <c r="AF608" s="47"/>
      <c r="AG608" s="41"/>
      <c r="AH608" s="41"/>
      <c r="AI608" s="41"/>
      <c r="AJ608" s="41"/>
      <c r="AK608" s="51" t="e">
        <f>IF(#REF!="TERMINADO",100,100*(#REF!-M608+1)/P608)</f>
        <v>#REF!</v>
      </c>
      <c r="AL608" s="157"/>
      <c r="AM608" s="59"/>
      <c r="AN608" s="159"/>
      <c r="AO608" s="159"/>
      <c r="AP608" s="159"/>
      <c r="AQ608" s="41"/>
      <c r="AR608" s="107"/>
    </row>
    <row r="609" spans="1:44" s="167" customFormat="1" ht="17" thickTop="1" thickBot="1" x14ac:dyDescent="0.25">
      <c r="A609" s="185">
        <v>605</v>
      </c>
      <c r="B609" s="41" t="s">
        <v>597</v>
      </c>
      <c r="C609" s="39">
        <v>43006</v>
      </c>
      <c r="D609" s="39"/>
      <c r="E609" s="40" t="s">
        <v>3084</v>
      </c>
      <c r="F609" s="129" t="s">
        <v>66</v>
      </c>
      <c r="G609" s="126" t="s">
        <v>75</v>
      </c>
      <c r="H609" s="41" t="s">
        <v>2079</v>
      </c>
      <c r="I609" s="42">
        <v>9000000</v>
      </c>
      <c r="J609" s="131">
        <f t="shared" si="52"/>
        <v>9000000</v>
      </c>
      <c r="K609" s="133" t="s">
        <v>85</v>
      </c>
      <c r="L609" s="41" t="s">
        <v>3085</v>
      </c>
      <c r="M609" s="127">
        <v>43006</v>
      </c>
      <c r="N609" s="127">
        <v>43096</v>
      </c>
      <c r="O609" s="127">
        <v>43096</v>
      </c>
      <c r="P609" s="134">
        <f t="shared" si="49"/>
        <v>90</v>
      </c>
      <c r="Q609" s="136">
        <f t="shared" si="50"/>
        <v>3</v>
      </c>
      <c r="R609" s="58"/>
      <c r="S609" s="47"/>
      <c r="T609" s="47"/>
      <c r="U609" s="47"/>
      <c r="V609" s="47"/>
      <c r="W609" s="47"/>
      <c r="X609" s="139">
        <f t="shared" si="51"/>
        <v>0</v>
      </c>
      <c r="Y609" s="48"/>
      <c r="Z609" s="49"/>
      <c r="AA609" s="47"/>
      <c r="AB609" s="47"/>
      <c r="AC609" s="47"/>
      <c r="AD609" s="47"/>
      <c r="AE609" s="47"/>
      <c r="AF609" s="47"/>
      <c r="AG609" s="41"/>
      <c r="AH609" s="41"/>
      <c r="AI609" s="41"/>
      <c r="AJ609" s="41"/>
      <c r="AK609" s="51" t="e">
        <f>IF(#REF!="TERMINADO",100,100*(#REF!-M609+1)/P609)</f>
        <v>#REF!</v>
      </c>
      <c r="AL609" s="157"/>
      <c r="AM609" s="59"/>
      <c r="AN609" s="159"/>
      <c r="AO609" s="159"/>
      <c r="AP609" s="159"/>
      <c r="AQ609" s="41"/>
      <c r="AR609" s="107"/>
    </row>
    <row r="610" spans="1:44" s="167" customFormat="1" ht="17" thickTop="1" thickBot="1" x14ac:dyDescent="0.25">
      <c r="A610" s="185">
        <v>606</v>
      </c>
      <c r="B610" s="41" t="s">
        <v>1125</v>
      </c>
      <c r="C610" s="39">
        <v>43006</v>
      </c>
      <c r="D610" s="39"/>
      <c r="E610" s="40" t="s">
        <v>3086</v>
      </c>
      <c r="F610" s="129" t="s">
        <v>66</v>
      </c>
      <c r="G610" s="126" t="s">
        <v>75</v>
      </c>
      <c r="H610" s="41" t="s">
        <v>2079</v>
      </c>
      <c r="I610" s="42">
        <v>10200000</v>
      </c>
      <c r="J610" s="131">
        <f t="shared" si="52"/>
        <v>10200000</v>
      </c>
      <c r="K610" s="133" t="s">
        <v>85</v>
      </c>
      <c r="L610" s="41" t="s">
        <v>3087</v>
      </c>
      <c r="M610" s="127">
        <v>43006</v>
      </c>
      <c r="N610" s="127">
        <v>43096</v>
      </c>
      <c r="O610" s="127">
        <v>43096</v>
      </c>
      <c r="P610" s="134">
        <f t="shared" si="49"/>
        <v>90</v>
      </c>
      <c r="Q610" s="136">
        <f t="shared" si="50"/>
        <v>3</v>
      </c>
      <c r="R610" s="58"/>
      <c r="S610" s="47"/>
      <c r="T610" s="47"/>
      <c r="U610" s="47"/>
      <c r="V610" s="47"/>
      <c r="W610" s="47"/>
      <c r="X610" s="139">
        <f t="shared" si="51"/>
        <v>0</v>
      </c>
      <c r="Y610" s="48"/>
      <c r="Z610" s="49"/>
      <c r="AA610" s="47"/>
      <c r="AB610" s="47"/>
      <c r="AC610" s="47"/>
      <c r="AD610" s="47"/>
      <c r="AE610" s="47"/>
      <c r="AF610" s="47"/>
      <c r="AG610" s="41"/>
      <c r="AH610" s="41"/>
      <c r="AI610" s="41"/>
      <c r="AJ610" s="41"/>
      <c r="AK610" s="51" t="e">
        <f>IF(#REF!="TERMINADO",100,100*(#REF!-M610+1)/P610)</f>
        <v>#REF!</v>
      </c>
      <c r="AL610" s="157"/>
      <c r="AM610" s="59"/>
      <c r="AN610" s="159"/>
      <c r="AO610" s="159"/>
      <c r="AP610" s="159"/>
      <c r="AQ610" s="41"/>
      <c r="AR610" s="107"/>
    </row>
    <row r="611" spans="1:44" s="167" customFormat="1" ht="17" thickTop="1" thickBot="1" x14ac:dyDescent="0.25">
      <c r="A611" s="185">
        <v>607</v>
      </c>
      <c r="B611" s="41" t="s">
        <v>2160</v>
      </c>
      <c r="C611" s="39">
        <v>43006</v>
      </c>
      <c r="D611" s="39"/>
      <c r="E611" s="40" t="s">
        <v>3088</v>
      </c>
      <c r="F611" s="129" t="s">
        <v>66</v>
      </c>
      <c r="G611" s="126" t="s">
        <v>75</v>
      </c>
      <c r="H611" s="41" t="s">
        <v>2079</v>
      </c>
      <c r="I611" s="42">
        <v>18000000</v>
      </c>
      <c r="J611" s="131">
        <f t="shared" si="52"/>
        <v>18000000</v>
      </c>
      <c r="K611" s="133" t="s">
        <v>85</v>
      </c>
      <c r="L611" s="41" t="s">
        <v>3089</v>
      </c>
      <c r="M611" s="127">
        <v>43006</v>
      </c>
      <c r="N611" s="127">
        <v>43096</v>
      </c>
      <c r="O611" s="127">
        <v>43096</v>
      </c>
      <c r="P611" s="134">
        <f t="shared" si="49"/>
        <v>90</v>
      </c>
      <c r="Q611" s="136">
        <f t="shared" si="50"/>
        <v>3</v>
      </c>
      <c r="R611" s="58"/>
      <c r="S611" s="47"/>
      <c r="T611" s="47"/>
      <c r="U611" s="47"/>
      <c r="V611" s="47"/>
      <c r="W611" s="47"/>
      <c r="X611" s="139">
        <f t="shared" si="51"/>
        <v>0</v>
      </c>
      <c r="Y611" s="48"/>
      <c r="Z611" s="49"/>
      <c r="AA611" s="47"/>
      <c r="AB611" s="47"/>
      <c r="AC611" s="47"/>
      <c r="AD611" s="47"/>
      <c r="AE611" s="47"/>
      <c r="AF611" s="47"/>
      <c r="AG611" s="41"/>
      <c r="AH611" s="41"/>
      <c r="AI611" s="41"/>
      <c r="AJ611" s="41"/>
      <c r="AK611" s="51" t="e">
        <f>IF(#REF!="TERMINADO",100,100*(#REF!-M611+1)/P611)</f>
        <v>#REF!</v>
      </c>
      <c r="AL611" s="157"/>
      <c r="AM611" s="59"/>
      <c r="AN611" s="159"/>
      <c r="AO611" s="159"/>
      <c r="AP611" s="159"/>
      <c r="AQ611" s="41"/>
      <c r="AR611" s="107"/>
    </row>
    <row r="612" spans="1:44" s="167" customFormat="1" ht="17" thickTop="1" thickBot="1" x14ac:dyDescent="0.25">
      <c r="A612" s="185">
        <v>608</v>
      </c>
      <c r="B612" s="41" t="s">
        <v>597</v>
      </c>
      <c r="C612" s="39">
        <v>43006</v>
      </c>
      <c r="D612" s="39"/>
      <c r="E612" s="40" t="s">
        <v>3090</v>
      </c>
      <c r="F612" s="129" t="s">
        <v>66</v>
      </c>
      <c r="G612" s="126" t="s">
        <v>75</v>
      </c>
      <c r="H612" s="41" t="s">
        <v>2079</v>
      </c>
      <c r="I612" s="42">
        <v>12250000</v>
      </c>
      <c r="J612" s="131">
        <f t="shared" si="52"/>
        <v>12250000</v>
      </c>
      <c r="K612" s="133" t="s">
        <v>85</v>
      </c>
      <c r="L612" s="41" t="s">
        <v>3091</v>
      </c>
      <c r="M612" s="127">
        <v>43006</v>
      </c>
      <c r="N612" s="127">
        <v>43100</v>
      </c>
      <c r="O612" s="127">
        <v>43100</v>
      </c>
      <c r="P612" s="134">
        <f t="shared" si="49"/>
        <v>94</v>
      </c>
      <c r="Q612" s="136">
        <f t="shared" si="50"/>
        <v>3.1333333333333333</v>
      </c>
      <c r="R612" s="58"/>
      <c r="S612" s="47"/>
      <c r="T612" s="47"/>
      <c r="U612" s="47"/>
      <c r="V612" s="47"/>
      <c r="W612" s="47"/>
      <c r="X612" s="139">
        <f t="shared" si="51"/>
        <v>0</v>
      </c>
      <c r="Y612" s="48"/>
      <c r="Z612" s="49"/>
      <c r="AA612" s="47"/>
      <c r="AB612" s="47"/>
      <c r="AC612" s="47"/>
      <c r="AD612" s="47"/>
      <c r="AE612" s="47"/>
      <c r="AF612" s="47"/>
      <c r="AG612" s="41"/>
      <c r="AH612" s="41"/>
      <c r="AI612" s="41"/>
      <c r="AJ612" s="41"/>
      <c r="AK612" s="51" t="e">
        <f>IF(#REF!="TERMINADO",100,100*(#REF!-M612+1)/P612)</f>
        <v>#REF!</v>
      </c>
      <c r="AL612" s="157"/>
      <c r="AM612" s="59"/>
      <c r="AN612" s="159"/>
      <c r="AO612" s="159"/>
      <c r="AP612" s="159"/>
      <c r="AQ612" s="41"/>
      <c r="AR612" s="107"/>
    </row>
    <row r="613" spans="1:44" s="167" customFormat="1" ht="17" thickTop="1" thickBot="1" x14ac:dyDescent="0.25">
      <c r="A613" s="185">
        <v>609</v>
      </c>
      <c r="B613" s="41" t="s">
        <v>444</v>
      </c>
      <c r="C613" s="39">
        <v>43006</v>
      </c>
      <c r="D613" s="39"/>
      <c r="E613" s="40" t="s">
        <v>3092</v>
      </c>
      <c r="F613" s="129" t="s">
        <v>66</v>
      </c>
      <c r="G613" s="126" t="s">
        <v>71</v>
      </c>
      <c r="H613" s="41" t="s">
        <v>2079</v>
      </c>
      <c r="I613" s="42">
        <v>6000000</v>
      </c>
      <c r="J613" s="131">
        <f t="shared" si="52"/>
        <v>6000000</v>
      </c>
      <c r="K613" s="133" t="s">
        <v>85</v>
      </c>
      <c r="L613" s="41" t="s">
        <v>2482</v>
      </c>
      <c r="M613" s="127">
        <v>43006</v>
      </c>
      <c r="N613" s="127">
        <v>43096</v>
      </c>
      <c r="O613" s="127">
        <v>43096</v>
      </c>
      <c r="P613" s="134">
        <f t="shared" si="49"/>
        <v>90</v>
      </c>
      <c r="Q613" s="136">
        <f t="shared" si="50"/>
        <v>3</v>
      </c>
      <c r="R613" s="58"/>
      <c r="S613" s="47"/>
      <c r="T613" s="47"/>
      <c r="U613" s="47"/>
      <c r="V613" s="47"/>
      <c r="W613" s="47"/>
      <c r="X613" s="139">
        <f t="shared" si="51"/>
        <v>0</v>
      </c>
      <c r="Y613" s="48"/>
      <c r="Z613" s="49"/>
      <c r="AA613" s="47"/>
      <c r="AB613" s="47"/>
      <c r="AC613" s="47"/>
      <c r="AD613" s="47"/>
      <c r="AE613" s="47"/>
      <c r="AF613" s="47"/>
      <c r="AG613" s="41"/>
      <c r="AH613" s="41"/>
      <c r="AI613" s="41"/>
      <c r="AJ613" s="41"/>
      <c r="AK613" s="51" t="e">
        <f>IF(#REF!="TERMINADO",100,100*(#REF!-M613+1)/P613)</f>
        <v>#REF!</v>
      </c>
      <c r="AL613" s="157"/>
      <c r="AM613" s="59"/>
      <c r="AN613" s="159"/>
      <c r="AO613" s="159"/>
      <c r="AP613" s="159"/>
      <c r="AQ613" s="41"/>
      <c r="AR613" s="107"/>
    </row>
    <row r="614" spans="1:44" s="167" customFormat="1" ht="17" thickTop="1" thickBot="1" x14ac:dyDescent="0.25">
      <c r="A614" s="185">
        <v>610</v>
      </c>
      <c r="B614" s="41" t="s">
        <v>2011</v>
      </c>
      <c r="C614" s="39">
        <v>43006</v>
      </c>
      <c r="D614" s="39"/>
      <c r="E614" s="40" t="s">
        <v>3093</v>
      </c>
      <c r="F614" s="129" t="s">
        <v>66</v>
      </c>
      <c r="G614" s="126" t="s">
        <v>75</v>
      </c>
      <c r="H614" s="41" t="s">
        <v>2079</v>
      </c>
      <c r="I614" s="42">
        <v>12000000</v>
      </c>
      <c r="J614" s="131">
        <f t="shared" si="52"/>
        <v>12000000</v>
      </c>
      <c r="K614" s="133" t="s">
        <v>85</v>
      </c>
      <c r="L614" s="41" t="s">
        <v>3094</v>
      </c>
      <c r="M614" s="127">
        <v>43006</v>
      </c>
      <c r="N614" s="127">
        <v>43096</v>
      </c>
      <c r="O614" s="127">
        <v>43096</v>
      </c>
      <c r="P614" s="134">
        <f t="shared" si="49"/>
        <v>90</v>
      </c>
      <c r="Q614" s="136">
        <f t="shared" si="50"/>
        <v>3</v>
      </c>
      <c r="R614" s="58"/>
      <c r="S614" s="47"/>
      <c r="T614" s="47"/>
      <c r="U614" s="47"/>
      <c r="V614" s="47"/>
      <c r="W614" s="47"/>
      <c r="X614" s="139">
        <f t="shared" si="51"/>
        <v>0</v>
      </c>
      <c r="Y614" s="48"/>
      <c r="Z614" s="49"/>
      <c r="AA614" s="47"/>
      <c r="AB614" s="47"/>
      <c r="AC614" s="47"/>
      <c r="AD614" s="47"/>
      <c r="AE614" s="47"/>
      <c r="AF614" s="47"/>
      <c r="AG614" s="41"/>
      <c r="AH614" s="41"/>
      <c r="AI614" s="41"/>
      <c r="AJ614" s="41"/>
      <c r="AK614" s="51" t="e">
        <f>IF(#REF!="TERMINADO",100,100*(#REF!-M614+1)/P614)</f>
        <v>#REF!</v>
      </c>
      <c r="AL614" s="157"/>
      <c r="AM614" s="59"/>
      <c r="AN614" s="159"/>
      <c r="AO614" s="159"/>
      <c r="AP614" s="159"/>
      <c r="AQ614" s="41"/>
      <c r="AR614" s="107"/>
    </row>
    <row r="615" spans="1:44" s="167" customFormat="1" ht="17" thickTop="1" thickBot="1" x14ac:dyDescent="0.25">
      <c r="A615" s="185">
        <v>611</v>
      </c>
      <c r="B615" s="41" t="s">
        <v>146</v>
      </c>
      <c r="C615" s="39">
        <v>43006</v>
      </c>
      <c r="D615" s="39"/>
      <c r="E615" s="40" t="s">
        <v>3095</v>
      </c>
      <c r="F615" s="129" t="s">
        <v>66</v>
      </c>
      <c r="G615" s="126" t="s">
        <v>75</v>
      </c>
      <c r="H615" s="41" t="s">
        <v>2079</v>
      </c>
      <c r="I615" s="42">
        <v>10500000</v>
      </c>
      <c r="J615" s="131">
        <f t="shared" si="52"/>
        <v>10500000</v>
      </c>
      <c r="K615" s="133" t="s">
        <v>85</v>
      </c>
      <c r="L615" s="41" t="s">
        <v>3096</v>
      </c>
      <c r="M615" s="127">
        <v>43006</v>
      </c>
      <c r="N615" s="127">
        <v>43096</v>
      </c>
      <c r="O615" s="127">
        <v>43096</v>
      </c>
      <c r="P615" s="134">
        <f t="shared" si="49"/>
        <v>90</v>
      </c>
      <c r="Q615" s="136">
        <f t="shared" si="50"/>
        <v>3</v>
      </c>
      <c r="R615" s="58"/>
      <c r="S615" s="47"/>
      <c r="T615" s="47"/>
      <c r="U615" s="47"/>
      <c r="V615" s="47"/>
      <c r="W615" s="47"/>
      <c r="X615" s="139">
        <f t="shared" si="51"/>
        <v>0</v>
      </c>
      <c r="Y615" s="48"/>
      <c r="Z615" s="49"/>
      <c r="AA615" s="47"/>
      <c r="AB615" s="47"/>
      <c r="AC615" s="47"/>
      <c r="AD615" s="47"/>
      <c r="AE615" s="47"/>
      <c r="AF615" s="47"/>
      <c r="AG615" s="41"/>
      <c r="AH615" s="41"/>
      <c r="AI615" s="41"/>
      <c r="AJ615" s="41"/>
      <c r="AK615" s="51" t="e">
        <f>IF(#REF!="TERMINADO",100,100*(#REF!-M615+1)/P615)</f>
        <v>#REF!</v>
      </c>
      <c r="AL615" s="157"/>
      <c r="AM615" s="59"/>
      <c r="AN615" s="159"/>
      <c r="AO615" s="159"/>
      <c r="AP615" s="159"/>
      <c r="AQ615" s="41"/>
      <c r="AR615" s="107"/>
    </row>
    <row r="616" spans="1:44" s="167" customFormat="1" ht="17" thickTop="1" thickBot="1" x14ac:dyDescent="0.25">
      <c r="A616" s="185">
        <v>612</v>
      </c>
      <c r="B616" s="41" t="s">
        <v>597</v>
      </c>
      <c r="C616" s="39">
        <v>43006</v>
      </c>
      <c r="D616" s="39"/>
      <c r="E616" s="40" t="s">
        <v>3097</v>
      </c>
      <c r="F616" s="129" t="s">
        <v>66</v>
      </c>
      <c r="G616" s="126" t="s">
        <v>71</v>
      </c>
      <c r="H616" s="41" t="s">
        <v>2079</v>
      </c>
      <c r="I616" s="42">
        <v>6000000</v>
      </c>
      <c r="J616" s="131">
        <f t="shared" si="52"/>
        <v>6000000</v>
      </c>
      <c r="K616" s="133" t="s">
        <v>85</v>
      </c>
      <c r="L616" s="41" t="s">
        <v>2742</v>
      </c>
      <c r="M616" s="127">
        <v>43006</v>
      </c>
      <c r="N616" s="127">
        <v>43096</v>
      </c>
      <c r="O616" s="127">
        <v>43096</v>
      </c>
      <c r="P616" s="134">
        <f t="shared" si="49"/>
        <v>90</v>
      </c>
      <c r="Q616" s="136">
        <f t="shared" si="50"/>
        <v>3</v>
      </c>
      <c r="R616" s="58"/>
      <c r="S616" s="47"/>
      <c r="T616" s="47"/>
      <c r="U616" s="47"/>
      <c r="V616" s="47"/>
      <c r="W616" s="47"/>
      <c r="X616" s="139">
        <f t="shared" si="51"/>
        <v>0</v>
      </c>
      <c r="Y616" s="48"/>
      <c r="Z616" s="49"/>
      <c r="AA616" s="47"/>
      <c r="AB616" s="47"/>
      <c r="AC616" s="47"/>
      <c r="AD616" s="47"/>
      <c r="AE616" s="47"/>
      <c r="AF616" s="47"/>
      <c r="AG616" s="41"/>
      <c r="AH616" s="41"/>
      <c r="AI616" s="41"/>
      <c r="AJ616" s="41"/>
      <c r="AK616" s="51" t="e">
        <f>IF(#REF!="TERMINADO",100,100*(#REF!-M616+1)/P616)</f>
        <v>#REF!</v>
      </c>
      <c r="AL616" s="157"/>
      <c r="AM616" s="59"/>
      <c r="AN616" s="159"/>
      <c r="AO616" s="159"/>
      <c r="AP616" s="159"/>
      <c r="AQ616" s="41"/>
      <c r="AR616" s="107"/>
    </row>
    <row r="617" spans="1:44" s="167" customFormat="1" ht="17" thickTop="1" thickBot="1" x14ac:dyDescent="0.25">
      <c r="A617" s="185">
        <v>613</v>
      </c>
      <c r="B617" s="41" t="s">
        <v>597</v>
      </c>
      <c r="C617" s="39">
        <v>43006</v>
      </c>
      <c r="D617" s="39"/>
      <c r="E617" s="40" t="s">
        <v>3098</v>
      </c>
      <c r="F617" s="129" t="s">
        <v>66</v>
      </c>
      <c r="G617" s="126" t="s">
        <v>75</v>
      </c>
      <c r="H617" s="41" t="s">
        <v>2079</v>
      </c>
      <c r="I617" s="42">
        <v>16500000</v>
      </c>
      <c r="J617" s="131">
        <f t="shared" si="52"/>
        <v>16500000</v>
      </c>
      <c r="K617" s="133" t="s">
        <v>85</v>
      </c>
      <c r="L617" s="41" t="s">
        <v>3099</v>
      </c>
      <c r="M617" s="127">
        <v>43006</v>
      </c>
      <c r="N617" s="127">
        <v>43096</v>
      </c>
      <c r="O617" s="127">
        <v>43096</v>
      </c>
      <c r="P617" s="134">
        <f t="shared" si="49"/>
        <v>90</v>
      </c>
      <c r="Q617" s="136">
        <f t="shared" si="50"/>
        <v>3</v>
      </c>
      <c r="R617" s="58"/>
      <c r="S617" s="47"/>
      <c r="T617" s="47"/>
      <c r="U617" s="47"/>
      <c r="V617" s="47"/>
      <c r="W617" s="47"/>
      <c r="X617" s="139">
        <f t="shared" si="51"/>
        <v>0</v>
      </c>
      <c r="Y617" s="48"/>
      <c r="Z617" s="49"/>
      <c r="AA617" s="47"/>
      <c r="AB617" s="47"/>
      <c r="AC617" s="47"/>
      <c r="AD617" s="47"/>
      <c r="AE617" s="47"/>
      <c r="AF617" s="47"/>
      <c r="AG617" s="41"/>
      <c r="AH617" s="41"/>
      <c r="AI617" s="41"/>
      <c r="AJ617" s="41"/>
      <c r="AK617" s="51" t="e">
        <f>IF(#REF!="TERMINADO",100,100*(#REF!-M617+1)/P617)</f>
        <v>#REF!</v>
      </c>
      <c r="AL617" s="157"/>
      <c r="AM617" s="59"/>
      <c r="AN617" s="159"/>
      <c r="AO617" s="159"/>
      <c r="AP617" s="159"/>
      <c r="AQ617" s="41"/>
      <c r="AR617" s="107"/>
    </row>
    <row r="618" spans="1:44" s="167" customFormat="1" ht="26" thickTop="1" thickBot="1" x14ac:dyDescent="0.25">
      <c r="A618" s="185">
        <v>614</v>
      </c>
      <c r="B618" s="41" t="s">
        <v>1987</v>
      </c>
      <c r="C618" s="39">
        <v>43006</v>
      </c>
      <c r="D618" s="39"/>
      <c r="E618" s="40" t="s">
        <v>3100</v>
      </c>
      <c r="F618" s="129" t="s">
        <v>66</v>
      </c>
      <c r="G618" s="126" t="s">
        <v>71</v>
      </c>
      <c r="H618" s="41" t="s">
        <v>2079</v>
      </c>
      <c r="I618" s="42">
        <v>5400000</v>
      </c>
      <c r="J618" s="131">
        <f t="shared" si="52"/>
        <v>5400000</v>
      </c>
      <c r="K618" s="133" t="s">
        <v>85</v>
      </c>
      <c r="L618" s="41" t="s">
        <v>3101</v>
      </c>
      <c r="M618" s="127">
        <v>43006</v>
      </c>
      <c r="N618" s="127">
        <v>43096</v>
      </c>
      <c r="O618" s="127">
        <v>43096</v>
      </c>
      <c r="P618" s="134">
        <f t="shared" si="49"/>
        <v>90</v>
      </c>
      <c r="Q618" s="136">
        <f t="shared" si="50"/>
        <v>3</v>
      </c>
      <c r="R618" s="58"/>
      <c r="S618" s="47"/>
      <c r="T618" s="47"/>
      <c r="U618" s="47"/>
      <c r="V618" s="47"/>
      <c r="W618" s="47"/>
      <c r="X618" s="139">
        <f t="shared" si="51"/>
        <v>0</v>
      </c>
      <c r="Y618" s="48"/>
      <c r="Z618" s="49"/>
      <c r="AA618" s="47"/>
      <c r="AB618" s="47"/>
      <c r="AC618" s="47"/>
      <c r="AD618" s="47"/>
      <c r="AE618" s="47"/>
      <c r="AF618" s="47"/>
      <c r="AG618" s="41"/>
      <c r="AH618" s="41"/>
      <c r="AI618" s="41"/>
      <c r="AJ618" s="41"/>
      <c r="AK618" s="60" t="e">
        <f>IF(#REF!="TERMINADO",100,100*(#REF!-M618+1)/P618)</f>
        <v>#REF!</v>
      </c>
      <c r="AL618" s="168"/>
      <c r="AM618" s="219" t="s">
        <v>3102</v>
      </c>
      <c r="AN618" s="159"/>
      <c r="AO618" s="159"/>
      <c r="AP618" s="159"/>
      <c r="AQ618" s="41"/>
      <c r="AR618" s="220"/>
    </row>
    <row r="619" spans="1:44" s="167" customFormat="1" ht="17" thickTop="1" thickBot="1" x14ac:dyDescent="0.25">
      <c r="A619" s="185">
        <v>615</v>
      </c>
      <c r="B619" s="41" t="s">
        <v>597</v>
      </c>
      <c r="C619" s="39">
        <v>43006</v>
      </c>
      <c r="D619" s="39"/>
      <c r="E619" s="40" t="s">
        <v>3103</v>
      </c>
      <c r="F619" s="129" t="s">
        <v>66</v>
      </c>
      <c r="G619" s="126" t="s">
        <v>75</v>
      </c>
      <c r="H619" s="41" t="s">
        <v>2079</v>
      </c>
      <c r="I619" s="42">
        <v>10500000</v>
      </c>
      <c r="J619" s="131">
        <f t="shared" si="52"/>
        <v>10500000</v>
      </c>
      <c r="K619" s="133" t="s">
        <v>85</v>
      </c>
      <c r="L619" s="41" t="s">
        <v>880</v>
      </c>
      <c r="M619" s="127">
        <v>43006</v>
      </c>
      <c r="N619" s="127">
        <v>43096</v>
      </c>
      <c r="O619" s="127">
        <v>43096</v>
      </c>
      <c r="P619" s="134">
        <f t="shared" si="49"/>
        <v>90</v>
      </c>
      <c r="Q619" s="136">
        <f t="shared" si="50"/>
        <v>3</v>
      </c>
      <c r="R619" s="58"/>
      <c r="S619" s="47"/>
      <c r="T619" s="47"/>
      <c r="U619" s="47"/>
      <c r="V619" s="47"/>
      <c r="W619" s="47"/>
      <c r="X619" s="139">
        <f t="shared" si="51"/>
        <v>0</v>
      </c>
      <c r="Y619" s="48"/>
      <c r="Z619" s="49"/>
      <c r="AA619" s="47"/>
      <c r="AB619" s="47"/>
      <c r="AC619" s="47"/>
      <c r="AD619" s="47"/>
      <c r="AE619" s="47"/>
      <c r="AF619" s="47"/>
      <c r="AG619" s="41"/>
      <c r="AH619" s="41"/>
      <c r="AI619" s="41"/>
      <c r="AJ619" s="41"/>
      <c r="AK619" s="51" t="e">
        <f>IF(#REF!="TERMINADO",100,100*(#REF!-M619+1)/P619)</f>
        <v>#REF!</v>
      </c>
      <c r="AL619" s="157"/>
      <c r="AM619" s="59"/>
      <c r="AN619" s="159"/>
      <c r="AO619" s="159"/>
      <c r="AP619" s="159"/>
      <c r="AQ619" s="41"/>
      <c r="AR619" s="107"/>
    </row>
    <row r="620" spans="1:44" s="169" customFormat="1" ht="13.5" customHeight="1" thickTop="1" thickBot="1" x14ac:dyDescent="0.25">
      <c r="A620" s="185">
        <v>616</v>
      </c>
      <c r="B620" s="126" t="s">
        <v>2000</v>
      </c>
      <c r="C620" s="39">
        <v>43007</v>
      </c>
      <c r="D620" s="39"/>
      <c r="E620" s="40" t="s">
        <v>3104</v>
      </c>
      <c r="F620" s="129" t="s">
        <v>66</v>
      </c>
      <c r="G620" s="126" t="s">
        <v>75</v>
      </c>
      <c r="H620" s="41" t="s">
        <v>2079</v>
      </c>
      <c r="I620" s="42">
        <v>15000000</v>
      </c>
      <c r="J620" s="131">
        <f t="shared" si="52"/>
        <v>15000000</v>
      </c>
      <c r="K620" s="133" t="s">
        <v>85</v>
      </c>
      <c r="L620" s="41" t="s">
        <v>2367</v>
      </c>
      <c r="M620" s="127">
        <v>43007</v>
      </c>
      <c r="N620" s="127">
        <v>43089</v>
      </c>
      <c r="O620" s="127">
        <v>43089</v>
      </c>
      <c r="P620" s="134">
        <f t="shared" ref="P620:P683" si="53">N620-M620</f>
        <v>82</v>
      </c>
      <c r="Q620" s="136">
        <f t="shared" ref="Q620:Q683" si="54">+P620/30</f>
        <v>2.7333333333333334</v>
      </c>
      <c r="R620" s="58"/>
      <c r="S620" s="47"/>
      <c r="T620" s="47"/>
      <c r="U620" s="47"/>
      <c r="V620" s="47"/>
      <c r="W620" s="47"/>
      <c r="X620" s="139">
        <f t="shared" si="51"/>
        <v>0</v>
      </c>
      <c r="Y620" s="48"/>
      <c r="Z620" s="49"/>
      <c r="AA620" s="47"/>
      <c r="AB620" s="47"/>
      <c r="AC620" s="47"/>
      <c r="AD620" s="47"/>
      <c r="AE620" s="47"/>
      <c r="AF620" s="47"/>
      <c r="AG620" s="41"/>
      <c r="AH620" s="41"/>
      <c r="AI620" s="41"/>
      <c r="AJ620" s="41"/>
      <c r="AK620" s="51" t="e">
        <f>IF(#REF!="TERMINADO",100,100*(#REF!-M620+1)/P620)</f>
        <v>#REF!</v>
      </c>
      <c r="AL620" s="157"/>
      <c r="AM620" s="59"/>
      <c r="AN620" s="159"/>
      <c r="AO620" s="159"/>
      <c r="AP620" s="159"/>
      <c r="AQ620" s="41"/>
      <c r="AR620" s="107"/>
    </row>
    <row r="621" spans="1:44" s="167" customFormat="1" ht="17" thickTop="1" thickBot="1" x14ac:dyDescent="0.25">
      <c r="A621" s="185">
        <v>617</v>
      </c>
      <c r="B621" s="41" t="s">
        <v>63</v>
      </c>
      <c r="C621" s="39">
        <v>43007</v>
      </c>
      <c r="D621" s="39"/>
      <c r="E621" s="40" t="s">
        <v>3105</v>
      </c>
      <c r="F621" s="129" t="s">
        <v>66</v>
      </c>
      <c r="G621" s="126" t="s">
        <v>75</v>
      </c>
      <c r="H621" s="41" t="s">
        <v>2079</v>
      </c>
      <c r="I621" s="42">
        <v>20600000</v>
      </c>
      <c r="J621" s="131">
        <f t="shared" si="52"/>
        <v>20600000</v>
      </c>
      <c r="K621" s="133" t="s">
        <v>85</v>
      </c>
      <c r="L621" s="41" t="s">
        <v>1786</v>
      </c>
      <c r="M621" s="127">
        <v>43007</v>
      </c>
      <c r="N621" s="127">
        <v>43100</v>
      </c>
      <c r="O621" s="127">
        <v>43100</v>
      </c>
      <c r="P621" s="134">
        <f t="shared" si="53"/>
        <v>93</v>
      </c>
      <c r="Q621" s="136">
        <f t="shared" si="54"/>
        <v>3.1</v>
      </c>
      <c r="R621" s="58"/>
      <c r="S621" s="47"/>
      <c r="T621" s="47"/>
      <c r="U621" s="47"/>
      <c r="V621" s="47"/>
      <c r="W621" s="47"/>
      <c r="X621" s="139">
        <f t="shared" si="51"/>
        <v>0</v>
      </c>
      <c r="Y621" s="48"/>
      <c r="Z621" s="49"/>
      <c r="AA621" s="47"/>
      <c r="AB621" s="47"/>
      <c r="AC621" s="47"/>
      <c r="AD621" s="47"/>
      <c r="AE621" s="47"/>
      <c r="AF621" s="47"/>
      <c r="AG621" s="41"/>
      <c r="AH621" s="41"/>
      <c r="AI621" s="41"/>
      <c r="AJ621" s="41"/>
      <c r="AK621" s="51" t="e">
        <f>IF(#REF!="TERMINADO",100,100*(#REF!-M621+1)/P621)</f>
        <v>#REF!</v>
      </c>
      <c r="AL621" s="157"/>
      <c r="AM621" s="59"/>
      <c r="AN621" s="159"/>
      <c r="AO621" s="159"/>
      <c r="AP621" s="159"/>
      <c r="AQ621" s="41"/>
      <c r="AR621" s="107"/>
    </row>
    <row r="622" spans="1:44" s="167" customFormat="1" ht="17" thickTop="1" thickBot="1" x14ac:dyDescent="0.25">
      <c r="A622" s="185">
        <v>618</v>
      </c>
      <c r="B622" s="126" t="s">
        <v>53</v>
      </c>
      <c r="C622" s="39">
        <v>43007</v>
      </c>
      <c r="D622" s="39"/>
      <c r="E622" s="40" t="s">
        <v>3106</v>
      </c>
      <c r="F622" s="129" t="s">
        <v>66</v>
      </c>
      <c r="G622" s="126" t="s">
        <v>75</v>
      </c>
      <c r="H622" s="41" t="s">
        <v>2079</v>
      </c>
      <c r="I622" s="42">
        <v>15050000</v>
      </c>
      <c r="J622" s="131">
        <f t="shared" si="52"/>
        <v>15050000</v>
      </c>
      <c r="K622" s="133" t="s">
        <v>85</v>
      </c>
      <c r="L622" s="41" t="s">
        <v>3107</v>
      </c>
      <c r="M622" s="127">
        <v>43007</v>
      </c>
      <c r="N622" s="127">
        <v>43100</v>
      </c>
      <c r="O622" s="127">
        <v>43100</v>
      </c>
      <c r="P622" s="134">
        <f t="shared" si="53"/>
        <v>93</v>
      </c>
      <c r="Q622" s="136">
        <f t="shared" si="54"/>
        <v>3.1</v>
      </c>
      <c r="R622" s="58"/>
      <c r="S622" s="47"/>
      <c r="T622" s="47"/>
      <c r="U622" s="47"/>
      <c r="V622" s="47"/>
      <c r="W622" s="47"/>
      <c r="X622" s="139">
        <f t="shared" si="51"/>
        <v>0</v>
      </c>
      <c r="Y622" s="48"/>
      <c r="Z622" s="49"/>
      <c r="AA622" s="47"/>
      <c r="AB622" s="47"/>
      <c r="AC622" s="47"/>
      <c r="AD622" s="47"/>
      <c r="AE622" s="47"/>
      <c r="AF622" s="47"/>
      <c r="AG622" s="41"/>
      <c r="AH622" s="41"/>
      <c r="AI622" s="41"/>
      <c r="AJ622" s="41"/>
      <c r="AK622" s="51" t="e">
        <f>IF(#REF!="TERMINADO",100,100*(#REF!-M622+1)/P622)</f>
        <v>#REF!</v>
      </c>
      <c r="AL622" s="157"/>
      <c r="AM622" s="59"/>
      <c r="AN622" s="159"/>
      <c r="AO622" s="159"/>
      <c r="AP622" s="159"/>
      <c r="AQ622" s="41"/>
      <c r="AR622" s="107"/>
    </row>
    <row r="623" spans="1:44" s="167" customFormat="1" ht="17" thickTop="1" thickBot="1" x14ac:dyDescent="0.25">
      <c r="A623" s="185">
        <v>619</v>
      </c>
      <c r="B623" s="41" t="s">
        <v>146</v>
      </c>
      <c r="C623" s="39">
        <v>43007</v>
      </c>
      <c r="D623" s="39"/>
      <c r="E623" s="40" t="s">
        <v>3108</v>
      </c>
      <c r="F623" s="129" t="s">
        <v>66</v>
      </c>
      <c r="G623" s="126" t="s">
        <v>75</v>
      </c>
      <c r="H623" s="41" t="s">
        <v>2079</v>
      </c>
      <c r="I623" s="42">
        <v>12000000</v>
      </c>
      <c r="J623" s="131">
        <f t="shared" si="52"/>
        <v>12000000</v>
      </c>
      <c r="K623" s="133" t="s">
        <v>85</v>
      </c>
      <c r="L623" s="41" t="s">
        <v>2595</v>
      </c>
      <c r="M623" s="127">
        <v>43007</v>
      </c>
      <c r="N623" s="127">
        <v>43100</v>
      </c>
      <c r="O623" s="127">
        <v>43100</v>
      </c>
      <c r="P623" s="134">
        <f t="shared" si="53"/>
        <v>93</v>
      </c>
      <c r="Q623" s="136">
        <f t="shared" si="54"/>
        <v>3.1</v>
      </c>
      <c r="R623" s="58"/>
      <c r="S623" s="47"/>
      <c r="T623" s="47"/>
      <c r="U623" s="47"/>
      <c r="V623" s="47"/>
      <c r="W623" s="47"/>
      <c r="X623" s="139">
        <f t="shared" si="51"/>
        <v>0</v>
      </c>
      <c r="Y623" s="48"/>
      <c r="Z623" s="49"/>
      <c r="AA623" s="47"/>
      <c r="AB623" s="47"/>
      <c r="AC623" s="47"/>
      <c r="AD623" s="47"/>
      <c r="AE623" s="47"/>
      <c r="AF623" s="47"/>
      <c r="AG623" s="41"/>
      <c r="AH623" s="41"/>
      <c r="AI623" s="41"/>
      <c r="AJ623" s="41"/>
      <c r="AK623" s="51" t="e">
        <f>IF(#REF!="TERMINADO",100,100*(#REF!-M623+1)/P623)</f>
        <v>#REF!</v>
      </c>
      <c r="AL623" s="157"/>
      <c r="AM623" s="59"/>
      <c r="AN623" s="159"/>
      <c r="AO623" s="159"/>
      <c r="AP623" s="159"/>
      <c r="AQ623" s="41"/>
      <c r="AR623" s="107"/>
    </row>
    <row r="624" spans="1:44" s="167" customFormat="1" ht="17" thickTop="1" thickBot="1" x14ac:dyDescent="0.25">
      <c r="A624" s="185">
        <v>620</v>
      </c>
      <c r="B624" s="41" t="s">
        <v>146</v>
      </c>
      <c r="C624" s="39">
        <v>43007</v>
      </c>
      <c r="D624" s="39"/>
      <c r="E624" s="40" t="s">
        <v>3109</v>
      </c>
      <c r="F624" s="129" t="s">
        <v>66</v>
      </c>
      <c r="G624" s="126" t="s">
        <v>71</v>
      </c>
      <c r="H624" s="41" t="s">
        <v>2079</v>
      </c>
      <c r="I624" s="42">
        <v>9900000</v>
      </c>
      <c r="J624" s="131">
        <f t="shared" si="52"/>
        <v>9900000</v>
      </c>
      <c r="K624" s="133" t="s">
        <v>85</v>
      </c>
      <c r="L624" s="41" t="s">
        <v>3110</v>
      </c>
      <c r="M624" s="127">
        <v>43007</v>
      </c>
      <c r="N624" s="127">
        <v>43097</v>
      </c>
      <c r="O624" s="127">
        <v>43097</v>
      </c>
      <c r="P624" s="134">
        <f t="shared" si="53"/>
        <v>90</v>
      </c>
      <c r="Q624" s="136">
        <f t="shared" si="54"/>
        <v>3</v>
      </c>
      <c r="R624" s="58"/>
      <c r="S624" s="47"/>
      <c r="T624" s="47"/>
      <c r="U624" s="47"/>
      <c r="V624" s="47"/>
      <c r="W624" s="47"/>
      <c r="X624" s="139">
        <f t="shared" si="51"/>
        <v>0</v>
      </c>
      <c r="Y624" s="48"/>
      <c r="Z624" s="49"/>
      <c r="AA624" s="47"/>
      <c r="AB624" s="47"/>
      <c r="AC624" s="47"/>
      <c r="AD624" s="47"/>
      <c r="AE624" s="47"/>
      <c r="AF624" s="47"/>
      <c r="AG624" s="41"/>
      <c r="AH624" s="41"/>
      <c r="AI624" s="41"/>
      <c r="AJ624" s="41"/>
      <c r="AK624" s="51" t="e">
        <f>IF(#REF!="TERMINADO",100,100*(#REF!-M624+1)/P624)</f>
        <v>#REF!</v>
      </c>
      <c r="AL624" s="157"/>
      <c r="AM624" s="59"/>
      <c r="AN624" s="159"/>
      <c r="AO624" s="159"/>
      <c r="AP624" s="159"/>
      <c r="AQ624" s="41"/>
      <c r="AR624" s="107"/>
    </row>
    <row r="625" spans="1:44" s="167" customFormat="1" ht="17" thickTop="1" thickBot="1" x14ac:dyDescent="0.25">
      <c r="A625" s="185">
        <v>621</v>
      </c>
      <c r="B625" s="41" t="s">
        <v>175</v>
      </c>
      <c r="C625" s="39">
        <v>43007</v>
      </c>
      <c r="D625" s="39"/>
      <c r="E625" s="40" t="s">
        <v>3111</v>
      </c>
      <c r="F625" s="129" t="s">
        <v>66</v>
      </c>
      <c r="G625" s="126" t="s">
        <v>75</v>
      </c>
      <c r="H625" s="41" t="s">
        <v>2079</v>
      </c>
      <c r="I625" s="42">
        <v>22000000</v>
      </c>
      <c r="J625" s="131">
        <f t="shared" si="52"/>
        <v>22000000</v>
      </c>
      <c r="K625" s="133" t="s">
        <v>85</v>
      </c>
      <c r="L625" s="41" t="s">
        <v>2428</v>
      </c>
      <c r="M625" s="127">
        <v>43007</v>
      </c>
      <c r="N625" s="127">
        <v>43100</v>
      </c>
      <c r="O625" s="127">
        <v>43100</v>
      </c>
      <c r="P625" s="134">
        <f t="shared" si="53"/>
        <v>93</v>
      </c>
      <c r="Q625" s="136">
        <f t="shared" si="54"/>
        <v>3.1</v>
      </c>
      <c r="R625" s="58"/>
      <c r="S625" s="47"/>
      <c r="T625" s="47"/>
      <c r="U625" s="47"/>
      <c r="V625" s="47"/>
      <c r="W625" s="47"/>
      <c r="X625" s="139">
        <f t="shared" si="51"/>
        <v>0</v>
      </c>
      <c r="Y625" s="48"/>
      <c r="Z625" s="49"/>
      <c r="AA625" s="47"/>
      <c r="AB625" s="47"/>
      <c r="AC625" s="47"/>
      <c r="AD625" s="47"/>
      <c r="AE625" s="47"/>
      <c r="AF625" s="47"/>
      <c r="AG625" s="41"/>
      <c r="AH625" s="41"/>
      <c r="AI625" s="41"/>
      <c r="AJ625" s="41"/>
      <c r="AK625" s="51" t="e">
        <f>IF(#REF!="TERMINADO",100,100*(#REF!-M625+1)/P625)</f>
        <v>#REF!</v>
      </c>
      <c r="AL625" s="157"/>
      <c r="AM625" s="59"/>
      <c r="AN625" s="159"/>
      <c r="AO625" s="159"/>
      <c r="AP625" s="159"/>
      <c r="AQ625" s="41"/>
      <c r="AR625" s="107"/>
    </row>
    <row r="626" spans="1:44" s="167" customFormat="1" ht="17" thickTop="1" thickBot="1" x14ac:dyDescent="0.25">
      <c r="A626" s="185">
        <v>622</v>
      </c>
      <c r="B626" s="41" t="s">
        <v>53</v>
      </c>
      <c r="C626" s="39">
        <v>43007</v>
      </c>
      <c r="D626" s="39"/>
      <c r="E626" s="40" t="s">
        <v>3112</v>
      </c>
      <c r="F626" s="129" t="s">
        <v>66</v>
      </c>
      <c r="G626" s="126" t="s">
        <v>75</v>
      </c>
      <c r="H626" s="41" t="s">
        <v>2079</v>
      </c>
      <c r="I626" s="42">
        <v>11400000</v>
      </c>
      <c r="J626" s="131">
        <f t="shared" si="52"/>
        <v>11400000</v>
      </c>
      <c r="K626" s="133" t="s">
        <v>85</v>
      </c>
      <c r="L626" s="41" t="s">
        <v>3113</v>
      </c>
      <c r="M626" s="127">
        <v>43007</v>
      </c>
      <c r="N626" s="127">
        <v>43100</v>
      </c>
      <c r="O626" s="127">
        <v>43100</v>
      </c>
      <c r="P626" s="134">
        <f t="shared" si="53"/>
        <v>93</v>
      </c>
      <c r="Q626" s="136">
        <f t="shared" si="54"/>
        <v>3.1</v>
      </c>
      <c r="R626" s="58"/>
      <c r="S626" s="47"/>
      <c r="T626" s="47"/>
      <c r="U626" s="47"/>
      <c r="V626" s="47"/>
      <c r="W626" s="47"/>
      <c r="X626" s="139">
        <f t="shared" si="51"/>
        <v>0</v>
      </c>
      <c r="Y626" s="48"/>
      <c r="Z626" s="49"/>
      <c r="AA626" s="47"/>
      <c r="AB626" s="47"/>
      <c r="AC626" s="47"/>
      <c r="AD626" s="47"/>
      <c r="AE626" s="47"/>
      <c r="AF626" s="47"/>
      <c r="AG626" s="41"/>
      <c r="AH626" s="41"/>
      <c r="AI626" s="41"/>
      <c r="AJ626" s="41"/>
      <c r="AK626" s="51" t="e">
        <f>IF(#REF!="TERMINADO",100,100*(#REF!-M626+1)/P626)</f>
        <v>#REF!</v>
      </c>
      <c r="AL626" s="157"/>
      <c r="AM626" s="59"/>
      <c r="AN626" s="159"/>
      <c r="AO626" s="159"/>
      <c r="AP626" s="159"/>
      <c r="AQ626" s="41"/>
      <c r="AR626" s="107"/>
    </row>
    <row r="627" spans="1:44" s="167" customFormat="1" ht="17" thickTop="1" thickBot="1" x14ac:dyDescent="0.25">
      <c r="A627" s="185">
        <v>623</v>
      </c>
      <c r="B627" s="41" t="s">
        <v>597</v>
      </c>
      <c r="C627" s="39">
        <v>43007</v>
      </c>
      <c r="D627" s="39"/>
      <c r="E627" s="40" t="s">
        <v>3114</v>
      </c>
      <c r="F627" s="129" t="s">
        <v>66</v>
      </c>
      <c r="G627" s="126" t="s">
        <v>75</v>
      </c>
      <c r="H627" s="41" t="s">
        <v>2079</v>
      </c>
      <c r="I627" s="42">
        <v>12000000</v>
      </c>
      <c r="J627" s="131">
        <f t="shared" si="52"/>
        <v>12000000</v>
      </c>
      <c r="K627" s="133" t="s">
        <v>85</v>
      </c>
      <c r="L627" s="41" t="s">
        <v>2314</v>
      </c>
      <c r="M627" s="127">
        <v>43007</v>
      </c>
      <c r="N627" s="127">
        <v>43097</v>
      </c>
      <c r="O627" s="127">
        <v>43097</v>
      </c>
      <c r="P627" s="134">
        <f t="shared" si="53"/>
        <v>90</v>
      </c>
      <c r="Q627" s="136">
        <f t="shared" si="54"/>
        <v>3</v>
      </c>
      <c r="R627" s="58"/>
      <c r="S627" s="47"/>
      <c r="T627" s="47"/>
      <c r="U627" s="47"/>
      <c r="V627" s="47"/>
      <c r="W627" s="47"/>
      <c r="X627" s="139">
        <f t="shared" si="51"/>
        <v>0</v>
      </c>
      <c r="Y627" s="48"/>
      <c r="Z627" s="49"/>
      <c r="AA627" s="47"/>
      <c r="AB627" s="47"/>
      <c r="AC627" s="47"/>
      <c r="AD627" s="47"/>
      <c r="AE627" s="47"/>
      <c r="AF627" s="47"/>
      <c r="AG627" s="41"/>
      <c r="AH627" s="41"/>
      <c r="AI627" s="41"/>
      <c r="AJ627" s="41"/>
      <c r="AK627" s="51" t="e">
        <f>IF(#REF!="TERMINADO",100,100*(#REF!-M627+1)/P627)</f>
        <v>#REF!</v>
      </c>
      <c r="AL627" s="157"/>
      <c r="AM627" s="59"/>
      <c r="AN627" s="159"/>
      <c r="AO627" s="159"/>
      <c r="AP627" s="159"/>
      <c r="AQ627" s="41"/>
      <c r="AR627" s="107"/>
    </row>
    <row r="628" spans="1:44" s="167" customFormat="1" ht="17" thickTop="1" thickBot="1" x14ac:dyDescent="0.25">
      <c r="A628" s="185">
        <v>624</v>
      </c>
      <c r="B628" s="41" t="s">
        <v>146</v>
      </c>
      <c r="C628" s="39">
        <v>43007</v>
      </c>
      <c r="D628" s="39"/>
      <c r="E628" s="40" t="s">
        <v>3115</v>
      </c>
      <c r="F628" s="129" t="s">
        <v>66</v>
      </c>
      <c r="G628" s="126" t="s">
        <v>71</v>
      </c>
      <c r="H628" s="41" t="s">
        <v>2079</v>
      </c>
      <c r="I628" s="42">
        <v>9900000</v>
      </c>
      <c r="J628" s="131">
        <f t="shared" si="52"/>
        <v>9900000</v>
      </c>
      <c r="K628" s="133" t="s">
        <v>85</v>
      </c>
      <c r="L628" s="41" t="s">
        <v>3116</v>
      </c>
      <c r="M628" s="127">
        <v>43007</v>
      </c>
      <c r="N628" s="127">
        <v>43097</v>
      </c>
      <c r="O628" s="127">
        <v>43097</v>
      </c>
      <c r="P628" s="134">
        <f t="shared" si="53"/>
        <v>90</v>
      </c>
      <c r="Q628" s="136">
        <f t="shared" si="54"/>
        <v>3</v>
      </c>
      <c r="R628" s="58"/>
      <c r="S628" s="47"/>
      <c r="T628" s="47"/>
      <c r="U628" s="47"/>
      <c r="V628" s="47"/>
      <c r="W628" s="47"/>
      <c r="X628" s="139">
        <f t="shared" si="51"/>
        <v>0</v>
      </c>
      <c r="Y628" s="48"/>
      <c r="Z628" s="49"/>
      <c r="AA628" s="47"/>
      <c r="AB628" s="47"/>
      <c r="AC628" s="47"/>
      <c r="AD628" s="47"/>
      <c r="AE628" s="47"/>
      <c r="AF628" s="47"/>
      <c r="AG628" s="41"/>
      <c r="AH628" s="41"/>
      <c r="AI628" s="41"/>
      <c r="AJ628" s="41"/>
      <c r="AK628" s="51" t="e">
        <f>IF(#REF!="TERMINADO",100,100*(#REF!-M628+1)/P628)</f>
        <v>#REF!</v>
      </c>
      <c r="AL628" s="157"/>
      <c r="AM628" s="59"/>
      <c r="AN628" s="159"/>
      <c r="AO628" s="159"/>
      <c r="AP628" s="159"/>
      <c r="AQ628" s="41"/>
      <c r="AR628" s="107"/>
    </row>
    <row r="629" spans="1:44" s="167" customFormat="1" ht="17" thickTop="1" thickBot="1" x14ac:dyDescent="0.25">
      <c r="A629" s="185">
        <v>625</v>
      </c>
      <c r="B629" s="41" t="s">
        <v>63</v>
      </c>
      <c r="C629" s="39">
        <v>43007</v>
      </c>
      <c r="D629" s="39"/>
      <c r="E629" s="40" t="s">
        <v>3117</v>
      </c>
      <c r="F629" s="129" t="s">
        <v>66</v>
      </c>
      <c r="G629" s="126" t="s">
        <v>75</v>
      </c>
      <c r="H629" s="41" t="s">
        <v>2079</v>
      </c>
      <c r="I629" s="42">
        <v>10500000</v>
      </c>
      <c r="J629" s="131">
        <f t="shared" si="52"/>
        <v>10500000</v>
      </c>
      <c r="K629" s="133" t="s">
        <v>85</v>
      </c>
      <c r="L629" s="41" t="s">
        <v>3118</v>
      </c>
      <c r="M629" s="127">
        <v>43007</v>
      </c>
      <c r="N629" s="127">
        <v>43097</v>
      </c>
      <c r="O629" s="127">
        <v>43097</v>
      </c>
      <c r="P629" s="134">
        <f t="shared" si="53"/>
        <v>90</v>
      </c>
      <c r="Q629" s="136">
        <f t="shared" si="54"/>
        <v>3</v>
      </c>
      <c r="R629" s="58"/>
      <c r="S629" s="47"/>
      <c r="T629" s="47"/>
      <c r="U629" s="47"/>
      <c r="V629" s="47"/>
      <c r="W629" s="47"/>
      <c r="X629" s="139">
        <f t="shared" si="51"/>
        <v>0</v>
      </c>
      <c r="Y629" s="48"/>
      <c r="Z629" s="49"/>
      <c r="AA629" s="47"/>
      <c r="AB629" s="47"/>
      <c r="AC629" s="47"/>
      <c r="AD629" s="47"/>
      <c r="AE629" s="47"/>
      <c r="AF629" s="47"/>
      <c r="AG629" s="41"/>
      <c r="AH629" s="41"/>
      <c r="AI629" s="41"/>
      <c r="AJ629" s="41"/>
      <c r="AK629" s="51" t="e">
        <f>IF(#REF!="TERMINADO",100,100*(#REF!-M629+1)/P629)</f>
        <v>#REF!</v>
      </c>
      <c r="AL629" s="157"/>
      <c r="AM629" s="59"/>
      <c r="AN629" s="159"/>
      <c r="AO629" s="159"/>
      <c r="AP629" s="159"/>
      <c r="AQ629" s="41"/>
      <c r="AR629" s="107"/>
    </row>
    <row r="630" spans="1:44" s="167" customFormat="1" ht="17" thickTop="1" thickBot="1" x14ac:dyDescent="0.25">
      <c r="A630" s="185">
        <v>626</v>
      </c>
      <c r="B630" s="41" t="s">
        <v>146</v>
      </c>
      <c r="C630" s="39">
        <v>43010</v>
      </c>
      <c r="D630" s="39"/>
      <c r="E630" s="40" t="s">
        <v>3119</v>
      </c>
      <c r="F630" s="129" t="s">
        <v>66</v>
      </c>
      <c r="G630" s="126" t="s">
        <v>71</v>
      </c>
      <c r="H630" s="41" t="s">
        <v>2079</v>
      </c>
      <c r="I630" s="42">
        <v>9000000</v>
      </c>
      <c r="J630" s="131">
        <f t="shared" si="52"/>
        <v>9000000</v>
      </c>
      <c r="K630" s="133" t="s">
        <v>85</v>
      </c>
      <c r="L630" s="41" t="s">
        <v>3120</v>
      </c>
      <c r="M630" s="127">
        <v>43013</v>
      </c>
      <c r="N630" s="127">
        <v>43100</v>
      </c>
      <c r="O630" s="127">
        <v>43100</v>
      </c>
      <c r="P630" s="134">
        <f t="shared" si="53"/>
        <v>87</v>
      </c>
      <c r="Q630" s="136">
        <f t="shared" si="54"/>
        <v>2.9</v>
      </c>
      <c r="R630" s="58"/>
      <c r="S630" s="47"/>
      <c r="T630" s="47"/>
      <c r="U630" s="47"/>
      <c r="V630" s="47"/>
      <c r="W630" s="47"/>
      <c r="X630" s="139">
        <f t="shared" si="51"/>
        <v>0</v>
      </c>
      <c r="Y630" s="48"/>
      <c r="Z630" s="49"/>
      <c r="AA630" s="47"/>
      <c r="AB630" s="47"/>
      <c r="AC630" s="47"/>
      <c r="AD630" s="47"/>
      <c r="AE630" s="47"/>
      <c r="AF630" s="47"/>
      <c r="AG630" s="41"/>
      <c r="AH630" s="41"/>
      <c r="AI630" s="41"/>
      <c r="AJ630" s="41"/>
      <c r="AK630" s="51" t="e">
        <f>IF(#REF!="TERMINADO",100,100*(#REF!-M630+1)/P630)</f>
        <v>#REF!</v>
      </c>
      <c r="AL630" s="157"/>
      <c r="AM630" s="59"/>
      <c r="AN630" s="159"/>
      <c r="AO630" s="159"/>
      <c r="AP630" s="159"/>
      <c r="AQ630" s="41"/>
      <c r="AR630" s="107"/>
    </row>
    <row r="631" spans="1:44" s="167" customFormat="1" ht="17" thickTop="1" thickBot="1" x14ac:dyDescent="0.25">
      <c r="A631" s="185">
        <v>627</v>
      </c>
      <c r="B631" s="41" t="s">
        <v>166</v>
      </c>
      <c r="C631" s="39">
        <v>43010</v>
      </c>
      <c r="D631" s="39"/>
      <c r="E631" s="40" t="s">
        <v>3121</v>
      </c>
      <c r="F631" s="129" t="s">
        <v>66</v>
      </c>
      <c r="G631" s="126" t="s">
        <v>75</v>
      </c>
      <c r="H631" s="41" t="s">
        <v>2079</v>
      </c>
      <c r="I631" s="42">
        <v>12000000</v>
      </c>
      <c r="J631" s="131">
        <f t="shared" si="52"/>
        <v>12000000</v>
      </c>
      <c r="K631" s="133" t="s">
        <v>85</v>
      </c>
      <c r="L631" s="41" t="s">
        <v>2072</v>
      </c>
      <c r="M631" s="127">
        <v>43013</v>
      </c>
      <c r="N631" s="127">
        <v>43100</v>
      </c>
      <c r="O631" s="127">
        <v>43100</v>
      </c>
      <c r="P631" s="134">
        <f t="shared" si="53"/>
        <v>87</v>
      </c>
      <c r="Q631" s="136">
        <f t="shared" si="54"/>
        <v>2.9</v>
      </c>
      <c r="R631" s="58"/>
      <c r="S631" s="47"/>
      <c r="T631" s="47"/>
      <c r="U631" s="47"/>
      <c r="V631" s="47"/>
      <c r="W631" s="47"/>
      <c r="X631" s="139">
        <f t="shared" si="51"/>
        <v>0</v>
      </c>
      <c r="Y631" s="48"/>
      <c r="Z631" s="49"/>
      <c r="AA631" s="47"/>
      <c r="AB631" s="47"/>
      <c r="AC631" s="47"/>
      <c r="AD631" s="47"/>
      <c r="AE631" s="47"/>
      <c r="AF631" s="47"/>
      <c r="AG631" s="41"/>
      <c r="AH631" s="41"/>
      <c r="AI631" s="41"/>
      <c r="AJ631" s="41"/>
      <c r="AK631" s="51" t="e">
        <f>IF(#REF!="TERMINADO",100,100*(#REF!-M631+1)/P631)</f>
        <v>#REF!</v>
      </c>
      <c r="AL631" s="157"/>
      <c r="AM631" s="59"/>
      <c r="AN631" s="159"/>
      <c r="AO631" s="159"/>
      <c r="AP631" s="159"/>
      <c r="AQ631" s="41"/>
      <c r="AR631" s="107"/>
    </row>
    <row r="632" spans="1:44" s="167" customFormat="1" ht="17" thickTop="1" thickBot="1" x14ac:dyDescent="0.25">
      <c r="A632" s="185">
        <v>628</v>
      </c>
      <c r="B632" s="41" t="s">
        <v>146</v>
      </c>
      <c r="C632" s="39">
        <v>43010</v>
      </c>
      <c r="D632" s="39"/>
      <c r="E632" s="40" t="s">
        <v>3122</v>
      </c>
      <c r="F632" s="129" t="s">
        <v>66</v>
      </c>
      <c r="G632" s="126" t="s">
        <v>71</v>
      </c>
      <c r="H632" s="41" t="s">
        <v>2079</v>
      </c>
      <c r="I632" s="42">
        <v>8250000</v>
      </c>
      <c r="J632" s="131">
        <f t="shared" si="52"/>
        <v>8250000</v>
      </c>
      <c r="K632" s="133" t="s">
        <v>85</v>
      </c>
      <c r="L632" s="41" t="s">
        <v>3123</v>
      </c>
      <c r="M632" s="127">
        <v>43010</v>
      </c>
      <c r="N632" s="127">
        <v>43100</v>
      </c>
      <c r="O632" s="127">
        <v>43100</v>
      </c>
      <c r="P632" s="134">
        <f t="shared" si="53"/>
        <v>90</v>
      </c>
      <c r="Q632" s="136">
        <f t="shared" si="54"/>
        <v>3</v>
      </c>
      <c r="R632" s="58"/>
      <c r="S632" s="47"/>
      <c r="T632" s="47"/>
      <c r="U632" s="47"/>
      <c r="V632" s="47"/>
      <c r="W632" s="47"/>
      <c r="X632" s="139">
        <f t="shared" si="51"/>
        <v>0</v>
      </c>
      <c r="Y632" s="48"/>
      <c r="Z632" s="49"/>
      <c r="AA632" s="47"/>
      <c r="AB632" s="47"/>
      <c r="AC632" s="47"/>
      <c r="AD632" s="47"/>
      <c r="AE632" s="47"/>
      <c r="AF632" s="47"/>
      <c r="AG632" s="41"/>
      <c r="AH632" s="41"/>
      <c r="AI632" s="41"/>
      <c r="AJ632" s="41"/>
      <c r="AK632" s="51" t="e">
        <f>IF(#REF!="TERMINADO",100,100*(#REF!-M632+1)/P632)</f>
        <v>#REF!</v>
      </c>
      <c r="AL632" s="157"/>
      <c r="AM632" s="59"/>
      <c r="AN632" s="159"/>
      <c r="AO632" s="159"/>
      <c r="AP632" s="159"/>
      <c r="AQ632" s="41"/>
      <c r="AR632" s="107"/>
    </row>
    <row r="633" spans="1:44" s="167" customFormat="1" ht="17" thickTop="1" thickBot="1" x14ac:dyDescent="0.25">
      <c r="A633" s="185">
        <v>629</v>
      </c>
      <c r="B633" s="41" t="s">
        <v>2223</v>
      </c>
      <c r="C633" s="39">
        <v>43010</v>
      </c>
      <c r="D633" s="39"/>
      <c r="E633" s="40" t="s">
        <v>3124</v>
      </c>
      <c r="F633" s="129" t="s">
        <v>66</v>
      </c>
      <c r="G633" s="126" t="s">
        <v>71</v>
      </c>
      <c r="H633" s="41" t="s">
        <v>2079</v>
      </c>
      <c r="I633" s="42">
        <v>7800000</v>
      </c>
      <c r="J633" s="131">
        <f t="shared" si="52"/>
        <v>7800000</v>
      </c>
      <c r="K633" s="133" t="s">
        <v>85</v>
      </c>
      <c r="L633" s="41" t="s">
        <v>619</v>
      </c>
      <c r="M633" s="127">
        <v>43010</v>
      </c>
      <c r="N633" s="127">
        <v>43100</v>
      </c>
      <c r="O633" s="127">
        <v>43100</v>
      </c>
      <c r="P633" s="134">
        <f t="shared" si="53"/>
        <v>90</v>
      </c>
      <c r="Q633" s="136">
        <f t="shared" si="54"/>
        <v>3</v>
      </c>
      <c r="R633" s="58"/>
      <c r="S633" s="47"/>
      <c r="T633" s="47"/>
      <c r="U633" s="47"/>
      <c r="V633" s="47"/>
      <c r="W633" s="47"/>
      <c r="X633" s="139">
        <f t="shared" si="51"/>
        <v>0</v>
      </c>
      <c r="Y633" s="48"/>
      <c r="Z633" s="49"/>
      <c r="AA633" s="47"/>
      <c r="AB633" s="47"/>
      <c r="AC633" s="47"/>
      <c r="AD633" s="47"/>
      <c r="AE633" s="47"/>
      <c r="AF633" s="47"/>
      <c r="AG633" s="41"/>
      <c r="AH633" s="41"/>
      <c r="AI633" s="41"/>
      <c r="AJ633" s="41"/>
      <c r="AK633" s="51" t="e">
        <f>IF(#REF!="TERMINADO",100,100*(#REF!-M633+1)/P633)</f>
        <v>#REF!</v>
      </c>
      <c r="AL633" s="157"/>
      <c r="AM633" s="59"/>
      <c r="AN633" s="159"/>
      <c r="AO633" s="159"/>
      <c r="AP633" s="159"/>
      <c r="AQ633" s="41"/>
      <c r="AR633" s="107"/>
    </row>
    <row r="634" spans="1:44" s="167" customFormat="1" ht="17" thickTop="1" thickBot="1" x14ac:dyDescent="0.25">
      <c r="A634" s="185">
        <v>630</v>
      </c>
      <c r="B634" s="41" t="s">
        <v>2011</v>
      </c>
      <c r="C634" s="39">
        <v>43010</v>
      </c>
      <c r="D634" s="39"/>
      <c r="E634" s="40" t="s">
        <v>3125</v>
      </c>
      <c r="F634" s="129" t="s">
        <v>66</v>
      </c>
      <c r="G634" s="126" t="s">
        <v>71</v>
      </c>
      <c r="H634" s="41" t="s">
        <v>2079</v>
      </c>
      <c r="I634" s="42">
        <v>9900000</v>
      </c>
      <c r="J634" s="131">
        <f t="shared" si="52"/>
        <v>9900000</v>
      </c>
      <c r="K634" s="133" t="s">
        <v>85</v>
      </c>
      <c r="L634" s="41" t="s">
        <v>3126</v>
      </c>
      <c r="M634" s="127">
        <v>43010</v>
      </c>
      <c r="N634" s="127">
        <v>43100</v>
      </c>
      <c r="O634" s="127">
        <v>43100</v>
      </c>
      <c r="P634" s="134">
        <f t="shared" si="53"/>
        <v>90</v>
      </c>
      <c r="Q634" s="136">
        <f t="shared" si="54"/>
        <v>3</v>
      </c>
      <c r="R634" s="58"/>
      <c r="S634" s="47"/>
      <c r="T634" s="47"/>
      <c r="U634" s="47"/>
      <c r="V634" s="47"/>
      <c r="W634" s="47"/>
      <c r="X634" s="139">
        <f t="shared" si="51"/>
        <v>0</v>
      </c>
      <c r="Y634" s="48"/>
      <c r="Z634" s="49"/>
      <c r="AA634" s="47"/>
      <c r="AB634" s="47"/>
      <c r="AC634" s="47"/>
      <c r="AD634" s="47"/>
      <c r="AE634" s="47"/>
      <c r="AF634" s="47"/>
      <c r="AG634" s="41"/>
      <c r="AH634" s="41"/>
      <c r="AI634" s="41"/>
      <c r="AJ634" s="41"/>
      <c r="AK634" s="51" t="e">
        <f>IF(#REF!="TERMINADO",100,100*(#REF!-M634+1)/P634)</f>
        <v>#REF!</v>
      </c>
      <c r="AL634" s="157"/>
      <c r="AM634" s="59"/>
      <c r="AN634" s="159"/>
      <c r="AO634" s="159"/>
      <c r="AP634" s="159"/>
      <c r="AQ634" s="41"/>
      <c r="AR634" s="107"/>
    </row>
    <row r="635" spans="1:44" s="167" customFormat="1" ht="17" thickTop="1" thickBot="1" x14ac:dyDescent="0.25">
      <c r="A635" s="185">
        <v>631</v>
      </c>
      <c r="B635" s="41" t="s">
        <v>175</v>
      </c>
      <c r="C635" s="39">
        <v>43010</v>
      </c>
      <c r="D635" s="39"/>
      <c r="E635" s="40" t="s">
        <v>3127</v>
      </c>
      <c r="F635" s="129" t="s">
        <v>66</v>
      </c>
      <c r="G635" s="126" t="s">
        <v>71</v>
      </c>
      <c r="H635" s="41" t="s">
        <v>2079</v>
      </c>
      <c r="I635" s="42">
        <v>9000000</v>
      </c>
      <c r="J635" s="131">
        <f t="shared" si="52"/>
        <v>9000000</v>
      </c>
      <c r="K635" s="133" t="s">
        <v>85</v>
      </c>
      <c r="L635" s="41" t="s">
        <v>3128</v>
      </c>
      <c r="M635" s="127">
        <v>43010</v>
      </c>
      <c r="N635" s="127">
        <v>43100</v>
      </c>
      <c r="O635" s="127">
        <v>43100</v>
      </c>
      <c r="P635" s="134">
        <f t="shared" si="53"/>
        <v>90</v>
      </c>
      <c r="Q635" s="136">
        <f t="shared" si="54"/>
        <v>3</v>
      </c>
      <c r="R635" s="58"/>
      <c r="S635" s="47"/>
      <c r="T635" s="47"/>
      <c r="U635" s="47"/>
      <c r="V635" s="47"/>
      <c r="W635" s="47"/>
      <c r="X635" s="139">
        <f t="shared" si="51"/>
        <v>0</v>
      </c>
      <c r="Y635" s="48"/>
      <c r="Z635" s="49"/>
      <c r="AA635" s="47"/>
      <c r="AB635" s="47"/>
      <c r="AC635" s="47"/>
      <c r="AD635" s="47"/>
      <c r="AE635" s="47"/>
      <c r="AF635" s="47"/>
      <c r="AG635" s="41"/>
      <c r="AH635" s="41"/>
      <c r="AI635" s="41"/>
      <c r="AJ635" s="41"/>
      <c r="AK635" s="51" t="e">
        <f>IF(#REF!="TERMINADO",100,100*(#REF!-M635+1)/P635)</f>
        <v>#REF!</v>
      </c>
      <c r="AL635" s="157"/>
      <c r="AM635" s="59"/>
      <c r="AN635" s="159"/>
      <c r="AO635" s="159"/>
      <c r="AP635" s="159"/>
      <c r="AQ635" s="41"/>
      <c r="AR635" s="107"/>
    </row>
    <row r="636" spans="1:44" s="167" customFormat="1" ht="17" thickTop="1" thickBot="1" x14ac:dyDescent="0.25">
      <c r="A636" s="185">
        <v>632</v>
      </c>
      <c r="B636" s="41" t="s">
        <v>2223</v>
      </c>
      <c r="C636" s="39">
        <v>43010</v>
      </c>
      <c r="D636" s="39"/>
      <c r="E636" s="40" t="s">
        <v>3129</v>
      </c>
      <c r="F636" s="129" t="s">
        <v>66</v>
      </c>
      <c r="G636" s="126" t="s">
        <v>75</v>
      </c>
      <c r="H636" s="41" t="s">
        <v>2079</v>
      </c>
      <c r="I636" s="42">
        <v>10500000</v>
      </c>
      <c r="J636" s="131">
        <f t="shared" si="52"/>
        <v>10500000</v>
      </c>
      <c r="K636" s="133" t="s">
        <v>85</v>
      </c>
      <c r="L636" s="41" t="s">
        <v>2493</v>
      </c>
      <c r="M636" s="127">
        <v>43010</v>
      </c>
      <c r="N636" s="127">
        <v>43100</v>
      </c>
      <c r="O636" s="127">
        <v>43100</v>
      </c>
      <c r="P636" s="134">
        <f t="shared" si="53"/>
        <v>90</v>
      </c>
      <c r="Q636" s="136">
        <f t="shared" si="54"/>
        <v>3</v>
      </c>
      <c r="R636" s="58"/>
      <c r="S636" s="47"/>
      <c r="T636" s="47"/>
      <c r="U636" s="47"/>
      <c r="V636" s="47"/>
      <c r="W636" s="47"/>
      <c r="X636" s="139">
        <f t="shared" si="51"/>
        <v>0</v>
      </c>
      <c r="Y636" s="48"/>
      <c r="Z636" s="49"/>
      <c r="AA636" s="47"/>
      <c r="AB636" s="47"/>
      <c r="AC636" s="47"/>
      <c r="AD636" s="47"/>
      <c r="AE636" s="47"/>
      <c r="AF636" s="47"/>
      <c r="AG636" s="41"/>
      <c r="AH636" s="41"/>
      <c r="AI636" s="41"/>
      <c r="AJ636" s="41"/>
      <c r="AK636" s="51" t="e">
        <f>IF(#REF!="TERMINADO",100,100*(#REF!-M636+1)/P636)</f>
        <v>#REF!</v>
      </c>
      <c r="AL636" s="157"/>
      <c r="AM636" s="59"/>
      <c r="AN636" s="159"/>
      <c r="AO636" s="159"/>
      <c r="AP636" s="159"/>
      <c r="AQ636" s="41"/>
      <c r="AR636" s="107"/>
    </row>
    <row r="637" spans="1:44" s="167" customFormat="1" ht="17" thickTop="1" thickBot="1" x14ac:dyDescent="0.25">
      <c r="A637" s="185">
        <v>633</v>
      </c>
      <c r="B637" s="41" t="s">
        <v>2223</v>
      </c>
      <c r="C637" s="39">
        <v>43011</v>
      </c>
      <c r="D637" s="39"/>
      <c r="E637" s="40" t="s">
        <v>3130</v>
      </c>
      <c r="F637" s="129" t="s">
        <v>66</v>
      </c>
      <c r="G637" s="126" t="s">
        <v>75</v>
      </c>
      <c r="H637" s="41" t="s">
        <v>2079</v>
      </c>
      <c r="I637" s="42">
        <v>10050000</v>
      </c>
      <c r="J637" s="131">
        <f t="shared" si="52"/>
        <v>10050000</v>
      </c>
      <c r="K637" s="133" t="s">
        <v>85</v>
      </c>
      <c r="L637" s="41" t="s">
        <v>2578</v>
      </c>
      <c r="M637" s="127">
        <v>43011</v>
      </c>
      <c r="N637" s="127">
        <v>43100</v>
      </c>
      <c r="O637" s="127">
        <v>43100</v>
      </c>
      <c r="P637" s="134">
        <f t="shared" si="53"/>
        <v>89</v>
      </c>
      <c r="Q637" s="136">
        <f t="shared" si="54"/>
        <v>2.9666666666666668</v>
      </c>
      <c r="R637" s="58"/>
      <c r="S637" s="47"/>
      <c r="T637" s="47"/>
      <c r="U637" s="47"/>
      <c r="V637" s="47"/>
      <c r="W637" s="47"/>
      <c r="X637" s="139">
        <f t="shared" si="51"/>
        <v>0</v>
      </c>
      <c r="Y637" s="48"/>
      <c r="Z637" s="49"/>
      <c r="AA637" s="47"/>
      <c r="AB637" s="47"/>
      <c r="AC637" s="47"/>
      <c r="AD637" s="47"/>
      <c r="AE637" s="47"/>
      <c r="AF637" s="47"/>
      <c r="AG637" s="41"/>
      <c r="AH637" s="41"/>
      <c r="AI637" s="41"/>
      <c r="AJ637" s="41"/>
      <c r="AK637" s="51" t="e">
        <f>IF(#REF!="TERMINADO",100,100*(#REF!-M637+1)/P637)</f>
        <v>#REF!</v>
      </c>
      <c r="AL637" s="157"/>
      <c r="AM637" s="59"/>
      <c r="AN637" s="159"/>
      <c r="AO637" s="159"/>
      <c r="AP637" s="159"/>
      <c r="AQ637" s="41"/>
      <c r="AR637" s="107"/>
    </row>
    <row r="638" spans="1:44" s="167" customFormat="1" ht="17" thickTop="1" thickBot="1" x14ac:dyDescent="0.25">
      <c r="A638" s="185">
        <v>634</v>
      </c>
      <c r="B638" s="41" t="s">
        <v>146</v>
      </c>
      <c r="C638" s="39">
        <v>43011</v>
      </c>
      <c r="D638" s="39"/>
      <c r="E638" s="40" t="s">
        <v>3131</v>
      </c>
      <c r="F638" s="129" t="s">
        <v>66</v>
      </c>
      <c r="G638" s="126" t="s">
        <v>71</v>
      </c>
      <c r="H638" s="41" t="s">
        <v>2079</v>
      </c>
      <c r="I638" s="42">
        <v>9900000</v>
      </c>
      <c r="J638" s="131">
        <f t="shared" si="52"/>
        <v>9900000</v>
      </c>
      <c r="K638" s="133" t="s">
        <v>85</v>
      </c>
      <c r="L638" s="41" t="s">
        <v>3132</v>
      </c>
      <c r="M638" s="127">
        <v>43011</v>
      </c>
      <c r="N638" s="127">
        <v>43100</v>
      </c>
      <c r="O638" s="127">
        <v>43100</v>
      </c>
      <c r="P638" s="134">
        <f t="shared" si="53"/>
        <v>89</v>
      </c>
      <c r="Q638" s="136">
        <f t="shared" si="54"/>
        <v>2.9666666666666668</v>
      </c>
      <c r="R638" s="58"/>
      <c r="S638" s="47"/>
      <c r="T638" s="47"/>
      <c r="U638" s="47"/>
      <c r="V638" s="47"/>
      <c r="W638" s="47"/>
      <c r="X638" s="139">
        <f t="shared" si="51"/>
        <v>0</v>
      </c>
      <c r="Y638" s="48"/>
      <c r="Z638" s="49"/>
      <c r="AA638" s="47"/>
      <c r="AB638" s="47"/>
      <c r="AC638" s="47"/>
      <c r="AD638" s="47"/>
      <c r="AE638" s="47"/>
      <c r="AF638" s="47"/>
      <c r="AG638" s="41"/>
      <c r="AH638" s="41"/>
      <c r="AI638" s="41"/>
      <c r="AJ638" s="41"/>
      <c r="AK638" s="51" t="e">
        <f>IF(#REF!="TERMINADO",100,100*(#REF!-M638+1)/P638)</f>
        <v>#REF!</v>
      </c>
      <c r="AL638" s="157"/>
      <c r="AM638" s="59"/>
      <c r="AN638" s="159"/>
      <c r="AO638" s="159"/>
      <c r="AP638" s="159"/>
      <c r="AQ638" s="41"/>
      <c r="AR638" s="107"/>
    </row>
    <row r="639" spans="1:44" s="167" customFormat="1" ht="17" thickTop="1" thickBot="1" x14ac:dyDescent="0.25">
      <c r="A639" s="185">
        <v>635</v>
      </c>
      <c r="B639" s="41" t="s">
        <v>146</v>
      </c>
      <c r="C639" s="39">
        <v>43011</v>
      </c>
      <c r="D639" s="39"/>
      <c r="E639" s="40" t="s">
        <v>3133</v>
      </c>
      <c r="F639" s="129" t="s">
        <v>66</v>
      </c>
      <c r="G639" s="126" t="s">
        <v>75</v>
      </c>
      <c r="H639" s="41" t="s">
        <v>2079</v>
      </c>
      <c r="I639" s="42">
        <v>15000000</v>
      </c>
      <c r="J639" s="131">
        <f t="shared" si="52"/>
        <v>15000000</v>
      </c>
      <c r="K639" s="133" t="s">
        <v>85</v>
      </c>
      <c r="L639" s="41" t="s">
        <v>3134</v>
      </c>
      <c r="M639" s="127">
        <v>43011</v>
      </c>
      <c r="N639" s="127">
        <v>43100</v>
      </c>
      <c r="O639" s="127">
        <v>43100</v>
      </c>
      <c r="P639" s="134">
        <f t="shared" si="53"/>
        <v>89</v>
      </c>
      <c r="Q639" s="136">
        <f t="shared" si="54"/>
        <v>2.9666666666666668</v>
      </c>
      <c r="R639" s="58"/>
      <c r="S639" s="47"/>
      <c r="T639" s="47"/>
      <c r="U639" s="47"/>
      <c r="V639" s="47"/>
      <c r="W639" s="47"/>
      <c r="X639" s="139">
        <f t="shared" si="51"/>
        <v>0</v>
      </c>
      <c r="Y639" s="48"/>
      <c r="Z639" s="49"/>
      <c r="AA639" s="47"/>
      <c r="AB639" s="47"/>
      <c r="AC639" s="47"/>
      <c r="AD639" s="47"/>
      <c r="AE639" s="47"/>
      <c r="AF639" s="47"/>
      <c r="AG639" s="41"/>
      <c r="AH639" s="41"/>
      <c r="AI639" s="41"/>
      <c r="AJ639" s="41"/>
      <c r="AK639" s="51" t="e">
        <f>IF(#REF!="TERMINADO",100,100*(#REF!-M639+1)/P639)</f>
        <v>#REF!</v>
      </c>
      <c r="AL639" s="157"/>
      <c r="AM639" s="59"/>
      <c r="AN639" s="159"/>
      <c r="AO639" s="159"/>
      <c r="AP639" s="159"/>
      <c r="AQ639" s="41"/>
      <c r="AR639" s="107"/>
    </row>
    <row r="640" spans="1:44" s="167" customFormat="1" ht="17" thickTop="1" thickBot="1" x14ac:dyDescent="0.25">
      <c r="A640" s="185">
        <v>636</v>
      </c>
      <c r="B640" s="41" t="s">
        <v>146</v>
      </c>
      <c r="C640" s="39">
        <v>43011</v>
      </c>
      <c r="D640" s="39"/>
      <c r="E640" s="40" t="s">
        <v>3135</v>
      </c>
      <c r="F640" s="129" t="s">
        <v>66</v>
      </c>
      <c r="G640" s="126" t="s">
        <v>75</v>
      </c>
      <c r="H640" s="41" t="s">
        <v>2079</v>
      </c>
      <c r="I640" s="42">
        <v>24000000</v>
      </c>
      <c r="J640" s="131">
        <f t="shared" si="52"/>
        <v>24000000</v>
      </c>
      <c r="K640" s="133" t="s">
        <v>85</v>
      </c>
      <c r="L640" s="41" t="s">
        <v>3136</v>
      </c>
      <c r="M640" s="127">
        <v>43011</v>
      </c>
      <c r="N640" s="127">
        <v>43100</v>
      </c>
      <c r="O640" s="127">
        <v>43100</v>
      </c>
      <c r="P640" s="134">
        <f t="shared" si="53"/>
        <v>89</v>
      </c>
      <c r="Q640" s="136">
        <f t="shared" si="54"/>
        <v>2.9666666666666668</v>
      </c>
      <c r="R640" s="58"/>
      <c r="S640" s="47"/>
      <c r="T640" s="47"/>
      <c r="U640" s="47"/>
      <c r="V640" s="47"/>
      <c r="W640" s="47"/>
      <c r="X640" s="139">
        <f t="shared" si="51"/>
        <v>0</v>
      </c>
      <c r="Y640" s="48"/>
      <c r="Z640" s="49"/>
      <c r="AA640" s="47"/>
      <c r="AB640" s="47"/>
      <c r="AC640" s="47"/>
      <c r="AD640" s="47"/>
      <c r="AE640" s="47"/>
      <c r="AF640" s="47"/>
      <c r="AG640" s="41"/>
      <c r="AH640" s="41"/>
      <c r="AI640" s="41"/>
      <c r="AJ640" s="41"/>
      <c r="AK640" s="51" t="e">
        <f>IF(#REF!="TERMINADO",100,100*(#REF!-M640+1)/P640)</f>
        <v>#REF!</v>
      </c>
      <c r="AL640" s="157"/>
      <c r="AM640" s="59"/>
      <c r="AN640" s="159"/>
      <c r="AO640" s="159"/>
      <c r="AP640" s="159"/>
      <c r="AQ640" s="41"/>
      <c r="AR640" s="107"/>
    </row>
    <row r="641" spans="1:44" s="167" customFormat="1" ht="17" thickTop="1" thickBot="1" x14ac:dyDescent="0.25">
      <c r="A641" s="185">
        <v>637</v>
      </c>
      <c r="B641" s="41" t="s">
        <v>1987</v>
      </c>
      <c r="C641" s="39">
        <v>43011</v>
      </c>
      <c r="D641" s="39"/>
      <c r="E641" s="40" t="s">
        <v>3137</v>
      </c>
      <c r="F641" s="129" t="s">
        <v>66</v>
      </c>
      <c r="G641" s="126" t="s">
        <v>75</v>
      </c>
      <c r="H641" s="41" t="s">
        <v>2079</v>
      </c>
      <c r="I641" s="42">
        <v>21420000</v>
      </c>
      <c r="J641" s="131">
        <f t="shared" si="52"/>
        <v>21420000</v>
      </c>
      <c r="K641" s="133" t="s">
        <v>85</v>
      </c>
      <c r="L641" s="41" t="s">
        <v>2374</v>
      </c>
      <c r="M641" s="127">
        <v>43011</v>
      </c>
      <c r="N641" s="127">
        <v>43100</v>
      </c>
      <c r="O641" s="127">
        <v>43100</v>
      </c>
      <c r="P641" s="134">
        <f t="shared" si="53"/>
        <v>89</v>
      </c>
      <c r="Q641" s="136">
        <f t="shared" si="54"/>
        <v>2.9666666666666668</v>
      </c>
      <c r="R641" s="58"/>
      <c r="S641" s="47"/>
      <c r="T641" s="47"/>
      <c r="U641" s="47"/>
      <c r="V641" s="47"/>
      <c r="W641" s="47"/>
      <c r="X641" s="139">
        <f t="shared" si="51"/>
        <v>0</v>
      </c>
      <c r="Y641" s="48"/>
      <c r="Z641" s="49"/>
      <c r="AA641" s="47"/>
      <c r="AB641" s="47"/>
      <c r="AC641" s="47"/>
      <c r="AD641" s="47"/>
      <c r="AE641" s="47"/>
      <c r="AF641" s="47"/>
      <c r="AG641" s="41"/>
      <c r="AH641" s="41"/>
      <c r="AI641" s="41"/>
      <c r="AJ641" s="41"/>
      <c r="AK641" s="51" t="e">
        <f>IF(#REF!="TERMINADO",100,100*(#REF!-M641+1)/P641)</f>
        <v>#REF!</v>
      </c>
      <c r="AL641" s="157"/>
      <c r="AM641" s="59"/>
      <c r="AN641" s="159"/>
      <c r="AO641" s="159"/>
      <c r="AP641" s="159"/>
      <c r="AQ641" s="41"/>
      <c r="AR641" s="107"/>
    </row>
    <row r="642" spans="1:44" s="167" customFormat="1" ht="17" thickTop="1" thickBot="1" x14ac:dyDescent="0.25">
      <c r="A642" s="185">
        <v>638</v>
      </c>
      <c r="B642" s="41" t="s">
        <v>166</v>
      </c>
      <c r="C642" s="39">
        <v>43011</v>
      </c>
      <c r="D642" s="39"/>
      <c r="E642" s="40" t="s">
        <v>3138</v>
      </c>
      <c r="F642" s="129" t="s">
        <v>66</v>
      </c>
      <c r="G642" s="126" t="s">
        <v>75</v>
      </c>
      <c r="H642" s="41" t="s">
        <v>2079</v>
      </c>
      <c r="I642" s="42">
        <v>18000000</v>
      </c>
      <c r="J642" s="131">
        <f t="shared" si="52"/>
        <v>18000000</v>
      </c>
      <c r="K642" s="133" t="s">
        <v>85</v>
      </c>
      <c r="L642" s="41" t="s">
        <v>3139</v>
      </c>
      <c r="M642" s="127">
        <v>43011</v>
      </c>
      <c r="N642" s="127">
        <v>43100</v>
      </c>
      <c r="O642" s="127">
        <v>43100</v>
      </c>
      <c r="P642" s="134">
        <f t="shared" si="53"/>
        <v>89</v>
      </c>
      <c r="Q642" s="136">
        <f t="shared" si="54"/>
        <v>2.9666666666666668</v>
      </c>
      <c r="R642" s="58"/>
      <c r="S642" s="47"/>
      <c r="T642" s="47"/>
      <c r="U642" s="47"/>
      <c r="V642" s="47"/>
      <c r="W642" s="47"/>
      <c r="X642" s="139">
        <f t="shared" si="51"/>
        <v>0</v>
      </c>
      <c r="Y642" s="48"/>
      <c r="Z642" s="49"/>
      <c r="AA642" s="47"/>
      <c r="AB642" s="47"/>
      <c r="AC642" s="47"/>
      <c r="AD642" s="47"/>
      <c r="AE642" s="47"/>
      <c r="AF642" s="47"/>
      <c r="AG642" s="41"/>
      <c r="AH642" s="41"/>
      <c r="AI642" s="41"/>
      <c r="AJ642" s="41"/>
      <c r="AK642" s="51" t="e">
        <f>IF(#REF!="TERMINADO",100,100*(#REF!-M642+1)/P642)</f>
        <v>#REF!</v>
      </c>
      <c r="AL642" s="157"/>
      <c r="AM642" s="59"/>
      <c r="AN642" s="159"/>
      <c r="AO642" s="159"/>
      <c r="AP642" s="159"/>
      <c r="AQ642" s="41"/>
      <c r="AR642" s="107"/>
    </row>
    <row r="643" spans="1:44" s="167" customFormat="1" ht="17" thickTop="1" thickBot="1" x14ac:dyDescent="0.25">
      <c r="A643" s="185">
        <v>639</v>
      </c>
      <c r="B643" s="126" t="s">
        <v>444</v>
      </c>
      <c r="C643" s="39">
        <v>43011</v>
      </c>
      <c r="D643" s="39"/>
      <c r="E643" s="40" t="s">
        <v>3140</v>
      </c>
      <c r="F643" s="129" t="s">
        <v>66</v>
      </c>
      <c r="G643" s="126" t="s">
        <v>71</v>
      </c>
      <c r="H643" s="41" t="s">
        <v>2079</v>
      </c>
      <c r="I643" s="42">
        <v>7500000</v>
      </c>
      <c r="J643" s="131">
        <f t="shared" si="52"/>
        <v>7500000</v>
      </c>
      <c r="K643" s="133" t="s">
        <v>85</v>
      </c>
      <c r="L643" s="41" t="s">
        <v>3141</v>
      </c>
      <c r="M643" s="127">
        <v>43011</v>
      </c>
      <c r="N643" s="127">
        <v>43100</v>
      </c>
      <c r="O643" s="127">
        <v>43100</v>
      </c>
      <c r="P643" s="134">
        <f t="shared" si="53"/>
        <v>89</v>
      </c>
      <c r="Q643" s="136">
        <f t="shared" si="54"/>
        <v>2.9666666666666668</v>
      </c>
      <c r="R643" s="58"/>
      <c r="S643" s="47"/>
      <c r="T643" s="47"/>
      <c r="U643" s="47"/>
      <c r="V643" s="47"/>
      <c r="W643" s="47"/>
      <c r="X643" s="139">
        <f t="shared" si="51"/>
        <v>0</v>
      </c>
      <c r="Y643" s="48"/>
      <c r="Z643" s="49"/>
      <c r="AA643" s="47"/>
      <c r="AB643" s="47"/>
      <c r="AC643" s="47"/>
      <c r="AD643" s="47"/>
      <c r="AE643" s="47"/>
      <c r="AF643" s="47"/>
      <c r="AG643" s="41"/>
      <c r="AH643" s="41"/>
      <c r="AI643" s="41"/>
      <c r="AJ643" s="41"/>
      <c r="AK643" s="51" t="e">
        <f>IF(#REF!="TERMINADO",100,100*(#REF!-M643+1)/P643)</f>
        <v>#REF!</v>
      </c>
      <c r="AL643" s="157"/>
      <c r="AM643" s="59"/>
      <c r="AN643" s="159"/>
      <c r="AO643" s="159"/>
      <c r="AP643" s="159"/>
      <c r="AQ643" s="41"/>
      <c r="AR643" s="107"/>
    </row>
    <row r="644" spans="1:44" s="167" customFormat="1" ht="17" thickTop="1" thickBot="1" x14ac:dyDescent="0.25">
      <c r="A644" s="185">
        <v>640</v>
      </c>
      <c r="B644" s="41" t="s">
        <v>2210</v>
      </c>
      <c r="C644" s="39">
        <v>43011</v>
      </c>
      <c r="D644" s="39"/>
      <c r="E644" s="40" t="s">
        <v>3142</v>
      </c>
      <c r="F644" s="129" t="s">
        <v>66</v>
      </c>
      <c r="G644" s="126" t="s">
        <v>71</v>
      </c>
      <c r="H644" s="41" t="s">
        <v>2079</v>
      </c>
      <c r="I644" s="42">
        <v>8106666</v>
      </c>
      <c r="J644" s="131">
        <f t="shared" si="52"/>
        <v>8106666</v>
      </c>
      <c r="K644" s="133" t="s">
        <v>85</v>
      </c>
      <c r="L644" s="41" t="s">
        <v>3143</v>
      </c>
      <c r="M644" s="127">
        <v>43011</v>
      </c>
      <c r="N644" s="127">
        <v>43085</v>
      </c>
      <c r="O644" s="127">
        <v>43085</v>
      </c>
      <c r="P644" s="134">
        <f t="shared" si="53"/>
        <v>74</v>
      </c>
      <c r="Q644" s="136">
        <f t="shared" si="54"/>
        <v>2.4666666666666668</v>
      </c>
      <c r="R644" s="58"/>
      <c r="S644" s="47"/>
      <c r="T644" s="47"/>
      <c r="U644" s="47"/>
      <c r="V644" s="47"/>
      <c r="W644" s="47"/>
      <c r="X644" s="139">
        <f t="shared" ref="X644:X707" si="55">R644+U644</f>
        <v>0</v>
      </c>
      <c r="Y644" s="48"/>
      <c r="Z644" s="49"/>
      <c r="AA644" s="47"/>
      <c r="AB644" s="47"/>
      <c r="AC644" s="47"/>
      <c r="AD644" s="47"/>
      <c r="AE644" s="47"/>
      <c r="AF644" s="47"/>
      <c r="AG644" s="41"/>
      <c r="AH644" s="41"/>
      <c r="AI644" s="41"/>
      <c r="AJ644" s="41"/>
      <c r="AK644" s="51" t="e">
        <f>IF(#REF!="TERMINADO",100,100*(#REF!-M644+1)/P644)</f>
        <v>#REF!</v>
      </c>
      <c r="AL644" s="157"/>
      <c r="AM644" s="59"/>
      <c r="AN644" s="159"/>
      <c r="AO644" s="159"/>
      <c r="AP644" s="159"/>
      <c r="AQ644" s="41"/>
      <c r="AR644" s="107"/>
    </row>
    <row r="645" spans="1:44" s="167" customFormat="1" ht="17" thickTop="1" thickBot="1" x14ac:dyDescent="0.25">
      <c r="A645" s="185">
        <v>641</v>
      </c>
      <c r="B645" s="41" t="s">
        <v>146</v>
      </c>
      <c r="C645" s="39">
        <v>43011</v>
      </c>
      <c r="D645" s="39"/>
      <c r="E645" s="40" t="s">
        <v>3144</v>
      </c>
      <c r="F645" s="129" t="s">
        <v>66</v>
      </c>
      <c r="G645" s="126" t="s">
        <v>75</v>
      </c>
      <c r="H645" s="41" t="s">
        <v>2079</v>
      </c>
      <c r="I645" s="42">
        <v>12000000</v>
      </c>
      <c r="J645" s="131">
        <f t="shared" si="52"/>
        <v>12000000</v>
      </c>
      <c r="K645" s="133" t="s">
        <v>85</v>
      </c>
      <c r="L645" s="41" t="s">
        <v>3145</v>
      </c>
      <c r="M645" s="127">
        <v>43018</v>
      </c>
      <c r="N645" s="127">
        <v>43100</v>
      </c>
      <c r="O645" s="127">
        <v>43100</v>
      </c>
      <c r="P645" s="134">
        <f t="shared" si="53"/>
        <v>82</v>
      </c>
      <c r="Q645" s="136">
        <f t="shared" si="54"/>
        <v>2.7333333333333334</v>
      </c>
      <c r="R645" s="58"/>
      <c r="S645" s="47"/>
      <c r="T645" s="47"/>
      <c r="U645" s="47"/>
      <c r="V645" s="47"/>
      <c r="W645" s="47"/>
      <c r="X645" s="139">
        <f t="shared" si="55"/>
        <v>0</v>
      </c>
      <c r="Y645" s="48"/>
      <c r="Z645" s="49"/>
      <c r="AA645" s="47"/>
      <c r="AB645" s="47"/>
      <c r="AC645" s="47"/>
      <c r="AD645" s="47"/>
      <c r="AE645" s="47"/>
      <c r="AF645" s="47"/>
      <c r="AG645" s="41"/>
      <c r="AH645" s="41"/>
      <c r="AI645" s="41"/>
      <c r="AJ645" s="41"/>
      <c r="AK645" s="51" t="e">
        <f>IF(#REF!="TERMINADO",100,100*(#REF!-M645+1)/P645)</f>
        <v>#REF!</v>
      </c>
      <c r="AL645" s="157"/>
      <c r="AM645" s="59"/>
      <c r="AN645" s="159"/>
      <c r="AO645" s="159"/>
      <c r="AP645" s="159"/>
      <c r="AQ645" s="41"/>
      <c r="AR645" s="107"/>
    </row>
    <row r="646" spans="1:44" s="167" customFormat="1" ht="17" thickTop="1" thickBot="1" x14ac:dyDescent="0.25">
      <c r="A646" s="185">
        <v>642</v>
      </c>
      <c r="B646" s="41" t="s">
        <v>146</v>
      </c>
      <c r="C646" s="39">
        <v>43011</v>
      </c>
      <c r="D646" s="39"/>
      <c r="E646" s="40" t="s">
        <v>3146</v>
      </c>
      <c r="F646" s="129" t="s">
        <v>66</v>
      </c>
      <c r="G646" s="126" t="s">
        <v>75</v>
      </c>
      <c r="H646" s="41" t="s">
        <v>2079</v>
      </c>
      <c r="I646" s="42">
        <v>10500000</v>
      </c>
      <c r="J646" s="131">
        <f t="shared" si="52"/>
        <v>10500000</v>
      </c>
      <c r="K646" s="133" t="s">
        <v>85</v>
      </c>
      <c r="L646" s="41" t="s">
        <v>1794</v>
      </c>
      <c r="M646" s="127">
        <v>43011</v>
      </c>
      <c r="N646" s="127">
        <v>43100</v>
      </c>
      <c r="O646" s="127">
        <v>43100</v>
      </c>
      <c r="P646" s="134">
        <f t="shared" si="53"/>
        <v>89</v>
      </c>
      <c r="Q646" s="136">
        <f t="shared" si="54"/>
        <v>2.9666666666666668</v>
      </c>
      <c r="R646" s="58"/>
      <c r="S646" s="47"/>
      <c r="T646" s="47"/>
      <c r="U646" s="47"/>
      <c r="V646" s="47"/>
      <c r="W646" s="47"/>
      <c r="X646" s="139">
        <f t="shared" si="55"/>
        <v>0</v>
      </c>
      <c r="Y646" s="48"/>
      <c r="Z646" s="49"/>
      <c r="AA646" s="47"/>
      <c r="AB646" s="47"/>
      <c r="AC646" s="47"/>
      <c r="AD646" s="47"/>
      <c r="AE646" s="47"/>
      <c r="AF646" s="47"/>
      <c r="AG646" s="41"/>
      <c r="AH646" s="41"/>
      <c r="AI646" s="41"/>
      <c r="AJ646" s="41"/>
      <c r="AK646" s="51" t="e">
        <f>IF(#REF!="TERMINADO",100,100*(#REF!-M646+1)/P646)</f>
        <v>#REF!</v>
      </c>
      <c r="AL646" s="157"/>
      <c r="AM646" s="59"/>
      <c r="AN646" s="159"/>
      <c r="AO646" s="159"/>
      <c r="AP646" s="159"/>
      <c r="AQ646" s="41"/>
      <c r="AR646" s="107"/>
    </row>
    <row r="647" spans="1:44" s="167" customFormat="1" ht="17" thickTop="1" thickBot="1" x14ac:dyDescent="0.25">
      <c r="A647" s="185">
        <v>643</v>
      </c>
      <c r="B647" s="41" t="s">
        <v>146</v>
      </c>
      <c r="C647" s="39">
        <v>43011</v>
      </c>
      <c r="D647" s="39"/>
      <c r="E647" s="40" t="s">
        <v>3122</v>
      </c>
      <c r="F647" s="129" t="s">
        <v>66</v>
      </c>
      <c r="G647" s="126" t="s">
        <v>71</v>
      </c>
      <c r="H647" s="41" t="s">
        <v>2079</v>
      </c>
      <c r="I647" s="42">
        <v>8250000</v>
      </c>
      <c r="J647" s="131">
        <f t="shared" si="52"/>
        <v>8250000</v>
      </c>
      <c r="K647" s="133" t="s">
        <v>85</v>
      </c>
      <c r="L647" s="41" t="s">
        <v>3147</v>
      </c>
      <c r="M647" s="127">
        <v>43012</v>
      </c>
      <c r="N647" s="127">
        <v>43100</v>
      </c>
      <c r="O647" s="127">
        <v>43100</v>
      </c>
      <c r="P647" s="134">
        <f t="shared" si="53"/>
        <v>88</v>
      </c>
      <c r="Q647" s="136">
        <f t="shared" si="54"/>
        <v>2.9333333333333331</v>
      </c>
      <c r="R647" s="58"/>
      <c r="S647" s="47"/>
      <c r="T647" s="47"/>
      <c r="U647" s="47"/>
      <c r="V647" s="47"/>
      <c r="W647" s="47"/>
      <c r="X647" s="139">
        <f t="shared" si="55"/>
        <v>0</v>
      </c>
      <c r="Y647" s="48"/>
      <c r="Z647" s="49"/>
      <c r="AA647" s="47"/>
      <c r="AB647" s="47"/>
      <c r="AC647" s="47"/>
      <c r="AD647" s="47"/>
      <c r="AE647" s="47"/>
      <c r="AF647" s="47"/>
      <c r="AG647" s="41"/>
      <c r="AH647" s="41"/>
      <c r="AI647" s="41"/>
      <c r="AJ647" s="41"/>
      <c r="AK647" s="51" t="e">
        <f>IF(#REF!="TERMINADO",100,100*(#REF!-M647+1)/P647)</f>
        <v>#REF!</v>
      </c>
      <c r="AL647" s="157"/>
      <c r="AM647" s="59" t="s">
        <v>3148</v>
      </c>
      <c r="AN647" s="159"/>
      <c r="AO647" s="159"/>
      <c r="AP647" s="159"/>
      <c r="AQ647" s="41"/>
      <c r="AR647" s="107"/>
    </row>
    <row r="648" spans="1:44" s="167" customFormat="1" ht="17" thickTop="1" thickBot="1" x14ac:dyDescent="0.25">
      <c r="A648" s="185">
        <v>644</v>
      </c>
      <c r="B648" s="41" t="s">
        <v>2158</v>
      </c>
      <c r="C648" s="39">
        <v>43011</v>
      </c>
      <c r="D648" s="39"/>
      <c r="E648" s="40" t="s">
        <v>3149</v>
      </c>
      <c r="F648" s="129" t="s">
        <v>66</v>
      </c>
      <c r="G648" s="126" t="s">
        <v>71</v>
      </c>
      <c r="H648" s="41" t="s">
        <v>2079</v>
      </c>
      <c r="I648" s="42">
        <v>4500000</v>
      </c>
      <c r="J648" s="131">
        <f t="shared" si="52"/>
        <v>4500000</v>
      </c>
      <c r="K648" s="133" t="s">
        <v>85</v>
      </c>
      <c r="L648" s="41" t="s">
        <v>3150</v>
      </c>
      <c r="M648" s="127">
        <v>43013</v>
      </c>
      <c r="N648" s="127">
        <v>43100</v>
      </c>
      <c r="O648" s="127">
        <v>43100</v>
      </c>
      <c r="P648" s="134">
        <f t="shared" si="53"/>
        <v>87</v>
      </c>
      <c r="Q648" s="136">
        <f t="shared" si="54"/>
        <v>2.9</v>
      </c>
      <c r="R648" s="58"/>
      <c r="S648" s="47"/>
      <c r="T648" s="47"/>
      <c r="U648" s="47"/>
      <c r="V648" s="47"/>
      <c r="W648" s="47"/>
      <c r="X648" s="139">
        <f t="shared" si="55"/>
        <v>0</v>
      </c>
      <c r="Y648" s="48"/>
      <c r="Z648" s="49"/>
      <c r="AA648" s="47"/>
      <c r="AB648" s="47"/>
      <c r="AC648" s="47"/>
      <c r="AD648" s="47"/>
      <c r="AE648" s="47"/>
      <c r="AF648" s="47"/>
      <c r="AG648" s="41"/>
      <c r="AH648" s="41"/>
      <c r="AI648" s="41"/>
      <c r="AJ648" s="41"/>
      <c r="AK648" s="51" t="e">
        <f>IF(#REF!="TERMINADO",100,100*(#REF!-M648+1)/P648)</f>
        <v>#REF!</v>
      </c>
      <c r="AL648" s="157"/>
      <c r="AM648" s="59"/>
      <c r="AN648" s="159"/>
      <c r="AO648" s="159"/>
      <c r="AP648" s="159"/>
      <c r="AQ648" s="41"/>
      <c r="AR648" s="107"/>
    </row>
    <row r="649" spans="1:44" s="167" customFormat="1" ht="26" thickTop="1" thickBot="1" x14ac:dyDescent="0.25">
      <c r="A649" s="185">
        <v>645</v>
      </c>
      <c r="B649" s="41" t="s">
        <v>597</v>
      </c>
      <c r="C649" s="39">
        <v>43011</v>
      </c>
      <c r="D649" s="39" t="s">
        <v>3151</v>
      </c>
      <c r="E649" s="40" t="s">
        <v>3152</v>
      </c>
      <c r="F649" s="129" t="s">
        <v>70</v>
      </c>
      <c r="G649" s="126" t="s">
        <v>67</v>
      </c>
      <c r="H649" s="41" t="s">
        <v>2079</v>
      </c>
      <c r="I649" s="42">
        <v>62527005</v>
      </c>
      <c r="J649" s="131">
        <f t="shared" si="52"/>
        <v>62527005</v>
      </c>
      <c r="K649" s="133" t="s">
        <v>1993</v>
      </c>
      <c r="L649" s="206" t="s">
        <v>3153</v>
      </c>
      <c r="M649" s="127">
        <v>43011</v>
      </c>
      <c r="N649" s="127">
        <v>43074</v>
      </c>
      <c r="O649" s="127">
        <v>43074</v>
      </c>
      <c r="P649" s="134">
        <f t="shared" si="53"/>
        <v>63</v>
      </c>
      <c r="Q649" s="136">
        <f t="shared" si="54"/>
        <v>2.1</v>
      </c>
      <c r="R649" s="58"/>
      <c r="S649" s="47"/>
      <c r="T649" s="47"/>
      <c r="U649" s="47"/>
      <c r="V649" s="47"/>
      <c r="W649" s="47"/>
      <c r="X649" s="139">
        <f t="shared" si="55"/>
        <v>0</v>
      </c>
      <c r="Y649" s="48"/>
      <c r="Z649" s="49"/>
      <c r="AA649" s="47"/>
      <c r="AB649" s="47"/>
      <c r="AC649" s="47"/>
      <c r="AD649" s="47"/>
      <c r="AE649" s="47"/>
      <c r="AF649" s="47"/>
      <c r="AG649" s="41"/>
      <c r="AH649" s="41"/>
      <c r="AI649" s="41"/>
      <c r="AJ649" s="41"/>
      <c r="AK649" s="60" t="e">
        <f>IF(#REF!="TERMINADO",100,100*(#REF!-M649+1)/P649)</f>
        <v>#REF!</v>
      </c>
      <c r="AL649" s="157"/>
      <c r="AM649" s="59"/>
      <c r="AN649" s="159"/>
      <c r="AO649" s="159"/>
      <c r="AP649" s="159"/>
      <c r="AQ649" s="41"/>
      <c r="AR649" s="107"/>
    </row>
    <row r="650" spans="1:44" s="167" customFormat="1" ht="17" thickTop="1" thickBot="1" x14ac:dyDescent="0.25">
      <c r="A650" s="185">
        <v>646</v>
      </c>
      <c r="B650" s="41" t="s">
        <v>597</v>
      </c>
      <c r="C650" s="39">
        <v>43011</v>
      </c>
      <c r="D650" s="39" t="s">
        <v>3151</v>
      </c>
      <c r="E650" s="40" t="s">
        <v>3154</v>
      </c>
      <c r="F650" s="129" t="s">
        <v>70</v>
      </c>
      <c r="G650" s="126" t="s">
        <v>67</v>
      </c>
      <c r="H650" s="41" t="s">
        <v>2079</v>
      </c>
      <c r="I650" s="42">
        <v>439939741</v>
      </c>
      <c r="J650" s="131">
        <f t="shared" si="52"/>
        <v>439939741</v>
      </c>
      <c r="K650" s="133" t="s">
        <v>85</v>
      </c>
      <c r="L650" s="41" t="s">
        <v>3155</v>
      </c>
      <c r="M650" s="127">
        <v>43011</v>
      </c>
      <c r="N650" s="127">
        <v>43074</v>
      </c>
      <c r="O650" s="127">
        <v>43074</v>
      </c>
      <c r="P650" s="134">
        <f t="shared" si="53"/>
        <v>63</v>
      </c>
      <c r="Q650" s="136">
        <f t="shared" si="54"/>
        <v>2.1</v>
      </c>
      <c r="R650" s="58"/>
      <c r="S650" s="47"/>
      <c r="T650" s="47"/>
      <c r="U650" s="47"/>
      <c r="V650" s="47"/>
      <c r="W650" s="47"/>
      <c r="X650" s="139">
        <f t="shared" si="55"/>
        <v>0</v>
      </c>
      <c r="Y650" s="48"/>
      <c r="Z650" s="49"/>
      <c r="AA650" s="47"/>
      <c r="AB650" s="47"/>
      <c r="AC650" s="47"/>
      <c r="AD650" s="47"/>
      <c r="AE650" s="47"/>
      <c r="AF650" s="47"/>
      <c r="AG650" s="41"/>
      <c r="AH650" s="41"/>
      <c r="AI650" s="41"/>
      <c r="AJ650" s="41"/>
      <c r="AK650" s="60" t="e">
        <f>IF(#REF!="TERMINADO",100,100*(#REF!-M650+1)/P650)</f>
        <v>#REF!</v>
      </c>
      <c r="AL650" s="157"/>
      <c r="AM650" s="59"/>
      <c r="AN650" s="159"/>
      <c r="AO650" s="159"/>
      <c r="AP650" s="159"/>
      <c r="AQ650" s="41"/>
      <c r="AR650" s="107"/>
    </row>
    <row r="651" spans="1:44" s="169" customFormat="1" ht="17" thickTop="1" thickBot="1" x14ac:dyDescent="0.25">
      <c r="A651" s="185">
        <v>647</v>
      </c>
      <c r="B651" s="41" t="s">
        <v>2223</v>
      </c>
      <c r="C651" s="39">
        <v>43012</v>
      </c>
      <c r="D651" s="39"/>
      <c r="E651" s="40" t="s">
        <v>3156</v>
      </c>
      <c r="F651" s="129" t="s">
        <v>66</v>
      </c>
      <c r="G651" s="126" t="s">
        <v>71</v>
      </c>
      <c r="H651" s="41" t="s">
        <v>2079</v>
      </c>
      <c r="I651" s="42">
        <v>9900000</v>
      </c>
      <c r="J651" s="131">
        <f t="shared" si="52"/>
        <v>9900000</v>
      </c>
      <c r="K651" s="133" t="s">
        <v>85</v>
      </c>
      <c r="L651" s="41" t="s">
        <v>1800</v>
      </c>
      <c r="M651" s="127">
        <v>43012</v>
      </c>
      <c r="N651" s="127">
        <v>43100</v>
      </c>
      <c r="O651" s="127">
        <v>43100</v>
      </c>
      <c r="P651" s="134">
        <f t="shared" si="53"/>
        <v>88</v>
      </c>
      <c r="Q651" s="136">
        <f t="shared" si="54"/>
        <v>2.9333333333333331</v>
      </c>
      <c r="R651" s="58"/>
      <c r="S651" s="47"/>
      <c r="T651" s="47"/>
      <c r="U651" s="47"/>
      <c r="V651" s="47"/>
      <c r="W651" s="47"/>
      <c r="X651" s="139">
        <f t="shared" si="55"/>
        <v>0</v>
      </c>
      <c r="Y651" s="48"/>
      <c r="Z651" s="49"/>
      <c r="AA651" s="47"/>
      <c r="AB651" s="47"/>
      <c r="AC651" s="47"/>
      <c r="AD651" s="47"/>
      <c r="AE651" s="47"/>
      <c r="AF651" s="47"/>
      <c r="AG651" s="41"/>
      <c r="AH651" s="41"/>
      <c r="AI651" s="41"/>
      <c r="AJ651" s="41"/>
      <c r="AK651" s="51" t="e">
        <f>IF(#REF!="TERMINADO",100,100*(#REF!-M651+1)/P651)</f>
        <v>#REF!</v>
      </c>
      <c r="AL651" s="157"/>
      <c r="AM651" s="59"/>
      <c r="AN651" s="159"/>
      <c r="AO651" s="159"/>
      <c r="AP651" s="159"/>
      <c r="AQ651" s="41"/>
      <c r="AR651" s="107"/>
    </row>
    <row r="652" spans="1:44" s="221" customFormat="1" ht="17" thickTop="1" thickBot="1" x14ac:dyDescent="0.25">
      <c r="A652" s="185">
        <v>648</v>
      </c>
      <c r="B652" s="41" t="s">
        <v>444</v>
      </c>
      <c r="C652" s="39">
        <v>43012</v>
      </c>
      <c r="D652" s="39"/>
      <c r="E652" s="40" t="s">
        <v>3157</v>
      </c>
      <c r="F652" s="129" t="s">
        <v>66</v>
      </c>
      <c r="G652" s="126" t="s">
        <v>75</v>
      </c>
      <c r="H652" s="41" t="s">
        <v>2079</v>
      </c>
      <c r="I652" s="42">
        <v>15000000</v>
      </c>
      <c r="J652" s="131">
        <f t="shared" si="52"/>
        <v>15000000</v>
      </c>
      <c r="K652" s="133" t="s">
        <v>85</v>
      </c>
      <c r="L652" s="41" t="s">
        <v>446</v>
      </c>
      <c r="M652" s="127">
        <v>43012</v>
      </c>
      <c r="N652" s="127">
        <v>43100</v>
      </c>
      <c r="O652" s="127">
        <v>43100</v>
      </c>
      <c r="P652" s="134">
        <f t="shared" si="53"/>
        <v>88</v>
      </c>
      <c r="Q652" s="136">
        <f t="shared" si="54"/>
        <v>2.9333333333333331</v>
      </c>
      <c r="R652" s="58"/>
      <c r="S652" s="47"/>
      <c r="T652" s="47"/>
      <c r="U652" s="47"/>
      <c r="V652" s="47"/>
      <c r="W652" s="47"/>
      <c r="X652" s="139">
        <f t="shared" si="55"/>
        <v>0</v>
      </c>
      <c r="Y652" s="48"/>
      <c r="Z652" s="49"/>
      <c r="AA652" s="47"/>
      <c r="AB652" s="47"/>
      <c r="AC652" s="47"/>
      <c r="AD652" s="47"/>
      <c r="AE652" s="47"/>
      <c r="AF652" s="47"/>
      <c r="AG652" s="41"/>
      <c r="AH652" s="41"/>
      <c r="AI652" s="41"/>
      <c r="AJ652" s="41"/>
      <c r="AK652" s="51" t="e">
        <f>IF(#REF!="TERMINADO",100,100*(#REF!-M652+1)/P652)</f>
        <v>#REF!</v>
      </c>
      <c r="AL652" s="157"/>
      <c r="AM652" s="59"/>
      <c r="AN652" s="159"/>
      <c r="AO652" s="159"/>
      <c r="AP652" s="159"/>
      <c r="AQ652" s="41"/>
      <c r="AR652" s="107"/>
    </row>
    <row r="653" spans="1:44" s="167" customFormat="1" ht="17" thickTop="1" thickBot="1" x14ac:dyDescent="0.25">
      <c r="A653" s="185">
        <v>649</v>
      </c>
      <c r="B653" s="41" t="s">
        <v>2158</v>
      </c>
      <c r="C653" s="39">
        <v>43012</v>
      </c>
      <c r="D653" s="39"/>
      <c r="E653" s="40" t="s">
        <v>3158</v>
      </c>
      <c r="F653" s="129" t="s">
        <v>66</v>
      </c>
      <c r="G653" s="126" t="s">
        <v>75</v>
      </c>
      <c r="H653" s="41" t="s">
        <v>2079</v>
      </c>
      <c r="I653" s="42">
        <v>11880000</v>
      </c>
      <c r="J653" s="131">
        <f t="shared" si="52"/>
        <v>11880000</v>
      </c>
      <c r="K653" s="133" t="s">
        <v>85</v>
      </c>
      <c r="L653" s="41" t="s">
        <v>3159</v>
      </c>
      <c r="M653" s="127">
        <v>43012</v>
      </c>
      <c r="N653" s="127">
        <v>43100</v>
      </c>
      <c r="O653" s="127">
        <v>43100</v>
      </c>
      <c r="P653" s="134">
        <f t="shared" si="53"/>
        <v>88</v>
      </c>
      <c r="Q653" s="136">
        <f t="shared" si="54"/>
        <v>2.9333333333333331</v>
      </c>
      <c r="R653" s="58"/>
      <c r="S653" s="47"/>
      <c r="T653" s="47"/>
      <c r="U653" s="47"/>
      <c r="V653" s="47"/>
      <c r="W653" s="47"/>
      <c r="X653" s="139">
        <f t="shared" si="55"/>
        <v>0</v>
      </c>
      <c r="Y653" s="48"/>
      <c r="Z653" s="49"/>
      <c r="AA653" s="47"/>
      <c r="AB653" s="47"/>
      <c r="AC653" s="47"/>
      <c r="AD653" s="47"/>
      <c r="AE653" s="47"/>
      <c r="AF653" s="47"/>
      <c r="AG653" s="41"/>
      <c r="AH653" s="41"/>
      <c r="AI653" s="41"/>
      <c r="AJ653" s="41"/>
      <c r="AK653" s="51" t="e">
        <f>IF(#REF!="TERMINADO",100,100*(#REF!-M653+1)/P653)</f>
        <v>#REF!</v>
      </c>
      <c r="AL653" s="157"/>
      <c r="AM653" s="59"/>
      <c r="AN653" s="159"/>
      <c r="AO653" s="159"/>
      <c r="AP653" s="159"/>
      <c r="AQ653" s="41"/>
      <c r="AR653" s="107"/>
    </row>
    <row r="654" spans="1:44" s="167" customFormat="1" ht="17" thickTop="1" thickBot="1" x14ac:dyDescent="0.25">
      <c r="A654" s="185">
        <v>650</v>
      </c>
      <c r="B654" s="41" t="s">
        <v>2158</v>
      </c>
      <c r="C654" s="39">
        <v>43012</v>
      </c>
      <c r="D654" s="39"/>
      <c r="E654" s="40" t="s">
        <v>3160</v>
      </c>
      <c r="F654" s="129" t="s">
        <v>66</v>
      </c>
      <c r="G654" s="126" t="s">
        <v>71</v>
      </c>
      <c r="H654" s="41" t="s">
        <v>2079</v>
      </c>
      <c r="I654" s="42">
        <v>7500000</v>
      </c>
      <c r="J654" s="131">
        <f t="shared" si="52"/>
        <v>7500000</v>
      </c>
      <c r="K654" s="133" t="s">
        <v>85</v>
      </c>
      <c r="L654" s="41" t="s">
        <v>3161</v>
      </c>
      <c r="M654" s="222">
        <v>43012</v>
      </c>
      <c r="N654" s="127">
        <v>43100</v>
      </c>
      <c r="O654" s="127">
        <v>43100</v>
      </c>
      <c r="P654" s="134">
        <f t="shared" si="53"/>
        <v>88</v>
      </c>
      <c r="Q654" s="136">
        <f t="shared" si="54"/>
        <v>2.9333333333333331</v>
      </c>
      <c r="R654" s="58"/>
      <c r="S654" s="47"/>
      <c r="T654" s="47"/>
      <c r="U654" s="47"/>
      <c r="V654" s="47"/>
      <c r="W654" s="47"/>
      <c r="X654" s="139">
        <f t="shared" si="55"/>
        <v>0</v>
      </c>
      <c r="Y654" s="48"/>
      <c r="Z654" s="49"/>
      <c r="AA654" s="47"/>
      <c r="AB654" s="47"/>
      <c r="AC654" s="47"/>
      <c r="AD654" s="47"/>
      <c r="AE654" s="47"/>
      <c r="AF654" s="47"/>
      <c r="AG654" s="41"/>
      <c r="AH654" s="41"/>
      <c r="AI654" s="41"/>
      <c r="AJ654" s="41"/>
      <c r="AK654" s="51" t="e">
        <f>IF(#REF!="TERMINADO",100,100*(#REF!-N654+1)/P654)</f>
        <v>#REF!</v>
      </c>
      <c r="AL654" s="157"/>
      <c r="AM654" s="59"/>
      <c r="AN654" s="159"/>
      <c r="AO654" s="159"/>
      <c r="AP654" s="159"/>
      <c r="AQ654" s="41"/>
      <c r="AR654" s="107"/>
    </row>
    <row r="655" spans="1:44" s="167" customFormat="1" ht="17" thickTop="1" thickBot="1" x14ac:dyDescent="0.25">
      <c r="A655" s="185">
        <v>651</v>
      </c>
      <c r="B655" s="41" t="s">
        <v>2158</v>
      </c>
      <c r="C655" s="39">
        <v>43012</v>
      </c>
      <c r="D655" s="39"/>
      <c r="E655" s="40" t="s">
        <v>3162</v>
      </c>
      <c r="F655" s="129" t="s">
        <v>66</v>
      </c>
      <c r="G655" s="126" t="s">
        <v>75</v>
      </c>
      <c r="H655" s="41" t="s">
        <v>2079</v>
      </c>
      <c r="I655" s="42">
        <v>24900000</v>
      </c>
      <c r="J655" s="131">
        <f t="shared" si="52"/>
        <v>24900000</v>
      </c>
      <c r="K655" s="133" t="s">
        <v>85</v>
      </c>
      <c r="L655" s="41" t="s">
        <v>2713</v>
      </c>
      <c r="M655" s="127">
        <v>43017</v>
      </c>
      <c r="N655" s="127">
        <v>43100</v>
      </c>
      <c r="O655" s="127">
        <v>43100</v>
      </c>
      <c r="P655" s="134">
        <f t="shared" si="53"/>
        <v>83</v>
      </c>
      <c r="Q655" s="136">
        <f t="shared" si="54"/>
        <v>2.7666666666666666</v>
      </c>
      <c r="R655" s="58"/>
      <c r="S655" s="47"/>
      <c r="T655" s="47"/>
      <c r="U655" s="47"/>
      <c r="V655" s="47"/>
      <c r="W655" s="47"/>
      <c r="X655" s="139">
        <f t="shared" si="55"/>
        <v>0</v>
      </c>
      <c r="Y655" s="48"/>
      <c r="Z655" s="49"/>
      <c r="AA655" s="47"/>
      <c r="AB655" s="47"/>
      <c r="AC655" s="47"/>
      <c r="AD655" s="47"/>
      <c r="AE655" s="47"/>
      <c r="AF655" s="47"/>
      <c r="AG655" s="41"/>
      <c r="AH655" s="41"/>
      <c r="AI655" s="41"/>
      <c r="AJ655" s="41"/>
      <c r="AK655" s="51" t="e">
        <f>IF(#REF!="TERMINADO",100,100*(#REF!-M655+1)/P655)</f>
        <v>#REF!</v>
      </c>
      <c r="AL655" s="157"/>
      <c r="AM655" s="59"/>
      <c r="AN655" s="159"/>
      <c r="AO655" s="159"/>
      <c r="AP655" s="159"/>
      <c r="AQ655" s="41"/>
      <c r="AR655" s="107"/>
    </row>
    <row r="656" spans="1:44" s="167" customFormat="1" ht="17" thickTop="1" thickBot="1" x14ac:dyDescent="0.25">
      <c r="A656" s="185">
        <v>652</v>
      </c>
      <c r="B656" s="41" t="s">
        <v>444</v>
      </c>
      <c r="C656" s="39">
        <v>43012</v>
      </c>
      <c r="D656" s="39"/>
      <c r="E656" s="40" t="s">
        <v>3163</v>
      </c>
      <c r="F656" s="129" t="s">
        <v>66</v>
      </c>
      <c r="G656" s="126" t="s">
        <v>75</v>
      </c>
      <c r="H656" s="41" t="s">
        <v>2079</v>
      </c>
      <c r="I656" s="42">
        <v>19999999</v>
      </c>
      <c r="J656" s="131">
        <f t="shared" si="52"/>
        <v>19999999</v>
      </c>
      <c r="K656" s="133" t="s">
        <v>85</v>
      </c>
      <c r="L656" s="41" t="s">
        <v>2136</v>
      </c>
      <c r="M656" s="39">
        <v>43012</v>
      </c>
      <c r="N656" s="127">
        <v>43100</v>
      </c>
      <c r="O656" s="127">
        <v>43100</v>
      </c>
      <c r="P656" s="134">
        <f t="shared" si="53"/>
        <v>88</v>
      </c>
      <c r="Q656" s="136">
        <f t="shared" si="54"/>
        <v>2.9333333333333331</v>
      </c>
      <c r="R656" s="58"/>
      <c r="S656" s="47"/>
      <c r="T656" s="47"/>
      <c r="U656" s="47"/>
      <c r="V656" s="47"/>
      <c r="W656" s="47"/>
      <c r="X656" s="139">
        <f t="shared" si="55"/>
        <v>0</v>
      </c>
      <c r="Y656" s="48"/>
      <c r="Z656" s="49"/>
      <c r="AA656" s="47"/>
      <c r="AB656" s="47"/>
      <c r="AC656" s="47"/>
      <c r="AD656" s="47"/>
      <c r="AE656" s="47"/>
      <c r="AF656" s="47"/>
      <c r="AG656" s="41"/>
      <c r="AH656" s="41"/>
      <c r="AI656" s="41"/>
      <c r="AJ656" s="41"/>
      <c r="AK656" s="51" t="e">
        <f>IF(#REF!="TERMINADO",100,100*(#REF!-M656+1)/P656)</f>
        <v>#REF!</v>
      </c>
      <c r="AL656" s="157"/>
      <c r="AM656" s="59"/>
      <c r="AN656" s="159"/>
      <c r="AO656" s="159"/>
      <c r="AP656" s="159"/>
      <c r="AQ656" s="41"/>
      <c r="AR656" s="107"/>
    </row>
    <row r="657" spans="1:44" s="167" customFormat="1" ht="158" thickTop="1" thickBot="1" x14ac:dyDescent="0.25">
      <c r="A657" s="185">
        <v>653</v>
      </c>
      <c r="B657" s="41" t="s">
        <v>2717</v>
      </c>
      <c r="C657" s="39">
        <v>43012</v>
      </c>
      <c r="D657" s="39"/>
      <c r="E657" s="204" t="s">
        <v>3164</v>
      </c>
      <c r="F657" s="129" t="s">
        <v>66</v>
      </c>
      <c r="G657" s="126" t="s">
        <v>75</v>
      </c>
      <c r="H657" s="41" t="s">
        <v>2079</v>
      </c>
      <c r="I657" s="42">
        <v>14880000</v>
      </c>
      <c r="J657" s="131">
        <f t="shared" ref="J657:J720" si="56">+I657+Z657+AB657+AD657+AF657</f>
        <v>14880000</v>
      </c>
      <c r="K657" s="133" t="s">
        <v>85</v>
      </c>
      <c r="L657" s="41" t="s">
        <v>3165</v>
      </c>
      <c r="M657" s="127">
        <v>43012</v>
      </c>
      <c r="N657" s="127">
        <v>43100</v>
      </c>
      <c r="O657" s="127">
        <v>43100</v>
      </c>
      <c r="P657" s="134">
        <f t="shared" si="53"/>
        <v>88</v>
      </c>
      <c r="Q657" s="136">
        <f t="shared" si="54"/>
        <v>2.9333333333333331</v>
      </c>
      <c r="R657" s="58"/>
      <c r="S657" s="47"/>
      <c r="T657" s="47"/>
      <c r="U657" s="47"/>
      <c r="V657" s="47"/>
      <c r="W657" s="47"/>
      <c r="X657" s="139">
        <f t="shared" si="55"/>
        <v>0</v>
      </c>
      <c r="Y657" s="48"/>
      <c r="Z657" s="49"/>
      <c r="AA657" s="47"/>
      <c r="AB657" s="47"/>
      <c r="AC657" s="47"/>
      <c r="AD657" s="47"/>
      <c r="AE657" s="47"/>
      <c r="AF657" s="47"/>
      <c r="AG657" s="41"/>
      <c r="AH657" s="41"/>
      <c r="AI657" s="41"/>
      <c r="AJ657" s="41"/>
      <c r="AK657" s="51" t="e">
        <f>IF(#REF!="TERMINADO",100,100*(#REF!-M657+1)/P657)</f>
        <v>#REF!</v>
      </c>
      <c r="AL657" s="157"/>
      <c r="AM657" s="59"/>
      <c r="AN657" s="159"/>
      <c r="AO657" s="159"/>
      <c r="AP657" s="159"/>
      <c r="AQ657" s="41"/>
      <c r="AR657" s="107"/>
    </row>
    <row r="658" spans="1:44" s="167" customFormat="1" ht="17" thickTop="1" thickBot="1" x14ac:dyDescent="0.25">
      <c r="A658" s="185">
        <v>654</v>
      </c>
      <c r="B658" s="41" t="s">
        <v>444</v>
      </c>
      <c r="C658" s="39">
        <v>43012</v>
      </c>
      <c r="D658" s="39"/>
      <c r="E658" s="40" t="s">
        <v>3166</v>
      </c>
      <c r="F658" s="129" t="s">
        <v>66</v>
      </c>
      <c r="G658" s="126" t="s">
        <v>75</v>
      </c>
      <c r="H658" s="41" t="s">
        <v>2079</v>
      </c>
      <c r="I658" s="42">
        <v>9924000</v>
      </c>
      <c r="J658" s="131">
        <f t="shared" si="56"/>
        <v>9924000</v>
      </c>
      <c r="K658" s="133" t="s">
        <v>85</v>
      </c>
      <c r="L658" s="41" t="s">
        <v>801</v>
      </c>
      <c r="M658" s="127">
        <v>43012</v>
      </c>
      <c r="N658" s="127">
        <v>43100</v>
      </c>
      <c r="O658" s="127">
        <v>43100</v>
      </c>
      <c r="P658" s="134">
        <f t="shared" si="53"/>
        <v>88</v>
      </c>
      <c r="Q658" s="136">
        <f t="shared" si="54"/>
        <v>2.9333333333333331</v>
      </c>
      <c r="R658" s="58"/>
      <c r="S658" s="47"/>
      <c r="T658" s="47"/>
      <c r="U658" s="47"/>
      <c r="V658" s="47"/>
      <c r="W658" s="47"/>
      <c r="X658" s="139">
        <f t="shared" si="55"/>
        <v>0</v>
      </c>
      <c r="Y658" s="48"/>
      <c r="Z658" s="49"/>
      <c r="AA658" s="47"/>
      <c r="AB658" s="47"/>
      <c r="AC658" s="47"/>
      <c r="AD658" s="47"/>
      <c r="AE658" s="47"/>
      <c r="AF658" s="47"/>
      <c r="AG658" s="41"/>
      <c r="AH658" s="41"/>
      <c r="AI658" s="41"/>
      <c r="AJ658" s="41"/>
      <c r="AK658" s="51" t="e">
        <f>IF(#REF!="TERMINADO",100,100*(#REF!-M658+1)/P658)</f>
        <v>#REF!</v>
      </c>
      <c r="AL658" s="157"/>
      <c r="AM658" s="59"/>
      <c r="AN658" s="159"/>
      <c r="AO658" s="159"/>
      <c r="AP658" s="159"/>
      <c r="AQ658" s="41"/>
      <c r="AR658" s="107"/>
    </row>
    <row r="659" spans="1:44" s="167" customFormat="1" ht="17" thickTop="1" thickBot="1" x14ac:dyDescent="0.25">
      <c r="A659" s="185">
        <v>655</v>
      </c>
      <c r="B659" s="41" t="s">
        <v>2158</v>
      </c>
      <c r="C659" s="39">
        <v>43012</v>
      </c>
      <c r="D659" s="39"/>
      <c r="E659" s="40" t="s">
        <v>3167</v>
      </c>
      <c r="F659" s="129" t="s">
        <v>66</v>
      </c>
      <c r="G659" s="126" t="s">
        <v>75</v>
      </c>
      <c r="H659" s="41" t="s">
        <v>2079</v>
      </c>
      <c r="I659" s="42">
        <v>15000000</v>
      </c>
      <c r="J659" s="131">
        <f t="shared" si="56"/>
        <v>15000000</v>
      </c>
      <c r="K659" s="133" t="s">
        <v>85</v>
      </c>
      <c r="L659" s="41" t="s">
        <v>3168</v>
      </c>
      <c r="M659" s="127">
        <v>43012</v>
      </c>
      <c r="N659" s="127">
        <v>43100</v>
      </c>
      <c r="O659" s="127">
        <v>43100</v>
      </c>
      <c r="P659" s="134">
        <f t="shared" si="53"/>
        <v>88</v>
      </c>
      <c r="Q659" s="136">
        <f t="shared" si="54"/>
        <v>2.9333333333333331</v>
      </c>
      <c r="R659" s="58"/>
      <c r="S659" s="47"/>
      <c r="T659" s="47"/>
      <c r="U659" s="47"/>
      <c r="V659" s="47"/>
      <c r="W659" s="47"/>
      <c r="X659" s="139">
        <f t="shared" si="55"/>
        <v>0</v>
      </c>
      <c r="Y659" s="48"/>
      <c r="Z659" s="49"/>
      <c r="AA659" s="47"/>
      <c r="AB659" s="47"/>
      <c r="AC659" s="47"/>
      <c r="AD659" s="47"/>
      <c r="AE659" s="47"/>
      <c r="AF659" s="47"/>
      <c r="AG659" s="41"/>
      <c r="AH659" s="41"/>
      <c r="AI659" s="41"/>
      <c r="AJ659" s="41"/>
      <c r="AK659" s="51" t="e">
        <f>IF(#REF!="TERMINADO",100,100*(#REF!-M659+1)/P659)</f>
        <v>#REF!</v>
      </c>
      <c r="AL659" s="157"/>
      <c r="AM659" s="59"/>
      <c r="AN659" s="159"/>
      <c r="AO659" s="159"/>
      <c r="AP659" s="159"/>
      <c r="AQ659" s="41"/>
      <c r="AR659" s="107"/>
    </row>
    <row r="660" spans="1:44" s="167" customFormat="1" ht="17" thickTop="1" thickBot="1" x14ac:dyDescent="0.25">
      <c r="A660" s="185">
        <v>656</v>
      </c>
      <c r="B660" s="41" t="s">
        <v>53</v>
      </c>
      <c r="C660" s="39">
        <v>43013</v>
      </c>
      <c r="D660" s="39"/>
      <c r="E660" s="40" t="s">
        <v>3169</v>
      </c>
      <c r="F660" s="129" t="s">
        <v>66</v>
      </c>
      <c r="G660" s="126" t="s">
        <v>71</v>
      </c>
      <c r="H660" s="41" t="s">
        <v>2079</v>
      </c>
      <c r="I660" s="42">
        <v>9000000</v>
      </c>
      <c r="J660" s="131">
        <f t="shared" si="56"/>
        <v>9000000</v>
      </c>
      <c r="K660" s="133" t="s">
        <v>85</v>
      </c>
      <c r="L660" s="41" t="s">
        <v>2229</v>
      </c>
      <c r="M660" s="127">
        <v>43013</v>
      </c>
      <c r="N660" s="127">
        <v>43100</v>
      </c>
      <c r="O660" s="127">
        <v>43100</v>
      </c>
      <c r="P660" s="134">
        <f t="shared" si="53"/>
        <v>87</v>
      </c>
      <c r="Q660" s="136">
        <f t="shared" si="54"/>
        <v>2.9</v>
      </c>
      <c r="R660" s="58"/>
      <c r="S660" s="47"/>
      <c r="T660" s="47"/>
      <c r="U660" s="47"/>
      <c r="V660" s="47"/>
      <c r="W660" s="47"/>
      <c r="X660" s="139">
        <f t="shared" si="55"/>
        <v>0</v>
      </c>
      <c r="Y660" s="48"/>
      <c r="Z660" s="49"/>
      <c r="AA660" s="47"/>
      <c r="AB660" s="47"/>
      <c r="AC660" s="47"/>
      <c r="AD660" s="47"/>
      <c r="AE660" s="47"/>
      <c r="AF660" s="47"/>
      <c r="AG660" s="41"/>
      <c r="AH660" s="41"/>
      <c r="AI660" s="41"/>
      <c r="AJ660" s="41"/>
      <c r="AK660" s="51" t="e">
        <f>IF(#REF!="TERMINADO",100,100*(#REF!-M660+1)/P660)</f>
        <v>#REF!</v>
      </c>
      <c r="AL660" s="157"/>
      <c r="AM660" s="59"/>
      <c r="AN660" s="159"/>
      <c r="AO660" s="159"/>
      <c r="AP660" s="159"/>
      <c r="AQ660" s="41"/>
      <c r="AR660" s="107"/>
    </row>
    <row r="661" spans="1:44" s="167" customFormat="1" ht="17" thickTop="1" thickBot="1" x14ac:dyDescent="0.25">
      <c r="A661" s="185">
        <v>657</v>
      </c>
      <c r="B661" s="41" t="s">
        <v>53</v>
      </c>
      <c r="C661" s="39">
        <v>43013</v>
      </c>
      <c r="D661" s="39"/>
      <c r="E661" s="40" t="s">
        <v>3170</v>
      </c>
      <c r="F661" s="129" t="s">
        <v>66</v>
      </c>
      <c r="G661" s="126" t="s">
        <v>71</v>
      </c>
      <c r="H661" s="41" t="s">
        <v>2079</v>
      </c>
      <c r="I661" s="42">
        <v>6600000</v>
      </c>
      <c r="J661" s="131">
        <f t="shared" si="56"/>
        <v>6600000</v>
      </c>
      <c r="K661" s="133" t="s">
        <v>85</v>
      </c>
      <c r="L661" s="41" t="s">
        <v>2411</v>
      </c>
      <c r="M661" s="127">
        <v>43013</v>
      </c>
      <c r="N661" s="127">
        <v>43100</v>
      </c>
      <c r="O661" s="127">
        <v>43100</v>
      </c>
      <c r="P661" s="134">
        <f t="shared" si="53"/>
        <v>87</v>
      </c>
      <c r="Q661" s="136">
        <f t="shared" si="54"/>
        <v>2.9</v>
      </c>
      <c r="R661" s="58"/>
      <c r="S661" s="47"/>
      <c r="T661" s="47"/>
      <c r="U661" s="47"/>
      <c r="V661" s="47"/>
      <c r="W661" s="47"/>
      <c r="X661" s="139">
        <f t="shared" si="55"/>
        <v>0</v>
      </c>
      <c r="Y661" s="48"/>
      <c r="Z661" s="49"/>
      <c r="AA661" s="47"/>
      <c r="AB661" s="47"/>
      <c r="AC661" s="47"/>
      <c r="AD661" s="47"/>
      <c r="AE661" s="47"/>
      <c r="AF661" s="47"/>
      <c r="AG661" s="41"/>
      <c r="AH661" s="41"/>
      <c r="AI661" s="41"/>
      <c r="AJ661" s="41"/>
      <c r="AK661" s="51" t="e">
        <f>IF(#REF!="TERMINADO",100,100*(#REF!-M661+1)/P661)</f>
        <v>#REF!</v>
      </c>
      <c r="AL661" s="157"/>
      <c r="AM661" s="59"/>
      <c r="AN661" s="159"/>
      <c r="AO661" s="159"/>
      <c r="AP661" s="159"/>
      <c r="AQ661" s="41"/>
      <c r="AR661" s="107"/>
    </row>
    <row r="662" spans="1:44" s="167" customFormat="1" ht="17" thickTop="1" thickBot="1" x14ac:dyDescent="0.25">
      <c r="A662" s="185">
        <v>658</v>
      </c>
      <c r="B662" s="41" t="s">
        <v>2160</v>
      </c>
      <c r="C662" s="39">
        <v>43013</v>
      </c>
      <c r="D662" s="39"/>
      <c r="E662" s="40" t="s">
        <v>3171</v>
      </c>
      <c r="F662" s="129" t="s">
        <v>66</v>
      </c>
      <c r="G662" s="126" t="s">
        <v>75</v>
      </c>
      <c r="H662" s="41" t="s">
        <v>2079</v>
      </c>
      <c r="I662" s="42">
        <v>9990000</v>
      </c>
      <c r="J662" s="131">
        <f t="shared" si="56"/>
        <v>9990000</v>
      </c>
      <c r="K662" s="133" t="s">
        <v>85</v>
      </c>
      <c r="L662" s="41" t="s">
        <v>3172</v>
      </c>
      <c r="M662" s="127">
        <v>43013</v>
      </c>
      <c r="N662" s="127">
        <v>43100</v>
      </c>
      <c r="O662" s="127">
        <v>43100</v>
      </c>
      <c r="P662" s="134">
        <f t="shared" si="53"/>
        <v>87</v>
      </c>
      <c r="Q662" s="136">
        <f t="shared" si="54"/>
        <v>2.9</v>
      </c>
      <c r="R662" s="58"/>
      <c r="S662" s="47"/>
      <c r="T662" s="47"/>
      <c r="U662" s="47"/>
      <c r="V662" s="47"/>
      <c r="W662" s="47"/>
      <c r="X662" s="139">
        <f t="shared" si="55"/>
        <v>0</v>
      </c>
      <c r="Y662" s="48"/>
      <c r="Z662" s="49"/>
      <c r="AA662" s="47"/>
      <c r="AB662" s="47"/>
      <c r="AC662" s="47"/>
      <c r="AD662" s="47"/>
      <c r="AE662" s="47"/>
      <c r="AF662" s="47"/>
      <c r="AG662" s="41"/>
      <c r="AH662" s="41"/>
      <c r="AI662" s="41"/>
      <c r="AJ662" s="41"/>
      <c r="AK662" s="51" t="e">
        <f>IF(#REF!="TERMINADO",100,100*(#REF!-M662+1)/P662)</f>
        <v>#REF!</v>
      </c>
      <c r="AL662" s="157"/>
      <c r="AM662" s="59"/>
      <c r="AN662" s="159"/>
      <c r="AO662" s="159"/>
      <c r="AP662" s="159"/>
      <c r="AQ662" s="41"/>
      <c r="AR662" s="107"/>
    </row>
    <row r="663" spans="1:44" s="167" customFormat="1" ht="17" thickTop="1" thickBot="1" x14ac:dyDescent="0.25">
      <c r="A663" s="185">
        <v>659</v>
      </c>
      <c r="B663" s="41" t="s">
        <v>1125</v>
      </c>
      <c r="C663" s="39">
        <v>43013</v>
      </c>
      <c r="D663" s="39"/>
      <c r="E663" s="40" t="s">
        <v>3173</v>
      </c>
      <c r="F663" s="129" t="s">
        <v>66</v>
      </c>
      <c r="G663" s="126" t="s">
        <v>75</v>
      </c>
      <c r="H663" s="41" t="s">
        <v>2079</v>
      </c>
      <c r="I663" s="42">
        <v>9990000</v>
      </c>
      <c r="J663" s="131">
        <f t="shared" si="56"/>
        <v>9990000</v>
      </c>
      <c r="K663" s="133" t="s">
        <v>85</v>
      </c>
      <c r="L663" s="41" t="s">
        <v>3174</v>
      </c>
      <c r="M663" s="127">
        <v>43013</v>
      </c>
      <c r="N663" s="127">
        <v>43088</v>
      </c>
      <c r="O663" s="127">
        <v>43088</v>
      </c>
      <c r="P663" s="134">
        <f t="shared" si="53"/>
        <v>75</v>
      </c>
      <c r="Q663" s="136">
        <f t="shared" si="54"/>
        <v>2.5</v>
      </c>
      <c r="R663" s="58"/>
      <c r="S663" s="47"/>
      <c r="T663" s="47"/>
      <c r="U663" s="47"/>
      <c r="V663" s="47"/>
      <c r="W663" s="47"/>
      <c r="X663" s="139">
        <f t="shared" si="55"/>
        <v>0</v>
      </c>
      <c r="Y663" s="48"/>
      <c r="Z663" s="49"/>
      <c r="AA663" s="47"/>
      <c r="AB663" s="47"/>
      <c r="AC663" s="47"/>
      <c r="AD663" s="47"/>
      <c r="AE663" s="47"/>
      <c r="AF663" s="47"/>
      <c r="AG663" s="41"/>
      <c r="AH663" s="41"/>
      <c r="AI663" s="41"/>
      <c r="AJ663" s="41"/>
      <c r="AK663" s="51" t="e">
        <f>IF(#REF!="TERMINADO",100,100*(#REF!-M663+1)/P663)</f>
        <v>#REF!</v>
      </c>
      <c r="AL663" s="157"/>
      <c r="AM663" s="59"/>
      <c r="AN663" s="159"/>
      <c r="AO663" s="159"/>
      <c r="AP663" s="159"/>
      <c r="AQ663" s="41"/>
      <c r="AR663" s="107"/>
    </row>
    <row r="664" spans="1:44" s="167" customFormat="1" ht="17" thickTop="1" thickBot="1" x14ac:dyDescent="0.25">
      <c r="A664" s="185">
        <v>660</v>
      </c>
      <c r="B664" s="41" t="s">
        <v>53</v>
      </c>
      <c r="C664" s="39">
        <v>43013</v>
      </c>
      <c r="D664" s="39"/>
      <c r="E664" s="40" t="s">
        <v>3175</v>
      </c>
      <c r="F664" s="129" t="s">
        <v>66</v>
      </c>
      <c r="G664" s="126" t="s">
        <v>75</v>
      </c>
      <c r="H664" s="41" t="s">
        <v>2079</v>
      </c>
      <c r="I664" s="42">
        <v>15000000</v>
      </c>
      <c r="J664" s="131">
        <f t="shared" si="56"/>
        <v>15000000</v>
      </c>
      <c r="K664" s="133" t="s">
        <v>85</v>
      </c>
      <c r="L664" s="41" t="s">
        <v>2437</v>
      </c>
      <c r="M664" s="127">
        <v>43013</v>
      </c>
      <c r="N664" s="127">
        <v>43100</v>
      </c>
      <c r="O664" s="127">
        <v>43100</v>
      </c>
      <c r="P664" s="134">
        <f t="shared" si="53"/>
        <v>87</v>
      </c>
      <c r="Q664" s="136">
        <f t="shared" si="54"/>
        <v>2.9</v>
      </c>
      <c r="R664" s="58"/>
      <c r="S664" s="47"/>
      <c r="T664" s="47"/>
      <c r="U664" s="47"/>
      <c r="V664" s="47"/>
      <c r="W664" s="47"/>
      <c r="X664" s="139">
        <f t="shared" si="55"/>
        <v>0</v>
      </c>
      <c r="Y664" s="48"/>
      <c r="Z664" s="49"/>
      <c r="AA664" s="47"/>
      <c r="AB664" s="47"/>
      <c r="AC664" s="47"/>
      <c r="AD664" s="47"/>
      <c r="AE664" s="47"/>
      <c r="AF664" s="47"/>
      <c r="AG664" s="41"/>
      <c r="AH664" s="41"/>
      <c r="AI664" s="41"/>
      <c r="AJ664" s="41"/>
      <c r="AK664" s="51" t="e">
        <f>IF(#REF!="TERMINADO",100,100*(#REF!-M664+1)/P664)</f>
        <v>#REF!</v>
      </c>
      <c r="AL664" s="157"/>
      <c r="AM664" s="59"/>
      <c r="AN664" s="159"/>
      <c r="AO664" s="159"/>
      <c r="AP664" s="159"/>
      <c r="AQ664" s="41"/>
      <c r="AR664" s="107"/>
    </row>
    <row r="665" spans="1:44" s="167" customFormat="1" ht="17" thickTop="1" thickBot="1" x14ac:dyDescent="0.25">
      <c r="A665" s="185">
        <v>661</v>
      </c>
      <c r="B665" s="41" t="s">
        <v>444</v>
      </c>
      <c r="C665" s="39">
        <v>43013</v>
      </c>
      <c r="D665" s="39"/>
      <c r="E665" s="40" t="s">
        <v>3176</v>
      </c>
      <c r="F665" s="129" t="s">
        <v>66</v>
      </c>
      <c r="G665" s="126" t="s">
        <v>75</v>
      </c>
      <c r="H665" s="41" t="s">
        <v>2079</v>
      </c>
      <c r="I665" s="42">
        <v>14880000</v>
      </c>
      <c r="J665" s="131">
        <f t="shared" si="56"/>
        <v>14880000</v>
      </c>
      <c r="K665" s="133" t="s">
        <v>85</v>
      </c>
      <c r="L665" s="41" t="s">
        <v>3177</v>
      </c>
      <c r="M665" s="127">
        <v>43013</v>
      </c>
      <c r="N665" s="127">
        <v>43100</v>
      </c>
      <c r="O665" s="127">
        <v>43100</v>
      </c>
      <c r="P665" s="134">
        <f t="shared" si="53"/>
        <v>87</v>
      </c>
      <c r="Q665" s="136">
        <f t="shared" si="54"/>
        <v>2.9</v>
      </c>
      <c r="R665" s="58"/>
      <c r="S665" s="47"/>
      <c r="T665" s="47"/>
      <c r="U665" s="47"/>
      <c r="V665" s="47"/>
      <c r="W665" s="47"/>
      <c r="X665" s="139">
        <f t="shared" si="55"/>
        <v>0</v>
      </c>
      <c r="Y665" s="48"/>
      <c r="Z665" s="49"/>
      <c r="AA665" s="47"/>
      <c r="AB665" s="47"/>
      <c r="AC665" s="47"/>
      <c r="AD665" s="47"/>
      <c r="AE665" s="47"/>
      <c r="AF665" s="47"/>
      <c r="AG665" s="41"/>
      <c r="AH665" s="41"/>
      <c r="AI665" s="41"/>
      <c r="AJ665" s="41"/>
      <c r="AK665" s="51"/>
      <c r="AL665" s="157"/>
      <c r="AM665" s="59"/>
      <c r="AN665" s="159"/>
      <c r="AO665" s="159"/>
      <c r="AP665" s="159"/>
      <c r="AQ665" s="41"/>
      <c r="AR665" s="107"/>
    </row>
    <row r="666" spans="1:44" s="167" customFormat="1" ht="17" thickTop="1" thickBot="1" x14ac:dyDescent="0.25">
      <c r="A666" s="185">
        <v>662</v>
      </c>
      <c r="B666" s="41" t="s">
        <v>2158</v>
      </c>
      <c r="C666" s="39">
        <v>43013</v>
      </c>
      <c r="D666" s="39"/>
      <c r="E666" s="40" t="s">
        <v>3178</v>
      </c>
      <c r="F666" s="129" t="s">
        <v>66</v>
      </c>
      <c r="G666" s="126" t="s">
        <v>75</v>
      </c>
      <c r="H666" s="41" t="s">
        <v>2079</v>
      </c>
      <c r="I666" s="42">
        <v>18000000</v>
      </c>
      <c r="J666" s="131">
        <f t="shared" si="56"/>
        <v>18000000</v>
      </c>
      <c r="K666" s="133" t="s">
        <v>85</v>
      </c>
      <c r="L666" s="41" t="s">
        <v>3179</v>
      </c>
      <c r="M666" s="127">
        <v>43013</v>
      </c>
      <c r="N666" s="127">
        <v>43100</v>
      </c>
      <c r="O666" s="127">
        <v>43100</v>
      </c>
      <c r="P666" s="134">
        <f t="shared" si="53"/>
        <v>87</v>
      </c>
      <c r="Q666" s="136">
        <f t="shared" si="54"/>
        <v>2.9</v>
      </c>
      <c r="R666" s="58"/>
      <c r="S666" s="47"/>
      <c r="T666" s="47"/>
      <c r="U666" s="47"/>
      <c r="V666" s="47"/>
      <c r="W666" s="47"/>
      <c r="X666" s="139">
        <f t="shared" si="55"/>
        <v>0</v>
      </c>
      <c r="Y666" s="48"/>
      <c r="Z666" s="49"/>
      <c r="AA666" s="47"/>
      <c r="AB666" s="47"/>
      <c r="AC666" s="47"/>
      <c r="AD666" s="47"/>
      <c r="AE666" s="47"/>
      <c r="AF666" s="47"/>
      <c r="AG666" s="41"/>
      <c r="AH666" s="41"/>
      <c r="AI666" s="41"/>
      <c r="AJ666" s="41"/>
      <c r="AK666" s="51" t="e">
        <f>IF(#REF!="TERMINADO",100,100*(#REF!-M666+1)/P666)</f>
        <v>#REF!</v>
      </c>
      <c r="AL666" s="157"/>
      <c r="AM666" s="59"/>
      <c r="AN666" s="159"/>
      <c r="AO666" s="159"/>
      <c r="AP666" s="159"/>
      <c r="AQ666" s="41"/>
      <c r="AR666" s="107"/>
    </row>
    <row r="667" spans="1:44" s="167" customFormat="1" ht="17" thickTop="1" thickBot="1" x14ac:dyDescent="0.25">
      <c r="A667" s="185">
        <v>663</v>
      </c>
      <c r="B667" s="41" t="s">
        <v>53</v>
      </c>
      <c r="C667" s="39">
        <v>43013</v>
      </c>
      <c r="D667" s="39"/>
      <c r="E667" s="40" t="s">
        <v>3180</v>
      </c>
      <c r="F667" s="129" t="s">
        <v>66</v>
      </c>
      <c r="G667" s="126" t="s">
        <v>75</v>
      </c>
      <c r="H667" s="41" t="s">
        <v>2079</v>
      </c>
      <c r="I667" s="42">
        <v>12600000</v>
      </c>
      <c r="J667" s="131">
        <f t="shared" si="56"/>
        <v>12600000</v>
      </c>
      <c r="K667" s="133" t="s">
        <v>85</v>
      </c>
      <c r="L667" s="41" t="s">
        <v>2389</v>
      </c>
      <c r="M667" s="127">
        <v>43013</v>
      </c>
      <c r="N667" s="127">
        <v>43100</v>
      </c>
      <c r="O667" s="127">
        <v>43100</v>
      </c>
      <c r="P667" s="134">
        <f t="shared" si="53"/>
        <v>87</v>
      </c>
      <c r="Q667" s="136">
        <f t="shared" si="54"/>
        <v>2.9</v>
      </c>
      <c r="R667" s="58"/>
      <c r="S667" s="47"/>
      <c r="T667" s="47"/>
      <c r="U667" s="47"/>
      <c r="V667" s="47"/>
      <c r="W667" s="47"/>
      <c r="X667" s="139">
        <f t="shared" si="55"/>
        <v>0</v>
      </c>
      <c r="Y667" s="48"/>
      <c r="Z667" s="49"/>
      <c r="AA667" s="47"/>
      <c r="AB667" s="47"/>
      <c r="AC667" s="47"/>
      <c r="AD667" s="47"/>
      <c r="AE667" s="47"/>
      <c r="AF667" s="47"/>
      <c r="AG667" s="41"/>
      <c r="AH667" s="41"/>
      <c r="AI667" s="41"/>
      <c r="AJ667" s="41"/>
      <c r="AK667" s="51" t="e">
        <f>IF(#REF!="TERMINADO",100,100*(#REF!-M667+1)/P667)</f>
        <v>#REF!</v>
      </c>
      <c r="AL667" s="157"/>
      <c r="AM667" s="59"/>
      <c r="AN667" s="159"/>
      <c r="AO667" s="159"/>
      <c r="AP667" s="159"/>
      <c r="AQ667" s="41"/>
      <c r="AR667" s="107"/>
    </row>
    <row r="668" spans="1:44" s="167" customFormat="1" ht="17" thickTop="1" thickBot="1" x14ac:dyDescent="0.25">
      <c r="A668" s="185">
        <v>664</v>
      </c>
      <c r="B668" s="41" t="s">
        <v>146</v>
      </c>
      <c r="C668" s="39">
        <v>43013</v>
      </c>
      <c r="D668" s="39"/>
      <c r="E668" s="40" t="s">
        <v>3181</v>
      </c>
      <c r="F668" s="129" t="s">
        <v>66</v>
      </c>
      <c r="G668" s="126" t="s">
        <v>75</v>
      </c>
      <c r="H668" s="41" t="s">
        <v>2079</v>
      </c>
      <c r="I668" s="42">
        <v>12000000</v>
      </c>
      <c r="J668" s="131">
        <f t="shared" si="56"/>
        <v>12000000</v>
      </c>
      <c r="K668" s="133" t="s">
        <v>85</v>
      </c>
      <c r="L668" s="41" t="s">
        <v>282</v>
      </c>
      <c r="M668" s="127">
        <v>43013</v>
      </c>
      <c r="N668" s="127">
        <v>43100</v>
      </c>
      <c r="O668" s="127">
        <v>43100</v>
      </c>
      <c r="P668" s="134">
        <f t="shared" si="53"/>
        <v>87</v>
      </c>
      <c r="Q668" s="136">
        <f t="shared" si="54"/>
        <v>2.9</v>
      </c>
      <c r="R668" s="58"/>
      <c r="S668" s="47"/>
      <c r="T668" s="47"/>
      <c r="U668" s="47"/>
      <c r="V668" s="47"/>
      <c r="W668" s="47"/>
      <c r="X668" s="139">
        <f t="shared" si="55"/>
        <v>0</v>
      </c>
      <c r="Y668" s="48"/>
      <c r="Z668" s="49"/>
      <c r="AA668" s="47"/>
      <c r="AB668" s="47"/>
      <c r="AC668" s="47"/>
      <c r="AD668" s="47"/>
      <c r="AE668" s="47"/>
      <c r="AF668" s="47"/>
      <c r="AG668" s="41"/>
      <c r="AH668" s="41"/>
      <c r="AI668" s="41"/>
      <c r="AJ668" s="41"/>
      <c r="AK668" s="51" t="e">
        <f>IF(#REF!="TERMINADO",100,100*(#REF!-M668+1)/P668)</f>
        <v>#REF!</v>
      </c>
      <c r="AL668" s="157"/>
      <c r="AM668" s="59"/>
      <c r="AN668" s="159"/>
      <c r="AO668" s="159"/>
      <c r="AP668" s="159"/>
      <c r="AQ668" s="41"/>
      <c r="AR668" s="107"/>
    </row>
    <row r="669" spans="1:44" s="167" customFormat="1" ht="17" thickTop="1" thickBot="1" x14ac:dyDescent="0.25">
      <c r="A669" s="185">
        <v>665</v>
      </c>
      <c r="B669" s="41" t="s">
        <v>2210</v>
      </c>
      <c r="C669" s="39">
        <v>43013</v>
      </c>
      <c r="D669" s="39"/>
      <c r="E669" s="40" t="s">
        <v>3182</v>
      </c>
      <c r="F669" s="129" t="s">
        <v>66</v>
      </c>
      <c r="G669" s="126" t="s">
        <v>71</v>
      </c>
      <c r="H669" s="41" t="s">
        <v>2079</v>
      </c>
      <c r="I669" s="42">
        <v>5066666</v>
      </c>
      <c r="J669" s="131">
        <f t="shared" si="56"/>
        <v>5066666</v>
      </c>
      <c r="K669" s="133" t="s">
        <v>85</v>
      </c>
      <c r="L669" s="41" t="s">
        <v>3183</v>
      </c>
      <c r="M669" s="127">
        <v>43013</v>
      </c>
      <c r="N669" s="127">
        <v>43085</v>
      </c>
      <c r="O669" s="127">
        <v>43085</v>
      </c>
      <c r="P669" s="134">
        <f t="shared" si="53"/>
        <v>72</v>
      </c>
      <c r="Q669" s="136">
        <f t="shared" si="54"/>
        <v>2.4</v>
      </c>
      <c r="R669" s="58"/>
      <c r="S669" s="47"/>
      <c r="T669" s="47"/>
      <c r="U669" s="47"/>
      <c r="V669" s="47"/>
      <c r="W669" s="47"/>
      <c r="X669" s="139">
        <f t="shared" si="55"/>
        <v>0</v>
      </c>
      <c r="Y669" s="48"/>
      <c r="Z669" s="49"/>
      <c r="AA669" s="47"/>
      <c r="AB669" s="47"/>
      <c r="AC669" s="47"/>
      <c r="AD669" s="47"/>
      <c r="AE669" s="47"/>
      <c r="AF669" s="47"/>
      <c r="AG669" s="41"/>
      <c r="AH669" s="41"/>
      <c r="AI669" s="41"/>
      <c r="AJ669" s="41"/>
      <c r="AK669" s="51" t="e">
        <f>IF(#REF!="TERMINADO",100,100*(#REF!-M669+1)/P669)</f>
        <v>#REF!</v>
      </c>
      <c r="AL669" s="157"/>
      <c r="AM669" s="59"/>
      <c r="AN669" s="159"/>
      <c r="AO669" s="159"/>
      <c r="AP669" s="159"/>
      <c r="AQ669" s="41"/>
      <c r="AR669" s="107"/>
    </row>
    <row r="670" spans="1:44" s="167" customFormat="1" ht="17" thickTop="1" thickBot="1" x14ac:dyDescent="0.25">
      <c r="A670" s="185">
        <v>666</v>
      </c>
      <c r="B670" s="41" t="s">
        <v>53</v>
      </c>
      <c r="C670" s="39">
        <v>43013</v>
      </c>
      <c r="D670" s="39"/>
      <c r="E670" s="40" t="s">
        <v>3184</v>
      </c>
      <c r="F670" s="129" t="s">
        <v>66</v>
      </c>
      <c r="G670" s="126" t="s">
        <v>71</v>
      </c>
      <c r="H670" s="41" t="s">
        <v>2079</v>
      </c>
      <c r="I670" s="42">
        <v>9000000</v>
      </c>
      <c r="J670" s="131">
        <f t="shared" si="56"/>
        <v>9000000</v>
      </c>
      <c r="K670" s="133" t="s">
        <v>85</v>
      </c>
      <c r="L670" s="41" t="s">
        <v>3185</v>
      </c>
      <c r="M670" s="127">
        <v>43013</v>
      </c>
      <c r="N670" s="127">
        <v>43100</v>
      </c>
      <c r="O670" s="127">
        <v>43100</v>
      </c>
      <c r="P670" s="134">
        <f t="shared" si="53"/>
        <v>87</v>
      </c>
      <c r="Q670" s="136">
        <f t="shared" si="54"/>
        <v>2.9</v>
      </c>
      <c r="R670" s="58"/>
      <c r="S670" s="47"/>
      <c r="T670" s="47"/>
      <c r="U670" s="47"/>
      <c r="V670" s="47"/>
      <c r="W670" s="47"/>
      <c r="X670" s="139">
        <f t="shared" si="55"/>
        <v>0</v>
      </c>
      <c r="Y670" s="48"/>
      <c r="Z670" s="49"/>
      <c r="AA670" s="47"/>
      <c r="AB670" s="47"/>
      <c r="AC670" s="47"/>
      <c r="AD670" s="47"/>
      <c r="AE670" s="47"/>
      <c r="AF670" s="47"/>
      <c r="AG670" s="41"/>
      <c r="AH670" s="41"/>
      <c r="AI670" s="41"/>
      <c r="AJ670" s="41"/>
      <c r="AK670" s="51" t="e">
        <f>IF(#REF!="TERMINADO",100,100*(#REF!-M670+1)/P670)</f>
        <v>#REF!</v>
      </c>
      <c r="AL670" s="157"/>
      <c r="AM670" s="59"/>
      <c r="AN670" s="159"/>
      <c r="AO670" s="159"/>
      <c r="AP670" s="159"/>
      <c r="AQ670" s="41"/>
      <c r="AR670" s="107"/>
    </row>
    <row r="671" spans="1:44" s="167" customFormat="1" ht="17" thickTop="1" thickBot="1" x14ac:dyDescent="0.25">
      <c r="A671" s="185">
        <v>667</v>
      </c>
      <c r="B671" s="41" t="s">
        <v>2011</v>
      </c>
      <c r="C671" s="39">
        <v>43013</v>
      </c>
      <c r="D671" s="39"/>
      <c r="E671" s="40" t="s">
        <v>3186</v>
      </c>
      <c r="F671" s="129" t="s">
        <v>66</v>
      </c>
      <c r="G671" s="126" t="s">
        <v>75</v>
      </c>
      <c r="H671" s="41" t="s">
        <v>2079</v>
      </c>
      <c r="I671" s="42">
        <v>21900000</v>
      </c>
      <c r="J671" s="131">
        <f t="shared" si="56"/>
        <v>21900000</v>
      </c>
      <c r="K671" s="133" t="s">
        <v>85</v>
      </c>
      <c r="L671" s="41" t="s">
        <v>3187</v>
      </c>
      <c r="M671" s="127">
        <v>43013</v>
      </c>
      <c r="N671" s="127">
        <v>43100</v>
      </c>
      <c r="O671" s="127">
        <v>43100</v>
      </c>
      <c r="P671" s="134">
        <f t="shared" si="53"/>
        <v>87</v>
      </c>
      <c r="Q671" s="136">
        <f t="shared" si="54"/>
        <v>2.9</v>
      </c>
      <c r="R671" s="58"/>
      <c r="S671" s="47"/>
      <c r="T671" s="47"/>
      <c r="U671" s="47"/>
      <c r="V671" s="47"/>
      <c r="W671" s="47"/>
      <c r="X671" s="139">
        <f t="shared" si="55"/>
        <v>0</v>
      </c>
      <c r="Y671" s="48"/>
      <c r="Z671" s="49"/>
      <c r="AA671" s="47"/>
      <c r="AB671" s="47"/>
      <c r="AC671" s="47"/>
      <c r="AD671" s="47"/>
      <c r="AE671" s="47"/>
      <c r="AF671" s="47"/>
      <c r="AG671" s="41"/>
      <c r="AH671" s="41"/>
      <c r="AI671" s="41"/>
      <c r="AJ671" s="41"/>
      <c r="AK671" s="51" t="e">
        <f>IF(#REF!="TERMINADO",100,100*(#REF!-M671+1)/P671)</f>
        <v>#REF!</v>
      </c>
      <c r="AL671" s="157"/>
      <c r="AM671" s="59"/>
      <c r="AN671" s="159"/>
      <c r="AO671" s="159"/>
      <c r="AP671" s="159"/>
      <c r="AQ671" s="41"/>
      <c r="AR671" s="107"/>
    </row>
    <row r="672" spans="1:44" s="167" customFormat="1" ht="17" thickTop="1" thickBot="1" x14ac:dyDescent="0.25">
      <c r="A672" s="185">
        <v>668</v>
      </c>
      <c r="B672" s="41" t="s">
        <v>146</v>
      </c>
      <c r="C672" s="39">
        <v>43013</v>
      </c>
      <c r="D672" s="39"/>
      <c r="E672" s="40" t="s">
        <v>3188</v>
      </c>
      <c r="F672" s="129" t="s">
        <v>66</v>
      </c>
      <c r="G672" s="126" t="s">
        <v>71</v>
      </c>
      <c r="H672" s="41" t="s">
        <v>2079</v>
      </c>
      <c r="I672" s="42">
        <v>7950000</v>
      </c>
      <c r="J672" s="131">
        <f t="shared" si="56"/>
        <v>7950000</v>
      </c>
      <c r="K672" s="133" t="s">
        <v>85</v>
      </c>
      <c r="L672" s="41" t="s">
        <v>3189</v>
      </c>
      <c r="M672" s="127">
        <v>43014</v>
      </c>
      <c r="N672" s="127">
        <v>43100</v>
      </c>
      <c r="O672" s="127">
        <v>43100</v>
      </c>
      <c r="P672" s="134">
        <f t="shared" si="53"/>
        <v>86</v>
      </c>
      <c r="Q672" s="136">
        <f t="shared" si="54"/>
        <v>2.8666666666666667</v>
      </c>
      <c r="R672" s="58"/>
      <c r="S672" s="47"/>
      <c r="T672" s="47"/>
      <c r="U672" s="47"/>
      <c r="V672" s="47"/>
      <c r="W672" s="47"/>
      <c r="X672" s="139">
        <f t="shared" si="55"/>
        <v>0</v>
      </c>
      <c r="Y672" s="48"/>
      <c r="Z672" s="49"/>
      <c r="AA672" s="47"/>
      <c r="AB672" s="47"/>
      <c r="AC672" s="47"/>
      <c r="AD672" s="47"/>
      <c r="AE672" s="47"/>
      <c r="AF672" s="47"/>
      <c r="AG672" s="41"/>
      <c r="AH672" s="41"/>
      <c r="AI672" s="41"/>
      <c r="AJ672" s="41"/>
      <c r="AK672" s="51" t="e">
        <f>IF(#REF!="TERMINADO",100,100*(#REF!-M672+1)/P672)</f>
        <v>#REF!</v>
      </c>
      <c r="AL672" s="157"/>
      <c r="AM672" s="59"/>
      <c r="AN672" s="159"/>
      <c r="AO672" s="159"/>
      <c r="AP672" s="159"/>
      <c r="AQ672" s="41"/>
      <c r="AR672" s="107"/>
    </row>
    <row r="673" spans="1:44" s="167" customFormat="1" ht="17" thickTop="1" thickBot="1" x14ac:dyDescent="0.25">
      <c r="A673" s="185">
        <v>669</v>
      </c>
      <c r="B673" s="41" t="s">
        <v>146</v>
      </c>
      <c r="C673" s="39">
        <v>43014</v>
      </c>
      <c r="D673" s="39"/>
      <c r="E673" s="40" t="s">
        <v>3190</v>
      </c>
      <c r="F673" s="129" t="s">
        <v>66</v>
      </c>
      <c r="G673" s="126" t="s">
        <v>75</v>
      </c>
      <c r="H673" s="41" t="s">
        <v>2079</v>
      </c>
      <c r="I673" s="42">
        <v>10050000</v>
      </c>
      <c r="J673" s="131">
        <f t="shared" si="56"/>
        <v>10050000</v>
      </c>
      <c r="K673" s="133" t="s">
        <v>85</v>
      </c>
      <c r="L673" s="41" t="s">
        <v>631</v>
      </c>
      <c r="M673" s="127">
        <v>43014</v>
      </c>
      <c r="N673" s="127">
        <v>43100</v>
      </c>
      <c r="O673" s="127">
        <v>43100</v>
      </c>
      <c r="P673" s="134">
        <f t="shared" si="53"/>
        <v>86</v>
      </c>
      <c r="Q673" s="136">
        <f t="shared" si="54"/>
        <v>2.8666666666666667</v>
      </c>
      <c r="R673" s="58"/>
      <c r="S673" s="47"/>
      <c r="T673" s="47"/>
      <c r="U673" s="47"/>
      <c r="V673" s="47"/>
      <c r="W673" s="47"/>
      <c r="X673" s="139">
        <f t="shared" si="55"/>
        <v>0</v>
      </c>
      <c r="Y673" s="48"/>
      <c r="Z673" s="49"/>
      <c r="AA673" s="47"/>
      <c r="AB673" s="47"/>
      <c r="AC673" s="47"/>
      <c r="AD673" s="47"/>
      <c r="AE673" s="47"/>
      <c r="AF673" s="47"/>
      <c r="AG673" s="41"/>
      <c r="AH673" s="41"/>
      <c r="AI673" s="41"/>
      <c r="AJ673" s="41"/>
      <c r="AK673" s="51" t="e">
        <f>IF(#REF!="TERMINADO",100,100*(#REF!-M673+1)/P673)</f>
        <v>#REF!</v>
      </c>
      <c r="AL673" s="157"/>
      <c r="AM673" s="59" t="s">
        <v>3191</v>
      </c>
      <c r="AN673" s="159"/>
      <c r="AO673" s="159"/>
      <c r="AP673" s="159"/>
      <c r="AQ673" s="41"/>
      <c r="AR673" s="107"/>
    </row>
    <row r="674" spans="1:44" s="167" customFormat="1" ht="17" thickTop="1" thickBot="1" x14ac:dyDescent="0.25">
      <c r="A674" s="185">
        <v>670</v>
      </c>
      <c r="B674" s="41" t="s">
        <v>597</v>
      </c>
      <c r="C674" s="39">
        <v>43014</v>
      </c>
      <c r="D674" s="39"/>
      <c r="E674" s="40" t="s">
        <v>3192</v>
      </c>
      <c r="F674" s="129" t="s">
        <v>66</v>
      </c>
      <c r="G674" s="126" t="s">
        <v>75</v>
      </c>
      <c r="H674" s="41" t="s">
        <v>2079</v>
      </c>
      <c r="I674" s="42">
        <v>19500000</v>
      </c>
      <c r="J674" s="131">
        <f t="shared" si="56"/>
        <v>19500000</v>
      </c>
      <c r="K674" s="133" t="s">
        <v>85</v>
      </c>
      <c r="L674" s="41" t="s">
        <v>2391</v>
      </c>
      <c r="M674" s="127">
        <v>43014</v>
      </c>
      <c r="N674" s="127">
        <v>43100</v>
      </c>
      <c r="O674" s="127">
        <v>43100</v>
      </c>
      <c r="P674" s="134">
        <f t="shared" si="53"/>
        <v>86</v>
      </c>
      <c r="Q674" s="136">
        <f t="shared" si="54"/>
        <v>2.8666666666666667</v>
      </c>
      <c r="R674" s="58"/>
      <c r="S674" s="47"/>
      <c r="T674" s="47"/>
      <c r="U674" s="47"/>
      <c r="V674" s="47"/>
      <c r="W674" s="47"/>
      <c r="X674" s="139">
        <f t="shared" si="55"/>
        <v>0</v>
      </c>
      <c r="Y674" s="48"/>
      <c r="Z674" s="49"/>
      <c r="AA674" s="47"/>
      <c r="AB674" s="47"/>
      <c r="AC674" s="47"/>
      <c r="AD674" s="47"/>
      <c r="AE674" s="47"/>
      <c r="AF674" s="47"/>
      <c r="AG674" s="41"/>
      <c r="AH674" s="41"/>
      <c r="AI674" s="41"/>
      <c r="AJ674" s="41"/>
      <c r="AK674" s="51" t="e">
        <f>IF(#REF!="TERMINADO",100,100*(#REF!-M674+1)/P674)</f>
        <v>#REF!</v>
      </c>
      <c r="AL674" s="157"/>
      <c r="AM674" s="59"/>
      <c r="AN674" s="159"/>
      <c r="AO674" s="159"/>
      <c r="AP674" s="159"/>
      <c r="AQ674" s="41"/>
      <c r="AR674" s="107"/>
    </row>
    <row r="675" spans="1:44" s="167" customFormat="1" ht="17" thickTop="1" thickBot="1" x14ac:dyDescent="0.25">
      <c r="A675" s="185">
        <v>671</v>
      </c>
      <c r="B675" s="41" t="s">
        <v>146</v>
      </c>
      <c r="C675" s="39">
        <v>43014</v>
      </c>
      <c r="D675" s="39"/>
      <c r="E675" s="40" t="s">
        <v>3193</v>
      </c>
      <c r="F675" s="129" t="s">
        <v>66</v>
      </c>
      <c r="G675" s="126" t="s">
        <v>75</v>
      </c>
      <c r="H675" s="41" t="s">
        <v>2079</v>
      </c>
      <c r="I675" s="42">
        <v>11880000</v>
      </c>
      <c r="J675" s="131">
        <f t="shared" si="56"/>
        <v>11880000</v>
      </c>
      <c r="K675" s="133" t="s">
        <v>85</v>
      </c>
      <c r="L675" s="41" t="s">
        <v>3194</v>
      </c>
      <c r="M675" s="127">
        <v>43014</v>
      </c>
      <c r="N675" s="127">
        <v>43100</v>
      </c>
      <c r="O675" s="127">
        <v>43100</v>
      </c>
      <c r="P675" s="134">
        <f t="shared" si="53"/>
        <v>86</v>
      </c>
      <c r="Q675" s="136">
        <f t="shared" si="54"/>
        <v>2.8666666666666667</v>
      </c>
      <c r="R675" s="58"/>
      <c r="S675" s="47"/>
      <c r="T675" s="47"/>
      <c r="U675" s="47"/>
      <c r="V675" s="47"/>
      <c r="W675" s="47"/>
      <c r="X675" s="139">
        <f t="shared" si="55"/>
        <v>0</v>
      </c>
      <c r="Y675" s="48"/>
      <c r="Z675" s="49"/>
      <c r="AA675" s="47"/>
      <c r="AB675" s="47"/>
      <c r="AC675" s="47"/>
      <c r="AD675" s="47"/>
      <c r="AE675" s="47"/>
      <c r="AF675" s="47"/>
      <c r="AG675" s="41"/>
      <c r="AH675" s="41"/>
      <c r="AI675" s="41"/>
      <c r="AJ675" s="41"/>
      <c r="AK675" s="51" t="e">
        <f>IF(#REF!="TERMINADO",100,100*(#REF!-M675+1)/P675)</f>
        <v>#REF!</v>
      </c>
      <c r="AL675" s="157"/>
      <c r="AM675" s="59"/>
      <c r="AN675" s="159"/>
      <c r="AO675" s="159"/>
      <c r="AP675" s="159"/>
      <c r="AQ675" s="41"/>
      <c r="AR675" s="107"/>
    </row>
    <row r="676" spans="1:44" s="167" customFormat="1" ht="17" thickTop="1" thickBot="1" x14ac:dyDescent="0.25">
      <c r="A676" s="185">
        <v>672</v>
      </c>
      <c r="B676" s="41" t="s">
        <v>63</v>
      </c>
      <c r="C676" s="39">
        <v>43014</v>
      </c>
      <c r="D676" s="39"/>
      <c r="E676" s="40" t="s">
        <v>3195</v>
      </c>
      <c r="F676" s="129" t="s">
        <v>66</v>
      </c>
      <c r="G676" s="126" t="s">
        <v>75</v>
      </c>
      <c r="H676" s="41" t="s">
        <v>2079</v>
      </c>
      <c r="I676" s="42">
        <v>14880000</v>
      </c>
      <c r="J676" s="131">
        <f t="shared" si="56"/>
        <v>14880000</v>
      </c>
      <c r="K676" s="133" t="s">
        <v>85</v>
      </c>
      <c r="L676" s="41" t="s">
        <v>2244</v>
      </c>
      <c r="M676" s="127">
        <v>43014</v>
      </c>
      <c r="N676" s="127">
        <v>43100</v>
      </c>
      <c r="O676" s="127">
        <v>43100</v>
      </c>
      <c r="P676" s="134">
        <f t="shared" si="53"/>
        <v>86</v>
      </c>
      <c r="Q676" s="136">
        <f t="shared" si="54"/>
        <v>2.8666666666666667</v>
      </c>
      <c r="R676" s="58"/>
      <c r="S676" s="47"/>
      <c r="T676" s="47"/>
      <c r="U676" s="47"/>
      <c r="V676" s="47"/>
      <c r="W676" s="47"/>
      <c r="X676" s="139">
        <f t="shared" si="55"/>
        <v>0</v>
      </c>
      <c r="Y676" s="48"/>
      <c r="Z676" s="49"/>
      <c r="AA676" s="47"/>
      <c r="AB676" s="47"/>
      <c r="AC676" s="47"/>
      <c r="AD676" s="47"/>
      <c r="AE676" s="47"/>
      <c r="AF676" s="47"/>
      <c r="AG676" s="41"/>
      <c r="AH676" s="41"/>
      <c r="AI676" s="41"/>
      <c r="AJ676" s="41"/>
      <c r="AK676" s="51" t="e">
        <f>IF(#REF!="TERMINADO",100,100*(#REF!-M676+1)/P676)</f>
        <v>#REF!</v>
      </c>
      <c r="AL676" s="157"/>
      <c r="AM676" s="59"/>
      <c r="AN676" s="159"/>
      <c r="AO676" s="159"/>
      <c r="AP676" s="159"/>
      <c r="AQ676" s="41"/>
      <c r="AR676" s="107"/>
    </row>
    <row r="677" spans="1:44" s="167" customFormat="1" ht="17" thickTop="1" thickBot="1" x14ac:dyDescent="0.25">
      <c r="A677" s="185">
        <v>673</v>
      </c>
      <c r="B677" s="41" t="s">
        <v>146</v>
      </c>
      <c r="C677" s="39">
        <v>43014</v>
      </c>
      <c r="D677" s="39"/>
      <c r="E677" s="40" t="s">
        <v>3196</v>
      </c>
      <c r="F677" s="129" t="s">
        <v>66</v>
      </c>
      <c r="G677" s="126" t="s">
        <v>75</v>
      </c>
      <c r="H677" s="41" t="s">
        <v>2079</v>
      </c>
      <c r="I677" s="42">
        <v>10500000</v>
      </c>
      <c r="J677" s="131">
        <f t="shared" si="56"/>
        <v>10500000</v>
      </c>
      <c r="K677" s="133" t="s">
        <v>85</v>
      </c>
      <c r="L677" s="41" t="s">
        <v>288</v>
      </c>
      <c r="M677" s="127">
        <v>43014</v>
      </c>
      <c r="N677" s="127">
        <v>43100</v>
      </c>
      <c r="O677" s="127">
        <v>43100</v>
      </c>
      <c r="P677" s="134">
        <f t="shared" si="53"/>
        <v>86</v>
      </c>
      <c r="Q677" s="136">
        <f t="shared" si="54"/>
        <v>2.8666666666666667</v>
      </c>
      <c r="R677" s="58"/>
      <c r="S677" s="47"/>
      <c r="T677" s="47"/>
      <c r="U677" s="47"/>
      <c r="V677" s="47"/>
      <c r="W677" s="47"/>
      <c r="X677" s="139">
        <f t="shared" si="55"/>
        <v>0</v>
      </c>
      <c r="Y677" s="48"/>
      <c r="Z677" s="49"/>
      <c r="AA677" s="47"/>
      <c r="AB677" s="47"/>
      <c r="AC677" s="47"/>
      <c r="AD677" s="47"/>
      <c r="AE677" s="47"/>
      <c r="AF677" s="47"/>
      <c r="AG677" s="41"/>
      <c r="AH677" s="41"/>
      <c r="AI677" s="41"/>
      <c r="AJ677" s="41"/>
      <c r="AK677" s="51" t="e">
        <f>IF(#REF!="TERMINADO",100,100*(#REF!-M677+1)/P677)</f>
        <v>#REF!</v>
      </c>
      <c r="AL677" s="223"/>
      <c r="AM677" s="180"/>
      <c r="AN677" s="163"/>
      <c r="AO677" s="163"/>
      <c r="AP677" s="163"/>
      <c r="AQ677" s="160"/>
      <c r="AR677" s="224"/>
    </row>
    <row r="678" spans="1:44" s="167" customFormat="1" ht="17" thickTop="1" thickBot="1" x14ac:dyDescent="0.25">
      <c r="A678" s="185">
        <v>674</v>
      </c>
      <c r="B678" s="41" t="s">
        <v>2717</v>
      </c>
      <c r="C678" s="39">
        <v>43014</v>
      </c>
      <c r="D678" s="39"/>
      <c r="E678" s="40" t="s">
        <v>3197</v>
      </c>
      <c r="F678" s="129" t="s">
        <v>66</v>
      </c>
      <c r="G678" s="126" t="s">
        <v>71</v>
      </c>
      <c r="H678" s="41" t="s">
        <v>2079</v>
      </c>
      <c r="I678" s="42">
        <v>18000000</v>
      </c>
      <c r="J678" s="131">
        <f t="shared" si="56"/>
        <v>18000000</v>
      </c>
      <c r="K678" s="133" t="s">
        <v>85</v>
      </c>
      <c r="L678" s="41" t="s">
        <v>3198</v>
      </c>
      <c r="M678" s="127">
        <v>43014</v>
      </c>
      <c r="N678" s="127">
        <v>43100</v>
      </c>
      <c r="O678" s="127">
        <v>43100</v>
      </c>
      <c r="P678" s="134">
        <f t="shared" si="53"/>
        <v>86</v>
      </c>
      <c r="Q678" s="136">
        <f t="shared" si="54"/>
        <v>2.8666666666666667</v>
      </c>
      <c r="R678" s="58"/>
      <c r="S678" s="47"/>
      <c r="T678" s="47"/>
      <c r="U678" s="47"/>
      <c r="V678" s="47"/>
      <c r="W678" s="47"/>
      <c r="X678" s="139">
        <f t="shared" si="55"/>
        <v>0</v>
      </c>
      <c r="Y678" s="48"/>
      <c r="Z678" s="49"/>
      <c r="AA678" s="47"/>
      <c r="AB678" s="47"/>
      <c r="AC678" s="47"/>
      <c r="AD678" s="47"/>
      <c r="AE678" s="47"/>
      <c r="AF678" s="47"/>
      <c r="AG678" s="41"/>
      <c r="AH678" s="41"/>
      <c r="AI678" s="41"/>
      <c r="AJ678" s="41"/>
      <c r="AK678" s="51" t="e">
        <f>IF(#REF!="TERMINADO",100,100*(#REF!-M678+1)/P678)</f>
        <v>#REF!</v>
      </c>
      <c r="AL678" s="157"/>
      <c r="AM678" s="59"/>
      <c r="AN678" s="159"/>
      <c r="AO678" s="159"/>
      <c r="AP678" s="159"/>
      <c r="AQ678" s="41"/>
      <c r="AR678" s="107"/>
    </row>
    <row r="679" spans="1:44" s="167" customFormat="1" ht="17" thickTop="1" thickBot="1" x14ac:dyDescent="0.25">
      <c r="A679" s="185">
        <v>675</v>
      </c>
      <c r="B679" s="41" t="s">
        <v>146</v>
      </c>
      <c r="C679" s="39">
        <v>43014</v>
      </c>
      <c r="D679" s="39"/>
      <c r="E679" s="40" t="s">
        <v>3199</v>
      </c>
      <c r="F679" s="129" t="s">
        <v>66</v>
      </c>
      <c r="G679" s="126" t="s">
        <v>71</v>
      </c>
      <c r="H679" s="41" t="s">
        <v>2079</v>
      </c>
      <c r="I679" s="42">
        <v>8267500</v>
      </c>
      <c r="J679" s="131">
        <f t="shared" si="56"/>
        <v>8267500</v>
      </c>
      <c r="K679" s="133" t="s">
        <v>85</v>
      </c>
      <c r="L679" s="41" t="s">
        <v>308</v>
      </c>
      <c r="M679" s="127">
        <v>43014</v>
      </c>
      <c r="N679" s="127">
        <v>43100</v>
      </c>
      <c r="O679" s="127">
        <v>43100</v>
      </c>
      <c r="P679" s="134">
        <f t="shared" si="53"/>
        <v>86</v>
      </c>
      <c r="Q679" s="136">
        <f t="shared" si="54"/>
        <v>2.8666666666666667</v>
      </c>
      <c r="R679" s="58"/>
      <c r="S679" s="47"/>
      <c r="T679" s="47"/>
      <c r="U679" s="47"/>
      <c r="V679" s="47"/>
      <c r="W679" s="47"/>
      <c r="X679" s="139">
        <f t="shared" si="55"/>
        <v>0</v>
      </c>
      <c r="Y679" s="48"/>
      <c r="Z679" s="49"/>
      <c r="AA679" s="47"/>
      <c r="AB679" s="47"/>
      <c r="AC679" s="47"/>
      <c r="AD679" s="47"/>
      <c r="AE679" s="47"/>
      <c r="AF679" s="47"/>
      <c r="AG679" s="41"/>
      <c r="AH679" s="41"/>
      <c r="AI679" s="41"/>
      <c r="AJ679" s="41"/>
      <c r="AK679" s="51" t="e">
        <f>IF(#REF!="TERMINADO",100,100*(#REF!-M679+1)/P679)</f>
        <v>#REF!</v>
      </c>
      <c r="AL679" s="157"/>
      <c r="AM679" s="59" t="s">
        <v>3200</v>
      </c>
      <c r="AN679" s="159"/>
      <c r="AO679" s="159"/>
      <c r="AP679" s="159"/>
      <c r="AQ679" s="41"/>
      <c r="AR679" s="107"/>
    </row>
    <row r="680" spans="1:44" s="167" customFormat="1" ht="17" thickTop="1" thickBot="1" x14ac:dyDescent="0.25">
      <c r="A680" s="185">
        <v>676</v>
      </c>
      <c r="B680" s="41" t="s">
        <v>597</v>
      </c>
      <c r="C680" s="39">
        <v>43014</v>
      </c>
      <c r="D680" s="39"/>
      <c r="E680" s="40" t="s">
        <v>3201</v>
      </c>
      <c r="F680" s="129" t="s">
        <v>66</v>
      </c>
      <c r="G680" s="126" t="s">
        <v>75</v>
      </c>
      <c r="H680" s="41" t="s">
        <v>2079</v>
      </c>
      <c r="I680" s="42">
        <v>10050000</v>
      </c>
      <c r="J680" s="131">
        <f t="shared" si="56"/>
        <v>10050000</v>
      </c>
      <c r="K680" s="133" t="s">
        <v>85</v>
      </c>
      <c r="L680" s="41" t="s">
        <v>3202</v>
      </c>
      <c r="M680" s="127">
        <v>43014</v>
      </c>
      <c r="N680" s="127">
        <v>43100</v>
      </c>
      <c r="O680" s="127">
        <v>43100</v>
      </c>
      <c r="P680" s="134">
        <f t="shared" si="53"/>
        <v>86</v>
      </c>
      <c r="Q680" s="136">
        <f t="shared" si="54"/>
        <v>2.8666666666666667</v>
      </c>
      <c r="R680" s="58"/>
      <c r="S680" s="47"/>
      <c r="T680" s="47"/>
      <c r="U680" s="47"/>
      <c r="V680" s="47"/>
      <c r="W680" s="47"/>
      <c r="X680" s="139">
        <f t="shared" si="55"/>
        <v>0</v>
      </c>
      <c r="Y680" s="48"/>
      <c r="Z680" s="49"/>
      <c r="AA680" s="47"/>
      <c r="AB680" s="47"/>
      <c r="AC680" s="47"/>
      <c r="AD680" s="47"/>
      <c r="AE680" s="47"/>
      <c r="AF680" s="47"/>
      <c r="AG680" s="41"/>
      <c r="AH680" s="41"/>
      <c r="AI680" s="41"/>
      <c r="AJ680" s="41"/>
      <c r="AK680" s="51" t="e">
        <f>IF(#REF!="TERMINADO",100,100*(#REF!-M680+1)/P680)</f>
        <v>#REF!</v>
      </c>
      <c r="AL680" s="157"/>
      <c r="AM680" s="59"/>
      <c r="AN680" s="159"/>
      <c r="AO680" s="159"/>
      <c r="AP680" s="159"/>
      <c r="AQ680" s="41"/>
      <c r="AR680" s="107"/>
    </row>
    <row r="681" spans="1:44" s="167" customFormat="1" ht="17" thickTop="1" thickBot="1" x14ac:dyDescent="0.25">
      <c r="A681" s="185">
        <v>677</v>
      </c>
      <c r="B681" s="41" t="s">
        <v>1987</v>
      </c>
      <c r="C681" s="39">
        <v>43014</v>
      </c>
      <c r="D681" s="39"/>
      <c r="E681" s="40" t="s">
        <v>3203</v>
      </c>
      <c r="F681" s="129" t="s">
        <v>66</v>
      </c>
      <c r="G681" s="126" t="s">
        <v>75</v>
      </c>
      <c r="H681" s="41" t="s">
        <v>2079</v>
      </c>
      <c r="I681" s="42">
        <v>14660000</v>
      </c>
      <c r="J681" s="131">
        <f t="shared" si="56"/>
        <v>14660000</v>
      </c>
      <c r="K681" s="133" t="s">
        <v>85</v>
      </c>
      <c r="L681" s="41" t="s">
        <v>3204</v>
      </c>
      <c r="M681" s="127">
        <v>43014</v>
      </c>
      <c r="N681" s="127">
        <v>43100</v>
      </c>
      <c r="O681" s="127">
        <v>43100</v>
      </c>
      <c r="P681" s="134">
        <f t="shared" si="53"/>
        <v>86</v>
      </c>
      <c r="Q681" s="136">
        <f t="shared" si="54"/>
        <v>2.8666666666666667</v>
      </c>
      <c r="R681" s="58"/>
      <c r="S681" s="47"/>
      <c r="T681" s="47"/>
      <c r="U681" s="47"/>
      <c r="V681" s="47"/>
      <c r="W681" s="47"/>
      <c r="X681" s="139">
        <f t="shared" si="55"/>
        <v>0</v>
      </c>
      <c r="Y681" s="48"/>
      <c r="Z681" s="49"/>
      <c r="AA681" s="47"/>
      <c r="AB681" s="47"/>
      <c r="AC681" s="47"/>
      <c r="AD681" s="47"/>
      <c r="AE681" s="47"/>
      <c r="AF681" s="47"/>
      <c r="AG681" s="41"/>
      <c r="AH681" s="41"/>
      <c r="AI681" s="41"/>
      <c r="AJ681" s="41"/>
      <c r="AK681" s="51" t="e">
        <f>IF(#REF!="TERMINADO",100,100*(#REF!-M681+1)/P681)</f>
        <v>#REF!</v>
      </c>
      <c r="AL681" s="157"/>
      <c r="AM681" s="59"/>
      <c r="AN681" s="159"/>
      <c r="AO681" s="159"/>
      <c r="AP681" s="159"/>
      <c r="AQ681" s="41"/>
      <c r="AR681" s="107"/>
    </row>
    <row r="682" spans="1:44" s="167" customFormat="1" ht="17" thickTop="1" thickBot="1" x14ac:dyDescent="0.25">
      <c r="A682" s="185">
        <v>678</v>
      </c>
      <c r="B682" s="41" t="s">
        <v>2000</v>
      </c>
      <c r="C682" s="39">
        <v>43014</v>
      </c>
      <c r="D682" s="39"/>
      <c r="E682" s="40" t="s">
        <v>3205</v>
      </c>
      <c r="F682" s="129" t="s">
        <v>66</v>
      </c>
      <c r="G682" s="126" t="s">
        <v>71</v>
      </c>
      <c r="H682" s="41" t="s">
        <v>2079</v>
      </c>
      <c r="I682" s="42">
        <v>9000000</v>
      </c>
      <c r="J682" s="131">
        <f t="shared" si="56"/>
        <v>9000000</v>
      </c>
      <c r="K682" s="133" t="s">
        <v>85</v>
      </c>
      <c r="L682" s="41" t="s">
        <v>3206</v>
      </c>
      <c r="M682" s="127">
        <v>43017</v>
      </c>
      <c r="N682" s="127">
        <v>43100</v>
      </c>
      <c r="O682" s="127">
        <v>43100</v>
      </c>
      <c r="P682" s="134">
        <f t="shared" si="53"/>
        <v>83</v>
      </c>
      <c r="Q682" s="136">
        <f t="shared" si="54"/>
        <v>2.7666666666666666</v>
      </c>
      <c r="R682" s="58"/>
      <c r="S682" s="47"/>
      <c r="T682" s="47"/>
      <c r="U682" s="47"/>
      <c r="V682" s="47"/>
      <c r="W682" s="47"/>
      <c r="X682" s="139">
        <f t="shared" si="55"/>
        <v>0</v>
      </c>
      <c r="Y682" s="48"/>
      <c r="Z682" s="49"/>
      <c r="AA682" s="47"/>
      <c r="AB682" s="47"/>
      <c r="AC682" s="47"/>
      <c r="AD682" s="47"/>
      <c r="AE682" s="47"/>
      <c r="AF682" s="47"/>
      <c r="AG682" s="41"/>
      <c r="AH682" s="41"/>
      <c r="AI682" s="41"/>
      <c r="AJ682" s="41"/>
      <c r="AK682" s="51" t="e">
        <f>IF(#REF!="TERMINADO",100,100*(#REF!-M682+1)/P682)</f>
        <v>#REF!</v>
      </c>
      <c r="AL682" s="157"/>
      <c r="AM682" s="59"/>
      <c r="AN682" s="159"/>
      <c r="AO682" s="159"/>
      <c r="AP682" s="159"/>
      <c r="AQ682" s="41"/>
      <c r="AR682" s="107"/>
    </row>
    <row r="683" spans="1:44" s="167" customFormat="1" ht="17" thickTop="1" thickBot="1" x14ac:dyDescent="0.25">
      <c r="A683" s="185">
        <v>679</v>
      </c>
      <c r="B683" s="126" t="s">
        <v>53</v>
      </c>
      <c r="C683" s="39">
        <v>43017</v>
      </c>
      <c r="D683" s="39"/>
      <c r="E683" s="40" t="s">
        <v>3207</v>
      </c>
      <c r="F683" s="129" t="s">
        <v>66</v>
      </c>
      <c r="G683" s="126" t="s">
        <v>71</v>
      </c>
      <c r="H683" s="41" t="s">
        <v>2079</v>
      </c>
      <c r="I683" s="42">
        <v>3999999</v>
      </c>
      <c r="J683" s="131">
        <f t="shared" si="56"/>
        <v>3999999</v>
      </c>
      <c r="K683" s="133" t="s">
        <v>85</v>
      </c>
      <c r="L683" s="41" t="s">
        <v>1808</v>
      </c>
      <c r="M683" s="127">
        <v>43017</v>
      </c>
      <c r="N683" s="127">
        <v>43100</v>
      </c>
      <c r="O683" s="127">
        <v>43100</v>
      </c>
      <c r="P683" s="134">
        <f t="shared" si="53"/>
        <v>83</v>
      </c>
      <c r="Q683" s="136">
        <f t="shared" si="54"/>
        <v>2.7666666666666666</v>
      </c>
      <c r="R683" s="58"/>
      <c r="S683" s="47"/>
      <c r="T683" s="47"/>
      <c r="U683" s="47"/>
      <c r="V683" s="47"/>
      <c r="W683" s="47"/>
      <c r="X683" s="139">
        <f t="shared" si="55"/>
        <v>0</v>
      </c>
      <c r="Y683" s="48"/>
      <c r="Z683" s="49"/>
      <c r="AA683" s="47"/>
      <c r="AB683" s="47"/>
      <c r="AC683" s="47"/>
      <c r="AD683" s="47"/>
      <c r="AE683" s="47"/>
      <c r="AF683" s="47"/>
      <c r="AG683" s="41"/>
      <c r="AH683" s="41"/>
      <c r="AI683" s="41"/>
      <c r="AJ683" s="41"/>
      <c r="AK683" s="51" t="e">
        <f>IF(#REF!="TERMINADO",100,100*(#REF!-M683+1)/P683)</f>
        <v>#REF!</v>
      </c>
      <c r="AL683" s="157"/>
      <c r="AM683" s="59"/>
      <c r="AN683" s="159"/>
      <c r="AO683" s="159"/>
      <c r="AP683" s="159"/>
      <c r="AQ683" s="41"/>
      <c r="AR683" s="107"/>
    </row>
    <row r="684" spans="1:44" s="167" customFormat="1" ht="17" thickTop="1" thickBot="1" x14ac:dyDescent="0.25">
      <c r="A684" s="185">
        <v>680</v>
      </c>
      <c r="B684" s="126" t="s">
        <v>53</v>
      </c>
      <c r="C684" s="39">
        <v>43017</v>
      </c>
      <c r="D684" s="39"/>
      <c r="E684" s="40" t="s">
        <v>3208</v>
      </c>
      <c r="F684" s="129" t="s">
        <v>66</v>
      </c>
      <c r="G684" s="126" t="s">
        <v>71</v>
      </c>
      <c r="H684" s="41" t="s">
        <v>2079</v>
      </c>
      <c r="I684" s="42">
        <v>9000000</v>
      </c>
      <c r="J684" s="131">
        <f t="shared" si="56"/>
        <v>9000000</v>
      </c>
      <c r="K684" s="133" t="s">
        <v>85</v>
      </c>
      <c r="L684" s="41" t="s">
        <v>3209</v>
      </c>
      <c r="M684" s="127">
        <v>43017</v>
      </c>
      <c r="N684" s="127">
        <v>43077</v>
      </c>
      <c r="O684" s="127">
        <v>43077</v>
      </c>
      <c r="P684" s="134">
        <f t="shared" ref="P684:P747" si="57">N684-M684</f>
        <v>60</v>
      </c>
      <c r="Q684" s="136">
        <f t="shared" ref="Q684:Q747" si="58">+P684/30</f>
        <v>2</v>
      </c>
      <c r="R684" s="58"/>
      <c r="S684" s="47"/>
      <c r="T684" s="47"/>
      <c r="U684" s="47"/>
      <c r="V684" s="47"/>
      <c r="W684" s="47"/>
      <c r="X684" s="139">
        <f t="shared" si="55"/>
        <v>0</v>
      </c>
      <c r="Y684" s="48"/>
      <c r="Z684" s="49"/>
      <c r="AA684" s="47"/>
      <c r="AB684" s="47"/>
      <c r="AC684" s="47"/>
      <c r="AD684" s="47"/>
      <c r="AE684" s="47"/>
      <c r="AF684" s="47"/>
      <c r="AG684" s="41"/>
      <c r="AH684" s="41"/>
      <c r="AI684" s="41"/>
      <c r="AJ684" s="41"/>
      <c r="AK684" s="51" t="e">
        <f>IF(#REF!="TERMINADO",100,100*(#REF!-M684+1)/P684)</f>
        <v>#REF!</v>
      </c>
      <c r="AL684" s="157"/>
      <c r="AM684" s="59"/>
      <c r="AN684" s="159"/>
      <c r="AO684" s="159"/>
      <c r="AP684" s="159"/>
      <c r="AQ684" s="41"/>
      <c r="AR684" s="107"/>
    </row>
    <row r="685" spans="1:44" s="167" customFormat="1" ht="17" thickTop="1" thickBot="1" x14ac:dyDescent="0.25">
      <c r="A685" s="185">
        <v>681</v>
      </c>
      <c r="B685" s="41" t="s">
        <v>175</v>
      </c>
      <c r="C685" s="39">
        <v>43017</v>
      </c>
      <c r="D685" s="39"/>
      <c r="E685" s="40" t="s">
        <v>3210</v>
      </c>
      <c r="F685" s="129" t="s">
        <v>66</v>
      </c>
      <c r="G685" s="126" t="s">
        <v>75</v>
      </c>
      <c r="H685" s="41" t="s">
        <v>2079</v>
      </c>
      <c r="I685" s="42">
        <v>15000000</v>
      </c>
      <c r="J685" s="131">
        <f t="shared" si="56"/>
        <v>15000000</v>
      </c>
      <c r="K685" s="133" t="s">
        <v>85</v>
      </c>
      <c r="L685" s="41" t="s">
        <v>3211</v>
      </c>
      <c r="M685" s="127">
        <v>43017</v>
      </c>
      <c r="N685" s="127">
        <v>43100</v>
      </c>
      <c r="O685" s="127">
        <v>43100</v>
      </c>
      <c r="P685" s="134">
        <f t="shared" si="57"/>
        <v>83</v>
      </c>
      <c r="Q685" s="136">
        <f t="shared" si="58"/>
        <v>2.7666666666666666</v>
      </c>
      <c r="R685" s="58"/>
      <c r="S685" s="47"/>
      <c r="T685" s="47"/>
      <c r="U685" s="47"/>
      <c r="V685" s="47"/>
      <c r="W685" s="47"/>
      <c r="X685" s="139">
        <f t="shared" si="55"/>
        <v>0</v>
      </c>
      <c r="Y685" s="48"/>
      <c r="Z685" s="49"/>
      <c r="AA685" s="47"/>
      <c r="AB685" s="47"/>
      <c r="AC685" s="47"/>
      <c r="AD685" s="47"/>
      <c r="AE685" s="47"/>
      <c r="AF685" s="47"/>
      <c r="AG685" s="41"/>
      <c r="AH685" s="41"/>
      <c r="AI685" s="41"/>
      <c r="AJ685" s="41"/>
      <c r="AK685" s="51" t="e">
        <f>IF(#REF!="TERMINADO",100,100*(#REF!-M685+1)/P685)</f>
        <v>#REF!</v>
      </c>
      <c r="AL685" s="157"/>
      <c r="AM685" s="59"/>
      <c r="AN685" s="159"/>
      <c r="AO685" s="159"/>
      <c r="AP685" s="159"/>
      <c r="AQ685" s="41"/>
      <c r="AR685" s="107"/>
    </row>
    <row r="686" spans="1:44" s="167" customFormat="1" ht="17" thickTop="1" thickBot="1" x14ac:dyDescent="0.25">
      <c r="A686" s="185">
        <v>682</v>
      </c>
      <c r="B686" s="41" t="s">
        <v>597</v>
      </c>
      <c r="C686" s="39">
        <v>43017</v>
      </c>
      <c r="D686" s="39"/>
      <c r="E686" s="40" t="s">
        <v>3212</v>
      </c>
      <c r="F686" s="129" t="s">
        <v>66</v>
      </c>
      <c r="G686" s="126" t="s">
        <v>75</v>
      </c>
      <c r="H686" s="41" t="s">
        <v>2079</v>
      </c>
      <c r="I686" s="42">
        <v>14860000</v>
      </c>
      <c r="J686" s="131">
        <f t="shared" si="56"/>
        <v>14860000</v>
      </c>
      <c r="K686" s="133" t="s">
        <v>85</v>
      </c>
      <c r="L686" s="41" t="s">
        <v>3213</v>
      </c>
      <c r="M686" s="127">
        <v>43017</v>
      </c>
      <c r="N686" s="127">
        <v>43100</v>
      </c>
      <c r="O686" s="127">
        <v>43100</v>
      </c>
      <c r="P686" s="134">
        <f t="shared" si="57"/>
        <v>83</v>
      </c>
      <c r="Q686" s="136">
        <f t="shared" si="58"/>
        <v>2.7666666666666666</v>
      </c>
      <c r="R686" s="58"/>
      <c r="S686" s="47"/>
      <c r="T686" s="47"/>
      <c r="U686" s="47"/>
      <c r="V686" s="47"/>
      <c r="W686" s="47"/>
      <c r="X686" s="139">
        <f t="shared" si="55"/>
        <v>0</v>
      </c>
      <c r="Y686" s="48"/>
      <c r="Z686" s="49"/>
      <c r="AA686" s="47"/>
      <c r="AB686" s="47"/>
      <c r="AC686" s="47"/>
      <c r="AD686" s="47"/>
      <c r="AE686" s="47"/>
      <c r="AF686" s="47"/>
      <c r="AG686" s="41"/>
      <c r="AH686" s="41"/>
      <c r="AI686" s="41"/>
      <c r="AJ686" s="41"/>
      <c r="AK686" s="51" t="e">
        <f>IF(#REF!="TERMINADO",100,100*(#REF!-M686+1)/P686)</f>
        <v>#REF!</v>
      </c>
      <c r="AL686" s="157"/>
      <c r="AM686" s="59"/>
      <c r="AN686" s="159"/>
      <c r="AO686" s="159"/>
      <c r="AP686" s="159"/>
      <c r="AQ686" s="41"/>
      <c r="AR686" s="107"/>
    </row>
    <row r="687" spans="1:44" s="167" customFormat="1" ht="17" thickTop="1" thickBot="1" x14ac:dyDescent="0.25">
      <c r="A687" s="185">
        <v>683</v>
      </c>
      <c r="B687" s="41" t="s">
        <v>2210</v>
      </c>
      <c r="C687" s="39">
        <v>43017</v>
      </c>
      <c r="D687" s="39"/>
      <c r="E687" s="40" t="s">
        <v>3214</v>
      </c>
      <c r="F687" s="129" t="s">
        <v>66</v>
      </c>
      <c r="G687" s="126" t="s">
        <v>75</v>
      </c>
      <c r="H687" s="41" t="s">
        <v>2079</v>
      </c>
      <c r="I687" s="42">
        <v>10133333</v>
      </c>
      <c r="J687" s="131">
        <f t="shared" si="56"/>
        <v>10133333</v>
      </c>
      <c r="K687" s="133" t="s">
        <v>85</v>
      </c>
      <c r="L687" s="41" t="s">
        <v>3215</v>
      </c>
      <c r="M687" s="127">
        <v>43017</v>
      </c>
      <c r="N687" s="127">
        <v>43085</v>
      </c>
      <c r="O687" s="127">
        <v>43085</v>
      </c>
      <c r="P687" s="134">
        <f t="shared" si="57"/>
        <v>68</v>
      </c>
      <c r="Q687" s="136">
        <f t="shared" si="58"/>
        <v>2.2666666666666666</v>
      </c>
      <c r="R687" s="58"/>
      <c r="S687" s="47"/>
      <c r="T687" s="47"/>
      <c r="U687" s="47"/>
      <c r="V687" s="47"/>
      <c r="W687" s="47"/>
      <c r="X687" s="139">
        <f t="shared" si="55"/>
        <v>0</v>
      </c>
      <c r="Y687" s="48"/>
      <c r="Z687" s="49"/>
      <c r="AA687" s="47"/>
      <c r="AB687" s="47"/>
      <c r="AC687" s="47"/>
      <c r="AD687" s="47"/>
      <c r="AE687" s="47"/>
      <c r="AF687" s="47"/>
      <c r="AG687" s="41"/>
      <c r="AH687" s="41"/>
      <c r="AI687" s="41"/>
      <c r="AJ687" s="41"/>
      <c r="AK687" s="51" t="e">
        <f>IF(#REF!="TERMINADO",100,100*(#REF!-M687+1)/P687)</f>
        <v>#REF!</v>
      </c>
      <c r="AL687" s="157"/>
      <c r="AM687" s="59"/>
      <c r="AN687" s="159"/>
      <c r="AO687" s="159"/>
      <c r="AP687" s="159"/>
      <c r="AQ687" s="41"/>
      <c r="AR687" s="107"/>
    </row>
    <row r="688" spans="1:44" s="167" customFormat="1" ht="17" thickTop="1" thickBot="1" x14ac:dyDescent="0.25">
      <c r="A688" s="185">
        <v>684</v>
      </c>
      <c r="B688" s="41" t="s">
        <v>444</v>
      </c>
      <c r="C688" s="39">
        <v>43017</v>
      </c>
      <c r="D688" s="39"/>
      <c r="E688" s="40" t="s">
        <v>3216</v>
      </c>
      <c r="F688" s="129" t="s">
        <v>66</v>
      </c>
      <c r="G688" s="126" t="s">
        <v>75</v>
      </c>
      <c r="H688" s="41" t="s">
        <v>2079</v>
      </c>
      <c r="I688" s="42">
        <v>10500000</v>
      </c>
      <c r="J688" s="131">
        <f t="shared" si="56"/>
        <v>10500000</v>
      </c>
      <c r="K688" s="133" t="s">
        <v>85</v>
      </c>
      <c r="L688" s="41" t="s">
        <v>3217</v>
      </c>
      <c r="M688" s="127">
        <v>43017</v>
      </c>
      <c r="N688" s="127">
        <v>43100</v>
      </c>
      <c r="O688" s="127">
        <v>43100</v>
      </c>
      <c r="P688" s="134">
        <f t="shared" si="57"/>
        <v>83</v>
      </c>
      <c r="Q688" s="136">
        <f t="shared" si="58"/>
        <v>2.7666666666666666</v>
      </c>
      <c r="R688" s="58"/>
      <c r="S688" s="47"/>
      <c r="T688" s="47"/>
      <c r="U688" s="47"/>
      <c r="V688" s="47"/>
      <c r="W688" s="47"/>
      <c r="X688" s="139">
        <f t="shared" si="55"/>
        <v>0</v>
      </c>
      <c r="Y688" s="48"/>
      <c r="Z688" s="49"/>
      <c r="AA688" s="47"/>
      <c r="AB688" s="47"/>
      <c r="AC688" s="47"/>
      <c r="AD688" s="47"/>
      <c r="AE688" s="47"/>
      <c r="AF688" s="47"/>
      <c r="AG688" s="41"/>
      <c r="AH688" s="41"/>
      <c r="AI688" s="41"/>
      <c r="AJ688" s="41"/>
      <c r="AK688" s="51" t="e">
        <f>IF(#REF!="TERMINADO",100,100*(#REF!-M688+1)/P688)</f>
        <v>#REF!</v>
      </c>
      <c r="AL688" s="157"/>
      <c r="AM688" s="59"/>
      <c r="AN688" s="159"/>
      <c r="AO688" s="159"/>
      <c r="AP688" s="159"/>
      <c r="AQ688" s="41"/>
      <c r="AR688" s="107"/>
    </row>
    <row r="689" spans="1:44" s="167" customFormat="1" ht="17" thickTop="1" thickBot="1" x14ac:dyDescent="0.25">
      <c r="A689" s="185">
        <v>685</v>
      </c>
      <c r="B689" s="41" t="s">
        <v>146</v>
      </c>
      <c r="C689" s="39">
        <v>43017</v>
      </c>
      <c r="D689" s="39"/>
      <c r="E689" s="40" t="s">
        <v>3218</v>
      </c>
      <c r="F689" s="129" t="s">
        <v>66</v>
      </c>
      <c r="G689" s="126" t="s">
        <v>71</v>
      </c>
      <c r="H689" s="41" t="s">
        <v>2079</v>
      </c>
      <c r="I689" s="42">
        <v>9921000</v>
      </c>
      <c r="J689" s="131">
        <f t="shared" si="56"/>
        <v>9921000</v>
      </c>
      <c r="K689" s="133" t="s">
        <v>85</v>
      </c>
      <c r="L689" s="41" t="s">
        <v>3219</v>
      </c>
      <c r="M689" s="127">
        <v>43017</v>
      </c>
      <c r="N689" s="127">
        <v>43100</v>
      </c>
      <c r="O689" s="127">
        <v>43100</v>
      </c>
      <c r="P689" s="134">
        <f t="shared" si="57"/>
        <v>83</v>
      </c>
      <c r="Q689" s="136">
        <f t="shared" si="58"/>
        <v>2.7666666666666666</v>
      </c>
      <c r="R689" s="58"/>
      <c r="S689" s="47"/>
      <c r="T689" s="47"/>
      <c r="U689" s="47"/>
      <c r="V689" s="47"/>
      <c r="W689" s="47"/>
      <c r="X689" s="139">
        <f t="shared" si="55"/>
        <v>0</v>
      </c>
      <c r="Y689" s="48"/>
      <c r="Z689" s="49"/>
      <c r="AA689" s="47"/>
      <c r="AB689" s="47"/>
      <c r="AC689" s="47"/>
      <c r="AD689" s="47"/>
      <c r="AE689" s="47"/>
      <c r="AF689" s="47"/>
      <c r="AG689" s="41"/>
      <c r="AH689" s="41"/>
      <c r="AI689" s="41"/>
      <c r="AJ689" s="41"/>
      <c r="AK689" s="51" t="e">
        <f>IF(#REF!="TERMINADO",100,100*(#REF!-M689+1)/P689)</f>
        <v>#REF!</v>
      </c>
      <c r="AL689" s="157"/>
      <c r="AM689" s="59"/>
      <c r="AN689" s="159"/>
      <c r="AO689" s="159"/>
      <c r="AP689" s="159"/>
      <c r="AQ689" s="41"/>
      <c r="AR689" s="107"/>
    </row>
    <row r="690" spans="1:44" s="167" customFormat="1" ht="17" thickTop="1" thickBot="1" x14ac:dyDescent="0.25">
      <c r="A690" s="185">
        <v>686</v>
      </c>
      <c r="B690" s="41" t="s">
        <v>146</v>
      </c>
      <c r="C690" s="39">
        <v>43017</v>
      </c>
      <c r="D690" s="39"/>
      <c r="E690" s="40" t="s">
        <v>3220</v>
      </c>
      <c r="F690" s="129" t="s">
        <v>66</v>
      </c>
      <c r="G690" s="126" t="s">
        <v>71</v>
      </c>
      <c r="H690" s="41" t="s">
        <v>2079</v>
      </c>
      <c r="I690" s="42">
        <v>7200000</v>
      </c>
      <c r="J690" s="131">
        <f t="shared" si="56"/>
        <v>7200000</v>
      </c>
      <c r="K690" s="133" t="s">
        <v>85</v>
      </c>
      <c r="L690" s="41" t="s">
        <v>3221</v>
      </c>
      <c r="M690" s="127">
        <v>43017</v>
      </c>
      <c r="N690" s="127">
        <v>43100</v>
      </c>
      <c r="O690" s="127">
        <v>43100</v>
      </c>
      <c r="P690" s="134">
        <f t="shared" si="57"/>
        <v>83</v>
      </c>
      <c r="Q690" s="136">
        <f t="shared" si="58"/>
        <v>2.7666666666666666</v>
      </c>
      <c r="R690" s="58"/>
      <c r="S690" s="47"/>
      <c r="T690" s="47"/>
      <c r="U690" s="47"/>
      <c r="V690" s="47"/>
      <c r="W690" s="47"/>
      <c r="X690" s="139">
        <f t="shared" si="55"/>
        <v>0</v>
      </c>
      <c r="Y690" s="48"/>
      <c r="Z690" s="49"/>
      <c r="AA690" s="47"/>
      <c r="AB690" s="47"/>
      <c r="AC690" s="47"/>
      <c r="AD690" s="47"/>
      <c r="AE690" s="47"/>
      <c r="AF690" s="47"/>
      <c r="AG690" s="41"/>
      <c r="AH690" s="41"/>
      <c r="AI690" s="41"/>
      <c r="AJ690" s="41"/>
      <c r="AK690" s="51" t="e">
        <f>IF(#REF!="TERMINADO",100,100*(#REF!-M690+1)/P690)</f>
        <v>#REF!</v>
      </c>
      <c r="AL690" s="157"/>
      <c r="AM690" s="59"/>
      <c r="AN690" s="159"/>
      <c r="AO690" s="159"/>
      <c r="AP690" s="159"/>
      <c r="AQ690" s="41"/>
      <c r="AR690" s="107"/>
    </row>
    <row r="691" spans="1:44" s="184" customFormat="1" ht="17" thickTop="1" thickBot="1" x14ac:dyDescent="0.25">
      <c r="A691" s="185">
        <v>687</v>
      </c>
      <c r="B691" s="41" t="s">
        <v>2158</v>
      </c>
      <c r="C691" s="39">
        <v>43017</v>
      </c>
      <c r="D691" s="39"/>
      <c r="E691" s="40" t="s">
        <v>3222</v>
      </c>
      <c r="F691" s="129" t="s">
        <v>66</v>
      </c>
      <c r="G691" s="126" t="s">
        <v>75</v>
      </c>
      <c r="H691" s="41" t="s">
        <v>2079</v>
      </c>
      <c r="I691" s="42">
        <v>25800000</v>
      </c>
      <c r="J691" s="131">
        <f t="shared" si="56"/>
        <v>25800000</v>
      </c>
      <c r="K691" s="133" t="s">
        <v>85</v>
      </c>
      <c r="L691" s="41" t="s">
        <v>3223</v>
      </c>
      <c r="M691" s="127">
        <v>43017</v>
      </c>
      <c r="N691" s="127">
        <v>43100</v>
      </c>
      <c r="O691" s="127">
        <v>43100</v>
      </c>
      <c r="P691" s="134">
        <f t="shared" si="57"/>
        <v>83</v>
      </c>
      <c r="Q691" s="136">
        <f t="shared" si="58"/>
        <v>2.7666666666666666</v>
      </c>
      <c r="R691" s="58"/>
      <c r="S691" s="47"/>
      <c r="T691" s="47"/>
      <c r="U691" s="47"/>
      <c r="V691" s="47"/>
      <c r="W691" s="47"/>
      <c r="X691" s="139">
        <f t="shared" si="55"/>
        <v>0</v>
      </c>
      <c r="Y691" s="48"/>
      <c r="Z691" s="49"/>
      <c r="AA691" s="47"/>
      <c r="AB691" s="47"/>
      <c r="AC691" s="47"/>
      <c r="AD691" s="47"/>
      <c r="AE691" s="47"/>
      <c r="AF691" s="47"/>
      <c r="AG691" s="41"/>
      <c r="AH691" s="41"/>
      <c r="AI691" s="41"/>
      <c r="AJ691" s="41"/>
      <c r="AK691" s="51" t="e">
        <f>IF(#REF!="TERMINADO",100,100*(#REF!-M691+1)/P691)</f>
        <v>#REF!</v>
      </c>
      <c r="AL691" s="157"/>
      <c r="AM691" s="59"/>
      <c r="AN691" s="159"/>
      <c r="AO691" s="159"/>
      <c r="AP691" s="159"/>
      <c r="AQ691" s="41"/>
      <c r="AR691" s="183"/>
    </row>
    <row r="692" spans="1:44" s="167" customFormat="1" ht="17" thickTop="1" thickBot="1" x14ac:dyDescent="0.25">
      <c r="A692" s="185">
        <v>688</v>
      </c>
      <c r="B692" s="41" t="s">
        <v>2210</v>
      </c>
      <c r="C692" s="39">
        <v>43017</v>
      </c>
      <c r="D692" s="39"/>
      <c r="E692" s="40" t="s">
        <v>3224</v>
      </c>
      <c r="F692" s="129" t="s">
        <v>66</v>
      </c>
      <c r="G692" s="126" t="s">
        <v>75</v>
      </c>
      <c r="H692" s="41" t="s">
        <v>2079</v>
      </c>
      <c r="I692" s="42">
        <v>7000000</v>
      </c>
      <c r="J692" s="131">
        <f t="shared" si="56"/>
        <v>7000000</v>
      </c>
      <c r="K692" s="133" t="s">
        <v>85</v>
      </c>
      <c r="L692" s="41" t="s">
        <v>3225</v>
      </c>
      <c r="M692" s="127">
        <v>43017</v>
      </c>
      <c r="N692" s="127">
        <v>43077</v>
      </c>
      <c r="O692" s="127">
        <v>43077</v>
      </c>
      <c r="P692" s="134">
        <f t="shared" si="57"/>
        <v>60</v>
      </c>
      <c r="Q692" s="136">
        <f t="shared" si="58"/>
        <v>2</v>
      </c>
      <c r="R692" s="58"/>
      <c r="S692" s="47"/>
      <c r="T692" s="47"/>
      <c r="U692" s="47"/>
      <c r="V692" s="47"/>
      <c r="W692" s="47"/>
      <c r="X692" s="139">
        <f t="shared" si="55"/>
        <v>0</v>
      </c>
      <c r="Y692" s="48"/>
      <c r="Z692" s="49"/>
      <c r="AA692" s="47"/>
      <c r="AB692" s="47"/>
      <c r="AC692" s="47"/>
      <c r="AD692" s="47"/>
      <c r="AE692" s="47"/>
      <c r="AF692" s="47"/>
      <c r="AG692" s="41"/>
      <c r="AH692" s="41"/>
      <c r="AI692" s="41"/>
      <c r="AJ692" s="41"/>
      <c r="AK692" s="51" t="e">
        <f>IF(#REF!="TERMINADO",100,100*(#REF!-M692+1)/P692)</f>
        <v>#REF!</v>
      </c>
      <c r="AL692" s="157"/>
      <c r="AM692" s="59"/>
      <c r="AN692" s="159"/>
      <c r="AO692" s="159"/>
      <c r="AP692" s="159"/>
      <c r="AQ692" s="41"/>
      <c r="AR692" s="107"/>
    </row>
    <row r="693" spans="1:44" s="167" customFormat="1" ht="18" customHeight="1" thickTop="1" thickBot="1" x14ac:dyDescent="0.25">
      <c r="A693" s="185">
        <v>689</v>
      </c>
      <c r="B693" s="41" t="s">
        <v>597</v>
      </c>
      <c r="C693" s="39">
        <v>43017</v>
      </c>
      <c r="D693" s="39"/>
      <c r="E693" s="40" t="s">
        <v>3226</v>
      </c>
      <c r="F693" s="129" t="s">
        <v>66</v>
      </c>
      <c r="G693" s="126" t="s">
        <v>71</v>
      </c>
      <c r="H693" s="41" t="s">
        <v>2079</v>
      </c>
      <c r="I693" s="42">
        <v>5000000</v>
      </c>
      <c r="J693" s="131">
        <f t="shared" si="56"/>
        <v>5000000</v>
      </c>
      <c r="K693" s="133" t="s">
        <v>85</v>
      </c>
      <c r="L693" s="41" t="s">
        <v>3227</v>
      </c>
      <c r="M693" s="127">
        <v>43017</v>
      </c>
      <c r="N693" s="127">
        <v>43092</v>
      </c>
      <c r="O693" s="127">
        <v>43092</v>
      </c>
      <c r="P693" s="134">
        <f t="shared" si="57"/>
        <v>75</v>
      </c>
      <c r="Q693" s="136">
        <f t="shared" si="58"/>
        <v>2.5</v>
      </c>
      <c r="R693" s="58"/>
      <c r="S693" s="47"/>
      <c r="T693" s="47"/>
      <c r="U693" s="47"/>
      <c r="V693" s="47"/>
      <c r="W693" s="47"/>
      <c r="X693" s="139">
        <f t="shared" si="55"/>
        <v>0</v>
      </c>
      <c r="Y693" s="48"/>
      <c r="Z693" s="49"/>
      <c r="AA693" s="47"/>
      <c r="AB693" s="47"/>
      <c r="AC693" s="47"/>
      <c r="AD693" s="47"/>
      <c r="AE693" s="47"/>
      <c r="AF693" s="47"/>
      <c r="AG693" s="41"/>
      <c r="AH693" s="41"/>
      <c r="AI693" s="41"/>
      <c r="AJ693" s="41"/>
      <c r="AK693" s="51" t="e">
        <f>IF(#REF!="TERMINADO",100,100*(#REF!-M693+1)/P693)</f>
        <v>#REF!</v>
      </c>
      <c r="AL693" s="157"/>
      <c r="AM693" s="59"/>
      <c r="AN693" s="159"/>
      <c r="AO693" s="159"/>
      <c r="AP693" s="159"/>
      <c r="AQ693" s="41"/>
      <c r="AR693" s="107"/>
    </row>
    <row r="694" spans="1:44" s="167" customFormat="1" ht="17" thickTop="1" thickBot="1" x14ac:dyDescent="0.25">
      <c r="A694" s="185">
        <v>690</v>
      </c>
      <c r="B694" s="41" t="s">
        <v>146</v>
      </c>
      <c r="C694" s="39">
        <v>43017</v>
      </c>
      <c r="D694" s="39"/>
      <c r="E694" s="40" t="s">
        <v>3228</v>
      </c>
      <c r="F694" s="129" t="s">
        <v>66</v>
      </c>
      <c r="G694" s="126" t="s">
        <v>71</v>
      </c>
      <c r="H694" s="41" t="s">
        <v>2079</v>
      </c>
      <c r="I694" s="42">
        <v>9000000</v>
      </c>
      <c r="J694" s="131">
        <f t="shared" si="56"/>
        <v>9000000</v>
      </c>
      <c r="K694" s="133" t="s">
        <v>85</v>
      </c>
      <c r="L694" s="41" t="s">
        <v>3229</v>
      </c>
      <c r="M694" s="127">
        <v>43017</v>
      </c>
      <c r="N694" s="127">
        <v>43100</v>
      </c>
      <c r="O694" s="127">
        <v>43100</v>
      </c>
      <c r="P694" s="134">
        <f t="shared" si="57"/>
        <v>83</v>
      </c>
      <c r="Q694" s="136">
        <f t="shared" si="58"/>
        <v>2.7666666666666666</v>
      </c>
      <c r="R694" s="58"/>
      <c r="S694" s="47"/>
      <c r="T694" s="47"/>
      <c r="U694" s="47"/>
      <c r="V694" s="47"/>
      <c r="W694" s="47"/>
      <c r="X694" s="139">
        <f t="shared" si="55"/>
        <v>0</v>
      </c>
      <c r="Y694" s="48"/>
      <c r="Z694" s="49"/>
      <c r="AA694" s="47"/>
      <c r="AB694" s="47"/>
      <c r="AC694" s="47"/>
      <c r="AD694" s="47"/>
      <c r="AE694" s="47"/>
      <c r="AF694" s="47"/>
      <c r="AG694" s="41"/>
      <c r="AH694" s="41"/>
      <c r="AI694" s="41"/>
      <c r="AJ694" s="41"/>
      <c r="AK694" s="51" t="e">
        <f>IF(#REF!="TERMINADO",100,100*(#REF!-M694+1)/P694)</f>
        <v>#REF!</v>
      </c>
      <c r="AL694" s="157"/>
      <c r="AM694" s="59" t="s">
        <v>3230</v>
      </c>
      <c r="AN694" s="159"/>
      <c r="AO694" s="159"/>
      <c r="AP694" s="159"/>
      <c r="AQ694" s="41"/>
      <c r="AR694" s="107"/>
    </row>
    <row r="695" spans="1:44" s="167" customFormat="1" ht="17" thickTop="1" thickBot="1" x14ac:dyDescent="0.25">
      <c r="A695" s="185">
        <v>691</v>
      </c>
      <c r="B695" s="41" t="s">
        <v>597</v>
      </c>
      <c r="C695" s="39">
        <v>43017</v>
      </c>
      <c r="D695" s="39" t="s">
        <v>3231</v>
      </c>
      <c r="E695" s="40" t="s">
        <v>3232</v>
      </c>
      <c r="F695" s="129" t="s">
        <v>74</v>
      </c>
      <c r="G695" s="126" t="s">
        <v>67</v>
      </c>
      <c r="H695" s="41" t="s">
        <v>2079</v>
      </c>
      <c r="I695" s="42">
        <v>14765000</v>
      </c>
      <c r="J695" s="131">
        <f t="shared" si="56"/>
        <v>14765000</v>
      </c>
      <c r="K695" s="133" t="s">
        <v>1993</v>
      </c>
      <c r="L695" s="41" t="s">
        <v>3233</v>
      </c>
      <c r="M695" s="127">
        <v>43017</v>
      </c>
      <c r="N695" s="127">
        <v>43100</v>
      </c>
      <c r="O695" s="127">
        <v>43100</v>
      </c>
      <c r="P695" s="134">
        <f t="shared" si="57"/>
        <v>83</v>
      </c>
      <c r="Q695" s="136">
        <f t="shared" si="58"/>
        <v>2.7666666666666666</v>
      </c>
      <c r="R695" s="58"/>
      <c r="S695" s="47"/>
      <c r="T695" s="47"/>
      <c r="U695" s="47"/>
      <c r="V695" s="47"/>
      <c r="W695" s="47"/>
      <c r="X695" s="139">
        <f t="shared" si="55"/>
        <v>0</v>
      </c>
      <c r="Y695" s="48"/>
      <c r="Z695" s="49"/>
      <c r="AA695" s="47"/>
      <c r="AB695" s="47"/>
      <c r="AC695" s="47"/>
      <c r="AD695" s="47"/>
      <c r="AE695" s="47"/>
      <c r="AF695" s="47"/>
      <c r="AG695" s="41"/>
      <c r="AH695" s="41"/>
      <c r="AI695" s="41"/>
      <c r="AJ695" s="41"/>
      <c r="AK695" s="60" t="e">
        <f>IF(#REF!="TERMINADO",100,100*(#REF!-M695+1)/P695)</f>
        <v>#REF!</v>
      </c>
      <c r="AL695" s="157"/>
      <c r="AM695" s="59"/>
      <c r="AN695" s="159"/>
      <c r="AO695" s="159"/>
      <c r="AP695" s="159"/>
      <c r="AQ695" s="41"/>
      <c r="AR695" s="107"/>
    </row>
    <row r="696" spans="1:44" s="167" customFormat="1" ht="17" thickTop="1" thickBot="1" x14ac:dyDescent="0.25">
      <c r="A696" s="185">
        <v>692</v>
      </c>
      <c r="B696" s="41" t="s">
        <v>146</v>
      </c>
      <c r="C696" s="39">
        <v>43017</v>
      </c>
      <c r="D696" s="39"/>
      <c r="E696" s="40" t="s">
        <v>3234</v>
      </c>
      <c r="F696" s="129" t="s">
        <v>66</v>
      </c>
      <c r="G696" s="126" t="s">
        <v>71</v>
      </c>
      <c r="H696" s="41" t="s">
        <v>2079</v>
      </c>
      <c r="I696" s="42">
        <v>9900000</v>
      </c>
      <c r="J696" s="131">
        <f t="shared" si="56"/>
        <v>9900000</v>
      </c>
      <c r="K696" s="133" t="s">
        <v>85</v>
      </c>
      <c r="L696" s="41" t="s">
        <v>3235</v>
      </c>
      <c r="M696" s="127">
        <v>43018</v>
      </c>
      <c r="N696" s="127">
        <v>43100</v>
      </c>
      <c r="O696" s="127">
        <v>43100</v>
      </c>
      <c r="P696" s="134">
        <f t="shared" si="57"/>
        <v>82</v>
      </c>
      <c r="Q696" s="136">
        <f t="shared" si="58"/>
        <v>2.7333333333333334</v>
      </c>
      <c r="R696" s="58"/>
      <c r="S696" s="47"/>
      <c r="T696" s="47"/>
      <c r="U696" s="47"/>
      <c r="V696" s="47"/>
      <c r="W696" s="47"/>
      <c r="X696" s="139">
        <f t="shared" si="55"/>
        <v>0</v>
      </c>
      <c r="Y696" s="48"/>
      <c r="Z696" s="49"/>
      <c r="AA696" s="47"/>
      <c r="AB696" s="47"/>
      <c r="AC696" s="47"/>
      <c r="AD696" s="47"/>
      <c r="AE696" s="47"/>
      <c r="AF696" s="47"/>
      <c r="AG696" s="41"/>
      <c r="AH696" s="41"/>
      <c r="AI696" s="41"/>
      <c r="AJ696" s="41"/>
      <c r="AK696" s="51" t="e">
        <f>IF(#REF!="TERMINADO",100,100*(#REF!-M696+1)/P696)</f>
        <v>#REF!</v>
      </c>
      <c r="AL696" s="157"/>
      <c r="AM696" s="59"/>
      <c r="AN696" s="159"/>
      <c r="AO696" s="159"/>
      <c r="AP696" s="159"/>
      <c r="AQ696" s="41"/>
      <c r="AR696" s="107"/>
    </row>
    <row r="697" spans="1:44" s="169" customFormat="1" ht="15.75" customHeight="1" thickTop="1" thickBot="1" x14ac:dyDescent="0.25">
      <c r="A697" s="185">
        <v>693</v>
      </c>
      <c r="B697" s="41" t="s">
        <v>1125</v>
      </c>
      <c r="C697" s="39">
        <v>43017</v>
      </c>
      <c r="D697" s="39"/>
      <c r="E697" s="40" t="s">
        <v>3236</v>
      </c>
      <c r="F697" s="129" t="s">
        <v>66</v>
      </c>
      <c r="G697" s="126" t="s">
        <v>75</v>
      </c>
      <c r="H697" s="41" t="s">
        <v>2079</v>
      </c>
      <c r="I697" s="42">
        <v>6700000</v>
      </c>
      <c r="J697" s="131">
        <f t="shared" si="56"/>
        <v>6700000</v>
      </c>
      <c r="K697" s="133" t="s">
        <v>85</v>
      </c>
      <c r="L697" s="41" t="s">
        <v>3237</v>
      </c>
      <c r="M697" s="127">
        <v>43017</v>
      </c>
      <c r="N697" s="127">
        <v>43077</v>
      </c>
      <c r="O697" s="127">
        <v>43077</v>
      </c>
      <c r="P697" s="134">
        <f t="shared" si="57"/>
        <v>60</v>
      </c>
      <c r="Q697" s="136">
        <f t="shared" si="58"/>
        <v>2</v>
      </c>
      <c r="R697" s="58"/>
      <c r="S697" s="47"/>
      <c r="T697" s="47"/>
      <c r="U697" s="47"/>
      <c r="V697" s="47"/>
      <c r="W697" s="47"/>
      <c r="X697" s="139">
        <f t="shared" si="55"/>
        <v>0</v>
      </c>
      <c r="Y697" s="48"/>
      <c r="Z697" s="49"/>
      <c r="AA697" s="47"/>
      <c r="AB697" s="47"/>
      <c r="AC697" s="47"/>
      <c r="AD697" s="47"/>
      <c r="AE697" s="47"/>
      <c r="AF697" s="47"/>
      <c r="AG697" s="41"/>
      <c r="AH697" s="41"/>
      <c r="AI697" s="41"/>
      <c r="AJ697" s="41"/>
      <c r="AK697" s="51" t="e">
        <f>IF(#REF!="TERMINADO",100,100*(#REF!-M697+1)/P697)</f>
        <v>#REF!</v>
      </c>
      <c r="AL697" s="157"/>
      <c r="AM697" s="59"/>
      <c r="AN697" s="159"/>
      <c r="AO697" s="159"/>
      <c r="AP697" s="159"/>
      <c r="AQ697" s="41"/>
      <c r="AR697" s="107"/>
    </row>
    <row r="698" spans="1:44" s="167" customFormat="1" ht="17" thickTop="1" thickBot="1" x14ac:dyDescent="0.25">
      <c r="A698" s="185">
        <v>694</v>
      </c>
      <c r="B698" s="41" t="s">
        <v>597</v>
      </c>
      <c r="C698" s="39">
        <v>43017</v>
      </c>
      <c r="D698" s="39"/>
      <c r="E698" s="40" t="s">
        <v>3238</v>
      </c>
      <c r="F698" s="129" t="s">
        <v>66</v>
      </c>
      <c r="G698" s="126" t="s">
        <v>71</v>
      </c>
      <c r="H698" s="41" t="s">
        <v>2079</v>
      </c>
      <c r="I698" s="42">
        <v>8100000</v>
      </c>
      <c r="J698" s="131">
        <f t="shared" si="56"/>
        <v>8100000</v>
      </c>
      <c r="K698" s="133" t="s">
        <v>85</v>
      </c>
      <c r="L698" s="41" t="s">
        <v>2687</v>
      </c>
      <c r="M698" s="127">
        <v>43017</v>
      </c>
      <c r="N698" s="127">
        <v>43100</v>
      </c>
      <c r="O698" s="127">
        <v>43100</v>
      </c>
      <c r="P698" s="134">
        <f t="shared" si="57"/>
        <v>83</v>
      </c>
      <c r="Q698" s="136">
        <f t="shared" si="58"/>
        <v>2.7666666666666666</v>
      </c>
      <c r="R698" s="58"/>
      <c r="S698" s="47"/>
      <c r="T698" s="47"/>
      <c r="U698" s="47"/>
      <c r="V698" s="47"/>
      <c r="W698" s="47"/>
      <c r="X698" s="139">
        <f t="shared" si="55"/>
        <v>0</v>
      </c>
      <c r="Y698" s="48"/>
      <c r="Z698" s="49"/>
      <c r="AA698" s="47"/>
      <c r="AB698" s="47"/>
      <c r="AC698" s="47"/>
      <c r="AD698" s="47"/>
      <c r="AE698" s="47"/>
      <c r="AF698" s="47"/>
      <c r="AG698" s="41"/>
      <c r="AH698" s="41"/>
      <c r="AI698" s="41"/>
      <c r="AJ698" s="41"/>
      <c r="AK698" s="51" t="e">
        <f>IF(#REF!="TERMINADO",100,100*(#REF!-M698+1)/P698)</f>
        <v>#REF!</v>
      </c>
      <c r="AL698" s="157"/>
      <c r="AM698" s="59"/>
      <c r="AN698" s="159"/>
      <c r="AO698" s="159"/>
      <c r="AP698" s="159"/>
      <c r="AQ698" s="41"/>
      <c r="AR698" s="107"/>
    </row>
    <row r="699" spans="1:44" s="167" customFormat="1" ht="17" thickTop="1" thickBot="1" x14ac:dyDescent="0.25">
      <c r="A699" s="185">
        <v>695</v>
      </c>
      <c r="B699" s="41" t="s">
        <v>53</v>
      </c>
      <c r="C699" s="39">
        <v>43017</v>
      </c>
      <c r="D699" s="39"/>
      <c r="E699" s="40" t="s">
        <v>3239</v>
      </c>
      <c r="F699" s="129" t="s">
        <v>66</v>
      </c>
      <c r="G699" s="126" t="s">
        <v>75</v>
      </c>
      <c r="H699" s="41" t="s">
        <v>2079</v>
      </c>
      <c r="I699" s="42">
        <v>15000000</v>
      </c>
      <c r="J699" s="131">
        <f t="shared" si="56"/>
        <v>15000000</v>
      </c>
      <c r="K699" s="133" t="s">
        <v>85</v>
      </c>
      <c r="L699" s="41" t="s">
        <v>1750</v>
      </c>
      <c r="M699" s="127">
        <v>43017</v>
      </c>
      <c r="N699" s="127">
        <v>43100</v>
      </c>
      <c r="O699" s="127">
        <v>43100</v>
      </c>
      <c r="P699" s="134">
        <f t="shared" si="57"/>
        <v>83</v>
      </c>
      <c r="Q699" s="136">
        <f t="shared" si="58"/>
        <v>2.7666666666666666</v>
      </c>
      <c r="R699" s="58"/>
      <c r="S699" s="47"/>
      <c r="T699" s="47"/>
      <c r="U699" s="47"/>
      <c r="V699" s="47"/>
      <c r="W699" s="47"/>
      <c r="X699" s="139">
        <f t="shared" si="55"/>
        <v>0</v>
      </c>
      <c r="Y699" s="48"/>
      <c r="Z699" s="49"/>
      <c r="AA699" s="47"/>
      <c r="AB699" s="47"/>
      <c r="AC699" s="47"/>
      <c r="AD699" s="47"/>
      <c r="AE699" s="47"/>
      <c r="AF699" s="47"/>
      <c r="AG699" s="41"/>
      <c r="AH699" s="41"/>
      <c r="AI699" s="41"/>
      <c r="AJ699" s="41"/>
      <c r="AK699" s="51" t="e">
        <f>IF(#REF!="TERMINADO",100,100*(#REF!-M699+1)/P699)</f>
        <v>#REF!</v>
      </c>
      <c r="AL699" s="157"/>
      <c r="AM699" s="59"/>
      <c r="AN699" s="159"/>
      <c r="AO699" s="159"/>
      <c r="AP699" s="159"/>
      <c r="AQ699" s="41"/>
      <c r="AR699" s="107"/>
    </row>
    <row r="700" spans="1:44" s="167" customFormat="1" ht="17" thickTop="1" thickBot="1" x14ac:dyDescent="0.25">
      <c r="A700" s="185">
        <v>696</v>
      </c>
      <c r="B700" s="41" t="s">
        <v>1987</v>
      </c>
      <c r="C700" s="39">
        <v>43018</v>
      </c>
      <c r="D700" s="39"/>
      <c r="E700" s="40" t="s">
        <v>3240</v>
      </c>
      <c r="F700" s="129" t="s">
        <v>66</v>
      </c>
      <c r="G700" s="126" t="s">
        <v>71</v>
      </c>
      <c r="H700" s="41" t="s">
        <v>2079</v>
      </c>
      <c r="I700" s="42">
        <v>5000000</v>
      </c>
      <c r="J700" s="131">
        <f t="shared" si="56"/>
        <v>5000000</v>
      </c>
      <c r="K700" s="133" t="s">
        <v>85</v>
      </c>
      <c r="L700" s="41" t="s">
        <v>3241</v>
      </c>
      <c r="M700" s="127">
        <v>43018</v>
      </c>
      <c r="N700" s="127">
        <v>43100</v>
      </c>
      <c r="O700" s="127">
        <v>43100</v>
      </c>
      <c r="P700" s="134">
        <f t="shared" si="57"/>
        <v>82</v>
      </c>
      <c r="Q700" s="136">
        <f t="shared" si="58"/>
        <v>2.7333333333333334</v>
      </c>
      <c r="R700" s="58"/>
      <c r="S700" s="47"/>
      <c r="T700" s="47"/>
      <c r="U700" s="47"/>
      <c r="V700" s="47"/>
      <c r="W700" s="47"/>
      <c r="X700" s="139">
        <f t="shared" si="55"/>
        <v>0</v>
      </c>
      <c r="Y700" s="48"/>
      <c r="Z700" s="49"/>
      <c r="AA700" s="47"/>
      <c r="AB700" s="47"/>
      <c r="AC700" s="47"/>
      <c r="AD700" s="47"/>
      <c r="AE700" s="47"/>
      <c r="AF700" s="47"/>
      <c r="AG700" s="41"/>
      <c r="AH700" s="41"/>
      <c r="AI700" s="41"/>
      <c r="AJ700" s="41"/>
      <c r="AK700" s="51" t="e">
        <f>IF(#REF!="TERMINADO",100,100*(#REF!-M700+1)/P700)</f>
        <v>#REF!</v>
      </c>
      <c r="AL700" s="157"/>
      <c r="AM700" s="59"/>
      <c r="AN700" s="159"/>
      <c r="AO700" s="159"/>
      <c r="AP700" s="159"/>
      <c r="AQ700" s="41"/>
      <c r="AR700" s="107"/>
    </row>
    <row r="701" spans="1:44" s="167" customFormat="1" ht="17" thickTop="1" thickBot="1" x14ac:dyDescent="0.25">
      <c r="A701" s="185">
        <v>697</v>
      </c>
      <c r="B701" s="41" t="s">
        <v>2158</v>
      </c>
      <c r="C701" s="39">
        <v>43018</v>
      </c>
      <c r="D701" s="39"/>
      <c r="E701" s="40" t="s">
        <v>3242</v>
      </c>
      <c r="F701" s="129" t="s">
        <v>66</v>
      </c>
      <c r="G701" s="126" t="s">
        <v>71</v>
      </c>
      <c r="H701" s="41" t="s">
        <v>2079</v>
      </c>
      <c r="I701" s="42">
        <v>9000000</v>
      </c>
      <c r="J701" s="131">
        <f t="shared" si="56"/>
        <v>9000000</v>
      </c>
      <c r="K701" s="133" t="s">
        <v>85</v>
      </c>
      <c r="L701" s="41" t="s">
        <v>3243</v>
      </c>
      <c r="M701" s="127">
        <v>43018</v>
      </c>
      <c r="N701" s="127">
        <v>43100</v>
      </c>
      <c r="O701" s="127">
        <v>43100</v>
      </c>
      <c r="P701" s="134">
        <f t="shared" si="57"/>
        <v>82</v>
      </c>
      <c r="Q701" s="136">
        <f t="shared" si="58"/>
        <v>2.7333333333333334</v>
      </c>
      <c r="R701" s="58"/>
      <c r="S701" s="47"/>
      <c r="T701" s="47"/>
      <c r="U701" s="47"/>
      <c r="V701" s="47"/>
      <c r="W701" s="47"/>
      <c r="X701" s="139">
        <f t="shared" si="55"/>
        <v>0</v>
      </c>
      <c r="Y701" s="48"/>
      <c r="Z701" s="49"/>
      <c r="AA701" s="47"/>
      <c r="AB701" s="47"/>
      <c r="AC701" s="47"/>
      <c r="AD701" s="47"/>
      <c r="AE701" s="47"/>
      <c r="AF701" s="47"/>
      <c r="AG701" s="41"/>
      <c r="AH701" s="41"/>
      <c r="AI701" s="41"/>
      <c r="AJ701" s="41"/>
      <c r="AK701" s="51" t="e">
        <f>IF(#REF!="TERMINADO",100,100*(#REF!-M701+1)/P701)</f>
        <v>#REF!</v>
      </c>
      <c r="AL701" s="157"/>
      <c r="AM701" s="59"/>
      <c r="AN701" s="159"/>
      <c r="AO701" s="159"/>
      <c r="AP701" s="159"/>
      <c r="AQ701" s="41"/>
      <c r="AR701" s="107"/>
    </row>
    <row r="702" spans="1:44" s="167" customFormat="1" ht="17" thickTop="1" thickBot="1" x14ac:dyDescent="0.25">
      <c r="A702" s="185">
        <v>698</v>
      </c>
      <c r="B702" s="126" t="s">
        <v>2223</v>
      </c>
      <c r="C702" s="39">
        <v>43018</v>
      </c>
      <c r="D702" s="39"/>
      <c r="E702" s="40" t="s">
        <v>3244</v>
      </c>
      <c r="F702" s="129" t="s">
        <v>66</v>
      </c>
      <c r="G702" s="126" t="s">
        <v>71</v>
      </c>
      <c r="H702" s="41" t="s">
        <v>2079</v>
      </c>
      <c r="I702" s="42">
        <v>9000000</v>
      </c>
      <c r="J702" s="131">
        <f t="shared" si="56"/>
        <v>9000000</v>
      </c>
      <c r="K702" s="133" t="s">
        <v>85</v>
      </c>
      <c r="L702" s="41" t="s">
        <v>407</v>
      </c>
      <c r="M702" s="127">
        <v>43018</v>
      </c>
      <c r="N702" s="127">
        <v>43100</v>
      </c>
      <c r="O702" s="127">
        <v>43100</v>
      </c>
      <c r="P702" s="134">
        <f t="shared" si="57"/>
        <v>82</v>
      </c>
      <c r="Q702" s="136">
        <f t="shared" si="58"/>
        <v>2.7333333333333334</v>
      </c>
      <c r="R702" s="58"/>
      <c r="S702" s="47"/>
      <c r="T702" s="47"/>
      <c r="U702" s="47"/>
      <c r="V702" s="47"/>
      <c r="W702" s="47"/>
      <c r="X702" s="139">
        <f t="shared" si="55"/>
        <v>0</v>
      </c>
      <c r="Y702" s="48"/>
      <c r="Z702" s="49"/>
      <c r="AA702" s="47"/>
      <c r="AB702" s="47"/>
      <c r="AC702" s="47"/>
      <c r="AD702" s="47"/>
      <c r="AE702" s="47"/>
      <c r="AF702" s="47"/>
      <c r="AG702" s="41"/>
      <c r="AH702" s="41"/>
      <c r="AI702" s="41"/>
      <c r="AJ702" s="41"/>
      <c r="AK702" s="51" t="e">
        <f>IF(#REF!="TERMINADO",100,100*(#REF!-M702+1)/P702)</f>
        <v>#REF!</v>
      </c>
      <c r="AL702" s="157"/>
      <c r="AM702" s="59"/>
      <c r="AN702" s="159"/>
      <c r="AO702" s="159"/>
      <c r="AP702" s="159"/>
      <c r="AQ702" s="41"/>
      <c r="AR702" s="107"/>
    </row>
    <row r="703" spans="1:44" s="167" customFormat="1" ht="17" thickTop="1" thickBot="1" x14ac:dyDescent="0.25">
      <c r="A703" s="185">
        <v>699</v>
      </c>
      <c r="B703" s="41" t="s">
        <v>2158</v>
      </c>
      <c r="C703" s="39">
        <v>43018</v>
      </c>
      <c r="D703" s="39">
        <v>1943511</v>
      </c>
      <c r="E703" s="40" t="s">
        <v>2722</v>
      </c>
      <c r="F703" s="129" t="s">
        <v>66</v>
      </c>
      <c r="G703" s="126" t="s">
        <v>75</v>
      </c>
      <c r="H703" s="41" t="s">
        <v>2079</v>
      </c>
      <c r="I703" s="42">
        <v>12000000</v>
      </c>
      <c r="J703" s="131">
        <f t="shared" si="56"/>
        <v>12000000</v>
      </c>
      <c r="K703" s="133" t="s">
        <v>85</v>
      </c>
      <c r="L703" s="41" t="s">
        <v>3245</v>
      </c>
      <c r="M703" s="127">
        <v>43018</v>
      </c>
      <c r="N703" s="127">
        <v>43100</v>
      </c>
      <c r="O703" s="127">
        <v>43100</v>
      </c>
      <c r="P703" s="134">
        <f t="shared" si="57"/>
        <v>82</v>
      </c>
      <c r="Q703" s="136">
        <f t="shared" si="58"/>
        <v>2.7333333333333334</v>
      </c>
      <c r="R703" s="58"/>
      <c r="S703" s="47"/>
      <c r="T703" s="47"/>
      <c r="U703" s="47"/>
      <c r="V703" s="47"/>
      <c r="W703" s="47"/>
      <c r="X703" s="139">
        <f t="shared" si="55"/>
        <v>0</v>
      </c>
      <c r="Y703" s="48"/>
      <c r="Z703" s="49"/>
      <c r="AA703" s="47"/>
      <c r="AB703" s="47"/>
      <c r="AC703" s="47"/>
      <c r="AD703" s="47"/>
      <c r="AE703" s="47"/>
      <c r="AF703" s="47"/>
      <c r="AG703" s="41"/>
      <c r="AH703" s="41"/>
      <c r="AI703" s="41"/>
      <c r="AJ703" s="41"/>
      <c r="AK703" s="51" t="e">
        <f>IF(#REF!="TERMINADO",100,100*(#REF!-M703+1)/P703)</f>
        <v>#REF!</v>
      </c>
      <c r="AL703" s="157"/>
      <c r="AM703" s="59"/>
      <c r="AN703" s="159"/>
      <c r="AO703" s="159"/>
      <c r="AP703" s="159"/>
      <c r="AQ703" s="41"/>
      <c r="AR703" s="107"/>
    </row>
    <row r="704" spans="1:44" s="167" customFormat="1" ht="17" thickTop="1" thickBot="1" x14ac:dyDescent="0.25">
      <c r="A704" s="185">
        <v>700</v>
      </c>
      <c r="B704" s="41" t="s">
        <v>1987</v>
      </c>
      <c r="C704" s="39">
        <v>43018</v>
      </c>
      <c r="D704" s="39"/>
      <c r="E704" s="40" t="s">
        <v>3246</v>
      </c>
      <c r="F704" s="129" t="s">
        <v>66</v>
      </c>
      <c r="G704" s="126" t="s">
        <v>75</v>
      </c>
      <c r="H704" s="41" t="s">
        <v>2079</v>
      </c>
      <c r="I704" s="42">
        <v>13750000</v>
      </c>
      <c r="J704" s="131">
        <f t="shared" si="56"/>
        <v>13750000</v>
      </c>
      <c r="K704" s="133" t="s">
        <v>85</v>
      </c>
      <c r="L704" s="41" t="s">
        <v>3247</v>
      </c>
      <c r="M704" s="127">
        <v>43018</v>
      </c>
      <c r="N704" s="127">
        <v>43093</v>
      </c>
      <c r="O704" s="127">
        <v>43093</v>
      </c>
      <c r="P704" s="134">
        <f t="shared" si="57"/>
        <v>75</v>
      </c>
      <c r="Q704" s="136">
        <f t="shared" si="58"/>
        <v>2.5</v>
      </c>
      <c r="R704" s="58"/>
      <c r="S704" s="47"/>
      <c r="T704" s="47"/>
      <c r="U704" s="47"/>
      <c r="V704" s="47"/>
      <c r="W704" s="47"/>
      <c r="X704" s="139">
        <f t="shared" si="55"/>
        <v>0</v>
      </c>
      <c r="Y704" s="48"/>
      <c r="Z704" s="49"/>
      <c r="AA704" s="47"/>
      <c r="AB704" s="47"/>
      <c r="AC704" s="47"/>
      <c r="AD704" s="47"/>
      <c r="AE704" s="47"/>
      <c r="AF704" s="47"/>
      <c r="AG704" s="41"/>
      <c r="AH704" s="41"/>
      <c r="AI704" s="41"/>
      <c r="AJ704" s="41"/>
      <c r="AK704" s="51" t="e">
        <f>IF(#REF!="TERMINADO",100,100*(#REF!-M704+1)/P704)</f>
        <v>#REF!</v>
      </c>
      <c r="AL704" s="157"/>
      <c r="AM704" s="59"/>
      <c r="AN704" s="159"/>
      <c r="AO704" s="159"/>
      <c r="AP704" s="159"/>
      <c r="AQ704" s="41"/>
      <c r="AR704" s="107"/>
    </row>
    <row r="705" spans="1:44" s="167" customFormat="1" ht="17" thickTop="1" thickBot="1" x14ac:dyDescent="0.25">
      <c r="A705" s="185">
        <v>701</v>
      </c>
      <c r="B705" s="41" t="s">
        <v>2160</v>
      </c>
      <c r="C705" s="39">
        <v>43019</v>
      </c>
      <c r="D705" s="39"/>
      <c r="E705" s="40" t="s">
        <v>3248</v>
      </c>
      <c r="F705" s="129" t="s">
        <v>66</v>
      </c>
      <c r="G705" s="126" t="s">
        <v>71</v>
      </c>
      <c r="H705" s="41" t="s">
        <v>2079</v>
      </c>
      <c r="I705" s="42">
        <v>3900000</v>
      </c>
      <c r="J705" s="131">
        <f t="shared" si="56"/>
        <v>3900000</v>
      </c>
      <c r="K705" s="133" t="s">
        <v>85</v>
      </c>
      <c r="L705" s="41" t="s">
        <v>3249</v>
      </c>
      <c r="M705" s="127">
        <v>43019</v>
      </c>
      <c r="N705" s="127">
        <v>43100</v>
      </c>
      <c r="O705" s="127">
        <v>43100</v>
      </c>
      <c r="P705" s="134">
        <f t="shared" si="57"/>
        <v>81</v>
      </c>
      <c r="Q705" s="136">
        <f t="shared" si="58"/>
        <v>2.7</v>
      </c>
      <c r="R705" s="58"/>
      <c r="S705" s="47"/>
      <c r="T705" s="47"/>
      <c r="U705" s="47"/>
      <c r="V705" s="47"/>
      <c r="W705" s="47"/>
      <c r="X705" s="139">
        <f t="shared" si="55"/>
        <v>0</v>
      </c>
      <c r="Y705" s="48"/>
      <c r="Z705" s="49"/>
      <c r="AA705" s="47"/>
      <c r="AB705" s="47"/>
      <c r="AC705" s="47"/>
      <c r="AD705" s="47"/>
      <c r="AE705" s="47"/>
      <c r="AF705" s="47"/>
      <c r="AG705" s="41"/>
      <c r="AH705" s="41"/>
      <c r="AI705" s="41"/>
      <c r="AJ705" s="41"/>
      <c r="AK705" s="51" t="e">
        <f>IF(#REF!="TERMINADO",100,100*(#REF!-M705+1)/P705)</f>
        <v>#REF!</v>
      </c>
      <c r="AL705" s="157"/>
      <c r="AM705" s="59"/>
      <c r="AN705" s="159"/>
      <c r="AO705" s="159"/>
      <c r="AP705" s="159"/>
      <c r="AQ705" s="41"/>
      <c r="AR705" s="107"/>
    </row>
    <row r="706" spans="1:44" s="167" customFormat="1" ht="17" thickTop="1" thickBot="1" x14ac:dyDescent="0.25">
      <c r="A706" s="185">
        <v>702</v>
      </c>
      <c r="B706" s="126" t="s">
        <v>175</v>
      </c>
      <c r="C706" s="39">
        <v>43019</v>
      </c>
      <c r="D706" s="39"/>
      <c r="E706" s="40" t="s">
        <v>3250</v>
      </c>
      <c r="F706" s="129" t="s">
        <v>66</v>
      </c>
      <c r="G706" s="126" t="s">
        <v>75</v>
      </c>
      <c r="H706" s="41" t="s">
        <v>2079</v>
      </c>
      <c r="I706" s="42">
        <v>24000000</v>
      </c>
      <c r="J706" s="131">
        <f t="shared" si="56"/>
        <v>24000000</v>
      </c>
      <c r="K706" s="133" t="s">
        <v>85</v>
      </c>
      <c r="L706" s="41" t="s">
        <v>3251</v>
      </c>
      <c r="M706" s="127">
        <v>43019</v>
      </c>
      <c r="N706" s="127">
        <v>43100</v>
      </c>
      <c r="O706" s="127">
        <v>43100</v>
      </c>
      <c r="P706" s="134">
        <f t="shared" si="57"/>
        <v>81</v>
      </c>
      <c r="Q706" s="136">
        <f t="shared" si="58"/>
        <v>2.7</v>
      </c>
      <c r="R706" s="58"/>
      <c r="S706" s="47"/>
      <c r="T706" s="47"/>
      <c r="U706" s="47"/>
      <c r="V706" s="47"/>
      <c r="W706" s="47"/>
      <c r="X706" s="139">
        <f t="shared" si="55"/>
        <v>0</v>
      </c>
      <c r="Y706" s="48"/>
      <c r="Z706" s="49"/>
      <c r="AA706" s="47"/>
      <c r="AB706" s="47"/>
      <c r="AC706" s="47"/>
      <c r="AD706" s="47"/>
      <c r="AE706" s="47"/>
      <c r="AF706" s="47"/>
      <c r="AG706" s="41"/>
      <c r="AH706" s="41"/>
      <c r="AI706" s="41"/>
      <c r="AJ706" s="41"/>
      <c r="AK706" s="51" t="e">
        <f>IF(#REF!="TERMINADO",100,100*(#REF!-M706+1)/P706)</f>
        <v>#REF!</v>
      </c>
      <c r="AL706" s="157"/>
      <c r="AM706" s="59"/>
      <c r="AN706" s="159"/>
      <c r="AO706" s="159"/>
      <c r="AP706" s="159"/>
      <c r="AQ706" s="41"/>
      <c r="AR706" s="107"/>
    </row>
    <row r="707" spans="1:44" s="167" customFormat="1" ht="24.75" customHeight="1" thickTop="1" thickBot="1" x14ac:dyDescent="0.25">
      <c r="A707" s="185">
        <v>703</v>
      </c>
      <c r="B707" s="41" t="s">
        <v>53</v>
      </c>
      <c r="C707" s="39">
        <v>43019</v>
      </c>
      <c r="D707" s="39"/>
      <c r="E707" s="40" t="s">
        <v>3252</v>
      </c>
      <c r="F707" s="129" t="s">
        <v>66</v>
      </c>
      <c r="G707" s="126" t="s">
        <v>71</v>
      </c>
      <c r="H707" s="41" t="s">
        <v>2079</v>
      </c>
      <c r="I707" s="42">
        <v>9000000</v>
      </c>
      <c r="J707" s="131">
        <f t="shared" si="56"/>
        <v>9000000</v>
      </c>
      <c r="K707" s="133" t="s">
        <v>85</v>
      </c>
      <c r="L707" s="225" t="s">
        <v>3253</v>
      </c>
      <c r="M707" s="127">
        <v>43019</v>
      </c>
      <c r="N707" s="127">
        <v>43100</v>
      </c>
      <c r="O707" s="127">
        <v>43100</v>
      </c>
      <c r="P707" s="134">
        <f t="shared" si="57"/>
        <v>81</v>
      </c>
      <c r="Q707" s="136">
        <f t="shared" si="58"/>
        <v>2.7</v>
      </c>
      <c r="R707" s="58"/>
      <c r="S707" s="47"/>
      <c r="T707" s="47"/>
      <c r="U707" s="47"/>
      <c r="V707" s="47"/>
      <c r="W707" s="47"/>
      <c r="X707" s="139">
        <f t="shared" si="55"/>
        <v>0</v>
      </c>
      <c r="Y707" s="48"/>
      <c r="Z707" s="49"/>
      <c r="AA707" s="47"/>
      <c r="AB707" s="47"/>
      <c r="AC707" s="47"/>
      <c r="AD707" s="47"/>
      <c r="AE707" s="47"/>
      <c r="AF707" s="47"/>
      <c r="AG707" s="41"/>
      <c r="AH707" s="41"/>
      <c r="AI707" s="41"/>
      <c r="AJ707" s="41"/>
      <c r="AK707" s="51" t="e">
        <f>IF(#REF!="TERMINADO",100,100*(#REF!-M707+1)/P707)</f>
        <v>#REF!</v>
      </c>
      <c r="AL707" s="157"/>
      <c r="AM707" s="59"/>
      <c r="AN707" s="159"/>
      <c r="AO707" s="159"/>
      <c r="AP707" s="159"/>
      <c r="AQ707" s="41"/>
      <c r="AR707" s="107"/>
    </row>
    <row r="708" spans="1:44" s="167" customFormat="1" ht="17" thickTop="1" thickBot="1" x14ac:dyDescent="0.25">
      <c r="A708" s="185">
        <v>704</v>
      </c>
      <c r="B708" s="41" t="s">
        <v>2160</v>
      </c>
      <c r="C708" s="39">
        <v>43019</v>
      </c>
      <c r="D708" s="39"/>
      <c r="E708" s="40" t="s">
        <v>3254</v>
      </c>
      <c r="F708" s="129" t="s">
        <v>66</v>
      </c>
      <c r="G708" s="126" t="s">
        <v>75</v>
      </c>
      <c r="H708" s="41" t="s">
        <v>2079</v>
      </c>
      <c r="I708" s="42">
        <v>27000000</v>
      </c>
      <c r="J708" s="131">
        <f t="shared" si="56"/>
        <v>27000000</v>
      </c>
      <c r="K708" s="133" t="s">
        <v>85</v>
      </c>
      <c r="L708" s="41" t="s">
        <v>2306</v>
      </c>
      <c r="M708" s="127">
        <v>43019</v>
      </c>
      <c r="N708" s="127">
        <v>43100</v>
      </c>
      <c r="O708" s="127">
        <v>43100</v>
      </c>
      <c r="P708" s="134">
        <f t="shared" si="57"/>
        <v>81</v>
      </c>
      <c r="Q708" s="136">
        <f t="shared" si="58"/>
        <v>2.7</v>
      </c>
      <c r="R708" s="58"/>
      <c r="S708" s="47"/>
      <c r="T708" s="47"/>
      <c r="U708" s="47"/>
      <c r="V708" s="47"/>
      <c r="W708" s="47"/>
      <c r="X708" s="139">
        <f t="shared" ref="X708:X771" si="59">R708+U708</f>
        <v>0</v>
      </c>
      <c r="Y708" s="48"/>
      <c r="Z708" s="49"/>
      <c r="AA708" s="47"/>
      <c r="AB708" s="47"/>
      <c r="AC708" s="47"/>
      <c r="AD708" s="47"/>
      <c r="AE708" s="47"/>
      <c r="AF708" s="47"/>
      <c r="AG708" s="41"/>
      <c r="AH708" s="41"/>
      <c r="AI708" s="41"/>
      <c r="AJ708" s="41"/>
      <c r="AK708" s="51" t="e">
        <f>IF(#REF!="TERMINADO",100,100*(#REF!-M708+1)/P708)</f>
        <v>#REF!</v>
      </c>
      <c r="AL708" s="157"/>
      <c r="AM708" s="59"/>
      <c r="AN708" s="159"/>
      <c r="AO708" s="159"/>
      <c r="AP708" s="159"/>
      <c r="AQ708" s="41"/>
      <c r="AR708" s="107"/>
    </row>
    <row r="709" spans="1:44" s="167" customFormat="1" ht="12.75" customHeight="1" thickTop="1" thickBot="1" x14ac:dyDescent="0.25">
      <c r="A709" s="185">
        <v>705</v>
      </c>
      <c r="B709" s="41" t="s">
        <v>2000</v>
      </c>
      <c r="C709" s="39">
        <v>43019</v>
      </c>
      <c r="D709" s="39"/>
      <c r="E709" s="40" t="s">
        <v>3255</v>
      </c>
      <c r="F709" s="129" t="s">
        <v>66</v>
      </c>
      <c r="G709" s="126" t="s">
        <v>75</v>
      </c>
      <c r="H709" s="41" t="s">
        <v>2079</v>
      </c>
      <c r="I709" s="42">
        <v>10533333</v>
      </c>
      <c r="J709" s="131">
        <f t="shared" si="56"/>
        <v>10533333</v>
      </c>
      <c r="K709" s="133" t="s">
        <v>85</v>
      </c>
      <c r="L709" s="41" t="s">
        <v>3256</v>
      </c>
      <c r="M709" s="127">
        <v>43019</v>
      </c>
      <c r="N709" s="127">
        <v>43100</v>
      </c>
      <c r="O709" s="127">
        <v>43100</v>
      </c>
      <c r="P709" s="134">
        <f t="shared" si="57"/>
        <v>81</v>
      </c>
      <c r="Q709" s="136">
        <f t="shared" si="58"/>
        <v>2.7</v>
      </c>
      <c r="R709" s="153" t="s">
        <v>45</v>
      </c>
      <c r="S709" s="47"/>
      <c r="T709" s="47"/>
      <c r="U709" s="47"/>
      <c r="V709" s="47"/>
      <c r="W709" s="47"/>
      <c r="X709" s="139" t="e">
        <f t="shared" si="59"/>
        <v>#VALUE!</v>
      </c>
      <c r="Y709" s="48"/>
      <c r="Z709" s="49"/>
      <c r="AA709" s="47"/>
      <c r="AB709" s="47"/>
      <c r="AC709" s="47"/>
      <c r="AD709" s="47"/>
      <c r="AE709" s="47"/>
      <c r="AF709" s="47"/>
      <c r="AG709" s="41"/>
      <c r="AH709" s="41"/>
      <c r="AI709" s="41"/>
      <c r="AJ709" s="41"/>
      <c r="AK709" s="51" t="e">
        <f>IF(#REF!="TERMINADO",100,100*(#REF!-M709+1)/P709)</f>
        <v>#REF!</v>
      </c>
      <c r="AL709" s="157"/>
      <c r="AM709" s="59"/>
      <c r="AN709" s="159"/>
      <c r="AO709" s="159"/>
      <c r="AP709" s="159"/>
      <c r="AQ709" s="41"/>
      <c r="AR709" s="107"/>
    </row>
    <row r="710" spans="1:44" s="167" customFormat="1" ht="17" thickTop="1" thickBot="1" x14ac:dyDescent="0.25">
      <c r="A710" s="185">
        <v>706</v>
      </c>
      <c r="B710" s="41" t="s">
        <v>2011</v>
      </c>
      <c r="C710" s="39">
        <v>43019</v>
      </c>
      <c r="D710" s="39"/>
      <c r="E710" s="40" t="s">
        <v>3257</v>
      </c>
      <c r="F710" s="129" t="s">
        <v>66</v>
      </c>
      <c r="G710" s="126" t="s">
        <v>71</v>
      </c>
      <c r="H710" s="41" t="s">
        <v>2079</v>
      </c>
      <c r="I710" s="42">
        <v>9900000</v>
      </c>
      <c r="J710" s="131">
        <f t="shared" si="56"/>
        <v>9900000</v>
      </c>
      <c r="K710" s="133" t="s">
        <v>85</v>
      </c>
      <c r="L710" s="41" t="s">
        <v>1650</v>
      </c>
      <c r="M710" s="127">
        <v>43019</v>
      </c>
      <c r="N710" s="127">
        <v>43100</v>
      </c>
      <c r="O710" s="127">
        <v>43100</v>
      </c>
      <c r="P710" s="134">
        <f t="shared" si="57"/>
        <v>81</v>
      </c>
      <c r="Q710" s="136">
        <f t="shared" si="58"/>
        <v>2.7</v>
      </c>
      <c r="R710" s="58"/>
      <c r="S710" s="47"/>
      <c r="T710" s="47"/>
      <c r="U710" s="47"/>
      <c r="V710" s="47"/>
      <c r="W710" s="47"/>
      <c r="X710" s="139">
        <f t="shared" si="59"/>
        <v>0</v>
      </c>
      <c r="Y710" s="48"/>
      <c r="Z710" s="49"/>
      <c r="AA710" s="47"/>
      <c r="AB710" s="47"/>
      <c r="AC710" s="47"/>
      <c r="AD710" s="47"/>
      <c r="AE710" s="47"/>
      <c r="AF710" s="47"/>
      <c r="AG710" s="41"/>
      <c r="AH710" s="41"/>
      <c r="AI710" s="41"/>
      <c r="AJ710" s="41"/>
      <c r="AK710" s="51" t="e">
        <f>IF(#REF!="TERMINADO",100,100*(#REF!-M710+1)/P710)</f>
        <v>#REF!</v>
      </c>
      <c r="AL710" s="157"/>
      <c r="AM710" s="59"/>
      <c r="AN710" s="159"/>
      <c r="AO710" s="159"/>
      <c r="AP710" s="159"/>
      <c r="AQ710" s="41"/>
      <c r="AR710" s="107"/>
    </row>
    <row r="711" spans="1:44" s="167" customFormat="1" ht="17" thickTop="1" thickBot="1" x14ac:dyDescent="0.25">
      <c r="A711" s="185">
        <v>707</v>
      </c>
      <c r="B711" s="126" t="s">
        <v>146</v>
      </c>
      <c r="C711" s="39">
        <v>43019</v>
      </c>
      <c r="D711" s="39"/>
      <c r="E711" s="40" t="s">
        <v>3258</v>
      </c>
      <c r="F711" s="129" t="s">
        <v>66</v>
      </c>
      <c r="G711" s="126" t="s">
        <v>75</v>
      </c>
      <c r="H711" s="41" t="s">
        <v>2079</v>
      </c>
      <c r="I711" s="42">
        <v>9921000</v>
      </c>
      <c r="J711" s="131">
        <f t="shared" si="56"/>
        <v>9921000</v>
      </c>
      <c r="K711" s="133" t="s">
        <v>85</v>
      </c>
      <c r="L711" s="41" t="s">
        <v>233</v>
      </c>
      <c r="M711" s="127">
        <v>43019</v>
      </c>
      <c r="N711" s="127">
        <v>43100</v>
      </c>
      <c r="O711" s="127">
        <v>43100</v>
      </c>
      <c r="P711" s="134">
        <f t="shared" si="57"/>
        <v>81</v>
      </c>
      <c r="Q711" s="136">
        <f t="shared" si="58"/>
        <v>2.7</v>
      </c>
      <c r="R711" s="153" t="s">
        <v>45</v>
      </c>
      <c r="S711" s="47"/>
      <c r="T711" s="47"/>
      <c r="U711" s="47"/>
      <c r="V711" s="47"/>
      <c r="W711" s="47"/>
      <c r="X711" s="139" t="e">
        <f t="shared" si="59"/>
        <v>#VALUE!</v>
      </c>
      <c r="Y711" s="48"/>
      <c r="Z711" s="49"/>
      <c r="AA711" s="47"/>
      <c r="AB711" s="47"/>
      <c r="AC711" s="47"/>
      <c r="AD711" s="47"/>
      <c r="AE711" s="47"/>
      <c r="AF711" s="47"/>
      <c r="AG711" s="41"/>
      <c r="AH711" s="41"/>
      <c r="AI711" s="41"/>
      <c r="AJ711" s="41"/>
      <c r="AK711" s="51" t="e">
        <f>IF(#REF!="TERMINADO",100,100*(#REF!-M711+1)/P711)</f>
        <v>#REF!</v>
      </c>
      <c r="AL711" s="157"/>
      <c r="AM711" s="59"/>
      <c r="AN711" s="159"/>
      <c r="AO711" s="159"/>
      <c r="AP711" s="159"/>
      <c r="AQ711" s="41"/>
      <c r="AR711" s="107"/>
    </row>
    <row r="712" spans="1:44" s="167" customFormat="1" ht="17" thickTop="1" thickBot="1" x14ac:dyDescent="0.25">
      <c r="A712" s="185">
        <v>708</v>
      </c>
      <c r="B712" s="41" t="s">
        <v>597</v>
      </c>
      <c r="C712" s="39">
        <v>43020</v>
      </c>
      <c r="D712" s="39"/>
      <c r="E712" s="40" t="s">
        <v>3259</v>
      </c>
      <c r="F712" s="129" t="s">
        <v>66</v>
      </c>
      <c r="G712" s="126" t="s">
        <v>75</v>
      </c>
      <c r="H712" s="41" t="s">
        <v>2079</v>
      </c>
      <c r="I712" s="42">
        <v>12500000</v>
      </c>
      <c r="J712" s="131">
        <f t="shared" si="56"/>
        <v>12500000</v>
      </c>
      <c r="K712" s="133" t="s">
        <v>85</v>
      </c>
      <c r="L712" s="41" t="s">
        <v>3260</v>
      </c>
      <c r="M712" s="127">
        <v>43020</v>
      </c>
      <c r="N712" s="127">
        <v>43095</v>
      </c>
      <c r="O712" s="127">
        <v>43095</v>
      </c>
      <c r="P712" s="134">
        <f t="shared" si="57"/>
        <v>75</v>
      </c>
      <c r="Q712" s="136">
        <f t="shared" si="58"/>
        <v>2.5</v>
      </c>
      <c r="R712" s="58"/>
      <c r="S712" s="47"/>
      <c r="T712" s="47"/>
      <c r="U712" s="47"/>
      <c r="V712" s="47"/>
      <c r="W712" s="47"/>
      <c r="X712" s="139">
        <f t="shared" si="59"/>
        <v>0</v>
      </c>
      <c r="Y712" s="48"/>
      <c r="Z712" s="49"/>
      <c r="AA712" s="47"/>
      <c r="AB712" s="47"/>
      <c r="AC712" s="47"/>
      <c r="AD712" s="47"/>
      <c r="AE712" s="47"/>
      <c r="AF712" s="47"/>
      <c r="AG712" s="41"/>
      <c r="AH712" s="41"/>
      <c r="AI712" s="41"/>
      <c r="AJ712" s="41"/>
      <c r="AK712" s="51" t="e">
        <f>IF(#REF!="TERMINADO",100,100*(#REF!-M712+1)/P712)</f>
        <v>#REF!</v>
      </c>
      <c r="AL712" s="157"/>
      <c r="AM712" s="59"/>
      <c r="AN712" s="159"/>
      <c r="AO712" s="159"/>
      <c r="AP712" s="159"/>
      <c r="AQ712" s="41"/>
      <c r="AR712" s="107"/>
    </row>
    <row r="713" spans="1:44" s="167" customFormat="1" ht="17" thickTop="1" thickBot="1" x14ac:dyDescent="0.25">
      <c r="A713" s="185">
        <v>709</v>
      </c>
      <c r="B713" s="41" t="s">
        <v>53</v>
      </c>
      <c r="C713" s="39">
        <v>43020</v>
      </c>
      <c r="D713" s="39"/>
      <c r="E713" s="40" t="s">
        <v>3261</v>
      </c>
      <c r="F713" s="129" t="s">
        <v>66</v>
      </c>
      <c r="G713" s="126" t="s">
        <v>75</v>
      </c>
      <c r="H713" s="41" t="s">
        <v>2079</v>
      </c>
      <c r="I713" s="42">
        <v>15000000</v>
      </c>
      <c r="J713" s="131">
        <f t="shared" si="56"/>
        <v>15000000</v>
      </c>
      <c r="K713" s="133" t="s">
        <v>85</v>
      </c>
      <c r="L713" s="41" t="s">
        <v>2521</v>
      </c>
      <c r="M713" s="127">
        <v>43020</v>
      </c>
      <c r="N713" s="127">
        <v>43100</v>
      </c>
      <c r="O713" s="127">
        <v>43100</v>
      </c>
      <c r="P713" s="134">
        <f t="shared" si="57"/>
        <v>80</v>
      </c>
      <c r="Q713" s="136">
        <f t="shared" si="58"/>
        <v>2.6666666666666665</v>
      </c>
      <c r="R713" s="153" t="s">
        <v>45</v>
      </c>
      <c r="S713" s="47"/>
      <c r="T713" s="47"/>
      <c r="U713" s="47"/>
      <c r="V713" s="47"/>
      <c r="W713" s="47"/>
      <c r="X713" s="139" t="e">
        <f t="shared" si="59"/>
        <v>#VALUE!</v>
      </c>
      <c r="Y713" s="48"/>
      <c r="Z713" s="49"/>
      <c r="AA713" s="47"/>
      <c r="AB713" s="47"/>
      <c r="AC713" s="47"/>
      <c r="AD713" s="47"/>
      <c r="AE713" s="47"/>
      <c r="AF713" s="47"/>
      <c r="AG713" s="41"/>
      <c r="AH713" s="41"/>
      <c r="AI713" s="41"/>
      <c r="AJ713" s="41"/>
      <c r="AK713" s="51" t="e">
        <f>IF(#REF!="TERMINADO",100,100*(#REF!-M713+1)/P713)</f>
        <v>#REF!</v>
      </c>
      <c r="AL713" s="157"/>
      <c r="AM713" s="59"/>
      <c r="AN713" s="159"/>
      <c r="AO713" s="159"/>
      <c r="AP713" s="159"/>
      <c r="AQ713" s="41"/>
      <c r="AR713" s="107"/>
    </row>
    <row r="714" spans="1:44" s="167" customFormat="1" ht="17" thickTop="1" thickBot="1" x14ac:dyDescent="0.25">
      <c r="A714" s="185">
        <v>710</v>
      </c>
      <c r="B714" s="41" t="s">
        <v>146</v>
      </c>
      <c r="C714" s="39">
        <v>43020</v>
      </c>
      <c r="D714" s="39"/>
      <c r="E714" s="40" t="s">
        <v>3262</v>
      </c>
      <c r="F714" s="129" t="s">
        <v>66</v>
      </c>
      <c r="G714" s="126" t="s">
        <v>71</v>
      </c>
      <c r="H714" s="41" t="s">
        <v>2079</v>
      </c>
      <c r="I714" s="42">
        <v>6180000</v>
      </c>
      <c r="J714" s="131">
        <f t="shared" si="56"/>
        <v>6180000</v>
      </c>
      <c r="K714" s="133" t="s">
        <v>85</v>
      </c>
      <c r="L714" s="41" t="s">
        <v>3263</v>
      </c>
      <c r="M714" s="127">
        <v>43020</v>
      </c>
      <c r="N714" s="127">
        <v>43100</v>
      </c>
      <c r="O714" s="127">
        <v>43100</v>
      </c>
      <c r="P714" s="134">
        <f t="shared" si="57"/>
        <v>80</v>
      </c>
      <c r="Q714" s="136">
        <f t="shared" si="58"/>
        <v>2.6666666666666665</v>
      </c>
      <c r="R714" s="58"/>
      <c r="S714" s="47"/>
      <c r="T714" s="47"/>
      <c r="U714" s="47"/>
      <c r="V714" s="47"/>
      <c r="W714" s="47"/>
      <c r="X714" s="139">
        <f t="shared" si="59"/>
        <v>0</v>
      </c>
      <c r="Y714" s="48"/>
      <c r="Z714" s="49"/>
      <c r="AA714" s="47"/>
      <c r="AB714" s="47"/>
      <c r="AC714" s="47"/>
      <c r="AD714" s="47"/>
      <c r="AE714" s="47"/>
      <c r="AF714" s="47"/>
      <c r="AG714" s="41"/>
      <c r="AH714" s="41"/>
      <c r="AI714" s="41"/>
      <c r="AJ714" s="41"/>
      <c r="AK714" s="51" t="e">
        <f>IF(#REF!="TERMINADO",100,100*(#REF!-M714+1)/P714)</f>
        <v>#REF!</v>
      </c>
      <c r="AL714" s="157"/>
      <c r="AM714" s="59"/>
      <c r="AN714" s="159"/>
      <c r="AO714" s="159"/>
      <c r="AP714" s="159"/>
      <c r="AQ714" s="41"/>
      <c r="AR714" s="107"/>
    </row>
    <row r="715" spans="1:44" s="167" customFormat="1" ht="17" thickTop="1" thickBot="1" x14ac:dyDescent="0.25">
      <c r="A715" s="185">
        <v>711</v>
      </c>
      <c r="B715" s="41" t="s">
        <v>146</v>
      </c>
      <c r="C715" s="39">
        <v>43020</v>
      </c>
      <c r="D715" s="39"/>
      <c r="E715" s="40" t="s">
        <v>3264</v>
      </c>
      <c r="F715" s="129" t="s">
        <v>66</v>
      </c>
      <c r="G715" s="126" t="s">
        <v>75</v>
      </c>
      <c r="H715" s="41" t="s">
        <v>2079</v>
      </c>
      <c r="I715" s="42">
        <v>14901660</v>
      </c>
      <c r="J715" s="131">
        <f t="shared" si="56"/>
        <v>14901660</v>
      </c>
      <c r="K715" s="133" t="s">
        <v>85</v>
      </c>
      <c r="L715" s="41" t="s">
        <v>3265</v>
      </c>
      <c r="M715" s="127">
        <v>43020</v>
      </c>
      <c r="N715" s="127">
        <v>43095</v>
      </c>
      <c r="O715" s="127">
        <v>43095</v>
      </c>
      <c r="P715" s="134">
        <f t="shared" si="57"/>
        <v>75</v>
      </c>
      <c r="Q715" s="136">
        <f t="shared" si="58"/>
        <v>2.5</v>
      </c>
      <c r="R715" s="58"/>
      <c r="S715" s="47"/>
      <c r="T715" s="47"/>
      <c r="U715" s="47"/>
      <c r="V715" s="47"/>
      <c r="W715" s="47"/>
      <c r="X715" s="139">
        <f t="shared" si="59"/>
        <v>0</v>
      </c>
      <c r="Y715" s="48"/>
      <c r="Z715" s="49"/>
      <c r="AA715" s="47"/>
      <c r="AB715" s="47"/>
      <c r="AC715" s="47"/>
      <c r="AD715" s="47"/>
      <c r="AE715" s="47"/>
      <c r="AF715" s="47"/>
      <c r="AG715" s="41"/>
      <c r="AH715" s="41"/>
      <c r="AI715" s="41"/>
      <c r="AJ715" s="41"/>
      <c r="AK715" s="51" t="e">
        <f>IF(#REF!="TERMINADO",100,100*(#REF!-M715+1)/P715)</f>
        <v>#REF!</v>
      </c>
      <c r="AL715" s="157"/>
      <c r="AM715" s="59"/>
      <c r="AN715" s="159"/>
      <c r="AO715" s="159"/>
      <c r="AP715" s="159"/>
      <c r="AQ715" s="41"/>
      <c r="AR715" s="107"/>
    </row>
    <row r="716" spans="1:44" s="167" customFormat="1" ht="17" thickTop="1" thickBot="1" x14ac:dyDescent="0.25">
      <c r="A716" s="185">
        <v>712</v>
      </c>
      <c r="B716" s="41" t="s">
        <v>146</v>
      </c>
      <c r="C716" s="39">
        <v>43020</v>
      </c>
      <c r="D716" s="39"/>
      <c r="E716" s="40" t="s">
        <v>3266</v>
      </c>
      <c r="F716" s="129" t="s">
        <v>66</v>
      </c>
      <c r="G716" s="126" t="s">
        <v>75</v>
      </c>
      <c r="H716" s="41" t="s">
        <v>2079</v>
      </c>
      <c r="I716" s="42">
        <v>15000000</v>
      </c>
      <c r="J716" s="131">
        <f t="shared" si="56"/>
        <v>15000000</v>
      </c>
      <c r="K716" s="133" t="s">
        <v>85</v>
      </c>
      <c r="L716" s="41" t="s">
        <v>3267</v>
      </c>
      <c r="M716" s="127">
        <v>43020</v>
      </c>
      <c r="N716" s="127">
        <v>43100</v>
      </c>
      <c r="O716" s="127">
        <v>43100</v>
      </c>
      <c r="P716" s="134">
        <f t="shared" si="57"/>
        <v>80</v>
      </c>
      <c r="Q716" s="136">
        <f t="shared" si="58"/>
        <v>2.6666666666666665</v>
      </c>
      <c r="R716" s="58"/>
      <c r="S716" s="47"/>
      <c r="T716" s="47"/>
      <c r="U716" s="47"/>
      <c r="V716" s="47"/>
      <c r="W716" s="47"/>
      <c r="X716" s="139">
        <f t="shared" si="59"/>
        <v>0</v>
      </c>
      <c r="Y716" s="48"/>
      <c r="Z716" s="49"/>
      <c r="AA716" s="47"/>
      <c r="AB716" s="47"/>
      <c r="AC716" s="47"/>
      <c r="AD716" s="47"/>
      <c r="AE716" s="47"/>
      <c r="AF716" s="47"/>
      <c r="AG716" s="41"/>
      <c r="AH716" s="41"/>
      <c r="AI716" s="41"/>
      <c r="AJ716" s="41"/>
      <c r="AK716" s="51" t="e">
        <f>IF(#REF!="TERMINADO",100,100*(#REF!-M716+1)/P716)</f>
        <v>#REF!</v>
      </c>
      <c r="AL716" s="157"/>
      <c r="AM716" s="59"/>
      <c r="AN716" s="159"/>
      <c r="AO716" s="159"/>
      <c r="AP716" s="159"/>
      <c r="AQ716" s="41"/>
      <c r="AR716" s="107"/>
    </row>
    <row r="717" spans="1:44" s="167" customFormat="1" ht="17" thickTop="1" thickBot="1" x14ac:dyDescent="0.25">
      <c r="A717" s="185">
        <v>713</v>
      </c>
      <c r="B717" s="41" t="s">
        <v>597</v>
      </c>
      <c r="C717" s="39">
        <v>43020</v>
      </c>
      <c r="D717" s="39"/>
      <c r="E717" s="40" t="s">
        <v>3268</v>
      </c>
      <c r="F717" s="129" t="s">
        <v>66</v>
      </c>
      <c r="G717" s="126" t="s">
        <v>71</v>
      </c>
      <c r="H717" s="41" t="s">
        <v>2079</v>
      </c>
      <c r="I717" s="42">
        <v>4000000</v>
      </c>
      <c r="J717" s="131">
        <f t="shared" si="56"/>
        <v>4000000</v>
      </c>
      <c r="K717" s="133" t="s">
        <v>85</v>
      </c>
      <c r="L717" s="41" t="s">
        <v>3269</v>
      </c>
      <c r="M717" s="127">
        <v>43020</v>
      </c>
      <c r="N717" s="127">
        <v>43080</v>
      </c>
      <c r="O717" s="127">
        <v>43080</v>
      </c>
      <c r="P717" s="134">
        <f t="shared" si="57"/>
        <v>60</v>
      </c>
      <c r="Q717" s="136">
        <f t="shared" si="58"/>
        <v>2</v>
      </c>
      <c r="R717" s="58"/>
      <c r="S717" s="47"/>
      <c r="T717" s="47"/>
      <c r="U717" s="47"/>
      <c r="V717" s="47"/>
      <c r="W717" s="47"/>
      <c r="X717" s="139">
        <f t="shared" si="59"/>
        <v>0</v>
      </c>
      <c r="Y717" s="48"/>
      <c r="Z717" s="49"/>
      <c r="AA717" s="47"/>
      <c r="AB717" s="47"/>
      <c r="AC717" s="47"/>
      <c r="AD717" s="47"/>
      <c r="AE717" s="47"/>
      <c r="AF717" s="47"/>
      <c r="AG717" s="41"/>
      <c r="AH717" s="41"/>
      <c r="AI717" s="41"/>
      <c r="AJ717" s="41"/>
      <c r="AK717" s="51" t="e">
        <f>IF(#REF!="TERMINADO",100,100*(#REF!-M717+1)/P717)</f>
        <v>#REF!</v>
      </c>
      <c r="AL717" s="157"/>
      <c r="AM717" s="59"/>
      <c r="AN717" s="159"/>
      <c r="AO717" s="159"/>
      <c r="AP717" s="159"/>
      <c r="AQ717" s="41"/>
      <c r="AR717" s="107"/>
    </row>
    <row r="718" spans="1:44" s="167" customFormat="1" ht="17" thickTop="1" thickBot="1" x14ac:dyDescent="0.25">
      <c r="A718" s="185">
        <v>714</v>
      </c>
      <c r="B718" s="41" t="s">
        <v>146</v>
      </c>
      <c r="C718" s="39">
        <v>43020</v>
      </c>
      <c r="D718" s="39"/>
      <c r="E718" s="40" t="s">
        <v>3270</v>
      </c>
      <c r="F718" s="129" t="s">
        <v>66</v>
      </c>
      <c r="G718" s="126" t="s">
        <v>75</v>
      </c>
      <c r="H718" s="41" t="s">
        <v>2079</v>
      </c>
      <c r="I718" s="42">
        <v>12000000</v>
      </c>
      <c r="J718" s="131">
        <f t="shared" si="56"/>
        <v>12000000</v>
      </c>
      <c r="K718" s="133" t="s">
        <v>85</v>
      </c>
      <c r="L718" s="41" t="s">
        <v>3271</v>
      </c>
      <c r="M718" s="127">
        <v>43020</v>
      </c>
      <c r="N718" s="127">
        <v>43100</v>
      </c>
      <c r="O718" s="127">
        <v>43100</v>
      </c>
      <c r="P718" s="134">
        <f t="shared" si="57"/>
        <v>80</v>
      </c>
      <c r="Q718" s="136">
        <f t="shared" si="58"/>
        <v>2.6666666666666665</v>
      </c>
      <c r="R718" s="58"/>
      <c r="S718" s="47"/>
      <c r="T718" s="47"/>
      <c r="U718" s="47"/>
      <c r="V718" s="47"/>
      <c r="W718" s="47"/>
      <c r="X718" s="139">
        <f t="shared" si="59"/>
        <v>0</v>
      </c>
      <c r="Y718" s="48"/>
      <c r="Z718" s="49"/>
      <c r="AA718" s="47"/>
      <c r="AB718" s="47"/>
      <c r="AC718" s="47"/>
      <c r="AD718" s="47"/>
      <c r="AE718" s="47"/>
      <c r="AF718" s="47"/>
      <c r="AG718" s="41"/>
      <c r="AH718" s="41"/>
      <c r="AI718" s="41"/>
      <c r="AJ718" s="41"/>
      <c r="AK718" s="51" t="e">
        <f>IF(#REF!="TERMINADO",100,100*(#REF!-M718+1)/P718)</f>
        <v>#REF!</v>
      </c>
      <c r="AL718" s="157"/>
      <c r="AM718" s="59"/>
      <c r="AN718" s="159"/>
      <c r="AO718" s="159"/>
      <c r="AP718" s="159"/>
      <c r="AQ718" s="41"/>
      <c r="AR718" s="107"/>
    </row>
    <row r="719" spans="1:44" s="167" customFormat="1" ht="17" thickTop="1" thickBot="1" x14ac:dyDescent="0.25">
      <c r="A719" s="185">
        <v>715</v>
      </c>
      <c r="B719" s="41" t="s">
        <v>53</v>
      </c>
      <c r="C719" s="39">
        <v>43020</v>
      </c>
      <c r="D719" s="39"/>
      <c r="E719" s="40" t="s">
        <v>3272</v>
      </c>
      <c r="F719" s="129" t="s">
        <v>66</v>
      </c>
      <c r="G719" s="126" t="s">
        <v>75</v>
      </c>
      <c r="H719" s="41" t="s">
        <v>2079</v>
      </c>
      <c r="I719" s="42">
        <v>15000000</v>
      </c>
      <c r="J719" s="131">
        <f t="shared" si="56"/>
        <v>15000000</v>
      </c>
      <c r="K719" s="133" t="s">
        <v>85</v>
      </c>
      <c r="L719" s="41" t="s">
        <v>2601</v>
      </c>
      <c r="M719" s="127">
        <v>43020</v>
      </c>
      <c r="N719" s="127">
        <v>43100</v>
      </c>
      <c r="O719" s="127">
        <v>43100</v>
      </c>
      <c r="P719" s="134">
        <f t="shared" si="57"/>
        <v>80</v>
      </c>
      <c r="Q719" s="136">
        <f t="shared" si="58"/>
        <v>2.6666666666666665</v>
      </c>
      <c r="R719" s="58"/>
      <c r="S719" s="47"/>
      <c r="T719" s="47"/>
      <c r="U719" s="47"/>
      <c r="V719" s="47"/>
      <c r="W719" s="47"/>
      <c r="X719" s="139">
        <f t="shared" si="59"/>
        <v>0</v>
      </c>
      <c r="Y719" s="48"/>
      <c r="Z719" s="49"/>
      <c r="AA719" s="47"/>
      <c r="AB719" s="47"/>
      <c r="AC719" s="47"/>
      <c r="AD719" s="47"/>
      <c r="AE719" s="47"/>
      <c r="AF719" s="47"/>
      <c r="AG719" s="41"/>
      <c r="AH719" s="41"/>
      <c r="AI719" s="41"/>
      <c r="AJ719" s="41"/>
      <c r="AK719" s="51" t="e">
        <f>IF(#REF!="TERMINADO",100,100*(#REF!-M719+1)/P719)</f>
        <v>#REF!</v>
      </c>
      <c r="AL719" s="157"/>
      <c r="AM719" s="59" t="s">
        <v>3273</v>
      </c>
      <c r="AN719" s="159"/>
      <c r="AO719" s="159"/>
      <c r="AP719" s="159"/>
      <c r="AQ719" s="41"/>
      <c r="AR719" s="107"/>
    </row>
    <row r="720" spans="1:44" s="167" customFormat="1" ht="17" thickTop="1" thickBot="1" x14ac:dyDescent="0.25">
      <c r="A720" s="185">
        <v>716</v>
      </c>
      <c r="B720" s="41" t="s">
        <v>1987</v>
      </c>
      <c r="C720" s="39">
        <v>43021</v>
      </c>
      <c r="D720" s="39"/>
      <c r="E720" s="40" t="s">
        <v>3274</v>
      </c>
      <c r="F720" s="129" t="s">
        <v>66</v>
      </c>
      <c r="G720" s="126" t="s">
        <v>71</v>
      </c>
      <c r="H720" s="41" t="s">
        <v>2079</v>
      </c>
      <c r="I720" s="42">
        <v>6600000</v>
      </c>
      <c r="J720" s="131">
        <f t="shared" si="56"/>
        <v>6600000</v>
      </c>
      <c r="K720" s="133" t="s">
        <v>85</v>
      </c>
      <c r="L720" s="41" t="s">
        <v>2357</v>
      </c>
      <c r="M720" s="127">
        <v>43021</v>
      </c>
      <c r="N720" s="127">
        <v>43081</v>
      </c>
      <c r="O720" s="127">
        <v>43081</v>
      </c>
      <c r="P720" s="134">
        <f t="shared" si="57"/>
        <v>60</v>
      </c>
      <c r="Q720" s="136">
        <f t="shared" si="58"/>
        <v>2</v>
      </c>
      <c r="R720" s="58"/>
      <c r="S720" s="47"/>
      <c r="T720" s="47"/>
      <c r="U720" s="47"/>
      <c r="V720" s="47"/>
      <c r="W720" s="47"/>
      <c r="X720" s="139">
        <f t="shared" si="59"/>
        <v>0</v>
      </c>
      <c r="Y720" s="48"/>
      <c r="Z720" s="49"/>
      <c r="AA720" s="47"/>
      <c r="AB720" s="47"/>
      <c r="AC720" s="47"/>
      <c r="AD720" s="47"/>
      <c r="AE720" s="47"/>
      <c r="AF720" s="47"/>
      <c r="AG720" s="41"/>
      <c r="AH720" s="41"/>
      <c r="AI720" s="41"/>
      <c r="AJ720" s="41"/>
      <c r="AK720" s="51" t="e">
        <f>IF(#REF!="TERMINADO",100,100*(#REF!-M720+1)/P720)</f>
        <v>#REF!</v>
      </c>
      <c r="AL720" s="157"/>
      <c r="AM720" s="59"/>
      <c r="AN720" s="159"/>
      <c r="AO720" s="159"/>
      <c r="AP720" s="159"/>
      <c r="AQ720" s="41"/>
      <c r="AR720" s="107"/>
    </row>
    <row r="721" spans="1:44" s="167" customFormat="1" ht="17" thickTop="1" thickBot="1" x14ac:dyDescent="0.25">
      <c r="A721" s="185">
        <v>717</v>
      </c>
      <c r="B721" s="41" t="s">
        <v>444</v>
      </c>
      <c r="C721" s="39">
        <v>43021</v>
      </c>
      <c r="D721" s="39"/>
      <c r="E721" s="40" t="s">
        <v>3275</v>
      </c>
      <c r="F721" s="129" t="s">
        <v>66</v>
      </c>
      <c r="G721" s="126" t="s">
        <v>71</v>
      </c>
      <c r="H721" s="41" t="s">
        <v>2079</v>
      </c>
      <c r="I721" s="42">
        <v>9900000</v>
      </c>
      <c r="J721" s="131">
        <f t="shared" ref="J721:J784" si="60">+I721+Z721+AB721+AD721+AF721</f>
        <v>9900000</v>
      </c>
      <c r="K721" s="133" t="s">
        <v>85</v>
      </c>
      <c r="L721" s="41" t="s">
        <v>3276</v>
      </c>
      <c r="M721" s="127">
        <v>43021</v>
      </c>
      <c r="N721" s="127">
        <v>43100</v>
      </c>
      <c r="O721" s="127">
        <v>43100</v>
      </c>
      <c r="P721" s="134">
        <f t="shared" si="57"/>
        <v>79</v>
      </c>
      <c r="Q721" s="136">
        <f t="shared" si="58"/>
        <v>2.6333333333333333</v>
      </c>
      <c r="R721" s="58"/>
      <c r="S721" s="47"/>
      <c r="T721" s="47"/>
      <c r="U721" s="47"/>
      <c r="V721" s="47"/>
      <c r="W721" s="47"/>
      <c r="X721" s="139">
        <f t="shared" si="59"/>
        <v>0</v>
      </c>
      <c r="Y721" s="48"/>
      <c r="Z721" s="49"/>
      <c r="AA721" s="47"/>
      <c r="AB721" s="47"/>
      <c r="AC721" s="47"/>
      <c r="AD721" s="47"/>
      <c r="AE721" s="47"/>
      <c r="AF721" s="47"/>
      <c r="AG721" s="41"/>
      <c r="AH721" s="41"/>
      <c r="AI721" s="41"/>
      <c r="AJ721" s="41"/>
      <c r="AK721" s="51" t="e">
        <f>IF(#REF!="TERMINADO",100,100*(#REF!-M721+1)/P721)</f>
        <v>#REF!</v>
      </c>
      <c r="AL721" s="157"/>
      <c r="AM721" s="59"/>
      <c r="AN721" s="159"/>
      <c r="AO721" s="159"/>
      <c r="AP721" s="159"/>
      <c r="AQ721" s="41"/>
      <c r="AR721" s="107"/>
    </row>
    <row r="722" spans="1:44" s="167" customFormat="1" ht="17" thickTop="1" thickBot="1" x14ac:dyDescent="0.25">
      <c r="A722" s="185">
        <v>718</v>
      </c>
      <c r="B722" s="126" t="s">
        <v>2158</v>
      </c>
      <c r="C722" s="39">
        <v>43021</v>
      </c>
      <c r="D722" s="39"/>
      <c r="E722" s="40" t="s">
        <v>2802</v>
      </c>
      <c r="F722" s="129" t="s">
        <v>66</v>
      </c>
      <c r="G722" s="126" t="s">
        <v>75</v>
      </c>
      <c r="H722" s="41" t="s">
        <v>2079</v>
      </c>
      <c r="I722" s="42">
        <v>15900000</v>
      </c>
      <c r="J722" s="131">
        <f t="shared" si="60"/>
        <v>15900000</v>
      </c>
      <c r="K722" s="133" t="s">
        <v>85</v>
      </c>
      <c r="L722" s="41" t="s">
        <v>3277</v>
      </c>
      <c r="M722" s="127">
        <v>43021</v>
      </c>
      <c r="N722" s="127">
        <v>43100</v>
      </c>
      <c r="O722" s="127">
        <v>43100</v>
      </c>
      <c r="P722" s="134">
        <f t="shared" si="57"/>
        <v>79</v>
      </c>
      <c r="Q722" s="136">
        <f t="shared" si="58"/>
        <v>2.6333333333333333</v>
      </c>
      <c r="R722" s="58"/>
      <c r="S722" s="47"/>
      <c r="T722" s="47"/>
      <c r="U722" s="47"/>
      <c r="V722" s="47"/>
      <c r="W722" s="47"/>
      <c r="X722" s="139">
        <f t="shared" si="59"/>
        <v>0</v>
      </c>
      <c r="Y722" s="48"/>
      <c r="Z722" s="49"/>
      <c r="AA722" s="47"/>
      <c r="AB722" s="47"/>
      <c r="AC722" s="47"/>
      <c r="AD722" s="47"/>
      <c r="AE722" s="47"/>
      <c r="AF722" s="47"/>
      <c r="AG722" s="41"/>
      <c r="AH722" s="41"/>
      <c r="AI722" s="41"/>
      <c r="AJ722" s="41"/>
      <c r="AK722" s="51" t="e">
        <f>IF(#REF!="TERMINADO",100,100*(#REF!-M722+1)/P722)</f>
        <v>#REF!</v>
      </c>
      <c r="AL722" s="157"/>
      <c r="AM722" s="59"/>
      <c r="AN722" s="159"/>
      <c r="AO722" s="159"/>
      <c r="AP722" s="159"/>
      <c r="AQ722" s="41"/>
      <c r="AR722" s="107"/>
    </row>
    <row r="723" spans="1:44" s="167" customFormat="1" ht="17" thickTop="1" thickBot="1" x14ac:dyDescent="0.25">
      <c r="A723" s="185">
        <v>719</v>
      </c>
      <c r="B723" s="41" t="s">
        <v>53</v>
      </c>
      <c r="C723" s="39">
        <v>43021</v>
      </c>
      <c r="D723" s="39"/>
      <c r="E723" s="40" t="s">
        <v>3278</v>
      </c>
      <c r="F723" s="129" t="s">
        <v>66</v>
      </c>
      <c r="G723" s="126" t="s">
        <v>75</v>
      </c>
      <c r="H723" s="41" t="s">
        <v>2079</v>
      </c>
      <c r="I723" s="42">
        <v>5000000</v>
      </c>
      <c r="J723" s="131">
        <f t="shared" si="60"/>
        <v>5000000</v>
      </c>
      <c r="K723" s="133" t="s">
        <v>85</v>
      </c>
      <c r="L723" s="41" t="s">
        <v>3279</v>
      </c>
      <c r="M723" s="127">
        <v>43021</v>
      </c>
      <c r="N723" s="127">
        <v>43081</v>
      </c>
      <c r="O723" s="127">
        <v>43081</v>
      </c>
      <c r="P723" s="134">
        <f t="shared" si="57"/>
        <v>60</v>
      </c>
      <c r="Q723" s="136">
        <f t="shared" si="58"/>
        <v>2</v>
      </c>
      <c r="R723" s="58"/>
      <c r="S723" s="47"/>
      <c r="T723" s="47"/>
      <c r="U723" s="47"/>
      <c r="V723" s="47"/>
      <c r="W723" s="47"/>
      <c r="X723" s="139">
        <f t="shared" si="59"/>
        <v>0</v>
      </c>
      <c r="Y723" s="48"/>
      <c r="Z723" s="49"/>
      <c r="AA723" s="47"/>
      <c r="AB723" s="47"/>
      <c r="AC723" s="47"/>
      <c r="AD723" s="47"/>
      <c r="AE723" s="47"/>
      <c r="AF723" s="47"/>
      <c r="AG723" s="41"/>
      <c r="AH723" s="41"/>
      <c r="AI723" s="41"/>
      <c r="AJ723" s="41"/>
      <c r="AK723" s="51" t="e">
        <f>IF(#REF!="TERMINADO",100,100*(#REF!-M723+1)/P723)</f>
        <v>#REF!</v>
      </c>
      <c r="AL723" s="157"/>
      <c r="AM723" s="59"/>
      <c r="AN723" s="159"/>
      <c r="AO723" s="159"/>
      <c r="AP723" s="159"/>
      <c r="AQ723" s="41"/>
      <c r="AR723" s="107"/>
    </row>
    <row r="724" spans="1:44" s="167" customFormat="1" ht="17" thickTop="1" thickBot="1" x14ac:dyDescent="0.25">
      <c r="A724" s="185">
        <v>720</v>
      </c>
      <c r="B724" s="41" t="s">
        <v>597</v>
      </c>
      <c r="C724" s="39">
        <v>43021</v>
      </c>
      <c r="D724" s="39"/>
      <c r="E724" s="40" t="s">
        <v>3280</v>
      </c>
      <c r="F724" s="129" t="s">
        <v>66</v>
      </c>
      <c r="G724" s="126" t="s">
        <v>71</v>
      </c>
      <c r="H724" s="41" t="s">
        <v>2079</v>
      </c>
      <c r="I724" s="42">
        <v>9000000</v>
      </c>
      <c r="J724" s="131">
        <f t="shared" si="60"/>
        <v>9000000</v>
      </c>
      <c r="K724" s="133" t="s">
        <v>85</v>
      </c>
      <c r="L724" s="41" t="s">
        <v>3281</v>
      </c>
      <c r="M724" s="127">
        <v>43021</v>
      </c>
      <c r="N724" s="127">
        <v>43100</v>
      </c>
      <c r="O724" s="127">
        <v>43100</v>
      </c>
      <c r="P724" s="134">
        <f t="shared" si="57"/>
        <v>79</v>
      </c>
      <c r="Q724" s="136">
        <f t="shared" si="58"/>
        <v>2.6333333333333333</v>
      </c>
      <c r="R724" s="58"/>
      <c r="S724" s="47"/>
      <c r="T724" s="47"/>
      <c r="U724" s="47"/>
      <c r="V724" s="47"/>
      <c r="W724" s="47"/>
      <c r="X724" s="139">
        <f t="shared" si="59"/>
        <v>0</v>
      </c>
      <c r="Y724" s="48"/>
      <c r="Z724" s="49"/>
      <c r="AA724" s="47"/>
      <c r="AB724" s="47"/>
      <c r="AC724" s="47"/>
      <c r="AD724" s="47"/>
      <c r="AE724" s="47"/>
      <c r="AF724" s="47"/>
      <c r="AG724" s="41"/>
      <c r="AH724" s="41"/>
      <c r="AI724" s="41"/>
      <c r="AJ724" s="41"/>
      <c r="AK724" s="51" t="e">
        <f>IF(#REF!="TERMINADO",100,100*(#REF!-M724+1)/P724)</f>
        <v>#REF!</v>
      </c>
      <c r="AL724" s="157"/>
      <c r="AM724" s="59"/>
      <c r="AN724" s="159"/>
      <c r="AO724" s="159"/>
      <c r="AP724" s="159"/>
      <c r="AQ724" s="41"/>
      <c r="AR724" s="107"/>
    </row>
    <row r="725" spans="1:44" s="167" customFormat="1" ht="17" thickTop="1" thickBot="1" x14ac:dyDescent="0.25">
      <c r="A725" s="185">
        <v>721</v>
      </c>
      <c r="B725" s="41" t="s">
        <v>597</v>
      </c>
      <c r="C725" s="39">
        <v>43021</v>
      </c>
      <c r="D725" s="39"/>
      <c r="E725" s="40" t="s">
        <v>3282</v>
      </c>
      <c r="F725" s="129" t="s">
        <v>66</v>
      </c>
      <c r="G725" s="126" t="s">
        <v>75</v>
      </c>
      <c r="H725" s="41" t="s">
        <v>2079</v>
      </c>
      <c r="I725" s="42">
        <v>12000000</v>
      </c>
      <c r="J725" s="131">
        <f t="shared" si="60"/>
        <v>12000000</v>
      </c>
      <c r="K725" s="133" t="s">
        <v>85</v>
      </c>
      <c r="L725" s="41" t="s">
        <v>302</v>
      </c>
      <c r="M725" s="127">
        <v>43021</v>
      </c>
      <c r="N725" s="127">
        <v>43100</v>
      </c>
      <c r="O725" s="127">
        <v>43100</v>
      </c>
      <c r="P725" s="134">
        <f t="shared" si="57"/>
        <v>79</v>
      </c>
      <c r="Q725" s="136">
        <f t="shared" si="58"/>
        <v>2.6333333333333333</v>
      </c>
      <c r="R725" s="58"/>
      <c r="S725" s="47"/>
      <c r="T725" s="47"/>
      <c r="U725" s="47"/>
      <c r="V725" s="47"/>
      <c r="W725" s="47"/>
      <c r="X725" s="139">
        <f t="shared" si="59"/>
        <v>0</v>
      </c>
      <c r="Y725" s="48"/>
      <c r="Z725" s="49"/>
      <c r="AA725" s="47"/>
      <c r="AB725" s="47"/>
      <c r="AC725" s="47"/>
      <c r="AD725" s="47"/>
      <c r="AE725" s="47"/>
      <c r="AF725" s="47"/>
      <c r="AG725" s="41"/>
      <c r="AH725" s="41"/>
      <c r="AI725" s="41"/>
      <c r="AJ725" s="41"/>
      <c r="AK725" s="51" t="e">
        <f>IF(#REF!="TERMINADO",100,100*(#REF!-M725+1)/P725)</f>
        <v>#REF!</v>
      </c>
      <c r="AL725" s="157"/>
      <c r="AM725" s="59"/>
      <c r="AN725" s="159"/>
      <c r="AO725" s="159"/>
      <c r="AP725" s="159"/>
      <c r="AQ725" s="41"/>
      <c r="AR725" s="107"/>
    </row>
    <row r="726" spans="1:44" s="167" customFormat="1" ht="17" thickTop="1" thickBot="1" x14ac:dyDescent="0.25">
      <c r="A726" s="185">
        <v>722</v>
      </c>
      <c r="B726" s="41" t="s">
        <v>444</v>
      </c>
      <c r="C726" s="39">
        <v>43021</v>
      </c>
      <c r="D726" s="39"/>
      <c r="E726" s="40" t="s">
        <v>3283</v>
      </c>
      <c r="F726" s="129" t="s">
        <v>66</v>
      </c>
      <c r="G726" s="126" t="s">
        <v>71</v>
      </c>
      <c r="H726" s="41" t="s">
        <v>2079</v>
      </c>
      <c r="I726" s="42">
        <v>9000000</v>
      </c>
      <c r="J726" s="131">
        <f t="shared" si="60"/>
        <v>9000000</v>
      </c>
      <c r="K726" s="133" t="s">
        <v>85</v>
      </c>
      <c r="L726" s="41" t="s">
        <v>3284</v>
      </c>
      <c r="M726" s="127">
        <v>43021</v>
      </c>
      <c r="N726" s="127">
        <v>43100</v>
      </c>
      <c r="O726" s="127">
        <v>43100</v>
      </c>
      <c r="P726" s="134">
        <f t="shared" si="57"/>
        <v>79</v>
      </c>
      <c r="Q726" s="136">
        <f t="shared" si="58"/>
        <v>2.6333333333333333</v>
      </c>
      <c r="R726" s="58"/>
      <c r="S726" s="47"/>
      <c r="T726" s="47"/>
      <c r="U726" s="47"/>
      <c r="V726" s="47"/>
      <c r="W726" s="47"/>
      <c r="X726" s="139">
        <f t="shared" si="59"/>
        <v>0</v>
      </c>
      <c r="Y726" s="48"/>
      <c r="Z726" s="49"/>
      <c r="AA726" s="47"/>
      <c r="AB726" s="47"/>
      <c r="AC726" s="47"/>
      <c r="AD726" s="47"/>
      <c r="AE726" s="47"/>
      <c r="AF726" s="47"/>
      <c r="AG726" s="41"/>
      <c r="AH726" s="41"/>
      <c r="AI726" s="41"/>
      <c r="AJ726" s="41"/>
      <c r="AK726" s="51" t="e">
        <f>IF(#REF!="TERMINADO",100,100*(#REF!-M726+1)/P726)</f>
        <v>#REF!</v>
      </c>
      <c r="AL726" s="157"/>
      <c r="AM726" s="59"/>
      <c r="AN726" s="159"/>
      <c r="AO726" s="159"/>
      <c r="AP726" s="159"/>
      <c r="AQ726" s="41"/>
      <c r="AR726" s="107"/>
    </row>
    <row r="727" spans="1:44" s="167" customFormat="1" ht="17" thickTop="1" thickBot="1" x14ac:dyDescent="0.25">
      <c r="A727" s="185">
        <v>723</v>
      </c>
      <c r="B727" s="41" t="s">
        <v>597</v>
      </c>
      <c r="C727" s="39">
        <v>43021</v>
      </c>
      <c r="D727" s="39"/>
      <c r="E727" s="40" t="s">
        <v>3285</v>
      </c>
      <c r="F727" s="129" t="s">
        <v>66</v>
      </c>
      <c r="G727" s="126" t="s">
        <v>75</v>
      </c>
      <c r="H727" s="41" t="s">
        <v>2079</v>
      </c>
      <c r="I727" s="42">
        <v>7920000</v>
      </c>
      <c r="J727" s="131">
        <f t="shared" si="60"/>
        <v>7920000</v>
      </c>
      <c r="K727" s="133" t="s">
        <v>85</v>
      </c>
      <c r="L727" s="41" t="s">
        <v>3286</v>
      </c>
      <c r="M727" s="127">
        <v>43021</v>
      </c>
      <c r="N727" s="127">
        <v>43081</v>
      </c>
      <c r="O727" s="127">
        <v>43081</v>
      </c>
      <c r="P727" s="134">
        <f t="shared" si="57"/>
        <v>60</v>
      </c>
      <c r="Q727" s="136">
        <f t="shared" si="58"/>
        <v>2</v>
      </c>
      <c r="R727" s="58"/>
      <c r="S727" s="47"/>
      <c r="T727" s="47"/>
      <c r="U727" s="47"/>
      <c r="V727" s="47"/>
      <c r="W727" s="47"/>
      <c r="X727" s="139">
        <f t="shared" si="59"/>
        <v>0</v>
      </c>
      <c r="Y727" s="48"/>
      <c r="Z727" s="49"/>
      <c r="AA727" s="47"/>
      <c r="AB727" s="47"/>
      <c r="AC727" s="47"/>
      <c r="AD727" s="47"/>
      <c r="AE727" s="47"/>
      <c r="AF727" s="47"/>
      <c r="AG727" s="41"/>
      <c r="AH727" s="41"/>
      <c r="AI727" s="41"/>
      <c r="AJ727" s="41"/>
      <c r="AK727" s="51" t="e">
        <f>IF(#REF!="TERMINADO",100,100*(#REF!-M727+1)/P727)</f>
        <v>#REF!</v>
      </c>
      <c r="AL727" s="157"/>
      <c r="AM727" s="59"/>
      <c r="AN727" s="159"/>
      <c r="AO727" s="159"/>
      <c r="AP727" s="159"/>
      <c r="AQ727" s="41"/>
      <c r="AR727" s="107"/>
    </row>
    <row r="728" spans="1:44" s="167" customFormat="1" ht="17" thickTop="1" thickBot="1" x14ac:dyDescent="0.25">
      <c r="A728" s="185">
        <v>724</v>
      </c>
      <c r="B728" s="41" t="s">
        <v>146</v>
      </c>
      <c r="C728" s="39">
        <v>43021</v>
      </c>
      <c r="D728" s="39"/>
      <c r="E728" s="40" t="s">
        <v>3287</v>
      </c>
      <c r="F728" s="129" t="s">
        <v>66</v>
      </c>
      <c r="G728" s="126" t="s">
        <v>75</v>
      </c>
      <c r="H728" s="41" t="s">
        <v>2079</v>
      </c>
      <c r="I728" s="42">
        <v>15000000</v>
      </c>
      <c r="J728" s="131">
        <f t="shared" si="60"/>
        <v>15000000</v>
      </c>
      <c r="K728" s="133" t="s">
        <v>85</v>
      </c>
      <c r="L728" s="41" t="s">
        <v>2472</v>
      </c>
      <c r="M728" s="127">
        <v>43021</v>
      </c>
      <c r="N728" s="127">
        <v>43100</v>
      </c>
      <c r="O728" s="127">
        <v>43100</v>
      </c>
      <c r="P728" s="134">
        <f t="shared" si="57"/>
        <v>79</v>
      </c>
      <c r="Q728" s="136">
        <f t="shared" si="58"/>
        <v>2.6333333333333333</v>
      </c>
      <c r="R728" s="58"/>
      <c r="S728" s="47"/>
      <c r="T728" s="47"/>
      <c r="U728" s="47"/>
      <c r="V728" s="47"/>
      <c r="W728" s="47"/>
      <c r="X728" s="139">
        <f t="shared" si="59"/>
        <v>0</v>
      </c>
      <c r="Y728" s="48"/>
      <c r="Z728" s="49"/>
      <c r="AA728" s="47"/>
      <c r="AB728" s="47"/>
      <c r="AC728" s="47"/>
      <c r="AD728" s="47"/>
      <c r="AE728" s="47"/>
      <c r="AF728" s="47"/>
      <c r="AG728" s="41"/>
      <c r="AH728" s="41"/>
      <c r="AI728" s="41"/>
      <c r="AJ728" s="41"/>
      <c r="AK728" s="51" t="e">
        <f>IF(#REF!="TERMINADO",100,100*(#REF!-M728+1)/P728)</f>
        <v>#REF!</v>
      </c>
      <c r="AL728" s="157"/>
      <c r="AM728" s="59"/>
      <c r="AN728" s="159"/>
      <c r="AO728" s="159"/>
      <c r="AP728" s="159"/>
      <c r="AQ728" s="41"/>
      <c r="AR728" s="107"/>
    </row>
    <row r="729" spans="1:44" s="167" customFormat="1" ht="17" thickTop="1" thickBot="1" x14ac:dyDescent="0.25">
      <c r="A729" s="185">
        <v>725</v>
      </c>
      <c r="B729" s="41" t="s">
        <v>2223</v>
      </c>
      <c r="C729" s="39">
        <v>43021</v>
      </c>
      <c r="D729" s="39"/>
      <c r="E729" s="40" t="s">
        <v>3288</v>
      </c>
      <c r="F729" s="129" t="s">
        <v>66</v>
      </c>
      <c r="G729" s="126" t="s">
        <v>75</v>
      </c>
      <c r="H729" s="41" t="s">
        <v>2079</v>
      </c>
      <c r="I729" s="42">
        <v>8750000</v>
      </c>
      <c r="J729" s="131">
        <f t="shared" si="60"/>
        <v>8750000</v>
      </c>
      <c r="K729" s="133" t="s">
        <v>85</v>
      </c>
      <c r="L729" s="41" t="s">
        <v>3289</v>
      </c>
      <c r="M729" s="127">
        <v>43021</v>
      </c>
      <c r="N729" s="127">
        <v>43100</v>
      </c>
      <c r="O729" s="127">
        <v>43100</v>
      </c>
      <c r="P729" s="134">
        <f t="shared" si="57"/>
        <v>79</v>
      </c>
      <c r="Q729" s="136">
        <f t="shared" si="58"/>
        <v>2.6333333333333333</v>
      </c>
      <c r="R729" s="58"/>
      <c r="S729" s="47"/>
      <c r="T729" s="47"/>
      <c r="U729" s="47"/>
      <c r="V729" s="47"/>
      <c r="W729" s="47"/>
      <c r="X729" s="139">
        <f t="shared" si="59"/>
        <v>0</v>
      </c>
      <c r="Y729" s="48"/>
      <c r="Z729" s="49"/>
      <c r="AA729" s="47"/>
      <c r="AB729" s="47"/>
      <c r="AC729" s="47"/>
      <c r="AD729" s="47"/>
      <c r="AE729" s="47"/>
      <c r="AF729" s="47"/>
      <c r="AG729" s="41"/>
      <c r="AH729" s="41"/>
      <c r="AI729" s="41"/>
      <c r="AJ729" s="41"/>
      <c r="AK729" s="51" t="e">
        <f>IF(#REF!="TERMINADO",100,100*(#REF!-M729+1)/P729)</f>
        <v>#REF!</v>
      </c>
      <c r="AL729" s="157"/>
      <c r="AM729" s="59"/>
      <c r="AN729" s="159"/>
      <c r="AO729" s="159"/>
      <c r="AP729" s="159"/>
      <c r="AQ729" s="41"/>
      <c r="AR729" s="107"/>
    </row>
    <row r="730" spans="1:44" s="167" customFormat="1" ht="17" thickTop="1" thickBot="1" x14ac:dyDescent="0.25">
      <c r="A730" s="185">
        <v>726</v>
      </c>
      <c r="B730" s="41" t="s">
        <v>597</v>
      </c>
      <c r="C730" s="39">
        <v>43021</v>
      </c>
      <c r="D730" s="39"/>
      <c r="E730" s="40" t="s">
        <v>3290</v>
      </c>
      <c r="F730" s="129" t="s">
        <v>66</v>
      </c>
      <c r="G730" s="126" t="s">
        <v>75</v>
      </c>
      <c r="H730" s="41" t="s">
        <v>2079</v>
      </c>
      <c r="I730" s="42">
        <v>10767500</v>
      </c>
      <c r="J730" s="131">
        <f t="shared" si="60"/>
        <v>10767500</v>
      </c>
      <c r="K730" s="133" t="s">
        <v>85</v>
      </c>
      <c r="L730" s="41" t="s">
        <v>3291</v>
      </c>
      <c r="M730" s="127">
        <v>43021</v>
      </c>
      <c r="N730" s="127">
        <v>43096</v>
      </c>
      <c r="O730" s="127">
        <v>43096</v>
      </c>
      <c r="P730" s="134">
        <f t="shared" si="57"/>
        <v>75</v>
      </c>
      <c r="Q730" s="136">
        <f t="shared" si="58"/>
        <v>2.5</v>
      </c>
      <c r="R730" s="58"/>
      <c r="S730" s="47"/>
      <c r="T730" s="47"/>
      <c r="U730" s="47"/>
      <c r="V730" s="47"/>
      <c r="W730" s="47"/>
      <c r="X730" s="139">
        <f t="shared" si="59"/>
        <v>0</v>
      </c>
      <c r="Y730" s="48"/>
      <c r="Z730" s="49"/>
      <c r="AA730" s="47"/>
      <c r="AB730" s="47"/>
      <c r="AC730" s="47"/>
      <c r="AD730" s="47"/>
      <c r="AE730" s="47"/>
      <c r="AF730" s="47"/>
      <c r="AG730" s="41"/>
      <c r="AH730" s="41"/>
      <c r="AI730" s="41"/>
      <c r="AJ730" s="41"/>
      <c r="AK730" s="51" t="e">
        <f>IF(#REF!="TERMINADO",100,100*(#REF!-M730+1)/P730)</f>
        <v>#REF!</v>
      </c>
      <c r="AL730" s="157"/>
      <c r="AM730" s="59"/>
      <c r="AN730" s="159"/>
      <c r="AO730" s="159"/>
      <c r="AP730" s="159"/>
      <c r="AQ730" s="41"/>
      <c r="AR730" s="107"/>
    </row>
    <row r="731" spans="1:44" s="167" customFormat="1" ht="17" thickTop="1" thickBot="1" x14ac:dyDescent="0.25">
      <c r="A731" s="185">
        <v>727</v>
      </c>
      <c r="B731" s="41" t="s">
        <v>2223</v>
      </c>
      <c r="C731" s="39">
        <v>43021</v>
      </c>
      <c r="D731" s="39"/>
      <c r="E731" s="40" t="s">
        <v>3292</v>
      </c>
      <c r="F731" s="129" t="s">
        <v>66</v>
      </c>
      <c r="G731" s="126" t="s">
        <v>75</v>
      </c>
      <c r="H731" s="41" t="s">
        <v>2079</v>
      </c>
      <c r="I731" s="42">
        <v>16886667</v>
      </c>
      <c r="J731" s="131">
        <f t="shared" si="60"/>
        <v>16886667</v>
      </c>
      <c r="K731" s="133" t="s">
        <v>85</v>
      </c>
      <c r="L731" s="41" t="s">
        <v>3293</v>
      </c>
      <c r="M731" s="127">
        <v>43021</v>
      </c>
      <c r="N731" s="127">
        <v>43100</v>
      </c>
      <c r="O731" s="127">
        <v>43100</v>
      </c>
      <c r="P731" s="134">
        <f t="shared" si="57"/>
        <v>79</v>
      </c>
      <c r="Q731" s="136">
        <f t="shared" si="58"/>
        <v>2.6333333333333333</v>
      </c>
      <c r="R731" s="58"/>
      <c r="S731" s="47"/>
      <c r="T731" s="47"/>
      <c r="U731" s="47"/>
      <c r="V731" s="47"/>
      <c r="W731" s="47"/>
      <c r="X731" s="139">
        <f t="shared" si="59"/>
        <v>0</v>
      </c>
      <c r="Y731" s="48"/>
      <c r="Z731" s="49"/>
      <c r="AA731" s="47"/>
      <c r="AB731" s="47"/>
      <c r="AC731" s="47"/>
      <c r="AD731" s="47"/>
      <c r="AE731" s="47"/>
      <c r="AF731" s="47"/>
      <c r="AG731" s="41"/>
      <c r="AH731" s="41"/>
      <c r="AI731" s="41"/>
      <c r="AJ731" s="41"/>
      <c r="AK731" s="51" t="e">
        <f>IF(#REF!="TERMINADO",100,100*(#REF!-M731+1)/P731)</f>
        <v>#REF!</v>
      </c>
      <c r="AL731" s="157"/>
      <c r="AM731" s="59"/>
      <c r="AN731" s="159"/>
      <c r="AO731" s="159"/>
      <c r="AP731" s="159"/>
      <c r="AQ731" s="41"/>
      <c r="AR731" s="107"/>
    </row>
    <row r="732" spans="1:44" s="167" customFormat="1" ht="17" thickTop="1" thickBot="1" x14ac:dyDescent="0.25">
      <c r="A732" s="185">
        <v>728</v>
      </c>
      <c r="B732" s="41" t="s">
        <v>597</v>
      </c>
      <c r="C732" s="39">
        <v>43021</v>
      </c>
      <c r="D732" s="39"/>
      <c r="E732" s="40" t="s">
        <v>3294</v>
      </c>
      <c r="F732" s="129" t="s">
        <v>66</v>
      </c>
      <c r="G732" s="126" t="s">
        <v>75</v>
      </c>
      <c r="H732" s="41" t="s">
        <v>2079</v>
      </c>
      <c r="I732" s="42">
        <v>9000000</v>
      </c>
      <c r="J732" s="131">
        <f t="shared" si="60"/>
        <v>9000000</v>
      </c>
      <c r="K732" s="133" t="s">
        <v>85</v>
      </c>
      <c r="L732" s="41" t="s">
        <v>3295</v>
      </c>
      <c r="M732" s="127">
        <v>43021</v>
      </c>
      <c r="N732" s="127">
        <v>43081</v>
      </c>
      <c r="O732" s="127">
        <v>43081</v>
      </c>
      <c r="P732" s="134">
        <f t="shared" si="57"/>
        <v>60</v>
      </c>
      <c r="Q732" s="136">
        <f t="shared" si="58"/>
        <v>2</v>
      </c>
      <c r="R732" s="58"/>
      <c r="S732" s="47"/>
      <c r="T732" s="47"/>
      <c r="U732" s="47"/>
      <c r="V732" s="47"/>
      <c r="W732" s="47"/>
      <c r="X732" s="139">
        <f t="shared" si="59"/>
        <v>0</v>
      </c>
      <c r="Y732" s="48"/>
      <c r="Z732" s="49"/>
      <c r="AA732" s="47"/>
      <c r="AB732" s="47"/>
      <c r="AC732" s="47"/>
      <c r="AD732" s="47"/>
      <c r="AE732" s="47"/>
      <c r="AF732" s="47"/>
      <c r="AG732" s="41"/>
      <c r="AH732" s="41"/>
      <c r="AI732" s="41"/>
      <c r="AJ732" s="41"/>
      <c r="AK732" s="51" t="e">
        <f>IF(#REF!="TERMINADO",100,100*(#REF!-M732+1)/P732)</f>
        <v>#REF!</v>
      </c>
      <c r="AL732" s="157"/>
      <c r="AM732" s="59"/>
      <c r="AN732" s="159"/>
      <c r="AO732" s="159"/>
      <c r="AP732" s="159"/>
      <c r="AQ732" s="41"/>
      <c r="AR732" s="107"/>
    </row>
    <row r="733" spans="1:44" s="167" customFormat="1" ht="17" thickTop="1" thickBot="1" x14ac:dyDescent="0.25">
      <c r="A733" s="185">
        <v>729</v>
      </c>
      <c r="B733" s="41" t="s">
        <v>146</v>
      </c>
      <c r="C733" s="39">
        <v>43021</v>
      </c>
      <c r="D733" s="39"/>
      <c r="E733" s="40" t="s">
        <v>3296</v>
      </c>
      <c r="F733" s="129" t="s">
        <v>66</v>
      </c>
      <c r="G733" s="126" t="s">
        <v>75</v>
      </c>
      <c r="H733" s="41" t="s">
        <v>2079</v>
      </c>
      <c r="I733" s="42">
        <v>11700000</v>
      </c>
      <c r="J733" s="131">
        <f t="shared" si="60"/>
        <v>11700000</v>
      </c>
      <c r="K733" s="133" t="s">
        <v>85</v>
      </c>
      <c r="L733" s="41" t="s">
        <v>848</v>
      </c>
      <c r="M733" s="127">
        <v>43025</v>
      </c>
      <c r="N733" s="127">
        <v>43100</v>
      </c>
      <c r="O733" s="127">
        <v>43100</v>
      </c>
      <c r="P733" s="134">
        <f t="shared" si="57"/>
        <v>75</v>
      </c>
      <c r="Q733" s="136">
        <f t="shared" si="58"/>
        <v>2.5</v>
      </c>
      <c r="R733" s="58"/>
      <c r="S733" s="47"/>
      <c r="T733" s="47"/>
      <c r="U733" s="47"/>
      <c r="V733" s="47"/>
      <c r="W733" s="47"/>
      <c r="X733" s="139">
        <f t="shared" si="59"/>
        <v>0</v>
      </c>
      <c r="Y733" s="48"/>
      <c r="Z733" s="49"/>
      <c r="AA733" s="47"/>
      <c r="AB733" s="47"/>
      <c r="AC733" s="47"/>
      <c r="AD733" s="47"/>
      <c r="AE733" s="47"/>
      <c r="AF733" s="47"/>
      <c r="AG733" s="41"/>
      <c r="AH733" s="41"/>
      <c r="AI733" s="41"/>
      <c r="AJ733" s="41"/>
      <c r="AK733" s="51" t="e">
        <f>IF(#REF!="TERMINADO",100,100*(#REF!-M733+1)/P733)</f>
        <v>#REF!</v>
      </c>
      <c r="AL733" s="157"/>
      <c r="AM733" s="59"/>
      <c r="AN733" s="159"/>
      <c r="AO733" s="159"/>
      <c r="AP733" s="159"/>
      <c r="AQ733" s="41"/>
      <c r="AR733" s="107"/>
    </row>
    <row r="734" spans="1:44" s="167" customFormat="1" ht="17" thickTop="1" thickBot="1" x14ac:dyDescent="0.25">
      <c r="A734" s="185">
        <v>730</v>
      </c>
      <c r="B734" s="41" t="s">
        <v>63</v>
      </c>
      <c r="C734" s="39">
        <v>43025</v>
      </c>
      <c r="D734" s="39"/>
      <c r="E734" s="40" t="s">
        <v>3297</v>
      </c>
      <c r="F734" s="129" t="s">
        <v>66</v>
      </c>
      <c r="G734" s="126" t="s">
        <v>75</v>
      </c>
      <c r="H734" s="41" t="s">
        <v>2079</v>
      </c>
      <c r="I734" s="42">
        <v>6700000</v>
      </c>
      <c r="J734" s="131">
        <f t="shared" si="60"/>
        <v>6700000</v>
      </c>
      <c r="K734" s="133" t="s">
        <v>85</v>
      </c>
      <c r="L734" s="41" t="s">
        <v>3298</v>
      </c>
      <c r="M734" s="127">
        <v>43025</v>
      </c>
      <c r="N734" s="127">
        <v>43085</v>
      </c>
      <c r="O734" s="127">
        <v>43085</v>
      </c>
      <c r="P734" s="134">
        <f t="shared" si="57"/>
        <v>60</v>
      </c>
      <c r="Q734" s="136">
        <f t="shared" si="58"/>
        <v>2</v>
      </c>
      <c r="R734" s="58"/>
      <c r="S734" s="47"/>
      <c r="T734" s="47"/>
      <c r="U734" s="47"/>
      <c r="V734" s="47"/>
      <c r="W734" s="47"/>
      <c r="X734" s="139">
        <f t="shared" si="59"/>
        <v>0</v>
      </c>
      <c r="Y734" s="48"/>
      <c r="Z734" s="49"/>
      <c r="AA734" s="47"/>
      <c r="AB734" s="47"/>
      <c r="AC734" s="47"/>
      <c r="AD734" s="47"/>
      <c r="AE734" s="47"/>
      <c r="AF734" s="47"/>
      <c r="AG734" s="41"/>
      <c r="AH734" s="41"/>
      <c r="AI734" s="41"/>
      <c r="AJ734" s="41"/>
      <c r="AK734" s="51" t="e">
        <f>IF(#REF!="TERMINADO",100,100*(#REF!-M734+1)/P734)</f>
        <v>#REF!</v>
      </c>
      <c r="AL734" s="157"/>
      <c r="AM734" s="59"/>
      <c r="AN734" s="159"/>
      <c r="AO734" s="159"/>
      <c r="AP734" s="159"/>
      <c r="AQ734" s="41"/>
      <c r="AR734" s="107"/>
    </row>
    <row r="735" spans="1:44" s="167" customFormat="1" ht="17" thickTop="1" thickBot="1" x14ac:dyDescent="0.25">
      <c r="A735" s="185">
        <v>731</v>
      </c>
      <c r="B735" s="41" t="s">
        <v>146</v>
      </c>
      <c r="C735" s="39">
        <v>43025</v>
      </c>
      <c r="D735" s="39"/>
      <c r="E735" s="40" t="s">
        <v>3299</v>
      </c>
      <c r="F735" s="129" t="s">
        <v>66</v>
      </c>
      <c r="G735" s="126" t="s">
        <v>75</v>
      </c>
      <c r="H735" s="41" t="s">
        <v>2079</v>
      </c>
      <c r="I735" s="42">
        <v>8750000</v>
      </c>
      <c r="J735" s="131">
        <f t="shared" si="60"/>
        <v>8750000</v>
      </c>
      <c r="K735" s="133" t="s">
        <v>85</v>
      </c>
      <c r="L735" s="41" t="s">
        <v>2463</v>
      </c>
      <c r="M735" s="127">
        <v>43025</v>
      </c>
      <c r="N735" s="127">
        <v>43100</v>
      </c>
      <c r="O735" s="127">
        <v>43100</v>
      </c>
      <c r="P735" s="134">
        <f t="shared" si="57"/>
        <v>75</v>
      </c>
      <c r="Q735" s="136">
        <f t="shared" si="58"/>
        <v>2.5</v>
      </c>
      <c r="R735" s="58"/>
      <c r="S735" s="47"/>
      <c r="T735" s="47"/>
      <c r="U735" s="47"/>
      <c r="V735" s="47"/>
      <c r="W735" s="47"/>
      <c r="X735" s="139">
        <f t="shared" si="59"/>
        <v>0</v>
      </c>
      <c r="Y735" s="48"/>
      <c r="Z735" s="49"/>
      <c r="AA735" s="47"/>
      <c r="AB735" s="47"/>
      <c r="AC735" s="47"/>
      <c r="AD735" s="47"/>
      <c r="AE735" s="47"/>
      <c r="AF735" s="47"/>
      <c r="AG735" s="41"/>
      <c r="AH735" s="41"/>
      <c r="AI735" s="41"/>
      <c r="AJ735" s="41"/>
      <c r="AK735" s="51" t="e">
        <f>IF(#REF!="TERMINADO",100,100*(#REF!-M735+1)/P735)</f>
        <v>#REF!</v>
      </c>
      <c r="AL735" s="157"/>
      <c r="AM735" s="59"/>
      <c r="AN735" s="159"/>
      <c r="AO735" s="159"/>
      <c r="AP735" s="159"/>
      <c r="AQ735" s="41"/>
      <c r="AR735" s="107"/>
    </row>
    <row r="736" spans="1:44" s="167" customFormat="1" ht="17" thickTop="1" thickBot="1" x14ac:dyDescent="0.25">
      <c r="A736" s="185">
        <v>732</v>
      </c>
      <c r="B736" s="41" t="s">
        <v>146</v>
      </c>
      <c r="C736" s="39">
        <v>43025</v>
      </c>
      <c r="D736" s="39"/>
      <c r="E736" s="40" t="s">
        <v>3300</v>
      </c>
      <c r="F736" s="129" t="s">
        <v>66</v>
      </c>
      <c r="G736" s="126" t="s">
        <v>75</v>
      </c>
      <c r="H736" s="41" t="s">
        <v>2079</v>
      </c>
      <c r="I736" s="42">
        <v>30000000</v>
      </c>
      <c r="J736" s="131">
        <f t="shared" si="60"/>
        <v>30000000</v>
      </c>
      <c r="K736" s="133" t="s">
        <v>85</v>
      </c>
      <c r="L736" s="41" t="s">
        <v>286</v>
      </c>
      <c r="M736" s="127">
        <v>43025</v>
      </c>
      <c r="N736" s="127">
        <v>43100</v>
      </c>
      <c r="O736" s="127">
        <v>43100</v>
      </c>
      <c r="P736" s="134">
        <f t="shared" si="57"/>
        <v>75</v>
      </c>
      <c r="Q736" s="136">
        <f t="shared" si="58"/>
        <v>2.5</v>
      </c>
      <c r="R736" s="58"/>
      <c r="S736" s="47"/>
      <c r="T736" s="47"/>
      <c r="U736" s="47"/>
      <c r="V736" s="47"/>
      <c r="W736" s="47"/>
      <c r="X736" s="139">
        <f t="shared" si="59"/>
        <v>0</v>
      </c>
      <c r="Y736" s="48"/>
      <c r="Z736" s="49"/>
      <c r="AA736" s="47"/>
      <c r="AB736" s="47"/>
      <c r="AC736" s="47"/>
      <c r="AD736" s="47"/>
      <c r="AE736" s="47"/>
      <c r="AF736" s="47"/>
      <c r="AG736" s="41"/>
      <c r="AH736" s="41"/>
      <c r="AI736" s="41"/>
      <c r="AJ736" s="41"/>
      <c r="AK736" s="51" t="e">
        <f>IF(#REF!="TERMINADO",100,100*(#REF!-M736+1)/P736)</f>
        <v>#REF!</v>
      </c>
      <c r="AL736" s="157"/>
      <c r="AM736" s="59"/>
      <c r="AN736" s="159"/>
      <c r="AO736" s="159"/>
      <c r="AP736" s="159"/>
      <c r="AQ736" s="41"/>
      <c r="AR736" s="107"/>
    </row>
    <row r="737" spans="1:44" s="167" customFormat="1" ht="17" thickTop="1" thickBot="1" x14ac:dyDescent="0.25">
      <c r="A737" s="185">
        <v>733</v>
      </c>
      <c r="B737" s="41" t="s">
        <v>53</v>
      </c>
      <c r="C737" s="39">
        <v>43025</v>
      </c>
      <c r="D737" s="39"/>
      <c r="E737" s="40" t="s">
        <v>3301</v>
      </c>
      <c r="F737" s="129" t="s">
        <v>66</v>
      </c>
      <c r="G737" s="126" t="s">
        <v>75</v>
      </c>
      <c r="H737" s="41" t="s">
        <v>2079</v>
      </c>
      <c r="I737" s="42">
        <v>10500000</v>
      </c>
      <c r="J737" s="131">
        <f t="shared" si="60"/>
        <v>10500000</v>
      </c>
      <c r="K737" s="133" t="s">
        <v>85</v>
      </c>
      <c r="L737" s="41" t="s">
        <v>3302</v>
      </c>
      <c r="M737" s="127">
        <v>43025</v>
      </c>
      <c r="N737" s="127">
        <v>43100</v>
      </c>
      <c r="O737" s="127">
        <v>43100</v>
      </c>
      <c r="P737" s="134">
        <f t="shared" si="57"/>
        <v>75</v>
      </c>
      <c r="Q737" s="136">
        <f t="shared" si="58"/>
        <v>2.5</v>
      </c>
      <c r="R737" s="58"/>
      <c r="S737" s="47"/>
      <c r="T737" s="47"/>
      <c r="U737" s="47"/>
      <c r="V737" s="47"/>
      <c r="W737" s="47"/>
      <c r="X737" s="139">
        <f t="shared" si="59"/>
        <v>0</v>
      </c>
      <c r="Y737" s="48"/>
      <c r="Z737" s="49"/>
      <c r="AA737" s="47"/>
      <c r="AB737" s="47"/>
      <c r="AC737" s="47"/>
      <c r="AD737" s="47"/>
      <c r="AE737" s="47"/>
      <c r="AF737" s="47"/>
      <c r="AG737" s="41"/>
      <c r="AH737" s="41"/>
      <c r="AI737" s="41"/>
      <c r="AJ737" s="41"/>
      <c r="AK737" s="51" t="e">
        <f>IF(#REF!="TERMINADO",100,100*(#REF!-M737+1)/P737)</f>
        <v>#REF!</v>
      </c>
      <c r="AL737" s="157"/>
      <c r="AM737" s="59"/>
      <c r="AN737" s="159"/>
      <c r="AO737" s="159"/>
      <c r="AP737" s="159"/>
      <c r="AQ737" s="41"/>
      <c r="AR737" s="107"/>
    </row>
    <row r="738" spans="1:44" s="167" customFormat="1" ht="17" thickTop="1" thickBot="1" x14ac:dyDescent="0.25">
      <c r="A738" s="185">
        <v>734</v>
      </c>
      <c r="B738" s="41" t="s">
        <v>1987</v>
      </c>
      <c r="C738" s="39">
        <v>43025</v>
      </c>
      <c r="D738" s="39"/>
      <c r="E738" s="40" t="s">
        <v>3303</v>
      </c>
      <c r="F738" s="129" t="s">
        <v>66</v>
      </c>
      <c r="G738" s="126" t="s">
        <v>75</v>
      </c>
      <c r="H738" s="41" t="s">
        <v>2079</v>
      </c>
      <c r="I738" s="42">
        <v>8375000</v>
      </c>
      <c r="J738" s="131">
        <f t="shared" si="60"/>
        <v>8375000</v>
      </c>
      <c r="K738" s="133" t="s">
        <v>85</v>
      </c>
      <c r="L738" s="41" t="s">
        <v>3304</v>
      </c>
      <c r="M738" s="127">
        <v>43025</v>
      </c>
      <c r="N738" s="127">
        <v>43100</v>
      </c>
      <c r="O738" s="127">
        <v>43100</v>
      </c>
      <c r="P738" s="134">
        <f t="shared" si="57"/>
        <v>75</v>
      </c>
      <c r="Q738" s="136">
        <f t="shared" si="58"/>
        <v>2.5</v>
      </c>
      <c r="R738" s="58"/>
      <c r="S738" s="47"/>
      <c r="T738" s="47"/>
      <c r="U738" s="47"/>
      <c r="V738" s="47"/>
      <c r="W738" s="47"/>
      <c r="X738" s="139">
        <f t="shared" si="59"/>
        <v>0</v>
      </c>
      <c r="Y738" s="48"/>
      <c r="Z738" s="49"/>
      <c r="AA738" s="47"/>
      <c r="AB738" s="47"/>
      <c r="AC738" s="47"/>
      <c r="AD738" s="47"/>
      <c r="AE738" s="47"/>
      <c r="AF738" s="47"/>
      <c r="AG738" s="41"/>
      <c r="AH738" s="41"/>
      <c r="AI738" s="41"/>
      <c r="AJ738" s="41"/>
      <c r="AK738" s="51" t="e">
        <f>IF(#REF!="TERMINADO",100,100*(#REF!-M738+1)/P738)</f>
        <v>#REF!</v>
      </c>
      <c r="AL738" s="157"/>
      <c r="AM738" s="59"/>
      <c r="AN738" s="159"/>
      <c r="AO738" s="159"/>
      <c r="AP738" s="159"/>
      <c r="AQ738" s="41"/>
      <c r="AR738" s="107"/>
    </row>
    <row r="739" spans="1:44" s="167" customFormat="1" ht="17" thickTop="1" thickBot="1" x14ac:dyDescent="0.25">
      <c r="A739" s="185">
        <v>735</v>
      </c>
      <c r="B739" s="41" t="s">
        <v>2011</v>
      </c>
      <c r="C739" s="39">
        <v>43025</v>
      </c>
      <c r="D739" s="39"/>
      <c r="E739" s="40" t="s">
        <v>3305</v>
      </c>
      <c r="F739" s="129" t="s">
        <v>66</v>
      </c>
      <c r="G739" s="126" t="s">
        <v>75</v>
      </c>
      <c r="H739" s="41" t="s">
        <v>2079</v>
      </c>
      <c r="I739" s="42">
        <v>10000000</v>
      </c>
      <c r="J739" s="131">
        <f t="shared" si="60"/>
        <v>10000000</v>
      </c>
      <c r="K739" s="133" t="s">
        <v>85</v>
      </c>
      <c r="L739" s="41" t="s">
        <v>117</v>
      </c>
      <c r="M739" s="127">
        <v>43025</v>
      </c>
      <c r="N739" s="127">
        <v>43100</v>
      </c>
      <c r="O739" s="127">
        <v>43100</v>
      </c>
      <c r="P739" s="134">
        <f t="shared" si="57"/>
        <v>75</v>
      </c>
      <c r="Q739" s="136">
        <f t="shared" si="58"/>
        <v>2.5</v>
      </c>
      <c r="R739" s="58"/>
      <c r="S739" s="47"/>
      <c r="T739" s="47"/>
      <c r="U739" s="47"/>
      <c r="V739" s="47"/>
      <c r="W739" s="47"/>
      <c r="X739" s="139">
        <f t="shared" si="59"/>
        <v>0</v>
      </c>
      <c r="Y739" s="48"/>
      <c r="Z739" s="49"/>
      <c r="AA739" s="47"/>
      <c r="AB739" s="47"/>
      <c r="AC739" s="47"/>
      <c r="AD739" s="47"/>
      <c r="AE739" s="47"/>
      <c r="AF739" s="47"/>
      <c r="AG739" s="41"/>
      <c r="AH739" s="41"/>
      <c r="AI739" s="41"/>
      <c r="AJ739" s="41"/>
      <c r="AK739" s="51" t="e">
        <f>IF(#REF!="TERMINADO",100,100*(#REF!-M739+1)/P739)</f>
        <v>#REF!</v>
      </c>
      <c r="AL739" s="157"/>
      <c r="AM739" s="59"/>
      <c r="AN739" s="159"/>
      <c r="AO739" s="159"/>
      <c r="AP739" s="159"/>
      <c r="AQ739" s="41"/>
      <c r="AR739" s="107"/>
    </row>
    <row r="740" spans="1:44" s="167" customFormat="1" ht="17" thickTop="1" thickBot="1" x14ac:dyDescent="0.25">
      <c r="A740" s="185">
        <v>736</v>
      </c>
      <c r="B740" s="126" t="s">
        <v>146</v>
      </c>
      <c r="C740" s="39">
        <v>43025</v>
      </c>
      <c r="D740" s="39"/>
      <c r="E740" s="40" t="s">
        <v>3306</v>
      </c>
      <c r="F740" s="129" t="s">
        <v>66</v>
      </c>
      <c r="G740" s="126" t="s">
        <v>75</v>
      </c>
      <c r="H740" s="41" t="s">
        <v>2079</v>
      </c>
      <c r="I740" s="42">
        <v>12000000</v>
      </c>
      <c r="J740" s="131">
        <f t="shared" si="60"/>
        <v>12000000</v>
      </c>
      <c r="K740" s="133" t="s">
        <v>85</v>
      </c>
      <c r="L740" s="41" t="s">
        <v>2191</v>
      </c>
      <c r="M740" s="127">
        <v>43025</v>
      </c>
      <c r="N740" s="127">
        <v>43100</v>
      </c>
      <c r="O740" s="127">
        <v>43100</v>
      </c>
      <c r="P740" s="134">
        <f t="shared" si="57"/>
        <v>75</v>
      </c>
      <c r="Q740" s="136">
        <f t="shared" si="58"/>
        <v>2.5</v>
      </c>
      <c r="R740" s="58"/>
      <c r="S740" s="47"/>
      <c r="T740" s="47"/>
      <c r="U740" s="47"/>
      <c r="V740" s="47"/>
      <c r="W740" s="47"/>
      <c r="X740" s="139">
        <f t="shared" si="59"/>
        <v>0</v>
      </c>
      <c r="Y740" s="48"/>
      <c r="Z740" s="49"/>
      <c r="AA740" s="47"/>
      <c r="AB740" s="47"/>
      <c r="AC740" s="47"/>
      <c r="AD740" s="47"/>
      <c r="AE740" s="47"/>
      <c r="AF740" s="47"/>
      <c r="AG740" s="41"/>
      <c r="AH740" s="41"/>
      <c r="AI740" s="41"/>
      <c r="AJ740" s="41"/>
      <c r="AK740" s="51" t="e">
        <f>IF(#REF!="TERMINADO",100,100*(#REF!-M740+1)/P740)</f>
        <v>#REF!</v>
      </c>
      <c r="AL740" s="157"/>
      <c r="AM740" s="59"/>
      <c r="AN740" s="159"/>
      <c r="AO740" s="159"/>
      <c r="AP740" s="159"/>
      <c r="AQ740" s="41"/>
      <c r="AR740" s="107"/>
    </row>
    <row r="741" spans="1:44" s="167" customFormat="1" ht="17" thickTop="1" thickBot="1" x14ac:dyDescent="0.25">
      <c r="A741" s="185">
        <v>737</v>
      </c>
      <c r="B741" s="41" t="s">
        <v>597</v>
      </c>
      <c r="C741" s="39">
        <v>43025</v>
      </c>
      <c r="D741" s="39"/>
      <c r="E741" s="40" t="s">
        <v>3307</v>
      </c>
      <c r="F741" s="129" t="s">
        <v>66</v>
      </c>
      <c r="G741" s="126" t="s">
        <v>75</v>
      </c>
      <c r="H741" s="41" t="s">
        <v>2079</v>
      </c>
      <c r="I741" s="42">
        <v>6700000</v>
      </c>
      <c r="J741" s="131">
        <f t="shared" si="60"/>
        <v>6700000</v>
      </c>
      <c r="K741" s="133" t="s">
        <v>85</v>
      </c>
      <c r="L741" s="41" t="s">
        <v>3308</v>
      </c>
      <c r="M741" s="127">
        <v>43025</v>
      </c>
      <c r="N741" s="127">
        <v>43085</v>
      </c>
      <c r="O741" s="127">
        <v>43085</v>
      </c>
      <c r="P741" s="134">
        <f t="shared" si="57"/>
        <v>60</v>
      </c>
      <c r="Q741" s="136">
        <f t="shared" si="58"/>
        <v>2</v>
      </c>
      <c r="R741" s="58"/>
      <c r="S741" s="47"/>
      <c r="T741" s="47"/>
      <c r="U741" s="47"/>
      <c r="V741" s="47"/>
      <c r="W741" s="47"/>
      <c r="X741" s="139">
        <f t="shared" si="59"/>
        <v>0</v>
      </c>
      <c r="Y741" s="48"/>
      <c r="Z741" s="49"/>
      <c r="AA741" s="47"/>
      <c r="AB741" s="47"/>
      <c r="AC741" s="47"/>
      <c r="AD741" s="47"/>
      <c r="AE741" s="47"/>
      <c r="AF741" s="47"/>
      <c r="AG741" s="41"/>
      <c r="AH741" s="41"/>
      <c r="AI741" s="41"/>
      <c r="AJ741" s="41"/>
      <c r="AK741" s="51" t="e">
        <f>IF(#REF!="TERMINADO",100,100*(#REF!-M741+1)/P741)</f>
        <v>#REF!</v>
      </c>
      <c r="AL741" s="157"/>
      <c r="AM741" s="59"/>
      <c r="AN741" s="159"/>
      <c r="AO741" s="159"/>
      <c r="AP741" s="159"/>
      <c r="AQ741" s="41"/>
      <c r="AR741" s="107"/>
    </row>
    <row r="742" spans="1:44" s="167" customFormat="1" ht="17" thickTop="1" thickBot="1" x14ac:dyDescent="0.25">
      <c r="A742" s="185">
        <v>738</v>
      </c>
      <c r="B742" s="41" t="s">
        <v>146</v>
      </c>
      <c r="C742" s="39">
        <v>43025</v>
      </c>
      <c r="D742" s="39"/>
      <c r="E742" s="40" t="s">
        <v>3309</v>
      </c>
      <c r="F742" s="129" t="s">
        <v>66</v>
      </c>
      <c r="G742" s="126" t="s">
        <v>71</v>
      </c>
      <c r="H742" s="41" t="s">
        <v>2079</v>
      </c>
      <c r="I742" s="42">
        <v>6875000</v>
      </c>
      <c r="J742" s="131">
        <f t="shared" si="60"/>
        <v>6875000</v>
      </c>
      <c r="K742" s="133" t="s">
        <v>85</v>
      </c>
      <c r="L742" s="41" t="s">
        <v>3310</v>
      </c>
      <c r="M742" s="127">
        <v>43025</v>
      </c>
      <c r="N742" s="127">
        <v>43100</v>
      </c>
      <c r="O742" s="127">
        <v>43100</v>
      </c>
      <c r="P742" s="134">
        <f t="shared" si="57"/>
        <v>75</v>
      </c>
      <c r="Q742" s="136">
        <f t="shared" si="58"/>
        <v>2.5</v>
      </c>
      <c r="R742" s="58"/>
      <c r="S742" s="47"/>
      <c r="T742" s="47"/>
      <c r="U742" s="47"/>
      <c r="V742" s="47"/>
      <c r="W742" s="47"/>
      <c r="X742" s="139">
        <f t="shared" si="59"/>
        <v>0</v>
      </c>
      <c r="Y742" s="48"/>
      <c r="Z742" s="49"/>
      <c r="AA742" s="47"/>
      <c r="AB742" s="47"/>
      <c r="AC742" s="47"/>
      <c r="AD742" s="47"/>
      <c r="AE742" s="47"/>
      <c r="AF742" s="47"/>
      <c r="AG742" s="41"/>
      <c r="AH742" s="41"/>
      <c r="AI742" s="41"/>
      <c r="AJ742" s="41"/>
      <c r="AK742" s="51" t="e">
        <f>IF(#REF!="TERMINADO",100,100*(#REF!-M742+1)/P742)</f>
        <v>#REF!</v>
      </c>
      <c r="AL742" s="157"/>
      <c r="AM742" s="59"/>
      <c r="AN742" s="159"/>
      <c r="AO742" s="159"/>
      <c r="AP742" s="159"/>
      <c r="AQ742" s="41"/>
      <c r="AR742" s="107"/>
    </row>
    <row r="743" spans="1:44" s="167" customFormat="1" ht="17" thickTop="1" thickBot="1" x14ac:dyDescent="0.25">
      <c r="A743" s="185">
        <v>739</v>
      </c>
      <c r="B743" s="41" t="s">
        <v>146</v>
      </c>
      <c r="C743" s="39">
        <v>43025</v>
      </c>
      <c r="D743" s="39"/>
      <c r="E743" s="40" t="s">
        <v>3311</v>
      </c>
      <c r="F743" s="129" t="s">
        <v>66</v>
      </c>
      <c r="G743" s="126" t="s">
        <v>75</v>
      </c>
      <c r="H743" s="41" t="s">
        <v>2079</v>
      </c>
      <c r="I743" s="42">
        <v>8000000</v>
      </c>
      <c r="J743" s="131">
        <f t="shared" si="60"/>
        <v>8000000</v>
      </c>
      <c r="K743" s="133" t="s">
        <v>85</v>
      </c>
      <c r="L743" s="41" t="s">
        <v>1958</v>
      </c>
      <c r="M743" s="127">
        <v>43025</v>
      </c>
      <c r="N743" s="127">
        <v>43085</v>
      </c>
      <c r="O743" s="127">
        <v>43085</v>
      </c>
      <c r="P743" s="134">
        <f t="shared" si="57"/>
        <v>60</v>
      </c>
      <c r="Q743" s="136">
        <f t="shared" si="58"/>
        <v>2</v>
      </c>
      <c r="R743" s="58"/>
      <c r="S743" s="47"/>
      <c r="T743" s="47"/>
      <c r="U743" s="47"/>
      <c r="V743" s="47"/>
      <c r="W743" s="47"/>
      <c r="X743" s="139">
        <f t="shared" si="59"/>
        <v>0</v>
      </c>
      <c r="Y743" s="48"/>
      <c r="Z743" s="49"/>
      <c r="AA743" s="47"/>
      <c r="AB743" s="47"/>
      <c r="AC743" s="47"/>
      <c r="AD743" s="47"/>
      <c r="AE743" s="47"/>
      <c r="AF743" s="47"/>
      <c r="AG743" s="41"/>
      <c r="AH743" s="41"/>
      <c r="AI743" s="41"/>
      <c r="AJ743" s="41"/>
      <c r="AK743" s="51" t="e">
        <f>IF(#REF!="TERMINADO",100,100*(#REF!-M743+1)/P743)</f>
        <v>#REF!</v>
      </c>
      <c r="AL743" s="157"/>
      <c r="AM743" s="59"/>
      <c r="AN743" s="159"/>
      <c r="AO743" s="159"/>
      <c r="AP743" s="159"/>
      <c r="AQ743" s="41"/>
      <c r="AR743" s="107"/>
    </row>
    <row r="744" spans="1:44" s="167" customFormat="1" ht="13.5" customHeight="1" thickTop="1" thickBot="1" x14ac:dyDescent="0.25">
      <c r="A744" s="185">
        <v>740</v>
      </c>
      <c r="B744" s="41" t="s">
        <v>2498</v>
      </c>
      <c r="C744" s="39">
        <v>43025</v>
      </c>
      <c r="D744" s="39"/>
      <c r="E744" s="40" t="s">
        <v>3312</v>
      </c>
      <c r="F744" s="129" t="s">
        <v>66</v>
      </c>
      <c r="G744" s="126" t="s">
        <v>75</v>
      </c>
      <c r="H744" s="41" t="s">
        <v>2079</v>
      </c>
      <c r="I744" s="42">
        <v>8270000</v>
      </c>
      <c r="J744" s="131">
        <f t="shared" si="60"/>
        <v>8270000</v>
      </c>
      <c r="K744" s="133" t="s">
        <v>85</v>
      </c>
      <c r="L744" s="41" t="s">
        <v>3313</v>
      </c>
      <c r="M744" s="127">
        <v>43025</v>
      </c>
      <c r="N744" s="127">
        <v>43100</v>
      </c>
      <c r="O744" s="127">
        <v>43100</v>
      </c>
      <c r="P744" s="134">
        <f t="shared" si="57"/>
        <v>75</v>
      </c>
      <c r="Q744" s="136">
        <f t="shared" si="58"/>
        <v>2.5</v>
      </c>
      <c r="R744" s="58"/>
      <c r="S744" s="47"/>
      <c r="T744" s="47"/>
      <c r="U744" s="47"/>
      <c r="V744" s="47"/>
      <c r="W744" s="47"/>
      <c r="X744" s="139">
        <f t="shared" si="59"/>
        <v>0</v>
      </c>
      <c r="Y744" s="48"/>
      <c r="Z744" s="49"/>
      <c r="AA744" s="47"/>
      <c r="AB744" s="47"/>
      <c r="AC744" s="47"/>
      <c r="AD744" s="47"/>
      <c r="AE744" s="47"/>
      <c r="AF744" s="47"/>
      <c r="AG744" s="41"/>
      <c r="AH744" s="41"/>
      <c r="AI744" s="41"/>
      <c r="AJ744" s="41"/>
      <c r="AK744" s="51" t="e">
        <f>IF(#REF!="TERMINADO",100,100*(#REF!-M744+1)/P744)</f>
        <v>#REF!</v>
      </c>
      <c r="AL744" s="157"/>
      <c r="AM744" s="59"/>
      <c r="AN744" s="159"/>
      <c r="AO744" s="159"/>
      <c r="AP744" s="159"/>
      <c r="AQ744" s="41"/>
      <c r="AR744" s="107"/>
    </row>
    <row r="745" spans="1:44" s="167" customFormat="1" ht="17" thickTop="1" thickBot="1" x14ac:dyDescent="0.25">
      <c r="A745" s="185">
        <v>741</v>
      </c>
      <c r="B745" s="41" t="s">
        <v>2011</v>
      </c>
      <c r="C745" s="39">
        <v>43026</v>
      </c>
      <c r="D745" s="39"/>
      <c r="E745" s="40" t="s">
        <v>3314</v>
      </c>
      <c r="F745" s="129" t="s">
        <v>66</v>
      </c>
      <c r="G745" s="126" t="s">
        <v>71</v>
      </c>
      <c r="H745" s="41" t="s">
        <v>2079</v>
      </c>
      <c r="I745" s="42">
        <v>6000000</v>
      </c>
      <c r="J745" s="131">
        <f t="shared" si="60"/>
        <v>6000000</v>
      </c>
      <c r="K745" s="133" t="s">
        <v>85</v>
      </c>
      <c r="L745" s="41" t="s">
        <v>3315</v>
      </c>
      <c r="M745" s="127">
        <v>43026</v>
      </c>
      <c r="N745" s="127">
        <v>43100</v>
      </c>
      <c r="O745" s="127">
        <v>43100</v>
      </c>
      <c r="P745" s="134">
        <f t="shared" si="57"/>
        <v>74</v>
      </c>
      <c r="Q745" s="136">
        <f t="shared" si="58"/>
        <v>2.4666666666666668</v>
      </c>
      <c r="R745" s="58"/>
      <c r="S745" s="47"/>
      <c r="T745" s="47"/>
      <c r="U745" s="47"/>
      <c r="V745" s="47"/>
      <c r="W745" s="47"/>
      <c r="X745" s="139">
        <f t="shared" si="59"/>
        <v>0</v>
      </c>
      <c r="Y745" s="48"/>
      <c r="Z745" s="49"/>
      <c r="AA745" s="47"/>
      <c r="AB745" s="47"/>
      <c r="AC745" s="47"/>
      <c r="AD745" s="47"/>
      <c r="AE745" s="47"/>
      <c r="AF745" s="47"/>
      <c r="AG745" s="41"/>
      <c r="AH745" s="41"/>
      <c r="AI745" s="41"/>
      <c r="AJ745" s="41"/>
      <c r="AK745" s="51" t="e">
        <f>IF(#REF!="TERMINADO",100,100*(#REF!-M745+1)/P745)</f>
        <v>#REF!</v>
      </c>
      <c r="AL745" s="157"/>
      <c r="AM745" s="59"/>
      <c r="AN745" s="159"/>
      <c r="AO745" s="159"/>
      <c r="AP745" s="159"/>
      <c r="AQ745" s="41"/>
      <c r="AR745" s="107"/>
    </row>
    <row r="746" spans="1:44" s="167" customFormat="1" ht="14.25" customHeight="1" thickTop="1" thickBot="1" x14ac:dyDescent="0.25">
      <c r="A746" s="185">
        <v>742</v>
      </c>
      <c r="B746" s="41" t="s">
        <v>597</v>
      </c>
      <c r="C746" s="39">
        <v>43026</v>
      </c>
      <c r="D746" s="39"/>
      <c r="E746" s="40" t="s">
        <v>3316</v>
      </c>
      <c r="F746" s="129" t="s">
        <v>66</v>
      </c>
      <c r="G746" s="126" t="s">
        <v>75</v>
      </c>
      <c r="H746" s="41" t="s">
        <v>2079</v>
      </c>
      <c r="I746" s="42">
        <v>15000000</v>
      </c>
      <c r="J746" s="131">
        <f t="shared" si="60"/>
        <v>15000000</v>
      </c>
      <c r="K746" s="133" t="s">
        <v>85</v>
      </c>
      <c r="L746" s="41" t="s">
        <v>3317</v>
      </c>
      <c r="M746" s="127">
        <v>43026</v>
      </c>
      <c r="N746" s="127">
        <v>43100</v>
      </c>
      <c r="O746" s="127">
        <v>43100</v>
      </c>
      <c r="P746" s="134">
        <f t="shared" si="57"/>
        <v>74</v>
      </c>
      <c r="Q746" s="136">
        <f t="shared" si="58"/>
        <v>2.4666666666666668</v>
      </c>
      <c r="R746" s="58"/>
      <c r="S746" s="47"/>
      <c r="T746" s="47"/>
      <c r="U746" s="47"/>
      <c r="V746" s="47"/>
      <c r="W746" s="47"/>
      <c r="X746" s="139">
        <f t="shared" si="59"/>
        <v>0</v>
      </c>
      <c r="Y746" s="48"/>
      <c r="Z746" s="49"/>
      <c r="AA746" s="47"/>
      <c r="AB746" s="47"/>
      <c r="AC746" s="47"/>
      <c r="AD746" s="47"/>
      <c r="AE746" s="47"/>
      <c r="AF746" s="47"/>
      <c r="AG746" s="41"/>
      <c r="AH746" s="41"/>
      <c r="AI746" s="41"/>
      <c r="AJ746" s="41"/>
      <c r="AK746" s="51" t="e">
        <f>IF(#REF!="TERMINADO",100,100*(#REF!-M746+1)/P746)</f>
        <v>#REF!</v>
      </c>
      <c r="AL746" s="157"/>
      <c r="AM746" s="59"/>
      <c r="AN746" s="159"/>
      <c r="AO746" s="159"/>
      <c r="AP746" s="159"/>
      <c r="AQ746" s="41"/>
      <c r="AR746" s="107"/>
    </row>
    <row r="747" spans="1:44" s="167" customFormat="1" ht="14.25" customHeight="1" thickTop="1" thickBot="1" x14ac:dyDescent="0.25">
      <c r="A747" s="185">
        <v>743</v>
      </c>
      <c r="B747" s="41" t="s">
        <v>2139</v>
      </c>
      <c r="C747" s="39">
        <v>43027</v>
      </c>
      <c r="D747" s="39"/>
      <c r="E747" s="40" t="s">
        <v>3318</v>
      </c>
      <c r="F747" s="129" t="s">
        <v>66</v>
      </c>
      <c r="G747" s="126" t="s">
        <v>71</v>
      </c>
      <c r="H747" s="41" t="s">
        <v>2079</v>
      </c>
      <c r="I747" s="42">
        <v>6160000</v>
      </c>
      <c r="J747" s="131">
        <f t="shared" si="60"/>
        <v>6160000</v>
      </c>
      <c r="K747" s="133" t="s">
        <v>85</v>
      </c>
      <c r="L747" s="41" t="s">
        <v>2178</v>
      </c>
      <c r="M747" s="127">
        <v>43027</v>
      </c>
      <c r="N747" s="127">
        <v>43085</v>
      </c>
      <c r="O747" s="127">
        <v>43085</v>
      </c>
      <c r="P747" s="134">
        <f t="shared" si="57"/>
        <v>58</v>
      </c>
      <c r="Q747" s="136">
        <f t="shared" si="58"/>
        <v>1.9333333333333333</v>
      </c>
      <c r="R747" s="58"/>
      <c r="S747" s="47"/>
      <c r="T747" s="47"/>
      <c r="U747" s="47"/>
      <c r="V747" s="47"/>
      <c r="W747" s="47"/>
      <c r="X747" s="139">
        <f t="shared" si="59"/>
        <v>0</v>
      </c>
      <c r="Y747" s="48"/>
      <c r="Z747" s="49"/>
      <c r="AA747" s="47"/>
      <c r="AB747" s="47"/>
      <c r="AC747" s="47"/>
      <c r="AD747" s="47"/>
      <c r="AE747" s="47"/>
      <c r="AF747" s="47"/>
      <c r="AG747" s="41"/>
      <c r="AH747" s="41"/>
      <c r="AI747" s="41"/>
      <c r="AJ747" s="41"/>
      <c r="AK747" s="51" t="e">
        <f>IF(#REF!="TERMINADO",100,100*(#REF!-M747+1)/P747)</f>
        <v>#REF!</v>
      </c>
      <c r="AL747" s="157"/>
      <c r="AM747" s="59"/>
      <c r="AN747" s="159"/>
      <c r="AO747" s="159"/>
      <c r="AP747" s="159"/>
      <c r="AQ747" s="41"/>
      <c r="AR747" s="107"/>
    </row>
    <row r="748" spans="1:44" s="167" customFormat="1" ht="17" thickTop="1" thickBot="1" x14ac:dyDescent="0.25">
      <c r="A748" s="185">
        <v>744</v>
      </c>
      <c r="B748" s="41" t="s">
        <v>53</v>
      </c>
      <c r="C748" s="39">
        <v>43027</v>
      </c>
      <c r="D748" s="39"/>
      <c r="E748" s="40" t="s">
        <v>3319</v>
      </c>
      <c r="F748" s="129" t="s">
        <v>66</v>
      </c>
      <c r="G748" s="126" t="s">
        <v>71</v>
      </c>
      <c r="H748" s="41" t="s">
        <v>2079</v>
      </c>
      <c r="I748" s="42">
        <v>5000000</v>
      </c>
      <c r="J748" s="131">
        <f t="shared" si="60"/>
        <v>5000000</v>
      </c>
      <c r="K748" s="133" t="s">
        <v>85</v>
      </c>
      <c r="L748" s="41" t="s">
        <v>3320</v>
      </c>
      <c r="M748" s="127">
        <v>43027</v>
      </c>
      <c r="N748" s="127">
        <v>43087</v>
      </c>
      <c r="O748" s="127">
        <v>43087</v>
      </c>
      <c r="P748" s="134">
        <f t="shared" ref="P748:P811" si="61">N748-M748</f>
        <v>60</v>
      </c>
      <c r="Q748" s="136">
        <f t="shared" ref="Q748:Q811" si="62">+P748/30</f>
        <v>2</v>
      </c>
      <c r="R748" s="58"/>
      <c r="S748" s="47"/>
      <c r="T748" s="47"/>
      <c r="U748" s="47"/>
      <c r="V748" s="47"/>
      <c r="W748" s="47"/>
      <c r="X748" s="139">
        <f t="shared" si="59"/>
        <v>0</v>
      </c>
      <c r="Y748" s="48"/>
      <c r="Z748" s="49"/>
      <c r="AA748" s="47"/>
      <c r="AB748" s="47"/>
      <c r="AC748" s="47"/>
      <c r="AD748" s="47"/>
      <c r="AE748" s="47"/>
      <c r="AF748" s="47"/>
      <c r="AG748" s="41"/>
      <c r="AH748" s="41"/>
      <c r="AI748" s="41"/>
      <c r="AJ748" s="41"/>
      <c r="AK748" s="51" t="e">
        <f>IF(#REF!="TERMINADO",100,100*(#REF!-M748+1)/P748)</f>
        <v>#REF!</v>
      </c>
      <c r="AL748" s="157"/>
      <c r="AM748" s="59"/>
      <c r="AN748" s="159"/>
      <c r="AO748" s="159"/>
      <c r="AP748" s="159"/>
      <c r="AQ748" s="41"/>
      <c r="AR748" s="107"/>
    </row>
    <row r="749" spans="1:44" s="167" customFormat="1" ht="17" thickTop="1" thickBot="1" x14ac:dyDescent="0.25">
      <c r="A749" s="185">
        <v>745</v>
      </c>
      <c r="B749" s="41" t="s">
        <v>146</v>
      </c>
      <c r="C749" s="39">
        <v>43027</v>
      </c>
      <c r="D749" s="39"/>
      <c r="E749" s="40" t="s">
        <v>3321</v>
      </c>
      <c r="F749" s="129" t="s">
        <v>66</v>
      </c>
      <c r="G749" s="126" t="s">
        <v>75</v>
      </c>
      <c r="H749" s="41" t="s">
        <v>2079</v>
      </c>
      <c r="I749" s="42">
        <v>10000000</v>
      </c>
      <c r="J749" s="131">
        <f t="shared" si="60"/>
        <v>10000000</v>
      </c>
      <c r="K749" s="133" t="s">
        <v>85</v>
      </c>
      <c r="L749" s="41" t="s">
        <v>3322</v>
      </c>
      <c r="M749" s="127">
        <v>43027</v>
      </c>
      <c r="N749" s="127">
        <v>43087</v>
      </c>
      <c r="O749" s="127">
        <v>43087</v>
      </c>
      <c r="P749" s="134">
        <f t="shared" si="61"/>
        <v>60</v>
      </c>
      <c r="Q749" s="136">
        <f t="shared" si="62"/>
        <v>2</v>
      </c>
      <c r="R749" s="58"/>
      <c r="S749" s="47"/>
      <c r="T749" s="47"/>
      <c r="U749" s="47"/>
      <c r="V749" s="47"/>
      <c r="W749" s="47"/>
      <c r="X749" s="139">
        <f t="shared" si="59"/>
        <v>0</v>
      </c>
      <c r="Y749" s="48"/>
      <c r="Z749" s="49"/>
      <c r="AA749" s="47"/>
      <c r="AB749" s="47"/>
      <c r="AC749" s="47"/>
      <c r="AD749" s="47"/>
      <c r="AE749" s="47"/>
      <c r="AF749" s="47"/>
      <c r="AG749" s="41"/>
      <c r="AH749" s="41"/>
      <c r="AI749" s="41"/>
      <c r="AJ749" s="41"/>
      <c r="AK749" s="51" t="e">
        <f>IF(#REF!="TERMINADO",100,100*(#REF!-M749+1)/P749)</f>
        <v>#REF!</v>
      </c>
      <c r="AL749" s="157"/>
      <c r="AM749" s="59"/>
      <c r="AN749" s="159"/>
      <c r="AO749" s="159"/>
      <c r="AP749" s="159"/>
      <c r="AQ749" s="41"/>
      <c r="AR749" s="107"/>
    </row>
    <row r="750" spans="1:44" s="167" customFormat="1" ht="17" thickTop="1" thickBot="1" x14ac:dyDescent="0.25">
      <c r="A750" s="185">
        <v>746</v>
      </c>
      <c r="B750" s="41" t="s">
        <v>2011</v>
      </c>
      <c r="C750" s="39">
        <v>43027</v>
      </c>
      <c r="D750" s="39"/>
      <c r="E750" s="40" t="s">
        <v>3323</v>
      </c>
      <c r="F750" s="129" t="s">
        <v>66</v>
      </c>
      <c r="G750" s="126" t="s">
        <v>75</v>
      </c>
      <c r="H750" s="41" t="s">
        <v>2079</v>
      </c>
      <c r="I750" s="42">
        <v>20000000</v>
      </c>
      <c r="J750" s="131">
        <f t="shared" si="60"/>
        <v>20000000</v>
      </c>
      <c r="K750" s="133" t="s">
        <v>85</v>
      </c>
      <c r="L750" s="41" t="s">
        <v>229</v>
      </c>
      <c r="M750" s="127">
        <v>43027</v>
      </c>
      <c r="N750" s="127">
        <v>43100</v>
      </c>
      <c r="O750" s="127">
        <v>43100</v>
      </c>
      <c r="P750" s="134">
        <f t="shared" si="61"/>
        <v>73</v>
      </c>
      <c r="Q750" s="136">
        <f t="shared" si="62"/>
        <v>2.4333333333333331</v>
      </c>
      <c r="R750" s="58"/>
      <c r="S750" s="47"/>
      <c r="T750" s="47"/>
      <c r="U750" s="47"/>
      <c r="V750" s="47"/>
      <c r="W750" s="47"/>
      <c r="X750" s="139">
        <f t="shared" si="59"/>
        <v>0</v>
      </c>
      <c r="Y750" s="48"/>
      <c r="Z750" s="49"/>
      <c r="AA750" s="47"/>
      <c r="AB750" s="47"/>
      <c r="AC750" s="47"/>
      <c r="AD750" s="47"/>
      <c r="AE750" s="47"/>
      <c r="AF750" s="47"/>
      <c r="AG750" s="41"/>
      <c r="AH750" s="41"/>
      <c r="AI750" s="41"/>
      <c r="AJ750" s="41"/>
      <c r="AK750" s="51" t="e">
        <f>IF(#REF!="TERMINADO",100,100*(#REF!-M750+1)/P750)</f>
        <v>#REF!</v>
      </c>
      <c r="AL750" s="157"/>
      <c r="AM750" s="59"/>
      <c r="AN750" s="159"/>
      <c r="AO750" s="159"/>
      <c r="AP750" s="159"/>
      <c r="AQ750" s="41"/>
      <c r="AR750" s="107"/>
    </row>
    <row r="751" spans="1:44" s="167" customFormat="1" ht="17" thickTop="1" thickBot="1" x14ac:dyDescent="0.25">
      <c r="A751" s="226">
        <v>747</v>
      </c>
      <c r="B751" s="41" t="s">
        <v>2000</v>
      </c>
      <c r="C751" s="39">
        <v>43027</v>
      </c>
      <c r="D751" s="39"/>
      <c r="E751" s="40" t="s">
        <v>3324</v>
      </c>
      <c r="F751" s="129" t="s">
        <v>66</v>
      </c>
      <c r="G751" s="126" t="s">
        <v>75</v>
      </c>
      <c r="H751" s="41" t="s">
        <v>2079</v>
      </c>
      <c r="I751" s="42">
        <v>8000000</v>
      </c>
      <c r="J751" s="131">
        <f t="shared" si="60"/>
        <v>8000000</v>
      </c>
      <c r="K751" s="133" t="s">
        <v>85</v>
      </c>
      <c r="L751" s="41" t="s">
        <v>3325</v>
      </c>
      <c r="M751" s="127">
        <v>43027</v>
      </c>
      <c r="N751" s="127">
        <v>43087</v>
      </c>
      <c r="O751" s="127">
        <v>43087</v>
      </c>
      <c r="P751" s="134">
        <f t="shared" si="61"/>
        <v>60</v>
      </c>
      <c r="Q751" s="136">
        <f t="shared" si="62"/>
        <v>2</v>
      </c>
      <c r="R751" s="58"/>
      <c r="S751" s="47"/>
      <c r="T751" s="47"/>
      <c r="U751" s="47"/>
      <c r="V751" s="47"/>
      <c r="W751" s="47"/>
      <c r="X751" s="139">
        <f t="shared" si="59"/>
        <v>0</v>
      </c>
      <c r="Y751" s="48"/>
      <c r="Z751" s="49"/>
      <c r="AA751" s="47"/>
      <c r="AB751" s="47"/>
      <c r="AC751" s="47"/>
      <c r="AD751" s="47"/>
      <c r="AE751" s="47"/>
      <c r="AF751" s="47"/>
      <c r="AG751" s="41"/>
      <c r="AH751" s="41"/>
      <c r="AI751" s="41"/>
      <c r="AJ751" s="41"/>
      <c r="AK751" s="51" t="e">
        <f>IF(#REF!="TERMINADO",100,100*(#REF!-M751+1)/P751)</f>
        <v>#REF!</v>
      </c>
      <c r="AL751" s="157"/>
      <c r="AM751" s="59"/>
      <c r="AN751" s="159"/>
      <c r="AO751" s="159"/>
      <c r="AP751" s="159"/>
      <c r="AQ751" s="41"/>
      <c r="AR751" s="107"/>
    </row>
    <row r="752" spans="1:44" s="167" customFormat="1" ht="13.5" customHeight="1" thickTop="1" thickBot="1" x14ac:dyDescent="0.25">
      <c r="A752" s="185">
        <v>748</v>
      </c>
      <c r="B752" s="209" t="s">
        <v>175</v>
      </c>
      <c r="C752" s="39">
        <v>43027</v>
      </c>
      <c r="D752" s="39"/>
      <c r="E752" s="40" t="s">
        <v>3326</v>
      </c>
      <c r="F752" s="129" t="s">
        <v>66</v>
      </c>
      <c r="G752" s="126" t="s">
        <v>75</v>
      </c>
      <c r="H752" s="41" t="s">
        <v>2079</v>
      </c>
      <c r="I752" s="227">
        <v>36900000</v>
      </c>
      <c r="J752" s="131">
        <f t="shared" si="60"/>
        <v>36900000</v>
      </c>
      <c r="K752" s="133" t="s">
        <v>85</v>
      </c>
      <c r="L752" s="209" t="s">
        <v>3327</v>
      </c>
      <c r="M752" s="222">
        <v>43027</v>
      </c>
      <c r="N752" s="127">
        <v>43100</v>
      </c>
      <c r="O752" s="127">
        <v>43100</v>
      </c>
      <c r="P752" s="134">
        <f t="shared" si="61"/>
        <v>73</v>
      </c>
      <c r="Q752" s="136">
        <f t="shared" si="62"/>
        <v>2.4333333333333331</v>
      </c>
      <c r="R752" s="58"/>
      <c r="S752" s="47"/>
      <c r="T752" s="47"/>
      <c r="U752" s="47"/>
      <c r="V752" s="47"/>
      <c r="W752" s="47"/>
      <c r="X752" s="139">
        <f t="shared" si="59"/>
        <v>0</v>
      </c>
      <c r="Y752" s="48"/>
      <c r="Z752" s="49"/>
      <c r="AA752" s="47"/>
      <c r="AB752" s="47"/>
      <c r="AC752" s="47"/>
      <c r="AD752" s="47"/>
      <c r="AE752" s="47"/>
      <c r="AF752" s="47"/>
      <c r="AG752" s="41"/>
      <c r="AH752" s="41"/>
      <c r="AI752" s="41"/>
      <c r="AJ752" s="41"/>
      <c r="AK752" s="51" t="e">
        <f>IF(#REF!="TERMINADO",100,100*(#REF!-M752+1)/P752)</f>
        <v>#REF!</v>
      </c>
      <c r="AL752" s="157"/>
      <c r="AM752" s="59"/>
      <c r="AN752" s="159"/>
      <c r="AO752" s="159"/>
      <c r="AP752" s="159"/>
      <c r="AQ752" s="41"/>
      <c r="AR752" s="107"/>
    </row>
    <row r="753" spans="1:44" s="167" customFormat="1" ht="15.75" customHeight="1" thickTop="1" thickBot="1" x14ac:dyDescent="0.25">
      <c r="A753" s="185">
        <v>749</v>
      </c>
      <c r="B753" s="126" t="s">
        <v>1987</v>
      </c>
      <c r="C753" s="39">
        <v>43027</v>
      </c>
      <c r="D753" s="39"/>
      <c r="E753" s="40" t="s">
        <v>3328</v>
      </c>
      <c r="F753" s="129" t="s">
        <v>66</v>
      </c>
      <c r="G753" s="126" t="s">
        <v>75</v>
      </c>
      <c r="H753" s="41" t="s">
        <v>2079</v>
      </c>
      <c r="I753" s="42">
        <v>12500000</v>
      </c>
      <c r="J753" s="131">
        <f t="shared" si="60"/>
        <v>12500000</v>
      </c>
      <c r="K753" s="133" t="s">
        <v>85</v>
      </c>
      <c r="L753" s="41" t="s">
        <v>3329</v>
      </c>
      <c r="M753" s="127">
        <v>43027</v>
      </c>
      <c r="N753" s="127">
        <v>43100</v>
      </c>
      <c r="O753" s="127">
        <v>43100</v>
      </c>
      <c r="P753" s="134">
        <f t="shared" si="61"/>
        <v>73</v>
      </c>
      <c r="Q753" s="136">
        <f t="shared" si="62"/>
        <v>2.4333333333333331</v>
      </c>
      <c r="R753" s="58"/>
      <c r="S753" s="47"/>
      <c r="T753" s="47"/>
      <c r="U753" s="47"/>
      <c r="V753" s="47"/>
      <c r="W753" s="47"/>
      <c r="X753" s="139">
        <f t="shared" si="59"/>
        <v>0</v>
      </c>
      <c r="Y753" s="48"/>
      <c r="Z753" s="49"/>
      <c r="AA753" s="47"/>
      <c r="AB753" s="47"/>
      <c r="AC753" s="47"/>
      <c r="AD753" s="47"/>
      <c r="AE753" s="47"/>
      <c r="AF753" s="47"/>
      <c r="AG753" s="41"/>
      <c r="AH753" s="41"/>
      <c r="AI753" s="41"/>
      <c r="AJ753" s="41"/>
      <c r="AK753" s="51" t="e">
        <f>IF(#REF!="TERMINADO",100,100*(#REF!-M753+1)/P753)</f>
        <v>#REF!</v>
      </c>
      <c r="AL753" s="157"/>
      <c r="AM753" s="59"/>
      <c r="AN753" s="159"/>
      <c r="AO753" s="159"/>
      <c r="AP753" s="159"/>
      <c r="AQ753" s="41"/>
      <c r="AR753" s="107"/>
    </row>
    <row r="754" spans="1:44" s="167" customFormat="1" ht="17" thickTop="1" thickBot="1" x14ac:dyDescent="0.25">
      <c r="A754" s="185">
        <v>750</v>
      </c>
      <c r="B754" s="41" t="s">
        <v>63</v>
      </c>
      <c r="C754" s="39">
        <v>43027</v>
      </c>
      <c r="D754" s="39"/>
      <c r="E754" s="40" t="s">
        <v>3330</v>
      </c>
      <c r="F754" s="129" t="s">
        <v>66</v>
      </c>
      <c r="G754" s="126" t="s">
        <v>75</v>
      </c>
      <c r="H754" s="41" t="s">
        <v>2079</v>
      </c>
      <c r="I754" s="42">
        <v>10000000</v>
      </c>
      <c r="J754" s="131">
        <f t="shared" si="60"/>
        <v>10000000</v>
      </c>
      <c r="K754" s="133" t="s">
        <v>85</v>
      </c>
      <c r="L754" s="41" t="s">
        <v>2227</v>
      </c>
      <c r="M754" s="39">
        <v>43027</v>
      </c>
      <c r="N754" s="127">
        <v>43087</v>
      </c>
      <c r="O754" s="127">
        <v>43087</v>
      </c>
      <c r="P754" s="134">
        <f t="shared" si="61"/>
        <v>60</v>
      </c>
      <c r="Q754" s="136">
        <f t="shared" si="62"/>
        <v>2</v>
      </c>
      <c r="R754" s="58"/>
      <c r="S754" s="47"/>
      <c r="T754" s="47"/>
      <c r="U754" s="47"/>
      <c r="V754" s="47"/>
      <c r="W754" s="47"/>
      <c r="X754" s="139">
        <f t="shared" si="59"/>
        <v>0</v>
      </c>
      <c r="Y754" s="48"/>
      <c r="Z754" s="49"/>
      <c r="AA754" s="47"/>
      <c r="AB754" s="47"/>
      <c r="AC754" s="47"/>
      <c r="AD754" s="47"/>
      <c r="AE754" s="47"/>
      <c r="AF754" s="47"/>
      <c r="AG754" s="41"/>
      <c r="AH754" s="41"/>
      <c r="AI754" s="41"/>
      <c r="AJ754" s="41"/>
      <c r="AK754" s="51" t="e">
        <f>IF(#REF!="TERMINADO",100,100*(#REF!-M754+1)/P754)</f>
        <v>#REF!</v>
      </c>
      <c r="AL754" s="157"/>
      <c r="AM754" s="59"/>
      <c r="AN754" s="159"/>
      <c r="AO754" s="159"/>
      <c r="AP754" s="159"/>
      <c r="AQ754" s="41"/>
      <c r="AR754" s="107"/>
    </row>
    <row r="755" spans="1:44" s="167" customFormat="1" ht="17" thickTop="1" thickBot="1" x14ac:dyDescent="0.25">
      <c r="A755" s="185">
        <v>751</v>
      </c>
      <c r="B755" s="126" t="s">
        <v>444</v>
      </c>
      <c r="C755" s="39">
        <v>43027</v>
      </c>
      <c r="D755" s="39"/>
      <c r="E755" s="40" t="s">
        <v>3331</v>
      </c>
      <c r="F755" s="129" t="s">
        <v>66</v>
      </c>
      <c r="G755" s="126" t="s">
        <v>75</v>
      </c>
      <c r="H755" s="41" t="s">
        <v>2079</v>
      </c>
      <c r="I755" s="42">
        <v>10050000</v>
      </c>
      <c r="J755" s="131">
        <f t="shared" si="60"/>
        <v>10050000</v>
      </c>
      <c r="K755" s="133" t="s">
        <v>85</v>
      </c>
      <c r="L755" s="41" t="s">
        <v>3332</v>
      </c>
      <c r="M755" s="127">
        <v>43027</v>
      </c>
      <c r="N755" s="127">
        <v>43100</v>
      </c>
      <c r="O755" s="127">
        <v>43100</v>
      </c>
      <c r="P755" s="134">
        <f t="shared" si="61"/>
        <v>73</v>
      </c>
      <c r="Q755" s="136">
        <f t="shared" si="62"/>
        <v>2.4333333333333331</v>
      </c>
      <c r="R755" s="58"/>
      <c r="S755" s="47"/>
      <c r="T755" s="47"/>
      <c r="U755" s="47"/>
      <c r="V755" s="47"/>
      <c r="W755" s="47"/>
      <c r="X755" s="139">
        <f t="shared" si="59"/>
        <v>0</v>
      </c>
      <c r="Y755" s="48"/>
      <c r="Z755" s="49"/>
      <c r="AA755" s="47"/>
      <c r="AB755" s="47"/>
      <c r="AC755" s="47"/>
      <c r="AD755" s="47"/>
      <c r="AE755" s="47"/>
      <c r="AF755" s="47"/>
      <c r="AG755" s="41"/>
      <c r="AH755" s="41"/>
      <c r="AI755" s="41"/>
      <c r="AJ755" s="41"/>
      <c r="AK755" s="51" t="e">
        <f>IF(#REF!="TERMINADO",100,100*(#REF!-M755+1)/P755)</f>
        <v>#REF!</v>
      </c>
      <c r="AL755" s="157"/>
      <c r="AM755" s="59"/>
      <c r="AN755" s="159"/>
      <c r="AO755" s="159"/>
      <c r="AP755" s="159"/>
      <c r="AQ755" s="41"/>
      <c r="AR755" s="107"/>
    </row>
    <row r="756" spans="1:44" s="167" customFormat="1" ht="17" thickTop="1" thickBot="1" x14ac:dyDescent="0.25">
      <c r="A756" s="185">
        <v>752</v>
      </c>
      <c r="B756" s="41" t="s">
        <v>53</v>
      </c>
      <c r="C756" s="39">
        <v>43027</v>
      </c>
      <c r="D756" s="39"/>
      <c r="E756" s="40" t="s">
        <v>3333</v>
      </c>
      <c r="F756" s="129" t="s">
        <v>66</v>
      </c>
      <c r="G756" s="126" t="s">
        <v>71</v>
      </c>
      <c r="H756" s="41" t="s">
        <v>2079</v>
      </c>
      <c r="I756" s="42">
        <v>5750000</v>
      </c>
      <c r="J756" s="131">
        <f t="shared" si="60"/>
        <v>5750000</v>
      </c>
      <c r="K756" s="133" t="s">
        <v>85</v>
      </c>
      <c r="L756" s="41" t="s">
        <v>3334</v>
      </c>
      <c r="M756" s="127">
        <v>43027</v>
      </c>
      <c r="N756" s="127">
        <v>43100</v>
      </c>
      <c r="O756" s="127">
        <v>43100</v>
      </c>
      <c r="P756" s="134">
        <f t="shared" si="61"/>
        <v>73</v>
      </c>
      <c r="Q756" s="136">
        <f t="shared" si="62"/>
        <v>2.4333333333333331</v>
      </c>
      <c r="R756" s="58"/>
      <c r="S756" s="47"/>
      <c r="T756" s="47"/>
      <c r="U756" s="47"/>
      <c r="V756" s="47"/>
      <c r="W756" s="47"/>
      <c r="X756" s="139">
        <f t="shared" si="59"/>
        <v>0</v>
      </c>
      <c r="Y756" s="48"/>
      <c r="Z756" s="49"/>
      <c r="AA756" s="47"/>
      <c r="AB756" s="47"/>
      <c r="AC756" s="47"/>
      <c r="AD756" s="47"/>
      <c r="AE756" s="47"/>
      <c r="AF756" s="47"/>
      <c r="AG756" s="41"/>
      <c r="AH756" s="41"/>
      <c r="AI756" s="41"/>
      <c r="AJ756" s="41"/>
      <c r="AK756" s="51" t="e">
        <f>IF(#REF!="TERMINADO",100,100*(#REF!-M756+1)/P756)</f>
        <v>#REF!</v>
      </c>
      <c r="AL756" s="157"/>
      <c r="AM756" s="59"/>
      <c r="AN756" s="159"/>
      <c r="AO756" s="159"/>
      <c r="AP756" s="159"/>
      <c r="AQ756" s="41"/>
      <c r="AR756" s="107"/>
    </row>
    <row r="757" spans="1:44" s="167" customFormat="1" ht="17" thickTop="1" thickBot="1" x14ac:dyDescent="0.25">
      <c r="A757" s="185">
        <v>753</v>
      </c>
      <c r="B757" s="41" t="s">
        <v>53</v>
      </c>
      <c r="C757" s="39">
        <v>43027</v>
      </c>
      <c r="D757" s="39"/>
      <c r="E757" s="40" t="s">
        <v>3335</v>
      </c>
      <c r="F757" s="129" t="s">
        <v>66</v>
      </c>
      <c r="G757" s="126" t="s">
        <v>75</v>
      </c>
      <c r="H757" s="41" t="s">
        <v>2079</v>
      </c>
      <c r="I757" s="42">
        <v>8500000</v>
      </c>
      <c r="J757" s="131">
        <f t="shared" si="60"/>
        <v>8500000</v>
      </c>
      <c r="K757" s="133" t="s">
        <v>85</v>
      </c>
      <c r="L757" s="41" t="s">
        <v>3336</v>
      </c>
      <c r="M757" s="127">
        <v>43027</v>
      </c>
      <c r="N757" s="127">
        <v>43100</v>
      </c>
      <c r="O757" s="127">
        <v>43100</v>
      </c>
      <c r="P757" s="134">
        <f t="shared" si="61"/>
        <v>73</v>
      </c>
      <c r="Q757" s="136">
        <f t="shared" si="62"/>
        <v>2.4333333333333331</v>
      </c>
      <c r="R757" s="58"/>
      <c r="S757" s="47"/>
      <c r="T757" s="47"/>
      <c r="U757" s="47"/>
      <c r="V757" s="47"/>
      <c r="W757" s="47"/>
      <c r="X757" s="139">
        <f t="shared" si="59"/>
        <v>0</v>
      </c>
      <c r="Y757" s="48"/>
      <c r="Z757" s="49"/>
      <c r="AA757" s="47"/>
      <c r="AB757" s="47"/>
      <c r="AC757" s="47"/>
      <c r="AD757" s="47"/>
      <c r="AE757" s="47"/>
      <c r="AF757" s="47"/>
      <c r="AG757" s="41"/>
      <c r="AH757" s="41"/>
      <c r="AI757" s="41"/>
      <c r="AJ757" s="41"/>
      <c r="AK757" s="51" t="e">
        <f>IF(#REF!="TERMINADO",100,100*(#REF!-M757+1)/P757)</f>
        <v>#REF!</v>
      </c>
      <c r="AL757" s="157"/>
      <c r="AM757" s="59"/>
      <c r="AN757" s="159"/>
      <c r="AO757" s="159"/>
      <c r="AP757" s="159"/>
      <c r="AQ757" s="41"/>
      <c r="AR757" s="183"/>
    </row>
    <row r="758" spans="1:44" s="167" customFormat="1" ht="17" thickTop="1" thickBot="1" x14ac:dyDescent="0.25">
      <c r="A758" s="185">
        <v>754</v>
      </c>
      <c r="B758" s="41" t="s">
        <v>146</v>
      </c>
      <c r="C758" s="39">
        <v>43028</v>
      </c>
      <c r="D758" s="39"/>
      <c r="E758" s="40" t="s">
        <v>3337</v>
      </c>
      <c r="F758" s="129" t="s">
        <v>66</v>
      </c>
      <c r="G758" s="126" t="s">
        <v>71</v>
      </c>
      <c r="H758" s="41" t="s">
        <v>2079</v>
      </c>
      <c r="I758" s="42">
        <v>36000000</v>
      </c>
      <c r="J758" s="131">
        <f t="shared" si="60"/>
        <v>36000000</v>
      </c>
      <c r="K758" s="133" t="s">
        <v>85</v>
      </c>
      <c r="L758" s="146" t="s">
        <v>3338</v>
      </c>
      <c r="M758" s="127">
        <v>43028</v>
      </c>
      <c r="N758" s="127">
        <v>43100</v>
      </c>
      <c r="O758" s="127">
        <v>43100</v>
      </c>
      <c r="P758" s="134">
        <f t="shared" si="61"/>
        <v>72</v>
      </c>
      <c r="Q758" s="136">
        <f t="shared" si="62"/>
        <v>2.4</v>
      </c>
      <c r="R758" s="58"/>
      <c r="S758" s="47"/>
      <c r="T758" s="47"/>
      <c r="U758" s="47"/>
      <c r="V758" s="47"/>
      <c r="W758" s="47"/>
      <c r="X758" s="139">
        <f t="shared" si="59"/>
        <v>0</v>
      </c>
      <c r="Y758" s="48"/>
      <c r="Z758" s="49"/>
      <c r="AA758" s="47"/>
      <c r="AB758" s="47"/>
      <c r="AC758" s="47"/>
      <c r="AD758" s="47"/>
      <c r="AE758" s="47"/>
      <c r="AF758" s="47"/>
      <c r="AG758" s="41"/>
      <c r="AH758" s="41"/>
      <c r="AI758" s="41"/>
      <c r="AJ758" s="41"/>
      <c r="AK758" s="51" t="e">
        <f>IF(#REF!="TERMINADO",100,100*(#REF!-M758+1)/P758)</f>
        <v>#REF!</v>
      </c>
      <c r="AL758" s="157"/>
      <c r="AM758" s="59"/>
      <c r="AN758" s="159"/>
      <c r="AO758" s="159"/>
      <c r="AP758" s="159"/>
      <c r="AQ758" s="41"/>
      <c r="AR758" s="183"/>
    </row>
    <row r="759" spans="1:44" s="167" customFormat="1" ht="17" thickTop="1" thickBot="1" x14ac:dyDescent="0.25">
      <c r="A759" s="185">
        <v>755</v>
      </c>
      <c r="B759" s="41" t="s">
        <v>146</v>
      </c>
      <c r="C759" s="39">
        <v>43028</v>
      </c>
      <c r="D759" s="39"/>
      <c r="E759" s="40" t="s">
        <v>3339</v>
      </c>
      <c r="F759" s="129" t="s">
        <v>66</v>
      </c>
      <c r="G759" s="126" t="s">
        <v>75</v>
      </c>
      <c r="H759" s="41" t="s">
        <v>2079</v>
      </c>
      <c r="I759" s="42">
        <v>8375000</v>
      </c>
      <c r="J759" s="131">
        <f t="shared" si="60"/>
        <v>8375000</v>
      </c>
      <c r="K759" s="133" t="s">
        <v>85</v>
      </c>
      <c r="L759" s="41" t="s">
        <v>1646</v>
      </c>
      <c r="M759" s="127">
        <v>43031</v>
      </c>
      <c r="N759" s="127">
        <v>43100</v>
      </c>
      <c r="O759" s="127">
        <v>43100</v>
      </c>
      <c r="P759" s="134">
        <f t="shared" si="61"/>
        <v>69</v>
      </c>
      <c r="Q759" s="136">
        <f t="shared" si="62"/>
        <v>2.2999999999999998</v>
      </c>
      <c r="R759" s="58"/>
      <c r="S759" s="47"/>
      <c r="T759" s="47"/>
      <c r="U759" s="47"/>
      <c r="V759" s="47"/>
      <c r="W759" s="47"/>
      <c r="X759" s="139">
        <f t="shared" si="59"/>
        <v>0</v>
      </c>
      <c r="Y759" s="48"/>
      <c r="Z759" s="49"/>
      <c r="AA759" s="47"/>
      <c r="AB759" s="47"/>
      <c r="AC759" s="47"/>
      <c r="AD759" s="47"/>
      <c r="AE759" s="47"/>
      <c r="AF759" s="47"/>
      <c r="AG759" s="41"/>
      <c r="AH759" s="41"/>
      <c r="AI759" s="41"/>
      <c r="AJ759" s="41"/>
      <c r="AK759" s="51" t="e">
        <f>IF(#REF!="TERMINADO",100,100*(#REF!-M759+1)/P759)</f>
        <v>#REF!</v>
      </c>
      <c r="AL759" s="157"/>
      <c r="AM759" s="59"/>
      <c r="AN759" s="159"/>
      <c r="AO759" s="159"/>
      <c r="AP759" s="159"/>
      <c r="AQ759" s="41"/>
      <c r="AR759" s="107"/>
    </row>
    <row r="760" spans="1:44" s="184" customFormat="1" ht="17" thickTop="1" thickBot="1" x14ac:dyDescent="0.25">
      <c r="A760" s="185">
        <v>756</v>
      </c>
      <c r="B760" s="41" t="s">
        <v>2160</v>
      </c>
      <c r="C760" s="39">
        <v>43028</v>
      </c>
      <c r="D760" s="39"/>
      <c r="E760" s="40" t="s">
        <v>3340</v>
      </c>
      <c r="F760" s="129" t="s">
        <v>66</v>
      </c>
      <c r="G760" s="126" t="s">
        <v>75</v>
      </c>
      <c r="H760" s="41" t="s">
        <v>2079</v>
      </c>
      <c r="I760" s="42">
        <v>14820000</v>
      </c>
      <c r="J760" s="131">
        <f t="shared" si="60"/>
        <v>14820000</v>
      </c>
      <c r="K760" s="133" t="s">
        <v>85</v>
      </c>
      <c r="L760" s="41" t="s">
        <v>539</v>
      </c>
      <c r="M760" s="127">
        <v>43031</v>
      </c>
      <c r="N760" s="127">
        <v>43100</v>
      </c>
      <c r="O760" s="127">
        <v>43100</v>
      </c>
      <c r="P760" s="134">
        <f t="shared" si="61"/>
        <v>69</v>
      </c>
      <c r="Q760" s="136">
        <f t="shared" si="62"/>
        <v>2.2999999999999998</v>
      </c>
      <c r="R760" s="58"/>
      <c r="S760" s="47"/>
      <c r="T760" s="47"/>
      <c r="U760" s="47"/>
      <c r="V760" s="47"/>
      <c r="W760" s="47"/>
      <c r="X760" s="139">
        <f t="shared" si="59"/>
        <v>0</v>
      </c>
      <c r="Y760" s="48"/>
      <c r="Z760" s="49"/>
      <c r="AA760" s="47"/>
      <c r="AB760" s="47"/>
      <c r="AC760" s="47"/>
      <c r="AD760" s="47"/>
      <c r="AE760" s="47"/>
      <c r="AF760" s="47"/>
      <c r="AG760" s="41"/>
      <c r="AH760" s="41"/>
      <c r="AI760" s="41"/>
      <c r="AJ760" s="41"/>
      <c r="AK760" s="51" t="e">
        <f>IF(#REF!="TERMINADO",100,100*(#REF!-M760+1)/P760)</f>
        <v>#REF!</v>
      </c>
      <c r="AL760" s="157"/>
      <c r="AM760" s="59"/>
      <c r="AN760" s="159"/>
      <c r="AO760" s="159"/>
      <c r="AP760" s="159"/>
      <c r="AQ760" s="41"/>
      <c r="AR760" s="107"/>
    </row>
    <row r="761" spans="1:44" s="167" customFormat="1" ht="17" thickTop="1" thickBot="1" x14ac:dyDescent="0.25">
      <c r="A761" s="185">
        <v>757</v>
      </c>
      <c r="B761" s="41" t="s">
        <v>597</v>
      </c>
      <c r="C761" s="39">
        <v>43028</v>
      </c>
      <c r="D761" s="39"/>
      <c r="E761" s="40" t="s">
        <v>3341</v>
      </c>
      <c r="F761" s="129" t="s">
        <v>66</v>
      </c>
      <c r="G761" s="126" t="s">
        <v>82</v>
      </c>
      <c r="H761" s="41" t="s">
        <v>2079</v>
      </c>
      <c r="I761" s="42">
        <v>2899998</v>
      </c>
      <c r="J761" s="131">
        <f t="shared" si="60"/>
        <v>2899998</v>
      </c>
      <c r="K761" s="133" t="s">
        <v>1993</v>
      </c>
      <c r="L761" s="41" t="s">
        <v>3342</v>
      </c>
      <c r="M761" s="127">
        <v>43028</v>
      </c>
      <c r="N761" s="127">
        <v>43058</v>
      </c>
      <c r="O761" s="127">
        <v>43058</v>
      </c>
      <c r="P761" s="134">
        <f t="shared" si="61"/>
        <v>30</v>
      </c>
      <c r="Q761" s="136">
        <f t="shared" si="62"/>
        <v>1</v>
      </c>
      <c r="R761" s="58"/>
      <c r="S761" s="47"/>
      <c r="T761" s="47"/>
      <c r="U761" s="47"/>
      <c r="V761" s="47"/>
      <c r="W761" s="47"/>
      <c r="X761" s="139">
        <f t="shared" si="59"/>
        <v>0</v>
      </c>
      <c r="Y761" s="48"/>
      <c r="Z761" s="49"/>
      <c r="AA761" s="47"/>
      <c r="AB761" s="47"/>
      <c r="AC761" s="47"/>
      <c r="AD761" s="47"/>
      <c r="AE761" s="47"/>
      <c r="AF761" s="47"/>
      <c r="AG761" s="41"/>
      <c r="AH761" s="41"/>
      <c r="AI761" s="41"/>
      <c r="AJ761" s="41"/>
      <c r="AK761" s="51" t="e">
        <f>IF(#REF!="TERMINADO",100,100*(#REF!-M761+1)/P761)</f>
        <v>#REF!</v>
      </c>
      <c r="AL761" s="157"/>
      <c r="AM761" s="52"/>
      <c r="AN761" s="177"/>
      <c r="AO761" s="177"/>
      <c r="AP761" s="177"/>
      <c r="AQ761" s="50"/>
      <c r="AR761" s="146"/>
    </row>
    <row r="762" spans="1:44" s="167" customFormat="1" ht="17" thickTop="1" thickBot="1" x14ac:dyDescent="0.25">
      <c r="A762" s="185">
        <v>758</v>
      </c>
      <c r="B762" s="41" t="s">
        <v>2223</v>
      </c>
      <c r="C762" s="39">
        <v>43028</v>
      </c>
      <c r="D762" s="39"/>
      <c r="E762" s="40" t="s">
        <v>3343</v>
      </c>
      <c r="F762" s="129" t="s">
        <v>66</v>
      </c>
      <c r="G762" s="126" t="s">
        <v>75</v>
      </c>
      <c r="H762" s="41" t="s">
        <v>2079</v>
      </c>
      <c r="I762" s="42">
        <v>8000000</v>
      </c>
      <c r="J762" s="131">
        <f t="shared" si="60"/>
        <v>8000000</v>
      </c>
      <c r="K762" s="133" t="s">
        <v>85</v>
      </c>
      <c r="L762" s="41" t="s">
        <v>3344</v>
      </c>
      <c r="M762" s="127">
        <v>43028</v>
      </c>
      <c r="N762" s="127">
        <v>43088</v>
      </c>
      <c r="O762" s="127">
        <v>43088</v>
      </c>
      <c r="P762" s="134">
        <f t="shared" si="61"/>
        <v>60</v>
      </c>
      <c r="Q762" s="136">
        <f t="shared" si="62"/>
        <v>2</v>
      </c>
      <c r="R762" s="58"/>
      <c r="S762" s="47"/>
      <c r="T762" s="47"/>
      <c r="U762" s="47"/>
      <c r="V762" s="47"/>
      <c r="W762" s="47"/>
      <c r="X762" s="139">
        <f t="shared" si="59"/>
        <v>0</v>
      </c>
      <c r="Y762" s="48"/>
      <c r="Z762" s="49"/>
      <c r="AA762" s="47"/>
      <c r="AB762" s="47"/>
      <c r="AC762" s="47"/>
      <c r="AD762" s="47"/>
      <c r="AE762" s="47"/>
      <c r="AF762" s="47"/>
      <c r="AG762" s="41"/>
      <c r="AH762" s="41"/>
      <c r="AI762" s="41"/>
      <c r="AJ762" s="41"/>
      <c r="AK762" s="51" t="e">
        <f>IF(#REF!="TERMINADO",100,100*(#REF!-M762+1)/P762)</f>
        <v>#REF!</v>
      </c>
      <c r="AL762" s="157"/>
      <c r="AM762" s="59"/>
      <c r="AN762" s="159"/>
      <c r="AO762" s="159"/>
      <c r="AP762" s="159"/>
      <c r="AQ762" s="41"/>
      <c r="AR762" s="107"/>
    </row>
    <row r="763" spans="1:44" s="184" customFormat="1" ht="15" customHeight="1" thickTop="1" thickBot="1" x14ac:dyDescent="0.25">
      <c r="A763" s="185">
        <v>759</v>
      </c>
      <c r="B763" s="41" t="s">
        <v>3345</v>
      </c>
      <c r="C763" s="39">
        <v>43031</v>
      </c>
      <c r="D763" s="39"/>
      <c r="E763" s="40" t="s">
        <v>3346</v>
      </c>
      <c r="F763" s="129" t="s">
        <v>66</v>
      </c>
      <c r="G763" s="126" t="s">
        <v>75</v>
      </c>
      <c r="H763" s="41" t="s">
        <v>2079</v>
      </c>
      <c r="I763" s="42">
        <v>22131510</v>
      </c>
      <c r="J763" s="131">
        <f t="shared" si="60"/>
        <v>22131510</v>
      </c>
      <c r="K763" s="133" t="s">
        <v>85</v>
      </c>
      <c r="L763" s="41" t="s">
        <v>3347</v>
      </c>
      <c r="M763" s="127">
        <v>43031</v>
      </c>
      <c r="N763" s="127">
        <v>43100</v>
      </c>
      <c r="O763" s="127">
        <v>43100</v>
      </c>
      <c r="P763" s="134">
        <f t="shared" si="61"/>
        <v>69</v>
      </c>
      <c r="Q763" s="136">
        <f t="shared" si="62"/>
        <v>2.2999999999999998</v>
      </c>
      <c r="R763" s="58"/>
      <c r="S763" s="47"/>
      <c r="T763" s="47"/>
      <c r="U763" s="47"/>
      <c r="V763" s="47"/>
      <c r="W763" s="47"/>
      <c r="X763" s="139">
        <f t="shared" si="59"/>
        <v>0</v>
      </c>
      <c r="Y763" s="48"/>
      <c r="Z763" s="49"/>
      <c r="AA763" s="47"/>
      <c r="AB763" s="47"/>
      <c r="AC763" s="47"/>
      <c r="AD763" s="47"/>
      <c r="AE763" s="47"/>
      <c r="AF763" s="47"/>
      <c r="AG763" s="41"/>
      <c r="AH763" s="41"/>
      <c r="AI763" s="41"/>
      <c r="AJ763" s="41"/>
      <c r="AK763" s="51" t="e">
        <f>IF(#REF!="TERMINADO",100,100*(#REF!-M763+1)/P763)</f>
        <v>#REF!</v>
      </c>
      <c r="AL763" s="157"/>
      <c r="AM763" s="59"/>
      <c r="AN763" s="159"/>
      <c r="AO763" s="159"/>
      <c r="AP763" s="159"/>
      <c r="AQ763" s="41"/>
      <c r="AR763" s="107"/>
    </row>
    <row r="764" spans="1:44" s="167" customFormat="1" ht="17" thickTop="1" thickBot="1" x14ac:dyDescent="0.25">
      <c r="A764" s="185">
        <v>760</v>
      </c>
      <c r="B764" s="41" t="s">
        <v>2160</v>
      </c>
      <c r="C764" s="39">
        <v>43031</v>
      </c>
      <c r="D764" s="39"/>
      <c r="E764" s="40" t="s">
        <v>3348</v>
      </c>
      <c r="F764" s="129" t="s">
        <v>66</v>
      </c>
      <c r="G764" s="126" t="s">
        <v>75</v>
      </c>
      <c r="H764" s="41" t="s">
        <v>2079</v>
      </c>
      <c r="I764" s="42">
        <v>14060000</v>
      </c>
      <c r="J764" s="131">
        <f t="shared" si="60"/>
        <v>14060000</v>
      </c>
      <c r="K764" s="133" t="s">
        <v>85</v>
      </c>
      <c r="L764" s="41" t="s">
        <v>541</v>
      </c>
      <c r="M764" s="127">
        <v>43031</v>
      </c>
      <c r="N764" s="127">
        <v>43100</v>
      </c>
      <c r="O764" s="127">
        <v>43100</v>
      </c>
      <c r="P764" s="134">
        <f t="shared" si="61"/>
        <v>69</v>
      </c>
      <c r="Q764" s="136">
        <f t="shared" si="62"/>
        <v>2.2999999999999998</v>
      </c>
      <c r="R764" s="58"/>
      <c r="S764" s="47"/>
      <c r="T764" s="47"/>
      <c r="U764" s="47"/>
      <c r="V764" s="47"/>
      <c r="W764" s="47"/>
      <c r="X764" s="139">
        <f t="shared" si="59"/>
        <v>0</v>
      </c>
      <c r="Y764" s="48"/>
      <c r="Z764" s="49"/>
      <c r="AA764" s="47"/>
      <c r="AB764" s="47"/>
      <c r="AC764" s="47"/>
      <c r="AD764" s="47"/>
      <c r="AE764" s="47"/>
      <c r="AF764" s="47"/>
      <c r="AG764" s="41"/>
      <c r="AH764" s="41"/>
      <c r="AI764" s="41"/>
      <c r="AJ764" s="41"/>
      <c r="AK764" s="51" t="e">
        <f>IF(#REF!="TERMINADO",100,100*(#REF!-M764+1)/P764)</f>
        <v>#REF!</v>
      </c>
      <c r="AL764" s="157"/>
      <c r="AM764" s="59"/>
      <c r="AN764" s="159"/>
      <c r="AO764" s="159"/>
      <c r="AP764" s="159"/>
      <c r="AQ764" s="41"/>
      <c r="AR764" s="107"/>
    </row>
    <row r="765" spans="1:44" s="167" customFormat="1" ht="17" thickTop="1" thickBot="1" x14ac:dyDescent="0.25">
      <c r="A765" s="185">
        <v>761</v>
      </c>
      <c r="B765" s="41" t="s">
        <v>2223</v>
      </c>
      <c r="C765" s="39">
        <v>43031</v>
      </c>
      <c r="D765" s="39"/>
      <c r="E765" s="40" t="s">
        <v>3349</v>
      </c>
      <c r="F765" s="129" t="s">
        <v>66</v>
      </c>
      <c r="G765" s="126" t="s">
        <v>75</v>
      </c>
      <c r="H765" s="41" t="s">
        <v>2079</v>
      </c>
      <c r="I765" s="42">
        <v>12500000</v>
      </c>
      <c r="J765" s="131">
        <f t="shared" si="60"/>
        <v>12500000</v>
      </c>
      <c r="K765" s="133" t="s">
        <v>85</v>
      </c>
      <c r="L765" s="41" t="s">
        <v>3350</v>
      </c>
      <c r="M765" s="127">
        <v>43031</v>
      </c>
      <c r="N765" s="127">
        <v>43100</v>
      </c>
      <c r="O765" s="127">
        <v>43100</v>
      </c>
      <c r="P765" s="134">
        <f t="shared" si="61"/>
        <v>69</v>
      </c>
      <c r="Q765" s="136">
        <f t="shared" si="62"/>
        <v>2.2999999999999998</v>
      </c>
      <c r="R765" s="58"/>
      <c r="S765" s="47"/>
      <c r="T765" s="47"/>
      <c r="U765" s="47"/>
      <c r="V765" s="47"/>
      <c r="W765" s="47"/>
      <c r="X765" s="139">
        <f t="shared" si="59"/>
        <v>0</v>
      </c>
      <c r="Y765" s="48"/>
      <c r="Z765" s="49"/>
      <c r="AA765" s="47"/>
      <c r="AB765" s="47"/>
      <c r="AC765" s="47"/>
      <c r="AD765" s="47"/>
      <c r="AE765" s="47"/>
      <c r="AF765" s="47"/>
      <c r="AG765" s="41"/>
      <c r="AH765" s="41"/>
      <c r="AI765" s="41"/>
      <c r="AJ765" s="41"/>
      <c r="AK765" s="51" t="e">
        <f>IF(#REF!="TERMINADO",100,100*(#REF!-M765+1)/P765)</f>
        <v>#REF!</v>
      </c>
      <c r="AL765" s="157"/>
      <c r="AM765" s="59"/>
      <c r="AN765" s="159"/>
      <c r="AO765" s="159"/>
      <c r="AP765" s="159"/>
      <c r="AQ765" s="41"/>
      <c r="AR765" s="107"/>
    </row>
    <row r="766" spans="1:44" s="167" customFormat="1" ht="17" thickTop="1" thickBot="1" x14ac:dyDescent="0.25">
      <c r="A766" s="185">
        <v>762</v>
      </c>
      <c r="B766" s="41" t="s">
        <v>597</v>
      </c>
      <c r="C766" s="39">
        <v>43031</v>
      </c>
      <c r="D766" s="39"/>
      <c r="E766" s="40" t="s">
        <v>3351</v>
      </c>
      <c r="F766" s="129" t="s">
        <v>66</v>
      </c>
      <c r="G766" s="126" t="s">
        <v>75</v>
      </c>
      <c r="H766" s="41" t="s">
        <v>2079</v>
      </c>
      <c r="I766" s="42">
        <v>14000000</v>
      </c>
      <c r="J766" s="131">
        <f t="shared" si="60"/>
        <v>14000000</v>
      </c>
      <c r="K766" s="133" t="s">
        <v>85</v>
      </c>
      <c r="L766" s="41" t="s">
        <v>3352</v>
      </c>
      <c r="M766" s="222">
        <v>43031</v>
      </c>
      <c r="N766" s="222">
        <v>43091</v>
      </c>
      <c r="O766" s="127">
        <v>43091</v>
      </c>
      <c r="P766" s="134">
        <f t="shared" si="61"/>
        <v>60</v>
      </c>
      <c r="Q766" s="136">
        <f t="shared" si="62"/>
        <v>2</v>
      </c>
      <c r="R766" s="58"/>
      <c r="S766" s="47"/>
      <c r="T766" s="47"/>
      <c r="U766" s="47"/>
      <c r="V766" s="47"/>
      <c r="W766" s="47"/>
      <c r="X766" s="139">
        <f t="shared" si="59"/>
        <v>0</v>
      </c>
      <c r="Y766" s="48"/>
      <c r="Z766" s="49"/>
      <c r="AA766" s="47"/>
      <c r="AB766" s="47"/>
      <c r="AC766" s="47"/>
      <c r="AD766" s="47"/>
      <c r="AE766" s="47"/>
      <c r="AF766" s="47"/>
      <c r="AG766" s="41"/>
      <c r="AH766" s="41"/>
      <c r="AI766" s="41"/>
      <c r="AJ766" s="41"/>
      <c r="AK766" s="51" t="e">
        <f>IF(#REF!="TERMINADO",100,100*(#REF!-M766+1)/P766)</f>
        <v>#REF!</v>
      </c>
      <c r="AL766" s="157"/>
      <c r="AM766" s="59"/>
      <c r="AN766" s="159"/>
      <c r="AO766" s="159"/>
      <c r="AP766" s="159"/>
      <c r="AQ766" s="41"/>
      <c r="AR766" s="107"/>
    </row>
    <row r="767" spans="1:44" s="167" customFormat="1" ht="17" thickTop="1" thickBot="1" x14ac:dyDescent="0.25">
      <c r="A767" s="185">
        <v>763</v>
      </c>
      <c r="B767" s="41" t="s">
        <v>1987</v>
      </c>
      <c r="C767" s="39">
        <v>43031</v>
      </c>
      <c r="D767" s="39"/>
      <c r="E767" s="40" t="s">
        <v>3353</v>
      </c>
      <c r="F767" s="129" t="s">
        <v>66</v>
      </c>
      <c r="G767" s="126" t="s">
        <v>75</v>
      </c>
      <c r="H767" s="41" t="s">
        <v>2079</v>
      </c>
      <c r="I767" s="42">
        <v>10000000</v>
      </c>
      <c r="J767" s="131">
        <f t="shared" si="60"/>
        <v>10000000</v>
      </c>
      <c r="K767" s="133" t="s">
        <v>85</v>
      </c>
      <c r="L767" s="41" t="s">
        <v>3354</v>
      </c>
      <c r="M767" s="222">
        <v>43031</v>
      </c>
      <c r="N767" s="222">
        <v>43091</v>
      </c>
      <c r="O767" s="127">
        <v>43091</v>
      </c>
      <c r="P767" s="134">
        <f t="shared" si="61"/>
        <v>60</v>
      </c>
      <c r="Q767" s="136">
        <f t="shared" si="62"/>
        <v>2</v>
      </c>
      <c r="R767" s="58"/>
      <c r="S767" s="47"/>
      <c r="T767" s="47"/>
      <c r="U767" s="47"/>
      <c r="V767" s="47"/>
      <c r="W767" s="47"/>
      <c r="X767" s="139">
        <f t="shared" si="59"/>
        <v>0</v>
      </c>
      <c r="Y767" s="48"/>
      <c r="Z767" s="49"/>
      <c r="AA767" s="47"/>
      <c r="AB767" s="47"/>
      <c r="AC767" s="47"/>
      <c r="AD767" s="47"/>
      <c r="AE767" s="47"/>
      <c r="AF767" s="47"/>
      <c r="AG767" s="41"/>
      <c r="AH767" s="41"/>
      <c r="AI767" s="41"/>
      <c r="AJ767" s="41"/>
      <c r="AK767" s="51" t="e">
        <f>IF(#REF!="TERMINADO",100,100*(#REF!-M767+1)/P767)</f>
        <v>#REF!</v>
      </c>
      <c r="AL767" s="157"/>
      <c r="AM767" s="59"/>
      <c r="AN767" s="159"/>
      <c r="AO767" s="159"/>
      <c r="AP767" s="159"/>
      <c r="AQ767" s="41"/>
      <c r="AR767" s="107"/>
    </row>
    <row r="768" spans="1:44" s="167" customFormat="1" ht="17" thickTop="1" thickBot="1" x14ac:dyDescent="0.25">
      <c r="A768" s="185">
        <v>764</v>
      </c>
      <c r="B768" s="41" t="s">
        <v>2210</v>
      </c>
      <c r="C768" s="39">
        <v>43031</v>
      </c>
      <c r="D768" s="39"/>
      <c r="E768" s="40" t="s">
        <v>3355</v>
      </c>
      <c r="F768" s="129" t="s">
        <v>66</v>
      </c>
      <c r="G768" s="126" t="s">
        <v>75</v>
      </c>
      <c r="H768" s="41" t="s">
        <v>2079</v>
      </c>
      <c r="I768" s="42">
        <v>4960000</v>
      </c>
      <c r="J768" s="131">
        <f t="shared" si="60"/>
        <v>4960000</v>
      </c>
      <c r="K768" s="133" t="s">
        <v>85</v>
      </c>
      <c r="L768" s="41" t="s">
        <v>3356</v>
      </c>
      <c r="M768" s="39">
        <v>43031</v>
      </c>
      <c r="N768" s="39">
        <v>43061</v>
      </c>
      <c r="O768" s="127">
        <v>43061</v>
      </c>
      <c r="P768" s="134">
        <f t="shared" si="61"/>
        <v>30</v>
      </c>
      <c r="Q768" s="136">
        <f t="shared" si="62"/>
        <v>1</v>
      </c>
      <c r="R768" s="58"/>
      <c r="S768" s="47"/>
      <c r="T768" s="47"/>
      <c r="U768" s="47"/>
      <c r="V768" s="47"/>
      <c r="W768" s="47"/>
      <c r="X768" s="139">
        <f t="shared" si="59"/>
        <v>0</v>
      </c>
      <c r="Y768" s="48"/>
      <c r="Z768" s="49"/>
      <c r="AA768" s="47"/>
      <c r="AB768" s="47"/>
      <c r="AC768" s="47"/>
      <c r="AD768" s="47"/>
      <c r="AE768" s="47"/>
      <c r="AF768" s="47"/>
      <c r="AG768" s="41"/>
      <c r="AH768" s="41"/>
      <c r="AI768" s="41"/>
      <c r="AJ768" s="41"/>
      <c r="AK768" s="51" t="e">
        <f>IF(#REF!="TERMINADO",100,100*(#REF!-M768+1)/P768)</f>
        <v>#REF!</v>
      </c>
      <c r="AL768" s="157"/>
      <c r="AM768" s="59"/>
      <c r="AN768" s="159"/>
      <c r="AO768" s="159"/>
      <c r="AP768" s="159"/>
      <c r="AQ768" s="41"/>
      <c r="AR768" s="107"/>
    </row>
    <row r="769" spans="1:44" s="167" customFormat="1" ht="17" thickTop="1" thickBot="1" x14ac:dyDescent="0.25">
      <c r="A769" s="185">
        <v>765</v>
      </c>
      <c r="B769" s="126" t="s">
        <v>166</v>
      </c>
      <c r="C769" s="39">
        <v>43031</v>
      </c>
      <c r="D769" s="39"/>
      <c r="E769" s="40" t="s">
        <v>3357</v>
      </c>
      <c r="F769" s="129" t="s">
        <v>66</v>
      </c>
      <c r="G769" s="126" t="s">
        <v>75</v>
      </c>
      <c r="H769" s="41" t="s">
        <v>2079</v>
      </c>
      <c r="I769" s="42">
        <v>9333333</v>
      </c>
      <c r="J769" s="131">
        <f t="shared" si="60"/>
        <v>9333333</v>
      </c>
      <c r="K769" s="133" t="s">
        <v>85</v>
      </c>
      <c r="L769" s="41" t="s">
        <v>3358</v>
      </c>
      <c r="M769" s="39">
        <v>43031</v>
      </c>
      <c r="N769" s="39">
        <v>43100</v>
      </c>
      <c r="O769" s="127">
        <v>43100</v>
      </c>
      <c r="P769" s="134">
        <f t="shared" si="61"/>
        <v>69</v>
      </c>
      <c r="Q769" s="136">
        <f t="shared" si="62"/>
        <v>2.2999999999999998</v>
      </c>
      <c r="R769" s="58"/>
      <c r="S769" s="47"/>
      <c r="T769" s="47"/>
      <c r="U769" s="47"/>
      <c r="V769" s="47"/>
      <c r="W769" s="47"/>
      <c r="X769" s="139">
        <f t="shared" si="59"/>
        <v>0</v>
      </c>
      <c r="Y769" s="48"/>
      <c r="Z769" s="49"/>
      <c r="AA769" s="47"/>
      <c r="AB769" s="47"/>
      <c r="AC769" s="47"/>
      <c r="AD769" s="47"/>
      <c r="AE769" s="47"/>
      <c r="AF769" s="47"/>
      <c r="AG769" s="41"/>
      <c r="AH769" s="41"/>
      <c r="AI769" s="41"/>
      <c r="AJ769" s="41"/>
      <c r="AK769" s="51" t="e">
        <f>IF(#REF!="TERMINADO",100,100*(#REF!-M769+1)/P769)</f>
        <v>#REF!</v>
      </c>
      <c r="AL769" s="157"/>
      <c r="AM769" s="59"/>
      <c r="AN769" s="159"/>
      <c r="AO769" s="159"/>
      <c r="AP769" s="159"/>
      <c r="AQ769" s="41"/>
      <c r="AR769" s="107"/>
    </row>
    <row r="770" spans="1:44" s="167" customFormat="1" ht="17" thickTop="1" thickBot="1" x14ac:dyDescent="0.25">
      <c r="A770" s="185">
        <v>766</v>
      </c>
      <c r="B770" s="41" t="s">
        <v>597</v>
      </c>
      <c r="C770" s="39">
        <v>43031</v>
      </c>
      <c r="D770" s="39" t="s">
        <v>3359</v>
      </c>
      <c r="E770" s="40" t="s">
        <v>3360</v>
      </c>
      <c r="F770" s="129" t="s">
        <v>74</v>
      </c>
      <c r="G770" s="126" t="s">
        <v>67</v>
      </c>
      <c r="H770" s="41" t="s">
        <v>2079</v>
      </c>
      <c r="I770" s="42">
        <v>33000000</v>
      </c>
      <c r="J770" s="131">
        <f t="shared" si="60"/>
        <v>33000000</v>
      </c>
      <c r="K770" s="133" t="s">
        <v>1993</v>
      </c>
      <c r="L770" s="41" t="s">
        <v>3361</v>
      </c>
      <c r="M770" s="127">
        <v>43034</v>
      </c>
      <c r="N770" s="127">
        <v>43091</v>
      </c>
      <c r="O770" s="127">
        <v>43091</v>
      </c>
      <c r="P770" s="134">
        <f t="shared" si="61"/>
        <v>57</v>
      </c>
      <c r="Q770" s="136">
        <f t="shared" si="62"/>
        <v>1.9</v>
      </c>
      <c r="R770" s="58"/>
      <c r="S770" s="47"/>
      <c r="T770" s="47"/>
      <c r="U770" s="47"/>
      <c r="V770" s="47"/>
      <c r="W770" s="47"/>
      <c r="X770" s="139">
        <f t="shared" si="59"/>
        <v>0</v>
      </c>
      <c r="Y770" s="48"/>
      <c r="Z770" s="49"/>
      <c r="AA770" s="47"/>
      <c r="AB770" s="47"/>
      <c r="AC770" s="47"/>
      <c r="AD770" s="47"/>
      <c r="AE770" s="47"/>
      <c r="AF770" s="47"/>
      <c r="AG770" s="41"/>
      <c r="AH770" s="41"/>
      <c r="AI770" s="41"/>
      <c r="AJ770" s="41"/>
      <c r="AK770" s="51" t="e">
        <f>IF(#REF!="TERMINADO",100,100*(#REF!-M770+1)/P770)</f>
        <v>#REF!</v>
      </c>
      <c r="AL770" s="157"/>
      <c r="AM770" s="59"/>
      <c r="AN770" s="159"/>
      <c r="AO770" s="159"/>
      <c r="AP770" s="159"/>
      <c r="AQ770" s="41"/>
      <c r="AR770" s="107"/>
    </row>
    <row r="771" spans="1:44" s="167" customFormat="1" ht="17" thickTop="1" thickBot="1" x14ac:dyDescent="0.25">
      <c r="A771" s="185">
        <v>767</v>
      </c>
      <c r="B771" s="41" t="s">
        <v>2139</v>
      </c>
      <c r="C771" s="39">
        <v>43031</v>
      </c>
      <c r="D771" s="39"/>
      <c r="E771" s="40" t="s">
        <v>3362</v>
      </c>
      <c r="F771" s="129" t="s">
        <v>66</v>
      </c>
      <c r="G771" s="126" t="s">
        <v>75</v>
      </c>
      <c r="H771" s="41" t="s">
        <v>2079</v>
      </c>
      <c r="I771" s="42">
        <v>7920000</v>
      </c>
      <c r="J771" s="131">
        <f t="shared" si="60"/>
        <v>7920000</v>
      </c>
      <c r="K771" s="133" t="s">
        <v>85</v>
      </c>
      <c r="L771" s="41" t="s">
        <v>649</v>
      </c>
      <c r="M771" s="127">
        <v>43031</v>
      </c>
      <c r="N771" s="127">
        <v>43091</v>
      </c>
      <c r="O771" s="127">
        <v>43091</v>
      </c>
      <c r="P771" s="134">
        <f t="shared" si="61"/>
        <v>60</v>
      </c>
      <c r="Q771" s="136">
        <f t="shared" si="62"/>
        <v>2</v>
      </c>
      <c r="R771" s="58"/>
      <c r="S771" s="47"/>
      <c r="T771" s="47"/>
      <c r="U771" s="47"/>
      <c r="V771" s="47"/>
      <c r="W771" s="47"/>
      <c r="X771" s="139">
        <f t="shared" si="59"/>
        <v>0</v>
      </c>
      <c r="Y771" s="48"/>
      <c r="Z771" s="49"/>
      <c r="AA771" s="47"/>
      <c r="AB771" s="47"/>
      <c r="AC771" s="47"/>
      <c r="AD771" s="47"/>
      <c r="AE771" s="47"/>
      <c r="AF771" s="47"/>
      <c r="AG771" s="41"/>
      <c r="AH771" s="41"/>
      <c r="AI771" s="41"/>
      <c r="AJ771" s="41"/>
      <c r="AK771" s="51" t="e">
        <f>IF(#REF!="TERMINADO",100,100*(#REF!-M771+1)/P771)</f>
        <v>#REF!</v>
      </c>
      <c r="AL771" s="157"/>
      <c r="AM771" s="59"/>
      <c r="AN771" s="159"/>
      <c r="AO771" s="159"/>
      <c r="AP771" s="159"/>
      <c r="AQ771" s="41"/>
      <c r="AR771" s="107"/>
    </row>
    <row r="772" spans="1:44" s="167" customFormat="1" ht="17" thickTop="1" thickBot="1" x14ac:dyDescent="0.25">
      <c r="A772" s="185">
        <v>768</v>
      </c>
      <c r="B772" s="41" t="s">
        <v>2011</v>
      </c>
      <c r="C772" s="39">
        <v>43031</v>
      </c>
      <c r="D772" s="39"/>
      <c r="E772" s="40" t="s">
        <v>3363</v>
      </c>
      <c r="F772" s="129" t="s">
        <v>66</v>
      </c>
      <c r="G772" s="126" t="s">
        <v>75</v>
      </c>
      <c r="H772" s="41" t="s">
        <v>2079</v>
      </c>
      <c r="I772" s="42">
        <v>8000000</v>
      </c>
      <c r="J772" s="131">
        <f t="shared" si="60"/>
        <v>8000000</v>
      </c>
      <c r="K772" s="133" t="s">
        <v>85</v>
      </c>
      <c r="L772" s="41" t="s">
        <v>3364</v>
      </c>
      <c r="M772" s="127">
        <v>43031</v>
      </c>
      <c r="N772" s="127">
        <v>43091</v>
      </c>
      <c r="O772" s="127">
        <v>43030</v>
      </c>
      <c r="P772" s="134">
        <f t="shared" si="61"/>
        <v>60</v>
      </c>
      <c r="Q772" s="136">
        <f t="shared" si="62"/>
        <v>2</v>
      </c>
      <c r="R772" s="58"/>
      <c r="S772" s="47"/>
      <c r="T772" s="47"/>
      <c r="U772" s="47"/>
      <c r="V772" s="47"/>
      <c r="W772" s="47"/>
      <c r="X772" s="139">
        <f t="shared" ref="X772:X835" si="63">R772+U772</f>
        <v>0</v>
      </c>
      <c r="Y772" s="48"/>
      <c r="Z772" s="49"/>
      <c r="AA772" s="47"/>
      <c r="AB772" s="47"/>
      <c r="AC772" s="47"/>
      <c r="AD772" s="47"/>
      <c r="AE772" s="47"/>
      <c r="AF772" s="47"/>
      <c r="AG772" s="41"/>
      <c r="AH772" s="41"/>
      <c r="AI772" s="41"/>
      <c r="AJ772" s="41"/>
      <c r="AK772" s="51" t="e">
        <f>IF(#REF!="TERMINADO",100,100*(#REF!-M772+1)/P772)</f>
        <v>#REF!</v>
      </c>
      <c r="AL772" s="157"/>
      <c r="AM772" s="59"/>
      <c r="AN772" s="159"/>
      <c r="AO772" s="159"/>
      <c r="AP772" s="159"/>
      <c r="AQ772" s="41"/>
      <c r="AR772" s="107"/>
    </row>
    <row r="773" spans="1:44" s="167" customFormat="1" ht="17" thickTop="1" thickBot="1" x14ac:dyDescent="0.25">
      <c r="A773" s="185">
        <v>769</v>
      </c>
      <c r="B773" s="41" t="s">
        <v>597</v>
      </c>
      <c r="C773" s="39">
        <v>43031</v>
      </c>
      <c r="D773" s="39"/>
      <c r="E773" s="40" t="s">
        <v>3365</v>
      </c>
      <c r="F773" s="129" t="s">
        <v>66</v>
      </c>
      <c r="G773" s="126" t="s">
        <v>75</v>
      </c>
      <c r="H773" s="41" t="s">
        <v>2079</v>
      </c>
      <c r="I773" s="42">
        <v>13200000</v>
      </c>
      <c r="J773" s="131">
        <f t="shared" si="60"/>
        <v>13200000</v>
      </c>
      <c r="K773" s="133" t="s">
        <v>85</v>
      </c>
      <c r="L773" s="41" t="s">
        <v>3366</v>
      </c>
      <c r="M773" s="127">
        <v>43031</v>
      </c>
      <c r="N773" s="127">
        <v>43091</v>
      </c>
      <c r="O773" s="127">
        <v>43030</v>
      </c>
      <c r="P773" s="134">
        <f t="shared" si="61"/>
        <v>60</v>
      </c>
      <c r="Q773" s="136">
        <f t="shared" si="62"/>
        <v>2</v>
      </c>
      <c r="R773" s="58"/>
      <c r="S773" s="47"/>
      <c r="T773" s="47"/>
      <c r="U773" s="47"/>
      <c r="V773" s="47"/>
      <c r="W773" s="47"/>
      <c r="X773" s="139">
        <f t="shared" si="63"/>
        <v>0</v>
      </c>
      <c r="Y773" s="48"/>
      <c r="Z773" s="49"/>
      <c r="AA773" s="47"/>
      <c r="AB773" s="47"/>
      <c r="AC773" s="47"/>
      <c r="AD773" s="47"/>
      <c r="AE773" s="47"/>
      <c r="AF773" s="47"/>
      <c r="AG773" s="41"/>
      <c r="AH773" s="41"/>
      <c r="AI773" s="41"/>
      <c r="AJ773" s="41"/>
      <c r="AK773" s="51" t="e">
        <f>IF(#REF!="TERMINADO",100,100*(#REF!-M773+1)/P773)</f>
        <v>#REF!</v>
      </c>
      <c r="AL773" s="157"/>
      <c r="AM773" s="59"/>
      <c r="AN773" s="159"/>
      <c r="AO773" s="159"/>
      <c r="AP773" s="159"/>
      <c r="AQ773" s="41"/>
      <c r="AR773" s="107"/>
    </row>
    <row r="774" spans="1:44" s="167" customFormat="1" ht="17" thickTop="1" thickBot="1" x14ac:dyDescent="0.25">
      <c r="A774" s="185">
        <v>770</v>
      </c>
      <c r="B774" s="41" t="s">
        <v>2011</v>
      </c>
      <c r="C774" s="39">
        <v>43032</v>
      </c>
      <c r="D774" s="39"/>
      <c r="E774" s="40" t="s">
        <v>3367</v>
      </c>
      <c r="F774" s="129" t="s">
        <v>66</v>
      </c>
      <c r="G774" s="126" t="s">
        <v>75</v>
      </c>
      <c r="H774" s="41" t="s">
        <v>2079</v>
      </c>
      <c r="I774" s="42">
        <v>9000000</v>
      </c>
      <c r="J774" s="131">
        <f t="shared" si="60"/>
        <v>9000000</v>
      </c>
      <c r="K774" s="133" t="s">
        <v>85</v>
      </c>
      <c r="L774" s="41" t="s">
        <v>3368</v>
      </c>
      <c r="M774" s="127">
        <v>43032</v>
      </c>
      <c r="N774" s="127">
        <v>43092</v>
      </c>
      <c r="O774" s="127">
        <v>43092</v>
      </c>
      <c r="P774" s="134">
        <f t="shared" si="61"/>
        <v>60</v>
      </c>
      <c r="Q774" s="136">
        <f t="shared" si="62"/>
        <v>2</v>
      </c>
      <c r="R774" s="58"/>
      <c r="S774" s="47"/>
      <c r="T774" s="47"/>
      <c r="U774" s="47"/>
      <c r="V774" s="47"/>
      <c r="W774" s="47"/>
      <c r="X774" s="139">
        <f t="shared" si="63"/>
        <v>0</v>
      </c>
      <c r="Y774" s="48"/>
      <c r="Z774" s="49"/>
      <c r="AA774" s="47"/>
      <c r="AB774" s="47"/>
      <c r="AC774" s="47"/>
      <c r="AD774" s="47"/>
      <c r="AE774" s="47"/>
      <c r="AF774" s="47"/>
      <c r="AG774" s="41"/>
      <c r="AH774" s="41"/>
      <c r="AI774" s="41"/>
      <c r="AJ774" s="41"/>
      <c r="AK774" s="51" t="e">
        <f>IF(#REF!="TERMINADO",100,100*(#REF!-M774+1)/P774)</f>
        <v>#REF!</v>
      </c>
      <c r="AL774" s="157"/>
      <c r="AM774" s="59"/>
      <c r="AN774" s="159"/>
      <c r="AO774" s="159"/>
      <c r="AP774" s="159"/>
      <c r="AQ774" s="41"/>
      <c r="AR774" s="107"/>
    </row>
    <row r="775" spans="1:44" s="167" customFormat="1" ht="17" thickTop="1" thickBot="1" x14ac:dyDescent="0.25">
      <c r="A775" s="185">
        <v>771</v>
      </c>
      <c r="B775" s="41" t="s">
        <v>63</v>
      </c>
      <c r="C775" s="39">
        <v>43032</v>
      </c>
      <c r="D775" s="39"/>
      <c r="E775" s="40" t="s">
        <v>3369</v>
      </c>
      <c r="F775" s="129" t="s">
        <v>66</v>
      </c>
      <c r="G775" s="126" t="s">
        <v>75</v>
      </c>
      <c r="H775" s="41" t="s">
        <v>2079</v>
      </c>
      <c r="I775" s="42">
        <v>10000000</v>
      </c>
      <c r="J775" s="131">
        <f t="shared" si="60"/>
        <v>10000000</v>
      </c>
      <c r="K775" s="133" t="s">
        <v>85</v>
      </c>
      <c r="L775" s="41" t="s">
        <v>3370</v>
      </c>
      <c r="M775" s="127">
        <v>43032</v>
      </c>
      <c r="N775" s="127">
        <v>43092</v>
      </c>
      <c r="O775" s="127">
        <v>43092</v>
      </c>
      <c r="P775" s="134">
        <f t="shared" si="61"/>
        <v>60</v>
      </c>
      <c r="Q775" s="136">
        <f t="shared" si="62"/>
        <v>2</v>
      </c>
      <c r="R775" s="58"/>
      <c r="S775" s="47"/>
      <c r="T775" s="47"/>
      <c r="U775" s="47"/>
      <c r="V775" s="47"/>
      <c r="W775" s="47"/>
      <c r="X775" s="139">
        <f t="shared" si="63"/>
        <v>0</v>
      </c>
      <c r="Y775" s="48"/>
      <c r="Z775" s="49"/>
      <c r="AA775" s="47"/>
      <c r="AB775" s="47"/>
      <c r="AC775" s="47"/>
      <c r="AD775" s="47"/>
      <c r="AE775" s="47"/>
      <c r="AF775" s="47"/>
      <c r="AG775" s="41"/>
      <c r="AH775" s="41"/>
      <c r="AI775" s="41"/>
      <c r="AJ775" s="41"/>
      <c r="AK775" s="51" t="e">
        <f>IF(#REF!="TERMINADO",100,100*(#REF!-M775+1)/P775)</f>
        <v>#REF!</v>
      </c>
      <c r="AL775" s="157"/>
      <c r="AM775" s="59"/>
      <c r="AN775" s="159"/>
      <c r="AO775" s="159"/>
      <c r="AP775" s="159"/>
      <c r="AQ775" s="41"/>
      <c r="AR775" s="107"/>
    </row>
    <row r="776" spans="1:44" s="167" customFormat="1" ht="17" thickTop="1" thickBot="1" x14ac:dyDescent="0.25">
      <c r="A776" s="185">
        <v>772</v>
      </c>
      <c r="B776" s="41" t="s">
        <v>2158</v>
      </c>
      <c r="C776" s="39">
        <v>43032</v>
      </c>
      <c r="D776" s="39"/>
      <c r="E776" s="40" t="s">
        <v>3178</v>
      </c>
      <c r="F776" s="129" t="s">
        <v>66</v>
      </c>
      <c r="G776" s="126" t="s">
        <v>75</v>
      </c>
      <c r="H776" s="41" t="s">
        <v>2079</v>
      </c>
      <c r="I776" s="42">
        <v>12000000</v>
      </c>
      <c r="J776" s="131">
        <f t="shared" si="60"/>
        <v>12000000</v>
      </c>
      <c r="K776" s="133" t="s">
        <v>85</v>
      </c>
      <c r="L776" s="41" t="s">
        <v>3371</v>
      </c>
      <c r="M776" s="127">
        <v>43032</v>
      </c>
      <c r="N776" s="127">
        <v>43092</v>
      </c>
      <c r="O776" s="127">
        <v>43092</v>
      </c>
      <c r="P776" s="134">
        <f t="shared" si="61"/>
        <v>60</v>
      </c>
      <c r="Q776" s="136">
        <f t="shared" si="62"/>
        <v>2</v>
      </c>
      <c r="R776" s="58"/>
      <c r="S776" s="47"/>
      <c r="T776" s="47"/>
      <c r="U776" s="47"/>
      <c r="V776" s="47"/>
      <c r="W776" s="47"/>
      <c r="X776" s="139">
        <f t="shared" si="63"/>
        <v>0</v>
      </c>
      <c r="Y776" s="48"/>
      <c r="Z776" s="49"/>
      <c r="AA776" s="47"/>
      <c r="AB776" s="47"/>
      <c r="AC776" s="47"/>
      <c r="AD776" s="47"/>
      <c r="AE776" s="47"/>
      <c r="AF776" s="47"/>
      <c r="AG776" s="41"/>
      <c r="AH776" s="41"/>
      <c r="AI776" s="41"/>
      <c r="AJ776" s="41"/>
      <c r="AK776" s="51" t="e">
        <f>IF(#REF!="TERMINADO",100,100*(#REF!-M776+1)/P776)</f>
        <v>#REF!</v>
      </c>
      <c r="AL776" s="157"/>
      <c r="AM776" s="59"/>
      <c r="AN776" s="159"/>
      <c r="AO776" s="159"/>
      <c r="AP776" s="159"/>
      <c r="AQ776" s="41"/>
      <c r="AR776" s="107"/>
    </row>
    <row r="777" spans="1:44" s="167" customFormat="1" ht="17" thickTop="1" thickBot="1" x14ac:dyDescent="0.25">
      <c r="A777" s="185">
        <v>773</v>
      </c>
      <c r="B777" s="41" t="s">
        <v>2223</v>
      </c>
      <c r="C777" s="39">
        <v>43032</v>
      </c>
      <c r="D777" s="39"/>
      <c r="E777" s="40" t="s">
        <v>3372</v>
      </c>
      <c r="F777" s="129" t="s">
        <v>66</v>
      </c>
      <c r="G777" s="126" t="s">
        <v>75</v>
      </c>
      <c r="H777" s="41" t="s">
        <v>2079</v>
      </c>
      <c r="I777" s="42">
        <v>12250000</v>
      </c>
      <c r="J777" s="131">
        <f t="shared" si="60"/>
        <v>12250000</v>
      </c>
      <c r="K777" s="133" t="s">
        <v>85</v>
      </c>
      <c r="L777" s="41" t="s">
        <v>3373</v>
      </c>
      <c r="M777" s="127">
        <v>43032</v>
      </c>
      <c r="N777" s="127">
        <v>43100</v>
      </c>
      <c r="O777" s="127">
        <v>43100</v>
      </c>
      <c r="P777" s="134">
        <f t="shared" si="61"/>
        <v>68</v>
      </c>
      <c r="Q777" s="136">
        <f t="shared" si="62"/>
        <v>2.2666666666666666</v>
      </c>
      <c r="R777" s="58"/>
      <c r="S777" s="47"/>
      <c r="T777" s="47"/>
      <c r="U777" s="47"/>
      <c r="V777" s="47"/>
      <c r="W777" s="47"/>
      <c r="X777" s="139">
        <f t="shared" si="63"/>
        <v>0</v>
      </c>
      <c r="Y777" s="48"/>
      <c r="Z777" s="49"/>
      <c r="AA777" s="47"/>
      <c r="AB777" s="47"/>
      <c r="AC777" s="47"/>
      <c r="AD777" s="47"/>
      <c r="AE777" s="47"/>
      <c r="AF777" s="47"/>
      <c r="AG777" s="41"/>
      <c r="AH777" s="41"/>
      <c r="AI777" s="41"/>
      <c r="AJ777" s="41"/>
      <c r="AK777" s="51" t="e">
        <f>IF(#REF!="TERMINADO",100,100*(#REF!-M777+1)/P777)</f>
        <v>#REF!</v>
      </c>
      <c r="AL777" s="157"/>
      <c r="AM777" s="59"/>
      <c r="AN777" s="159"/>
      <c r="AO777" s="159"/>
      <c r="AP777" s="159"/>
      <c r="AQ777" s="41"/>
      <c r="AR777" s="107"/>
    </row>
    <row r="778" spans="1:44" s="167" customFormat="1" ht="17" thickTop="1" thickBot="1" x14ac:dyDescent="0.25">
      <c r="A778" s="185">
        <v>774</v>
      </c>
      <c r="B778" s="41" t="s">
        <v>2230</v>
      </c>
      <c r="C778" s="39">
        <v>43032</v>
      </c>
      <c r="D778" s="39"/>
      <c r="E778" s="40" t="s">
        <v>3374</v>
      </c>
      <c r="F778" s="129" t="s">
        <v>66</v>
      </c>
      <c r="G778" s="126" t="s">
        <v>75</v>
      </c>
      <c r="H778" s="41" t="s">
        <v>2079</v>
      </c>
      <c r="I778" s="42">
        <v>12000000</v>
      </c>
      <c r="J778" s="131">
        <f t="shared" si="60"/>
        <v>12000000</v>
      </c>
      <c r="K778" s="133" t="s">
        <v>85</v>
      </c>
      <c r="L778" s="41" t="s">
        <v>3375</v>
      </c>
      <c r="M778" s="127">
        <v>43032</v>
      </c>
      <c r="N778" s="127">
        <v>43092</v>
      </c>
      <c r="O778" s="127">
        <v>43092</v>
      </c>
      <c r="P778" s="134">
        <f t="shared" si="61"/>
        <v>60</v>
      </c>
      <c r="Q778" s="136">
        <f t="shared" si="62"/>
        <v>2</v>
      </c>
      <c r="R778" s="58"/>
      <c r="S778" s="47"/>
      <c r="T778" s="47"/>
      <c r="U778" s="47"/>
      <c r="V778" s="47"/>
      <c r="W778" s="47"/>
      <c r="X778" s="139">
        <f t="shared" si="63"/>
        <v>0</v>
      </c>
      <c r="Y778" s="48"/>
      <c r="Z778" s="49"/>
      <c r="AA778" s="47"/>
      <c r="AB778" s="47"/>
      <c r="AC778" s="47"/>
      <c r="AD778" s="47"/>
      <c r="AE778" s="47"/>
      <c r="AF778" s="47"/>
      <c r="AG778" s="41"/>
      <c r="AH778" s="41"/>
      <c r="AI778" s="41"/>
      <c r="AJ778" s="41"/>
      <c r="AK778" s="51" t="e">
        <f>IF(#REF!="TERMINADO",100,100*(#REF!-M778+1)/P778)</f>
        <v>#REF!</v>
      </c>
      <c r="AL778" s="157"/>
      <c r="AM778" s="59"/>
      <c r="AN778" s="159"/>
      <c r="AO778" s="159"/>
      <c r="AP778" s="159"/>
      <c r="AQ778" s="41"/>
      <c r="AR778" s="107"/>
    </row>
    <row r="779" spans="1:44" s="167" customFormat="1" ht="17" thickTop="1" thickBot="1" x14ac:dyDescent="0.25">
      <c r="A779" s="185">
        <v>775</v>
      </c>
      <c r="B779" s="41" t="s">
        <v>53</v>
      </c>
      <c r="C779" s="39">
        <v>43032</v>
      </c>
      <c r="D779" s="39"/>
      <c r="E779" s="40" t="s">
        <v>3376</v>
      </c>
      <c r="F779" s="129" t="s">
        <v>66</v>
      </c>
      <c r="G779" s="126" t="s">
        <v>75</v>
      </c>
      <c r="H779" s="41" t="s">
        <v>2079</v>
      </c>
      <c r="I779" s="42">
        <v>20000000</v>
      </c>
      <c r="J779" s="131">
        <f t="shared" si="60"/>
        <v>20000000</v>
      </c>
      <c r="K779" s="133" t="s">
        <v>1993</v>
      </c>
      <c r="L779" s="41" t="s">
        <v>2150</v>
      </c>
      <c r="M779" s="127">
        <v>43032</v>
      </c>
      <c r="N779" s="127">
        <v>43092</v>
      </c>
      <c r="O779" s="127">
        <v>43092</v>
      </c>
      <c r="P779" s="134">
        <f t="shared" si="61"/>
        <v>60</v>
      </c>
      <c r="Q779" s="136">
        <f t="shared" si="62"/>
        <v>2</v>
      </c>
      <c r="R779" s="58"/>
      <c r="S779" s="47"/>
      <c r="T779" s="47"/>
      <c r="U779" s="47"/>
      <c r="V779" s="47"/>
      <c r="W779" s="47"/>
      <c r="X779" s="139">
        <f t="shared" si="63"/>
        <v>0</v>
      </c>
      <c r="Y779" s="48"/>
      <c r="Z779" s="49"/>
      <c r="AA779" s="47"/>
      <c r="AB779" s="47"/>
      <c r="AC779" s="47"/>
      <c r="AD779" s="47"/>
      <c r="AE779" s="47"/>
      <c r="AF779" s="47"/>
      <c r="AG779" s="41"/>
      <c r="AH779" s="41"/>
      <c r="AI779" s="41"/>
      <c r="AJ779" s="41"/>
      <c r="AK779" s="51" t="e">
        <f>IF(#REF!="TERMINADO",100,100*(#REF!-M779+1)/P779)</f>
        <v>#REF!</v>
      </c>
      <c r="AL779" s="157"/>
      <c r="AM779" s="59"/>
      <c r="AN779" s="159"/>
      <c r="AO779" s="159"/>
      <c r="AP779" s="159"/>
      <c r="AQ779" s="41"/>
      <c r="AR779" s="107"/>
    </row>
    <row r="780" spans="1:44" s="167" customFormat="1" ht="17" thickTop="1" thickBot="1" x14ac:dyDescent="0.25">
      <c r="A780" s="185">
        <v>776</v>
      </c>
      <c r="B780" s="41" t="s">
        <v>53</v>
      </c>
      <c r="C780" s="39">
        <v>43033</v>
      </c>
      <c r="D780" s="39"/>
      <c r="E780" s="40" t="s">
        <v>3377</v>
      </c>
      <c r="F780" s="129" t="s">
        <v>66</v>
      </c>
      <c r="G780" s="126" t="s">
        <v>75</v>
      </c>
      <c r="H780" s="41" t="s">
        <v>2079</v>
      </c>
      <c r="I780" s="42">
        <v>8375000</v>
      </c>
      <c r="J780" s="131">
        <f t="shared" si="60"/>
        <v>8375000</v>
      </c>
      <c r="K780" s="133" t="s">
        <v>85</v>
      </c>
      <c r="L780" s="41" t="s">
        <v>3378</v>
      </c>
      <c r="M780" s="127">
        <v>43033</v>
      </c>
      <c r="N780" s="127">
        <v>43100</v>
      </c>
      <c r="O780" s="127">
        <v>43100</v>
      </c>
      <c r="P780" s="134">
        <f t="shared" si="61"/>
        <v>67</v>
      </c>
      <c r="Q780" s="136">
        <f t="shared" si="62"/>
        <v>2.2333333333333334</v>
      </c>
      <c r="R780" s="58"/>
      <c r="S780" s="47"/>
      <c r="T780" s="47"/>
      <c r="U780" s="47"/>
      <c r="V780" s="47"/>
      <c r="W780" s="47"/>
      <c r="X780" s="139">
        <f t="shared" si="63"/>
        <v>0</v>
      </c>
      <c r="Y780" s="48"/>
      <c r="Z780" s="49"/>
      <c r="AA780" s="47"/>
      <c r="AB780" s="47"/>
      <c r="AC780" s="47"/>
      <c r="AD780" s="47"/>
      <c r="AE780" s="47"/>
      <c r="AF780" s="47"/>
      <c r="AG780" s="41"/>
      <c r="AH780" s="41"/>
      <c r="AI780" s="41"/>
      <c r="AJ780" s="41"/>
      <c r="AK780" s="51" t="e">
        <f>IF(#REF!="TERMINADO",100,100*(#REF!-M780+1)/P780)</f>
        <v>#REF!</v>
      </c>
      <c r="AL780" s="157"/>
      <c r="AM780" s="59"/>
      <c r="AN780" s="159"/>
      <c r="AO780" s="159"/>
      <c r="AP780" s="159"/>
      <c r="AQ780" s="41"/>
      <c r="AR780" s="107"/>
    </row>
    <row r="781" spans="1:44" s="167" customFormat="1" ht="17" thickTop="1" thickBot="1" x14ac:dyDescent="0.25">
      <c r="A781" s="185">
        <v>777</v>
      </c>
      <c r="B781" s="41" t="s">
        <v>2158</v>
      </c>
      <c r="C781" s="39">
        <v>43033</v>
      </c>
      <c r="D781" s="39"/>
      <c r="E781" s="40" t="s">
        <v>2854</v>
      </c>
      <c r="F781" s="129" t="s">
        <v>66</v>
      </c>
      <c r="G781" s="126" t="s">
        <v>75</v>
      </c>
      <c r="H781" s="41" t="s">
        <v>2079</v>
      </c>
      <c r="I781" s="42">
        <v>12333333</v>
      </c>
      <c r="J781" s="131">
        <f t="shared" si="60"/>
        <v>12333333</v>
      </c>
      <c r="K781" s="133" t="s">
        <v>85</v>
      </c>
      <c r="L781" s="41" t="s">
        <v>3379</v>
      </c>
      <c r="M781" s="127">
        <v>43033</v>
      </c>
      <c r="N781" s="127">
        <v>43100</v>
      </c>
      <c r="O781" s="127">
        <v>43100</v>
      </c>
      <c r="P781" s="134">
        <f t="shared" si="61"/>
        <v>67</v>
      </c>
      <c r="Q781" s="136">
        <f t="shared" si="62"/>
        <v>2.2333333333333334</v>
      </c>
      <c r="R781" s="58"/>
      <c r="S781" s="47"/>
      <c r="T781" s="47"/>
      <c r="U781" s="47"/>
      <c r="V781" s="47"/>
      <c r="W781" s="47"/>
      <c r="X781" s="139">
        <f t="shared" si="63"/>
        <v>0</v>
      </c>
      <c r="Y781" s="48"/>
      <c r="Z781" s="49"/>
      <c r="AA781" s="47"/>
      <c r="AB781" s="47"/>
      <c r="AC781" s="47"/>
      <c r="AD781" s="47"/>
      <c r="AE781" s="47"/>
      <c r="AF781" s="47"/>
      <c r="AG781" s="41"/>
      <c r="AH781" s="41"/>
      <c r="AI781" s="41"/>
      <c r="AJ781" s="41"/>
      <c r="AK781" s="51" t="e">
        <f>IF(#REF!="TERMINADO",100,100*(#REF!-M781+1)/P781)</f>
        <v>#REF!</v>
      </c>
      <c r="AL781" s="157"/>
      <c r="AM781" s="59"/>
      <c r="AN781" s="159"/>
      <c r="AO781" s="159"/>
      <c r="AP781" s="159"/>
      <c r="AQ781" s="41"/>
      <c r="AR781" s="107"/>
    </row>
    <row r="782" spans="1:44" s="167" customFormat="1" ht="17" thickTop="1" thickBot="1" x14ac:dyDescent="0.25">
      <c r="A782" s="185">
        <v>778</v>
      </c>
      <c r="B782" s="41" t="s">
        <v>146</v>
      </c>
      <c r="C782" s="39">
        <v>43033</v>
      </c>
      <c r="D782" s="39"/>
      <c r="E782" s="40" t="s">
        <v>3380</v>
      </c>
      <c r="F782" s="129" t="s">
        <v>66</v>
      </c>
      <c r="G782" s="126" t="s">
        <v>71</v>
      </c>
      <c r="H782" s="41" t="s">
        <v>2079</v>
      </c>
      <c r="I782" s="42">
        <v>6600000</v>
      </c>
      <c r="J782" s="131">
        <f t="shared" si="60"/>
        <v>6600000</v>
      </c>
      <c r="K782" s="133" t="s">
        <v>85</v>
      </c>
      <c r="L782" s="41" t="s">
        <v>360</v>
      </c>
      <c r="M782" s="127">
        <v>43033</v>
      </c>
      <c r="N782" s="127">
        <v>43093</v>
      </c>
      <c r="O782" s="127">
        <v>43093</v>
      </c>
      <c r="P782" s="134">
        <f t="shared" si="61"/>
        <v>60</v>
      </c>
      <c r="Q782" s="136">
        <f t="shared" si="62"/>
        <v>2</v>
      </c>
      <c r="R782" s="58"/>
      <c r="S782" s="47"/>
      <c r="T782" s="47"/>
      <c r="U782" s="47"/>
      <c r="V782" s="47"/>
      <c r="W782" s="47"/>
      <c r="X782" s="139">
        <f t="shared" si="63"/>
        <v>0</v>
      </c>
      <c r="Y782" s="48"/>
      <c r="Z782" s="49"/>
      <c r="AA782" s="47"/>
      <c r="AB782" s="47"/>
      <c r="AC782" s="47"/>
      <c r="AD782" s="47"/>
      <c r="AE782" s="47"/>
      <c r="AF782" s="47"/>
      <c r="AG782" s="41"/>
      <c r="AH782" s="41"/>
      <c r="AI782" s="41"/>
      <c r="AJ782" s="41"/>
      <c r="AK782" s="51" t="e">
        <f>IF(#REF!="TERMINADO",100,100*(#REF!-M782+1)/P782)</f>
        <v>#REF!</v>
      </c>
      <c r="AL782" s="157"/>
      <c r="AM782" s="59"/>
      <c r="AN782" s="159"/>
      <c r="AO782" s="159"/>
      <c r="AP782" s="159"/>
      <c r="AQ782" s="41"/>
      <c r="AR782" s="107"/>
    </row>
    <row r="783" spans="1:44" s="167" customFormat="1" ht="17" thickTop="1" thickBot="1" x14ac:dyDescent="0.25">
      <c r="A783" s="185">
        <v>779</v>
      </c>
      <c r="B783" s="41" t="s">
        <v>146</v>
      </c>
      <c r="C783" s="39">
        <v>43033</v>
      </c>
      <c r="D783" s="39"/>
      <c r="E783" s="40" t="s">
        <v>3381</v>
      </c>
      <c r="F783" s="129" t="s">
        <v>66</v>
      </c>
      <c r="G783" s="126" t="s">
        <v>75</v>
      </c>
      <c r="H783" s="41" t="s">
        <v>2079</v>
      </c>
      <c r="I783" s="42">
        <v>7920000</v>
      </c>
      <c r="J783" s="131">
        <f t="shared" si="60"/>
        <v>7920000</v>
      </c>
      <c r="K783" s="133" t="s">
        <v>85</v>
      </c>
      <c r="L783" s="41" t="s">
        <v>347</v>
      </c>
      <c r="M783" s="127">
        <v>43033</v>
      </c>
      <c r="N783" s="127">
        <v>43093</v>
      </c>
      <c r="O783" s="127">
        <v>43093</v>
      </c>
      <c r="P783" s="134">
        <f t="shared" si="61"/>
        <v>60</v>
      </c>
      <c r="Q783" s="136">
        <f t="shared" si="62"/>
        <v>2</v>
      </c>
      <c r="R783" s="58"/>
      <c r="S783" s="47"/>
      <c r="T783" s="47"/>
      <c r="U783" s="47"/>
      <c r="V783" s="47"/>
      <c r="W783" s="47"/>
      <c r="X783" s="139">
        <f t="shared" si="63"/>
        <v>0</v>
      </c>
      <c r="Y783" s="48"/>
      <c r="Z783" s="49"/>
      <c r="AA783" s="47"/>
      <c r="AB783" s="47"/>
      <c r="AC783" s="47"/>
      <c r="AD783" s="47"/>
      <c r="AE783" s="47"/>
      <c r="AF783" s="47"/>
      <c r="AG783" s="41"/>
      <c r="AH783" s="41"/>
      <c r="AI783" s="41"/>
      <c r="AJ783" s="41"/>
      <c r="AK783" s="51" t="e">
        <f>IF(#REF!="TERMINADO",100,100*(#REF!-M783+1)/P783)</f>
        <v>#REF!</v>
      </c>
      <c r="AL783" s="157"/>
      <c r="AM783" s="59"/>
      <c r="AN783" s="159"/>
      <c r="AO783" s="159"/>
      <c r="AP783" s="159"/>
      <c r="AQ783" s="41"/>
      <c r="AR783" s="107"/>
    </row>
    <row r="784" spans="1:44" s="167" customFormat="1" ht="17" thickTop="1" thickBot="1" x14ac:dyDescent="0.25">
      <c r="A784" s="185">
        <v>780</v>
      </c>
      <c r="B784" s="41" t="s">
        <v>146</v>
      </c>
      <c r="C784" s="39">
        <v>43034</v>
      </c>
      <c r="D784" s="39"/>
      <c r="E784" s="40" t="s">
        <v>3382</v>
      </c>
      <c r="F784" s="129" t="s">
        <v>66</v>
      </c>
      <c r="G784" s="126" t="s">
        <v>75</v>
      </c>
      <c r="H784" s="41" t="s">
        <v>2079</v>
      </c>
      <c r="I784" s="42">
        <v>5250000</v>
      </c>
      <c r="J784" s="131">
        <f t="shared" si="60"/>
        <v>5250000</v>
      </c>
      <c r="K784" s="133" t="s">
        <v>85</v>
      </c>
      <c r="L784" s="41" t="s">
        <v>1884</v>
      </c>
      <c r="M784" s="127">
        <v>43034</v>
      </c>
      <c r="N784" s="127">
        <v>43081</v>
      </c>
      <c r="O784" s="127">
        <v>43081</v>
      </c>
      <c r="P784" s="134">
        <f t="shared" si="61"/>
        <v>47</v>
      </c>
      <c r="Q784" s="136">
        <f t="shared" si="62"/>
        <v>1.5666666666666667</v>
      </c>
      <c r="R784" s="58"/>
      <c r="S784" s="47"/>
      <c r="T784" s="47"/>
      <c r="U784" s="47"/>
      <c r="V784" s="47"/>
      <c r="W784" s="47"/>
      <c r="X784" s="139">
        <f t="shared" si="63"/>
        <v>0</v>
      </c>
      <c r="Y784" s="48"/>
      <c r="Z784" s="49"/>
      <c r="AA784" s="47"/>
      <c r="AB784" s="47"/>
      <c r="AC784" s="47"/>
      <c r="AD784" s="47"/>
      <c r="AE784" s="47"/>
      <c r="AF784" s="47"/>
      <c r="AG784" s="41"/>
      <c r="AH784" s="41"/>
      <c r="AI784" s="41"/>
      <c r="AJ784" s="41"/>
      <c r="AK784" s="51" t="e">
        <f>IF(#REF!="TERMINADO",100,100*(#REF!-M784+1)/P784)</f>
        <v>#REF!</v>
      </c>
      <c r="AL784" s="157"/>
      <c r="AM784" s="59"/>
      <c r="AN784" s="159"/>
      <c r="AO784" s="159"/>
      <c r="AP784" s="159"/>
      <c r="AQ784" s="41"/>
      <c r="AR784" s="107"/>
    </row>
    <row r="785" spans="1:44" s="167" customFormat="1" ht="17" thickTop="1" thickBot="1" x14ac:dyDescent="0.25">
      <c r="A785" s="185">
        <v>781</v>
      </c>
      <c r="B785" s="41" t="s">
        <v>146</v>
      </c>
      <c r="C785" s="39">
        <v>43034</v>
      </c>
      <c r="D785" s="39"/>
      <c r="E785" s="40" t="s">
        <v>3383</v>
      </c>
      <c r="F785" s="129" t="s">
        <v>66</v>
      </c>
      <c r="G785" s="126" t="s">
        <v>75</v>
      </c>
      <c r="H785" s="41" t="s">
        <v>2079</v>
      </c>
      <c r="I785" s="42">
        <v>12500000</v>
      </c>
      <c r="J785" s="131">
        <f t="shared" ref="J785:J814" si="64">+I785+Z785+AB785+AD785+AF785</f>
        <v>12500000</v>
      </c>
      <c r="K785" s="133" t="s">
        <v>85</v>
      </c>
      <c r="L785" s="41" t="s">
        <v>467</v>
      </c>
      <c r="M785" s="127">
        <v>43034</v>
      </c>
      <c r="N785" s="127">
        <v>43100</v>
      </c>
      <c r="O785" s="127">
        <v>43100</v>
      </c>
      <c r="P785" s="134">
        <f t="shared" si="61"/>
        <v>66</v>
      </c>
      <c r="Q785" s="136">
        <f t="shared" si="62"/>
        <v>2.2000000000000002</v>
      </c>
      <c r="R785" s="58"/>
      <c r="S785" s="47"/>
      <c r="T785" s="47"/>
      <c r="U785" s="47"/>
      <c r="V785" s="47"/>
      <c r="W785" s="47"/>
      <c r="X785" s="139">
        <f t="shared" si="63"/>
        <v>0</v>
      </c>
      <c r="Y785" s="48"/>
      <c r="Z785" s="49"/>
      <c r="AA785" s="47"/>
      <c r="AB785" s="47"/>
      <c r="AC785" s="47"/>
      <c r="AD785" s="47"/>
      <c r="AE785" s="47"/>
      <c r="AF785" s="47"/>
      <c r="AG785" s="41"/>
      <c r="AH785" s="41"/>
      <c r="AI785" s="41"/>
      <c r="AJ785" s="41"/>
      <c r="AK785" s="51" t="e">
        <f>IF(#REF!="TERMINADO",100,100*(#REF!-M785+1)/P785)</f>
        <v>#REF!</v>
      </c>
      <c r="AL785" s="157"/>
      <c r="AM785" s="59"/>
      <c r="AN785" s="159"/>
      <c r="AO785" s="159"/>
      <c r="AP785" s="159"/>
      <c r="AQ785" s="41"/>
      <c r="AR785" s="107"/>
    </row>
    <row r="786" spans="1:44" s="167" customFormat="1" ht="17" thickTop="1" thickBot="1" x14ac:dyDescent="0.25">
      <c r="A786" s="185">
        <v>782</v>
      </c>
      <c r="B786" s="41" t="s">
        <v>146</v>
      </c>
      <c r="C786" s="39">
        <v>43035</v>
      </c>
      <c r="D786" s="39"/>
      <c r="E786" s="40" t="s">
        <v>3384</v>
      </c>
      <c r="F786" s="129" t="s">
        <v>66</v>
      </c>
      <c r="G786" s="126" t="s">
        <v>75</v>
      </c>
      <c r="H786" s="41" t="s">
        <v>2079</v>
      </c>
      <c r="I786" s="42">
        <v>8750000</v>
      </c>
      <c r="J786" s="131">
        <f t="shared" si="64"/>
        <v>8750000</v>
      </c>
      <c r="K786" s="133" t="s">
        <v>85</v>
      </c>
      <c r="L786" s="41" t="s">
        <v>1914</v>
      </c>
      <c r="M786" s="127">
        <v>43035</v>
      </c>
      <c r="N786" s="127">
        <v>43100</v>
      </c>
      <c r="O786" s="127">
        <v>43100</v>
      </c>
      <c r="P786" s="134">
        <f t="shared" si="61"/>
        <v>65</v>
      </c>
      <c r="Q786" s="136">
        <f t="shared" si="62"/>
        <v>2.1666666666666665</v>
      </c>
      <c r="R786" s="58"/>
      <c r="S786" s="47"/>
      <c r="T786" s="47"/>
      <c r="U786" s="47"/>
      <c r="V786" s="47"/>
      <c r="W786" s="47"/>
      <c r="X786" s="139">
        <f t="shared" si="63"/>
        <v>0</v>
      </c>
      <c r="Y786" s="48"/>
      <c r="Z786" s="49"/>
      <c r="AA786" s="47"/>
      <c r="AB786" s="47"/>
      <c r="AC786" s="47"/>
      <c r="AD786" s="47"/>
      <c r="AE786" s="47"/>
      <c r="AF786" s="47"/>
      <c r="AG786" s="41"/>
      <c r="AH786" s="41"/>
      <c r="AI786" s="41"/>
      <c r="AJ786" s="41"/>
      <c r="AK786" s="51" t="e">
        <f>IF(#REF!="TERMINADO",100,100*(#REF!-M786+1)/P786)</f>
        <v>#REF!</v>
      </c>
      <c r="AL786" s="157"/>
      <c r="AM786" s="59"/>
      <c r="AN786" s="159"/>
      <c r="AO786" s="159"/>
      <c r="AP786" s="159"/>
      <c r="AQ786" s="41"/>
      <c r="AR786" s="107"/>
    </row>
    <row r="787" spans="1:44" s="167" customFormat="1" ht="17" thickTop="1" thickBot="1" x14ac:dyDescent="0.25">
      <c r="A787" s="185">
        <v>783</v>
      </c>
      <c r="B787" s="41" t="s">
        <v>53</v>
      </c>
      <c r="C787" s="39">
        <v>43038</v>
      </c>
      <c r="D787" s="39"/>
      <c r="E787" s="40" t="s">
        <v>3385</v>
      </c>
      <c r="F787" s="129" t="s">
        <v>66</v>
      </c>
      <c r="G787" s="126" t="s">
        <v>71</v>
      </c>
      <c r="H787" s="41" t="s">
        <v>2079</v>
      </c>
      <c r="I787" s="42">
        <v>5000000</v>
      </c>
      <c r="J787" s="131">
        <f t="shared" si="64"/>
        <v>5000000</v>
      </c>
      <c r="K787" s="133" t="s">
        <v>85</v>
      </c>
      <c r="L787" s="41" t="s">
        <v>2419</v>
      </c>
      <c r="M787" s="127">
        <v>43038</v>
      </c>
      <c r="N787" s="127">
        <v>43098</v>
      </c>
      <c r="O787" s="127">
        <v>43098</v>
      </c>
      <c r="P787" s="134">
        <f t="shared" si="61"/>
        <v>60</v>
      </c>
      <c r="Q787" s="136">
        <f t="shared" si="62"/>
        <v>2</v>
      </c>
      <c r="R787" s="58"/>
      <c r="S787" s="47"/>
      <c r="T787" s="47"/>
      <c r="U787" s="47"/>
      <c r="V787" s="47"/>
      <c r="W787" s="47"/>
      <c r="X787" s="139">
        <f t="shared" si="63"/>
        <v>0</v>
      </c>
      <c r="Y787" s="48"/>
      <c r="Z787" s="49"/>
      <c r="AA787" s="47"/>
      <c r="AB787" s="47"/>
      <c r="AC787" s="47"/>
      <c r="AD787" s="47"/>
      <c r="AE787" s="47"/>
      <c r="AF787" s="47"/>
      <c r="AG787" s="41"/>
      <c r="AH787" s="41"/>
      <c r="AI787" s="41"/>
      <c r="AJ787" s="41"/>
      <c r="AK787" s="51" t="e">
        <f>IF(#REF!="TERMINADO",100,100*(#REF!-M787+1)/P787)</f>
        <v>#REF!</v>
      </c>
      <c r="AL787" s="157"/>
      <c r="AM787" s="59"/>
      <c r="AN787" s="159"/>
      <c r="AO787" s="159"/>
      <c r="AP787" s="159"/>
      <c r="AQ787" s="41"/>
      <c r="AR787" s="107"/>
    </row>
    <row r="788" spans="1:44" s="167" customFormat="1" ht="17" thickTop="1" thickBot="1" x14ac:dyDescent="0.25">
      <c r="A788" s="185">
        <v>784</v>
      </c>
      <c r="B788" s="41" t="s">
        <v>2158</v>
      </c>
      <c r="C788" s="39">
        <v>43038</v>
      </c>
      <c r="D788" s="39"/>
      <c r="E788" s="40" t="s">
        <v>2854</v>
      </c>
      <c r="F788" s="129" t="s">
        <v>66</v>
      </c>
      <c r="G788" s="126" t="s">
        <v>75</v>
      </c>
      <c r="H788" s="41" t="s">
        <v>2079</v>
      </c>
      <c r="I788" s="42">
        <v>6350000</v>
      </c>
      <c r="J788" s="131">
        <f t="shared" si="64"/>
        <v>6350000</v>
      </c>
      <c r="K788" s="133" t="s">
        <v>85</v>
      </c>
      <c r="L788" s="41" t="s">
        <v>523</v>
      </c>
      <c r="M788" s="127">
        <v>43038</v>
      </c>
      <c r="N788" s="127">
        <v>43069</v>
      </c>
      <c r="O788" s="127">
        <v>43069</v>
      </c>
      <c r="P788" s="134">
        <f t="shared" si="61"/>
        <v>31</v>
      </c>
      <c r="Q788" s="136">
        <f t="shared" si="62"/>
        <v>1.0333333333333334</v>
      </c>
      <c r="R788" s="58"/>
      <c r="S788" s="47"/>
      <c r="T788" s="47"/>
      <c r="U788" s="47"/>
      <c r="V788" s="47"/>
      <c r="W788" s="47"/>
      <c r="X788" s="139">
        <f t="shared" si="63"/>
        <v>0</v>
      </c>
      <c r="Y788" s="48"/>
      <c r="Z788" s="49"/>
      <c r="AA788" s="47"/>
      <c r="AB788" s="47"/>
      <c r="AC788" s="47"/>
      <c r="AD788" s="47"/>
      <c r="AE788" s="47"/>
      <c r="AF788" s="47"/>
      <c r="AG788" s="41"/>
      <c r="AH788" s="41"/>
      <c r="AI788" s="41"/>
      <c r="AJ788" s="41"/>
      <c r="AK788" s="51" t="e">
        <f>IF(#REF!="TERMINADO",100,100*(#REF!-M788+1)/P788)</f>
        <v>#REF!</v>
      </c>
      <c r="AL788" s="157"/>
      <c r="AM788" s="59"/>
      <c r="AN788" s="159"/>
      <c r="AO788" s="159"/>
      <c r="AP788" s="159"/>
      <c r="AQ788" s="41"/>
      <c r="AR788" s="107"/>
    </row>
    <row r="789" spans="1:44" s="167" customFormat="1" ht="17" thickTop="1" thickBot="1" x14ac:dyDescent="0.25">
      <c r="A789" s="185">
        <v>785</v>
      </c>
      <c r="B789" s="41" t="s">
        <v>146</v>
      </c>
      <c r="C789" s="39">
        <v>43038</v>
      </c>
      <c r="D789" s="39"/>
      <c r="E789" s="40" t="s">
        <v>3386</v>
      </c>
      <c r="F789" s="129" t="s">
        <v>66</v>
      </c>
      <c r="G789" s="126" t="s">
        <v>75</v>
      </c>
      <c r="H789" s="41" t="s">
        <v>2079</v>
      </c>
      <c r="I789" s="42">
        <v>9000000</v>
      </c>
      <c r="J789" s="131">
        <f t="shared" si="64"/>
        <v>9000000</v>
      </c>
      <c r="K789" s="133" t="s">
        <v>85</v>
      </c>
      <c r="L789" s="41" t="s">
        <v>1876</v>
      </c>
      <c r="M789" s="127">
        <v>43038</v>
      </c>
      <c r="N789" s="127">
        <v>43098</v>
      </c>
      <c r="O789" s="127">
        <v>43098</v>
      </c>
      <c r="P789" s="134">
        <f t="shared" si="61"/>
        <v>60</v>
      </c>
      <c r="Q789" s="136">
        <f t="shared" si="62"/>
        <v>2</v>
      </c>
      <c r="R789" s="58"/>
      <c r="S789" s="47"/>
      <c r="T789" s="47"/>
      <c r="U789" s="47"/>
      <c r="V789" s="47"/>
      <c r="W789" s="47"/>
      <c r="X789" s="139">
        <f t="shared" si="63"/>
        <v>0</v>
      </c>
      <c r="Y789" s="48"/>
      <c r="Z789" s="49"/>
      <c r="AA789" s="47"/>
      <c r="AB789" s="47"/>
      <c r="AC789" s="47"/>
      <c r="AD789" s="47"/>
      <c r="AE789" s="47"/>
      <c r="AF789" s="47"/>
      <c r="AG789" s="41"/>
      <c r="AH789" s="41"/>
      <c r="AI789" s="41"/>
      <c r="AJ789" s="41"/>
      <c r="AK789" s="51" t="e">
        <f>IF(#REF!="TERMINADO",100,100*(#REF!-M789+1)/P789)</f>
        <v>#REF!</v>
      </c>
      <c r="AL789" s="157"/>
      <c r="AM789" s="59"/>
      <c r="AN789" s="159"/>
      <c r="AO789" s="159"/>
      <c r="AP789" s="159"/>
      <c r="AQ789" s="41"/>
      <c r="AR789" s="107"/>
    </row>
    <row r="790" spans="1:44" s="167" customFormat="1" ht="17" thickTop="1" thickBot="1" x14ac:dyDescent="0.25">
      <c r="A790" s="185">
        <v>786</v>
      </c>
      <c r="B790" s="41" t="s">
        <v>146</v>
      </c>
      <c r="C790" s="39">
        <v>43039</v>
      </c>
      <c r="D790" s="39"/>
      <c r="E790" s="40" t="s">
        <v>3387</v>
      </c>
      <c r="F790" s="129" t="s">
        <v>66</v>
      </c>
      <c r="G790" s="126" t="s">
        <v>75</v>
      </c>
      <c r="H790" s="41" t="s">
        <v>2079</v>
      </c>
      <c r="I790" s="42">
        <v>10000000</v>
      </c>
      <c r="J790" s="131">
        <f t="shared" si="64"/>
        <v>10000000</v>
      </c>
      <c r="K790" s="133" t="s">
        <v>85</v>
      </c>
      <c r="L790" s="41" t="s">
        <v>2214</v>
      </c>
      <c r="M790" s="127">
        <v>43039</v>
      </c>
      <c r="N790" s="127">
        <v>43100</v>
      </c>
      <c r="O790" s="127">
        <v>43100</v>
      </c>
      <c r="P790" s="134">
        <f t="shared" si="61"/>
        <v>61</v>
      </c>
      <c r="Q790" s="136">
        <f t="shared" si="62"/>
        <v>2.0333333333333332</v>
      </c>
      <c r="R790" s="58"/>
      <c r="S790" s="47"/>
      <c r="T790" s="47"/>
      <c r="U790" s="47"/>
      <c r="V790" s="47"/>
      <c r="W790" s="47"/>
      <c r="X790" s="139">
        <f t="shared" si="63"/>
        <v>0</v>
      </c>
      <c r="Y790" s="48"/>
      <c r="Z790" s="49"/>
      <c r="AA790" s="47"/>
      <c r="AB790" s="47"/>
      <c r="AC790" s="47"/>
      <c r="AD790" s="47"/>
      <c r="AE790" s="47"/>
      <c r="AF790" s="47"/>
      <c r="AG790" s="41"/>
      <c r="AH790" s="41"/>
      <c r="AI790" s="41"/>
      <c r="AJ790" s="41"/>
      <c r="AK790" s="51" t="e">
        <f>IF(#REF!="TERMINADO",100,100*(#REF!-M790+1)/P790)</f>
        <v>#REF!</v>
      </c>
      <c r="AL790" s="157"/>
      <c r="AM790" s="59"/>
      <c r="AN790" s="159"/>
      <c r="AO790" s="159"/>
      <c r="AP790" s="159"/>
      <c r="AQ790" s="41"/>
      <c r="AR790" s="107"/>
    </row>
    <row r="791" spans="1:44" s="167" customFormat="1" ht="17" thickTop="1" thickBot="1" x14ac:dyDescent="0.25">
      <c r="A791" s="185">
        <v>787</v>
      </c>
      <c r="B791" s="41" t="s">
        <v>175</v>
      </c>
      <c r="C791" s="39">
        <v>43039</v>
      </c>
      <c r="D791" s="39"/>
      <c r="E791" s="40" t="s">
        <v>3388</v>
      </c>
      <c r="F791" s="129" t="s">
        <v>66</v>
      </c>
      <c r="G791" s="126" t="s">
        <v>75</v>
      </c>
      <c r="H791" s="41" t="s">
        <v>2079</v>
      </c>
      <c r="I791" s="42">
        <v>10600000</v>
      </c>
      <c r="J791" s="131">
        <f t="shared" si="64"/>
        <v>10600000</v>
      </c>
      <c r="K791" s="133" t="s">
        <v>85</v>
      </c>
      <c r="L791" s="41" t="s">
        <v>3389</v>
      </c>
      <c r="M791" s="127">
        <v>43039</v>
      </c>
      <c r="N791" s="127">
        <v>43099</v>
      </c>
      <c r="O791" s="127">
        <v>43099</v>
      </c>
      <c r="P791" s="134">
        <f t="shared" si="61"/>
        <v>60</v>
      </c>
      <c r="Q791" s="136">
        <f t="shared" si="62"/>
        <v>2</v>
      </c>
      <c r="R791" s="58"/>
      <c r="S791" s="47"/>
      <c r="T791" s="47"/>
      <c r="U791" s="47"/>
      <c r="V791" s="47"/>
      <c r="W791" s="47"/>
      <c r="X791" s="139">
        <f t="shared" si="63"/>
        <v>0</v>
      </c>
      <c r="Y791" s="48"/>
      <c r="Z791" s="49"/>
      <c r="AA791" s="47"/>
      <c r="AB791" s="47"/>
      <c r="AC791" s="47"/>
      <c r="AD791" s="47"/>
      <c r="AE791" s="47"/>
      <c r="AF791" s="47"/>
      <c r="AG791" s="41"/>
      <c r="AH791" s="41"/>
      <c r="AI791" s="41"/>
      <c r="AJ791" s="41"/>
      <c r="AK791" s="51" t="e">
        <f>IF(#REF!="TERMINADO",100,100*(#REF!-M791+1)/P791)</f>
        <v>#REF!</v>
      </c>
      <c r="AL791" s="157"/>
      <c r="AM791" s="59"/>
      <c r="AN791" s="159"/>
      <c r="AO791" s="159"/>
      <c r="AP791" s="159"/>
      <c r="AQ791" s="41"/>
      <c r="AR791" s="107"/>
    </row>
    <row r="792" spans="1:44" s="167" customFormat="1" ht="17" thickTop="1" thickBot="1" x14ac:dyDescent="0.25">
      <c r="A792" s="185">
        <v>788</v>
      </c>
      <c r="B792" s="41" t="s">
        <v>2160</v>
      </c>
      <c r="C792" s="39">
        <v>43040</v>
      </c>
      <c r="D792" s="39"/>
      <c r="E792" s="40" t="s">
        <v>3390</v>
      </c>
      <c r="F792" s="129" t="s">
        <v>66</v>
      </c>
      <c r="G792" s="126" t="s">
        <v>75</v>
      </c>
      <c r="H792" s="41" t="s">
        <v>2079</v>
      </c>
      <c r="I792" s="42">
        <v>9000000</v>
      </c>
      <c r="J792" s="131">
        <f t="shared" si="64"/>
        <v>9000000</v>
      </c>
      <c r="K792" s="133" t="s">
        <v>85</v>
      </c>
      <c r="L792" s="41" t="s">
        <v>3391</v>
      </c>
      <c r="M792" s="127">
        <v>43040</v>
      </c>
      <c r="N792" s="127">
        <v>43100</v>
      </c>
      <c r="O792" s="127">
        <v>43100</v>
      </c>
      <c r="P792" s="134">
        <f t="shared" si="61"/>
        <v>60</v>
      </c>
      <c r="Q792" s="136">
        <f t="shared" si="62"/>
        <v>2</v>
      </c>
      <c r="R792" s="58"/>
      <c r="S792" s="47"/>
      <c r="T792" s="47"/>
      <c r="U792" s="47"/>
      <c r="V792" s="47"/>
      <c r="W792" s="47"/>
      <c r="X792" s="139">
        <f t="shared" si="63"/>
        <v>0</v>
      </c>
      <c r="Y792" s="48"/>
      <c r="Z792" s="49"/>
      <c r="AA792" s="47"/>
      <c r="AB792" s="47"/>
      <c r="AC792" s="47"/>
      <c r="AD792" s="47"/>
      <c r="AE792" s="47"/>
      <c r="AF792" s="47"/>
      <c r="AG792" s="41"/>
      <c r="AH792" s="41"/>
      <c r="AI792" s="41"/>
      <c r="AJ792" s="41"/>
      <c r="AK792" s="51" t="e">
        <f>IF(#REF!="TERMINADO",100,100*(#REF!-M792+1)/P792)</f>
        <v>#REF!</v>
      </c>
      <c r="AL792" s="157"/>
      <c r="AM792" s="59"/>
      <c r="AN792" s="159"/>
      <c r="AO792" s="159"/>
      <c r="AP792" s="159"/>
      <c r="AQ792" s="41"/>
      <c r="AR792" s="107"/>
    </row>
    <row r="793" spans="1:44" s="167" customFormat="1" ht="17" thickTop="1" thickBot="1" x14ac:dyDescent="0.25">
      <c r="A793" s="185">
        <v>789</v>
      </c>
      <c r="B793" s="41" t="s">
        <v>53</v>
      </c>
      <c r="C793" s="39">
        <v>43040</v>
      </c>
      <c r="D793" s="39"/>
      <c r="E793" s="40" t="s">
        <v>3392</v>
      </c>
      <c r="F793" s="129" t="s">
        <v>66</v>
      </c>
      <c r="G793" s="126" t="s">
        <v>71</v>
      </c>
      <c r="H793" s="41" t="s">
        <v>2079</v>
      </c>
      <c r="I793" s="42">
        <v>2200000</v>
      </c>
      <c r="J793" s="131">
        <f t="shared" si="64"/>
        <v>2200000</v>
      </c>
      <c r="K793" s="133" t="s">
        <v>85</v>
      </c>
      <c r="L793" s="41" t="s">
        <v>3393</v>
      </c>
      <c r="M793" s="127">
        <v>43040</v>
      </c>
      <c r="N793" s="127">
        <v>43069</v>
      </c>
      <c r="O793" s="127">
        <v>43069</v>
      </c>
      <c r="P793" s="134">
        <f t="shared" si="61"/>
        <v>29</v>
      </c>
      <c r="Q793" s="136">
        <f t="shared" si="62"/>
        <v>0.96666666666666667</v>
      </c>
      <c r="R793" s="58"/>
      <c r="S793" s="47"/>
      <c r="T793" s="47"/>
      <c r="U793" s="47"/>
      <c r="V793" s="47"/>
      <c r="W793" s="47"/>
      <c r="X793" s="139">
        <f t="shared" si="63"/>
        <v>0</v>
      </c>
      <c r="Y793" s="48"/>
      <c r="Z793" s="49"/>
      <c r="AA793" s="47"/>
      <c r="AB793" s="47"/>
      <c r="AC793" s="47"/>
      <c r="AD793" s="47"/>
      <c r="AE793" s="47"/>
      <c r="AF793" s="47"/>
      <c r="AG793" s="41"/>
      <c r="AH793" s="41"/>
      <c r="AI793" s="41"/>
      <c r="AJ793" s="41"/>
      <c r="AK793" s="51" t="e">
        <f>IF(#REF!="TERMINADO",100,100*(#REF!-M793+1)/P793)</f>
        <v>#REF!</v>
      </c>
      <c r="AL793" s="157"/>
      <c r="AM793" s="59" t="s">
        <v>2586</v>
      </c>
      <c r="AN793" s="159"/>
      <c r="AO793" s="159"/>
      <c r="AP793" s="159"/>
      <c r="AQ793" s="41"/>
      <c r="AR793" s="107"/>
    </row>
    <row r="794" spans="1:44" s="167" customFormat="1" ht="15.75" customHeight="1" thickTop="1" thickBot="1" x14ac:dyDescent="0.25">
      <c r="A794" s="185">
        <v>790</v>
      </c>
      <c r="B794" s="41" t="s">
        <v>146</v>
      </c>
      <c r="C794" s="39">
        <v>43040</v>
      </c>
      <c r="D794" s="39"/>
      <c r="E794" s="40" t="s">
        <v>3394</v>
      </c>
      <c r="F794" s="129" t="s">
        <v>66</v>
      </c>
      <c r="G794" s="126" t="s">
        <v>71</v>
      </c>
      <c r="H794" s="41" t="s">
        <v>2079</v>
      </c>
      <c r="I794" s="42">
        <v>4400000</v>
      </c>
      <c r="J794" s="131">
        <f t="shared" si="64"/>
        <v>4400000</v>
      </c>
      <c r="K794" s="133" t="s">
        <v>85</v>
      </c>
      <c r="L794" s="41" t="s">
        <v>2608</v>
      </c>
      <c r="M794" s="127">
        <v>43040</v>
      </c>
      <c r="N794" s="127">
        <v>43100</v>
      </c>
      <c r="O794" s="127">
        <v>43100</v>
      </c>
      <c r="P794" s="134">
        <f t="shared" si="61"/>
        <v>60</v>
      </c>
      <c r="Q794" s="136">
        <f t="shared" si="62"/>
        <v>2</v>
      </c>
      <c r="R794" s="58"/>
      <c r="S794" s="47"/>
      <c r="T794" s="47"/>
      <c r="U794" s="47"/>
      <c r="V794" s="47"/>
      <c r="W794" s="47"/>
      <c r="X794" s="139">
        <f t="shared" si="63"/>
        <v>0</v>
      </c>
      <c r="Y794" s="48"/>
      <c r="Z794" s="49"/>
      <c r="AA794" s="47"/>
      <c r="AB794" s="47"/>
      <c r="AC794" s="47"/>
      <c r="AD794" s="47"/>
      <c r="AE794" s="47"/>
      <c r="AF794" s="47"/>
      <c r="AG794" s="41"/>
      <c r="AH794" s="41"/>
      <c r="AI794" s="41"/>
      <c r="AJ794" s="41"/>
      <c r="AK794" s="51" t="e">
        <f>IF(#REF!="TERMINADO",100,100*(#REF!-M794+1)/P794)</f>
        <v>#REF!</v>
      </c>
      <c r="AL794" s="157"/>
      <c r="AM794" s="59" t="s">
        <v>2586</v>
      </c>
      <c r="AN794" s="159"/>
      <c r="AO794" s="159"/>
      <c r="AP794" s="159"/>
      <c r="AQ794" s="41"/>
      <c r="AR794" s="107"/>
    </row>
    <row r="795" spans="1:44" s="167" customFormat="1" ht="13.5" customHeight="1" thickTop="1" thickBot="1" x14ac:dyDescent="0.25">
      <c r="A795" s="185">
        <v>791</v>
      </c>
      <c r="B795" s="41" t="s">
        <v>146</v>
      </c>
      <c r="C795" s="39">
        <v>43041</v>
      </c>
      <c r="D795" s="39"/>
      <c r="E795" s="40" t="s">
        <v>3395</v>
      </c>
      <c r="F795" s="129" t="s">
        <v>66</v>
      </c>
      <c r="G795" s="126" t="s">
        <v>71</v>
      </c>
      <c r="H795" s="41" t="s">
        <v>2079</v>
      </c>
      <c r="I795" s="42">
        <v>6000000</v>
      </c>
      <c r="J795" s="131">
        <f t="shared" si="64"/>
        <v>6000000</v>
      </c>
      <c r="K795" s="133" t="s">
        <v>85</v>
      </c>
      <c r="L795" s="41" t="s">
        <v>2622</v>
      </c>
      <c r="M795" s="127">
        <v>43041</v>
      </c>
      <c r="N795" s="127">
        <v>43100</v>
      </c>
      <c r="O795" s="127">
        <v>43100</v>
      </c>
      <c r="P795" s="134">
        <f t="shared" si="61"/>
        <v>59</v>
      </c>
      <c r="Q795" s="136">
        <f t="shared" si="62"/>
        <v>1.9666666666666666</v>
      </c>
      <c r="R795" s="58"/>
      <c r="S795" s="47"/>
      <c r="T795" s="47"/>
      <c r="U795" s="47"/>
      <c r="V795" s="47"/>
      <c r="W795" s="47"/>
      <c r="X795" s="139">
        <f t="shared" si="63"/>
        <v>0</v>
      </c>
      <c r="Y795" s="48"/>
      <c r="Z795" s="49"/>
      <c r="AA795" s="47"/>
      <c r="AB795" s="47"/>
      <c r="AC795" s="47"/>
      <c r="AD795" s="47"/>
      <c r="AE795" s="47"/>
      <c r="AF795" s="47"/>
      <c r="AG795" s="41"/>
      <c r="AH795" s="41"/>
      <c r="AI795" s="41"/>
      <c r="AJ795" s="41"/>
      <c r="AK795" s="51" t="e">
        <f>IF(#REF!="TERMINADO",100,100*(#REF!-M795+1)/P795)</f>
        <v>#REF!</v>
      </c>
      <c r="AL795" s="157"/>
      <c r="AM795" s="59" t="s">
        <v>2586</v>
      </c>
      <c r="AN795" s="159"/>
      <c r="AO795" s="159"/>
      <c r="AP795" s="159"/>
      <c r="AQ795" s="41"/>
      <c r="AR795" s="107"/>
    </row>
    <row r="796" spans="1:44" s="167" customFormat="1" ht="13.5" customHeight="1" thickTop="1" thickBot="1" x14ac:dyDescent="0.25">
      <c r="A796" s="185">
        <v>792</v>
      </c>
      <c r="B796" s="41" t="s">
        <v>3396</v>
      </c>
      <c r="C796" s="39">
        <v>43046</v>
      </c>
      <c r="D796" s="39"/>
      <c r="E796" s="40" t="s">
        <v>2722</v>
      </c>
      <c r="F796" s="129" t="s">
        <v>66</v>
      </c>
      <c r="G796" s="126" t="s">
        <v>75</v>
      </c>
      <c r="H796" s="41" t="s">
        <v>2079</v>
      </c>
      <c r="I796" s="42">
        <v>6350000</v>
      </c>
      <c r="J796" s="131">
        <f t="shared" si="64"/>
        <v>6350000</v>
      </c>
      <c r="K796" s="133" t="s">
        <v>85</v>
      </c>
      <c r="L796" s="41" t="s">
        <v>437</v>
      </c>
      <c r="M796" s="127">
        <v>43046</v>
      </c>
      <c r="N796" s="127">
        <v>43079</v>
      </c>
      <c r="O796" s="127">
        <v>43079</v>
      </c>
      <c r="P796" s="134">
        <f t="shared" si="61"/>
        <v>33</v>
      </c>
      <c r="Q796" s="136">
        <f t="shared" si="62"/>
        <v>1.1000000000000001</v>
      </c>
      <c r="R796" s="58"/>
      <c r="S796" s="47"/>
      <c r="T796" s="47"/>
      <c r="U796" s="47"/>
      <c r="V796" s="47"/>
      <c r="W796" s="47"/>
      <c r="X796" s="139">
        <f t="shared" si="63"/>
        <v>0</v>
      </c>
      <c r="Y796" s="48"/>
      <c r="Z796" s="49"/>
      <c r="AA796" s="47"/>
      <c r="AB796" s="47"/>
      <c r="AC796" s="47"/>
      <c r="AD796" s="47"/>
      <c r="AE796" s="47"/>
      <c r="AF796" s="47"/>
      <c r="AG796" s="41"/>
      <c r="AH796" s="41"/>
      <c r="AI796" s="41"/>
      <c r="AJ796" s="41"/>
      <c r="AK796" s="51" t="e">
        <f>IF(#REF!="TERMINADO",100,100*(#REF!-M796+1)/P796)</f>
        <v>#REF!</v>
      </c>
      <c r="AL796" s="157"/>
      <c r="AM796" s="59"/>
      <c r="AN796" s="159"/>
      <c r="AO796" s="159"/>
      <c r="AP796" s="159"/>
      <c r="AQ796" s="41"/>
      <c r="AR796" s="107"/>
    </row>
    <row r="797" spans="1:44" s="167" customFormat="1" ht="17.25" customHeight="1" thickTop="1" thickBot="1" x14ac:dyDescent="0.25">
      <c r="A797" s="185">
        <v>793</v>
      </c>
      <c r="B797" s="41" t="s">
        <v>146</v>
      </c>
      <c r="C797" s="39">
        <v>43047</v>
      </c>
      <c r="D797" s="39"/>
      <c r="E797" s="40" t="s">
        <v>3397</v>
      </c>
      <c r="F797" s="129" t="s">
        <v>66</v>
      </c>
      <c r="G797" s="126" t="s">
        <v>71</v>
      </c>
      <c r="H797" s="41" t="s">
        <v>2079</v>
      </c>
      <c r="I797" s="42">
        <v>7000000</v>
      </c>
      <c r="J797" s="131">
        <f t="shared" si="64"/>
        <v>7000000</v>
      </c>
      <c r="K797" s="133" t="s">
        <v>85</v>
      </c>
      <c r="L797" s="41" t="s">
        <v>3398</v>
      </c>
      <c r="M797" s="127">
        <v>43047</v>
      </c>
      <c r="N797" s="127">
        <v>43100</v>
      </c>
      <c r="O797" s="127">
        <v>43100</v>
      </c>
      <c r="P797" s="134">
        <f t="shared" si="61"/>
        <v>53</v>
      </c>
      <c r="Q797" s="136">
        <f t="shared" si="62"/>
        <v>1.7666666666666666</v>
      </c>
      <c r="R797" s="58"/>
      <c r="S797" s="47"/>
      <c r="T797" s="47"/>
      <c r="U797" s="47"/>
      <c r="V797" s="47"/>
      <c r="W797" s="47"/>
      <c r="X797" s="139">
        <f t="shared" si="63"/>
        <v>0</v>
      </c>
      <c r="Y797" s="48"/>
      <c r="Z797" s="49"/>
      <c r="AA797" s="47"/>
      <c r="AB797" s="47"/>
      <c r="AC797" s="47"/>
      <c r="AD797" s="47"/>
      <c r="AE797" s="47"/>
      <c r="AF797" s="47"/>
      <c r="AG797" s="41"/>
      <c r="AH797" s="41"/>
      <c r="AI797" s="41"/>
      <c r="AJ797" s="41"/>
      <c r="AK797" s="51" t="e">
        <f>IF(#REF!="TERMINADO",100,100*(#REF!-M797+1)/P797)</f>
        <v>#REF!</v>
      </c>
      <c r="AL797" s="157"/>
      <c r="AM797" s="59" t="s">
        <v>2593</v>
      </c>
      <c r="AN797" s="159"/>
      <c r="AO797" s="159"/>
      <c r="AP797" s="159"/>
      <c r="AQ797" s="41"/>
      <c r="AR797" s="107"/>
    </row>
    <row r="798" spans="1:44" s="167" customFormat="1" ht="17" thickTop="1" thickBot="1" x14ac:dyDescent="0.25">
      <c r="A798" s="185">
        <v>794</v>
      </c>
      <c r="B798" s="41" t="s">
        <v>3399</v>
      </c>
      <c r="C798" s="39">
        <v>43047</v>
      </c>
      <c r="D798" s="39"/>
      <c r="E798" s="40" t="s">
        <v>3400</v>
      </c>
      <c r="F798" s="129" t="s">
        <v>66</v>
      </c>
      <c r="G798" s="126" t="s">
        <v>75</v>
      </c>
      <c r="H798" s="41" t="s">
        <v>2079</v>
      </c>
      <c r="I798" s="42">
        <v>5940000</v>
      </c>
      <c r="J798" s="131">
        <f t="shared" si="64"/>
        <v>5940000</v>
      </c>
      <c r="K798" s="133" t="s">
        <v>85</v>
      </c>
      <c r="L798" s="41" t="s">
        <v>3401</v>
      </c>
      <c r="M798" s="127">
        <v>43047</v>
      </c>
      <c r="N798" s="127">
        <v>43091</v>
      </c>
      <c r="O798" s="127">
        <v>43091</v>
      </c>
      <c r="P798" s="134">
        <f t="shared" si="61"/>
        <v>44</v>
      </c>
      <c r="Q798" s="136">
        <f t="shared" si="62"/>
        <v>1.4666666666666666</v>
      </c>
      <c r="R798" s="58"/>
      <c r="S798" s="47"/>
      <c r="T798" s="47"/>
      <c r="U798" s="47"/>
      <c r="V798" s="47"/>
      <c r="W798" s="47"/>
      <c r="X798" s="139">
        <f t="shared" si="63"/>
        <v>0</v>
      </c>
      <c r="Y798" s="48"/>
      <c r="Z798" s="49"/>
      <c r="AA798" s="47"/>
      <c r="AB798" s="47"/>
      <c r="AC798" s="47"/>
      <c r="AD798" s="47"/>
      <c r="AE798" s="47"/>
      <c r="AF798" s="47"/>
      <c r="AG798" s="41"/>
      <c r="AH798" s="41"/>
      <c r="AI798" s="41"/>
      <c r="AJ798" s="41"/>
      <c r="AK798" s="51" t="e">
        <f>IF(#REF!="TERMINADO",100,100*(#REF!-M798+1)/P798)</f>
        <v>#REF!</v>
      </c>
      <c r="AL798" s="157"/>
      <c r="AM798" s="59"/>
      <c r="AN798" s="159"/>
      <c r="AO798" s="159"/>
      <c r="AP798" s="159"/>
      <c r="AQ798" s="41"/>
      <c r="AR798" s="107"/>
    </row>
    <row r="799" spans="1:44" s="167" customFormat="1" ht="15" customHeight="1" thickTop="1" thickBot="1" x14ac:dyDescent="0.25">
      <c r="A799" s="185">
        <v>795</v>
      </c>
      <c r="B799" s="41" t="s">
        <v>53</v>
      </c>
      <c r="C799" s="39">
        <v>43047</v>
      </c>
      <c r="D799" s="39"/>
      <c r="E799" s="40" t="s">
        <v>3402</v>
      </c>
      <c r="F799" s="129" t="s">
        <v>66</v>
      </c>
      <c r="G799" s="126" t="s">
        <v>71</v>
      </c>
      <c r="H799" s="41" t="s">
        <v>2079</v>
      </c>
      <c r="I799" s="42">
        <v>15000000</v>
      </c>
      <c r="J799" s="131">
        <f t="shared" si="64"/>
        <v>15000000</v>
      </c>
      <c r="K799" s="133" t="s">
        <v>85</v>
      </c>
      <c r="L799" s="41" t="s">
        <v>3403</v>
      </c>
      <c r="M799" s="127">
        <v>43047</v>
      </c>
      <c r="N799" s="127">
        <v>43100</v>
      </c>
      <c r="O799" s="127">
        <v>43100</v>
      </c>
      <c r="P799" s="134">
        <f t="shared" si="61"/>
        <v>53</v>
      </c>
      <c r="Q799" s="136">
        <f t="shared" si="62"/>
        <v>1.7666666666666666</v>
      </c>
      <c r="R799" s="58"/>
      <c r="S799" s="47"/>
      <c r="T799" s="47"/>
      <c r="U799" s="47"/>
      <c r="V799" s="47"/>
      <c r="W799" s="47"/>
      <c r="X799" s="139">
        <f t="shared" si="63"/>
        <v>0</v>
      </c>
      <c r="Y799" s="48"/>
      <c r="Z799" s="49"/>
      <c r="AA799" s="47"/>
      <c r="AB799" s="47"/>
      <c r="AC799" s="47"/>
      <c r="AD799" s="47"/>
      <c r="AE799" s="47"/>
      <c r="AF799" s="47"/>
      <c r="AG799" s="41"/>
      <c r="AH799" s="41"/>
      <c r="AI799" s="41"/>
      <c r="AJ799" s="41"/>
      <c r="AK799" s="51" t="e">
        <f>IF(#REF!="TERMINADO",100,100*(#REF!-M799+1)/P799)</f>
        <v>#REF!</v>
      </c>
      <c r="AL799" s="157"/>
      <c r="AM799" s="59"/>
      <c r="AN799" s="159"/>
      <c r="AO799" s="159"/>
      <c r="AP799" s="159"/>
      <c r="AQ799" s="41"/>
      <c r="AR799" s="107"/>
    </row>
    <row r="800" spans="1:44" s="167" customFormat="1" ht="17" thickTop="1" thickBot="1" x14ac:dyDescent="0.25">
      <c r="A800" s="185">
        <v>796</v>
      </c>
      <c r="B800" s="41" t="s">
        <v>597</v>
      </c>
      <c r="C800" s="39">
        <v>43047</v>
      </c>
      <c r="D800" s="39" t="s">
        <v>3404</v>
      </c>
      <c r="E800" s="40" t="s">
        <v>3405</v>
      </c>
      <c r="F800" s="129" t="s">
        <v>74</v>
      </c>
      <c r="G800" s="126" t="s">
        <v>67</v>
      </c>
      <c r="H800" s="41" t="s">
        <v>2079</v>
      </c>
      <c r="I800" s="42">
        <v>0</v>
      </c>
      <c r="J800" s="131">
        <f t="shared" si="64"/>
        <v>0</v>
      </c>
      <c r="K800" s="133" t="s">
        <v>1993</v>
      </c>
      <c r="L800" s="41" t="s">
        <v>3406</v>
      </c>
      <c r="M800" s="127">
        <v>43047</v>
      </c>
      <c r="N800" s="127">
        <v>43076</v>
      </c>
      <c r="O800" s="127">
        <v>43076</v>
      </c>
      <c r="P800" s="134">
        <f t="shared" si="61"/>
        <v>29</v>
      </c>
      <c r="Q800" s="136">
        <f t="shared" si="62"/>
        <v>0.96666666666666667</v>
      </c>
      <c r="R800" s="58"/>
      <c r="S800" s="47"/>
      <c r="T800" s="47"/>
      <c r="U800" s="47"/>
      <c r="V800" s="47"/>
      <c r="W800" s="47"/>
      <c r="X800" s="139">
        <f t="shared" si="63"/>
        <v>0</v>
      </c>
      <c r="Y800" s="48"/>
      <c r="Z800" s="49"/>
      <c r="AA800" s="47"/>
      <c r="AB800" s="47"/>
      <c r="AC800" s="47"/>
      <c r="AD800" s="47"/>
      <c r="AE800" s="47"/>
      <c r="AF800" s="47"/>
      <c r="AG800" s="41"/>
      <c r="AH800" s="41"/>
      <c r="AI800" s="41"/>
      <c r="AJ800" s="41"/>
      <c r="AK800" s="51" t="e">
        <f>IF(#REF!="TERMINADO",100,100*(#REF!-M800+1)/P800)</f>
        <v>#REF!</v>
      </c>
      <c r="AL800" s="157"/>
      <c r="AM800" s="59"/>
      <c r="AN800" s="159"/>
      <c r="AO800" s="159"/>
      <c r="AP800" s="159"/>
      <c r="AQ800" s="41"/>
      <c r="AR800" s="107"/>
    </row>
    <row r="801" spans="1:44" s="167" customFormat="1" ht="17" thickTop="1" thickBot="1" x14ac:dyDescent="0.25">
      <c r="A801" s="185">
        <v>797</v>
      </c>
      <c r="B801" s="41" t="s">
        <v>53</v>
      </c>
      <c r="C801" s="39">
        <v>43048</v>
      </c>
      <c r="D801" s="39"/>
      <c r="E801" s="40" t="s">
        <v>3407</v>
      </c>
      <c r="F801" s="129" t="s">
        <v>66</v>
      </c>
      <c r="G801" s="126" t="s">
        <v>71</v>
      </c>
      <c r="H801" s="41" t="s">
        <v>2079</v>
      </c>
      <c r="I801" s="42">
        <v>7500000</v>
      </c>
      <c r="J801" s="131">
        <f t="shared" si="64"/>
        <v>7500000</v>
      </c>
      <c r="K801" s="133" t="s">
        <v>85</v>
      </c>
      <c r="L801" s="41" t="s">
        <v>3408</v>
      </c>
      <c r="M801" s="127">
        <v>43048</v>
      </c>
      <c r="N801" s="127">
        <v>43100</v>
      </c>
      <c r="O801" s="127">
        <v>43100</v>
      </c>
      <c r="P801" s="134">
        <f t="shared" si="61"/>
        <v>52</v>
      </c>
      <c r="Q801" s="136">
        <f t="shared" si="62"/>
        <v>1.7333333333333334</v>
      </c>
      <c r="R801" s="58"/>
      <c r="S801" s="47"/>
      <c r="T801" s="47"/>
      <c r="U801" s="47"/>
      <c r="V801" s="47"/>
      <c r="W801" s="47"/>
      <c r="X801" s="139">
        <f t="shared" si="63"/>
        <v>0</v>
      </c>
      <c r="Y801" s="48"/>
      <c r="Z801" s="49"/>
      <c r="AA801" s="47"/>
      <c r="AB801" s="47"/>
      <c r="AC801" s="47"/>
      <c r="AD801" s="47"/>
      <c r="AE801" s="47"/>
      <c r="AF801" s="47"/>
      <c r="AG801" s="41"/>
      <c r="AH801" s="41"/>
      <c r="AI801" s="41"/>
      <c r="AJ801" s="41"/>
      <c r="AK801" s="51" t="e">
        <f>IF(#REF!="TERMINADO",100,100*(#REF!-M801+1)/P801)</f>
        <v>#REF!</v>
      </c>
      <c r="AL801" s="157"/>
      <c r="AM801" s="59"/>
      <c r="AN801" s="159"/>
      <c r="AO801" s="159"/>
      <c r="AP801" s="159"/>
      <c r="AQ801" s="41"/>
      <c r="AR801" s="107"/>
    </row>
    <row r="802" spans="1:44" s="167" customFormat="1" ht="17" thickTop="1" thickBot="1" x14ac:dyDescent="0.25">
      <c r="A802" s="185">
        <v>798</v>
      </c>
      <c r="B802" s="41" t="s">
        <v>175</v>
      </c>
      <c r="C802" s="39">
        <v>43053</v>
      </c>
      <c r="D802" s="39"/>
      <c r="E802" s="40" t="s">
        <v>3409</v>
      </c>
      <c r="F802" s="129" t="s">
        <v>66</v>
      </c>
      <c r="G802" s="126" t="s">
        <v>67</v>
      </c>
      <c r="H802" s="41" t="s">
        <v>2079</v>
      </c>
      <c r="I802" s="42">
        <v>1047200000</v>
      </c>
      <c r="J802" s="131">
        <f t="shared" si="64"/>
        <v>1047200000</v>
      </c>
      <c r="K802" s="133" t="s">
        <v>1993</v>
      </c>
      <c r="L802" s="41" t="s">
        <v>3410</v>
      </c>
      <c r="M802" s="127">
        <v>43054</v>
      </c>
      <c r="N802" s="127">
        <v>43100</v>
      </c>
      <c r="O802" s="127">
        <v>43100</v>
      </c>
      <c r="P802" s="134">
        <f t="shared" si="61"/>
        <v>46</v>
      </c>
      <c r="Q802" s="136">
        <f t="shared" si="62"/>
        <v>1.5333333333333334</v>
      </c>
      <c r="R802" s="58"/>
      <c r="S802" s="47"/>
      <c r="T802" s="47"/>
      <c r="U802" s="47"/>
      <c r="V802" s="47"/>
      <c r="W802" s="47"/>
      <c r="X802" s="139">
        <f t="shared" si="63"/>
        <v>0</v>
      </c>
      <c r="Y802" s="48"/>
      <c r="Z802" s="49"/>
      <c r="AA802" s="47"/>
      <c r="AB802" s="47"/>
      <c r="AC802" s="47"/>
      <c r="AD802" s="47"/>
      <c r="AE802" s="47"/>
      <c r="AF802" s="47"/>
      <c r="AG802" s="41"/>
      <c r="AH802" s="41"/>
      <c r="AI802" s="41"/>
      <c r="AJ802" s="41"/>
      <c r="AK802" s="51" t="e">
        <f>IF(#REF!="TERMINADO",100,100*(#REF!-M802+1)/P802)</f>
        <v>#REF!</v>
      </c>
      <c r="AL802" s="157"/>
      <c r="AM802" s="59"/>
      <c r="AN802" s="159"/>
      <c r="AO802" s="159"/>
      <c r="AP802" s="159"/>
      <c r="AQ802" s="41"/>
      <c r="AR802" s="107"/>
    </row>
    <row r="803" spans="1:44" s="167" customFormat="1" ht="17" thickTop="1" thickBot="1" x14ac:dyDescent="0.25">
      <c r="A803" s="185">
        <v>799</v>
      </c>
      <c r="B803" s="41" t="s">
        <v>2158</v>
      </c>
      <c r="C803" s="39">
        <v>43055</v>
      </c>
      <c r="D803" s="39"/>
      <c r="E803" s="40" t="s">
        <v>3411</v>
      </c>
      <c r="F803" s="129" t="s">
        <v>66</v>
      </c>
      <c r="G803" s="126" t="s">
        <v>75</v>
      </c>
      <c r="H803" s="41" t="s">
        <v>2079</v>
      </c>
      <c r="I803" s="42">
        <v>6000000</v>
      </c>
      <c r="J803" s="131">
        <f t="shared" si="64"/>
        <v>6000000</v>
      </c>
      <c r="K803" s="133" t="s">
        <v>85</v>
      </c>
      <c r="L803" s="41" t="s">
        <v>3412</v>
      </c>
      <c r="M803" s="127">
        <v>43055</v>
      </c>
      <c r="N803" s="127">
        <v>43100</v>
      </c>
      <c r="O803" s="127">
        <v>43100</v>
      </c>
      <c r="P803" s="134">
        <f t="shared" si="61"/>
        <v>45</v>
      </c>
      <c r="Q803" s="136">
        <f t="shared" si="62"/>
        <v>1.5</v>
      </c>
      <c r="R803" s="58"/>
      <c r="S803" s="47"/>
      <c r="T803" s="47"/>
      <c r="U803" s="47"/>
      <c r="V803" s="47"/>
      <c r="W803" s="47"/>
      <c r="X803" s="139">
        <f t="shared" si="63"/>
        <v>0</v>
      </c>
      <c r="Y803" s="48"/>
      <c r="Z803" s="49"/>
      <c r="AA803" s="47"/>
      <c r="AB803" s="47"/>
      <c r="AC803" s="47"/>
      <c r="AD803" s="47"/>
      <c r="AE803" s="47"/>
      <c r="AF803" s="47"/>
      <c r="AG803" s="41"/>
      <c r="AH803" s="41"/>
      <c r="AI803" s="41"/>
      <c r="AJ803" s="41"/>
      <c r="AK803" s="51" t="e">
        <f>IF(#REF!="TERMINADO",100,100*(#REF!-M803+1)/P803)</f>
        <v>#REF!</v>
      </c>
      <c r="AL803" s="157"/>
      <c r="AM803" s="59" t="s">
        <v>3413</v>
      </c>
      <c r="AN803" s="159"/>
      <c r="AO803" s="159"/>
      <c r="AP803" s="159"/>
      <c r="AQ803" s="41"/>
      <c r="AR803" s="107"/>
    </row>
    <row r="804" spans="1:44" s="167" customFormat="1" ht="17" thickTop="1" thickBot="1" x14ac:dyDescent="0.25">
      <c r="A804" s="185">
        <v>800</v>
      </c>
      <c r="B804" s="41" t="s">
        <v>53</v>
      </c>
      <c r="C804" s="39">
        <v>43055</v>
      </c>
      <c r="D804" s="39"/>
      <c r="E804" s="40" t="s">
        <v>3414</v>
      </c>
      <c r="F804" s="129" t="s">
        <v>66</v>
      </c>
      <c r="G804" s="126" t="s">
        <v>71</v>
      </c>
      <c r="H804" s="41" t="s">
        <v>2079</v>
      </c>
      <c r="I804" s="42">
        <v>10000000</v>
      </c>
      <c r="J804" s="131">
        <f t="shared" si="64"/>
        <v>10000000</v>
      </c>
      <c r="K804" s="133" t="s">
        <v>85</v>
      </c>
      <c r="L804" s="41" t="s">
        <v>3415</v>
      </c>
      <c r="M804" s="127">
        <v>43055</v>
      </c>
      <c r="N804" s="127">
        <v>43064</v>
      </c>
      <c r="O804" s="127">
        <v>43064</v>
      </c>
      <c r="P804" s="134">
        <f t="shared" si="61"/>
        <v>9</v>
      </c>
      <c r="Q804" s="136">
        <f t="shared" si="62"/>
        <v>0.3</v>
      </c>
      <c r="R804" s="58"/>
      <c r="S804" s="47"/>
      <c r="T804" s="228">
        <v>66803620</v>
      </c>
      <c r="U804" s="47"/>
      <c r="V804" s="47"/>
      <c r="W804" s="47"/>
      <c r="X804" s="139">
        <f t="shared" si="63"/>
        <v>0</v>
      </c>
      <c r="Y804" s="48"/>
      <c r="Z804" s="49"/>
      <c r="AA804" s="47"/>
      <c r="AB804" s="47"/>
      <c r="AC804" s="47"/>
      <c r="AD804" s="47"/>
      <c r="AE804" s="47"/>
      <c r="AF804" s="47"/>
      <c r="AG804" s="41"/>
      <c r="AH804" s="41"/>
      <c r="AI804" s="41"/>
      <c r="AJ804" s="41"/>
      <c r="AK804" s="51" t="e">
        <f>IF(#REF!="TERMINADO",100,100*(#REF!-M804+1)/P804)</f>
        <v>#REF!</v>
      </c>
      <c r="AL804" s="157"/>
      <c r="AM804" s="59"/>
      <c r="AN804" s="159"/>
      <c r="AO804" s="159"/>
      <c r="AP804" s="159"/>
      <c r="AQ804" s="41"/>
      <c r="AR804" s="107"/>
    </row>
    <row r="805" spans="1:44" s="167" customFormat="1" ht="17" thickTop="1" thickBot="1" x14ac:dyDescent="0.25">
      <c r="A805" s="185">
        <v>801</v>
      </c>
      <c r="B805" s="41" t="s">
        <v>2223</v>
      </c>
      <c r="C805" s="39">
        <v>43056</v>
      </c>
      <c r="D805" s="39"/>
      <c r="E805" s="40" t="s">
        <v>3416</v>
      </c>
      <c r="F805" s="129" t="s">
        <v>66</v>
      </c>
      <c r="G805" s="126" t="s">
        <v>86</v>
      </c>
      <c r="H805" s="41" t="s">
        <v>2079</v>
      </c>
      <c r="I805" s="42">
        <v>110000000</v>
      </c>
      <c r="J805" s="131">
        <f t="shared" si="64"/>
        <v>110000000</v>
      </c>
      <c r="K805" s="133" t="s">
        <v>1993</v>
      </c>
      <c r="L805" s="41" t="s">
        <v>2455</v>
      </c>
      <c r="M805" s="127">
        <v>43056</v>
      </c>
      <c r="N805" s="127">
        <v>43100</v>
      </c>
      <c r="O805" s="127">
        <v>43100</v>
      </c>
      <c r="P805" s="134">
        <f t="shared" si="61"/>
        <v>44</v>
      </c>
      <c r="Q805" s="136">
        <f t="shared" si="62"/>
        <v>1.4666666666666666</v>
      </c>
      <c r="R805" s="58"/>
      <c r="S805" s="47"/>
      <c r="T805" s="47"/>
      <c r="U805" s="47"/>
      <c r="V805" s="47"/>
      <c r="W805" s="47"/>
      <c r="X805" s="139">
        <f t="shared" si="63"/>
        <v>0</v>
      </c>
      <c r="Y805" s="48"/>
      <c r="Z805" s="49"/>
      <c r="AA805" s="47"/>
      <c r="AB805" s="47"/>
      <c r="AC805" s="47"/>
      <c r="AD805" s="47"/>
      <c r="AE805" s="47"/>
      <c r="AF805" s="47"/>
      <c r="AG805" s="41"/>
      <c r="AH805" s="41"/>
      <c r="AI805" s="41"/>
      <c r="AJ805" s="41"/>
      <c r="AK805" s="51" t="e">
        <f>IF(#REF!="TERMINADO",100,100*(#REF!-M805+1)/P805)</f>
        <v>#REF!</v>
      </c>
      <c r="AL805" s="168"/>
      <c r="AM805" s="52"/>
      <c r="AN805" s="177"/>
      <c r="AO805" s="177"/>
      <c r="AP805" s="177"/>
      <c r="AQ805" s="50"/>
      <c r="AR805" s="156"/>
    </row>
    <row r="806" spans="1:44" s="167" customFormat="1" ht="17" thickTop="1" thickBot="1" x14ac:dyDescent="0.25">
      <c r="A806" s="185">
        <v>802</v>
      </c>
      <c r="B806" s="41" t="s">
        <v>2158</v>
      </c>
      <c r="C806" s="39">
        <v>43056</v>
      </c>
      <c r="D806" s="39"/>
      <c r="E806" s="40" t="s">
        <v>2854</v>
      </c>
      <c r="F806" s="129" t="s">
        <v>66</v>
      </c>
      <c r="G806" s="126" t="s">
        <v>75</v>
      </c>
      <c r="H806" s="41" t="s">
        <v>2079</v>
      </c>
      <c r="I806" s="42">
        <v>5940000</v>
      </c>
      <c r="J806" s="131">
        <f t="shared" si="64"/>
        <v>5940000</v>
      </c>
      <c r="K806" s="133" t="s">
        <v>85</v>
      </c>
      <c r="L806" s="41" t="s">
        <v>3417</v>
      </c>
      <c r="M806" s="127">
        <v>43056</v>
      </c>
      <c r="N806" s="127">
        <v>43100</v>
      </c>
      <c r="O806" s="127">
        <v>43100</v>
      </c>
      <c r="P806" s="134">
        <f t="shared" si="61"/>
        <v>44</v>
      </c>
      <c r="Q806" s="136">
        <f t="shared" si="62"/>
        <v>1.4666666666666666</v>
      </c>
      <c r="R806" s="58"/>
      <c r="S806" s="47"/>
      <c r="T806" s="218"/>
      <c r="U806" s="47"/>
      <c r="V806" s="47"/>
      <c r="W806" s="47"/>
      <c r="X806" s="139">
        <f t="shared" si="63"/>
        <v>0</v>
      </c>
      <c r="Y806" s="48"/>
      <c r="Z806" s="49"/>
      <c r="AA806" s="47"/>
      <c r="AB806" s="47"/>
      <c r="AC806" s="47"/>
      <c r="AD806" s="47"/>
      <c r="AE806" s="47"/>
      <c r="AF806" s="47"/>
      <c r="AG806" s="41"/>
      <c r="AH806" s="41"/>
      <c r="AI806" s="41"/>
      <c r="AJ806" s="41"/>
      <c r="AK806" s="51" t="e">
        <f>IF(#REF!="TERMINADO",100,100*(#REF!-M806+1)/P806)</f>
        <v>#REF!</v>
      </c>
      <c r="AL806" s="157"/>
      <c r="AM806" s="59"/>
      <c r="AN806" s="159"/>
      <c r="AO806" s="159"/>
      <c r="AP806" s="159"/>
      <c r="AQ806" s="41"/>
      <c r="AR806" s="107"/>
    </row>
    <row r="807" spans="1:44" s="167" customFormat="1" ht="17" thickTop="1" thickBot="1" x14ac:dyDescent="0.25">
      <c r="A807" s="185">
        <v>803</v>
      </c>
      <c r="B807" s="41" t="s">
        <v>53</v>
      </c>
      <c r="C807" s="39">
        <v>43059</v>
      </c>
      <c r="D807" s="39"/>
      <c r="E807" s="40" t="s">
        <v>3418</v>
      </c>
      <c r="F807" s="129" t="s">
        <v>66</v>
      </c>
      <c r="G807" s="126" t="s">
        <v>71</v>
      </c>
      <c r="H807" s="41" t="s">
        <v>2079</v>
      </c>
      <c r="I807" s="42">
        <v>3600000</v>
      </c>
      <c r="J807" s="131">
        <f t="shared" si="64"/>
        <v>3600000</v>
      </c>
      <c r="K807" s="133" t="s">
        <v>85</v>
      </c>
      <c r="L807" s="41" t="s">
        <v>3419</v>
      </c>
      <c r="M807" s="127">
        <v>43059</v>
      </c>
      <c r="N807" s="127">
        <v>43100</v>
      </c>
      <c r="O807" s="127">
        <v>43100</v>
      </c>
      <c r="P807" s="134">
        <f t="shared" si="61"/>
        <v>41</v>
      </c>
      <c r="Q807" s="136">
        <f t="shared" si="62"/>
        <v>1.3666666666666667</v>
      </c>
      <c r="R807" s="58"/>
      <c r="S807" s="47"/>
      <c r="T807" s="47"/>
      <c r="U807" s="47"/>
      <c r="V807" s="47"/>
      <c r="W807" s="47"/>
      <c r="X807" s="139">
        <f t="shared" si="63"/>
        <v>0</v>
      </c>
      <c r="Y807" s="48"/>
      <c r="Z807" s="49"/>
      <c r="AA807" s="47"/>
      <c r="AB807" s="47"/>
      <c r="AC807" s="47"/>
      <c r="AD807" s="47"/>
      <c r="AE807" s="47"/>
      <c r="AF807" s="47"/>
      <c r="AG807" s="41"/>
      <c r="AH807" s="41"/>
      <c r="AI807" s="41"/>
      <c r="AJ807" s="41"/>
      <c r="AK807" s="51" t="e">
        <f>IF(#REF!="TERMINADO",100,100*(#REF!-M807+1)/P807)</f>
        <v>#REF!</v>
      </c>
      <c r="AL807" s="157"/>
      <c r="AM807" s="59"/>
      <c r="AN807" s="159"/>
      <c r="AO807" s="159"/>
      <c r="AP807" s="159"/>
      <c r="AQ807" s="41"/>
      <c r="AR807" s="107"/>
    </row>
    <row r="808" spans="1:44" s="167" customFormat="1" ht="17" thickTop="1" thickBot="1" x14ac:dyDescent="0.25">
      <c r="A808" s="185">
        <v>804</v>
      </c>
      <c r="B808" s="41" t="s">
        <v>2158</v>
      </c>
      <c r="C808" s="39">
        <v>43059</v>
      </c>
      <c r="D808" s="39"/>
      <c r="E808" s="40" t="s">
        <v>3420</v>
      </c>
      <c r="F808" s="129" t="s">
        <v>66</v>
      </c>
      <c r="G808" s="126" t="s">
        <v>75</v>
      </c>
      <c r="H808" s="41" t="s">
        <v>2079</v>
      </c>
      <c r="I808" s="42">
        <v>8940996</v>
      </c>
      <c r="J808" s="131">
        <f t="shared" si="64"/>
        <v>8940996</v>
      </c>
      <c r="K808" s="133" t="s">
        <v>85</v>
      </c>
      <c r="L808" s="41" t="s">
        <v>3421</v>
      </c>
      <c r="M808" s="127">
        <v>43059</v>
      </c>
      <c r="N808" s="127">
        <v>43100</v>
      </c>
      <c r="O808" s="127">
        <v>43100</v>
      </c>
      <c r="P808" s="134">
        <f t="shared" si="61"/>
        <v>41</v>
      </c>
      <c r="Q808" s="136">
        <f t="shared" si="62"/>
        <v>1.3666666666666667</v>
      </c>
      <c r="R808" s="58"/>
      <c r="S808" s="47"/>
      <c r="T808" s="47"/>
      <c r="U808" s="47"/>
      <c r="V808" s="47"/>
      <c r="W808" s="47"/>
      <c r="X808" s="139">
        <f t="shared" si="63"/>
        <v>0</v>
      </c>
      <c r="Y808" s="48"/>
      <c r="Z808" s="49"/>
      <c r="AA808" s="47"/>
      <c r="AB808" s="47"/>
      <c r="AC808" s="47"/>
      <c r="AD808" s="47"/>
      <c r="AE808" s="47"/>
      <c r="AF808" s="47"/>
      <c r="AG808" s="41"/>
      <c r="AH808" s="41"/>
      <c r="AI808" s="41"/>
      <c r="AJ808" s="41"/>
      <c r="AK808" s="51" t="e">
        <f>IF(#REF!="TERMINADO",100,100*(#REF!-M808+1)/P808)</f>
        <v>#REF!</v>
      </c>
      <c r="AL808" s="168"/>
      <c r="AM808" s="59" t="s">
        <v>3422</v>
      </c>
      <c r="AN808" s="159"/>
      <c r="AO808" s="159"/>
      <c r="AP808" s="159"/>
      <c r="AQ808" s="41"/>
      <c r="AR808" s="220"/>
    </row>
    <row r="809" spans="1:44" s="167" customFormat="1" ht="17.25" customHeight="1" thickTop="1" thickBot="1" x14ac:dyDescent="0.25">
      <c r="A809" s="185">
        <v>805</v>
      </c>
      <c r="B809" s="41" t="s">
        <v>2158</v>
      </c>
      <c r="C809" s="39">
        <v>43059</v>
      </c>
      <c r="D809" s="39"/>
      <c r="E809" s="40" t="s">
        <v>3423</v>
      </c>
      <c r="F809" s="129" t="s">
        <v>66</v>
      </c>
      <c r="G809" s="126" t="s">
        <v>75</v>
      </c>
      <c r="H809" s="41" t="s">
        <v>2079</v>
      </c>
      <c r="I809" s="42">
        <v>11250000</v>
      </c>
      <c r="J809" s="131">
        <f t="shared" si="64"/>
        <v>11250000</v>
      </c>
      <c r="K809" s="133" t="s">
        <v>85</v>
      </c>
      <c r="L809" s="41" t="s">
        <v>3424</v>
      </c>
      <c r="M809" s="127">
        <v>43059</v>
      </c>
      <c r="N809" s="127">
        <v>43100</v>
      </c>
      <c r="O809" s="127">
        <v>43100</v>
      </c>
      <c r="P809" s="134">
        <f t="shared" si="61"/>
        <v>41</v>
      </c>
      <c r="Q809" s="136">
        <f t="shared" si="62"/>
        <v>1.3666666666666667</v>
      </c>
      <c r="R809" s="58"/>
      <c r="S809" s="47"/>
      <c r="T809" s="47"/>
      <c r="U809" s="47"/>
      <c r="V809" s="47"/>
      <c r="W809" s="47"/>
      <c r="X809" s="139">
        <f t="shared" si="63"/>
        <v>0</v>
      </c>
      <c r="Y809" s="48"/>
      <c r="Z809" s="49"/>
      <c r="AA809" s="47"/>
      <c r="AB809" s="47"/>
      <c r="AC809" s="47"/>
      <c r="AD809" s="47"/>
      <c r="AE809" s="47"/>
      <c r="AF809" s="47"/>
      <c r="AG809" s="41"/>
      <c r="AH809" s="41"/>
      <c r="AI809" s="41"/>
      <c r="AJ809" s="41"/>
      <c r="AK809" s="51" t="e">
        <f>IF(#REF!="TERMINADO",100,100*(#REF!-M809+1)/P809)</f>
        <v>#REF!</v>
      </c>
      <c r="AL809" s="168"/>
      <c r="AM809" s="59" t="s">
        <v>3425</v>
      </c>
      <c r="AN809" s="229"/>
      <c r="AO809" s="229"/>
      <c r="AP809" s="229"/>
      <c r="AQ809" s="230"/>
      <c r="AR809" s="231"/>
    </row>
    <row r="810" spans="1:44" s="167" customFormat="1" ht="17" thickTop="1" thickBot="1" x14ac:dyDescent="0.25">
      <c r="A810" s="185">
        <v>806</v>
      </c>
      <c r="B810" s="41" t="s">
        <v>53</v>
      </c>
      <c r="C810" s="39">
        <v>43059</v>
      </c>
      <c r="D810" s="39"/>
      <c r="E810" s="40" t="s">
        <v>3426</v>
      </c>
      <c r="F810" s="129" t="s">
        <v>66</v>
      </c>
      <c r="G810" s="126" t="s">
        <v>71</v>
      </c>
      <c r="H810" s="41" t="s">
        <v>2079</v>
      </c>
      <c r="I810" s="42">
        <v>128000000</v>
      </c>
      <c r="J810" s="131">
        <f t="shared" si="64"/>
        <v>128000000</v>
      </c>
      <c r="K810" s="133" t="s">
        <v>1993</v>
      </c>
      <c r="L810" s="41" t="s">
        <v>3427</v>
      </c>
      <c r="M810" s="127">
        <v>43060</v>
      </c>
      <c r="N810" s="127">
        <v>43100</v>
      </c>
      <c r="O810" s="127">
        <v>43100</v>
      </c>
      <c r="P810" s="134">
        <f t="shared" si="61"/>
        <v>40</v>
      </c>
      <c r="Q810" s="136">
        <f t="shared" si="62"/>
        <v>1.3333333333333333</v>
      </c>
      <c r="R810" s="58"/>
      <c r="S810" s="47"/>
      <c r="T810" s="47"/>
      <c r="U810" s="47"/>
      <c r="V810" s="47"/>
      <c r="W810" s="47"/>
      <c r="X810" s="139">
        <f t="shared" si="63"/>
        <v>0</v>
      </c>
      <c r="Y810" s="48"/>
      <c r="Z810" s="49"/>
      <c r="AA810" s="47"/>
      <c r="AB810" s="47"/>
      <c r="AC810" s="47"/>
      <c r="AD810" s="47"/>
      <c r="AE810" s="47"/>
      <c r="AF810" s="47"/>
      <c r="AG810" s="41"/>
      <c r="AH810" s="41"/>
      <c r="AI810" s="41"/>
      <c r="AJ810" s="41"/>
      <c r="AK810" s="51" t="e">
        <f>IF(#REF!="TERMINADO",100,100*(#REF!-M810+1)/P810)</f>
        <v>#REF!</v>
      </c>
      <c r="AL810" s="157"/>
      <c r="AM810" s="59"/>
      <c r="AN810" s="159"/>
      <c r="AO810" s="159"/>
      <c r="AP810" s="159"/>
      <c r="AQ810" s="41"/>
      <c r="AR810" s="107"/>
    </row>
    <row r="811" spans="1:44" s="167" customFormat="1" ht="17" thickTop="1" thickBot="1" x14ac:dyDescent="0.25">
      <c r="A811" s="185">
        <v>807</v>
      </c>
      <c r="B811" s="41" t="s">
        <v>2158</v>
      </c>
      <c r="C811" s="39">
        <v>43059</v>
      </c>
      <c r="D811" s="39"/>
      <c r="E811" s="40" t="s">
        <v>3428</v>
      </c>
      <c r="F811" s="129" t="s">
        <v>66</v>
      </c>
      <c r="G811" s="126" t="s">
        <v>71</v>
      </c>
      <c r="H811" s="41" t="s">
        <v>2079</v>
      </c>
      <c r="I811" s="42">
        <v>4960500</v>
      </c>
      <c r="J811" s="131">
        <f t="shared" si="64"/>
        <v>4960500</v>
      </c>
      <c r="K811" s="133" t="s">
        <v>85</v>
      </c>
      <c r="L811" s="41" t="s">
        <v>3429</v>
      </c>
      <c r="M811" s="127">
        <v>43059</v>
      </c>
      <c r="N811" s="127">
        <v>43100</v>
      </c>
      <c r="O811" s="127">
        <v>43100</v>
      </c>
      <c r="P811" s="134">
        <f t="shared" si="61"/>
        <v>41</v>
      </c>
      <c r="Q811" s="136">
        <f t="shared" si="62"/>
        <v>1.3666666666666667</v>
      </c>
      <c r="R811" s="58"/>
      <c r="S811" s="47"/>
      <c r="T811" s="47"/>
      <c r="U811" s="47"/>
      <c r="V811" s="47"/>
      <c r="W811" s="47"/>
      <c r="X811" s="139">
        <f t="shared" si="63"/>
        <v>0</v>
      </c>
      <c r="Y811" s="48"/>
      <c r="Z811" s="49"/>
      <c r="AA811" s="47"/>
      <c r="AB811" s="47"/>
      <c r="AC811" s="47"/>
      <c r="AD811" s="47"/>
      <c r="AE811" s="47"/>
      <c r="AF811" s="47"/>
      <c r="AG811" s="41"/>
      <c r="AH811" s="41"/>
      <c r="AI811" s="41"/>
      <c r="AJ811" s="41"/>
      <c r="AK811" s="51" t="e">
        <f>IF(#REF!="TERMINADO",100,100*(#REF!-M811+1)/P811)</f>
        <v>#REF!</v>
      </c>
      <c r="AL811" s="157"/>
      <c r="AM811" s="59"/>
      <c r="AN811" s="159"/>
      <c r="AO811" s="159"/>
      <c r="AP811" s="159"/>
      <c r="AQ811" s="41"/>
      <c r="AR811" s="107"/>
    </row>
    <row r="812" spans="1:44" s="167" customFormat="1" ht="17" thickTop="1" thickBot="1" x14ac:dyDescent="0.25">
      <c r="A812" s="185">
        <v>808</v>
      </c>
      <c r="B812" s="41" t="s">
        <v>175</v>
      </c>
      <c r="C812" s="39">
        <v>43061</v>
      </c>
      <c r="D812" s="39"/>
      <c r="E812" s="40" t="s">
        <v>3430</v>
      </c>
      <c r="F812" s="129" t="s">
        <v>66</v>
      </c>
      <c r="G812" s="126" t="s">
        <v>71</v>
      </c>
      <c r="H812" s="41" t="s">
        <v>2079</v>
      </c>
      <c r="I812" s="42">
        <v>3000000</v>
      </c>
      <c r="J812" s="131">
        <f t="shared" si="64"/>
        <v>3000000</v>
      </c>
      <c r="K812" s="133" t="s">
        <v>85</v>
      </c>
      <c r="L812" s="41" t="s">
        <v>3431</v>
      </c>
      <c r="M812" s="127">
        <v>43061</v>
      </c>
      <c r="N812" s="127">
        <v>43100</v>
      </c>
      <c r="O812" s="127">
        <v>43100</v>
      </c>
      <c r="P812" s="134">
        <f t="shared" ref="P812:P875" si="65">N812-M812</f>
        <v>39</v>
      </c>
      <c r="Q812" s="136">
        <f t="shared" ref="Q812:Q875" si="66">+P812/30</f>
        <v>1.3</v>
      </c>
      <c r="R812" s="58"/>
      <c r="S812" s="47"/>
      <c r="T812" s="47"/>
      <c r="U812" s="47"/>
      <c r="V812" s="47"/>
      <c r="W812" s="47"/>
      <c r="X812" s="139">
        <f t="shared" si="63"/>
        <v>0</v>
      </c>
      <c r="Y812" s="48"/>
      <c r="Z812" s="49"/>
      <c r="AA812" s="47"/>
      <c r="AB812" s="47"/>
      <c r="AC812" s="47"/>
      <c r="AD812" s="47"/>
      <c r="AE812" s="47"/>
      <c r="AF812" s="47"/>
      <c r="AG812" s="41"/>
      <c r="AH812" s="41"/>
      <c r="AI812" s="41"/>
      <c r="AJ812" s="41"/>
      <c r="AK812" s="51" t="e">
        <f>IF(#REF!="TERMINADO",100,100*(#REF!-M812+1)/P812)</f>
        <v>#REF!</v>
      </c>
      <c r="AL812" s="157"/>
      <c r="AM812" s="59"/>
      <c r="AN812" s="159"/>
      <c r="AO812" s="159"/>
      <c r="AP812" s="159"/>
      <c r="AQ812" s="41"/>
      <c r="AR812" s="107"/>
    </row>
    <row r="813" spans="1:44" s="167" customFormat="1" ht="15.75" customHeight="1" thickTop="1" thickBot="1" x14ac:dyDescent="0.25">
      <c r="A813" s="185">
        <v>809</v>
      </c>
      <c r="B813" s="41" t="s">
        <v>3432</v>
      </c>
      <c r="C813" s="39">
        <v>43061</v>
      </c>
      <c r="D813" s="39"/>
      <c r="E813" s="40" t="s">
        <v>3433</v>
      </c>
      <c r="F813" s="129" t="s">
        <v>66</v>
      </c>
      <c r="G813" s="126" t="s">
        <v>75</v>
      </c>
      <c r="H813" s="41" t="s">
        <v>2079</v>
      </c>
      <c r="I813" s="42">
        <v>5025000</v>
      </c>
      <c r="J813" s="131">
        <f t="shared" si="64"/>
        <v>5025000</v>
      </c>
      <c r="K813" s="133" t="s">
        <v>85</v>
      </c>
      <c r="L813" s="41" t="s">
        <v>3434</v>
      </c>
      <c r="M813" s="127">
        <v>43061</v>
      </c>
      <c r="N813" s="127">
        <v>43100</v>
      </c>
      <c r="O813" s="127">
        <v>43100</v>
      </c>
      <c r="P813" s="134">
        <f t="shared" si="65"/>
        <v>39</v>
      </c>
      <c r="Q813" s="136">
        <f t="shared" si="66"/>
        <v>1.3</v>
      </c>
      <c r="R813" s="58"/>
      <c r="S813" s="47"/>
      <c r="T813" s="47"/>
      <c r="U813" s="47"/>
      <c r="V813" s="47"/>
      <c r="W813" s="47"/>
      <c r="X813" s="139">
        <f t="shared" si="63"/>
        <v>0</v>
      </c>
      <c r="Y813" s="48"/>
      <c r="Z813" s="49"/>
      <c r="AA813" s="47"/>
      <c r="AB813" s="47"/>
      <c r="AC813" s="47"/>
      <c r="AD813" s="47"/>
      <c r="AE813" s="47"/>
      <c r="AF813" s="47"/>
      <c r="AG813" s="41"/>
      <c r="AH813" s="41"/>
      <c r="AI813" s="41"/>
      <c r="AJ813" s="41"/>
      <c r="AK813" s="51" t="e">
        <f>IF(#REF!="TERMINADO",100,100*(#REF!-M813+1)/P813)</f>
        <v>#REF!</v>
      </c>
      <c r="AL813" s="157"/>
      <c r="AM813" s="59"/>
      <c r="AN813" s="159"/>
      <c r="AO813" s="159"/>
      <c r="AP813" s="159"/>
      <c r="AQ813" s="41"/>
      <c r="AR813" s="107"/>
    </row>
    <row r="814" spans="1:44" s="167" customFormat="1" ht="13.5" customHeight="1" thickTop="1" thickBot="1" x14ac:dyDescent="0.25">
      <c r="A814" s="185">
        <v>810</v>
      </c>
      <c r="B814" s="41" t="s">
        <v>3435</v>
      </c>
      <c r="C814" s="39">
        <v>43062</v>
      </c>
      <c r="D814" s="39"/>
      <c r="E814" s="40" t="s">
        <v>3436</v>
      </c>
      <c r="F814" s="129" t="s">
        <v>66</v>
      </c>
      <c r="G814" s="126" t="s">
        <v>75</v>
      </c>
      <c r="H814" s="41" t="s">
        <v>2079</v>
      </c>
      <c r="I814" s="42">
        <v>4686000</v>
      </c>
      <c r="J814" s="131">
        <f t="shared" si="64"/>
        <v>4686000</v>
      </c>
      <c r="K814" s="133" t="s">
        <v>85</v>
      </c>
      <c r="L814" s="41" t="s">
        <v>3437</v>
      </c>
      <c r="M814" s="127">
        <v>43062</v>
      </c>
      <c r="N814" s="127">
        <v>43100</v>
      </c>
      <c r="O814" s="127">
        <v>43100</v>
      </c>
      <c r="P814" s="134">
        <f t="shared" si="65"/>
        <v>38</v>
      </c>
      <c r="Q814" s="136">
        <f t="shared" si="66"/>
        <v>1.2666666666666666</v>
      </c>
      <c r="R814" s="58"/>
      <c r="S814" s="47"/>
      <c r="T814" s="47"/>
      <c r="U814" s="47"/>
      <c r="V814" s="47"/>
      <c r="W814" s="47"/>
      <c r="X814" s="139">
        <f t="shared" si="63"/>
        <v>0</v>
      </c>
      <c r="Y814" s="48"/>
      <c r="Z814" s="49"/>
      <c r="AA814" s="47"/>
      <c r="AB814" s="47"/>
      <c r="AC814" s="47"/>
      <c r="AD814" s="47"/>
      <c r="AE814" s="47"/>
      <c r="AF814" s="47"/>
      <c r="AG814" s="41"/>
      <c r="AH814" s="41"/>
      <c r="AI814" s="41"/>
      <c r="AJ814" s="41"/>
      <c r="AK814" s="51" t="e">
        <f>IF(#REF!="TERMINADO",100,100*(#REF!-M814+1)/P814)</f>
        <v>#REF!</v>
      </c>
      <c r="AL814" s="157"/>
      <c r="AM814" s="59"/>
      <c r="AN814" s="159"/>
      <c r="AO814" s="159"/>
      <c r="AP814" s="159"/>
      <c r="AQ814" s="41"/>
      <c r="AR814" s="107"/>
    </row>
    <row r="815" spans="1:44" s="167" customFormat="1" ht="17" thickTop="1" thickBot="1" x14ac:dyDescent="0.25">
      <c r="A815" s="185">
        <v>811</v>
      </c>
      <c r="B815" s="41" t="s">
        <v>597</v>
      </c>
      <c r="C815" s="39">
        <v>43062</v>
      </c>
      <c r="D815" s="39" t="s">
        <v>3438</v>
      </c>
      <c r="E815" s="40" t="s">
        <v>3439</v>
      </c>
      <c r="F815" s="129" t="s">
        <v>74</v>
      </c>
      <c r="G815" s="126" t="s">
        <v>2003</v>
      </c>
      <c r="H815" s="41" t="s">
        <v>2079</v>
      </c>
      <c r="I815" s="42">
        <v>26000000</v>
      </c>
      <c r="J815" s="131">
        <v>26000000</v>
      </c>
      <c r="K815" s="133" t="s">
        <v>1993</v>
      </c>
      <c r="L815" s="41" t="s">
        <v>3440</v>
      </c>
      <c r="M815" s="127">
        <v>43063</v>
      </c>
      <c r="N815" s="127">
        <v>43100</v>
      </c>
      <c r="O815" s="127">
        <v>43100</v>
      </c>
      <c r="P815" s="134">
        <f t="shared" si="65"/>
        <v>37</v>
      </c>
      <c r="Q815" s="136">
        <f t="shared" si="66"/>
        <v>1.2333333333333334</v>
      </c>
      <c r="R815" s="58"/>
      <c r="S815" s="47"/>
      <c r="T815" s="47"/>
      <c r="U815" s="47"/>
      <c r="V815" s="47"/>
      <c r="W815" s="47"/>
      <c r="X815" s="139">
        <f t="shared" si="63"/>
        <v>0</v>
      </c>
      <c r="Y815" s="48"/>
      <c r="Z815" s="49"/>
      <c r="AA815" s="47"/>
      <c r="AB815" s="47"/>
      <c r="AC815" s="47"/>
      <c r="AD815" s="47"/>
      <c r="AE815" s="47"/>
      <c r="AF815" s="47"/>
      <c r="AG815" s="41"/>
      <c r="AH815" s="41"/>
      <c r="AI815" s="41"/>
      <c r="AJ815" s="41"/>
      <c r="AK815" s="51" t="e">
        <f>IF(#REF!="TERMINADO",100,100*(#REF!-M815+1)/P815)</f>
        <v>#REF!</v>
      </c>
      <c r="AL815" s="157"/>
      <c r="AM815" s="59"/>
      <c r="AN815" s="159"/>
      <c r="AO815" s="159"/>
      <c r="AP815" s="159"/>
      <c r="AQ815" s="41"/>
      <c r="AR815" s="107"/>
    </row>
    <row r="816" spans="1:44" s="167" customFormat="1" ht="17" thickTop="1" thickBot="1" x14ac:dyDescent="0.25">
      <c r="A816" s="185">
        <v>812</v>
      </c>
      <c r="B816" s="41" t="s">
        <v>3441</v>
      </c>
      <c r="C816" s="39">
        <v>43063</v>
      </c>
      <c r="D816" s="39"/>
      <c r="E816" s="40" t="s">
        <v>3442</v>
      </c>
      <c r="F816" s="129" t="s">
        <v>66</v>
      </c>
      <c r="G816" s="126" t="s">
        <v>75</v>
      </c>
      <c r="H816" s="41" t="s">
        <v>2079</v>
      </c>
      <c r="I816" s="42">
        <v>7500000</v>
      </c>
      <c r="J816" s="131">
        <f t="shared" ref="J816:J847" si="67">+I816+Z816+AB816+AD816+AF816</f>
        <v>7500000</v>
      </c>
      <c r="K816" s="133" t="s">
        <v>85</v>
      </c>
      <c r="L816" s="41" t="s">
        <v>3443</v>
      </c>
      <c r="M816" s="127">
        <v>43063</v>
      </c>
      <c r="N816" s="127">
        <v>43100</v>
      </c>
      <c r="O816" s="127">
        <v>43100</v>
      </c>
      <c r="P816" s="134">
        <f t="shared" si="65"/>
        <v>37</v>
      </c>
      <c r="Q816" s="136">
        <f t="shared" si="66"/>
        <v>1.2333333333333334</v>
      </c>
      <c r="R816" s="58"/>
      <c r="S816" s="47"/>
      <c r="T816" s="47"/>
      <c r="U816" s="47"/>
      <c r="V816" s="47"/>
      <c r="W816" s="47"/>
      <c r="X816" s="139">
        <f t="shared" si="63"/>
        <v>0</v>
      </c>
      <c r="Y816" s="48"/>
      <c r="Z816" s="49"/>
      <c r="AA816" s="47"/>
      <c r="AB816" s="47"/>
      <c r="AC816" s="47"/>
      <c r="AD816" s="47"/>
      <c r="AE816" s="47"/>
      <c r="AF816" s="47"/>
      <c r="AG816" s="41"/>
      <c r="AH816" s="41"/>
      <c r="AI816" s="41"/>
      <c r="AJ816" s="41"/>
      <c r="AK816" s="51" t="e">
        <f>IF(#REF!="TERMINADO",100,100*(#REF!-M816+1)/P816)</f>
        <v>#REF!</v>
      </c>
      <c r="AL816" s="157"/>
      <c r="AM816" s="59"/>
      <c r="AN816" s="159"/>
      <c r="AO816" s="159"/>
      <c r="AP816" s="159"/>
      <c r="AQ816" s="41"/>
      <c r="AR816" s="107"/>
    </row>
    <row r="817" spans="1:44" s="167" customFormat="1" ht="17" thickTop="1" thickBot="1" x14ac:dyDescent="0.25">
      <c r="A817" s="185">
        <v>813</v>
      </c>
      <c r="B817" s="41" t="s">
        <v>3444</v>
      </c>
      <c r="C817" s="39">
        <v>43063</v>
      </c>
      <c r="D817" s="39"/>
      <c r="E817" s="40" t="s">
        <v>3446</v>
      </c>
      <c r="F817" s="129" t="s">
        <v>66</v>
      </c>
      <c r="G817" s="126" t="s">
        <v>75</v>
      </c>
      <c r="H817" s="41" t="s">
        <v>2079</v>
      </c>
      <c r="I817" s="42">
        <v>4500000</v>
      </c>
      <c r="J817" s="131">
        <f t="shared" si="67"/>
        <v>4500000</v>
      </c>
      <c r="K817" s="133" t="s">
        <v>85</v>
      </c>
      <c r="L817" s="41" t="s">
        <v>2563</v>
      </c>
      <c r="M817" s="127">
        <v>43063</v>
      </c>
      <c r="N817" s="127">
        <v>43100</v>
      </c>
      <c r="O817" s="127">
        <v>43100</v>
      </c>
      <c r="P817" s="134">
        <f t="shared" si="65"/>
        <v>37</v>
      </c>
      <c r="Q817" s="136">
        <f t="shared" si="66"/>
        <v>1.2333333333333334</v>
      </c>
      <c r="R817" s="58"/>
      <c r="S817" s="47"/>
      <c r="T817" s="47"/>
      <c r="U817" s="47"/>
      <c r="V817" s="47"/>
      <c r="W817" s="47"/>
      <c r="X817" s="139">
        <f t="shared" si="63"/>
        <v>0</v>
      </c>
      <c r="Y817" s="48"/>
      <c r="Z817" s="49"/>
      <c r="AA817" s="47"/>
      <c r="AB817" s="47"/>
      <c r="AC817" s="47"/>
      <c r="AD817" s="47"/>
      <c r="AE817" s="47"/>
      <c r="AF817" s="47"/>
      <c r="AG817" s="41"/>
      <c r="AH817" s="41"/>
      <c r="AI817" s="41"/>
      <c r="AJ817" s="41"/>
      <c r="AK817" s="51" t="e">
        <f>IF(#REF!="TERMINADO",100,100*(#REF!-M817+1)/P817)</f>
        <v>#REF!</v>
      </c>
      <c r="AL817" s="157"/>
      <c r="AM817" s="59"/>
      <c r="AN817" s="159"/>
      <c r="AO817" s="159"/>
      <c r="AP817" s="159"/>
      <c r="AQ817" s="41"/>
      <c r="AR817" s="107"/>
    </row>
    <row r="818" spans="1:44" s="167" customFormat="1" ht="17" thickTop="1" thickBot="1" x14ac:dyDescent="0.25">
      <c r="A818" s="185">
        <v>814</v>
      </c>
      <c r="B818" s="41" t="s">
        <v>3447</v>
      </c>
      <c r="C818" s="39">
        <v>43063</v>
      </c>
      <c r="D818" s="39"/>
      <c r="E818" s="40" t="s">
        <v>3448</v>
      </c>
      <c r="F818" s="129" t="s">
        <v>66</v>
      </c>
      <c r="G818" s="126" t="s">
        <v>75</v>
      </c>
      <c r="H818" s="41" t="s">
        <v>2079</v>
      </c>
      <c r="I818" s="42">
        <v>5025000</v>
      </c>
      <c r="J818" s="131">
        <f t="shared" si="67"/>
        <v>5025000</v>
      </c>
      <c r="K818" s="133" t="s">
        <v>85</v>
      </c>
      <c r="L818" s="41" t="s">
        <v>3449</v>
      </c>
      <c r="M818" s="127">
        <v>43063</v>
      </c>
      <c r="N818" s="127">
        <v>43100</v>
      </c>
      <c r="O818" s="127">
        <v>43100</v>
      </c>
      <c r="P818" s="134">
        <f t="shared" si="65"/>
        <v>37</v>
      </c>
      <c r="Q818" s="136">
        <f t="shared" si="66"/>
        <v>1.2333333333333334</v>
      </c>
      <c r="R818" s="58"/>
      <c r="S818" s="47"/>
      <c r="T818" s="47"/>
      <c r="U818" s="47"/>
      <c r="V818" s="47"/>
      <c r="W818" s="47"/>
      <c r="X818" s="139">
        <f t="shared" si="63"/>
        <v>0</v>
      </c>
      <c r="Y818" s="48"/>
      <c r="Z818" s="49"/>
      <c r="AA818" s="47"/>
      <c r="AB818" s="47"/>
      <c r="AC818" s="47"/>
      <c r="AD818" s="47"/>
      <c r="AE818" s="47"/>
      <c r="AF818" s="47"/>
      <c r="AG818" s="41"/>
      <c r="AH818" s="41"/>
      <c r="AI818" s="41"/>
      <c r="AJ818" s="41"/>
      <c r="AK818" s="51" t="e">
        <f>IF(#REF!="TERMINADO",100,100*(#REF!-M818+1)/P818)</f>
        <v>#REF!</v>
      </c>
      <c r="AL818" s="157"/>
      <c r="AM818" s="59"/>
      <c r="AN818" s="159"/>
      <c r="AO818" s="159"/>
      <c r="AP818" s="159"/>
      <c r="AQ818" s="41"/>
      <c r="AR818" s="107"/>
    </row>
    <row r="819" spans="1:44" s="167" customFormat="1" ht="18" customHeight="1" thickTop="1" thickBot="1" x14ac:dyDescent="0.25">
      <c r="A819" s="185">
        <v>815</v>
      </c>
      <c r="B819" s="41" t="s">
        <v>3444</v>
      </c>
      <c r="C819" s="39">
        <v>43066</v>
      </c>
      <c r="D819" s="39"/>
      <c r="E819" s="40" t="s">
        <v>3450</v>
      </c>
      <c r="F819" s="129" t="s">
        <v>66</v>
      </c>
      <c r="G819" s="126" t="s">
        <v>75</v>
      </c>
      <c r="H819" s="41" t="s">
        <v>2079</v>
      </c>
      <c r="I819" s="42">
        <v>5940000</v>
      </c>
      <c r="J819" s="131">
        <f t="shared" si="67"/>
        <v>5940000</v>
      </c>
      <c r="K819" s="133" t="s">
        <v>85</v>
      </c>
      <c r="L819" s="41" t="s">
        <v>635</v>
      </c>
      <c r="M819" s="127">
        <v>43066</v>
      </c>
      <c r="N819" s="127">
        <v>43100</v>
      </c>
      <c r="O819" s="127">
        <v>43100</v>
      </c>
      <c r="P819" s="134">
        <f t="shared" si="65"/>
        <v>34</v>
      </c>
      <c r="Q819" s="136">
        <f t="shared" si="66"/>
        <v>1.1333333333333333</v>
      </c>
      <c r="R819" s="58"/>
      <c r="S819" s="47"/>
      <c r="T819" s="47"/>
      <c r="U819" s="47"/>
      <c r="V819" s="47"/>
      <c r="W819" s="47"/>
      <c r="X819" s="139">
        <f t="shared" si="63"/>
        <v>0</v>
      </c>
      <c r="Y819" s="48"/>
      <c r="Z819" s="49"/>
      <c r="AA819" s="47"/>
      <c r="AB819" s="47"/>
      <c r="AC819" s="47"/>
      <c r="AD819" s="47"/>
      <c r="AE819" s="47"/>
      <c r="AF819" s="47"/>
      <c r="AG819" s="41"/>
      <c r="AH819" s="41"/>
      <c r="AI819" s="41"/>
      <c r="AJ819" s="41"/>
      <c r="AK819" s="51" t="e">
        <f>IF(#REF!="TERMINADO",100,100*(#REF!-M819+1)/P819)</f>
        <v>#REF!</v>
      </c>
      <c r="AL819" s="157"/>
      <c r="AM819" s="59"/>
      <c r="AN819" s="159"/>
      <c r="AO819" s="159"/>
      <c r="AP819" s="159"/>
      <c r="AQ819" s="41"/>
      <c r="AR819" s="107"/>
    </row>
    <row r="820" spans="1:44" s="167" customFormat="1" ht="17" thickTop="1" thickBot="1" x14ac:dyDescent="0.25">
      <c r="A820" s="185">
        <v>816</v>
      </c>
      <c r="B820" s="41" t="s">
        <v>3451</v>
      </c>
      <c r="C820" s="39">
        <v>43067</v>
      </c>
      <c r="D820" s="39"/>
      <c r="E820" s="40" t="s">
        <v>3452</v>
      </c>
      <c r="F820" s="129" t="s">
        <v>66</v>
      </c>
      <c r="G820" s="126" t="s">
        <v>75</v>
      </c>
      <c r="H820" s="41" t="s">
        <v>2079</v>
      </c>
      <c r="I820" s="42">
        <v>10000000</v>
      </c>
      <c r="J820" s="131">
        <f t="shared" si="67"/>
        <v>10000000</v>
      </c>
      <c r="K820" s="133" t="s">
        <v>85</v>
      </c>
      <c r="L820" s="41" t="s">
        <v>439</v>
      </c>
      <c r="M820" s="127">
        <v>43067</v>
      </c>
      <c r="N820" s="127">
        <v>43100</v>
      </c>
      <c r="O820" s="127">
        <v>43100</v>
      </c>
      <c r="P820" s="134">
        <f t="shared" si="65"/>
        <v>33</v>
      </c>
      <c r="Q820" s="136">
        <f t="shared" si="66"/>
        <v>1.1000000000000001</v>
      </c>
      <c r="R820" s="58"/>
      <c r="S820" s="47"/>
      <c r="T820" s="47"/>
      <c r="U820" s="47"/>
      <c r="V820" s="47"/>
      <c r="W820" s="47"/>
      <c r="X820" s="139">
        <f t="shared" si="63"/>
        <v>0</v>
      </c>
      <c r="Y820" s="48"/>
      <c r="Z820" s="49"/>
      <c r="AA820" s="47"/>
      <c r="AB820" s="47"/>
      <c r="AC820" s="47"/>
      <c r="AD820" s="47"/>
      <c r="AE820" s="47"/>
      <c r="AF820" s="47"/>
      <c r="AG820" s="41"/>
      <c r="AH820" s="41"/>
      <c r="AI820" s="41"/>
      <c r="AJ820" s="41"/>
      <c r="AK820" s="51" t="e">
        <f>IF(#REF!="TERMINADO",100,100*(#REF!-M820+1)/P820)</f>
        <v>#REF!</v>
      </c>
      <c r="AL820" s="157"/>
      <c r="AM820" s="59"/>
      <c r="AN820" s="159"/>
      <c r="AO820" s="159"/>
      <c r="AP820" s="159"/>
      <c r="AQ820" s="41"/>
      <c r="AR820" s="107"/>
    </row>
    <row r="821" spans="1:44" s="167" customFormat="1" ht="17" thickTop="1" thickBot="1" x14ac:dyDescent="0.25">
      <c r="A821" s="185">
        <v>817</v>
      </c>
      <c r="B821" s="41" t="s">
        <v>3444</v>
      </c>
      <c r="C821" s="39">
        <v>43067</v>
      </c>
      <c r="D821" s="39"/>
      <c r="E821" s="40" t="s">
        <v>3453</v>
      </c>
      <c r="F821" s="129" t="s">
        <v>66</v>
      </c>
      <c r="G821" s="126" t="s">
        <v>75</v>
      </c>
      <c r="H821" s="41" t="s">
        <v>2079</v>
      </c>
      <c r="I821" s="42">
        <v>7960500</v>
      </c>
      <c r="J821" s="131">
        <f t="shared" si="67"/>
        <v>7960500</v>
      </c>
      <c r="K821" s="133" t="s">
        <v>85</v>
      </c>
      <c r="L821" s="41" t="s">
        <v>3454</v>
      </c>
      <c r="M821" s="127">
        <v>43067</v>
      </c>
      <c r="N821" s="127">
        <v>43100</v>
      </c>
      <c r="O821" s="127">
        <v>43100</v>
      </c>
      <c r="P821" s="134">
        <f t="shared" si="65"/>
        <v>33</v>
      </c>
      <c r="Q821" s="136">
        <f t="shared" si="66"/>
        <v>1.1000000000000001</v>
      </c>
      <c r="R821" s="58"/>
      <c r="S821" s="47"/>
      <c r="T821" s="47"/>
      <c r="U821" s="47"/>
      <c r="V821" s="47"/>
      <c r="W821" s="47"/>
      <c r="X821" s="139">
        <f t="shared" si="63"/>
        <v>0</v>
      </c>
      <c r="Y821" s="48"/>
      <c r="Z821" s="49"/>
      <c r="AA821" s="47"/>
      <c r="AB821" s="47"/>
      <c r="AC821" s="47"/>
      <c r="AD821" s="47"/>
      <c r="AE821" s="47"/>
      <c r="AF821" s="47"/>
      <c r="AG821" s="41"/>
      <c r="AH821" s="41"/>
      <c r="AI821" s="41"/>
      <c r="AJ821" s="41"/>
      <c r="AK821" s="51" t="e">
        <f>IF(#REF!="TERMINADO",100,100*(#REF!-M821+1)/P821)</f>
        <v>#REF!</v>
      </c>
      <c r="AL821" s="157"/>
      <c r="AM821" s="59"/>
      <c r="AN821" s="159"/>
      <c r="AO821" s="159"/>
      <c r="AP821" s="159"/>
      <c r="AQ821" s="41"/>
      <c r="AR821" s="107"/>
    </row>
    <row r="822" spans="1:44" s="167" customFormat="1" ht="17" thickTop="1" thickBot="1" x14ac:dyDescent="0.25">
      <c r="A822" s="185">
        <v>818</v>
      </c>
      <c r="B822" s="41" t="s">
        <v>3432</v>
      </c>
      <c r="C822" s="39">
        <v>43069</v>
      </c>
      <c r="D822" s="39"/>
      <c r="E822" s="40" t="s">
        <v>3456</v>
      </c>
      <c r="F822" s="129" t="s">
        <v>66</v>
      </c>
      <c r="G822" s="126" t="s">
        <v>82</v>
      </c>
      <c r="H822" s="41" t="s">
        <v>2079</v>
      </c>
      <c r="I822" s="42">
        <v>130899986</v>
      </c>
      <c r="J822" s="131">
        <f t="shared" si="67"/>
        <v>130899986</v>
      </c>
      <c r="K822" s="133" t="s">
        <v>85</v>
      </c>
      <c r="L822" s="41" t="s">
        <v>270</v>
      </c>
      <c r="M822" s="127">
        <v>43069</v>
      </c>
      <c r="N822" s="127">
        <v>43301</v>
      </c>
      <c r="O822" s="127">
        <v>43301</v>
      </c>
      <c r="P822" s="134">
        <f t="shared" si="65"/>
        <v>232</v>
      </c>
      <c r="Q822" s="136">
        <f t="shared" si="66"/>
        <v>7.7333333333333334</v>
      </c>
      <c r="R822" s="58"/>
      <c r="S822" s="47"/>
      <c r="T822" s="47"/>
      <c r="U822" s="47"/>
      <c r="V822" s="47"/>
      <c r="W822" s="47"/>
      <c r="X822" s="139">
        <f t="shared" si="63"/>
        <v>0</v>
      </c>
      <c r="Y822" s="48"/>
      <c r="Z822" s="49"/>
      <c r="AA822" s="47"/>
      <c r="AB822" s="47"/>
      <c r="AC822" s="47"/>
      <c r="AD822" s="47"/>
      <c r="AE822" s="47"/>
      <c r="AF822" s="47"/>
      <c r="AG822" s="41"/>
      <c r="AH822" s="41"/>
      <c r="AI822" s="41"/>
      <c r="AJ822" s="41"/>
      <c r="AK822" s="51" t="e">
        <f>IF(#REF!="TERMINADO",100,100*(#REF!-M822+1)/P822)</f>
        <v>#REF!</v>
      </c>
      <c r="AL822" s="157"/>
      <c r="AM822" s="52"/>
      <c r="AN822" s="177"/>
      <c r="AO822" s="177"/>
      <c r="AP822" s="177"/>
      <c r="AQ822" s="50"/>
      <c r="AR822" s="146"/>
    </row>
    <row r="823" spans="1:44" s="167" customFormat="1" ht="14.25" customHeight="1" thickTop="1" thickBot="1" x14ac:dyDescent="0.25">
      <c r="A823" s="185">
        <v>819</v>
      </c>
      <c r="B823" s="41" t="s">
        <v>3457</v>
      </c>
      <c r="C823" s="39">
        <v>43070</v>
      </c>
      <c r="D823" s="39"/>
      <c r="E823" s="40" t="s">
        <v>2299</v>
      </c>
      <c r="F823" s="129" t="s">
        <v>66</v>
      </c>
      <c r="G823" s="126" t="s">
        <v>82</v>
      </c>
      <c r="H823" s="41" t="s">
        <v>2079</v>
      </c>
      <c r="I823" s="42">
        <v>378364072</v>
      </c>
      <c r="J823" s="131">
        <f t="shared" si="67"/>
        <v>378364072</v>
      </c>
      <c r="K823" s="133" t="s">
        <v>1993</v>
      </c>
      <c r="L823" s="41" t="s">
        <v>3458</v>
      </c>
      <c r="M823" s="127">
        <v>43070</v>
      </c>
      <c r="N823" s="127">
        <v>43301</v>
      </c>
      <c r="O823" s="127">
        <v>43301</v>
      </c>
      <c r="P823" s="134">
        <f t="shared" si="65"/>
        <v>231</v>
      </c>
      <c r="Q823" s="136">
        <f t="shared" si="66"/>
        <v>7.7</v>
      </c>
      <c r="R823" s="58"/>
      <c r="S823" s="47"/>
      <c r="T823" s="47"/>
      <c r="U823" s="47"/>
      <c r="V823" s="47"/>
      <c r="W823" s="47"/>
      <c r="X823" s="139">
        <f t="shared" si="63"/>
        <v>0</v>
      </c>
      <c r="Y823" s="48"/>
      <c r="Z823" s="49"/>
      <c r="AA823" s="47"/>
      <c r="AB823" s="47"/>
      <c r="AC823" s="47"/>
      <c r="AD823" s="47"/>
      <c r="AE823" s="47"/>
      <c r="AF823" s="47"/>
      <c r="AG823" s="41"/>
      <c r="AH823" s="41"/>
      <c r="AI823" s="41"/>
      <c r="AJ823" s="41"/>
      <c r="AK823" s="51" t="e">
        <f>IF(#REF!="TERMINADO",100,100*(#REF!-M823+1)/P823)</f>
        <v>#REF!</v>
      </c>
      <c r="AL823" s="157"/>
      <c r="AM823" s="52"/>
      <c r="AN823" s="177"/>
      <c r="AO823" s="177"/>
      <c r="AP823" s="177"/>
      <c r="AQ823" s="50"/>
      <c r="AR823" s="146"/>
    </row>
    <row r="824" spans="1:44" s="167" customFormat="1" ht="17" thickTop="1" thickBot="1" x14ac:dyDescent="0.25">
      <c r="A824" s="185">
        <v>820</v>
      </c>
      <c r="B824" s="41" t="s">
        <v>3432</v>
      </c>
      <c r="C824" s="39">
        <v>43070</v>
      </c>
      <c r="D824" s="39"/>
      <c r="E824" s="40" t="s">
        <v>3459</v>
      </c>
      <c r="F824" s="129" t="s">
        <v>74</v>
      </c>
      <c r="G824" s="126" t="s">
        <v>2006</v>
      </c>
      <c r="H824" s="41" t="s">
        <v>2079</v>
      </c>
      <c r="I824" s="42">
        <v>29800000</v>
      </c>
      <c r="J824" s="131">
        <f t="shared" si="67"/>
        <v>29800000</v>
      </c>
      <c r="K824" s="133" t="s">
        <v>85</v>
      </c>
      <c r="L824" s="41" t="s">
        <v>3460</v>
      </c>
      <c r="M824" s="127">
        <v>43070</v>
      </c>
      <c r="N824" s="127">
        <v>43100</v>
      </c>
      <c r="O824" s="127">
        <v>43100</v>
      </c>
      <c r="P824" s="134">
        <f t="shared" si="65"/>
        <v>30</v>
      </c>
      <c r="Q824" s="136">
        <f t="shared" si="66"/>
        <v>1</v>
      </c>
      <c r="R824" s="58"/>
      <c r="S824" s="47"/>
      <c r="T824" s="47"/>
      <c r="U824" s="47"/>
      <c r="V824" s="47"/>
      <c r="W824" s="47"/>
      <c r="X824" s="139">
        <f t="shared" si="63"/>
        <v>0</v>
      </c>
      <c r="Y824" s="48"/>
      <c r="Z824" s="49"/>
      <c r="AA824" s="47"/>
      <c r="AB824" s="47"/>
      <c r="AC824" s="47"/>
      <c r="AD824" s="47"/>
      <c r="AE824" s="47"/>
      <c r="AF824" s="47"/>
      <c r="AG824" s="41"/>
      <c r="AH824" s="41"/>
      <c r="AI824" s="41"/>
      <c r="AJ824" s="41"/>
      <c r="AK824" s="51" t="e">
        <f>IF(#REF!="TERMINADO",100,100*(#REF!-M824+1)/P824)</f>
        <v>#REF!</v>
      </c>
      <c r="AL824" s="157"/>
      <c r="AM824" s="59"/>
      <c r="AN824" s="159"/>
      <c r="AO824" s="159"/>
      <c r="AP824" s="159"/>
      <c r="AQ824" s="41"/>
      <c r="AR824" s="107"/>
    </row>
    <row r="825" spans="1:44" s="167" customFormat="1" ht="17" thickTop="1" thickBot="1" x14ac:dyDescent="0.25">
      <c r="A825" s="185">
        <v>821</v>
      </c>
      <c r="B825" s="41" t="s">
        <v>3432</v>
      </c>
      <c r="C825" s="39">
        <v>43070</v>
      </c>
      <c r="D825" s="39"/>
      <c r="E825" s="40" t="s">
        <v>3461</v>
      </c>
      <c r="F825" s="129" t="s">
        <v>74</v>
      </c>
      <c r="G825" s="126" t="s">
        <v>75</v>
      </c>
      <c r="H825" s="41" t="s">
        <v>2079</v>
      </c>
      <c r="I825" s="42">
        <v>30000000</v>
      </c>
      <c r="J825" s="131">
        <f t="shared" si="67"/>
        <v>30000000</v>
      </c>
      <c r="K825" s="133" t="s">
        <v>1993</v>
      </c>
      <c r="L825" s="41" t="s">
        <v>3462</v>
      </c>
      <c r="M825" s="127">
        <v>43070</v>
      </c>
      <c r="N825" s="127">
        <v>43100</v>
      </c>
      <c r="O825" s="127">
        <v>43100</v>
      </c>
      <c r="P825" s="134">
        <f t="shared" si="65"/>
        <v>30</v>
      </c>
      <c r="Q825" s="136">
        <f t="shared" si="66"/>
        <v>1</v>
      </c>
      <c r="R825" s="58"/>
      <c r="S825" s="47"/>
      <c r="T825" s="47"/>
      <c r="U825" s="47"/>
      <c r="V825" s="47"/>
      <c r="W825" s="47"/>
      <c r="X825" s="139">
        <f t="shared" si="63"/>
        <v>0</v>
      </c>
      <c r="Y825" s="48"/>
      <c r="Z825" s="49"/>
      <c r="AA825" s="47"/>
      <c r="AB825" s="47"/>
      <c r="AC825" s="47"/>
      <c r="AD825" s="47"/>
      <c r="AE825" s="47"/>
      <c r="AF825" s="47"/>
      <c r="AG825" s="41"/>
      <c r="AH825" s="41"/>
      <c r="AI825" s="41"/>
      <c r="AJ825" s="41"/>
      <c r="AK825" s="51" t="e">
        <f>IF(#REF!="TERMINADO",100,100*(#REF!-M825+1)/P825)</f>
        <v>#REF!</v>
      </c>
      <c r="AL825" s="157"/>
      <c r="AM825" s="59"/>
      <c r="AN825" s="159"/>
      <c r="AO825" s="159"/>
      <c r="AP825" s="159"/>
      <c r="AQ825" s="41"/>
      <c r="AR825" s="107"/>
    </row>
    <row r="826" spans="1:44" s="167" customFormat="1" ht="17" thickTop="1" thickBot="1" x14ac:dyDescent="0.25">
      <c r="A826" s="185">
        <v>822</v>
      </c>
      <c r="B826" s="41" t="s">
        <v>3447</v>
      </c>
      <c r="C826" s="39">
        <v>43074</v>
      </c>
      <c r="D826" s="39"/>
      <c r="E826" s="40" t="s">
        <v>3463</v>
      </c>
      <c r="F826" s="129" t="s">
        <v>66</v>
      </c>
      <c r="G826" s="126" t="s">
        <v>71</v>
      </c>
      <c r="H826" s="41" t="s">
        <v>2079</v>
      </c>
      <c r="I826" s="42">
        <v>2000000</v>
      </c>
      <c r="J826" s="131">
        <f t="shared" si="67"/>
        <v>2000000</v>
      </c>
      <c r="K826" s="133" t="s">
        <v>85</v>
      </c>
      <c r="L826" s="41" t="s">
        <v>3464</v>
      </c>
      <c r="M826" s="127">
        <v>43074</v>
      </c>
      <c r="N826" s="127">
        <v>43100</v>
      </c>
      <c r="O826" s="127">
        <v>43100</v>
      </c>
      <c r="P826" s="134">
        <f t="shared" si="65"/>
        <v>26</v>
      </c>
      <c r="Q826" s="136">
        <f t="shared" si="66"/>
        <v>0.8666666666666667</v>
      </c>
      <c r="R826" s="58"/>
      <c r="S826" s="47"/>
      <c r="T826" s="47"/>
      <c r="U826" s="47"/>
      <c r="V826" s="47"/>
      <c r="W826" s="47"/>
      <c r="X826" s="139">
        <f t="shared" si="63"/>
        <v>0</v>
      </c>
      <c r="Y826" s="48"/>
      <c r="Z826" s="49"/>
      <c r="AA826" s="47"/>
      <c r="AB826" s="47"/>
      <c r="AC826" s="47"/>
      <c r="AD826" s="47"/>
      <c r="AE826" s="47"/>
      <c r="AF826" s="47"/>
      <c r="AG826" s="41"/>
      <c r="AH826" s="41"/>
      <c r="AI826" s="41"/>
      <c r="AJ826" s="41"/>
      <c r="AK826" s="51" t="e">
        <f>IF(#REF!="TERMINADO",100,100*(#REF!-M826+1)/P826)</f>
        <v>#REF!</v>
      </c>
      <c r="AL826" s="157"/>
      <c r="AM826" s="59"/>
      <c r="AN826" s="159"/>
      <c r="AO826" s="159"/>
      <c r="AP826" s="159"/>
      <c r="AQ826" s="41"/>
      <c r="AR826" s="107"/>
    </row>
    <row r="827" spans="1:44" s="167" customFormat="1" ht="17" thickTop="1" thickBot="1" x14ac:dyDescent="0.25">
      <c r="A827" s="185">
        <v>823</v>
      </c>
      <c r="B827" s="41" t="s">
        <v>63</v>
      </c>
      <c r="C827" s="39">
        <v>43075</v>
      </c>
      <c r="D827" s="39" t="s">
        <v>3465</v>
      </c>
      <c r="E827" s="40" t="s">
        <v>3466</v>
      </c>
      <c r="F827" s="129" t="s">
        <v>2736</v>
      </c>
      <c r="G827" s="126" t="s">
        <v>2006</v>
      </c>
      <c r="H827" s="41" t="s">
        <v>2079</v>
      </c>
      <c r="I827" s="42">
        <v>707570500</v>
      </c>
      <c r="J827" s="131">
        <f t="shared" si="67"/>
        <v>707570500</v>
      </c>
      <c r="K827" s="133" t="s">
        <v>1993</v>
      </c>
      <c r="L827" s="41" t="s">
        <v>3467</v>
      </c>
      <c r="M827" s="127">
        <v>43075</v>
      </c>
      <c r="N827" s="127">
        <v>43100</v>
      </c>
      <c r="O827" s="127">
        <v>43100</v>
      </c>
      <c r="P827" s="134">
        <f t="shared" si="65"/>
        <v>25</v>
      </c>
      <c r="Q827" s="136">
        <f t="shared" si="66"/>
        <v>0.83333333333333337</v>
      </c>
      <c r="R827" s="58"/>
      <c r="S827" s="47"/>
      <c r="T827" s="47"/>
      <c r="U827" s="47"/>
      <c r="V827" s="47"/>
      <c r="W827" s="47"/>
      <c r="X827" s="139">
        <f t="shared" si="63"/>
        <v>0</v>
      </c>
      <c r="Y827" s="48"/>
      <c r="Z827" s="49"/>
      <c r="AA827" s="47"/>
      <c r="AB827" s="47"/>
      <c r="AC827" s="47"/>
      <c r="AD827" s="47"/>
      <c r="AE827" s="47"/>
      <c r="AF827" s="47"/>
      <c r="AG827" s="41"/>
      <c r="AH827" s="41"/>
      <c r="AI827" s="41"/>
      <c r="AJ827" s="41"/>
      <c r="AK827" s="51" t="e">
        <f>IF(#REF!="TERMINADO",100,100*(#REF!-M827+1)/P827)</f>
        <v>#REF!</v>
      </c>
      <c r="AL827" s="157"/>
      <c r="AM827" s="59"/>
      <c r="AN827" s="159"/>
      <c r="AO827" s="159"/>
      <c r="AP827" s="159"/>
      <c r="AQ827" s="41"/>
      <c r="AR827" s="107"/>
    </row>
    <row r="828" spans="1:44" s="167" customFormat="1" ht="15.75" customHeight="1" thickTop="1" thickBot="1" x14ac:dyDescent="0.25">
      <c r="A828" s="185">
        <v>824</v>
      </c>
      <c r="B828" s="41" t="s">
        <v>3447</v>
      </c>
      <c r="C828" s="39">
        <v>43081</v>
      </c>
      <c r="D828" s="39"/>
      <c r="E828" s="40" t="s">
        <v>3468</v>
      </c>
      <c r="F828" s="129" t="s">
        <v>66</v>
      </c>
      <c r="G828" s="126" t="s">
        <v>71</v>
      </c>
      <c r="H828" s="41" t="s">
        <v>2079</v>
      </c>
      <c r="I828" s="42">
        <v>2000000</v>
      </c>
      <c r="J828" s="131">
        <f t="shared" si="67"/>
        <v>2000000</v>
      </c>
      <c r="K828" s="133" t="s">
        <v>85</v>
      </c>
      <c r="L828" s="41" t="s">
        <v>742</v>
      </c>
      <c r="M828" s="127">
        <v>43081</v>
      </c>
      <c r="N828" s="127">
        <v>43100</v>
      </c>
      <c r="O828" s="127">
        <v>43100</v>
      </c>
      <c r="P828" s="134">
        <f t="shared" si="65"/>
        <v>19</v>
      </c>
      <c r="Q828" s="136">
        <f t="shared" si="66"/>
        <v>0.6333333333333333</v>
      </c>
      <c r="R828" s="58"/>
      <c r="S828" s="47"/>
      <c r="T828" s="47"/>
      <c r="U828" s="47"/>
      <c r="V828" s="47"/>
      <c r="W828" s="47"/>
      <c r="X828" s="139">
        <f t="shared" si="63"/>
        <v>0</v>
      </c>
      <c r="Y828" s="48"/>
      <c r="Z828" s="49"/>
      <c r="AA828" s="47"/>
      <c r="AB828" s="47"/>
      <c r="AC828" s="47"/>
      <c r="AD828" s="47"/>
      <c r="AE828" s="47"/>
      <c r="AF828" s="47"/>
      <c r="AG828" s="41"/>
      <c r="AH828" s="41"/>
      <c r="AI828" s="41"/>
      <c r="AJ828" s="41"/>
      <c r="AK828" s="51" t="e">
        <f>IF(#REF!="TERMINADO",100,100*(#REF!-M828+1)/P828)</f>
        <v>#REF!</v>
      </c>
      <c r="AL828" s="157"/>
      <c r="AM828" s="59"/>
      <c r="AN828" s="159"/>
      <c r="AO828" s="159"/>
      <c r="AP828" s="159"/>
      <c r="AQ828" s="41"/>
      <c r="AR828" s="107"/>
    </row>
    <row r="829" spans="1:44" s="167" customFormat="1" ht="18" customHeight="1" thickTop="1" thickBot="1" x14ac:dyDescent="0.25">
      <c r="A829" s="185">
        <v>825</v>
      </c>
      <c r="B829" s="41" t="s">
        <v>146</v>
      </c>
      <c r="C829" s="39">
        <v>43083</v>
      </c>
      <c r="D829" s="39"/>
      <c r="E829" s="40" t="s">
        <v>3469</v>
      </c>
      <c r="F829" s="129" t="s">
        <v>66</v>
      </c>
      <c r="G829" s="126" t="s">
        <v>71</v>
      </c>
      <c r="H829" s="41" t="s">
        <v>2079</v>
      </c>
      <c r="I829" s="42">
        <v>2200000</v>
      </c>
      <c r="J829" s="131">
        <f t="shared" si="67"/>
        <v>2200000</v>
      </c>
      <c r="K829" s="133" t="s">
        <v>85</v>
      </c>
      <c r="L829" s="41" t="s">
        <v>2480</v>
      </c>
      <c r="M829" s="127">
        <v>43083</v>
      </c>
      <c r="N829" s="127">
        <v>43100</v>
      </c>
      <c r="O829" s="127">
        <v>43100</v>
      </c>
      <c r="P829" s="134">
        <f t="shared" si="65"/>
        <v>17</v>
      </c>
      <c r="Q829" s="136">
        <f t="shared" si="66"/>
        <v>0.56666666666666665</v>
      </c>
      <c r="R829" s="58"/>
      <c r="S829" s="47"/>
      <c r="T829" s="47"/>
      <c r="U829" s="47"/>
      <c r="V829" s="47"/>
      <c r="W829" s="47"/>
      <c r="X829" s="139">
        <f t="shared" si="63"/>
        <v>0</v>
      </c>
      <c r="Y829" s="48"/>
      <c r="Z829" s="49"/>
      <c r="AA829" s="47"/>
      <c r="AB829" s="47"/>
      <c r="AC829" s="47"/>
      <c r="AD829" s="47"/>
      <c r="AE829" s="47"/>
      <c r="AF829" s="47"/>
      <c r="AG829" s="41"/>
      <c r="AH829" s="41"/>
      <c r="AI829" s="41"/>
      <c r="AJ829" s="41"/>
      <c r="AK829" s="51" t="e">
        <f>IF(#REF!="TERMINADO",100,100*(#REF!-M829+1)/P829)</f>
        <v>#REF!</v>
      </c>
      <c r="AL829" s="157"/>
      <c r="AM829" s="59"/>
      <c r="AN829" s="159"/>
      <c r="AO829" s="159"/>
      <c r="AP829" s="159"/>
      <c r="AQ829" s="41"/>
      <c r="AR829" s="107"/>
    </row>
    <row r="830" spans="1:44" s="167" customFormat="1" ht="17" thickTop="1" thickBot="1" x14ac:dyDescent="0.25">
      <c r="A830" s="185">
        <v>826</v>
      </c>
      <c r="B830" s="41" t="s">
        <v>146</v>
      </c>
      <c r="C830" s="39">
        <v>43083</v>
      </c>
      <c r="D830" s="39"/>
      <c r="E830" s="40" t="s">
        <v>3470</v>
      </c>
      <c r="F830" s="129" t="s">
        <v>66</v>
      </c>
      <c r="G830" s="126" t="s">
        <v>71</v>
      </c>
      <c r="H830" s="41" t="s">
        <v>2079</v>
      </c>
      <c r="I830" s="42">
        <v>2800000</v>
      </c>
      <c r="J830" s="131">
        <f t="shared" si="67"/>
        <v>2800000</v>
      </c>
      <c r="K830" s="133" t="s">
        <v>85</v>
      </c>
      <c r="L830" s="41" t="s">
        <v>2515</v>
      </c>
      <c r="M830" s="127">
        <v>43083</v>
      </c>
      <c r="N830" s="127">
        <v>43100</v>
      </c>
      <c r="O830" s="127">
        <v>43100</v>
      </c>
      <c r="P830" s="134">
        <f t="shared" si="65"/>
        <v>17</v>
      </c>
      <c r="Q830" s="136">
        <f t="shared" si="66"/>
        <v>0.56666666666666665</v>
      </c>
      <c r="R830" s="58"/>
      <c r="S830" s="47"/>
      <c r="T830" s="47"/>
      <c r="U830" s="47"/>
      <c r="V830" s="47"/>
      <c r="W830" s="47"/>
      <c r="X830" s="139">
        <f t="shared" si="63"/>
        <v>0</v>
      </c>
      <c r="Y830" s="48"/>
      <c r="Z830" s="49"/>
      <c r="AA830" s="47"/>
      <c r="AB830" s="47"/>
      <c r="AC830" s="47"/>
      <c r="AD830" s="47"/>
      <c r="AE830" s="47"/>
      <c r="AF830" s="47"/>
      <c r="AG830" s="41"/>
      <c r="AH830" s="41"/>
      <c r="AI830" s="41"/>
      <c r="AJ830" s="41"/>
      <c r="AK830" s="51" t="e">
        <f>IF(#REF!="TERMINADO",100,100*(#REF!-M830+1)/P830)</f>
        <v>#REF!</v>
      </c>
      <c r="AL830" s="157"/>
      <c r="AM830" s="59"/>
      <c r="AN830" s="159"/>
      <c r="AO830" s="159"/>
      <c r="AP830" s="159"/>
      <c r="AQ830" s="41"/>
      <c r="AR830" s="107"/>
    </row>
    <row r="831" spans="1:44" s="167" customFormat="1" ht="17" thickTop="1" thickBot="1" x14ac:dyDescent="0.25">
      <c r="A831" s="185">
        <v>827</v>
      </c>
      <c r="B831" s="41" t="s">
        <v>146</v>
      </c>
      <c r="C831" s="39">
        <v>43083</v>
      </c>
      <c r="D831" s="39"/>
      <c r="E831" s="40" t="s">
        <v>3471</v>
      </c>
      <c r="F831" s="129" t="s">
        <v>66</v>
      </c>
      <c r="G831" s="126" t="s">
        <v>71</v>
      </c>
      <c r="H831" s="41" t="s">
        <v>2079</v>
      </c>
      <c r="I831" s="42">
        <v>2600000</v>
      </c>
      <c r="J831" s="131">
        <f t="shared" si="67"/>
        <v>2600000</v>
      </c>
      <c r="K831" s="133" t="s">
        <v>85</v>
      </c>
      <c r="L831" s="41" t="s">
        <v>2495</v>
      </c>
      <c r="M831" s="127">
        <v>43083</v>
      </c>
      <c r="N831" s="127">
        <v>43100</v>
      </c>
      <c r="O831" s="127">
        <v>43100</v>
      </c>
      <c r="P831" s="134">
        <f t="shared" si="65"/>
        <v>17</v>
      </c>
      <c r="Q831" s="136">
        <f t="shared" si="66"/>
        <v>0.56666666666666665</v>
      </c>
      <c r="R831" s="58"/>
      <c r="S831" s="47"/>
      <c r="T831" s="47"/>
      <c r="U831" s="47"/>
      <c r="V831" s="47"/>
      <c r="W831" s="47"/>
      <c r="X831" s="139">
        <f t="shared" si="63"/>
        <v>0</v>
      </c>
      <c r="Y831" s="48"/>
      <c r="Z831" s="49"/>
      <c r="AA831" s="47"/>
      <c r="AB831" s="47"/>
      <c r="AC831" s="47"/>
      <c r="AD831" s="47"/>
      <c r="AE831" s="47"/>
      <c r="AF831" s="47"/>
      <c r="AG831" s="41"/>
      <c r="AH831" s="41"/>
      <c r="AI831" s="41"/>
      <c r="AJ831" s="41"/>
      <c r="AK831" s="51" t="e">
        <f>IF(#REF!="TERMINADO",100,100*(#REF!-M831+1)/P831)</f>
        <v>#REF!</v>
      </c>
      <c r="AL831" s="157"/>
      <c r="AM831" s="59"/>
      <c r="AN831" s="159"/>
      <c r="AO831" s="159"/>
      <c r="AP831" s="159"/>
      <c r="AQ831" s="41"/>
      <c r="AR831" s="107"/>
    </row>
    <row r="832" spans="1:44" s="167" customFormat="1" ht="17" thickTop="1" thickBot="1" x14ac:dyDescent="0.25">
      <c r="A832" s="185">
        <v>828</v>
      </c>
      <c r="B832" s="41" t="s">
        <v>146</v>
      </c>
      <c r="C832" s="39">
        <v>43083</v>
      </c>
      <c r="D832" s="39"/>
      <c r="E832" s="40" t="s">
        <v>3472</v>
      </c>
      <c r="F832" s="129" t="s">
        <v>66</v>
      </c>
      <c r="G832" s="126" t="s">
        <v>71</v>
      </c>
      <c r="H832" s="41" t="s">
        <v>2079</v>
      </c>
      <c r="I832" s="42">
        <v>2200000</v>
      </c>
      <c r="J832" s="131">
        <f t="shared" si="67"/>
        <v>2200000</v>
      </c>
      <c r="K832" s="133" t="s">
        <v>85</v>
      </c>
      <c r="L832" s="41" t="s">
        <v>388</v>
      </c>
      <c r="M832" s="127">
        <v>43083</v>
      </c>
      <c r="N832" s="127">
        <v>43100</v>
      </c>
      <c r="O832" s="127">
        <v>43100</v>
      </c>
      <c r="P832" s="134">
        <f t="shared" si="65"/>
        <v>17</v>
      </c>
      <c r="Q832" s="136">
        <f t="shared" si="66"/>
        <v>0.56666666666666665</v>
      </c>
      <c r="R832" s="58"/>
      <c r="S832" s="47"/>
      <c r="T832" s="47"/>
      <c r="U832" s="47"/>
      <c r="V832" s="47"/>
      <c r="W832" s="47"/>
      <c r="X832" s="139">
        <f t="shared" si="63"/>
        <v>0</v>
      </c>
      <c r="Y832" s="48"/>
      <c r="Z832" s="49"/>
      <c r="AA832" s="47"/>
      <c r="AB832" s="47"/>
      <c r="AC832" s="47"/>
      <c r="AD832" s="47"/>
      <c r="AE832" s="47"/>
      <c r="AF832" s="47"/>
      <c r="AG832" s="41"/>
      <c r="AH832" s="41"/>
      <c r="AI832" s="41"/>
      <c r="AJ832" s="41"/>
      <c r="AK832" s="51" t="e">
        <f>IF(#REF!="TERMINADO",100,100*(#REF!-M832+1)/P832)</f>
        <v>#REF!</v>
      </c>
      <c r="AL832" s="157"/>
      <c r="AM832" s="59"/>
      <c r="AN832" s="159"/>
      <c r="AO832" s="159"/>
      <c r="AP832" s="159"/>
      <c r="AQ832" s="41"/>
      <c r="AR832" s="107"/>
    </row>
    <row r="833" spans="1:44" s="167" customFormat="1" ht="17" thickTop="1" thickBot="1" x14ac:dyDescent="0.25">
      <c r="A833" s="185">
        <v>829</v>
      </c>
      <c r="B833" s="41" t="s">
        <v>146</v>
      </c>
      <c r="C833" s="39">
        <v>43083</v>
      </c>
      <c r="D833" s="39"/>
      <c r="E833" s="40" t="s">
        <v>3473</v>
      </c>
      <c r="F833" s="129" t="s">
        <v>66</v>
      </c>
      <c r="G833" s="126" t="s">
        <v>71</v>
      </c>
      <c r="H833" s="41" t="s">
        <v>2079</v>
      </c>
      <c r="I833" s="42">
        <v>2800000</v>
      </c>
      <c r="J833" s="131">
        <f t="shared" si="67"/>
        <v>2800000</v>
      </c>
      <c r="K833" s="133" t="s">
        <v>85</v>
      </c>
      <c r="L833" s="41" t="s">
        <v>2546</v>
      </c>
      <c r="M833" s="127">
        <v>43083</v>
      </c>
      <c r="N833" s="127">
        <v>43100</v>
      </c>
      <c r="O833" s="127">
        <v>43100</v>
      </c>
      <c r="P833" s="134">
        <f t="shared" si="65"/>
        <v>17</v>
      </c>
      <c r="Q833" s="136">
        <f t="shared" si="66"/>
        <v>0.56666666666666665</v>
      </c>
      <c r="R833" s="58"/>
      <c r="S833" s="47"/>
      <c r="T833" s="47"/>
      <c r="U833" s="47"/>
      <c r="V833" s="47"/>
      <c r="W833" s="47"/>
      <c r="X833" s="139">
        <f t="shared" si="63"/>
        <v>0</v>
      </c>
      <c r="Y833" s="48"/>
      <c r="Z833" s="49"/>
      <c r="AA833" s="47"/>
      <c r="AB833" s="47"/>
      <c r="AC833" s="47"/>
      <c r="AD833" s="47"/>
      <c r="AE833" s="47"/>
      <c r="AF833" s="47"/>
      <c r="AG833" s="41"/>
      <c r="AH833" s="41"/>
      <c r="AI833" s="41"/>
      <c r="AJ833" s="41"/>
      <c r="AK833" s="51" t="e">
        <f>IF(#REF!="TERMINADO",100,100*(#REF!-M833+1)/P833)</f>
        <v>#REF!</v>
      </c>
      <c r="AL833" s="157"/>
      <c r="AM833" s="59"/>
      <c r="AN833" s="159"/>
      <c r="AO833" s="159"/>
      <c r="AP833" s="159"/>
      <c r="AQ833" s="41"/>
      <c r="AR833" s="107"/>
    </row>
    <row r="834" spans="1:44" s="167" customFormat="1" ht="17" thickTop="1" thickBot="1" x14ac:dyDescent="0.25">
      <c r="A834" s="185">
        <v>830</v>
      </c>
      <c r="B834" s="41" t="s">
        <v>146</v>
      </c>
      <c r="C834" s="39">
        <v>43083</v>
      </c>
      <c r="D834" s="39"/>
      <c r="E834" s="40" t="s">
        <v>3436</v>
      </c>
      <c r="F834" s="129" t="s">
        <v>66</v>
      </c>
      <c r="G834" s="126" t="s">
        <v>71</v>
      </c>
      <c r="H834" s="41" t="s">
        <v>2079</v>
      </c>
      <c r="I834" s="42">
        <v>2800000</v>
      </c>
      <c r="J834" s="131">
        <f t="shared" si="67"/>
        <v>2800000</v>
      </c>
      <c r="K834" s="133" t="s">
        <v>85</v>
      </c>
      <c r="L834" s="41" t="s">
        <v>2476</v>
      </c>
      <c r="M834" s="127">
        <v>43083</v>
      </c>
      <c r="N834" s="127">
        <v>43100</v>
      </c>
      <c r="O834" s="127">
        <v>43100</v>
      </c>
      <c r="P834" s="134">
        <f t="shared" si="65"/>
        <v>17</v>
      </c>
      <c r="Q834" s="136">
        <f t="shared" si="66"/>
        <v>0.56666666666666665</v>
      </c>
      <c r="R834" s="58"/>
      <c r="S834" s="47"/>
      <c r="T834" s="47"/>
      <c r="U834" s="47"/>
      <c r="V834" s="47"/>
      <c r="W834" s="47"/>
      <c r="X834" s="139">
        <f t="shared" si="63"/>
        <v>0</v>
      </c>
      <c r="Y834" s="48"/>
      <c r="Z834" s="49"/>
      <c r="AA834" s="47"/>
      <c r="AB834" s="47"/>
      <c r="AC834" s="47"/>
      <c r="AD834" s="47"/>
      <c r="AE834" s="47"/>
      <c r="AF834" s="47"/>
      <c r="AG834" s="41"/>
      <c r="AH834" s="41"/>
      <c r="AI834" s="41"/>
      <c r="AJ834" s="41"/>
      <c r="AK834" s="51" t="e">
        <f>IF(#REF!="TERMINADO",100,100*(#REF!-M834+1)/P834)</f>
        <v>#REF!</v>
      </c>
      <c r="AL834" s="157"/>
      <c r="AM834" s="59"/>
      <c r="AN834" s="159"/>
      <c r="AO834" s="159"/>
      <c r="AP834" s="159"/>
      <c r="AQ834" s="41"/>
      <c r="AR834" s="107"/>
    </row>
    <row r="835" spans="1:44" s="167" customFormat="1" ht="17" thickTop="1" thickBot="1" x14ac:dyDescent="0.25">
      <c r="A835" s="185">
        <v>831</v>
      </c>
      <c r="B835" s="41" t="s">
        <v>146</v>
      </c>
      <c r="C835" s="39">
        <v>43084</v>
      </c>
      <c r="D835" s="39"/>
      <c r="E835" s="40" t="s">
        <v>3474</v>
      </c>
      <c r="F835" s="129" t="s">
        <v>66</v>
      </c>
      <c r="G835" s="126" t="s">
        <v>71</v>
      </c>
      <c r="H835" s="41" t="s">
        <v>2079</v>
      </c>
      <c r="I835" s="42">
        <v>2200000</v>
      </c>
      <c r="J835" s="131">
        <f t="shared" si="67"/>
        <v>2200000</v>
      </c>
      <c r="K835" s="133" t="s">
        <v>85</v>
      </c>
      <c r="L835" s="41" t="s">
        <v>390</v>
      </c>
      <c r="M835" s="127">
        <v>43084</v>
      </c>
      <c r="N835" s="127">
        <v>43100</v>
      </c>
      <c r="O835" s="127">
        <v>43100</v>
      </c>
      <c r="P835" s="134">
        <f t="shared" si="65"/>
        <v>16</v>
      </c>
      <c r="Q835" s="136">
        <f t="shared" si="66"/>
        <v>0.53333333333333333</v>
      </c>
      <c r="R835" s="58"/>
      <c r="S835" s="47"/>
      <c r="T835" s="47"/>
      <c r="U835" s="47"/>
      <c r="V835" s="47"/>
      <c r="W835" s="47"/>
      <c r="X835" s="139">
        <f t="shared" si="63"/>
        <v>0</v>
      </c>
      <c r="Y835" s="48"/>
      <c r="Z835" s="49"/>
      <c r="AA835" s="47"/>
      <c r="AB835" s="47"/>
      <c r="AC835" s="47"/>
      <c r="AD835" s="47"/>
      <c r="AE835" s="47"/>
      <c r="AF835" s="47"/>
      <c r="AG835" s="41"/>
      <c r="AH835" s="41"/>
      <c r="AI835" s="41"/>
      <c r="AJ835" s="41"/>
      <c r="AK835" s="51" t="e">
        <f>IF(#REF!="TERMINADO",100,100*(#REF!-M835+1)/P835)</f>
        <v>#REF!</v>
      </c>
      <c r="AL835" s="157"/>
      <c r="AM835" s="59"/>
      <c r="AN835" s="159"/>
      <c r="AO835" s="159"/>
      <c r="AP835" s="159"/>
      <c r="AQ835" s="41"/>
      <c r="AR835" s="107"/>
    </row>
    <row r="836" spans="1:44" s="167" customFormat="1" ht="17" thickTop="1" thickBot="1" x14ac:dyDescent="0.25">
      <c r="A836" s="185">
        <v>832</v>
      </c>
      <c r="B836" s="41" t="s">
        <v>3444</v>
      </c>
      <c r="C836" s="39">
        <v>43084</v>
      </c>
      <c r="D836" s="39"/>
      <c r="E836" s="40" t="s">
        <v>2494</v>
      </c>
      <c r="F836" s="129" t="s">
        <v>66</v>
      </c>
      <c r="G836" s="126" t="s">
        <v>71</v>
      </c>
      <c r="H836" s="41" t="s">
        <v>2079</v>
      </c>
      <c r="I836" s="42">
        <v>2600000</v>
      </c>
      <c r="J836" s="131">
        <f t="shared" si="67"/>
        <v>2600000</v>
      </c>
      <c r="K836" s="133" t="s">
        <v>85</v>
      </c>
      <c r="L836" s="41" t="s">
        <v>2543</v>
      </c>
      <c r="M836" s="127">
        <v>43084</v>
      </c>
      <c r="N836" s="127">
        <v>43100</v>
      </c>
      <c r="O836" s="127">
        <v>43100</v>
      </c>
      <c r="P836" s="134">
        <f t="shared" si="65"/>
        <v>16</v>
      </c>
      <c r="Q836" s="136">
        <f t="shared" si="66"/>
        <v>0.53333333333333333</v>
      </c>
      <c r="R836" s="58"/>
      <c r="S836" s="47"/>
      <c r="T836" s="47"/>
      <c r="U836" s="47"/>
      <c r="V836" s="47"/>
      <c r="W836" s="47"/>
      <c r="X836" s="139">
        <f t="shared" ref="X836:X899" si="68">R836+U836</f>
        <v>0</v>
      </c>
      <c r="Y836" s="48"/>
      <c r="Z836" s="49"/>
      <c r="AA836" s="47"/>
      <c r="AB836" s="47"/>
      <c r="AC836" s="47"/>
      <c r="AD836" s="47"/>
      <c r="AE836" s="47"/>
      <c r="AF836" s="47"/>
      <c r="AG836" s="41"/>
      <c r="AH836" s="41"/>
      <c r="AI836" s="41"/>
      <c r="AJ836" s="41"/>
      <c r="AK836" s="51" t="e">
        <f>IF(#REF!="TERMINADO",100,100*(#REF!-M836+1)/P836)</f>
        <v>#REF!</v>
      </c>
      <c r="AL836" s="157"/>
      <c r="AM836" s="59"/>
      <c r="AN836" s="159"/>
      <c r="AO836" s="159"/>
      <c r="AP836" s="159"/>
      <c r="AQ836" s="41"/>
      <c r="AR836" s="107"/>
    </row>
    <row r="837" spans="1:44" s="167" customFormat="1" ht="17" thickTop="1" thickBot="1" x14ac:dyDescent="0.25">
      <c r="A837" s="185">
        <v>833</v>
      </c>
      <c r="B837" s="41" t="s">
        <v>3444</v>
      </c>
      <c r="C837" s="39">
        <v>43084</v>
      </c>
      <c r="D837" s="39"/>
      <c r="E837" s="40" t="s">
        <v>3475</v>
      </c>
      <c r="F837" s="129" t="s">
        <v>66</v>
      </c>
      <c r="G837" s="126" t="s">
        <v>71</v>
      </c>
      <c r="H837" s="41" t="s">
        <v>2079</v>
      </c>
      <c r="I837" s="42">
        <v>2600000</v>
      </c>
      <c r="J837" s="131">
        <f t="shared" si="67"/>
        <v>2600000</v>
      </c>
      <c r="K837" s="133" t="s">
        <v>85</v>
      </c>
      <c r="L837" s="41" t="s">
        <v>2505</v>
      </c>
      <c r="M837" s="127">
        <v>43084</v>
      </c>
      <c r="N837" s="127">
        <v>43100</v>
      </c>
      <c r="O837" s="127">
        <v>43100</v>
      </c>
      <c r="P837" s="134">
        <f t="shared" si="65"/>
        <v>16</v>
      </c>
      <c r="Q837" s="136">
        <f t="shared" si="66"/>
        <v>0.53333333333333333</v>
      </c>
      <c r="R837" s="58"/>
      <c r="S837" s="47"/>
      <c r="T837" s="47"/>
      <c r="U837" s="47"/>
      <c r="V837" s="47"/>
      <c r="W837" s="47"/>
      <c r="X837" s="139">
        <f t="shared" si="68"/>
        <v>0</v>
      </c>
      <c r="Y837" s="48"/>
      <c r="Z837" s="49"/>
      <c r="AA837" s="47"/>
      <c r="AB837" s="47"/>
      <c r="AC837" s="47"/>
      <c r="AD837" s="47"/>
      <c r="AE837" s="47"/>
      <c r="AF837" s="47"/>
      <c r="AG837" s="41"/>
      <c r="AH837" s="41"/>
      <c r="AI837" s="41"/>
      <c r="AJ837" s="41"/>
      <c r="AK837" s="51" t="e">
        <f>IF(#REF!="TERMINADO",100,100*(#REF!-M837+1)/P837)</f>
        <v>#REF!</v>
      </c>
      <c r="AL837" s="157"/>
      <c r="AM837" s="59"/>
      <c r="AN837" s="159"/>
      <c r="AO837" s="159"/>
      <c r="AP837" s="159"/>
      <c r="AQ837" s="41"/>
      <c r="AR837" s="107"/>
    </row>
    <row r="838" spans="1:44" s="167" customFormat="1" ht="17" thickTop="1" thickBot="1" x14ac:dyDescent="0.25">
      <c r="A838" s="185">
        <v>834</v>
      </c>
      <c r="B838" s="41" t="s">
        <v>3441</v>
      </c>
      <c r="C838" s="39">
        <v>43084</v>
      </c>
      <c r="D838" s="39"/>
      <c r="E838" s="40" t="s">
        <v>3476</v>
      </c>
      <c r="F838" s="129" t="s">
        <v>66</v>
      </c>
      <c r="G838" s="126" t="s">
        <v>71</v>
      </c>
      <c r="H838" s="41" t="s">
        <v>2079</v>
      </c>
      <c r="I838" s="42">
        <v>1486372</v>
      </c>
      <c r="J838" s="131">
        <f t="shared" si="67"/>
        <v>1486372</v>
      </c>
      <c r="K838" s="133" t="s">
        <v>85</v>
      </c>
      <c r="L838" s="41" t="s">
        <v>3393</v>
      </c>
      <c r="M838" s="127">
        <v>43084</v>
      </c>
      <c r="N838" s="127">
        <v>43100</v>
      </c>
      <c r="O838" s="127">
        <v>43100</v>
      </c>
      <c r="P838" s="134">
        <f t="shared" si="65"/>
        <v>16</v>
      </c>
      <c r="Q838" s="136">
        <f t="shared" si="66"/>
        <v>0.53333333333333333</v>
      </c>
      <c r="R838" s="58"/>
      <c r="S838" s="47"/>
      <c r="T838" s="47"/>
      <c r="U838" s="47"/>
      <c r="V838" s="47"/>
      <c r="W838" s="47"/>
      <c r="X838" s="139">
        <f t="shared" si="68"/>
        <v>0</v>
      </c>
      <c r="Y838" s="48"/>
      <c r="Z838" s="49"/>
      <c r="AA838" s="47"/>
      <c r="AB838" s="47"/>
      <c r="AC838" s="47"/>
      <c r="AD838" s="47"/>
      <c r="AE838" s="47"/>
      <c r="AF838" s="47"/>
      <c r="AG838" s="41"/>
      <c r="AH838" s="41"/>
      <c r="AI838" s="41"/>
      <c r="AJ838" s="41"/>
      <c r="AK838" s="51" t="e">
        <f>IF(#REF!="TERMINADO",100,100*(#REF!-M838+1)/P838)</f>
        <v>#REF!</v>
      </c>
      <c r="AL838" s="157"/>
      <c r="AM838" s="59"/>
      <c r="AN838" s="159"/>
      <c r="AO838" s="159"/>
      <c r="AP838" s="159"/>
      <c r="AQ838" s="41"/>
      <c r="AR838" s="107"/>
    </row>
    <row r="839" spans="1:44" s="167" customFormat="1" ht="17" thickTop="1" thickBot="1" x14ac:dyDescent="0.25">
      <c r="A839" s="185">
        <v>835</v>
      </c>
      <c r="B839" s="41" t="s">
        <v>3444</v>
      </c>
      <c r="C839" s="39">
        <v>43084</v>
      </c>
      <c r="D839" s="39"/>
      <c r="E839" s="40" t="s">
        <v>2503</v>
      </c>
      <c r="F839" s="129" t="s">
        <v>66</v>
      </c>
      <c r="G839" s="126" t="s">
        <v>71</v>
      </c>
      <c r="H839" s="41" t="s">
        <v>2079</v>
      </c>
      <c r="I839" s="42">
        <v>2200000</v>
      </c>
      <c r="J839" s="131">
        <f t="shared" si="67"/>
        <v>2200000</v>
      </c>
      <c r="K839" s="133" t="s">
        <v>85</v>
      </c>
      <c r="L839" s="41" t="s">
        <v>73</v>
      </c>
      <c r="M839" s="127">
        <v>43084</v>
      </c>
      <c r="N839" s="127">
        <v>43100</v>
      </c>
      <c r="O839" s="127">
        <v>43100</v>
      </c>
      <c r="P839" s="134">
        <f t="shared" si="65"/>
        <v>16</v>
      </c>
      <c r="Q839" s="136">
        <f t="shared" si="66"/>
        <v>0.53333333333333333</v>
      </c>
      <c r="R839" s="58"/>
      <c r="S839" s="47"/>
      <c r="T839" s="47"/>
      <c r="U839" s="47"/>
      <c r="V839" s="47"/>
      <c r="W839" s="47"/>
      <c r="X839" s="139">
        <f t="shared" si="68"/>
        <v>0</v>
      </c>
      <c r="Y839" s="48"/>
      <c r="Z839" s="49"/>
      <c r="AA839" s="47"/>
      <c r="AB839" s="47"/>
      <c r="AC839" s="47"/>
      <c r="AD839" s="47"/>
      <c r="AE839" s="47"/>
      <c r="AF839" s="47"/>
      <c r="AG839" s="41"/>
      <c r="AH839" s="41"/>
      <c r="AI839" s="41"/>
      <c r="AJ839" s="41"/>
      <c r="AK839" s="51" t="e">
        <f>IF(#REF!="TERMINADO",100,100*(#REF!-M839+1)/P839)</f>
        <v>#REF!</v>
      </c>
      <c r="AL839" s="157"/>
      <c r="AM839" s="59"/>
      <c r="AN839" s="159"/>
      <c r="AO839" s="159"/>
      <c r="AP839" s="159"/>
      <c r="AQ839" s="41"/>
      <c r="AR839" s="107"/>
    </row>
    <row r="840" spans="1:44" s="167" customFormat="1" ht="17" thickTop="1" thickBot="1" x14ac:dyDescent="0.25">
      <c r="A840" s="185">
        <v>836</v>
      </c>
      <c r="B840" s="41" t="s">
        <v>3441</v>
      </c>
      <c r="C840" s="39">
        <v>43088</v>
      </c>
      <c r="D840" s="39"/>
      <c r="E840" s="40" t="s">
        <v>3035</v>
      </c>
      <c r="F840" s="129" t="s">
        <v>66</v>
      </c>
      <c r="G840" s="126" t="s">
        <v>71</v>
      </c>
      <c r="H840" s="41" t="s">
        <v>2079</v>
      </c>
      <c r="I840" s="42">
        <v>2000000</v>
      </c>
      <c r="J840" s="131">
        <f t="shared" si="67"/>
        <v>2000000</v>
      </c>
      <c r="K840" s="133" t="s">
        <v>85</v>
      </c>
      <c r="L840" s="41" t="s">
        <v>1775</v>
      </c>
      <c r="M840" s="127">
        <v>43088</v>
      </c>
      <c r="N840" s="127">
        <v>43100</v>
      </c>
      <c r="O840" s="127">
        <v>43100</v>
      </c>
      <c r="P840" s="134">
        <f t="shared" si="65"/>
        <v>12</v>
      </c>
      <c r="Q840" s="136">
        <f t="shared" si="66"/>
        <v>0.4</v>
      </c>
      <c r="R840" s="58"/>
      <c r="S840" s="47"/>
      <c r="T840" s="47"/>
      <c r="U840" s="47"/>
      <c r="V840" s="47"/>
      <c r="W840" s="47"/>
      <c r="X840" s="139">
        <f t="shared" si="68"/>
        <v>0</v>
      </c>
      <c r="Y840" s="48"/>
      <c r="Z840" s="49"/>
      <c r="AA840" s="47"/>
      <c r="AB840" s="47"/>
      <c r="AC840" s="47"/>
      <c r="AD840" s="47"/>
      <c r="AE840" s="47"/>
      <c r="AF840" s="47"/>
      <c r="AG840" s="41"/>
      <c r="AH840" s="41"/>
      <c r="AI840" s="41"/>
      <c r="AJ840" s="41"/>
      <c r="AK840" s="51" t="e">
        <f>IF(#REF!="TERMINADO",100,100*(#REF!-M840+1)/P840)</f>
        <v>#REF!</v>
      </c>
      <c r="AL840" s="157"/>
      <c r="AM840" s="59"/>
      <c r="AN840" s="159"/>
      <c r="AO840" s="159"/>
      <c r="AP840" s="159"/>
      <c r="AQ840" s="41"/>
      <c r="AR840" s="107"/>
    </row>
    <row r="841" spans="1:44" s="167" customFormat="1" ht="17" thickTop="1" thickBot="1" x14ac:dyDescent="0.25">
      <c r="A841" s="185">
        <v>837</v>
      </c>
      <c r="B841" s="41" t="s">
        <v>3441</v>
      </c>
      <c r="C841" s="39">
        <v>43088</v>
      </c>
      <c r="D841" s="39"/>
      <c r="E841" s="40" t="s">
        <v>3477</v>
      </c>
      <c r="F841" s="129" t="s">
        <v>66</v>
      </c>
      <c r="G841" s="126" t="s">
        <v>71</v>
      </c>
      <c r="H841" s="41" t="s">
        <v>2079</v>
      </c>
      <c r="I841" s="42">
        <v>2000000</v>
      </c>
      <c r="J841" s="131">
        <f t="shared" si="67"/>
        <v>2000000</v>
      </c>
      <c r="K841" s="133" t="s">
        <v>85</v>
      </c>
      <c r="L841" s="41" t="s">
        <v>3478</v>
      </c>
      <c r="M841" s="127">
        <v>43088</v>
      </c>
      <c r="N841" s="127">
        <v>43100</v>
      </c>
      <c r="O841" s="127">
        <v>43100</v>
      </c>
      <c r="P841" s="134">
        <f t="shared" si="65"/>
        <v>12</v>
      </c>
      <c r="Q841" s="136">
        <f t="shared" si="66"/>
        <v>0.4</v>
      </c>
      <c r="R841" s="58"/>
      <c r="S841" s="47"/>
      <c r="T841" s="47"/>
      <c r="U841" s="47"/>
      <c r="V841" s="47"/>
      <c r="W841" s="47"/>
      <c r="X841" s="139">
        <f t="shared" si="68"/>
        <v>0</v>
      </c>
      <c r="Y841" s="48"/>
      <c r="Z841" s="49"/>
      <c r="AA841" s="47"/>
      <c r="AB841" s="47"/>
      <c r="AC841" s="47"/>
      <c r="AD841" s="47"/>
      <c r="AE841" s="47"/>
      <c r="AF841" s="47"/>
      <c r="AG841" s="41"/>
      <c r="AH841" s="41"/>
      <c r="AI841" s="41"/>
      <c r="AJ841" s="41"/>
      <c r="AK841" s="51" t="e">
        <f>IF(#REF!="TERMINADO",100,100*(#REF!-M841+1)/P841)</f>
        <v>#REF!</v>
      </c>
      <c r="AL841" s="157"/>
      <c r="AM841" s="59"/>
      <c r="AN841" s="159"/>
      <c r="AO841" s="159"/>
      <c r="AP841" s="159"/>
      <c r="AQ841" s="41"/>
      <c r="AR841" s="107"/>
    </row>
    <row r="842" spans="1:44" s="167" customFormat="1" ht="17" thickTop="1" thickBot="1" x14ac:dyDescent="0.25">
      <c r="A842" s="185">
        <v>838</v>
      </c>
      <c r="B842" s="41" t="s">
        <v>3432</v>
      </c>
      <c r="C842" s="39">
        <v>43088</v>
      </c>
      <c r="D842" s="39" t="s">
        <v>3479</v>
      </c>
      <c r="E842" s="40" t="s">
        <v>3480</v>
      </c>
      <c r="F842" s="129" t="s">
        <v>66</v>
      </c>
      <c r="G842" s="126" t="s">
        <v>71</v>
      </c>
      <c r="H842" s="41" t="s">
        <v>2079</v>
      </c>
      <c r="I842" s="42">
        <v>229964775</v>
      </c>
      <c r="J842" s="131">
        <f t="shared" si="67"/>
        <v>229964775</v>
      </c>
      <c r="K842" s="133" t="s">
        <v>85</v>
      </c>
      <c r="L842" s="41" t="s">
        <v>3481</v>
      </c>
      <c r="M842" s="127">
        <v>43089</v>
      </c>
      <c r="N842" s="127">
        <v>43100</v>
      </c>
      <c r="O842" s="127">
        <v>43100</v>
      </c>
      <c r="P842" s="134">
        <f t="shared" si="65"/>
        <v>11</v>
      </c>
      <c r="Q842" s="136">
        <f t="shared" si="66"/>
        <v>0.36666666666666664</v>
      </c>
      <c r="R842" s="58"/>
      <c r="S842" s="47"/>
      <c r="T842" s="47"/>
      <c r="U842" s="47"/>
      <c r="V842" s="47"/>
      <c r="W842" s="47"/>
      <c r="X842" s="139">
        <f t="shared" si="68"/>
        <v>0</v>
      </c>
      <c r="Y842" s="48"/>
      <c r="Z842" s="49"/>
      <c r="AA842" s="47"/>
      <c r="AB842" s="47"/>
      <c r="AC842" s="47"/>
      <c r="AD842" s="47"/>
      <c r="AE842" s="47"/>
      <c r="AF842" s="47"/>
      <c r="AG842" s="41"/>
      <c r="AH842" s="41"/>
      <c r="AI842" s="41"/>
      <c r="AJ842" s="41"/>
      <c r="AK842" s="51" t="e">
        <f>IF(#REF!="TERMINADO",100,100*(#REF!-M842+1)/P842)</f>
        <v>#REF!</v>
      </c>
      <c r="AL842" s="157"/>
      <c r="AM842" s="59"/>
      <c r="AN842" s="159"/>
      <c r="AO842" s="159"/>
      <c r="AP842" s="159"/>
      <c r="AQ842" s="41"/>
      <c r="AR842" s="107"/>
    </row>
    <row r="843" spans="1:44" s="167" customFormat="1" ht="17" thickTop="1" thickBot="1" x14ac:dyDescent="0.25">
      <c r="A843" s="185">
        <v>839</v>
      </c>
      <c r="B843" s="41" t="s">
        <v>3432</v>
      </c>
      <c r="C843" s="39">
        <v>43088</v>
      </c>
      <c r="D843" s="39" t="s">
        <v>3479</v>
      </c>
      <c r="E843" s="40" t="s">
        <v>3480</v>
      </c>
      <c r="F843" s="129" t="s">
        <v>66</v>
      </c>
      <c r="G843" s="126" t="s">
        <v>71</v>
      </c>
      <c r="H843" s="41" t="s">
        <v>2079</v>
      </c>
      <c r="I843" s="42">
        <v>1444436493</v>
      </c>
      <c r="J843" s="131">
        <f t="shared" si="67"/>
        <v>1444436493</v>
      </c>
      <c r="K843" s="133" t="s">
        <v>85</v>
      </c>
      <c r="L843" s="41" t="s">
        <v>3482</v>
      </c>
      <c r="M843" s="127">
        <v>43089</v>
      </c>
      <c r="N843" s="127">
        <v>43100</v>
      </c>
      <c r="O843" s="127">
        <v>43100</v>
      </c>
      <c r="P843" s="134">
        <f t="shared" si="65"/>
        <v>11</v>
      </c>
      <c r="Q843" s="136">
        <f t="shared" si="66"/>
        <v>0.36666666666666664</v>
      </c>
      <c r="R843" s="58"/>
      <c r="S843" s="47"/>
      <c r="T843" s="47"/>
      <c r="U843" s="47"/>
      <c r="V843" s="47"/>
      <c r="W843" s="47"/>
      <c r="X843" s="139">
        <f t="shared" si="68"/>
        <v>0</v>
      </c>
      <c r="Y843" s="48"/>
      <c r="Z843" s="49"/>
      <c r="AA843" s="47"/>
      <c r="AB843" s="47"/>
      <c r="AC843" s="47"/>
      <c r="AD843" s="47"/>
      <c r="AE843" s="47"/>
      <c r="AF843" s="47"/>
      <c r="AG843" s="41"/>
      <c r="AH843" s="41"/>
      <c r="AI843" s="41"/>
      <c r="AJ843" s="41"/>
      <c r="AK843" s="51" t="e">
        <f>IF(#REF!="TERMINADO",100,100*(#REF!-M843+1)/P843)</f>
        <v>#REF!</v>
      </c>
      <c r="AL843" s="157"/>
      <c r="AM843" s="59"/>
      <c r="AN843" s="159"/>
      <c r="AO843" s="159"/>
      <c r="AP843" s="159"/>
      <c r="AQ843" s="41"/>
      <c r="AR843" s="107"/>
    </row>
    <row r="844" spans="1:44" s="167" customFormat="1" ht="17" thickTop="1" thickBot="1" x14ac:dyDescent="0.25">
      <c r="A844" s="185">
        <v>840</v>
      </c>
      <c r="B844" s="41" t="s">
        <v>3432</v>
      </c>
      <c r="C844" s="39">
        <v>43088</v>
      </c>
      <c r="D844" s="39"/>
      <c r="E844" s="40" t="s">
        <v>2120</v>
      </c>
      <c r="F844" s="129" t="s">
        <v>66</v>
      </c>
      <c r="G844" s="126" t="s">
        <v>71</v>
      </c>
      <c r="H844" s="41" t="s">
        <v>2079</v>
      </c>
      <c r="I844" s="42">
        <v>2000000</v>
      </c>
      <c r="J844" s="131">
        <f t="shared" si="67"/>
        <v>2000000</v>
      </c>
      <c r="K844" s="133" t="s">
        <v>85</v>
      </c>
      <c r="L844" s="41" t="s">
        <v>2121</v>
      </c>
      <c r="M844" s="127">
        <v>43088</v>
      </c>
      <c r="N844" s="127">
        <v>43100</v>
      </c>
      <c r="O844" s="127">
        <v>43100</v>
      </c>
      <c r="P844" s="134">
        <f t="shared" si="65"/>
        <v>12</v>
      </c>
      <c r="Q844" s="136">
        <f t="shared" si="66"/>
        <v>0.4</v>
      </c>
      <c r="R844" s="58"/>
      <c r="S844" s="47"/>
      <c r="T844" s="47"/>
      <c r="U844" s="47"/>
      <c r="V844" s="47"/>
      <c r="W844" s="47"/>
      <c r="X844" s="139">
        <f t="shared" si="68"/>
        <v>0</v>
      </c>
      <c r="Y844" s="48"/>
      <c r="Z844" s="49"/>
      <c r="AA844" s="47"/>
      <c r="AB844" s="47"/>
      <c r="AC844" s="47"/>
      <c r="AD844" s="47"/>
      <c r="AE844" s="47"/>
      <c r="AF844" s="47"/>
      <c r="AG844" s="41"/>
      <c r="AH844" s="41"/>
      <c r="AI844" s="41"/>
      <c r="AJ844" s="41"/>
      <c r="AK844" s="51" t="e">
        <f>IF(#REF!="TERMINADO",100,100*(#REF!-M844+1)/P844)</f>
        <v>#REF!</v>
      </c>
      <c r="AL844" s="157"/>
      <c r="AM844" s="59"/>
      <c r="AN844" s="159"/>
      <c r="AO844" s="159"/>
      <c r="AP844" s="159"/>
      <c r="AQ844" s="41"/>
      <c r="AR844" s="107"/>
    </row>
    <row r="845" spans="1:44" s="167" customFormat="1" ht="17" thickTop="1" thickBot="1" x14ac:dyDescent="0.25">
      <c r="A845" s="185">
        <v>841</v>
      </c>
      <c r="B845" s="41"/>
      <c r="C845" s="39"/>
      <c r="D845" s="39"/>
      <c r="E845" s="40" t="s">
        <v>2558</v>
      </c>
      <c r="F845" s="129"/>
      <c r="G845" s="126"/>
      <c r="H845" s="41" t="s">
        <v>2079</v>
      </c>
      <c r="I845" s="42"/>
      <c r="J845" s="131">
        <f t="shared" si="67"/>
        <v>0</v>
      </c>
      <c r="K845" s="133" t="s">
        <v>85</v>
      </c>
      <c r="L845" s="41" t="s">
        <v>2558</v>
      </c>
      <c r="M845" s="134"/>
      <c r="N845" s="127"/>
      <c r="O845" s="127"/>
      <c r="P845" s="134">
        <f t="shared" si="65"/>
        <v>0</v>
      </c>
      <c r="Q845" s="136">
        <f t="shared" si="66"/>
        <v>0</v>
      </c>
      <c r="R845" s="58"/>
      <c r="S845" s="47"/>
      <c r="T845" s="47"/>
      <c r="U845" s="47"/>
      <c r="V845" s="47"/>
      <c r="W845" s="47"/>
      <c r="X845" s="139">
        <f t="shared" si="68"/>
        <v>0</v>
      </c>
      <c r="Y845" s="48"/>
      <c r="Z845" s="49"/>
      <c r="AA845" s="47"/>
      <c r="AB845" s="47"/>
      <c r="AC845" s="47"/>
      <c r="AD845" s="47"/>
      <c r="AE845" s="47"/>
      <c r="AF845" s="47"/>
      <c r="AG845" s="41"/>
      <c r="AH845" s="41"/>
      <c r="AI845" s="41"/>
      <c r="AJ845" s="41"/>
      <c r="AK845" s="51" t="e">
        <f>IF(#REF!="TERMINADO",100,100*(#REF!-M845+1)/P845)</f>
        <v>#REF!</v>
      </c>
      <c r="AL845" s="157"/>
      <c r="AM845" s="59"/>
      <c r="AN845" s="159"/>
      <c r="AO845" s="159"/>
      <c r="AP845" s="159"/>
      <c r="AQ845" s="41"/>
      <c r="AR845" s="107"/>
    </row>
    <row r="846" spans="1:44" s="167" customFormat="1" ht="17" thickTop="1" thickBot="1" x14ac:dyDescent="0.25">
      <c r="A846" s="185">
        <v>842</v>
      </c>
      <c r="B846" s="41"/>
      <c r="C846" s="39"/>
      <c r="D846" s="39"/>
      <c r="E846" s="40" t="s">
        <v>2558</v>
      </c>
      <c r="F846" s="129"/>
      <c r="G846" s="126"/>
      <c r="H846" s="41" t="s">
        <v>2079</v>
      </c>
      <c r="I846" s="42"/>
      <c r="J846" s="131">
        <f t="shared" si="67"/>
        <v>0</v>
      </c>
      <c r="K846" s="133" t="s">
        <v>85</v>
      </c>
      <c r="L846" s="41" t="s">
        <v>2558</v>
      </c>
      <c r="M846" s="134"/>
      <c r="N846" s="127"/>
      <c r="O846" s="127"/>
      <c r="P846" s="134">
        <f t="shared" si="65"/>
        <v>0</v>
      </c>
      <c r="Q846" s="136">
        <f t="shared" si="66"/>
        <v>0</v>
      </c>
      <c r="R846" s="58"/>
      <c r="S846" s="47"/>
      <c r="T846" s="47"/>
      <c r="U846" s="47"/>
      <c r="V846" s="47"/>
      <c r="W846" s="47"/>
      <c r="X846" s="139">
        <f t="shared" si="68"/>
        <v>0</v>
      </c>
      <c r="Y846" s="48"/>
      <c r="Z846" s="49"/>
      <c r="AA846" s="47"/>
      <c r="AB846" s="47"/>
      <c r="AC846" s="47"/>
      <c r="AD846" s="47"/>
      <c r="AE846" s="47"/>
      <c r="AF846" s="47"/>
      <c r="AG846" s="41"/>
      <c r="AH846" s="41"/>
      <c r="AI846" s="41"/>
      <c r="AJ846" s="41"/>
      <c r="AK846" s="51" t="e">
        <f>IF(#REF!="TERMINADO",100,100*(#REF!-M846+1)/P846)</f>
        <v>#REF!</v>
      </c>
      <c r="AL846" s="157"/>
      <c r="AM846" s="59"/>
      <c r="AN846" s="159"/>
      <c r="AO846" s="159"/>
      <c r="AP846" s="159"/>
      <c r="AQ846" s="41"/>
      <c r="AR846" s="107"/>
    </row>
    <row r="847" spans="1:44" s="167" customFormat="1" ht="17" thickTop="1" thickBot="1" x14ac:dyDescent="0.25">
      <c r="A847" s="185">
        <v>843</v>
      </c>
      <c r="B847" s="41"/>
      <c r="C847" s="39"/>
      <c r="D847" s="39"/>
      <c r="E847" s="40" t="s">
        <v>2558</v>
      </c>
      <c r="F847" s="129"/>
      <c r="G847" s="126"/>
      <c r="H847" s="41" t="s">
        <v>2079</v>
      </c>
      <c r="I847" s="42"/>
      <c r="J847" s="131">
        <f t="shared" si="67"/>
        <v>0</v>
      </c>
      <c r="K847" s="133" t="s">
        <v>85</v>
      </c>
      <c r="L847" s="41" t="s">
        <v>2558</v>
      </c>
      <c r="M847" s="134"/>
      <c r="N847" s="127"/>
      <c r="O847" s="127"/>
      <c r="P847" s="134">
        <f t="shared" si="65"/>
        <v>0</v>
      </c>
      <c r="Q847" s="136">
        <f t="shared" si="66"/>
        <v>0</v>
      </c>
      <c r="R847" s="58"/>
      <c r="S847" s="47"/>
      <c r="T847" s="47"/>
      <c r="U847" s="47"/>
      <c r="V847" s="47"/>
      <c r="W847" s="47"/>
      <c r="X847" s="139">
        <f t="shared" si="68"/>
        <v>0</v>
      </c>
      <c r="Y847" s="48"/>
      <c r="Z847" s="49"/>
      <c r="AA847" s="47"/>
      <c r="AB847" s="47"/>
      <c r="AC847" s="47"/>
      <c r="AD847" s="47"/>
      <c r="AE847" s="47"/>
      <c r="AF847" s="47"/>
      <c r="AG847" s="41"/>
      <c r="AH847" s="41"/>
      <c r="AI847" s="41"/>
      <c r="AJ847" s="41"/>
      <c r="AK847" s="51" t="e">
        <f>IF(#REF!="TERMINADO",100,100*(#REF!-M847+1)/P847)</f>
        <v>#REF!</v>
      </c>
      <c r="AL847" s="157"/>
      <c r="AM847" s="59"/>
      <c r="AN847" s="159"/>
      <c r="AO847" s="159"/>
      <c r="AP847" s="159"/>
      <c r="AQ847" s="41"/>
      <c r="AR847" s="107"/>
    </row>
    <row r="848" spans="1:44" s="167" customFormat="1" ht="17" thickTop="1" thickBot="1" x14ac:dyDescent="0.25">
      <c r="A848" s="185">
        <v>844</v>
      </c>
      <c r="B848" s="41"/>
      <c r="C848" s="39"/>
      <c r="D848" s="39"/>
      <c r="E848" s="40" t="s">
        <v>2558</v>
      </c>
      <c r="F848" s="129"/>
      <c r="G848" s="126"/>
      <c r="H848" s="41" t="s">
        <v>2079</v>
      </c>
      <c r="I848" s="42"/>
      <c r="J848" s="131">
        <f t="shared" ref="J848:J879" si="69">+I848+Z848+AB848+AD848+AF848</f>
        <v>0</v>
      </c>
      <c r="K848" s="133" t="s">
        <v>85</v>
      </c>
      <c r="L848" s="41" t="s">
        <v>2558</v>
      </c>
      <c r="M848" s="134"/>
      <c r="N848" s="127"/>
      <c r="O848" s="127"/>
      <c r="P848" s="134">
        <f t="shared" si="65"/>
        <v>0</v>
      </c>
      <c r="Q848" s="136">
        <f t="shared" si="66"/>
        <v>0</v>
      </c>
      <c r="R848" s="58"/>
      <c r="S848" s="47"/>
      <c r="T848" s="47"/>
      <c r="U848" s="47"/>
      <c r="V848" s="47"/>
      <c r="W848" s="47"/>
      <c r="X848" s="139">
        <f t="shared" si="68"/>
        <v>0</v>
      </c>
      <c r="Y848" s="48"/>
      <c r="Z848" s="49"/>
      <c r="AA848" s="47"/>
      <c r="AB848" s="47"/>
      <c r="AC848" s="47"/>
      <c r="AD848" s="47"/>
      <c r="AE848" s="47"/>
      <c r="AF848" s="47"/>
      <c r="AG848" s="41"/>
      <c r="AH848" s="41"/>
      <c r="AI848" s="41"/>
      <c r="AJ848" s="41"/>
      <c r="AK848" s="51" t="e">
        <f>IF(#REF!="TERMINADO",100,100*(#REF!-M848+1)/P848)</f>
        <v>#REF!</v>
      </c>
      <c r="AL848" s="157"/>
      <c r="AM848" s="59"/>
      <c r="AN848" s="159"/>
      <c r="AO848" s="159"/>
      <c r="AP848" s="159"/>
      <c r="AQ848" s="41"/>
      <c r="AR848" s="107"/>
    </row>
    <row r="849" spans="1:44" s="167" customFormat="1" ht="17" thickTop="1" thickBot="1" x14ac:dyDescent="0.25">
      <c r="A849" s="185">
        <v>845</v>
      </c>
      <c r="B849" s="41"/>
      <c r="C849" s="39"/>
      <c r="D849" s="39"/>
      <c r="E849" s="40" t="s">
        <v>2558</v>
      </c>
      <c r="F849" s="129"/>
      <c r="G849" s="126"/>
      <c r="H849" s="41" t="s">
        <v>2079</v>
      </c>
      <c r="I849" s="42"/>
      <c r="J849" s="131">
        <f t="shared" si="69"/>
        <v>0</v>
      </c>
      <c r="K849" s="133" t="s">
        <v>85</v>
      </c>
      <c r="L849" s="41" t="s">
        <v>2558</v>
      </c>
      <c r="M849" s="134"/>
      <c r="N849" s="127"/>
      <c r="O849" s="127"/>
      <c r="P849" s="134">
        <f t="shared" si="65"/>
        <v>0</v>
      </c>
      <c r="Q849" s="136">
        <f t="shared" si="66"/>
        <v>0</v>
      </c>
      <c r="R849" s="58"/>
      <c r="S849" s="47"/>
      <c r="T849" s="47"/>
      <c r="U849" s="47"/>
      <c r="V849" s="47"/>
      <c r="W849" s="47"/>
      <c r="X849" s="139">
        <f t="shared" si="68"/>
        <v>0</v>
      </c>
      <c r="Y849" s="48"/>
      <c r="Z849" s="49"/>
      <c r="AA849" s="47"/>
      <c r="AB849" s="47"/>
      <c r="AC849" s="47"/>
      <c r="AD849" s="47"/>
      <c r="AE849" s="47"/>
      <c r="AF849" s="47"/>
      <c r="AG849" s="41"/>
      <c r="AH849" s="41"/>
      <c r="AI849" s="41"/>
      <c r="AJ849" s="41"/>
      <c r="AK849" s="51" t="e">
        <f>IF(#REF!="TERMINADO",100,100*(#REF!-M849+1)/P849)</f>
        <v>#REF!</v>
      </c>
      <c r="AL849" s="157"/>
      <c r="AM849" s="59"/>
      <c r="AN849" s="159"/>
      <c r="AO849" s="159"/>
      <c r="AP849" s="159"/>
      <c r="AQ849" s="41"/>
      <c r="AR849" s="107"/>
    </row>
    <row r="850" spans="1:44" s="167" customFormat="1" ht="17" thickTop="1" thickBot="1" x14ac:dyDescent="0.25">
      <c r="A850" s="185">
        <v>846</v>
      </c>
      <c r="B850" s="41"/>
      <c r="C850" s="39"/>
      <c r="D850" s="39"/>
      <c r="E850" s="40" t="s">
        <v>2558</v>
      </c>
      <c r="F850" s="129"/>
      <c r="G850" s="126"/>
      <c r="H850" s="41" t="s">
        <v>2079</v>
      </c>
      <c r="I850" s="42"/>
      <c r="J850" s="131">
        <f t="shared" si="69"/>
        <v>0</v>
      </c>
      <c r="K850" s="133" t="s">
        <v>85</v>
      </c>
      <c r="L850" s="41" t="s">
        <v>2558</v>
      </c>
      <c r="M850" s="134"/>
      <c r="N850" s="127"/>
      <c r="O850" s="127"/>
      <c r="P850" s="134">
        <f t="shared" si="65"/>
        <v>0</v>
      </c>
      <c r="Q850" s="136">
        <f t="shared" si="66"/>
        <v>0</v>
      </c>
      <c r="R850" s="58"/>
      <c r="S850" s="47"/>
      <c r="T850" s="47"/>
      <c r="U850" s="47"/>
      <c r="V850" s="47"/>
      <c r="W850" s="47"/>
      <c r="X850" s="139">
        <f t="shared" si="68"/>
        <v>0</v>
      </c>
      <c r="Y850" s="48"/>
      <c r="Z850" s="49"/>
      <c r="AA850" s="47"/>
      <c r="AB850" s="47"/>
      <c r="AC850" s="47"/>
      <c r="AD850" s="47"/>
      <c r="AE850" s="47"/>
      <c r="AF850" s="47"/>
      <c r="AG850" s="41"/>
      <c r="AH850" s="41"/>
      <c r="AI850" s="41"/>
      <c r="AJ850" s="41"/>
      <c r="AK850" s="51" t="e">
        <f>IF(#REF!="TERMINADO",100,100*(#REF!-M850+1)/P850)</f>
        <v>#REF!</v>
      </c>
      <c r="AL850" s="157"/>
      <c r="AM850" s="59"/>
      <c r="AN850" s="159"/>
      <c r="AO850" s="159"/>
      <c r="AP850" s="159"/>
      <c r="AQ850" s="41"/>
      <c r="AR850" s="107"/>
    </row>
    <row r="851" spans="1:44" s="167" customFormat="1" ht="17" thickTop="1" thickBot="1" x14ac:dyDescent="0.25">
      <c r="A851" s="185">
        <v>847</v>
      </c>
      <c r="B851" s="41"/>
      <c r="C851" s="39"/>
      <c r="D851" s="39"/>
      <c r="E851" s="40" t="s">
        <v>2558</v>
      </c>
      <c r="F851" s="129"/>
      <c r="G851" s="126"/>
      <c r="H851" s="41" t="s">
        <v>2079</v>
      </c>
      <c r="I851" s="42"/>
      <c r="J851" s="131">
        <f t="shared" si="69"/>
        <v>0</v>
      </c>
      <c r="K851" s="133" t="s">
        <v>85</v>
      </c>
      <c r="L851" s="41" t="s">
        <v>2558</v>
      </c>
      <c r="M851" s="134"/>
      <c r="N851" s="127"/>
      <c r="O851" s="127"/>
      <c r="P851" s="134">
        <f t="shared" si="65"/>
        <v>0</v>
      </c>
      <c r="Q851" s="136">
        <f t="shared" si="66"/>
        <v>0</v>
      </c>
      <c r="R851" s="58"/>
      <c r="S851" s="47"/>
      <c r="T851" s="47"/>
      <c r="U851" s="47"/>
      <c r="V851" s="47"/>
      <c r="W851" s="47"/>
      <c r="X851" s="139">
        <f t="shared" si="68"/>
        <v>0</v>
      </c>
      <c r="Y851" s="48"/>
      <c r="Z851" s="49"/>
      <c r="AA851" s="47"/>
      <c r="AB851" s="47"/>
      <c r="AC851" s="47"/>
      <c r="AD851" s="47"/>
      <c r="AE851" s="47"/>
      <c r="AF851" s="47"/>
      <c r="AG851" s="41"/>
      <c r="AH851" s="41"/>
      <c r="AI851" s="41"/>
      <c r="AJ851" s="41"/>
      <c r="AK851" s="51" t="e">
        <f>IF(#REF!="TERMINADO",100,100*(#REF!-M851+1)/P851)</f>
        <v>#REF!</v>
      </c>
      <c r="AL851" s="157"/>
      <c r="AM851" s="59"/>
      <c r="AN851" s="159"/>
      <c r="AO851" s="159"/>
      <c r="AP851" s="159"/>
      <c r="AQ851" s="41"/>
      <c r="AR851" s="107"/>
    </row>
    <row r="852" spans="1:44" s="167" customFormat="1" ht="17" thickTop="1" thickBot="1" x14ac:dyDescent="0.25">
      <c r="A852" s="185">
        <v>848</v>
      </c>
      <c r="B852" s="41"/>
      <c r="C852" s="39"/>
      <c r="D852" s="39"/>
      <c r="E852" s="40" t="s">
        <v>2558</v>
      </c>
      <c r="F852" s="129"/>
      <c r="G852" s="126"/>
      <c r="H852" s="41" t="s">
        <v>2079</v>
      </c>
      <c r="I852" s="42"/>
      <c r="J852" s="131">
        <f t="shared" si="69"/>
        <v>0</v>
      </c>
      <c r="K852" s="133" t="s">
        <v>85</v>
      </c>
      <c r="L852" s="41" t="s">
        <v>2558</v>
      </c>
      <c r="M852" s="134"/>
      <c r="N852" s="127"/>
      <c r="O852" s="127"/>
      <c r="P852" s="134">
        <f t="shared" si="65"/>
        <v>0</v>
      </c>
      <c r="Q852" s="136">
        <f t="shared" si="66"/>
        <v>0</v>
      </c>
      <c r="R852" s="58"/>
      <c r="S852" s="47"/>
      <c r="T852" s="47"/>
      <c r="U852" s="47"/>
      <c r="V852" s="47"/>
      <c r="W852" s="47"/>
      <c r="X852" s="139">
        <f t="shared" si="68"/>
        <v>0</v>
      </c>
      <c r="Y852" s="48"/>
      <c r="Z852" s="49"/>
      <c r="AA852" s="47"/>
      <c r="AB852" s="47"/>
      <c r="AC852" s="47"/>
      <c r="AD852" s="47"/>
      <c r="AE852" s="47"/>
      <c r="AF852" s="47"/>
      <c r="AG852" s="41"/>
      <c r="AH852" s="41"/>
      <c r="AI852" s="41"/>
      <c r="AJ852" s="41"/>
      <c r="AK852" s="51" t="e">
        <f>IF(#REF!="TERMINADO",100,100*(#REF!-M852+1)/P852)</f>
        <v>#REF!</v>
      </c>
      <c r="AL852" s="157"/>
      <c r="AM852" s="59"/>
      <c r="AN852" s="159"/>
      <c r="AO852" s="159"/>
      <c r="AP852" s="159"/>
      <c r="AQ852" s="41"/>
      <c r="AR852" s="107"/>
    </row>
    <row r="853" spans="1:44" s="167" customFormat="1" ht="17" thickTop="1" thickBot="1" x14ac:dyDescent="0.25">
      <c r="A853" s="185">
        <v>849</v>
      </c>
      <c r="B853" s="41"/>
      <c r="C853" s="39"/>
      <c r="D853" s="39"/>
      <c r="E853" s="40" t="s">
        <v>2558</v>
      </c>
      <c r="F853" s="129"/>
      <c r="G853" s="126"/>
      <c r="H853" s="41" t="s">
        <v>2079</v>
      </c>
      <c r="I853" s="42"/>
      <c r="J853" s="131">
        <f t="shared" si="69"/>
        <v>0</v>
      </c>
      <c r="K853" s="133" t="s">
        <v>85</v>
      </c>
      <c r="L853" s="41" t="s">
        <v>2558</v>
      </c>
      <c r="M853" s="134"/>
      <c r="N853" s="127"/>
      <c r="O853" s="127"/>
      <c r="P853" s="134">
        <f t="shared" si="65"/>
        <v>0</v>
      </c>
      <c r="Q853" s="136">
        <f t="shared" si="66"/>
        <v>0</v>
      </c>
      <c r="R853" s="58"/>
      <c r="S853" s="47"/>
      <c r="T853" s="47"/>
      <c r="U853" s="47"/>
      <c r="V853" s="47"/>
      <c r="W853" s="47"/>
      <c r="X853" s="139">
        <f t="shared" si="68"/>
        <v>0</v>
      </c>
      <c r="Y853" s="48"/>
      <c r="Z853" s="49"/>
      <c r="AA853" s="47"/>
      <c r="AB853" s="47"/>
      <c r="AC853" s="47"/>
      <c r="AD853" s="47"/>
      <c r="AE853" s="47"/>
      <c r="AF853" s="47"/>
      <c r="AG853" s="41"/>
      <c r="AH853" s="41"/>
      <c r="AI853" s="41"/>
      <c r="AJ853" s="41"/>
      <c r="AK853" s="51" t="e">
        <f>IF(#REF!="TERMINADO",100,100*(#REF!-M853+1)/P853)</f>
        <v>#REF!</v>
      </c>
      <c r="AL853" s="157"/>
      <c r="AM853" s="59"/>
      <c r="AN853" s="159"/>
      <c r="AO853" s="159"/>
      <c r="AP853" s="159"/>
      <c r="AQ853" s="41"/>
      <c r="AR853" s="107"/>
    </row>
    <row r="854" spans="1:44" s="167" customFormat="1" ht="17" thickTop="1" thickBot="1" x14ac:dyDescent="0.25">
      <c r="A854" s="185">
        <v>850</v>
      </c>
      <c r="B854" s="41"/>
      <c r="C854" s="39"/>
      <c r="D854" s="39"/>
      <c r="E854" s="40" t="s">
        <v>2558</v>
      </c>
      <c r="F854" s="129"/>
      <c r="G854" s="126"/>
      <c r="H854" s="41" t="s">
        <v>2079</v>
      </c>
      <c r="I854" s="42"/>
      <c r="J854" s="131">
        <f t="shared" si="69"/>
        <v>0</v>
      </c>
      <c r="K854" s="133" t="s">
        <v>85</v>
      </c>
      <c r="L854" s="41" t="s">
        <v>2558</v>
      </c>
      <c r="M854" s="134"/>
      <c r="N854" s="127"/>
      <c r="O854" s="127"/>
      <c r="P854" s="134">
        <f t="shared" si="65"/>
        <v>0</v>
      </c>
      <c r="Q854" s="136">
        <f t="shared" si="66"/>
        <v>0</v>
      </c>
      <c r="R854" s="58"/>
      <c r="S854" s="47"/>
      <c r="T854" s="47"/>
      <c r="U854" s="47"/>
      <c r="V854" s="47"/>
      <c r="W854" s="47"/>
      <c r="X854" s="139">
        <f t="shared" si="68"/>
        <v>0</v>
      </c>
      <c r="Y854" s="48"/>
      <c r="Z854" s="49"/>
      <c r="AA854" s="47"/>
      <c r="AB854" s="47"/>
      <c r="AC854" s="47"/>
      <c r="AD854" s="47"/>
      <c r="AE854" s="47"/>
      <c r="AF854" s="47"/>
      <c r="AG854" s="41"/>
      <c r="AH854" s="41"/>
      <c r="AI854" s="41"/>
      <c r="AJ854" s="41"/>
      <c r="AK854" s="51" t="e">
        <f>IF(#REF!="TERMINADO",100,100*(#REF!-M854+1)/P854)</f>
        <v>#REF!</v>
      </c>
      <c r="AL854" s="157"/>
      <c r="AM854" s="59"/>
      <c r="AN854" s="159"/>
      <c r="AO854" s="159"/>
      <c r="AP854" s="159"/>
      <c r="AQ854" s="41"/>
      <c r="AR854" s="107"/>
    </row>
    <row r="855" spans="1:44" s="167" customFormat="1" ht="17" thickTop="1" thickBot="1" x14ac:dyDescent="0.25">
      <c r="A855" s="185">
        <v>851</v>
      </c>
      <c r="B855" s="41"/>
      <c r="C855" s="39"/>
      <c r="D855" s="39"/>
      <c r="E855" s="40" t="s">
        <v>2558</v>
      </c>
      <c r="F855" s="129"/>
      <c r="G855" s="126"/>
      <c r="H855" s="41" t="s">
        <v>2079</v>
      </c>
      <c r="I855" s="42"/>
      <c r="J855" s="131">
        <f t="shared" si="69"/>
        <v>0</v>
      </c>
      <c r="K855" s="133" t="s">
        <v>85</v>
      </c>
      <c r="L855" s="41" t="s">
        <v>2558</v>
      </c>
      <c r="M855" s="134"/>
      <c r="N855" s="127"/>
      <c r="O855" s="127"/>
      <c r="P855" s="134">
        <f t="shared" si="65"/>
        <v>0</v>
      </c>
      <c r="Q855" s="136">
        <f t="shared" si="66"/>
        <v>0</v>
      </c>
      <c r="R855" s="58"/>
      <c r="S855" s="47"/>
      <c r="T855" s="47"/>
      <c r="U855" s="47"/>
      <c r="V855" s="47"/>
      <c r="W855" s="47"/>
      <c r="X855" s="139">
        <f t="shared" si="68"/>
        <v>0</v>
      </c>
      <c r="Y855" s="48"/>
      <c r="Z855" s="49"/>
      <c r="AA855" s="47"/>
      <c r="AB855" s="47"/>
      <c r="AC855" s="47"/>
      <c r="AD855" s="47"/>
      <c r="AE855" s="47"/>
      <c r="AF855" s="47"/>
      <c r="AG855" s="41"/>
      <c r="AH855" s="41"/>
      <c r="AI855" s="41"/>
      <c r="AJ855" s="41"/>
      <c r="AK855" s="51" t="e">
        <f>IF(#REF!="TERMINADO",100,100*(#REF!-M855+1)/P855)</f>
        <v>#REF!</v>
      </c>
      <c r="AL855" s="157"/>
      <c r="AM855" s="59"/>
      <c r="AN855" s="159"/>
      <c r="AO855" s="159"/>
      <c r="AP855" s="159"/>
      <c r="AQ855" s="41"/>
      <c r="AR855" s="107"/>
    </row>
    <row r="856" spans="1:44" s="167" customFormat="1" ht="17" thickTop="1" thickBot="1" x14ac:dyDescent="0.25">
      <c r="A856" s="185">
        <v>852</v>
      </c>
      <c r="B856" s="41"/>
      <c r="C856" s="39"/>
      <c r="D856" s="39"/>
      <c r="E856" s="40" t="s">
        <v>2558</v>
      </c>
      <c r="F856" s="129"/>
      <c r="G856" s="126"/>
      <c r="H856" s="41" t="s">
        <v>2079</v>
      </c>
      <c r="I856" s="42"/>
      <c r="J856" s="131">
        <f t="shared" si="69"/>
        <v>0</v>
      </c>
      <c r="K856" s="133" t="s">
        <v>85</v>
      </c>
      <c r="L856" s="41" t="s">
        <v>2558</v>
      </c>
      <c r="M856" s="134"/>
      <c r="N856" s="127"/>
      <c r="O856" s="127"/>
      <c r="P856" s="134">
        <f t="shared" si="65"/>
        <v>0</v>
      </c>
      <c r="Q856" s="136">
        <f t="shared" si="66"/>
        <v>0</v>
      </c>
      <c r="R856" s="58"/>
      <c r="S856" s="47"/>
      <c r="T856" s="47"/>
      <c r="U856" s="47"/>
      <c r="V856" s="47"/>
      <c r="W856" s="47"/>
      <c r="X856" s="139">
        <f t="shared" si="68"/>
        <v>0</v>
      </c>
      <c r="Y856" s="48"/>
      <c r="Z856" s="49"/>
      <c r="AA856" s="47"/>
      <c r="AB856" s="47"/>
      <c r="AC856" s="47"/>
      <c r="AD856" s="47"/>
      <c r="AE856" s="47"/>
      <c r="AF856" s="47"/>
      <c r="AG856" s="41"/>
      <c r="AH856" s="41"/>
      <c r="AI856" s="41"/>
      <c r="AJ856" s="41"/>
      <c r="AK856" s="51" t="e">
        <f>IF(#REF!="TERMINADO",100,100*(#REF!-M856+1)/P856)</f>
        <v>#REF!</v>
      </c>
      <c r="AL856" s="157"/>
      <c r="AM856" s="59"/>
      <c r="AN856" s="159"/>
      <c r="AO856" s="159"/>
      <c r="AP856" s="159"/>
      <c r="AQ856" s="41"/>
      <c r="AR856" s="107"/>
    </row>
    <row r="857" spans="1:44" s="167" customFormat="1" ht="17" thickTop="1" thickBot="1" x14ac:dyDescent="0.25">
      <c r="A857" s="185">
        <v>853</v>
      </c>
      <c r="B857" s="41"/>
      <c r="C857" s="39"/>
      <c r="D857" s="39"/>
      <c r="E857" s="40" t="s">
        <v>2558</v>
      </c>
      <c r="F857" s="129"/>
      <c r="G857" s="126"/>
      <c r="H857" s="41" t="s">
        <v>2079</v>
      </c>
      <c r="I857" s="42"/>
      <c r="J857" s="131">
        <f t="shared" si="69"/>
        <v>0</v>
      </c>
      <c r="K857" s="133" t="s">
        <v>85</v>
      </c>
      <c r="L857" s="41" t="s">
        <v>2558</v>
      </c>
      <c r="M857" s="134"/>
      <c r="N857" s="127"/>
      <c r="O857" s="127"/>
      <c r="P857" s="134">
        <f t="shared" si="65"/>
        <v>0</v>
      </c>
      <c r="Q857" s="136">
        <f t="shared" si="66"/>
        <v>0</v>
      </c>
      <c r="R857" s="58"/>
      <c r="S857" s="47"/>
      <c r="T857" s="47"/>
      <c r="U857" s="47"/>
      <c r="V857" s="47"/>
      <c r="W857" s="47"/>
      <c r="X857" s="139">
        <f t="shared" si="68"/>
        <v>0</v>
      </c>
      <c r="Y857" s="48"/>
      <c r="Z857" s="49"/>
      <c r="AA857" s="47"/>
      <c r="AB857" s="47"/>
      <c r="AC857" s="47"/>
      <c r="AD857" s="47"/>
      <c r="AE857" s="47"/>
      <c r="AF857" s="47"/>
      <c r="AG857" s="41"/>
      <c r="AH857" s="41"/>
      <c r="AI857" s="41"/>
      <c r="AJ857" s="41"/>
      <c r="AK857" s="51" t="e">
        <f>IF(#REF!="TERMINADO",100,100*(#REF!-M857+1)/P857)</f>
        <v>#REF!</v>
      </c>
      <c r="AL857" s="157"/>
      <c r="AM857" s="59"/>
      <c r="AN857" s="159"/>
      <c r="AO857" s="159"/>
      <c r="AP857" s="159"/>
      <c r="AQ857" s="41"/>
      <c r="AR857" s="107"/>
    </row>
    <row r="858" spans="1:44" s="167" customFormat="1" ht="17" thickTop="1" thickBot="1" x14ac:dyDescent="0.25">
      <c r="A858" s="185">
        <v>854</v>
      </c>
      <c r="B858" s="41"/>
      <c r="C858" s="39"/>
      <c r="D858" s="39"/>
      <c r="E858" s="40" t="s">
        <v>2558</v>
      </c>
      <c r="F858" s="129"/>
      <c r="G858" s="126"/>
      <c r="H858" s="41" t="s">
        <v>2079</v>
      </c>
      <c r="I858" s="42"/>
      <c r="J858" s="131">
        <f t="shared" si="69"/>
        <v>0</v>
      </c>
      <c r="K858" s="133" t="s">
        <v>85</v>
      </c>
      <c r="L858" s="41" t="s">
        <v>2558</v>
      </c>
      <c r="M858" s="134"/>
      <c r="N858" s="127"/>
      <c r="O858" s="127"/>
      <c r="P858" s="134">
        <f t="shared" si="65"/>
        <v>0</v>
      </c>
      <c r="Q858" s="136">
        <f t="shared" si="66"/>
        <v>0</v>
      </c>
      <c r="R858" s="58"/>
      <c r="S858" s="47"/>
      <c r="T858" s="47"/>
      <c r="U858" s="47"/>
      <c r="V858" s="47"/>
      <c r="W858" s="47"/>
      <c r="X858" s="139">
        <f t="shared" si="68"/>
        <v>0</v>
      </c>
      <c r="Y858" s="48"/>
      <c r="Z858" s="49"/>
      <c r="AA858" s="47"/>
      <c r="AB858" s="47"/>
      <c r="AC858" s="47"/>
      <c r="AD858" s="47"/>
      <c r="AE858" s="47"/>
      <c r="AF858" s="47"/>
      <c r="AG858" s="41"/>
      <c r="AH858" s="41"/>
      <c r="AI858" s="41"/>
      <c r="AJ858" s="41"/>
      <c r="AK858" s="51" t="e">
        <f>IF(#REF!="TERMINADO",100,100*(#REF!-M858+1)/P858)</f>
        <v>#REF!</v>
      </c>
      <c r="AL858" s="157"/>
      <c r="AM858" s="59"/>
      <c r="AN858" s="159"/>
      <c r="AO858" s="159"/>
      <c r="AP858" s="159"/>
      <c r="AQ858" s="41"/>
      <c r="AR858" s="107"/>
    </row>
    <row r="859" spans="1:44" s="167" customFormat="1" ht="17" thickTop="1" thickBot="1" x14ac:dyDescent="0.25">
      <c r="A859" s="185">
        <v>855</v>
      </c>
      <c r="B859" s="41"/>
      <c r="C859" s="39"/>
      <c r="D859" s="39"/>
      <c r="E859" s="40" t="s">
        <v>2558</v>
      </c>
      <c r="F859" s="129"/>
      <c r="G859" s="126"/>
      <c r="H859" s="41" t="s">
        <v>2079</v>
      </c>
      <c r="I859" s="42"/>
      <c r="J859" s="131">
        <f t="shared" si="69"/>
        <v>0</v>
      </c>
      <c r="K859" s="133" t="s">
        <v>85</v>
      </c>
      <c r="L859" s="41" t="s">
        <v>2558</v>
      </c>
      <c r="M859" s="134"/>
      <c r="N859" s="127"/>
      <c r="O859" s="127"/>
      <c r="P859" s="134">
        <f t="shared" si="65"/>
        <v>0</v>
      </c>
      <c r="Q859" s="136">
        <f t="shared" si="66"/>
        <v>0</v>
      </c>
      <c r="R859" s="58"/>
      <c r="S859" s="47"/>
      <c r="T859" s="47"/>
      <c r="U859" s="47"/>
      <c r="V859" s="47"/>
      <c r="W859" s="47"/>
      <c r="X859" s="139">
        <f t="shared" si="68"/>
        <v>0</v>
      </c>
      <c r="Y859" s="48"/>
      <c r="Z859" s="49"/>
      <c r="AA859" s="47"/>
      <c r="AB859" s="47"/>
      <c r="AC859" s="47"/>
      <c r="AD859" s="47"/>
      <c r="AE859" s="47"/>
      <c r="AF859" s="47"/>
      <c r="AG859" s="41"/>
      <c r="AH859" s="41"/>
      <c r="AI859" s="41"/>
      <c r="AJ859" s="41"/>
      <c r="AK859" s="51" t="e">
        <f>IF(#REF!="TERMINADO",100,100*(#REF!-M859+1)/P859)</f>
        <v>#REF!</v>
      </c>
      <c r="AL859" s="157"/>
      <c r="AM859" s="59"/>
      <c r="AN859" s="159"/>
      <c r="AO859" s="159"/>
      <c r="AP859" s="159"/>
      <c r="AQ859" s="41"/>
      <c r="AR859" s="107"/>
    </row>
    <row r="860" spans="1:44" s="167" customFormat="1" ht="17" thickTop="1" thickBot="1" x14ac:dyDescent="0.25">
      <c r="A860" s="185">
        <v>856</v>
      </c>
      <c r="B860" s="41"/>
      <c r="C860" s="39"/>
      <c r="D860" s="39"/>
      <c r="E860" s="40" t="s">
        <v>2558</v>
      </c>
      <c r="F860" s="129"/>
      <c r="G860" s="126"/>
      <c r="H860" s="41" t="s">
        <v>2079</v>
      </c>
      <c r="I860" s="42"/>
      <c r="J860" s="131">
        <f t="shared" si="69"/>
        <v>0</v>
      </c>
      <c r="K860" s="133" t="s">
        <v>85</v>
      </c>
      <c r="L860" s="41" t="s">
        <v>2558</v>
      </c>
      <c r="M860" s="134"/>
      <c r="N860" s="127"/>
      <c r="O860" s="127"/>
      <c r="P860" s="134">
        <f t="shared" si="65"/>
        <v>0</v>
      </c>
      <c r="Q860" s="136">
        <f t="shared" si="66"/>
        <v>0</v>
      </c>
      <c r="R860" s="58"/>
      <c r="S860" s="47"/>
      <c r="T860" s="47"/>
      <c r="U860" s="47"/>
      <c r="V860" s="47"/>
      <c r="W860" s="47"/>
      <c r="X860" s="139">
        <f t="shared" si="68"/>
        <v>0</v>
      </c>
      <c r="Y860" s="48"/>
      <c r="Z860" s="49"/>
      <c r="AA860" s="47"/>
      <c r="AB860" s="47"/>
      <c r="AC860" s="47"/>
      <c r="AD860" s="47"/>
      <c r="AE860" s="47"/>
      <c r="AF860" s="47"/>
      <c r="AG860" s="41"/>
      <c r="AH860" s="41"/>
      <c r="AI860" s="41"/>
      <c r="AJ860" s="41"/>
      <c r="AK860" s="51" t="e">
        <f>IF(#REF!="TERMINADO",100,100*(#REF!-M860+1)/P860)</f>
        <v>#REF!</v>
      </c>
      <c r="AL860" s="157"/>
      <c r="AM860" s="59"/>
      <c r="AN860" s="159"/>
      <c r="AO860" s="159"/>
      <c r="AP860" s="159"/>
      <c r="AQ860" s="41"/>
      <c r="AR860" s="107"/>
    </row>
    <row r="861" spans="1:44" s="167" customFormat="1" ht="17" thickTop="1" thickBot="1" x14ac:dyDescent="0.25">
      <c r="A861" s="185">
        <v>857</v>
      </c>
      <c r="B861" s="41"/>
      <c r="C861" s="39"/>
      <c r="D861" s="39"/>
      <c r="E861" s="40" t="s">
        <v>2558</v>
      </c>
      <c r="F861" s="129"/>
      <c r="G861" s="126"/>
      <c r="H861" s="41" t="s">
        <v>2079</v>
      </c>
      <c r="I861" s="42"/>
      <c r="J861" s="131">
        <f t="shared" si="69"/>
        <v>0</v>
      </c>
      <c r="K861" s="133" t="s">
        <v>85</v>
      </c>
      <c r="L861" s="41" t="s">
        <v>2558</v>
      </c>
      <c r="M861" s="134"/>
      <c r="N861" s="127"/>
      <c r="O861" s="127"/>
      <c r="P861" s="134">
        <f t="shared" si="65"/>
        <v>0</v>
      </c>
      <c r="Q861" s="136">
        <f t="shared" si="66"/>
        <v>0</v>
      </c>
      <c r="R861" s="58"/>
      <c r="S861" s="47"/>
      <c r="T861" s="47"/>
      <c r="U861" s="47"/>
      <c r="V861" s="47"/>
      <c r="W861" s="47"/>
      <c r="X861" s="139">
        <f t="shared" si="68"/>
        <v>0</v>
      </c>
      <c r="Y861" s="48"/>
      <c r="Z861" s="49"/>
      <c r="AA861" s="47"/>
      <c r="AB861" s="47"/>
      <c r="AC861" s="47"/>
      <c r="AD861" s="47"/>
      <c r="AE861" s="47"/>
      <c r="AF861" s="47"/>
      <c r="AG861" s="41"/>
      <c r="AH861" s="41"/>
      <c r="AI861" s="41"/>
      <c r="AJ861" s="41"/>
      <c r="AK861" s="51" t="e">
        <f>IF(#REF!="TERMINADO",100,100*(#REF!-M861+1)/P861)</f>
        <v>#REF!</v>
      </c>
      <c r="AL861" s="157"/>
      <c r="AM861" s="59"/>
      <c r="AN861" s="159"/>
      <c r="AO861" s="159"/>
      <c r="AP861" s="159"/>
      <c r="AQ861" s="41"/>
      <c r="AR861" s="107"/>
    </row>
    <row r="862" spans="1:44" s="167" customFormat="1" ht="17" thickTop="1" thickBot="1" x14ac:dyDescent="0.25">
      <c r="A862" s="185">
        <v>858</v>
      </c>
      <c r="B862" s="41"/>
      <c r="C862" s="39"/>
      <c r="D862" s="39"/>
      <c r="E862" s="40" t="s">
        <v>2558</v>
      </c>
      <c r="F862" s="129"/>
      <c r="G862" s="126"/>
      <c r="H862" s="41" t="s">
        <v>2079</v>
      </c>
      <c r="I862" s="42"/>
      <c r="J862" s="131">
        <f t="shared" si="69"/>
        <v>0</v>
      </c>
      <c r="K862" s="133" t="s">
        <v>85</v>
      </c>
      <c r="L862" s="41" t="s">
        <v>2558</v>
      </c>
      <c r="M862" s="134"/>
      <c r="N862" s="127"/>
      <c r="O862" s="127"/>
      <c r="P862" s="134">
        <f t="shared" si="65"/>
        <v>0</v>
      </c>
      <c r="Q862" s="136">
        <f t="shared" si="66"/>
        <v>0</v>
      </c>
      <c r="R862" s="58"/>
      <c r="S862" s="47"/>
      <c r="T862" s="47"/>
      <c r="U862" s="47"/>
      <c r="V862" s="47"/>
      <c r="W862" s="47"/>
      <c r="X862" s="139">
        <f t="shared" si="68"/>
        <v>0</v>
      </c>
      <c r="Y862" s="48"/>
      <c r="Z862" s="49"/>
      <c r="AA862" s="47"/>
      <c r="AB862" s="47"/>
      <c r="AC862" s="47"/>
      <c r="AD862" s="47"/>
      <c r="AE862" s="47"/>
      <c r="AF862" s="47"/>
      <c r="AG862" s="41"/>
      <c r="AH862" s="41"/>
      <c r="AI862" s="41"/>
      <c r="AJ862" s="41"/>
      <c r="AK862" s="51" t="e">
        <f>IF(#REF!="TERMINADO",100,100*(#REF!-M862+1)/P862)</f>
        <v>#REF!</v>
      </c>
      <c r="AL862" s="157"/>
      <c r="AM862" s="59"/>
      <c r="AN862" s="159"/>
      <c r="AO862" s="159"/>
      <c r="AP862" s="159"/>
      <c r="AQ862" s="41"/>
      <c r="AR862" s="107"/>
    </row>
    <row r="863" spans="1:44" s="167" customFormat="1" ht="17" thickTop="1" thickBot="1" x14ac:dyDescent="0.25">
      <c r="A863" s="185">
        <v>859</v>
      </c>
      <c r="B863" s="41"/>
      <c r="C863" s="39"/>
      <c r="D863" s="39"/>
      <c r="E863" s="40" t="s">
        <v>2558</v>
      </c>
      <c r="F863" s="129"/>
      <c r="G863" s="126"/>
      <c r="H863" s="41" t="s">
        <v>2079</v>
      </c>
      <c r="I863" s="42"/>
      <c r="J863" s="131">
        <f t="shared" si="69"/>
        <v>0</v>
      </c>
      <c r="K863" s="133" t="s">
        <v>85</v>
      </c>
      <c r="L863" s="41" t="s">
        <v>2558</v>
      </c>
      <c r="M863" s="134"/>
      <c r="N863" s="127"/>
      <c r="O863" s="127"/>
      <c r="P863" s="134">
        <f t="shared" si="65"/>
        <v>0</v>
      </c>
      <c r="Q863" s="136">
        <f t="shared" si="66"/>
        <v>0</v>
      </c>
      <c r="R863" s="58"/>
      <c r="S863" s="47"/>
      <c r="T863" s="47"/>
      <c r="U863" s="47"/>
      <c r="V863" s="47"/>
      <c r="W863" s="47"/>
      <c r="X863" s="139">
        <f t="shared" si="68"/>
        <v>0</v>
      </c>
      <c r="Y863" s="48"/>
      <c r="Z863" s="49"/>
      <c r="AA863" s="47"/>
      <c r="AB863" s="47"/>
      <c r="AC863" s="47"/>
      <c r="AD863" s="47"/>
      <c r="AE863" s="47"/>
      <c r="AF863" s="47"/>
      <c r="AG863" s="41"/>
      <c r="AH863" s="41"/>
      <c r="AI863" s="41"/>
      <c r="AJ863" s="41"/>
      <c r="AK863" s="51" t="e">
        <f>IF(#REF!="TERMINADO",100,100*(#REF!-M863+1)/P863)</f>
        <v>#REF!</v>
      </c>
      <c r="AL863" s="157"/>
      <c r="AM863" s="59"/>
      <c r="AN863" s="159"/>
      <c r="AO863" s="159"/>
      <c r="AP863" s="159"/>
      <c r="AQ863" s="41"/>
      <c r="AR863" s="107"/>
    </row>
    <row r="864" spans="1:44" s="167" customFormat="1" ht="17" thickTop="1" thickBot="1" x14ac:dyDescent="0.25">
      <c r="A864" s="185">
        <v>860</v>
      </c>
      <c r="B864" s="41"/>
      <c r="C864" s="39"/>
      <c r="D864" s="39"/>
      <c r="E864" s="40" t="s">
        <v>2558</v>
      </c>
      <c r="F864" s="129"/>
      <c r="G864" s="126"/>
      <c r="H864" s="41" t="s">
        <v>2079</v>
      </c>
      <c r="I864" s="42"/>
      <c r="J864" s="131">
        <f t="shared" si="69"/>
        <v>0</v>
      </c>
      <c r="K864" s="133" t="s">
        <v>85</v>
      </c>
      <c r="L864" s="41" t="s">
        <v>2558</v>
      </c>
      <c r="M864" s="134"/>
      <c r="N864" s="127"/>
      <c r="O864" s="127"/>
      <c r="P864" s="134">
        <f t="shared" si="65"/>
        <v>0</v>
      </c>
      <c r="Q864" s="136">
        <f t="shared" si="66"/>
        <v>0</v>
      </c>
      <c r="R864" s="58"/>
      <c r="S864" s="47"/>
      <c r="T864" s="47"/>
      <c r="U864" s="47"/>
      <c r="V864" s="47"/>
      <c r="W864" s="47"/>
      <c r="X864" s="139">
        <f t="shared" si="68"/>
        <v>0</v>
      </c>
      <c r="Y864" s="48"/>
      <c r="Z864" s="49"/>
      <c r="AA864" s="47"/>
      <c r="AB864" s="47"/>
      <c r="AC864" s="47"/>
      <c r="AD864" s="47"/>
      <c r="AE864" s="47"/>
      <c r="AF864" s="47"/>
      <c r="AG864" s="41"/>
      <c r="AH864" s="41"/>
      <c r="AI864" s="41"/>
      <c r="AJ864" s="41"/>
      <c r="AK864" s="51" t="e">
        <f>IF(#REF!="TERMINADO",100,100*(#REF!-M864+1)/P864)</f>
        <v>#REF!</v>
      </c>
      <c r="AL864" s="157"/>
      <c r="AM864" s="59"/>
      <c r="AN864" s="159"/>
      <c r="AO864" s="159"/>
      <c r="AP864" s="159"/>
      <c r="AQ864" s="41"/>
      <c r="AR864" s="107"/>
    </row>
    <row r="865" spans="1:44" s="167" customFormat="1" ht="17" thickTop="1" thickBot="1" x14ac:dyDescent="0.25">
      <c r="A865" s="185">
        <v>861</v>
      </c>
      <c r="B865" s="41"/>
      <c r="C865" s="39"/>
      <c r="D865" s="39"/>
      <c r="E865" s="40" t="s">
        <v>2558</v>
      </c>
      <c r="F865" s="129"/>
      <c r="G865" s="126"/>
      <c r="H865" s="41" t="s">
        <v>2079</v>
      </c>
      <c r="I865" s="42"/>
      <c r="J865" s="131">
        <f t="shared" si="69"/>
        <v>0</v>
      </c>
      <c r="K865" s="133" t="s">
        <v>85</v>
      </c>
      <c r="L865" s="41" t="s">
        <v>2558</v>
      </c>
      <c r="M865" s="134"/>
      <c r="N865" s="127"/>
      <c r="O865" s="127"/>
      <c r="P865" s="134">
        <f t="shared" si="65"/>
        <v>0</v>
      </c>
      <c r="Q865" s="136">
        <f t="shared" si="66"/>
        <v>0</v>
      </c>
      <c r="R865" s="58"/>
      <c r="S865" s="47"/>
      <c r="T865" s="47"/>
      <c r="U865" s="47"/>
      <c r="V865" s="47"/>
      <c r="W865" s="47"/>
      <c r="X865" s="139">
        <f t="shared" si="68"/>
        <v>0</v>
      </c>
      <c r="Y865" s="48"/>
      <c r="Z865" s="49"/>
      <c r="AA865" s="47"/>
      <c r="AB865" s="47"/>
      <c r="AC865" s="47"/>
      <c r="AD865" s="47"/>
      <c r="AE865" s="47"/>
      <c r="AF865" s="47"/>
      <c r="AG865" s="41"/>
      <c r="AH865" s="41"/>
      <c r="AI865" s="41"/>
      <c r="AJ865" s="41"/>
      <c r="AK865" s="51" t="e">
        <f>IF(#REF!="TERMINADO",100,100*(#REF!-M865+1)/P865)</f>
        <v>#REF!</v>
      </c>
      <c r="AL865" s="157"/>
      <c r="AM865" s="59"/>
      <c r="AN865" s="159"/>
      <c r="AO865" s="159"/>
      <c r="AP865" s="159"/>
      <c r="AQ865" s="41"/>
      <c r="AR865" s="107"/>
    </row>
    <row r="866" spans="1:44" s="167" customFormat="1" ht="17" thickTop="1" thickBot="1" x14ac:dyDescent="0.25">
      <c r="A866" s="185">
        <v>862</v>
      </c>
      <c r="B866" s="41"/>
      <c r="C866" s="39"/>
      <c r="D866" s="39"/>
      <c r="E866" s="40" t="s">
        <v>2558</v>
      </c>
      <c r="F866" s="129"/>
      <c r="G866" s="126"/>
      <c r="H866" s="41" t="s">
        <v>2079</v>
      </c>
      <c r="I866" s="42"/>
      <c r="J866" s="131">
        <f t="shared" si="69"/>
        <v>0</v>
      </c>
      <c r="K866" s="133" t="s">
        <v>85</v>
      </c>
      <c r="L866" s="41" t="s">
        <v>2558</v>
      </c>
      <c r="M866" s="134"/>
      <c r="N866" s="127"/>
      <c r="O866" s="127"/>
      <c r="P866" s="134">
        <f t="shared" si="65"/>
        <v>0</v>
      </c>
      <c r="Q866" s="136">
        <f t="shared" si="66"/>
        <v>0</v>
      </c>
      <c r="R866" s="58"/>
      <c r="S866" s="47"/>
      <c r="T866" s="47"/>
      <c r="U866" s="47"/>
      <c r="V866" s="47"/>
      <c r="W866" s="47"/>
      <c r="X866" s="139">
        <f t="shared" si="68"/>
        <v>0</v>
      </c>
      <c r="Y866" s="48"/>
      <c r="Z866" s="49"/>
      <c r="AA866" s="47"/>
      <c r="AB866" s="47"/>
      <c r="AC866" s="47"/>
      <c r="AD866" s="47"/>
      <c r="AE866" s="47"/>
      <c r="AF866" s="47"/>
      <c r="AG866" s="41"/>
      <c r="AH866" s="41"/>
      <c r="AI866" s="41"/>
      <c r="AJ866" s="41"/>
      <c r="AK866" s="51" t="e">
        <f>IF(#REF!="TERMINADO",100,100*(#REF!-M866+1)/P866)</f>
        <v>#REF!</v>
      </c>
      <c r="AL866" s="157"/>
      <c r="AM866" s="59"/>
      <c r="AN866" s="159"/>
      <c r="AO866" s="159"/>
      <c r="AP866" s="159"/>
      <c r="AQ866" s="41"/>
      <c r="AR866" s="107"/>
    </row>
    <row r="867" spans="1:44" s="167" customFormat="1" ht="17" thickTop="1" thickBot="1" x14ac:dyDescent="0.25">
      <c r="A867" s="185">
        <v>863</v>
      </c>
      <c r="B867" s="41"/>
      <c r="C867" s="39"/>
      <c r="D867" s="39"/>
      <c r="E867" s="40" t="s">
        <v>2558</v>
      </c>
      <c r="F867" s="129"/>
      <c r="G867" s="126"/>
      <c r="H867" s="41" t="s">
        <v>2079</v>
      </c>
      <c r="I867" s="42"/>
      <c r="J867" s="131">
        <f t="shared" si="69"/>
        <v>0</v>
      </c>
      <c r="K867" s="133" t="s">
        <v>85</v>
      </c>
      <c r="L867" s="41" t="s">
        <v>2558</v>
      </c>
      <c r="M867" s="134"/>
      <c r="N867" s="127"/>
      <c r="O867" s="127"/>
      <c r="P867" s="134">
        <f t="shared" si="65"/>
        <v>0</v>
      </c>
      <c r="Q867" s="136">
        <f t="shared" si="66"/>
        <v>0</v>
      </c>
      <c r="R867" s="58"/>
      <c r="S867" s="47"/>
      <c r="T867" s="47"/>
      <c r="U867" s="47"/>
      <c r="V867" s="47"/>
      <c r="W867" s="47"/>
      <c r="X867" s="139">
        <f t="shared" si="68"/>
        <v>0</v>
      </c>
      <c r="Y867" s="48"/>
      <c r="Z867" s="49"/>
      <c r="AA867" s="47"/>
      <c r="AB867" s="47"/>
      <c r="AC867" s="47"/>
      <c r="AD867" s="47"/>
      <c r="AE867" s="47"/>
      <c r="AF867" s="47"/>
      <c r="AG867" s="41"/>
      <c r="AH867" s="41"/>
      <c r="AI867" s="41"/>
      <c r="AJ867" s="41"/>
      <c r="AK867" s="51" t="e">
        <f>IF(#REF!="TERMINADO",100,100*(#REF!-M867+1)/P867)</f>
        <v>#REF!</v>
      </c>
      <c r="AL867" s="157"/>
      <c r="AM867" s="59"/>
      <c r="AN867" s="159"/>
      <c r="AO867" s="159"/>
      <c r="AP867" s="159"/>
      <c r="AQ867" s="41"/>
      <c r="AR867" s="107"/>
    </row>
    <row r="868" spans="1:44" s="167" customFormat="1" ht="17" thickTop="1" thickBot="1" x14ac:dyDescent="0.25">
      <c r="A868" s="185">
        <v>864</v>
      </c>
      <c r="B868" s="41"/>
      <c r="C868" s="39"/>
      <c r="D868" s="39"/>
      <c r="E868" s="40" t="s">
        <v>2558</v>
      </c>
      <c r="F868" s="129"/>
      <c r="G868" s="126"/>
      <c r="H868" s="41" t="s">
        <v>2079</v>
      </c>
      <c r="I868" s="42"/>
      <c r="J868" s="131">
        <f t="shared" si="69"/>
        <v>0</v>
      </c>
      <c r="K868" s="133" t="s">
        <v>85</v>
      </c>
      <c r="L868" s="41" t="s">
        <v>2558</v>
      </c>
      <c r="M868" s="134"/>
      <c r="N868" s="127"/>
      <c r="O868" s="127"/>
      <c r="P868" s="134">
        <f t="shared" si="65"/>
        <v>0</v>
      </c>
      <c r="Q868" s="136">
        <f t="shared" si="66"/>
        <v>0</v>
      </c>
      <c r="R868" s="58"/>
      <c r="S868" s="47"/>
      <c r="T868" s="47"/>
      <c r="U868" s="47"/>
      <c r="V868" s="47"/>
      <c r="W868" s="47"/>
      <c r="X868" s="139">
        <f t="shared" si="68"/>
        <v>0</v>
      </c>
      <c r="Y868" s="48"/>
      <c r="Z868" s="49"/>
      <c r="AA868" s="47"/>
      <c r="AB868" s="47"/>
      <c r="AC868" s="47"/>
      <c r="AD868" s="47"/>
      <c r="AE868" s="47"/>
      <c r="AF868" s="47"/>
      <c r="AG868" s="41"/>
      <c r="AH868" s="41"/>
      <c r="AI868" s="41"/>
      <c r="AJ868" s="41"/>
      <c r="AK868" s="51" t="e">
        <f>IF(#REF!="TERMINADO",100,100*(#REF!-M868+1)/P868)</f>
        <v>#REF!</v>
      </c>
      <c r="AL868" s="157"/>
      <c r="AM868" s="59"/>
      <c r="AN868" s="159"/>
      <c r="AO868" s="159"/>
      <c r="AP868" s="159"/>
      <c r="AQ868" s="41"/>
      <c r="AR868" s="107"/>
    </row>
    <row r="869" spans="1:44" s="167" customFormat="1" ht="17" thickTop="1" thickBot="1" x14ac:dyDescent="0.25">
      <c r="A869" s="185">
        <v>865</v>
      </c>
      <c r="B869" s="41"/>
      <c r="C869" s="39"/>
      <c r="D869" s="39"/>
      <c r="E869" s="40" t="s">
        <v>2558</v>
      </c>
      <c r="F869" s="129"/>
      <c r="G869" s="126"/>
      <c r="H869" s="41" t="s">
        <v>2079</v>
      </c>
      <c r="I869" s="42"/>
      <c r="J869" s="131">
        <f t="shared" si="69"/>
        <v>0</v>
      </c>
      <c r="K869" s="133" t="s">
        <v>85</v>
      </c>
      <c r="L869" s="41" t="s">
        <v>2558</v>
      </c>
      <c r="M869" s="134"/>
      <c r="N869" s="127"/>
      <c r="O869" s="127"/>
      <c r="P869" s="134">
        <f t="shared" si="65"/>
        <v>0</v>
      </c>
      <c r="Q869" s="136">
        <f t="shared" si="66"/>
        <v>0</v>
      </c>
      <c r="R869" s="58"/>
      <c r="S869" s="47"/>
      <c r="T869" s="47"/>
      <c r="U869" s="47"/>
      <c r="V869" s="47"/>
      <c r="W869" s="47"/>
      <c r="X869" s="139">
        <f t="shared" si="68"/>
        <v>0</v>
      </c>
      <c r="Y869" s="48"/>
      <c r="Z869" s="49"/>
      <c r="AA869" s="47"/>
      <c r="AB869" s="47"/>
      <c r="AC869" s="47"/>
      <c r="AD869" s="47"/>
      <c r="AE869" s="47"/>
      <c r="AF869" s="47"/>
      <c r="AG869" s="41"/>
      <c r="AH869" s="41"/>
      <c r="AI869" s="41"/>
      <c r="AJ869" s="41"/>
      <c r="AK869" s="51" t="e">
        <f>IF(#REF!="TERMINADO",100,100*(#REF!-M869+1)/P869)</f>
        <v>#REF!</v>
      </c>
      <c r="AL869" s="157"/>
      <c r="AM869" s="59"/>
      <c r="AN869" s="159"/>
      <c r="AO869" s="159"/>
      <c r="AP869" s="159"/>
      <c r="AQ869" s="41"/>
      <c r="AR869" s="107"/>
    </row>
    <row r="870" spans="1:44" s="167" customFormat="1" ht="17" thickTop="1" thickBot="1" x14ac:dyDescent="0.25">
      <c r="A870" s="185">
        <v>866</v>
      </c>
      <c r="B870" s="41"/>
      <c r="C870" s="39"/>
      <c r="D870" s="39"/>
      <c r="E870" s="40" t="s">
        <v>2558</v>
      </c>
      <c r="F870" s="129"/>
      <c r="G870" s="126"/>
      <c r="H870" s="41" t="s">
        <v>2079</v>
      </c>
      <c r="I870" s="42"/>
      <c r="J870" s="131">
        <f t="shared" si="69"/>
        <v>0</v>
      </c>
      <c r="K870" s="133" t="s">
        <v>85</v>
      </c>
      <c r="L870" s="41" t="s">
        <v>2558</v>
      </c>
      <c r="M870" s="134"/>
      <c r="N870" s="127"/>
      <c r="O870" s="127"/>
      <c r="P870" s="134">
        <f t="shared" si="65"/>
        <v>0</v>
      </c>
      <c r="Q870" s="136">
        <f t="shared" si="66"/>
        <v>0</v>
      </c>
      <c r="R870" s="58"/>
      <c r="S870" s="47"/>
      <c r="T870" s="47"/>
      <c r="U870" s="47"/>
      <c r="V870" s="47"/>
      <c r="W870" s="47"/>
      <c r="X870" s="139">
        <f t="shared" si="68"/>
        <v>0</v>
      </c>
      <c r="Y870" s="48"/>
      <c r="Z870" s="49"/>
      <c r="AA870" s="47"/>
      <c r="AB870" s="47"/>
      <c r="AC870" s="47"/>
      <c r="AD870" s="47"/>
      <c r="AE870" s="47"/>
      <c r="AF870" s="47"/>
      <c r="AG870" s="41"/>
      <c r="AH870" s="41"/>
      <c r="AI870" s="41"/>
      <c r="AJ870" s="41"/>
      <c r="AK870" s="51" t="e">
        <f>IF(#REF!="TERMINADO",100,100*(#REF!-M870+1)/P870)</f>
        <v>#REF!</v>
      </c>
      <c r="AL870" s="157"/>
      <c r="AM870" s="59"/>
      <c r="AN870" s="159"/>
      <c r="AO870" s="159"/>
      <c r="AP870" s="159"/>
      <c r="AQ870" s="41"/>
      <c r="AR870" s="107"/>
    </row>
    <row r="871" spans="1:44" s="167" customFormat="1" ht="17" thickTop="1" thickBot="1" x14ac:dyDescent="0.25">
      <c r="A871" s="185">
        <v>867</v>
      </c>
      <c r="B871" s="41"/>
      <c r="C871" s="39"/>
      <c r="D871" s="39"/>
      <c r="E871" s="40" t="s">
        <v>2558</v>
      </c>
      <c r="F871" s="129"/>
      <c r="G871" s="126"/>
      <c r="H871" s="41" t="s">
        <v>2079</v>
      </c>
      <c r="I871" s="42"/>
      <c r="J871" s="131">
        <f t="shared" si="69"/>
        <v>0</v>
      </c>
      <c r="K871" s="133" t="s">
        <v>85</v>
      </c>
      <c r="L871" s="41" t="s">
        <v>2558</v>
      </c>
      <c r="M871" s="134"/>
      <c r="N871" s="127"/>
      <c r="O871" s="127"/>
      <c r="P871" s="134">
        <f t="shared" si="65"/>
        <v>0</v>
      </c>
      <c r="Q871" s="136">
        <f t="shared" si="66"/>
        <v>0</v>
      </c>
      <c r="R871" s="58"/>
      <c r="S871" s="47"/>
      <c r="T871" s="47"/>
      <c r="U871" s="47"/>
      <c r="V871" s="47"/>
      <c r="W871" s="47"/>
      <c r="X871" s="139">
        <f t="shared" si="68"/>
        <v>0</v>
      </c>
      <c r="Y871" s="48"/>
      <c r="Z871" s="49"/>
      <c r="AA871" s="47"/>
      <c r="AB871" s="47"/>
      <c r="AC871" s="47"/>
      <c r="AD871" s="47"/>
      <c r="AE871" s="47"/>
      <c r="AF871" s="47"/>
      <c r="AG871" s="41"/>
      <c r="AH871" s="41"/>
      <c r="AI871" s="41"/>
      <c r="AJ871" s="41"/>
      <c r="AK871" s="51" t="e">
        <f>IF(#REF!="TERMINADO",100,100*(#REF!-M871+1)/P871)</f>
        <v>#REF!</v>
      </c>
      <c r="AL871" s="157"/>
      <c r="AM871" s="59"/>
      <c r="AN871" s="159"/>
      <c r="AO871" s="159"/>
      <c r="AP871" s="159"/>
      <c r="AQ871" s="41"/>
      <c r="AR871" s="107"/>
    </row>
    <row r="872" spans="1:44" s="167" customFormat="1" ht="17" thickTop="1" thickBot="1" x14ac:dyDescent="0.25">
      <c r="A872" s="185">
        <v>868</v>
      </c>
      <c r="B872" s="41"/>
      <c r="C872" s="39"/>
      <c r="D872" s="39"/>
      <c r="E872" s="40" t="s">
        <v>2558</v>
      </c>
      <c r="F872" s="129"/>
      <c r="G872" s="126"/>
      <c r="H872" s="41" t="s">
        <v>2079</v>
      </c>
      <c r="I872" s="42"/>
      <c r="J872" s="131">
        <f t="shared" si="69"/>
        <v>0</v>
      </c>
      <c r="K872" s="133" t="s">
        <v>85</v>
      </c>
      <c r="L872" s="41" t="s">
        <v>2558</v>
      </c>
      <c r="M872" s="134"/>
      <c r="N872" s="127"/>
      <c r="O872" s="127"/>
      <c r="P872" s="134">
        <f t="shared" si="65"/>
        <v>0</v>
      </c>
      <c r="Q872" s="136">
        <f t="shared" si="66"/>
        <v>0</v>
      </c>
      <c r="R872" s="58"/>
      <c r="S872" s="47"/>
      <c r="T872" s="47"/>
      <c r="U872" s="47"/>
      <c r="V872" s="47"/>
      <c r="W872" s="47"/>
      <c r="X872" s="139">
        <f t="shared" si="68"/>
        <v>0</v>
      </c>
      <c r="Y872" s="48"/>
      <c r="Z872" s="49"/>
      <c r="AA872" s="47"/>
      <c r="AB872" s="47"/>
      <c r="AC872" s="47"/>
      <c r="AD872" s="47"/>
      <c r="AE872" s="47"/>
      <c r="AF872" s="47"/>
      <c r="AG872" s="41"/>
      <c r="AH872" s="41"/>
      <c r="AI872" s="41"/>
      <c r="AJ872" s="41"/>
      <c r="AK872" s="51" t="e">
        <f>IF(#REF!="TERMINADO",100,100*(#REF!-M872+1)/P872)</f>
        <v>#REF!</v>
      </c>
      <c r="AL872" s="157"/>
      <c r="AM872" s="59"/>
      <c r="AN872" s="159"/>
      <c r="AO872" s="159"/>
      <c r="AP872" s="159"/>
      <c r="AQ872" s="41"/>
      <c r="AR872" s="107"/>
    </row>
    <row r="873" spans="1:44" s="167" customFormat="1" ht="17" thickTop="1" thickBot="1" x14ac:dyDescent="0.25">
      <c r="A873" s="185">
        <v>869</v>
      </c>
      <c r="B873" s="41"/>
      <c r="C873" s="39"/>
      <c r="D873" s="39"/>
      <c r="E873" s="40" t="s">
        <v>2558</v>
      </c>
      <c r="F873" s="129"/>
      <c r="G873" s="126"/>
      <c r="H873" s="41" t="s">
        <v>2079</v>
      </c>
      <c r="I873" s="42"/>
      <c r="J873" s="131">
        <f t="shared" si="69"/>
        <v>0</v>
      </c>
      <c r="K873" s="133" t="s">
        <v>85</v>
      </c>
      <c r="L873" s="41" t="s">
        <v>2558</v>
      </c>
      <c r="M873" s="134"/>
      <c r="N873" s="127"/>
      <c r="O873" s="127"/>
      <c r="P873" s="134">
        <f t="shared" si="65"/>
        <v>0</v>
      </c>
      <c r="Q873" s="136">
        <f t="shared" si="66"/>
        <v>0</v>
      </c>
      <c r="R873" s="58"/>
      <c r="S873" s="47"/>
      <c r="T873" s="47"/>
      <c r="U873" s="47"/>
      <c r="V873" s="47"/>
      <c r="W873" s="47"/>
      <c r="X873" s="139">
        <f t="shared" si="68"/>
        <v>0</v>
      </c>
      <c r="Y873" s="48"/>
      <c r="Z873" s="49"/>
      <c r="AA873" s="47"/>
      <c r="AB873" s="47"/>
      <c r="AC873" s="47"/>
      <c r="AD873" s="47"/>
      <c r="AE873" s="47"/>
      <c r="AF873" s="47"/>
      <c r="AG873" s="41"/>
      <c r="AH873" s="41"/>
      <c r="AI873" s="41"/>
      <c r="AJ873" s="41"/>
      <c r="AK873" s="51" t="e">
        <f>IF(#REF!="TERMINADO",100,100*(#REF!-M873+1)/P873)</f>
        <v>#REF!</v>
      </c>
      <c r="AL873" s="157"/>
      <c r="AM873" s="59"/>
      <c r="AN873" s="159"/>
      <c r="AO873" s="159"/>
      <c r="AP873" s="159"/>
      <c r="AQ873" s="41"/>
      <c r="AR873" s="107"/>
    </row>
    <row r="874" spans="1:44" s="167" customFormat="1" ht="17" thickTop="1" thickBot="1" x14ac:dyDescent="0.25">
      <c r="A874" s="185">
        <v>870</v>
      </c>
      <c r="B874" s="41"/>
      <c r="C874" s="39"/>
      <c r="D874" s="39"/>
      <c r="E874" s="40" t="s">
        <v>2558</v>
      </c>
      <c r="F874" s="129"/>
      <c r="G874" s="126"/>
      <c r="H874" s="41" t="s">
        <v>2079</v>
      </c>
      <c r="I874" s="42"/>
      <c r="J874" s="131">
        <f t="shared" si="69"/>
        <v>0</v>
      </c>
      <c r="K874" s="133" t="s">
        <v>85</v>
      </c>
      <c r="L874" s="41" t="s">
        <v>2558</v>
      </c>
      <c r="M874" s="134"/>
      <c r="N874" s="127"/>
      <c r="O874" s="127"/>
      <c r="P874" s="134">
        <f t="shared" si="65"/>
        <v>0</v>
      </c>
      <c r="Q874" s="136">
        <f t="shared" si="66"/>
        <v>0</v>
      </c>
      <c r="R874" s="58"/>
      <c r="S874" s="47"/>
      <c r="T874" s="47"/>
      <c r="U874" s="47"/>
      <c r="V874" s="47"/>
      <c r="W874" s="47"/>
      <c r="X874" s="139">
        <f t="shared" si="68"/>
        <v>0</v>
      </c>
      <c r="Y874" s="48"/>
      <c r="Z874" s="49"/>
      <c r="AA874" s="47"/>
      <c r="AB874" s="47"/>
      <c r="AC874" s="47"/>
      <c r="AD874" s="47"/>
      <c r="AE874" s="47"/>
      <c r="AF874" s="47"/>
      <c r="AG874" s="41"/>
      <c r="AH874" s="41"/>
      <c r="AI874" s="41"/>
      <c r="AJ874" s="41"/>
      <c r="AK874" s="51" t="e">
        <f>IF(#REF!="TERMINADO",100,100*(#REF!-M874+1)/P874)</f>
        <v>#REF!</v>
      </c>
      <c r="AL874" s="157"/>
      <c r="AM874" s="59"/>
      <c r="AN874" s="159"/>
      <c r="AO874" s="159"/>
      <c r="AP874" s="159"/>
      <c r="AQ874" s="41"/>
      <c r="AR874" s="107"/>
    </row>
    <row r="875" spans="1:44" s="167" customFormat="1" ht="17" thickTop="1" thickBot="1" x14ac:dyDescent="0.25">
      <c r="A875" s="185">
        <v>871</v>
      </c>
      <c r="B875" s="41"/>
      <c r="C875" s="39"/>
      <c r="D875" s="39"/>
      <c r="E875" s="40" t="s">
        <v>2558</v>
      </c>
      <c r="F875" s="129"/>
      <c r="G875" s="126"/>
      <c r="H875" s="41" t="s">
        <v>2079</v>
      </c>
      <c r="I875" s="42"/>
      <c r="J875" s="131">
        <f t="shared" si="69"/>
        <v>0</v>
      </c>
      <c r="K875" s="133" t="s">
        <v>85</v>
      </c>
      <c r="L875" s="41" t="s">
        <v>2558</v>
      </c>
      <c r="M875" s="134"/>
      <c r="N875" s="127"/>
      <c r="O875" s="127"/>
      <c r="P875" s="134">
        <f t="shared" si="65"/>
        <v>0</v>
      </c>
      <c r="Q875" s="136">
        <f t="shared" si="66"/>
        <v>0</v>
      </c>
      <c r="R875" s="58"/>
      <c r="S875" s="47"/>
      <c r="T875" s="47"/>
      <c r="U875" s="47"/>
      <c r="V875" s="47"/>
      <c r="W875" s="47"/>
      <c r="X875" s="139">
        <f t="shared" si="68"/>
        <v>0</v>
      </c>
      <c r="Y875" s="48"/>
      <c r="Z875" s="49"/>
      <c r="AA875" s="47"/>
      <c r="AB875" s="47"/>
      <c r="AC875" s="47"/>
      <c r="AD875" s="47"/>
      <c r="AE875" s="47"/>
      <c r="AF875" s="47"/>
      <c r="AG875" s="41"/>
      <c r="AH875" s="41"/>
      <c r="AI875" s="41"/>
      <c r="AJ875" s="41"/>
      <c r="AK875" s="51" t="e">
        <f>IF(#REF!="TERMINADO",100,100*(#REF!-M875+1)/P875)</f>
        <v>#REF!</v>
      </c>
      <c r="AL875" s="157"/>
      <c r="AM875" s="59"/>
      <c r="AN875" s="159"/>
      <c r="AO875" s="159"/>
      <c r="AP875" s="159"/>
      <c r="AQ875" s="41"/>
      <c r="AR875" s="107"/>
    </row>
    <row r="876" spans="1:44" s="167" customFormat="1" ht="17" thickTop="1" thickBot="1" x14ac:dyDescent="0.25">
      <c r="A876" s="185">
        <v>872</v>
      </c>
      <c r="B876" s="41"/>
      <c r="C876" s="39"/>
      <c r="D876" s="39"/>
      <c r="E876" s="40" t="s">
        <v>2558</v>
      </c>
      <c r="F876" s="129"/>
      <c r="G876" s="126"/>
      <c r="H876" s="41" t="s">
        <v>2079</v>
      </c>
      <c r="I876" s="42"/>
      <c r="J876" s="131">
        <f t="shared" si="69"/>
        <v>0</v>
      </c>
      <c r="K876" s="133" t="s">
        <v>85</v>
      </c>
      <c r="L876" s="41" t="s">
        <v>2558</v>
      </c>
      <c r="M876" s="134"/>
      <c r="N876" s="127"/>
      <c r="O876" s="127"/>
      <c r="P876" s="134">
        <f t="shared" ref="P876:P939" si="70">N876-M876</f>
        <v>0</v>
      </c>
      <c r="Q876" s="136">
        <f t="shared" ref="Q876:Q939" si="71">+P876/30</f>
        <v>0</v>
      </c>
      <c r="R876" s="58"/>
      <c r="S876" s="47"/>
      <c r="T876" s="47"/>
      <c r="U876" s="47"/>
      <c r="V876" s="47"/>
      <c r="W876" s="47"/>
      <c r="X876" s="139">
        <f t="shared" si="68"/>
        <v>0</v>
      </c>
      <c r="Y876" s="48"/>
      <c r="Z876" s="49"/>
      <c r="AA876" s="47"/>
      <c r="AB876" s="47"/>
      <c r="AC876" s="47"/>
      <c r="AD876" s="47"/>
      <c r="AE876" s="47"/>
      <c r="AF876" s="47"/>
      <c r="AG876" s="41"/>
      <c r="AH876" s="41"/>
      <c r="AI876" s="41"/>
      <c r="AJ876" s="41"/>
      <c r="AK876" s="51" t="e">
        <f>IF(#REF!="TERMINADO",100,100*(#REF!-M876+1)/P876)</f>
        <v>#REF!</v>
      </c>
      <c r="AL876" s="157"/>
      <c r="AM876" s="59"/>
      <c r="AN876" s="159"/>
      <c r="AO876" s="159"/>
      <c r="AP876" s="159"/>
      <c r="AQ876" s="41"/>
      <c r="AR876" s="107"/>
    </row>
    <row r="877" spans="1:44" s="167" customFormat="1" ht="17" thickTop="1" thickBot="1" x14ac:dyDescent="0.25">
      <c r="A877" s="185">
        <v>873</v>
      </c>
      <c r="B877" s="41"/>
      <c r="C877" s="39"/>
      <c r="D877" s="39"/>
      <c r="E877" s="40" t="s">
        <v>2558</v>
      </c>
      <c r="F877" s="129"/>
      <c r="G877" s="126"/>
      <c r="H877" s="41" t="s">
        <v>2079</v>
      </c>
      <c r="I877" s="42"/>
      <c r="J877" s="131">
        <f t="shared" si="69"/>
        <v>0</v>
      </c>
      <c r="K877" s="133" t="s">
        <v>85</v>
      </c>
      <c r="L877" s="41" t="s">
        <v>2558</v>
      </c>
      <c r="M877" s="134"/>
      <c r="N877" s="127"/>
      <c r="O877" s="127"/>
      <c r="P877" s="134">
        <f t="shared" si="70"/>
        <v>0</v>
      </c>
      <c r="Q877" s="136">
        <f t="shared" si="71"/>
        <v>0</v>
      </c>
      <c r="R877" s="58"/>
      <c r="S877" s="47"/>
      <c r="T877" s="47"/>
      <c r="U877" s="47"/>
      <c r="V877" s="47"/>
      <c r="W877" s="47"/>
      <c r="X877" s="139">
        <f t="shared" si="68"/>
        <v>0</v>
      </c>
      <c r="Y877" s="48"/>
      <c r="Z877" s="49"/>
      <c r="AA877" s="47"/>
      <c r="AB877" s="47"/>
      <c r="AC877" s="47"/>
      <c r="AD877" s="47"/>
      <c r="AE877" s="47"/>
      <c r="AF877" s="47"/>
      <c r="AG877" s="41"/>
      <c r="AH877" s="41"/>
      <c r="AI877" s="41"/>
      <c r="AJ877" s="41"/>
      <c r="AK877" s="51" t="e">
        <f>IF(#REF!="TERMINADO",100,100*(#REF!-M877+1)/P877)</f>
        <v>#REF!</v>
      </c>
      <c r="AL877" s="157"/>
      <c r="AM877" s="59"/>
      <c r="AN877" s="159"/>
      <c r="AO877" s="159"/>
      <c r="AP877" s="159"/>
      <c r="AQ877" s="41"/>
      <c r="AR877" s="107"/>
    </row>
    <row r="878" spans="1:44" s="167" customFormat="1" ht="17" thickTop="1" thickBot="1" x14ac:dyDescent="0.25">
      <c r="A878" s="185">
        <v>874</v>
      </c>
      <c r="B878" s="41"/>
      <c r="C878" s="39"/>
      <c r="D878" s="39"/>
      <c r="E878" s="40" t="s">
        <v>2558</v>
      </c>
      <c r="F878" s="129"/>
      <c r="G878" s="126"/>
      <c r="H878" s="41" t="s">
        <v>2079</v>
      </c>
      <c r="I878" s="42"/>
      <c r="J878" s="131">
        <f t="shared" si="69"/>
        <v>0</v>
      </c>
      <c r="K878" s="133" t="s">
        <v>85</v>
      </c>
      <c r="L878" s="41" t="s">
        <v>2558</v>
      </c>
      <c r="M878" s="134"/>
      <c r="N878" s="127"/>
      <c r="O878" s="127"/>
      <c r="P878" s="134">
        <f t="shared" si="70"/>
        <v>0</v>
      </c>
      <c r="Q878" s="136">
        <f t="shared" si="71"/>
        <v>0</v>
      </c>
      <c r="R878" s="58"/>
      <c r="S878" s="47"/>
      <c r="T878" s="47"/>
      <c r="U878" s="47"/>
      <c r="V878" s="47"/>
      <c r="W878" s="47"/>
      <c r="X878" s="139">
        <f t="shared" si="68"/>
        <v>0</v>
      </c>
      <c r="Y878" s="48"/>
      <c r="Z878" s="49"/>
      <c r="AA878" s="47"/>
      <c r="AB878" s="47"/>
      <c r="AC878" s="47"/>
      <c r="AD878" s="47"/>
      <c r="AE878" s="47"/>
      <c r="AF878" s="47"/>
      <c r="AG878" s="41"/>
      <c r="AH878" s="41"/>
      <c r="AI878" s="41"/>
      <c r="AJ878" s="41"/>
      <c r="AK878" s="51" t="e">
        <f>IF(#REF!="TERMINADO",100,100*(#REF!-M878+1)/P878)</f>
        <v>#REF!</v>
      </c>
      <c r="AL878" s="157"/>
      <c r="AM878" s="59"/>
      <c r="AN878" s="159"/>
      <c r="AO878" s="159"/>
      <c r="AP878" s="159"/>
      <c r="AQ878" s="41"/>
      <c r="AR878" s="107"/>
    </row>
    <row r="879" spans="1:44" s="167" customFormat="1" ht="17" thickTop="1" thickBot="1" x14ac:dyDescent="0.25">
      <c r="A879" s="185">
        <v>875</v>
      </c>
      <c r="B879" s="41"/>
      <c r="C879" s="39"/>
      <c r="D879" s="39"/>
      <c r="E879" s="40" t="s">
        <v>2558</v>
      </c>
      <c r="F879" s="129"/>
      <c r="G879" s="126"/>
      <c r="H879" s="41" t="s">
        <v>2079</v>
      </c>
      <c r="I879" s="42"/>
      <c r="J879" s="131">
        <f t="shared" si="69"/>
        <v>0</v>
      </c>
      <c r="K879" s="133" t="s">
        <v>85</v>
      </c>
      <c r="L879" s="41" t="s">
        <v>2558</v>
      </c>
      <c r="M879" s="134"/>
      <c r="N879" s="127"/>
      <c r="O879" s="127"/>
      <c r="P879" s="134">
        <f t="shared" si="70"/>
        <v>0</v>
      </c>
      <c r="Q879" s="136">
        <f t="shared" si="71"/>
        <v>0</v>
      </c>
      <c r="R879" s="58"/>
      <c r="S879" s="47"/>
      <c r="T879" s="47"/>
      <c r="U879" s="47"/>
      <c r="V879" s="47"/>
      <c r="W879" s="47"/>
      <c r="X879" s="139">
        <f t="shared" si="68"/>
        <v>0</v>
      </c>
      <c r="Y879" s="48"/>
      <c r="Z879" s="49"/>
      <c r="AA879" s="47"/>
      <c r="AB879" s="47"/>
      <c r="AC879" s="47"/>
      <c r="AD879" s="47"/>
      <c r="AE879" s="47"/>
      <c r="AF879" s="47"/>
      <c r="AG879" s="41"/>
      <c r="AH879" s="41"/>
      <c r="AI879" s="41"/>
      <c r="AJ879" s="41"/>
      <c r="AK879" s="51" t="e">
        <f>IF(#REF!="TERMINADO",100,100*(#REF!-M879+1)/P879)</f>
        <v>#REF!</v>
      </c>
      <c r="AL879" s="157"/>
      <c r="AM879" s="59"/>
      <c r="AN879" s="159"/>
      <c r="AO879" s="159"/>
      <c r="AP879" s="159"/>
      <c r="AQ879" s="41"/>
      <c r="AR879" s="107"/>
    </row>
    <row r="880" spans="1:44" s="167" customFormat="1" ht="17" thickTop="1" thickBot="1" x14ac:dyDescent="0.25">
      <c r="A880" s="185">
        <v>876</v>
      </c>
      <c r="B880" s="41"/>
      <c r="C880" s="39"/>
      <c r="D880" s="39"/>
      <c r="E880" s="40" t="s">
        <v>2558</v>
      </c>
      <c r="F880" s="129"/>
      <c r="G880" s="126"/>
      <c r="H880" s="41" t="s">
        <v>2079</v>
      </c>
      <c r="I880" s="42"/>
      <c r="J880" s="131">
        <f t="shared" ref="J880:J911" si="72">+I880+Z880+AB880+AD880+AF880</f>
        <v>0</v>
      </c>
      <c r="K880" s="133" t="s">
        <v>85</v>
      </c>
      <c r="L880" s="41" t="s">
        <v>2558</v>
      </c>
      <c r="M880" s="134"/>
      <c r="N880" s="127"/>
      <c r="O880" s="127"/>
      <c r="P880" s="134">
        <f t="shared" si="70"/>
        <v>0</v>
      </c>
      <c r="Q880" s="136">
        <f t="shared" si="71"/>
        <v>0</v>
      </c>
      <c r="R880" s="58"/>
      <c r="S880" s="47"/>
      <c r="T880" s="47"/>
      <c r="U880" s="47"/>
      <c r="V880" s="47"/>
      <c r="W880" s="47"/>
      <c r="X880" s="139">
        <f t="shared" si="68"/>
        <v>0</v>
      </c>
      <c r="Y880" s="48"/>
      <c r="Z880" s="49"/>
      <c r="AA880" s="47"/>
      <c r="AB880" s="47"/>
      <c r="AC880" s="47"/>
      <c r="AD880" s="47"/>
      <c r="AE880" s="47"/>
      <c r="AF880" s="47"/>
      <c r="AG880" s="41"/>
      <c r="AH880" s="41"/>
      <c r="AI880" s="41"/>
      <c r="AJ880" s="41"/>
      <c r="AK880" s="51" t="e">
        <f>IF(#REF!="TERMINADO",100,100*(#REF!-M880+1)/P880)</f>
        <v>#REF!</v>
      </c>
      <c r="AL880" s="157"/>
      <c r="AM880" s="59"/>
      <c r="AN880" s="159"/>
      <c r="AO880" s="159"/>
      <c r="AP880" s="159"/>
      <c r="AQ880" s="41"/>
      <c r="AR880" s="107"/>
    </row>
    <row r="881" spans="1:44" s="167" customFormat="1" ht="17" thickTop="1" thickBot="1" x14ac:dyDescent="0.25">
      <c r="A881" s="185">
        <v>877</v>
      </c>
      <c r="B881" s="41"/>
      <c r="C881" s="39"/>
      <c r="D881" s="39"/>
      <c r="E881" s="40" t="s">
        <v>2558</v>
      </c>
      <c r="F881" s="129"/>
      <c r="G881" s="126"/>
      <c r="H881" s="41" t="s">
        <v>2079</v>
      </c>
      <c r="I881" s="42"/>
      <c r="J881" s="131">
        <f t="shared" si="72"/>
        <v>0</v>
      </c>
      <c r="K881" s="133" t="s">
        <v>85</v>
      </c>
      <c r="L881" s="41" t="s">
        <v>2558</v>
      </c>
      <c r="M881" s="134"/>
      <c r="N881" s="127"/>
      <c r="O881" s="127"/>
      <c r="P881" s="134">
        <f t="shared" si="70"/>
        <v>0</v>
      </c>
      <c r="Q881" s="136">
        <f t="shared" si="71"/>
        <v>0</v>
      </c>
      <c r="R881" s="58"/>
      <c r="S881" s="47"/>
      <c r="T881" s="47"/>
      <c r="U881" s="47"/>
      <c r="V881" s="47"/>
      <c r="W881" s="47"/>
      <c r="X881" s="139">
        <f t="shared" si="68"/>
        <v>0</v>
      </c>
      <c r="Y881" s="48"/>
      <c r="Z881" s="49"/>
      <c r="AA881" s="47"/>
      <c r="AB881" s="47"/>
      <c r="AC881" s="47"/>
      <c r="AD881" s="47"/>
      <c r="AE881" s="47"/>
      <c r="AF881" s="47"/>
      <c r="AG881" s="41"/>
      <c r="AH881" s="41"/>
      <c r="AI881" s="41"/>
      <c r="AJ881" s="41"/>
      <c r="AK881" s="51" t="e">
        <f>IF(#REF!="TERMINADO",100,100*(#REF!-M881+1)/P881)</f>
        <v>#REF!</v>
      </c>
      <c r="AL881" s="157"/>
      <c r="AM881" s="59"/>
      <c r="AN881" s="159"/>
      <c r="AO881" s="159"/>
      <c r="AP881" s="159"/>
      <c r="AQ881" s="41"/>
      <c r="AR881" s="107"/>
    </row>
    <row r="882" spans="1:44" s="167" customFormat="1" ht="17" thickTop="1" thickBot="1" x14ac:dyDescent="0.25">
      <c r="A882" s="185">
        <v>878</v>
      </c>
      <c r="B882" s="41"/>
      <c r="C882" s="39"/>
      <c r="D882" s="39"/>
      <c r="E882" s="40" t="s">
        <v>2558</v>
      </c>
      <c r="F882" s="129"/>
      <c r="G882" s="126"/>
      <c r="H882" s="41" t="s">
        <v>2079</v>
      </c>
      <c r="I882" s="42"/>
      <c r="J882" s="131">
        <f t="shared" si="72"/>
        <v>0</v>
      </c>
      <c r="K882" s="133" t="s">
        <v>85</v>
      </c>
      <c r="L882" s="41" t="s">
        <v>2558</v>
      </c>
      <c r="M882" s="134"/>
      <c r="N882" s="127"/>
      <c r="O882" s="127"/>
      <c r="P882" s="134">
        <f t="shared" si="70"/>
        <v>0</v>
      </c>
      <c r="Q882" s="136">
        <f t="shared" si="71"/>
        <v>0</v>
      </c>
      <c r="R882" s="58"/>
      <c r="S882" s="47"/>
      <c r="T882" s="47"/>
      <c r="U882" s="47"/>
      <c r="V882" s="47"/>
      <c r="W882" s="47"/>
      <c r="X882" s="139">
        <f t="shared" si="68"/>
        <v>0</v>
      </c>
      <c r="Y882" s="48"/>
      <c r="Z882" s="49"/>
      <c r="AA882" s="47"/>
      <c r="AB882" s="47"/>
      <c r="AC882" s="47"/>
      <c r="AD882" s="47"/>
      <c r="AE882" s="47"/>
      <c r="AF882" s="47"/>
      <c r="AG882" s="41"/>
      <c r="AH882" s="41"/>
      <c r="AI882" s="41"/>
      <c r="AJ882" s="41"/>
      <c r="AK882" s="51" t="e">
        <f>IF(#REF!="TERMINADO",100,100*(#REF!-M882+1)/P882)</f>
        <v>#REF!</v>
      </c>
      <c r="AL882" s="157"/>
      <c r="AM882" s="59"/>
      <c r="AN882" s="159"/>
      <c r="AO882" s="159"/>
      <c r="AP882" s="159"/>
      <c r="AQ882" s="41"/>
      <c r="AR882" s="107"/>
    </row>
    <row r="883" spans="1:44" s="167" customFormat="1" ht="17" thickTop="1" thickBot="1" x14ac:dyDescent="0.25">
      <c r="A883" s="185">
        <v>879</v>
      </c>
      <c r="B883" s="41"/>
      <c r="C883" s="39"/>
      <c r="D883" s="39"/>
      <c r="E883" s="40" t="s">
        <v>2558</v>
      </c>
      <c r="F883" s="129"/>
      <c r="G883" s="126"/>
      <c r="H883" s="41" t="s">
        <v>2079</v>
      </c>
      <c r="I883" s="42"/>
      <c r="J883" s="131">
        <f t="shared" si="72"/>
        <v>0</v>
      </c>
      <c r="K883" s="133" t="s">
        <v>85</v>
      </c>
      <c r="L883" s="41" t="s">
        <v>2558</v>
      </c>
      <c r="M883" s="134"/>
      <c r="N883" s="127"/>
      <c r="O883" s="127"/>
      <c r="P883" s="134">
        <f t="shared" si="70"/>
        <v>0</v>
      </c>
      <c r="Q883" s="136">
        <f t="shared" si="71"/>
        <v>0</v>
      </c>
      <c r="R883" s="58"/>
      <c r="S883" s="47"/>
      <c r="T883" s="47"/>
      <c r="U883" s="47"/>
      <c r="V883" s="47"/>
      <c r="W883" s="47"/>
      <c r="X883" s="139">
        <f t="shared" si="68"/>
        <v>0</v>
      </c>
      <c r="Y883" s="48"/>
      <c r="Z883" s="49"/>
      <c r="AA883" s="47"/>
      <c r="AB883" s="47"/>
      <c r="AC883" s="47"/>
      <c r="AD883" s="47"/>
      <c r="AE883" s="47"/>
      <c r="AF883" s="47"/>
      <c r="AG883" s="41"/>
      <c r="AH883" s="41"/>
      <c r="AI883" s="41"/>
      <c r="AJ883" s="41"/>
      <c r="AK883" s="51" t="e">
        <f>IF(#REF!="TERMINADO",100,100*(#REF!-M883+1)/P883)</f>
        <v>#REF!</v>
      </c>
      <c r="AL883" s="157"/>
      <c r="AM883" s="59"/>
      <c r="AN883" s="159"/>
      <c r="AO883" s="159"/>
      <c r="AP883" s="159"/>
      <c r="AQ883" s="41"/>
      <c r="AR883" s="107"/>
    </row>
    <row r="884" spans="1:44" s="167" customFormat="1" ht="17" thickTop="1" thickBot="1" x14ac:dyDescent="0.25">
      <c r="A884" s="185">
        <v>880</v>
      </c>
      <c r="B884" s="41"/>
      <c r="C884" s="39"/>
      <c r="D884" s="39"/>
      <c r="E884" s="40" t="s">
        <v>2558</v>
      </c>
      <c r="F884" s="129"/>
      <c r="G884" s="126"/>
      <c r="H884" s="41" t="s">
        <v>2079</v>
      </c>
      <c r="I884" s="42"/>
      <c r="J884" s="131">
        <f t="shared" si="72"/>
        <v>0</v>
      </c>
      <c r="K884" s="133" t="s">
        <v>85</v>
      </c>
      <c r="L884" s="41" t="s">
        <v>2558</v>
      </c>
      <c r="M884" s="134"/>
      <c r="N884" s="127"/>
      <c r="O884" s="127"/>
      <c r="P884" s="134">
        <f t="shared" si="70"/>
        <v>0</v>
      </c>
      <c r="Q884" s="136">
        <f t="shared" si="71"/>
        <v>0</v>
      </c>
      <c r="R884" s="58"/>
      <c r="S884" s="47"/>
      <c r="T884" s="47"/>
      <c r="U884" s="47"/>
      <c r="V884" s="47"/>
      <c r="W884" s="47"/>
      <c r="X884" s="139">
        <f t="shared" si="68"/>
        <v>0</v>
      </c>
      <c r="Y884" s="48"/>
      <c r="Z884" s="49"/>
      <c r="AA884" s="47"/>
      <c r="AB884" s="47"/>
      <c r="AC884" s="47"/>
      <c r="AD884" s="47"/>
      <c r="AE884" s="47"/>
      <c r="AF884" s="47"/>
      <c r="AG884" s="41"/>
      <c r="AH884" s="41"/>
      <c r="AI884" s="41"/>
      <c r="AJ884" s="41"/>
      <c r="AK884" s="51" t="e">
        <f>IF(#REF!="TERMINADO",100,100*(#REF!-M884+1)/P884)</f>
        <v>#REF!</v>
      </c>
      <c r="AL884" s="157"/>
      <c r="AM884" s="59"/>
      <c r="AN884" s="159"/>
      <c r="AO884" s="159"/>
      <c r="AP884" s="159"/>
      <c r="AQ884" s="41"/>
      <c r="AR884" s="107"/>
    </row>
    <row r="885" spans="1:44" s="167" customFormat="1" ht="17" thickTop="1" thickBot="1" x14ac:dyDescent="0.25">
      <c r="A885" s="185">
        <v>881</v>
      </c>
      <c r="B885" s="41"/>
      <c r="C885" s="39"/>
      <c r="D885" s="39"/>
      <c r="E885" s="40" t="s">
        <v>2558</v>
      </c>
      <c r="F885" s="129"/>
      <c r="G885" s="126"/>
      <c r="H885" s="41" t="s">
        <v>2079</v>
      </c>
      <c r="I885" s="42"/>
      <c r="J885" s="131">
        <f t="shared" si="72"/>
        <v>0</v>
      </c>
      <c r="K885" s="133" t="s">
        <v>85</v>
      </c>
      <c r="L885" s="41" t="s">
        <v>2558</v>
      </c>
      <c r="M885" s="134"/>
      <c r="N885" s="127"/>
      <c r="O885" s="127"/>
      <c r="P885" s="134">
        <f t="shared" si="70"/>
        <v>0</v>
      </c>
      <c r="Q885" s="136">
        <f t="shared" si="71"/>
        <v>0</v>
      </c>
      <c r="R885" s="58"/>
      <c r="S885" s="47"/>
      <c r="T885" s="47"/>
      <c r="U885" s="47"/>
      <c r="V885" s="47"/>
      <c r="W885" s="47"/>
      <c r="X885" s="139">
        <f t="shared" si="68"/>
        <v>0</v>
      </c>
      <c r="Y885" s="48"/>
      <c r="Z885" s="49"/>
      <c r="AA885" s="47"/>
      <c r="AB885" s="47"/>
      <c r="AC885" s="47"/>
      <c r="AD885" s="47"/>
      <c r="AE885" s="47"/>
      <c r="AF885" s="47"/>
      <c r="AG885" s="41"/>
      <c r="AH885" s="41"/>
      <c r="AI885" s="41"/>
      <c r="AJ885" s="41"/>
      <c r="AK885" s="51" t="e">
        <f>IF(#REF!="TERMINADO",100,100*(#REF!-M885+1)/P885)</f>
        <v>#REF!</v>
      </c>
      <c r="AL885" s="157"/>
      <c r="AM885" s="59"/>
      <c r="AN885" s="159"/>
      <c r="AO885" s="159"/>
      <c r="AP885" s="159"/>
      <c r="AQ885" s="41"/>
      <c r="AR885" s="107"/>
    </row>
    <row r="886" spans="1:44" s="167" customFormat="1" ht="17" thickTop="1" thickBot="1" x14ac:dyDescent="0.25">
      <c r="A886" s="185">
        <v>882</v>
      </c>
      <c r="B886" s="41"/>
      <c r="C886" s="39"/>
      <c r="D886" s="39"/>
      <c r="E886" s="40" t="s">
        <v>2558</v>
      </c>
      <c r="F886" s="129"/>
      <c r="G886" s="126"/>
      <c r="H886" s="41" t="s">
        <v>2079</v>
      </c>
      <c r="I886" s="42"/>
      <c r="J886" s="131">
        <f t="shared" si="72"/>
        <v>0</v>
      </c>
      <c r="K886" s="133" t="s">
        <v>85</v>
      </c>
      <c r="L886" s="41" t="s">
        <v>2558</v>
      </c>
      <c r="M886" s="134"/>
      <c r="N886" s="127"/>
      <c r="O886" s="127"/>
      <c r="P886" s="134">
        <f t="shared" si="70"/>
        <v>0</v>
      </c>
      <c r="Q886" s="136">
        <f t="shared" si="71"/>
        <v>0</v>
      </c>
      <c r="R886" s="58"/>
      <c r="S886" s="47"/>
      <c r="T886" s="47"/>
      <c r="U886" s="47"/>
      <c r="V886" s="47"/>
      <c r="W886" s="47"/>
      <c r="X886" s="139">
        <f t="shared" si="68"/>
        <v>0</v>
      </c>
      <c r="Y886" s="48"/>
      <c r="Z886" s="49"/>
      <c r="AA886" s="47"/>
      <c r="AB886" s="47"/>
      <c r="AC886" s="47"/>
      <c r="AD886" s="47"/>
      <c r="AE886" s="47"/>
      <c r="AF886" s="47"/>
      <c r="AG886" s="41"/>
      <c r="AH886" s="41"/>
      <c r="AI886" s="41"/>
      <c r="AJ886" s="41"/>
      <c r="AK886" s="51" t="e">
        <f>IF(#REF!="TERMINADO",100,100*(#REF!-M886+1)/P886)</f>
        <v>#REF!</v>
      </c>
      <c r="AL886" s="157"/>
      <c r="AM886" s="59"/>
      <c r="AN886" s="159"/>
      <c r="AO886" s="159"/>
      <c r="AP886" s="159"/>
      <c r="AQ886" s="41"/>
      <c r="AR886" s="107"/>
    </row>
    <row r="887" spans="1:44" s="167" customFormat="1" ht="17" thickTop="1" thickBot="1" x14ac:dyDescent="0.25">
      <c r="A887" s="185">
        <v>883</v>
      </c>
      <c r="B887" s="41"/>
      <c r="C887" s="39"/>
      <c r="D887" s="39"/>
      <c r="E887" s="40" t="s">
        <v>2558</v>
      </c>
      <c r="F887" s="129"/>
      <c r="G887" s="126"/>
      <c r="H887" s="41" t="s">
        <v>2079</v>
      </c>
      <c r="I887" s="42"/>
      <c r="J887" s="131">
        <f t="shared" si="72"/>
        <v>0</v>
      </c>
      <c r="K887" s="133" t="s">
        <v>85</v>
      </c>
      <c r="L887" s="41" t="s">
        <v>2558</v>
      </c>
      <c r="M887" s="134"/>
      <c r="N887" s="127"/>
      <c r="O887" s="127"/>
      <c r="P887" s="134">
        <f t="shared" si="70"/>
        <v>0</v>
      </c>
      <c r="Q887" s="136">
        <f t="shared" si="71"/>
        <v>0</v>
      </c>
      <c r="R887" s="58"/>
      <c r="S887" s="47"/>
      <c r="T887" s="47"/>
      <c r="U887" s="47"/>
      <c r="V887" s="47"/>
      <c r="W887" s="47"/>
      <c r="X887" s="139">
        <f t="shared" si="68"/>
        <v>0</v>
      </c>
      <c r="Y887" s="48"/>
      <c r="Z887" s="49"/>
      <c r="AA887" s="47"/>
      <c r="AB887" s="47"/>
      <c r="AC887" s="47"/>
      <c r="AD887" s="47"/>
      <c r="AE887" s="47"/>
      <c r="AF887" s="47"/>
      <c r="AG887" s="41"/>
      <c r="AH887" s="41"/>
      <c r="AI887" s="41"/>
      <c r="AJ887" s="41"/>
      <c r="AK887" s="51" t="e">
        <f>IF(#REF!="TERMINADO",100,100*(#REF!-M887+1)/P887)</f>
        <v>#REF!</v>
      </c>
      <c r="AL887" s="157"/>
      <c r="AM887" s="59"/>
      <c r="AN887" s="159"/>
      <c r="AO887" s="159"/>
      <c r="AP887" s="159"/>
      <c r="AQ887" s="41"/>
      <c r="AR887" s="107"/>
    </row>
    <row r="888" spans="1:44" s="167" customFormat="1" ht="17" thickTop="1" thickBot="1" x14ac:dyDescent="0.25">
      <c r="A888" s="185">
        <v>884</v>
      </c>
      <c r="B888" s="41"/>
      <c r="C888" s="39"/>
      <c r="D888" s="39"/>
      <c r="E888" s="40" t="s">
        <v>2558</v>
      </c>
      <c r="F888" s="129"/>
      <c r="G888" s="126"/>
      <c r="H888" s="41" t="s">
        <v>2079</v>
      </c>
      <c r="I888" s="42"/>
      <c r="J888" s="131">
        <f t="shared" si="72"/>
        <v>0</v>
      </c>
      <c r="K888" s="133" t="s">
        <v>85</v>
      </c>
      <c r="L888" s="41" t="s">
        <v>2558</v>
      </c>
      <c r="M888" s="134"/>
      <c r="N888" s="127"/>
      <c r="O888" s="127"/>
      <c r="P888" s="134">
        <f t="shared" si="70"/>
        <v>0</v>
      </c>
      <c r="Q888" s="136">
        <f t="shared" si="71"/>
        <v>0</v>
      </c>
      <c r="R888" s="58"/>
      <c r="S888" s="47"/>
      <c r="T888" s="47"/>
      <c r="U888" s="47"/>
      <c r="V888" s="47"/>
      <c r="W888" s="47"/>
      <c r="X888" s="139">
        <f t="shared" si="68"/>
        <v>0</v>
      </c>
      <c r="Y888" s="48"/>
      <c r="Z888" s="49"/>
      <c r="AA888" s="47"/>
      <c r="AB888" s="47"/>
      <c r="AC888" s="47"/>
      <c r="AD888" s="47"/>
      <c r="AE888" s="47"/>
      <c r="AF888" s="47"/>
      <c r="AG888" s="41"/>
      <c r="AH888" s="41"/>
      <c r="AI888" s="41"/>
      <c r="AJ888" s="41"/>
      <c r="AK888" s="51" t="e">
        <f>IF(#REF!="TERMINADO",100,100*(#REF!-M888+1)/P888)</f>
        <v>#REF!</v>
      </c>
      <c r="AL888" s="157"/>
      <c r="AM888" s="59"/>
      <c r="AN888" s="159"/>
      <c r="AO888" s="159"/>
      <c r="AP888" s="159"/>
      <c r="AQ888" s="41"/>
      <c r="AR888" s="107"/>
    </row>
    <row r="889" spans="1:44" s="167" customFormat="1" ht="17" thickTop="1" thickBot="1" x14ac:dyDescent="0.25">
      <c r="A889" s="185">
        <v>885</v>
      </c>
      <c r="B889" s="41"/>
      <c r="C889" s="39"/>
      <c r="D889" s="39"/>
      <c r="E889" s="40" t="s">
        <v>2558</v>
      </c>
      <c r="F889" s="129"/>
      <c r="G889" s="126"/>
      <c r="H889" s="41" t="s">
        <v>2079</v>
      </c>
      <c r="I889" s="42"/>
      <c r="J889" s="131">
        <f t="shared" si="72"/>
        <v>0</v>
      </c>
      <c r="K889" s="133" t="s">
        <v>85</v>
      </c>
      <c r="L889" s="41" t="s">
        <v>2558</v>
      </c>
      <c r="M889" s="134"/>
      <c r="N889" s="127"/>
      <c r="O889" s="127"/>
      <c r="P889" s="134">
        <f t="shared" si="70"/>
        <v>0</v>
      </c>
      <c r="Q889" s="136">
        <f t="shared" si="71"/>
        <v>0</v>
      </c>
      <c r="R889" s="58"/>
      <c r="S889" s="47"/>
      <c r="T889" s="47"/>
      <c r="U889" s="47"/>
      <c r="V889" s="47"/>
      <c r="W889" s="47"/>
      <c r="X889" s="139">
        <f t="shared" si="68"/>
        <v>0</v>
      </c>
      <c r="Y889" s="48"/>
      <c r="Z889" s="49"/>
      <c r="AA889" s="47"/>
      <c r="AB889" s="47"/>
      <c r="AC889" s="47"/>
      <c r="AD889" s="47"/>
      <c r="AE889" s="47"/>
      <c r="AF889" s="47"/>
      <c r="AG889" s="41"/>
      <c r="AH889" s="41"/>
      <c r="AI889" s="41"/>
      <c r="AJ889" s="41"/>
      <c r="AK889" s="51" t="e">
        <f>IF(#REF!="TERMINADO",100,100*(#REF!-M889+1)/P889)</f>
        <v>#REF!</v>
      </c>
      <c r="AL889" s="157"/>
      <c r="AM889" s="59"/>
      <c r="AN889" s="159"/>
      <c r="AO889" s="159"/>
      <c r="AP889" s="159"/>
      <c r="AQ889" s="41"/>
      <c r="AR889" s="107"/>
    </row>
    <row r="890" spans="1:44" s="167" customFormat="1" ht="17" thickTop="1" thickBot="1" x14ac:dyDescent="0.25">
      <c r="A890" s="185">
        <v>886</v>
      </c>
      <c r="B890" s="41"/>
      <c r="C890" s="39"/>
      <c r="D890" s="39"/>
      <c r="E890" s="40" t="s">
        <v>2558</v>
      </c>
      <c r="F890" s="129"/>
      <c r="G890" s="126"/>
      <c r="H890" s="41" t="s">
        <v>2079</v>
      </c>
      <c r="I890" s="42"/>
      <c r="J890" s="131">
        <f t="shared" si="72"/>
        <v>0</v>
      </c>
      <c r="K890" s="133" t="s">
        <v>85</v>
      </c>
      <c r="L890" s="41" t="s">
        <v>2558</v>
      </c>
      <c r="M890" s="134"/>
      <c r="N890" s="127"/>
      <c r="O890" s="127"/>
      <c r="P890" s="134">
        <f t="shared" si="70"/>
        <v>0</v>
      </c>
      <c r="Q890" s="136">
        <f t="shared" si="71"/>
        <v>0</v>
      </c>
      <c r="R890" s="58"/>
      <c r="S890" s="47"/>
      <c r="T890" s="47"/>
      <c r="U890" s="47"/>
      <c r="V890" s="47"/>
      <c r="W890" s="47"/>
      <c r="X890" s="139">
        <f t="shared" si="68"/>
        <v>0</v>
      </c>
      <c r="Y890" s="48"/>
      <c r="Z890" s="49"/>
      <c r="AA890" s="47"/>
      <c r="AB890" s="47"/>
      <c r="AC890" s="47"/>
      <c r="AD890" s="47"/>
      <c r="AE890" s="47"/>
      <c r="AF890" s="47"/>
      <c r="AG890" s="41"/>
      <c r="AH890" s="41"/>
      <c r="AI890" s="41"/>
      <c r="AJ890" s="41"/>
      <c r="AK890" s="51" t="e">
        <f>IF(#REF!="TERMINADO",100,100*(#REF!-M890+1)/P890)</f>
        <v>#REF!</v>
      </c>
      <c r="AL890" s="157"/>
      <c r="AM890" s="59"/>
      <c r="AN890" s="159"/>
      <c r="AO890" s="159"/>
      <c r="AP890" s="159"/>
      <c r="AQ890" s="41"/>
      <c r="AR890" s="107"/>
    </row>
    <row r="891" spans="1:44" s="167" customFormat="1" ht="17" thickTop="1" thickBot="1" x14ac:dyDescent="0.25">
      <c r="A891" s="185">
        <v>887</v>
      </c>
      <c r="B891" s="41"/>
      <c r="C891" s="39"/>
      <c r="D891" s="39"/>
      <c r="E891" s="40" t="s">
        <v>2558</v>
      </c>
      <c r="F891" s="129"/>
      <c r="G891" s="126"/>
      <c r="H891" s="41" t="s">
        <v>2079</v>
      </c>
      <c r="I891" s="42"/>
      <c r="J891" s="131">
        <f t="shared" si="72"/>
        <v>0</v>
      </c>
      <c r="K891" s="133" t="s">
        <v>85</v>
      </c>
      <c r="L891" s="41" t="s">
        <v>2558</v>
      </c>
      <c r="M891" s="134"/>
      <c r="N891" s="127"/>
      <c r="O891" s="127"/>
      <c r="P891" s="134">
        <f t="shared" si="70"/>
        <v>0</v>
      </c>
      <c r="Q891" s="136">
        <f t="shared" si="71"/>
        <v>0</v>
      </c>
      <c r="R891" s="58"/>
      <c r="S891" s="47"/>
      <c r="T891" s="47"/>
      <c r="U891" s="47"/>
      <c r="V891" s="47"/>
      <c r="W891" s="47"/>
      <c r="X891" s="139">
        <f t="shared" si="68"/>
        <v>0</v>
      </c>
      <c r="Y891" s="48"/>
      <c r="Z891" s="49"/>
      <c r="AA891" s="47"/>
      <c r="AB891" s="47"/>
      <c r="AC891" s="47"/>
      <c r="AD891" s="47"/>
      <c r="AE891" s="47"/>
      <c r="AF891" s="47"/>
      <c r="AG891" s="41"/>
      <c r="AH891" s="41"/>
      <c r="AI891" s="41"/>
      <c r="AJ891" s="41"/>
      <c r="AK891" s="51" t="e">
        <f>IF(#REF!="TERMINADO",100,100*(#REF!-M891+1)/P891)</f>
        <v>#REF!</v>
      </c>
      <c r="AL891" s="157"/>
      <c r="AM891" s="59"/>
      <c r="AN891" s="159"/>
      <c r="AO891" s="159"/>
      <c r="AP891" s="159"/>
      <c r="AQ891" s="41"/>
      <c r="AR891" s="107"/>
    </row>
    <row r="892" spans="1:44" s="167" customFormat="1" ht="17" thickTop="1" thickBot="1" x14ac:dyDescent="0.25">
      <c r="A892" s="185">
        <v>888</v>
      </c>
      <c r="B892" s="41"/>
      <c r="C892" s="39"/>
      <c r="D892" s="39"/>
      <c r="E892" s="40" t="s">
        <v>2558</v>
      </c>
      <c r="F892" s="129"/>
      <c r="G892" s="126"/>
      <c r="H892" s="41" t="s">
        <v>2079</v>
      </c>
      <c r="I892" s="42"/>
      <c r="J892" s="131">
        <f t="shared" si="72"/>
        <v>0</v>
      </c>
      <c r="K892" s="133" t="s">
        <v>85</v>
      </c>
      <c r="L892" s="41" t="s">
        <v>2558</v>
      </c>
      <c r="M892" s="134"/>
      <c r="N892" s="127"/>
      <c r="O892" s="127"/>
      <c r="P892" s="134">
        <f t="shared" si="70"/>
        <v>0</v>
      </c>
      <c r="Q892" s="136">
        <f t="shared" si="71"/>
        <v>0</v>
      </c>
      <c r="R892" s="58"/>
      <c r="S892" s="47"/>
      <c r="T892" s="47"/>
      <c r="U892" s="47"/>
      <c r="V892" s="47"/>
      <c r="W892" s="47"/>
      <c r="X892" s="139">
        <f t="shared" si="68"/>
        <v>0</v>
      </c>
      <c r="Y892" s="48"/>
      <c r="Z892" s="49"/>
      <c r="AA892" s="47"/>
      <c r="AB892" s="47"/>
      <c r="AC892" s="47"/>
      <c r="AD892" s="47"/>
      <c r="AE892" s="47"/>
      <c r="AF892" s="47"/>
      <c r="AG892" s="41"/>
      <c r="AH892" s="41"/>
      <c r="AI892" s="41"/>
      <c r="AJ892" s="41"/>
      <c r="AK892" s="51" t="e">
        <f>IF(#REF!="TERMINADO",100,100*(#REF!-M892+1)/P892)</f>
        <v>#REF!</v>
      </c>
      <c r="AL892" s="157"/>
      <c r="AM892" s="59"/>
      <c r="AN892" s="159"/>
      <c r="AO892" s="159"/>
      <c r="AP892" s="159"/>
      <c r="AQ892" s="41"/>
      <c r="AR892" s="107"/>
    </row>
    <row r="893" spans="1:44" s="167" customFormat="1" ht="17" thickTop="1" thickBot="1" x14ac:dyDescent="0.25">
      <c r="A893" s="185">
        <v>889</v>
      </c>
      <c r="B893" s="41"/>
      <c r="C893" s="39"/>
      <c r="D893" s="39"/>
      <c r="E893" s="40" t="s">
        <v>2558</v>
      </c>
      <c r="F893" s="129"/>
      <c r="G893" s="126"/>
      <c r="H893" s="41" t="s">
        <v>2079</v>
      </c>
      <c r="I893" s="42"/>
      <c r="J893" s="131">
        <f t="shared" si="72"/>
        <v>0</v>
      </c>
      <c r="K893" s="133" t="s">
        <v>85</v>
      </c>
      <c r="L893" s="41" t="s">
        <v>2558</v>
      </c>
      <c r="M893" s="134"/>
      <c r="N893" s="127"/>
      <c r="O893" s="127"/>
      <c r="P893" s="134">
        <f t="shared" si="70"/>
        <v>0</v>
      </c>
      <c r="Q893" s="136">
        <f t="shared" si="71"/>
        <v>0</v>
      </c>
      <c r="R893" s="58"/>
      <c r="S893" s="47"/>
      <c r="T893" s="47"/>
      <c r="U893" s="47"/>
      <c r="V893" s="47"/>
      <c r="W893" s="47"/>
      <c r="X893" s="139">
        <f t="shared" si="68"/>
        <v>0</v>
      </c>
      <c r="Y893" s="48"/>
      <c r="Z893" s="49"/>
      <c r="AA893" s="47"/>
      <c r="AB893" s="47"/>
      <c r="AC893" s="47"/>
      <c r="AD893" s="47"/>
      <c r="AE893" s="47"/>
      <c r="AF893" s="47"/>
      <c r="AG893" s="41"/>
      <c r="AH893" s="41"/>
      <c r="AI893" s="41"/>
      <c r="AJ893" s="41"/>
      <c r="AK893" s="51" t="e">
        <f>IF(#REF!="TERMINADO",100,100*(#REF!-M893+1)/P893)</f>
        <v>#REF!</v>
      </c>
      <c r="AL893" s="157"/>
      <c r="AM893" s="59"/>
      <c r="AN893" s="159"/>
      <c r="AO893" s="159"/>
      <c r="AP893" s="159"/>
      <c r="AQ893" s="41"/>
      <c r="AR893" s="107"/>
    </row>
    <row r="894" spans="1:44" s="167" customFormat="1" ht="17" thickTop="1" thickBot="1" x14ac:dyDescent="0.25">
      <c r="A894" s="185">
        <v>890</v>
      </c>
      <c r="B894" s="41"/>
      <c r="C894" s="39"/>
      <c r="D894" s="39"/>
      <c r="E894" s="40" t="s">
        <v>2558</v>
      </c>
      <c r="F894" s="129"/>
      <c r="G894" s="126"/>
      <c r="H894" s="41" t="s">
        <v>2079</v>
      </c>
      <c r="I894" s="42"/>
      <c r="J894" s="131">
        <f t="shared" si="72"/>
        <v>0</v>
      </c>
      <c r="K894" s="133" t="s">
        <v>85</v>
      </c>
      <c r="L894" s="41" t="s">
        <v>2558</v>
      </c>
      <c r="M894" s="134"/>
      <c r="N894" s="127"/>
      <c r="O894" s="127"/>
      <c r="P894" s="134">
        <f t="shared" si="70"/>
        <v>0</v>
      </c>
      <c r="Q894" s="136">
        <f t="shared" si="71"/>
        <v>0</v>
      </c>
      <c r="R894" s="58"/>
      <c r="S894" s="47"/>
      <c r="T894" s="47"/>
      <c r="U894" s="47"/>
      <c r="V894" s="47"/>
      <c r="W894" s="47"/>
      <c r="X894" s="139">
        <f t="shared" si="68"/>
        <v>0</v>
      </c>
      <c r="Y894" s="48"/>
      <c r="Z894" s="49"/>
      <c r="AA894" s="47"/>
      <c r="AB894" s="47"/>
      <c r="AC894" s="47"/>
      <c r="AD894" s="47"/>
      <c r="AE894" s="47"/>
      <c r="AF894" s="47"/>
      <c r="AG894" s="41"/>
      <c r="AH894" s="41"/>
      <c r="AI894" s="41"/>
      <c r="AJ894" s="41"/>
      <c r="AK894" s="51" t="e">
        <f>IF(#REF!="TERMINADO",100,100*(#REF!-M894+1)/P894)</f>
        <v>#REF!</v>
      </c>
      <c r="AL894" s="157"/>
      <c r="AM894" s="59"/>
      <c r="AN894" s="159"/>
      <c r="AO894" s="159"/>
      <c r="AP894" s="159"/>
      <c r="AQ894" s="41"/>
      <c r="AR894" s="107"/>
    </row>
    <row r="895" spans="1:44" s="167" customFormat="1" ht="17" thickTop="1" thickBot="1" x14ac:dyDescent="0.25">
      <c r="A895" s="185">
        <v>891</v>
      </c>
      <c r="B895" s="41"/>
      <c r="C895" s="39"/>
      <c r="D895" s="39"/>
      <c r="E895" s="40" t="s">
        <v>2558</v>
      </c>
      <c r="F895" s="129"/>
      <c r="G895" s="126"/>
      <c r="H895" s="41" t="s">
        <v>2079</v>
      </c>
      <c r="I895" s="42"/>
      <c r="J895" s="131">
        <f t="shared" si="72"/>
        <v>0</v>
      </c>
      <c r="K895" s="133" t="s">
        <v>85</v>
      </c>
      <c r="L895" s="41" t="s">
        <v>2558</v>
      </c>
      <c r="M895" s="134"/>
      <c r="N895" s="127"/>
      <c r="O895" s="127"/>
      <c r="P895" s="134">
        <f t="shared" si="70"/>
        <v>0</v>
      </c>
      <c r="Q895" s="136">
        <f t="shared" si="71"/>
        <v>0</v>
      </c>
      <c r="R895" s="58"/>
      <c r="S895" s="47"/>
      <c r="T895" s="47"/>
      <c r="U895" s="47"/>
      <c r="V895" s="47"/>
      <c r="W895" s="47"/>
      <c r="X895" s="139">
        <f t="shared" si="68"/>
        <v>0</v>
      </c>
      <c r="Y895" s="48"/>
      <c r="Z895" s="49"/>
      <c r="AA895" s="47"/>
      <c r="AB895" s="47"/>
      <c r="AC895" s="47"/>
      <c r="AD895" s="47"/>
      <c r="AE895" s="47"/>
      <c r="AF895" s="47"/>
      <c r="AG895" s="41"/>
      <c r="AH895" s="41"/>
      <c r="AI895" s="41"/>
      <c r="AJ895" s="41"/>
      <c r="AK895" s="51" t="e">
        <f>IF(#REF!="TERMINADO",100,100*(#REF!-M895+1)/P895)</f>
        <v>#REF!</v>
      </c>
      <c r="AL895" s="157"/>
      <c r="AM895" s="59"/>
      <c r="AN895" s="159"/>
      <c r="AO895" s="159"/>
      <c r="AP895" s="159"/>
      <c r="AQ895" s="41"/>
      <c r="AR895" s="107"/>
    </row>
    <row r="896" spans="1:44" s="167" customFormat="1" ht="17" thickTop="1" thickBot="1" x14ac:dyDescent="0.25">
      <c r="A896" s="185">
        <v>892</v>
      </c>
      <c r="B896" s="41"/>
      <c r="C896" s="39"/>
      <c r="D896" s="39"/>
      <c r="E896" s="40" t="s">
        <v>2558</v>
      </c>
      <c r="F896" s="129"/>
      <c r="G896" s="126"/>
      <c r="H896" s="41" t="s">
        <v>2079</v>
      </c>
      <c r="I896" s="42"/>
      <c r="J896" s="131">
        <f t="shared" si="72"/>
        <v>0</v>
      </c>
      <c r="K896" s="133" t="s">
        <v>85</v>
      </c>
      <c r="L896" s="41" t="s">
        <v>2558</v>
      </c>
      <c r="M896" s="134"/>
      <c r="N896" s="127"/>
      <c r="O896" s="127"/>
      <c r="P896" s="134">
        <f t="shared" si="70"/>
        <v>0</v>
      </c>
      <c r="Q896" s="136">
        <f t="shared" si="71"/>
        <v>0</v>
      </c>
      <c r="R896" s="58"/>
      <c r="S896" s="47"/>
      <c r="T896" s="47"/>
      <c r="U896" s="47"/>
      <c r="V896" s="47"/>
      <c r="W896" s="47"/>
      <c r="X896" s="139">
        <f t="shared" si="68"/>
        <v>0</v>
      </c>
      <c r="Y896" s="48"/>
      <c r="Z896" s="49"/>
      <c r="AA896" s="47"/>
      <c r="AB896" s="47"/>
      <c r="AC896" s="47"/>
      <c r="AD896" s="47"/>
      <c r="AE896" s="47"/>
      <c r="AF896" s="47"/>
      <c r="AG896" s="41"/>
      <c r="AH896" s="41"/>
      <c r="AI896" s="41"/>
      <c r="AJ896" s="41"/>
      <c r="AK896" s="51" t="e">
        <f>IF(#REF!="TERMINADO",100,100*(#REF!-M896+1)/P896)</f>
        <v>#REF!</v>
      </c>
      <c r="AL896" s="157"/>
      <c r="AM896" s="59"/>
      <c r="AN896" s="159"/>
      <c r="AO896" s="159"/>
      <c r="AP896" s="159"/>
      <c r="AQ896" s="41"/>
      <c r="AR896" s="107"/>
    </row>
    <row r="897" spans="1:44" s="167" customFormat="1" ht="17" thickTop="1" thickBot="1" x14ac:dyDescent="0.25">
      <c r="A897" s="185">
        <v>893</v>
      </c>
      <c r="B897" s="41"/>
      <c r="C897" s="39"/>
      <c r="D897" s="39"/>
      <c r="E897" s="40" t="s">
        <v>2558</v>
      </c>
      <c r="F897" s="129"/>
      <c r="G897" s="126"/>
      <c r="H897" s="41" t="s">
        <v>2079</v>
      </c>
      <c r="I897" s="42"/>
      <c r="J897" s="131">
        <f t="shared" si="72"/>
        <v>0</v>
      </c>
      <c r="K897" s="133" t="s">
        <v>85</v>
      </c>
      <c r="L897" s="41" t="s">
        <v>2558</v>
      </c>
      <c r="M897" s="134"/>
      <c r="N897" s="127"/>
      <c r="O897" s="127"/>
      <c r="P897" s="134">
        <f t="shared" si="70"/>
        <v>0</v>
      </c>
      <c r="Q897" s="136">
        <f t="shared" si="71"/>
        <v>0</v>
      </c>
      <c r="R897" s="58"/>
      <c r="S897" s="47"/>
      <c r="T897" s="47"/>
      <c r="U897" s="47"/>
      <c r="V897" s="47"/>
      <c r="W897" s="47"/>
      <c r="X897" s="139">
        <f t="shared" si="68"/>
        <v>0</v>
      </c>
      <c r="Y897" s="48"/>
      <c r="Z897" s="49"/>
      <c r="AA897" s="47"/>
      <c r="AB897" s="47"/>
      <c r="AC897" s="47"/>
      <c r="AD897" s="47"/>
      <c r="AE897" s="47"/>
      <c r="AF897" s="47"/>
      <c r="AG897" s="41"/>
      <c r="AH897" s="41"/>
      <c r="AI897" s="41"/>
      <c r="AJ897" s="41"/>
      <c r="AK897" s="51" t="e">
        <f>IF(#REF!="TERMINADO",100,100*(#REF!-M897+1)/P897)</f>
        <v>#REF!</v>
      </c>
      <c r="AL897" s="157"/>
      <c r="AM897" s="59"/>
      <c r="AN897" s="159"/>
      <c r="AO897" s="159"/>
      <c r="AP897" s="159"/>
      <c r="AQ897" s="41"/>
      <c r="AR897" s="107"/>
    </row>
    <row r="898" spans="1:44" s="167" customFormat="1" ht="17" thickTop="1" thickBot="1" x14ac:dyDescent="0.25">
      <c r="A898" s="185">
        <v>894</v>
      </c>
      <c r="B898" s="41"/>
      <c r="C898" s="39"/>
      <c r="D898" s="39"/>
      <c r="E898" s="40" t="s">
        <v>2558</v>
      </c>
      <c r="F898" s="129"/>
      <c r="G898" s="126"/>
      <c r="H898" s="41" t="s">
        <v>2079</v>
      </c>
      <c r="I898" s="42"/>
      <c r="J898" s="131">
        <f t="shared" si="72"/>
        <v>0</v>
      </c>
      <c r="K898" s="133" t="s">
        <v>85</v>
      </c>
      <c r="L898" s="41" t="s">
        <v>2558</v>
      </c>
      <c r="M898" s="134"/>
      <c r="N898" s="127"/>
      <c r="O898" s="127"/>
      <c r="P898" s="134">
        <f t="shared" si="70"/>
        <v>0</v>
      </c>
      <c r="Q898" s="136">
        <f t="shared" si="71"/>
        <v>0</v>
      </c>
      <c r="R898" s="58"/>
      <c r="S898" s="47"/>
      <c r="T898" s="47"/>
      <c r="U898" s="47"/>
      <c r="V898" s="47"/>
      <c r="W898" s="47"/>
      <c r="X898" s="139">
        <f t="shared" si="68"/>
        <v>0</v>
      </c>
      <c r="Y898" s="48"/>
      <c r="Z898" s="49"/>
      <c r="AA898" s="47"/>
      <c r="AB898" s="47"/>
      <c r="AC898" s="47"/>
      <c r="AD898" s="47"/>
      <c r="AE898" s="47"/>
      <c r="AF898" s="47"/>
      <c r="AG898" s="41"/>
      <c r="AH898" s="41"/>
      <c r="AI898" s="41"/>
      <c r="AJ898" s="41"/>
      <c r="AK898" s="51" t="e">
        <f>IF(#REF!="TERMINADO",100,100*(#REF!-M898+1)/P898)</f>
        <v>#REF!</v>
      </c>
      <c r="AL898" s="157"/>
      <c r="AM898" s="59"/>
      <c r="AN898" s="159"/>
      <c r="AO898" s="159"/>
      <c r="AP898" s="159"/>
      <c r="AQ898" s="41"/>
      <c r="AR898" s="107"/>
    </row>
    <row r="899" spans="1:44" s="167" customFormat="1" ht="17" thickTop="1" thickBot="1" x14ac:dyDescent="0.25">
      <c r="A899" s="185">
        <v>895</v>
      </c>
      <c r="B899" s="41"/>
      <c r="C899" s="39"/>
      <c r="D899" s="39"/>
      <c r="E899" s="40" t="s">
        <v>2558</v>
      </c>
      <c r="F899" s="129"/>
      <c r="G899" s="126"/>
      <c r="H899" s="41" t="s">
        <v>2079</v>
      </c>
      <c r="I899" s="42"/>
      <c r="J899" s="131">
        <f t="shared" si="72"/>
        <v>0</v>
      </c>
      <c r="K899" s="133" t="s">
        <v>85</v>
      </c>
      <c r="L899" s="41" t="s">
        <v>2558</v>
      </c>
      <c r="M899" s="134"/>
      <c r="N899" s="127"/>
      <c r="O899" s="127"/>
      <c r="P899" s="134">
        <f t="shared" si="70"/>
        <v>0</v>
      </c>
      <c r="Q899" s="136">
        <f t="shared" si="71"/>
        <v>0</v>
      </c>
      <c r="R899" s="58"/>
      <c r="S899" s="47"/>
      <c r="T899" s="47"/>
      <c r="U899" s="47"/>
      <c r="V899" s="47"/>
      <c r="W899" s="47"/>
      <c r="X899" s="139">
        <f t="shared" si="68"/>
        <v>0</v>
      </c>
      <c r="Y899" s="48"/>
      <c r="Z899" s="49"/>
      <c r="AA899" s="47"/>
      <c r="AB899" s="47"/>
      <c r="AC899" s="47"/>
      <c r="AD899" s="47"/>
      <c r="AE899" s="47"/>
      <c r="AF899" s="47"/>
      <c r="AG899" s="41"/>
      <c r="AH899" s="41"/>
      <c r="AI899" s="41"/>
      <c r="AJ899" s="41"/>
      <c r="AK899" s="51" t="e">
        <f>IF(#REF!="TERMINADO",100,100*(#REF!-M899+1)/P899)</f>
        <v>#REF!</v>
      </c>
      <c r="AL899" s="157"/>
      <c r="AM899" s="59"/>
      <c r="AN899" s="159"/>
      <c r="AO899" s="159"/>
      <c r="AP899" s="159"/>
      <c r="AQ899" s="41"/>
      <c r="AR899" s="107"/>
    </row>
    <row r="900" spans="1:44" s="167" customFormat="1" ht="17" thickTop="1" thickBot="1" x14ac:dyDescent="0.25">
      <c r="A900" s="185">
        <v>896</v>
      </c>
      <c r="B900" s="41"/>
      <c r="C900" s="39"/>
      <c r="D900" s="39"/>
      <c r="E900" s="40" t="s">
        <v>2558</v>
      </c>
      <c r="F900" s="129"/>
      <c r="G900" s="126"/>
      <c r="H900" s="41" t="s">
        <v>2079</v>
      </c>
      <c r="I900" s="42"/>
      <c r="J900" s="131">
        <f t="shared" si="72"/>
        <v>0</v>
      </c>
      <c r="K900" s="133" t="s">
        <v>85</v>
      </c>
      <c r="L900" s="41" t="s">
        <v>2558</v>
      </c>
      <c r="M900" s="134"/>
      <c r="N900" s="127"/>
      <c r="O900" s="127"/>
      <c r="P900" s="134">
        <f t="shared" si="70"/>
        <v>0</v>
      </c>
      <c r="Q900" s="136">
        <f t="shared" si="71"/>
        <v>0</v>
      </c>
      <c r="R900" s="58"/>
      <c r="S900" s="47"/>
      <c r="T900" s="47"/>
      <c r="U900" s="47"/>
      <c r="V900" s="47"/>
      <c r="W900" s="47"/>
      <c r="X900" s="139">
        <f t="shared" ref="X900:X963" si="73">R900+U900</f>
        <v>0</v>
      </c>
      <c r="Y900" s="48"/>
      <c r="Z900" s="49"/>
      <c r="AA900" s="47"/>
      <c r="AB900" s="47"/>
      <c r="AC900" s="47"/>
      <c r="AD900" s="47"/>
      <c r="AE900" s="47"/>
      <c r="AF900" s="47"/>
      <c r="AG900" s="41"/>
      <c r="AH900" s="41"/>
      <c r="AI900" s="41"/>
      <c r="AJ900" s="41"/>
      <c r="AK900" s="51" t="e">
        <f>IF(#REF!="TERMINADO",100,100*(#REF!-M900+1)/P900)</f>
        <v>#REF!</v>
      </c>
      <c r="AL900" s="157"/>
      <c r="AM900" s="59"/>
      <c r="AN900" s="159"/>
      <c r="AO900" s="159"/>
      <c r="AP900" s="159"/>
      <c r="AQ900" s="41"/>
      <c r="AR900" s="107"/>
    </row>
    <row r="901" spans="1:44" s="167" customFormat="1" ht="17" thickTop="1" thickBot="1" x14ac:dyDescent="0.25">
      <c r="A901" s="185">
        <v>897</v>
      </c>
      <c r="B901" s="41"/>
      <c r="C901" s="39"/>
      <c r="D901" s="39"/>
      <c r="E901" s="40" t="s">
        <v>2558</v>
      </c>
      <c r="F901" s="129"/>
      <c r="G901" s="126"/>
      <c r="H901" s="41" t="s">
        <v>2079</v>
      </c>
      <c r="I901" s="42"/>
      <c r="J901" s="131">
        <f t="shared" si="72"/>
        <v>0</v>
      </c>
      <c r="K901" s="133" t="s">
        <v>85</v>
      </c>
      <c r="L901" s="41" t="s">
        <v>2558</v>
      </c>
      <c r="M901" s="134"/>
      <c r="N901" s="127"/>
      <c r="O901" s="127"/>
      <c r="P901" s="134">
        <f t="shared" si="70"/>
        <v>0</v>
      </c>
      <c r="Q901" s="136">
        <f t="shared" si="71"/>
        <v>0</v>
      </c>
      <c r="R901" s="58"/>
      <c r="S901" s="47"/>
      <c r="T901" s="47"/>
      <c r="U901" s="47"/>
      <c r="V901" s="47"/>
      <c r="W901" s="47"/>
      <c r="X901" s="139">
        <f t="shared" si="73"/>
        <v>0</v>
      </c>
      <c r="Y901" s="48"/>
      <c r="Z901" s="49"/>
      <c r="AA901" s="47"/>
      <c r="AB901" s="47"/>
      <c r="AC901" s="47"/>
      <c r="AD901" s="47"/>
      <c r="AE901" s="47"/>
      <c r="AF901" s="47"/>
      <c r="AG901" s="41"/>
      <c r="AH901" s="41"/>
      <c r="AI901" s="41"/>
      <c r="AJ901" s="41"/>
      <c r="AK901" s="51" t="e">
        <f>IF(#REF!="TERMINADO",100,100*(#REF!-M901+1)/P901)</f>
        <v>#REF!</v>
      </c>
      <c r="AL901" s="157"/>
      <c r="AM901" s="59"/>
      <c r="AN901" s="159"/>
      <c r="AO901" s="159"/>
      <c r="AP901" s="159"/>
      <c r="AQ901" s="41"/>
      <c r="AR901" s="107"/>
    </row>
    <row r="902" spans="1:44" s="167" customFormat="1" ht="17" thickTop="1" thickBot="1" x14ac:dyDescent="0.25">
      <c r="A902" s="185">
        <v>898</v>
      </c>
      <c r="B902" s="41"/>
      <c r="C902" s="39"/>
      <c r="D902" s="39"/>
      <c r="E902" s="40" t="s">
        <v>2558</v>
      </c>
      <c r="F902" s="129"/>
      <c r="G902" s="126"/>
      <c r="H902" s="41" t="s">
        <v>2079</v>
      </c>
      <c r="I902" s="42"/>
      <c r="J902" s="131">
        <f t="shared" si="72"/>
        <v>0</v>
      </c>
      <c r="K902" s="133" t="s">
        <v>85</v>
      </c>
      <c r="L902" s="41" t="s">
        <v>2558</v>
      </c>
      <c r="M902" s="134"/>
      <c r="N902" s="127"/>
      <c r="O902" s="127"/>
      <c r="P902" s="134">
        <f t="shared" si="70"/>
        <v>0</v>
      </c>
      <c r="Q902" s="136">
        <f t="shared" si="71"/>
        <v>0</v>
      </c>
      <c r="R902" s="58"/>
      <c r="S902" s="47"/>
      <c r="T902" s="47"/>
      <c r="U902" s="47"/>
      <c r="V902" s="47"/>
      <c r="W902" s="47"/>
      <c r="X902" s="139">
        <f t="shared" si="73"/>
        <v>0</v>
      </c>
      <c r="Y902" s="48"/>
      <c r="Z902" s="49"/>
      <c r="AA902" s="47"/>
      <c r="AB902" s="47"/>
      <c r="AC902" s="47"/>
      <c r="AD902" s="47"/>
      <c r="AE902" s="47"/>
      <c r="AF902" s="47"/>
      <c r="AG902" s="41"/>
      <c r="AH902" s="41"/>
      <c r="AI902" s="41"/>
      <c r="AJ902" s="41"/>
      <c r="AK902" s="51" t="e">
        <f>IF(#REF!="TERMINADO",100,100*(#REF!-M902+1)/P902)</f>
        <v>#REF!</v>
      </c>
      <c r="AL902" s="157"/>
      <c r="AM902" s="59"/>
      <c r="AN902" s="159"/>
      <c r="AO902" s="159"/>
      <c r="AP902" s="159"/>
      <c r="AQ902" s="41"/>
      <c r="AR902" s="107"/>
    </row>
    <row r="903" spans="1:44" s="167" customFormat="1" ht="17" thickTop="1" thickBot="1" x14ac:dyDescent="0.25">
      <c r="A903" s="185">
        <v>899</v>
      </c>
      <c r="B903" s="41"/>
      <c r="C903" s="39"/>
      <c r="D903" s="39"/>
      <c r="E903" s="40" t="s">
        <v>2558</v>
      </c>
      <c r="F903" s="129"/>
      <c r="G903" s="126"/>
      <c r="H903" s="41" t="s">
        <v>2079</v>
      </c>
      <c r="I903" s="42"/>
      <c r="J903" s="131">
        <f t="shared" si="72"/>
        <v>0</v>
      </c>
      <c r="K903" s="133" t="s">
        <v>85</v>
      </c>
      <c r="L903" s="41" t="s">
        <v>2558</v>
      </c>
      <c r="M903" s="134"/>
      <c r="N903" s="127"/>
      <c r="O903" s="127"/>
      <c r="P903" s="134">
        <f t="shared" si="70"/>
        <v>0</v>
      </c>
      <c r="Q903" s="136">
        <f t="shared" si="71"/>
        <v>0</v>
      </c>
      <c r="R903" s="58"/>
      <c r="S903" s="47"/>
      <c r="T903" s="47"/>
      <c r="U903" s="47"/>
      <c r="V903" s="47"/>
      <c r="W903" s="47"/>
      <c r="X903" s="139">
        <f t="shared" si="73"/>
        <v>0</v>
      </c>
      <c r="Y903" s="48"/>
      <c r="Z903" s="49"/>
      <c r="AA903" s="47"/>
      <c r="AB903" s="47"/>
      <c r="AC903" s="47"/>
      <c r="AD903" s="47"/>
      <c r="AE903" s="47"/>
      <c r="AF903" s="47"/>
      <c r="AG903" s="41"/>
      <c r="AH903" s="41"/>
      <c r="AI903" s="41"/>
      <c r="AJ903" s="41"/>
      <c r="AK903" s="51" t="e">
        <f>IF(#REF!="TERMINADO",100,100*(#REF!-M903+1)/P903)</f>
        <v>#REF!</v>
      </c>
      <c r="AL903" s="157"/>
      <c r="AM903" s="59"/>
      <c r="AN903" s="159"/>
      <c r="AO903" s="159"/>
      <c r="AP903" s="159"/>
      <c r="AQ903" s="41"/>
      <c r="AR903" s="107"/>
    </row>
    <row r="904" spans="1:44" s="167" customFormat="1" ht="17" thickTop="1" thickBot="1" x14ac:dyDescent="0.25">
      <c r="A904" s="185">
        <v>900</v>
      </c>
      <c r="B904" s="41"/>
      <c r="C904" s="39"/>
      <c r="D904" s="39"/>
      <c r="E904" s="40" t="s">
        <v>2558</v>
      </c>
      <c r="F904" s="129"/>
      <c r="G904" s="126"/>
      <c r="H904" s="41" t="s">
        <v>2079</v>
      </c>
      <c r="I904" s="42"/>
      <c r="J904" s="131">
        <f t="shared" si="72"/>
        <v>0</v>
      </c>
      <c r="K904" s="133" t="s">
        <v>85</v>
      </c>
      <c r="L904" s="41" t="s">
        <v>2558</v>
      </c>
      <c r="M904" s="134"/>
      <c r="N904" s="127"/>
      <c r="O904" s="127"/>
      <c r="P904" s="134">
        <f t="shared" si="70"/>
        <v>0</v>
      </c>
      <c r="Q904" s="136">
        <f t="shared" si="71"/>
        <v>0</v>
      </c>
      <c r="R904" s="58"/>
      <c r="S904" s="47"/>
      <c r="T904" s="47"/>
      <c r="U904" s="47"/>
      <c r="V904" s="47"/>
      <c r="W904" s="47"/>
      <c r="X904" s="139">
        <f t="shared" si="73"/>
        <v>0</v>
      </c>
      <c r="Y904" s="48"/>
      <c r="Z904" s="49"/>
      <c r="AA904" s="47"/>
      <c r="AB904" s="47"/>
      <c r="AC904" s="47"/>
      <c r="AD904" s="47"/>
      <c r="AE904" s="47"/>
      <c r="AF904" s="47"/>
      <c r="AG904" s="41"/>
      <c r="AH904" s="41"/>
      <c r="AI904" s="41"/>
      <c r="AJ904" s="41"/>
      <c r="AK904" s="51" t="e">
        <f>IF(#REF!="TERMINADO",100,100*(#REF!-M904+1)/P904)</f>
        <v>#REF!</v>
      </c>
      <c r="AL904" s="157"/>
      <c r="AM904" s="59"/>
      <c r="AN904" s="159"/>
      <c r="AO904" s="159"/>
      <c r="AP904" s="159"/>
      <c r="AQ904" s="41"/>
      <c r="AR904" s="107"/>
    </row>
    <row r="905" spans="1:44" s="167" customFormat="1" ht="17" thickTop="1" thickBot="1" x14ac:dyDescent="0.25">
      <c r="A905" s="185">
        <v>901</v>
      </c>
      <c r="B905" s="41"/>
      <c r="C905" s="39"/>
      <c r="D905" s="39"/>
      <c r="E905" s="40" t="s">
        <v>2558</v>
      </c>
      <c r="F905" s="129"/>
      <c r="G905" s="126"/>
      <c r="H905" s="41" t="s">
        <v>2079</v>
      </c>
      <c r="I905" s="42"/>
      <c r="J905" s="131">
        <f t="shared" si="72"/>
        <v>0</v>
      </c>
      <c r="K905" s="133" t="s">
        <v>85</v>
      </c>
      <c r="L905" s="41" t="s">
        <v>2558</v>
      </c>
      <c r="M905" s="134"/>
      <c r="N905" s="127"/>
      <c r="O905" s="127"/>
      <c r="P905" s="134">
        <f t="shared" si="70"/>
        <v>0</v>
      </c>
      <c r="Q905" s="136">
        <f t="shared" si="71"/>
        <v>0</v>
      </c>
      <c r="R905" s="58"/>
      <c r="S905" s="47"/>
      <c r="T905" s="47"/>
      <c r="U905" s="47"/>
      <c r="V905" s="47"/>
      <c r="W905" s="47"/>
      <c r="X905" s="139">
        <f t="shared" si="73"/>
        <v>0</v>
      </c>
      <c r="Y905" s="48"/>
      <c r="Z905" s="49"/>
      <c r="AA905" s="47"/>
      <c r="AB905" s="47"/>
      <c r="AC905" s="47"/>
      <c r="AD905" s="47"/>
      <c r="AE905" s="47"/>
      <c r="AF905" s="47"/>
      <c r="AG905" s="41"/>
      <c r="AH905" s="41"/>
      <c r="AI905" s="41"/>
      <c r="AJ905" s="41"/>
      <c r="AK905" s="51" t="e">
        <f>IF(#REF!="TERMINADO",100,100*(#REF!-M905+1)/P905)</f>
        <v>#REF!</v>
      </c>
      <c r="AL905" s="157"/>
      <c r="AM905" s="59"/>
      <c r="AN905" s="159"/>
      <c r="AO905" s="159"/>
      <c r="AP905" s="159"/>
      <c r="AQ905" s="41"/>
      <c r="AR905" s="107"/>
    </row>
    <row r="906" spans="1:44" s="167" customFormat="1" ht="17" thickTop="1" thickBot="1" x14ac:dyDescent="0.25">
      <c r="A906" s="185">
        <v>902</v>
      </c>
      <c r="B906" s="41"/>
      <c r="C906" s="39"/>
      <c r="D906" s="39"/>
      <c r="E906" s="40" t="s">
        <v>2558</v>
      </c>
      <c r="F906" s="129"/>
      <c r="G906" s="126"/>
      <c r="H906" s="41" t="s">
        <v>2079</v>
      </c>
      <c r="I906" s="42"/>
      <c r="J906" s="131">
        <f t="shared" si="72"/>
        <v>0</v>
      </c>
      <c r="K906" s="133" t="s">
        <v>85</v>
      </c>
      <c r="L906" s="41" t="s">
        <v>2558</v>
      </c>
      <c r="M906" s="134"/>
      <c r="N906" s="127"/>
      <c r="O906" s="127"/>
      <c r="P906" s="134">
        <f t="shared" si="70"/>
        <v>0</v>
      </c>
      <c r="Q906" s="136">
        <f t="shared" si="71"/>
        <v>0</v>
      </c>
      <c r="R906" s="58"/>
      <c r="S906" s="47"/>
      <c r="T906" s="47"/>
      <c r="U906" s="47"/>
      <c r="V906" s="47"/>
      <c r="W906" s="47"/>
      <c r="X906" s="139">
        <f t="shared" si="73"/>
        <v>0</v>
      </c>
      <c r="Y906" s="48"/>
      <c r="Z906" s="49"/>
      <c r="AA906" s="47"/>
      <c r="AB906" s="47"/>
      <c r="AC906" s="47"/>
      <c r="AD906" s="47"/>
      <c r="AE906" s="47"/>
      <c r="AF906" s="47"/>
      <c r="AG906" s="41"/>
      <c r="AH906" s="41"/>
      <c r="AI906" s="41"/>
      <c r="AJ906" s="41"/>
      <c r="AK906" s="51" t="e">
        <f>IF(#REF!="TERMINADO",100,100*(#REF!-M906+1)/P906)</f>
        <v>#REF!</v>
      </c>
      <c r="AL906" s="157"/>
      <c r="AM906" s="59"/>
      <c r="AN906" s="159"/>
      <c r="AO906" s="159"/>
      <c r="AP906" s="159"/>
      <c r="AQ906" s="41"/>
      <c r="AR906" s="107"/>
    </row>
    <row r="907" spans="1:44" s="167" customFormat="1" ht="17" thickTop="1" thickBot="1" x14ac:dyDescent="0.25">
      <c r="A907" s="185">
        <v>903</v>
      </c>
      <c r="B907" s="41"/>
      <c r="C907" s="39"/>
      <c r="D907" s="39"/>
      <c r="E907" s="40" t="s">
        <v>2558</v>
      </c>
      <c r="F907" s="129"/>
      <c r="G907" s="126"/>
      <c r="H907" s="41" t="s">
        <v>2079</v>
      </c>
      <c r="I907" s="42"/>
      <c r="J907" s="131">
        <f t="shared" si="72"/>
        <v>0</v>
      </c>
      <c r="K907" s="133" t="s">
        <v>85</v>
      </c>
      <c r="L907" s="41" t="s">
        <v>2558</v>
      </c>
      <c r="M907" s="134"/>
      <c r="N907" s="127"/>
      <c r="O907" s="127"/>
      <c r="P907" s="134">
        <f t="shared" si="70"/>
        <v>0</v>
      </c>
      <c r="Q907" s="136">
        <f t="shared" si="71"/>
        <v>0</v>
      </c>
      <c r="R907" s="58"/>
      <c r="S907" s="47"/>
      <c r="T907" s="47"/>
      <c r="U907" s="47"/>
      <c r="V907" s="47"/>
      <c r="W907" s="47"/>
      <c r="X907" s="139">
        <f t="shared" si="73"/>
        <v>0</v>
      </c>
      <c r="Y907" s="48"/>
      <c r="Z907" s="49"/>
      <c r="AA907" s="47"/>
      <c r="AB907" s="47"/>
      <c r="AC907" s="47"/>
      <c r="AD907" s="47"/>
      <c r="AE907" s="47"/>
      <c r="AF907" s="47"/>
      <c r="AG907" s="41"/>
      <c r="AH907" s="41"/>
      <c r="AI907" s="41"/>
      <c r="AJ907" s="41"/>
      <c r="AK907" s="51" t="e">
        <f>IF(#REF!="TERMINADO",100,100*(#REF!-M907+1)/P907)</f>
        <v>#REF!</v>
      </c>
      <c r="AL907" s="157"/>
      <c r="AM907" s="59"/>
      <c r="AN907" s="159"/>
      <c r="AO907" s="159"/>
      <c r="AP907" s="159"/>
      <c r="AQ907" s="41"/>
      <c r="AR907" s="107"/>
    </row>
    <row r="908" spans="1:44" s="167" customFormat="1" ht="17" thickTop="1" thickBot="1" x14ac:dyDescent="0.25">
      <c r="A908" s="185">
        <v>904</v>
      </c>
      <c r="B908" s="41"/>
      <c r="C908" s="39"/>
      <c r="D908" s="39"/>
      <c r="E908" s="40" t="s">
        <v>2558</v>
      </c>
      <c r="F908" s="129"/>
      <c r="G908" s="126"/>
      <c r="H908" s="41" t="s">
        <v>2079</v>
      </c>
      <c r="I908" s="42"/>
      <c r="J908" s="131">
        <f t="shared" si="72"/>
        <v>0</v>
      </c>
      <c r="K908" s="133" t="s">
        <v>85</v>
      </c>
      <c r="L908" s="41" t="s">
        <v>2558</v>
      </c>
      <c r="M908" s="134"/>
      <c r="N908" s="127"/>
      <c r="O908" s="127"/>
      <c r="P908" s="134">
        <f t="shared" si="70"/>
        <v>0</v>
      </c>
      <c r="Q908" s="136">
        <f t="shared" si="71"/>
        <v>0</v>
      </c>
      <c r="R908" s="58"/>
      <c r="S908" s="47"/>
      <c r="T908" s="47"/>
      <c r="U908" s="47"/>
      <c r="V908" s="47"/>
      <c r="W908" s="47"/>
      <c r="X908" s="139">
        <f t="shared" si="73"/>
        <v>0</v>
      </c>
      <c r="Y908" s="48"/>
      <c r="Z908" s="49"/>
      <c r="AA908" s="47"/>
      <c r="AB908" s="47"/>
      <c r="AC908" s="47"/>
      <c r="AD908" s="47"/>
      <c r="AE908" s="47"/>
      <c r="AF908" s="47"/>
      <c r="AG908" s="41"/>
      <c r="AH908" s="41"/>
      <c r="AI908" s="41"/>
      <c r="AJ908" s="41"/>
      <c r="AK908" s="51" t="e">
        <f>IF(#REF!="TERMINADO",100,100*(#REF!-M908+1)/P908)</f>
        <v>#REF!</v>
      </c>
      <c r="AL908" s="157"/>
      <c r="AM908" s="59"/>
      <c r="AN908" s="159"/>
      <c r="AO908" s="159"/>
      <c r="AP908" s="159"/>
      <c r="AQ908" s="41"/>
      <c r="AR908" s="107"/>
    </row>
    <row r="909" spans="1:44" s="167" customFormat="1" ht="17" thickTop="1" thickBot="1" x14ac:dyDescent="0.25">
      <c r="A909" s="185">
        <v>905</v>
      </c>
      <c r="B909" s="41"/>
      <c r="C909" s="39"/>
      <c r="D909" s="39"/>
      <c r="E909" s="40" t="s">
        <v>2558</v>
      </c>
      <c r="F909" s="129"/>
      <c r="G909" s="126"/>
      <c r="H909" s="41" t="s">
        <v>2079</v>
      </c>
      <c r="I909" s="42"/>
      <c r="J909" s="131">
        <f t="shared" si="72"/>
        <v>0</v>
      </c>
      <c r="K909" s="133" t="s">
        <v>85</v>
      </c>
      <c r="L909" s="41" t="s">
        <v>2558</v>
      </c>
      <c r="M909" s="134"/>
      <c r="N909" s="127"/>
      <c r="O909" s="127"/>
      <c r="P909" s="134">
        <f t="shared" si="70"/>
        <v>0</v>
      </c>
      <c r="Q909" s="136">
        <f t="shared" si="71"/>
        <v>0</v>
      </c>
      <c r="R909" s="58"/>
      <c r="S909" s="47"/>
      <c r="T909" s="47"/>
      <c r="U909" s="47"/>
      <c r="V909" s="47"/>
      <c r="W909" s="47"/>
      <c r="X909" s="139">
        <f t="shared" si="73"/>
        <v>0</v>
      </c>
      <c r="Y909" s="48"/>
      <c r="Z909" s="49"/>
      <c r="AA909" s="47"/>
      <c r="AB909" s="47"/>
      <c r="AC909" s="47"/>
      <c r="AD909" s="47"/>
      <c r="AE909" s="47"/>
      <c r="AF909" s="47"/>
      <c r="AG909" s="41"/>
      <c r="AH909" s="41"/>
      <c r="AI909" s="41"/>
      <c r="AJ909" s="41"/>
      <c r="AK909" s="51" t="e">
        <f>IF(#REF!="TERMINADO",100,100*(#REF!-M909+1)/P909)</f>
        <v>#REF!</v>
      </c>
      <c r="AL909" s="157"/>
      <c r="AM909" s="59"/>
      <c r="AN909" s="159"/>
      <c r="AO909" s="159"/>
      <c r="AP909" s="159"/>
      <c r="AQ909" s="41"/>
      <c r="AR909" s="107"/>
    </row>
    <row r="910" spans="1:44" s="167" customFormat="1" ht="17" thickTop="1" thickBot="1" x14ac:dyDescent="0.25">
      <c r="A910" s="185">
        <v>906</v>
      </c>
      <c r="B910" s="41"/>
      <c r="C910" s="39"/>
      <c r="D910" s="39"/>
      <c r="E910" s="40" t="s">
        <v>2558</v>
      </c>
      <c r="F910" s="129"/>
      <c r="G910" s="126"/>
      <c r="H910" s="41" t="s">
        <v>2079</v>
      </c>
      <c r="I910" s="42"/>
      <c r="J910" s="131">
        <f t="shared" si="72"/>
        <v>0</v>
      </c>
      <c r="K910" s="133" t="s">
        <v>85</v>
      </c>
      <c r="L910" s="41" t="s">
        <v>2558</v>
      </c>
      <c r="M910" s="134"/>
      <c r="N910" s="127"/>
      <c r="O910" s="127"/>
      <c r="P910" s="134">
        <f t="shared" si="70"/>
        <v>0</v>
      </c>
      <c r="Q910" s="136">
        <f t="shared" si="71"/>
        <v>0</v>
      </c>
      <c r="R910" s="58"/>
      <c r="S910" s="47"/>
      <c r="T910" s="47"/>
      <c r="U910" s="47"/>
      <c r="V910" s="47"/>
      <c r="W910" s="47"/>
      <c r="X910" s="139">
        <f t="shared" si="73"/>
        <v>0</v>
      </c>
      <c r="Y910" s="48"/>
      <c r="Z910" s="49"/>
      <c r="AA910" s="47"/>
      <c r="AB910" s="47"/>
      <c r="AC910" s="47"/>
      <c r="AD910" s="47"/>
      <c r="AE910" s="47"/>
      <c r="AF910" s="47"/>
      <c r="AG910" s="41"/>
      <c r="AH910" s="41"/>
      <c r="AI910" s="41"/>
      <c r="AJ910" s="41"/>
      <c r="AK910" s="51" t="e">
        <f>IF(#REF!="TERMINADO",100,100*(#REF!-M910+1)/P910)</f>
        <v>#REF!</v>
      </c>
      <c r="AL910" s="157"/>
      <c r="AM910" s="59"/>
      <c r="AN910" s="159"/>
      <c r="AO910" s="159"/>
      <c r="AP910" s="159"/>
      <c r="AQ910" s="41"/>
      <c r="AR910" s="107"/>
    </row>
    <row r="911" spans="1:44" s="167" customFormat="1" ht="17" thickTop="1" thickBot="1" x14ac:dyDescent="0.25">
      <c r="A911" s="185">
        <v>907</v>
      </c>
      <c r="B911" s="41"/>
      <c r="C911" s="39"/>
      <c r="D911" s="39"/>
      <c r="E911" s="40" t="s">
        <v>2558</v>
      </c>
      <c r="F911" s="129"/>
      <c r="G911" s="126"/>
      <c r="H911" s="41" t="s">
        <v>2079</v>
      </c>
      <c r="I911" s="42"/>
      <c r="J911" s="131">
        <f t="shared" si="72"/>
        <v>0</v>
      </c>
      <c r="K911" s="133" t="s">
        <v>85</v>
      </c>
      <c r="L911" s="41" t="s">
        <v>2558</v>
      </c>
      <c r="M911" s="134"/>
      <c r="N911" s="127"/>
      <c r="O911" s="127"/>
      <c r="P911" s="134">
        <f t="shared" si="70"/>
        <v>0</v>
      </c>
      <c r="Q911" s="136">
        <f t="shared" si="71"/>
        <v>0</v>
      </c>
      <c r="R911" s="58"/>
      <c r="S911" s="47"/>
      <c r="T911" s="47"/>
      <c r="U911" s="47"/>
      <c r="V911" s="47"/>
      <c r="W911" s="47"/>
      <c r="X911" s="139">
        <f t="shared" si="73"/>
        <v>0</v>
      </c>
      <c r="Y911" s="48"/>
      <c r="Z911" s="49"/>
      <c r="AA911" s="47"/>
      <c r="AB911" s="47"/>
      <c r="AC911" s="47"/>
      <c r="AD911" s="47"/>
      <c r="AE911" s="47"/>
      <c r="AF911" s="47"/>
      <c r="AG911" s="41"/>
      <c r="AH911" s="41"/>
      <c r="AI911" s="41"/>
      <c r="AJ911" s="41"/>
      <c r="AK911" s="51" t="e">
        <f>IF(#REF!="TERMINADO",100,100*(#REF!-M911+1)/P911)</f>
        <v>#REF!</v>
      </c>
      <c r="AL911" s="157"/>
      <c r="AM911" s="59"/>
      <c r="AN911" s="159"/>
      <c r="AO911" s="159"/>
      <c r="AP911" s="159"/>
      <c r="AQ911" s="41"/>
      <c r="AR911" s="107"/>
    </row>
    <row r="912" spans="1:44" s="167" customFormat="1" ht="17" thickTop="1" thickBot="1" x14ac:dyDescent="0.25">
      <c r="A912" s="185">
        <v>908</v>
      </c>
      <c r="B912" s="41"/>
      <c r="C912" s="39"/>
      <c r="D912" s="39"/>
      <c r="E912" s="40" t="s">
        <v>2558</v>
      </c>
      <c r="F912" s="129"/>
      <c r="G912" s="126"/>
      <c r="H912" s="41" t="s">
        <v>2079</v>
      </c>
      <c r="I912" s="42"/>
      <c r="J912" s="131">
        <f t="shared" ref="J912:J943" si="74">+I912+Z912+AB912+AD912+AF912</f>
        <v>0</v>
      </c>
      <c r="K912" s="133" t="s">
        <v>85</v>
      </c>
      <c r="L912" s="41" t="s">
        <v>2558</v>
      </c>
      <c r="M912" s="134"/>
      <c r="N912" s="127"/>
      <c r="O912" s="127"/>
      <c r="P912" s="134">
        <f t="shared" si="70"/>
        <v>0</v>
      </c>
      <c r="Q912" s="136">
        <f t="shared" si="71"/>
        <v>0</v>
      </c>
      <c r="R912" s="58"/>
      <c r="S912" s="47"/>
      <c r="T912" s="47"/>
      <c r="U912" s="47"/>
      <c r="V912" s="47"/>
      <c r="W912" s="47"/>
      <c r="X912" s="139">
        <f t="shared" si="73"/>
        <v>0</v>
      </c>
      <c r="Y912" s="48"/>
      <c r="Z912" s="49"/>
      <c r="AA912" s="47"/>
      <c r="AB912" s="47"/>
      <c r="AC912" s="47"/>
      <c r="AD912" s="47"/>
      <c r="AE912" s="47"/>
      <c r="AF912" s="47"/>
      <c r="AG912" s="41"/>
      <c r="AH912" s="41"/>
      <c r="AI912" s="41"/>
      <c r="AJ912" s="41"/>
      <c r="AK912" s="51" t="e">
        <f>IF(#REF!="TERMINADO",100,100*(#REF!-M912+1)/P912)</f>
        <v>#REF!</v>
      </c>
      <c r="AL912" s="157"/>
      <c r="AM912" s="59"/>
      <c r="AN912" s="159"/>
      <c r="AO912" s="159"/>
      <c r="AP912" s="159"/>
      <c r="AQ912" s="41"/>
      <c r="AR912" s="107"/>
    </row>
    <row r="913" spans="1:44" s="167" customFormat="1" ht="17" thickTop="1" thickBot="1" x14ac:dyDescent="0.25">
      <c r="A913" s="185">
        <v>909</v>
      </c>
      <c r="B913" s="41"/>
      <c r="C913" s="39"/>
      <c r="D913" s="39"/>
      <c r="E913" s="40" t="s">
        <v>2558</v>
      </c>
      <c r="F913" s="129"/>
      <c r="G913" s="126"/>
      <c r="H913" s="41" t="s">
        <v>2079</v>
      </c>
      <c r="I913" s="42"/>
      <c r="J913" s="131">
        <f t="shared" si="74"/>
        <v>0</v>
      </c>
      <c r="K913" s="133" t="s">
        <v>85</v>
      </c>
      <c r="L913" s="41" t="s">
        <v>2558</v>
      </c>
      <c r="M913" s="134"/>
      <c r="N913" s="127"/>
      <c r="O913" s="127"/>
      <c r="P913" s="134">
        <f t="shared" si="70"/>
        <v>0</v>
      </c>
      <c r="Q913" s="136">
        <f t="shared" si="71"/>
        <v>0</v>
      </c>
      <c r="R913" s="58"/>
      <c r="S913" s="47"/>
      <c r="T913" s="47"/>
      <c r="U913" s="47"/>
      <c r="V913" s="47"/>
      <c r="W913" s="47"/>
      <c r="X913" s="139">
        <f t="shared" si="73"/>
        <v>0</v>
      </c>
      <c r="Y913" s="48"/>
      <c r="Z913" s="49"/>
      <c r="AA913" s="47"/>
      <c r="AB913" s="47"/>
      <c r="AC913" s="47"/>
      <c r="AD913" s="47"/>
      <c r="AE913" s="47"/>
      <c r="AF913" s="47"/>
      <c r="AG913" s="41"/>
      <c r="AH913" s="41"/>
      <c r="AI913" s="41"/>
      <c r="AJ913" s="41"/>
      <c r="AK913" s="51" t="e">
        <f>IF(#REF!="TERMINADO",100,100*(#REF!-M913+1)/P913)</f>
        <v>#REF!</v>
      </c>
      <c r="AL913" s="157"/>
      <c r="AM913" s="59"/>
      <c r="AN913" s="159"/>
      <c r="AO913" s="159"/>
      <c r="AP913" s="159"/>
      <c r="AQ913" s="41"/>
      <c r="AR913" s="107"/>
    </row>
    <row r="914" spans="1:44" s="167" customFormat="1" ht="17" thickTop="1" thickBot="1" x14ac:dyDescent="0.25">
      <c r="A914" s="185">
        <v>910</v>
      </c>
      <c r="B914" s="41"/>
      <c r="C914" s="39"/>
      <c r="D914" s="39"/>
      <c r="E914" s="40" t="s">
        <v>2558</v>
      </c>
      <c r="F914" s="129"/>
      <c r="G914" s="126"/>
      <c r="H914" s="41" t="s">
        <v>2079</v>
      </c>
      <c r="I914" s="42"/>
      <c r="J914" s="131">
        <f t="shared" si="74"/>
        <v>0</v>
      </c>
      <c r="K914" s="133" t="s">
        <v>85</v>
      </c>
      <c r="L914" s="41" t="s">
        <v>2558</v>
      </c>
      <c r="M914" s="134"/>
      <c r="N914" s="127"/>
      <c r="O914" s="127"/>
      <c r="P914" s="134">
        <f t="shared" si="70"/>
        <v>0</v>
      </c>
      <c r="Q914" s="136">
        <f t="shared" si="71"/>
        <v>0</v>
      </c>
      <c r="R914" s="58"/>
      <c r="S914" s="47"/>
      <c r="T914" s="47"/>
      <c r="U914" s="47"/>
      <c r="V914" s="47"/>
      <c r="W914" s="47"/>
      <c r="X914" s="139">
        <f t="shared" si="73"/>
        <v>0</v>
      </c>
      <c r="Y914" s="48"/>
      <c r="Z914" s="49"/>
      <c r="AA914" s="47"/>
      <c r="AB914" s="47"/>
      <c r="AC914" s="47"/>
      <c r="AD914" s="47"/>
      <c r="AE914" s="47"/>
      <c r="AF914" s="47"/>
      <c r="AG914" s="41"/>
      <c r="AH914" s="41"/>
      <c r="AI914" s="41"/>
      <c r="AJ914" s="41"/>
      <c r="AK914" s="51" t="e">
        <f>IF(#REF!="TERMINADO",100,100*(#REF!-M914+1)/P914)</f>
        <v>#REF!</v>
      </c>
      <c r="AL914" s="157"/>
      <c r="AM914" s="59"/>
      <c r="AN914" s="159"/>
      <c r="AO914" s="159"/>
      <c r="AP914" s="159"/>
      <c r="AQ914" s="41"/>
      <c r="AR914" s="107"/>
    </row>
    <row r="915" spans="1:44" s="167" customFormat="1" ht="17" thickTop="1" thickBot="1" x14ac:dyDescent="0.25">
      <c r="A915" s="185">
        <v>911</v>
      </c>
      <c r="B915" s="41"/>
      <c r="C915" s="39"/>
      <c r="D915" s="39"/>
      <c r="E915" s="40" t="s">
        <v>2558</v>
      </c>
      <c r="F915" s="129"/>
      <c r="G915" s="126"/>
      <c r="H915" s="41" t="s">
        <v>2079</v>
      </c>
      <c r="I915" s="42"/>
      <c r="J915" s="131">
        <f t="shared" si="74"/>
        <v>0</v>
      </c>
      <c r="K915" s="133" t="s">
        <v>85</v>
      </c>
      <c r="L915" s="41" t="s">
        <v>2558</v>
      </c>
      <c r="M915" s="134"/>
      <c r="N915" s="127"/>
      <c r="O915" s="127"/>
      <c r="P915" s="134">
        <f t="shared" si="70"/>
        <v>0</v>
      </c>
      <c r="Q915" s="136">
        <f t="shared" si="71"/>
        <v>0</v>
      </c>
      <c r="R915" s="58"/>
      <c r="S915" s="47"/>
      <c r="T915" s="47"/>
      <c r="U915" s="47"/>
      <c r="V915" s="47"/>
      <c r="W915" s="47"/>
      <c r="X915" s="139">
        <f t="shared" si="73"/>
        <v>0</v>
      </c>
      <c r="Y915" s="48"/>
      <c r="Z915" s="49"/>
      <c r="AA915" s="47"/>
      <c r="AB915" s="47"/>
      <c r="AC915" s="47"/>
      <c r="AD915" s="47"/>
      <c r="AE915" s="47"/>
      <c r="AF915" s="47"/>
      <c r="AG915" s="41"/>
      <c r="AH915" s="41"/>
      <c r="AI915" s="41"/>
      <c r="AJ915" s="41"/>
      <c r="AK915" s="51" t="e">
        <f>IF(#REF!="TERMINADO",100,100*(#REF!-M915+1)/P915)</f>
        <v>#REF!</v>
      </c>
      <c r="AL915" s="157"/>
      <c r="AM915" s="59"/>
      <c r="AN915" s="159"/>
      <c r="AO915" s="159"/>
      <c r="AP915" s="159"/>
      <c r="AQ915" s="41"/>
      <c r="AR915" s="107"/>
    </row>
    <row r="916" spans="1:44" s="167" customFormat="1" ht="17" thickTop="1" thickBot="1" x14ac:dyDescent="0.25">
      <c r="A916" s="185">
        <v>912</v>
      </c>
      <c r="B916" s="41"/>
      <c r="C916" s="39"/>
      <c r="D916" s="39"/>
      <c r="E916" s="40" t="s">
        <v>2558</v>
      </c>
      <c r="F916" s="129"/>
      <c r="G916" s="126"/>
      <c r="H916" s="41" t="s">
        <v>2079</v>
      </c>
      <c r="I916" s="42"/>
      <c r="J916" s="131">
        <f t="shared" si="74"/>
        <v>0</v>
      </c>
      <c r="K916" s="133" t="s">
        <v>85</v>
      </c>
      <c r="L916" s="41" t="s">
        <v>2558</v>
      </c>
      <c r="M916" s="134"/>
      <c r="N916" s="127"/>
      <c r="O916" s="127"/>
      <c r="P916" s="134">
        <f t="shared" si="70"/>
        <v>0</v>
      </c>
      <c r="Q916" s="136">
        <f t="shared" si="71"/>
        <v>0</v>
      </c>
      <c r="R916" s="58"/>
      <c r="S916" s="47"/>
      <c r="T916" s="47"/>
      <c r="U916" s="47"/>
      <c r="V916" s="47"/>
      <c r="W916" s="47"/>
      <c r="X916" s="139">
        <f t="shared" si="73"/>
        <v>0</v>
      </c>
      <c r="Y916" s="48"/>
      <c r="Z916" s="49"/>
      <c r="AA916" s="47"/>
      <c r="AB916" s="47"/>
      <c r="AC916" s="47"/>
      <c r="AD916" s="47"/>
      <c r="AE916" s="47"/>
      <c r="AF916" s="47"/>
      <c r="AG916" s="41"/>
      <c r="AH916" s="41"/>
      <c r="AI916" s="41"/>
      <c r="AJ916" s="41"/>
      <c r="AK916" s="51" t="e">
        <f>IF(#REF!="TERMINADO",100,100*(#REF!-M916+1)/P916)</f>
        <v>#REF!</v>
      </c>
      <c r="AL916" s="157"/>
      <c r="AM916" s="59"/>
      <c r="AN916" s="159"/>
      <c r="AO916" s="159"/>
      <c r="AP916" s="159"/>
      <c r="AQ916" s="41"/>
      <c r="AR916" s="107"/>
    </row>
    <row r="917" spans="1:44" s="167" customFormat="1" ht="17" thickTop="1" thickBot="1" x14ac:dyDescent="0.25">
      <c r="A917" s="185">
        <v>913</v>
      </c>
      <c r="B917" s="41"/>
      <c r="C917" s="39"/>
      <c r="D917" s="39"/>
      <c r="E917" s="40" t="s">
        <v>2558</v>
      </c>
      <c r="F917" s="129"/>
      <c r="G917" s="126"/>
      <c r="H917" s="41" t="s">
        <v>2079</v>
      </c>
      <c r="I917" s="42"/>
      <c r="J917" s="131">
        <f t="shared" si="74"/>
        <v>0</v>
      </c>
      <c r="K917" s="133" t="s">
        <v>85</v>
      </c>
      <c r="L917" s="41" t="s">
        <v>2558</v>
      </c>
      <c r="M917" s="134"/>
      <c r="N917" s="127"/>
      <c r="O917" s="127"/>
      <c r="P917" s="134">
        <f t="shared" si="70"/>
        <v>0</v>
      </c>
      <c r="Q917" s="136">
        <f t="shared" si="71"/>
        <v>0</v>
      </c>
      <c r="R917" s="58"/>
      <c r="S917" s="47"/>
      <c r="T917" s="47"/>
      <c r="U917" s="47"/>
      <c r="V917" s="47"/>
      <c r="W917" s="47"/>
      <c r="X917" s="139">
        <f t="shared" si="73"/>
        <v>0</v>
      </c>
      <c r="Y917" s="48"/>
      <c r="Z917" s="49"/>
      <c r="AA917" s="47"/>
      <c r="AB917" s="47"/>
      <c r="AC917" s="47"/>
      <c r="AD917" s="47"/>
      <c r="AE917" s="47"/>
      <c r="AF917" s="47"/>
      <c r="AG917" s="41"/>
      <c r="AH917" s="41"/>
      <c r="AI917" s="41"/>
      <c r="AJ917" s="41"/>
      <c r="AK917" s="51" t="e">
        <f>IF(#REF!="TERMINADO",100,100*(#REF!-M917+1)/P917)</f>
        <v>#REF!</v>
      </c>
      <c r="AL917" s="157"/>
      <c r="AM917" s="59"/>
      <c r="AN917" s="159"/>
      <c r="AO917" s="159"/>
      <c r="AP917" s="159"/>
      <c r="AQ917" s="41"/>
      <c r="AR917" s="107"/>
    </row>
    <row r="918" spans="1:44" s="167" customFormat="1" ht="17" thickTop="1" thickBot="1" x14ac:dyDescent="0.25">
      <c r="A918" s="185">
        <v>914</v>
      </c>
      <c r="B918" s="41"/>
      <c r="C918" s="39"/>
      <c r="D918" s="39"/>
      <c r="E918" s="40" t="s">
        <v>2558</v>
      </c>
      <c r="F918" s="129"/>
      <c r="G918" s="126"/>
      <c r="H918" s="41" t="s">
        <v>2079</v>
      </c>
      <c r="I918" s="42"/>
      <c r="J918" s="131">
        <f t="shared" si="74"/>
        <v>0</v>
      </c>
      <c r="K918" s="133" t="s">
        <v>85</v>
      </c>
      <c r="L918" s="41" t="s">
        <v>2558</v>
      </c>
      <c r="M918" s="134"/>
      <c r="N918" s="127"/>
      <c r="O918" s="127"/>
      <c r="P918" s="134">
        <f t="shared" si="70"/>
        <v>0</v>
      </c>
      <c r="Q918" s="136">
        <f t="shared" si="71"/>
        <v>0</v>
      </c>
      <c r="R918" s="58"/>
      <c r="S918" s="47"/>
      <c r="T918" s="47"/>
      <c r="U918" s="47"/>
      <c r="V918" s="47"/>
      <c r="W918" s="47"/>
      <c r="X918" s="139">
        <f t="shared" si="73"/>
        <v>0</v>
      </c>
      <c r="Y918" s="48"/>
      <c r="Z918" s="49"/>
      <c r="AA918" s="47"/>
      <c r="AB918" s="47"/>
      <c r="AC918" s="47"/>
      <c r="AD918" s="47"/>
      <c r="AE918" s="47"/>
      <c r="AF918" s="47"/>
      <c r="AG918" s="41"/>
      <c r="AH918" s="41"/>
      <c r="AI918" s="41"/>
      <c r="AJ918" s="41"/>
      <c r="AK918" s="51" t="e">
        <f>IF(#REF!="TERMINADO",100,100*(#REF!-M918+1)/P918)</f>
        <v>#REF!</v>
      </c>
      <c r="AL918" s="157"/>
      <c r="AM918" s="59"/>
      <c r="AN918" s="159"/>
      <c r="AO918" s="159"/>
      <c r="AP918" s="159"/>
      <c r="AQ918" s="41"/>
      <c r="AR918" s="107"/>
    </row>
    <row r="919" spans="1:44" s="167" customFormat="1" ht="17" thickTop="1" thickBot="1" x14ac:dyDescent="0.25">
      <c r="A919" s="185">
        <v>915</v>
      </c>
      <c r="B919" s="41"/>
      <c r="C919" s="39"/>
      <c r="D919" s="39"/>
      <c r="E919" s="40" t="s">
        <v>2558</v>
      </c>
      <c r="F919" s="129"/>
      <c r="G919" s="126"/>
      <c r="H919" s="41" t="s">
        <v>2079</v>
      </c>
      <c r="I919" s="42"/>
      <c r="J919" s="131">
        <f t="shared" si="74"/>
        <v>0</v>
      </c>
      <c r="K919" s="133" t="s">
        <v>85</v>
      </c>
      <c r="L919" s="41" t="s">
        <v>2558</v>
      </c>
      <c r="M919" s="134"/>
      <c r="N919" s="127"/>
      <c r="O919" s="127"/>
      <c r="P919" s="134">
        <f t="shared" si="70"/>
        <v>0</v>
      </c>
      <c r="Q919" s="136">
        <f t="shared" si="71"/>
        <v>0</v>
      </c>
      <c r="R919" s="58"/>
      <c r="S919" s="47"/>
      <c r="T919" s="47"/>
      <c r="U919" s="47"/>
      <c r="V919" s="47"/>
      <c r="W919" s="47"/>
      <c r="X919" s="139">
        <f t="shared" si="73"/>
        <v>0</v>
      </c>
      <c r="Y919" s="48"/>
      <c r="Z919" s="49"/>
      <c r="AA919" s="47"/>
      <c r="AB919" s="47"/>
      <c r="AC919" s="47"/>
      <c r="AD919" s="47"/>
      <c r="AE919" s="47"/>
      <c r="AF919" s="47"/>
      <c r="AG919" s="41"/>
      <c r="AH919" s="41"/>
      <c r="AI919" s="41"/>
      <c r="AJ919" s="41"/>
      <c r="AK919" s="51" t="e">
        <f>IF(#REF!="TERMINADO",100,100*(#REF!-M919+1)/P919)</f>
        <v>#REF!</v>
      </c>
      <c r="AL919" s="157"/>
      <c r="AM919" s="59"/>
      <c r="AN919" s="159"/>
      <c r="AO919" s="159"/>
      <c r="AP919" s="159"/>
      <c r="AQ919" s="41"/>
      <c r="AR919" s="107"/>
    </row>
    <row r="920" spans="1:44" s="167" customFormat="1" ht="17" thickTop="1" thickBot="1" x14ac:dyDescent="0.25">
      <c r="A920" s="185">
        <v>916</v>
      </c>
      <c r="B920" s="41"/>
      <c r="C920" s="39"/>
      <c r="D920" s="39"/>
      <c r="E920" s="40" t="s">
        <v>2558</v>
      </c>
      <c r="F920" s="129"/>
      <c r="G920" s="126"/>
      <c r="H920" s="41" t="s">
        <v>2079</v>
      </c>
      <c r="I920" s="42"/>
      <c r="J920" s="131">
        <f t="shared" si="74"/>
        <v>0</v>
      </c>
      <c r="K920" s="133" t="s">
        <v>85</v>
      </c>
      <c r="L920" s="41" t="s">
        <v>2558</v>
      </c>
      <c r="M920" s="134"/>
      <c r="N920" s="127"/>
      <c r="O920" s="127"/>
      <c r="P920" s="134">
        <f t="shared" si="70"/>
        <v>0</v>
      </c>
      <c r="Q920" s="136">
        <f t="shared" si="71"/>
        <v>0</v>
      </c>
      <c r="R920" s="58"/>
      <c r="S920" s="47"/>
      <c r="T920" s="47"/>
      <c r="U920" s="47"/>
      <c r="V920" s="47"/>
      <c r="W920" s="47"/>
      <c r="X920" s="139">
        <f t="shared" si="73"/>
        <v>0</v>
      </c>
      <c r="Y920" s="48"/>
      <c r="Z920" s="49"/>
      <c r="AA920" s="47"/>
      <c r="AB920" s="47"/>
      <c r="AC920" s="47"/>
      <c r="AD920" s="47"/>
      <c r="AE920" s="47"/>
      <c r="AF920" s="47"/>
      <c r="AG920" s="41"/>
      <c r="AH920" s="41"/>
      <c r="AI920" s="41"/>
      <c r="AJ920" s="41"/>
      <c r="AK920" s="51" t="e">
        <f>IF(#REF!="TERMINADO",100,100*(#REF!-M920+1)/P920)</f>
        <v>#REF!</v>
      </c>
      <c r="AL920" s="157"/>
      <c r="AM920" s="59"/>
      <c r="AN920" s="159"/>
      <c r="AO920" s="159"/>
      <c r="AP920" s="159"/>
      <c r="AQ920" s="41"/>
      <c r="AR920" s="107"/>
    </row>
    <row r="921" spans="1:44" s="167" customFormat="1" ht="17" thickTop="1" thickBot="1" x14ac:dyDescent="0.25">
      <c r="A921" s="185">
        <v>917</v>
      </c>
      <c r="B921" s="41"/>
      <c r="C921" s="39"/>
      <c r="D921" s="39"/>
      <c r="E921" s="40" t="s">
        <v>2558</v>
      </c>
      <c r="F921" s="129"/>
      <c r="G921" s="126"/>
      <c r="H921" s="41" t="s">
        <v>2079</v>
      </c>
      <c r="I921" s="42"/>
      <c r="J921" s="131">
        <f t="shared" si="74"/>
        <v>0</v>
      </c>
      <c r="K921" s="133" t="s">
        <v>85</v>
      </c>
      <c r="L921" s="41" t="s">
        <v>2558</v>
      </c>
      <c r="M921" s="134"/>
      <c r="N921" s="127"/>
      <c r="O921" s="127"/>
      <c r="P921" s="134">
        <f t="shared" si="70"/>
        <v>0</v>
      </c>
      <c r="Q921" s="136">
        <f t="shared" si="71"/>
        <v>0</v>
      </c>
      <c r="R921" s="58"/>
      <c r="S921" s="47"/>
      <c r="T921" s="47"/>
      <c r="U921" s="47"/>
      <c r="V921" s="47"/>
      <c r="W921" s="47"/>
      <c r="X921" s="139">
        <f t="shared" si="73"/>
        <v>0</v>
      </c>
      <c r="Y921" s="48"/>
      <c r="Z921" s="49"/>
      <c r="AA921" s="47"/>
      <c r="AB921" s="47"/>
      <c r="AC921" s="47"/>
      <c r="AD921" s="47"/>
      <c r="AE921" s="47"/>
      <c r="AF921" s="47"/>
      <c r="AG921" s="41"/>
      <c r="AH921" s="41"/>
      <c r="AI921" s="41"/>
      <c r="AJ921" s="41"/>
      <c r="AK921" s="51" t="e">
        <f>IF(#REF!="TERMINADO",100,100*(#REF!-M921+1)/P921)</f>
        <v>#REF!</v>
      </c>
      <c r="AL921" s="157"/>
      <c r="AM921" s="59"/>
      <c r="AN921" s="159"/>
      <c r="AO921" s="159"/>
      <c r="AP921" s="159"/>
      <c r="AQ921" s="41"/>
      <c r="AR921" s="107"/>
    </row>
    <row r="922" spans="1:44" s="167" customFormat="1" ht="17" thickTop="1" thickBot="1" x14ac:dyDescent="0.25">
      <c r="A922" s="185">
        <v>918</v>
      </c>
      <c r="B922" s="41"/>
      <c r="C922" s="39"/>
      <c r="D922" s="39"/>
      <c r="E922" s="40" t="s">
        <v>2558</v>
      </c>
      <c r="F922" s="129"/>
      <c r="G922" s="126"/>
      <c r="H922" s="41" t="s">
        <v>2079</v>
      </c>
      <c r="I922" s="42"/>
      <c r="J922" s="131">
        <f t="shared" si="74"/>
        <v>0</v>
      </c>
      <c r="K922" s="133" t="s">
        <v>85</v>
      </c>
      <c r="L922" s="41" t="s">
        <v>2558</v>
      </c>
      <c r="M922" s="134"/>
      <c r="N922" s="127"/>
      <c r="O922" s="127"/>
      <c r="P922" s="134">
        <f t="shared" si="70"/>
        <v>0</v>
      </c>
      <c r="Q922" s="136">
        <f t="shared" si="71"/>
        <v>0</v>
      </c>
      <c r="R922" s="58"/>
      <c r="S922" s="47"/>
      <c r="T922" s="47"/>
      <c r="U922" s="47"/>
      <c r="V922" s="47"/>
      <c r="W922" s="47"/>
      <c r="X922" s="139">
        <f t="shared" si="73"/>
        <v>0</v>
      </c>
      <c r="Y922" s="48"/>
      <c r="Z922" s="49"/>
      <c r="AA922" s="47"/>
      <c r="AB922" s="47"/>
      <c r="AC922" s="47"/>
      <c r="AD922" s="47"/>
      <c r="AE922" s="47"/>
      <c r="AF922" s="47"/>
      <c r="AG922" s="41"/>
      <c r="AH922" s="41"/>
      <c r="AI922" s="41"/>
      <c r="AJ922" s="41"/>
      <c r="AK922" s="51" t="e">
        <f>IF(#REF!="TERMINADO",100,100*(#REF!-M922+1)/P922)</f>
        <v>#REF!</v>
      </c>
      <c r="AL922" s="157"/>
      <c r="AM922" s="59"/>
      <c r="AN922" s="159"/>
      <c r="AO922" s="159"/>
      <c r="AP922" s="159"/>
      <c r="AQ922" s="41"/>
      <c r="AR922" s="107"/>
    </row>
    <row r="923" spans="1:44" s="167" customFormat="1" ht="17" thickTop="1" thickBot="1" x14ac:dyDescent="0.25">
      <c r="A923" s="185">
        <v>919</v>
      </c>
      <c r="B923" s="41"/>
      <c r="C923" s="39"/>
      <c r="D923" s="39"/>
      <c r="E923" s="40" t="s">
        <v>2558</v>
      </c>
      <c r="F923" s="129"/>
      <c r="G923" s="126"/>
      <c r="H923" s="41" t="s">
        <v>2079</v>
      </c>
      <c r="I923" s="42"/>
      <c r="J923" s="131">
        <f t="shared" si="74"/>
        <v>0</v>
      </c>
      <c r="K923" s="133" t="s">
        <v>85</v>
      </c>
      <c r="L923" s="41" t="s">
        <v>2558</v>
      </c>
      <c r="M923" s="134"/>
      <c r="N923" s="127"/>
      <c r="O923" s="127"/>
      <c r="P923" s="134">
        <f t="shared" si="70"/>
        <v>0</v>
      </c>
      <c r="Q923" s="136">
        <f t="shared" si="71"/>
        <v>0</v>
      </c>
      <c r="R923" s="58"/>
      <c r="S923" s="47"/>
      <c r="T923" s="47"/>
      <c r="U923" s="47"/>
      <c r="V923" s="47"/>
      <c r="W923" s="47"/>
      <c r="X923" s="139">
        <f t="shared" si="73"/>
        <v>0</v>
      </c>
      <c r="Y923" s="48"/>
      <c r="Z923" s="49"/>
      <c r="AA923" s="47"/>
      <c r="AB923" s="47"/>
      <c r="AC923" s="47"/>
      <c r="AD923" s="47"/>
      <c r="AE923" s="47"/>
      <c r="AF923" s="47"/>
      <c r="AG923" s="41"/>
      <c r="AH923" s="41"/>
      <c r="AI923" s="41"/>
      <c r="AJ923" s="41"/>
      <c r="AK923" s="51" t="e">
        <f>IF(#REF!="TERMINADO",100,100*(#REF!-M923+1)/P923)</f>
        <v>#REF!</v>
      </c>
      <c r="AL923" s="157"/>
      <c r="AM923" s="59"/>
      <c r="AN923" s="159"/>
      <c r="AO923" s="159"/>
      <c r="AP923" s="159"/>
      <c r="AQ923" s="41"/>
      <c r="AR923" s="107"/>
    </row>
    <row r="924" spans="1:44" s="167" customFormat="1" ht="17" thickTop="1" thickBot="1" x14ac:dyDescent="0.25">
      <c r="A924" s="185">
        <v>920</v>
      </c>
      <c r="B924" s="41"/>
      <c r="C924" s="39"/>
      <c r="D924" s="39"/>
      <c r="E924" s="40" t="s">
        <v>2558</v>
      </c>
      <c r="F924" s="129"/>
      <c r="G924" s="126"/>
      <c r="H924" s="41" t="s">
        <v>2079</v>
      </c>
      <c r="I924" s="42"/>
      <c r="J924" s="131">
        <f t="shared" si="74"/>
        <v>0</v>
      </c>
      <c r="K924" s="133" t="s">
        <v>85</v>
      </c>
      <c r="L924" s="41" t="s">
        <v>2558</v>
      </c>
      <c r="M924" s="134"/>
      <c r="N924" s="127"/>
      <c r="O924" s="127"/>
      <c r="P924" s="134">
        <f t="shared" si="70"/>
        <v>0</v>
      </c>
      <c r="Q924" s="136">
        <f t="shared" si="71"/>
        <v>0</v>
      </c>
      <c r="R924" s="58"/>
      <c r="S924" s="47"/>
      <c r="T924" s="47"/>
      <c r="U924" s="47"/>
      <c r="V924" s="47"/>
      <c r="W924" s="47"/>
      <c r="X924" s="139">
        <f t="shared" si="73"/>
        <v>0</v>
      </c>
      <c r="Y924" s="48"/>
      <c r="Z924" s="49"/>
      <c r="AA924" s="47"/>
      <c r="AB924" s="47"/>
      <c r="AC924" s="47"/>
      <c r="AD924" s="47"/>
      <c r="AE924" s="47"/>
      <c r="AF924" s="47"/>
      <c r="AG924" s="41"/>
      <c r="AH924" s="41"/>
      <c r="AI924" s="41"/>
      <c r="AJ924" s="41"/>
      <c r="AK924" s="51" t="e">
        <f>IF(#REF!="TERMINADO",100,100*(#REF!-M924+1)/P924)</f>
        <v>#REF!</v>
      </c>
      <c r="AL924" s="157"/>
      <c r="AM924" s="59"/>
      <c r="AN924" s="159"/>
      <c r="AO924" s="159"/>
      <c r="AP924" s="159"/>
      <c r="AQ924" s="41"/>
      <c r="AR924" s="107"/>
    </row>
    <row r="925" spans="1:44" s="167" customFormat="1" ht="17" thickTop="1" thickBot="1" x14ac:dyDescent="0.25">
      <c r="A925" s="185">
        <v>921</v>
      </c>
      <c r="B925" s="41"/>
      <c r="C925" s="39"/>
      <c r="D925" s="39"/>
      <c r="E925" s="40" t="s">
        <v>2558</v>
      </c>
      <c r="F925" s="129"/>
      <c r="G925" s="126"/>
      <c r="H925" s="41" t="s">
        <v>2079</v>
      </c>
      <c r="I925" s="42"/>
      <c r="J925" s="131">
        <f t="shared" si="74"/>
        <v>0</v>
      </c>
      <c r="K925" s="133" t="s">
        <v>85</v>
      </c>
      <c r="L925" s="41" t="s">
        <v>2558</v>
      </c>
      <c r="M925" s="134"/>
      <c r="N925" s="127"/>
      <c r="O925" s="127"/>
      <c r="P925" s="134">
        <f t="shared" si="70"/>
        <v>0</v>
      </c>
      <c r="Q925" s="136">
        <f t="shared" si="71"/>
        <v>0</v>
      </c>
      <c r="R925" s="58"/>
      <c r="S925" s="47"/>
      <c r="T925" s="47"/>
      <c r="U925" s="47"/>
      <c r="V925" s="47"/>
      <c r="W925" s="47"/>
      <c r="X925" s="139">
        <f t="shared" si="73"/>
        <v>0</v>
      </c>
      <c r="Y925" s="48"/>
      <c r="Z925" s="49"/>
      <c r="AA925" s="47"/>
      <c r="AB925" s="47"/>
      <c r="AC925" s="47"/>
      <c r="AD925" s="47"/>
      <c r="AE925" s="47"/>
      <c r="AF925" s="47"/>
      <c r="AG925" s="41"/>
      <c r="AH925" s="41"/>
      <c r="AI925" s="41"/>
      <c r="AJ925" s="41"/>
      <c r="AK925" s="51" t="e">
        <f>IF(#REF!="TERMINADO",100,100*(#REF!-M925+1)/P925)</f>
        <v>#REF!</v>
      </c>
      <c r="AL925" s="157"/>
      <c r="AM925" s="59"/>
      <c r="AN925" s="159"/>
      <c r="AO925" s="159"/>
      <c r="AP925" s="159"/>
      <c r="AQ925" s="41"/>
      <c r="AR925" s="107"/>
    </row>
    <row r="926" spans="1:44" s="167" customFormat="1" ht="17" thickTop="1" thickBot="1" x14ac:dyDescent="0.25">
      <c r="A926" s="185">
        <v>922</v>
      </c>
      <c r="B926" s="41"/>
      <c r="C926" s="39"/>
      <c r="D926" s="39"/>
      <c r="E926" s="40" t="s">
        <v>2558</v>
      </c>
      <c r="F926" s="129"/>
      <c r="G926" s="126"/>
      <c r="H926" s="41" t="s">
        <v>2079</v>
      </c>
      <c r="I926" s="42"/>
      <c r="J926" s="131">
        <f t="shared" si="74"/>
        <v>0</v>
      </c>
      <c r="K926" s="133" t="s">
        <v>85</v>
      </c>
      <c r="L926" s="41" t="s">
        <v>2558</v>
      </c>
      <c r="M926" s="134"/>
      <c r="N926" s="127"/>
      <c r="O926" s="127"/>
      <c r="P926" s="134">
        <f t="shared" si="70"/>
        <v>0</v>
      </c>
      <c r="Q926" s="136">
        <f t="shared" si="71"/>
        <v>0</v>
      </c>
      <c r="R926" s="58"/>
      <c r="S926" s="47"/>
      <c r="T926" s="47"/>
      <c r="U926" s="47"/>
      <c r="V926" s="47"/>
      <c r="W926" s="47"/>
      <c r="X926" s="139">
        <f t="shared" si="73"/>
        <v>0</v>
      </c>
      <c r="Y926" s="48"/>
      <c r="Z926" s="49"/>
      <c r="AA926" s="47"/>
      <c r="AB926" s="47"/>
      <c r="AC926" s="47"/>
      <c r="AD926" s="47"/>
      <c r="AE926" s="47"/>
      <c r="AF926" s="47"/>
      <c r="AG926" s="41"/>
      <c r="AH926" s="41"/>
      <c r="AI926" s="41"/>
      <c r="AJ926" s="41"/>
      <c r="AK926" s="51" t="e">
        <f>IF(#REF!="TERMINADO",100,100*(#REF!-M926+1)/P926)</f>
        <v>#REF!</v>
      </c>
      <c r="AL926" s="157"/>
      <c r="AM926" s="59"/>
      <c r="AN926" s="159"/>
      <c r="AO926" s="159"/>
      <c r="AP926" s="159"/>
      <c r="AQ926" s="41"/>
      <c r="AR926" s="107"/>
    </row>
    <row r="927" spans="1:44" s="167" customFormat="1" ht="17" thickTop="1" thickBot="1" x14ac:dyDescent="0.25">
      <c r="A927" s="185">
        <v>923</v>
      </c>
      <c r="B927" s="41"/>
      <c r="C927" s="39"/>
      <c r="D927" s="39"/>
      <c r="E927" s="40" t="s">
        <v>2558</v>
      </c>
      <c r="F927" s="129"/>
      <c r="G927" s="126"/>
      <c r="H927" s="41" t="s">
        <v>2079</v>
      </c>
      <c r="I927" s="42"/>
      <c r="J927" s="131">
        <f t="shared" si="74"/>
        <v>0</v>
      </c>
      <c r="K927" s="133" t="s">
        <v>85</v>
      </c>
      <c r="L927" s="41" t="s">
        <v>2558</v>
      </c>
      <c r="M927" s="134"/>
      <c r="N927" s="127"/>
      <c r="O927" s="127"/>
      <c r="P927" s="134">
        <f t="shared" si="70"/>
        <v>0</v>
      </c>
      <c r="Q927" s="136">
        <f t="shared" si="71"/>
        <v>0</v>
      </c>
      <c r="R927" s="58"/>
      <c r="S927" s="47"/>
      <c r="T927" s="47"/>
      <c r="U927" s="47"/>
      <c r="V927" s="47"/>
      <c r="W927" s="47"/>
      <c r="X927" s="139">
        <f t="shared" si="73"/>
        <v>0</v>
      </c>
      <c r="Y927" s="48"/>
      <c r="Z927" s="49"/>
      <c r="AA927" s="47"/>
      <c r="AB927" s="47"/>
      <c r="AC927" s="47"/>
      <c r="AD927" s="47"/>
      <c r="AE927" s="47"/>
      <c r="AF927" s="47"/>
      <c r="AG927" s="41"/>
      <c r="AH927" s="41"/>
      <c r="AI927" s="41"/>
      <c r="AJ927" s="41"/>
      <c r="AK927" s="51" t="e">
        <f>IF(#REF!="TERMINADO",100,100*(#REF!-M927+1)/P927)</f>
        <v>#REF!</v>
      </c>
      <c r="AL927" s="157"/>
      <c r="AM927" s="59"/>
      <c r="AN927" s="159"/>
      <c r="AO927" s="159"/>
      <c r="AP927" s="159"/>
      <c r="AQ927" s="41"/>
      <c r="AR927" s="107"/>
    </row>
    <row r="928" spans="1:44" s="167" customFormat="1" ht="17" thickTop="1" thickBot="1" x14ac:dyDescent="0.25">
      <c r="A928" s="185">
        <v>924</v>
      </c>
      <c r="B928" s="41"/>
      <c r="C928" s="39"/>
      <c r="D928" s="39"/>
      <c r="E928" s="40" t="s">
        <v>2558</v>
      </c>
      <c r="F928" s="129"/>
      <c r="G928" s="126"/>
      <c r="H928" s="41" t="s">
        <v>2079</v>
      </c>
      <c r="I928" s="42"/>
      <c r="J928" s="131">
        <f t="shared" si="74"/>
        <v>0</v>
      </c>
      <c r="K928" s="133" t="s">
        <v>85</v>
      </c>
      <c r="L928" s="41" t="s">
        <v>2558</v>
      </c>
      <c r="M928" s="134"/>
      <c r="N928" s="127"/>
      <c r="O928" s="127"/>
      <c r="P928" s="134">
        <f t="shared" si="70"/>
        <v>0</v>
      </c>
      <c r="Q928" s="136">
        <f t="shared" si="71"/>
        <v>0</v>
      </c>
      <c r="R928" s="58"/>
      <c r="S928" s="47"/>
      <c r="T928" s="47"/>
      <c r="U928" s="47"/>
      <c r="V928" s="47"/>
      <c r="W928" s="47"/>
      <c r="X928" s="139">
        <f t="shared" si="73"/>
        <v>0</v>
      </c>
      <c r="Y928" s="48"/>
      <c r="Z928" s="49"/>
      <c r="AA928" s="47"/>
      <c r="AB928" s="47"/>
      <c r="AC928" s="47"/>
      <c r="AD928" s="47"/>
      <c r="AE928" s="47"/>
      <c r="AF928" s="47"/>
      <c r="AG928" s="41"/>
      <c r="AH928" s="41"/>
      <c r="AI928" s="41"/>
      <c r="AJ928" s="41"/>
      <c r="AK928" s="51" t="e">
        <f>IF(#REF!="TERMINADO",100,100*(#REF!-M928+1)/P928)</f>
        <v>#REF!</v>
      </c>
      <c r="AL928" s="157"/>
      <c r="AM928" s="59"/>
      <c r="AN928" s="159"/>
      <c r="AO928" s="159"/>
      <c r="AP928" s="159"/>
      <c r="AQ928" s="41"/>
      <c r="AR928" s="107"/>
    </row>
    <row r="929" spans="1:44" s="167" customFormat="1" ht="17" thickTop="1" thickBot="1" x14ac:dyDescent="0.25">
      <c r="A929" s="185">
        <v>925</v>
      </c>
      <c r="B929" s="41"/>
      <c r="C929" s="39"/>
      <c r="D929" s="39"/>
      <c r="E929" s="40" t="s">
        <v>2558</v>
      </c>
      <c r="F929" s="129"/>
      <c r="G929" s="126"/>
      <c r="H929" s="41" t="s">
        <v>2079</v>
      </c>
      <c r="I929" s="42"/>
      <c r="J929" s="131">
        <f t="shared" si="74"/>
        <v>0</v>
      </c>
      <c r="K929" s="133" t="s">
        <v>85</v>
      </c>
      <c r="L929" s="41" t="s">
        <v>2558</v>
      </c>
      <c r="M929" s="134"/>
      <c r="N929" s="127"/>
      <c r="O929" s="127"/>
      <c r="P929" s="134">
        <f t="shared" si="70"/>
        <v>0</v>
      </c>
      <c r="Q929" s="136">
        <f t="shared" si="71"/>
        <v>0</v>
      </c>
      <c r="R929" s="58"/>
      <c r="S929" s="47"/>
      <c r="T929" s="47"/>
      <c r="U929" s="47"/>
      <c r="V929" s="47"/>
      <c r="W929" s="47"/>
      <c r="X929" s="139">
        <f t="shared" si="73"/>
        <v>0</v>
      </c>
      <c r="Y929" s="48"/>
      <c r="Z929" s="49"/>
      <c r="AA929" s="47"/>
      <c r="AB929" s="47"/>
      <c r="AC929" s="47"/>
      <c r="AD929" s="47"/>
      <c r="AE929" s="47"/>
      <c r="AF929" s="47"/>
      <c r="AG929" s="41"/>
      <c r="AH929" s="41"/>
      <c r="AI929" s="41"/>
      <c r="AJ929" s="41"/>
      <c r="AK929" s="51" t="e">
        <f>IF(#REF!="TERMINADO",100,100*(#REF!-M929+1)/P929)</f>
        <v>#REF!</v>
      </c>
      <c r="AL929" s="157"/>
      <c r="AM929" s="59"/>
      <c r="AN929" s="159"/>
      <c r="AO929" s="159"/>
      <c r="AP929" s="159"/>
      <c r="AQ929" s="41"/>
      <c r="AR929" s="107"/>
    </row>
    <row r="930" spans="1:44" s="167" customFormat="1" ht="17" thickTop="1" thickBot="1" x14ac:dyDescent="0.25">
      <c r="A930" s="185">
        <v>926</v>
      </c>
      <c r="B930" s="41"/>
      <c r="C930" s="39"/>
      <c r="D930" s="39"/>
      <c r="E930" s="40" t="s">
        <v>2558</v>
      </c>
      <c r="F930" s="129"/>
      <c r="G930" s="126"/>
      <c r="H930" s="41" t="s">
        <v>2079</v>
      </c>
      <c r="I930" s="42"/>
      <c r="J930" s="131">
        <f t="shared" si="74"/>
        <v>0</v>
      </c>
      <c r="K930" s="133" t="s">
        <v>85</v>
      </c>
      <c r="L930" s="41" t="s">
        <v>2558</v>
      </c>
      <c r="M930" s="134"/>
      <c r="N930" s="127"/>
      <c r="O930" s="127"/>
      <c r="P930" s="134">
        <f t="shared" si="70"/>
        <v>0</v>
      </c>
      <c r="Q930" s="136">
        <f t="shared" si="71"/>
        <v>0</v>
      </c>
      <c r="R930" s="58"/>
      <c r="S930" s="47"/>
      <c r="T930" s="47"/>
      <c r="U930" s="47"/>
      <c r="V930" s="47"/>
      <c r="W930" s="47"/>
      <c r="X930" s="139">
        <f t="shared" si="73"/>
        <v>0</v>
      </c>
      <c r="Y930" s="48"/>
      <c r="Z930" s="49"/>
      <c r="AA930" s="47"/>
      <c r="AB930" s="47"/>
      <c r="AC930" s="47"/>
      <c r="AD930" s="47"/>
      <c r="AE930" s="47"/>
      <c r="AF930" s="47"/>
      <c r="AG930" s="41"/>
      <c r="AH930" s="41"/>
      <c r="AI930" s="41"/>
      <c r="AJ930" s="41"/>
      <c r="AK930" s="51" t="e">
        <f>IF(#REF!="TERMINADO",100,100*(#REF!-M930+1)/P930)</f>
        <v>#REF!</v>
      </c>
      <c r="AL930" s="157"/>
      <c r="AM930" s="59"/>
      <c r="AN930" s="159"/>
      <c r="AO930" s="159"/>
      <c r="AP930" s="159"/>
      <c r="AQ930" s="41"/>
      <c r="AR930" s="107"/>
    </row>
    <row r="931" spans="1:44" s="167" customFormat="1" ht="17" thickTop="1" thickBot="1" x14ac:dyDescent="0.25">
      <c r="A931" s="185">
        <v>927</v>
      </c>
      <c r="B931" s="41"/>
      <c r="C931" s="39"/>
      <c r="D931" s="39"/>
      <c r="E931" s="40" t="s">
        <v>2558</v>
      </c>
      <c r="F931" s="129"/>
      <c r="G931" s="126"/>
      <c r="H931" s="41" t="s">
        <v>2079</v>
      </c>
      <c r="I931" s="42"/>
      <c r="J931" s="131">
        <f t="shared" si="74"/>
        <v>0</v>
      </c>
      <c r="K931" s="133" t="s">
        <v>85</v>
      </c>
      <c r="L931" s="41" t="s">
        <v>2558</v>
      </c>
      <c r="M931" s="134"/>
      <c r="N931" s="127"/>
      <c r="O931" s="127"/>
      <c r="P931" s="134">
        <f t="shared" si="70"/>
        <v>0</v>
      </c>
      <c r="Q931" s="136">
        <f t="shared" si="71"/>
        <v>0</v>
      </c>
      <c r="R931" s="58"/>
      <c r="S931" s="47"/>
      <c r="T931" s="47"/>
      <c r="U931" s="47"/>
      <c r="V931" s="47"/>
      <c r="W931" s="47"/>
      <c r="X931" s="139">
        <f t="shared" si="73"/>
        <v>0</v>
      </c>
      <c r="Y931" s="48"/>
      <c r="Z931" s="49"/>
      <c r="AA931" s="47"/>
      <c r="AB931" s="47"/>
      <c r="AC931" s="47"/>
      <c r="AD931" s="47"/>
      <c r="AE931" s="47"/>
      <c r="AF931" s="47"/>
      <c r="AG931" s="41"/>
      <c r="AH931" s="41"/>
      <c r="AI931" s="41"/>
      <c r="AJ931" s="41"/>
      <c r="AK931" s="51" t="e">
        <f>IF(#REF!="TERMINADO",100,100*(#REF!-M931+1)/P931)</f>
        <v>#REF!</v>
      </c>
      <c r="AL931" s="157"/>
      <c r="AM931" s="59"/>
      <c r="AN931" s="159"/>
      <c r="AO931" s="159"/>
      <c r="AP931" s="159"/>
      <c r="AQ931" s="41"/>
      <c r="AR931" s="107"/>
    </row>
    <row r="932" spans="1:44" s="167" customFormat="1" ht="17" thickTop="1" thickBot="1" x14ac:dyDescent="0.25">
      <c r="A932" s="185">
        <v>928</v>
      </c>
      <c r="B932" s="41"/>
      <c r="C932" s="39"/>
      <c r="D932" s="39"/>
      <c r="E932" s="40" t="s">
        <v>2558</v>
      </c>
      <c r="F932" s="129"/>
      <c r="G932" s="126"/>
      <c r="H932" s="41" t="s">
        <v>2079</v>
      </c>
      <c r="I932" s="42"/>
      <c r="J932" s="131">
        <f t="shared" si="74"/>
        <v>0</v>
      </c>
      <c r="K932" s="133" t="s">
        <v>85</v>
      </c>
      <c r="L932" s="41" t="s">
        <v>2558</v>
      </c>
      <c r="M932" s="134"/>
      <c r="N932" s="127"/>
      <c r="O932" s="127"/>
      <c r="P932" s="134">
        <f t="shared" si="70"/>
        <v>0</v>
      </c>
      <c r="Q932" s="136">
        <f t="shared" si="71"/>
        <v>0</v>
      </c>
      <c r="R932" s="58"/>
      <c r="S932" s="47"/>
      <c r="T932" s="47"/>
      <c r="U932" s="47"/>
      <c r="V932" s="47"/>
      <c r="W932" s="47"/>
      <c r="X932" s="139">
        <f t="shared" si="73"/>
        <v>0</v>
      </c>
      <c r="Y932" s="48"/>
      <c r="Z932" s="49"/>
      <c r="AA932" s="47"/>
      <c r="AB932" s="47"/>
      <c r="AC932" s="47"/>
      <c r="AD932" s="47"/>
      <c r="AE932" s="47"/>
      <c r="AF932" s="47"/>
      <c r="AG932" s="41"/>
      <c r="AH932" s="41"/>
      <c r="AI932" s="41"/>
      <c r="AJ932" s="41"/>
      <c r="AK932" s="51" t="e">
        <f>IF(#REF!="TERMINADO",100,100*(#REF!-M932+1)/P932)</f>
        <v>#REF!</v>
      </c>
      <c r="AL932" s="157"/>
      <c r="AM932" s="59"/>
      <c r="AN932" s="159"/>
      <c r="AO932" s="159"/>
      <c r="AP932" s="159"/>
      <c r="AQ932" s="41"/>
      <c r="AR932" s="107"/>
    </row>
    <row r="933" spans="1:44" s="167" customFormat="1" ht="17" thickTop="1" thickBot="1" x14ac:dyDescent="0.25">
      <c r="A933" s="185">
        <v>929</v>
      </c>
      <c r="B933" s="41"/>
      <c r="C933" s="39"/>
      <c r="D933" s="39"/>
      <c r="E933" s="40" t="s">
        <v>2558</v>
      </c>
      <c r="F933" s="129"/>
      <c r="G933" s="126"/>
      <c r="H933" s="41" t="s">
        <v>2079</v>
      </c>
      <c r="I933" s="42"/>
      <c r="J933" s="131">
        <f t="shared" si="74"/>
        <v>0</v>
      </c>
      <c r="K933" s="133" t="s">
        <v>85</v>
      </c>
      <c r="L933" s="41" t="s">
        <v>2558</v>
      </c>
      <c r="M933" s="134"/>
      <c r="N933" s="127"/>
      <c r="O933" s="127"/>
      <c r="P933" s="134">
        <f t="shared" si="70"/>
        <v>0</v>
      </c>
      <c r="Q933" s="136">
        <f t="shared" si="71"/>
        <v>0</v>
      </c>
      <c r="R933" s="58"/>
      <c r="S933" s="47"/>
      <c r="T933" s="47"/>
      <c r="U933" s="47"/>
      <c r="V933" s="47"/>
      <c r="W933" s="47"/>
      <c r="X933" s="139">
        <f t="shared" si="73"/>
        <v>0</v>
      </c>
      <c r="Y933" s="48"/>
      <c r="Z933" s="49"/>
      <c r="AA933" s="47"/>
      <c r="AB933" s="47"/>
      <c r="AC933" s="47"/>
      <c r="AD933" s="47"/>
      <c r="AE933" s="47"/>
      <c r="AF933" s="47"/>
      <c r="AG933" s="41"/>
      <c r="AH933" s="41"/>
      <c r="AI933" s="41"/>
      <c r="AJ933" s="41"/>
      <c r="AK933" s="51" t="e">
        <f>IF(#REF!="TERMINADO",100,100*(#REF!-M933+1)/P933)</f>
        <v>#REF!</v>
      </c>
      <c r="AL933" s="157"/>
      <c r="AM933" s="59"/>
      <c r="AN933" s="159"/>
      <c r="AO933" s="159"/>
      <c r="AP933" s="159"/>
      <c r="AQ933" s="41"/>
      <c r="AR933" s="107"/>
    </row>
    <row r="934" spans="1:44" s="167" customFormat="1" ht="17" thickTop="1" thickBot="1" x14ac:dyDescent="0.25">
      <c r="A934" s="185">
        <v>930</v>
      </c>
      <c r="B934" s="41"/>
      <c r="C934" s="39"/>
      <c r="D934" s="39"/>
      <c r="E934" s="40" t="s">
        <v>2558</v>
      </c>
      <c r="F934" s="129"/>
      <c r="G934" s="126"/>
      <c r="H934" s="41" t="s">
        <v>2079</v>
      </c>
      <c r="I934" s="42"/>
      <c r="J934" s="131">
        <f t="shared" si="74"/>
        <v>0</v>
      </c>
      <c r="K934" s="133" t="s">
        <v>85</v>
      </c>
      <c r="L934" s="41" t="s">
        <v>2558</v>
      </c>
      <c r="M934" s="134"/>
      <c r="N934" s="127"/>
      <c r="O934" s="127"/>
      <c r="P934" s="134">
        <f t="shared" si="70"/>
        <v>0</v>
      </c>
      <c r="Q934" s="136">
        <f t="shared" si="71"/>
        <v>0</v>
      </c>
      <c r="R934" s="58"/>
      <c r="S934" s="47"/>
      <c r="T934" s="47"/>
      <c r="U934" s="47"/>
      <c r="V934" s="47"/>
      <c r="W934" s="47"/>
      <c r="X934" s="139">
        <f t="shared" si="73"/>
        <v>0</v>
      </c>
      <c r="Y934" s="48"/>
      <c r="Z934" s="49"/>
      <c r="AA934" s="47"/>
      <c r="AB934" s="47"/>
      <c r="AC934" s="47"/>
      <c r="AD934" s="47"/>
      <c r="AE934" s="47"/>
      <c r="AF934" s="47"/>
      <c r="AG934" s="41"/>
      <c r="AH934" s="41"/>
      <c r="AI934" s="41"/>
      <c r="AJ934" s="41"/>
      <c r="AK934" s="51" t="e">
        <f>IF(#REF!="TERMINADO",100,100*(#REF!-M934+1)/P934)</f>
        <v>#REF!</v>
      </c>
      <c r="AL934" s="157"/>
      <c r="AM934" s="59"/>
      <c r="AN934" s="159"/>
      <c r="AO934" s="159"/>
      <c r="AP934" s="159"/>
      <c r="AQ934" s="41"/>
      <c r="AR934" s="107"/>
    </row>
    <row r="935" spans="1:44" s="167" customFormat="1" ht="17" thickTop="1" thickBot="1" x14ac:dyDescent="0.25">
      <c r="A935" s="185">
        <v>931</v>
      </c>
      <c r="B935" s="41"/>
      <c r="C935" s="39"/>
      <c r="D935" s="39"/>
      <c r="E935" s="40" t="s">
        <v>2558</v>
      </c>
      <c r="F935" s="129"/>
      <c r="G935" s="126"/>
      <c r="H935" s="41" t="s">
        <v>2079</v>
      </c>
      <c r="I935" s="42"/>
      <c r="J935" s="131">
        <f t="shared" si="74"/>
        <v>0</v>
      </c>
      <c r="K935" s="133" t="s">
        <v>85</v>
      </c>
      <c r="L935" s="41" t="s">
        <v>2558</v>
      </c>
      <c r="M935" s="134"/>
      <c r="N935" s="127"/>
      <c r="O935" s="127"/>
      <c r="P935" s="134">
        <f t="shared" si="70"/>
        <v>0</v>
      </c>
      <c r="Q935" s="136">
        <f t="shared" si="71"/>
        <v>0</v>
      </c>
      <c r="R935" s="58"/>
      <c r="S935" s="47"/>
      <c r="T935" s="47"/>
      <c r="U935" s="47"/>
      <c r="V935" s="47"/>
      <c r="W935" s="47"/>
      <c r="X935" s="139">
        <f t="shared" si="73"/>
        <v>0</v>
      </c>
      <c r="Y935" s="48"/>
      <c r="Z935" s="49"/>
      <c r="AA935" s="47"/>
      <c r="AB935" s="47"/>
      <c r="AC935" s="47"/>
      <c r="AD935" s="47"/>
      <c r="AE935" s="47"/>
      <c r="AF935" s="47"/>
      <c r="AG935" s="41"/>
      <c r="AH935" s="41"/>
      <c r="AI935" s="41"/>
      <c r="AJ935" s="41"/>
      <c r="AK935" s="51" t="e">
        <f>IF(#REF!="TERMINADO",100,100*(#REF!-M935+1)/P935)</f>
        <v>#REF!</v>
      </c>
      <c r="AL935" s="157"/>
      <c r="AM935" s="59"/>
      <c r="AN935" s="159"/>
      <c r="AO935" s="159"/>
      <c r="AP935" s="159"/>
      <c r="AQ935" s="41"/>
      <c r="AR935" s="107"/>
    </row>
    <row r="936" spans="1:44" s="167" customFormat="1" ht="17" thickTop="1" thickBot="1" x14ac:dyDescent="0.25">
      <c r="A936" s="185">
        <v>932</v>
      </c>
      <c r="B936" s="41"/>
      <c r="C936" s="39"/>
      <c r="D936" s="39"/>
      <c r="E936" s="40" t="s">
        <v>2558</v>
      </c>
      <c r="F936" s="129"/>
      <c r="G936" s="126"/>
      <c r="H936" s="41" t="s">
        <v>2079</v>
      </c>
      <c r="I936" s="42"/>
      <c r="J936" s="131">
        <f t="shared" si="74"/>
        <v>0</v>
      </c>
      <c r="K936" s="133" t="s">
        <v>85</v>
      </c>
      <c r="L936" s="41" t="s">
        <v>2558</v>
      </c>
      <c r="M936" s="134"/>
      <c r="N936" s="127"/>
      <c r="O936" s="127"/>
      <c r="P936" s="134">
        <f t="shared" si="70"/>
        <v>0</v>
      </c>
      <c r="Q936" s="136">
        <f t="shared" si="71"/>
        <v>0</v>
      </c>
      <c r="R936" s="58"/>
      <c r="S936" s="47"/>
      <c r="T936" s="47"/>
      <c r="U936" s="47"/>
      <c r="V936" s="47"/>
      <c r="W936" s="47"/>
      <c r="X936" s="139">
        <f t="shared" si="73"/>
        <v>0</v>
      </c>
      <c r="Y936" s="48"/>
      <c r="Z936" s="49"/>
      <c r="AA936" s="47"/>
      <c r="AB936" s="47"/>
      <c r="AC936" s="47"/>
      <c r="AD936" s="47"/>
      <c r="AE936" s="47"/>
      <c r="AF936" s="47"/>
      <c r="AG936" s="41"/>
      <c r="AH936" s="41"/>
      <c r="AI936" s="41"/>
      <c r="AJ936" s="41"/>
      <c r="AK936" s="51" t="e">
        <f>IF(#REF!="TERMINADO",100,100*(#REF!-M936+1)/P936)</f>
        <v>#REF!</v>
      </c>
      <c r="AL936" s="157"/>
      <c r="AM936" s="59"/>
      <c r="AN936" s="159"/>
      <c r="AO936" s="159"/>
      <c r="AP936" s="159"/>
      <c r="AQ936" s="41"/>
      <c r="AR936" s="107"/>
    </row>
    <row r="937" spans="1:44" s="167" customFormat="1" ht="17" thickTop="1" thickBot="1" x14ac:dyDescent="0.25">
      <c r="A937" s="185">
        <v>933</v>
      </c>
      <c r="B937" s="41"/>
      <c r="C937" s="39"/>
      <c r="D937" s="39"/>
      <c r="E937" s="40" t="s">
        <v>2558</v>
      </c>
      <c r="F937" s="129"/>
      <c r="G937" s="126"/>
      <c r="H937" s="41" t="s">
        <v>2079</v>
      </c>
      <c r="I937" s="42"/>
      <c r="J937" s="131">
        <f t="shared" si="74"/>
        <v>0</v>
      </c>
      <c r="K937" s="133" t="s">
        <v>85</v>
      </c>
      <c r="L937" s="41" t="s">
        <v>2558</v>
      </c>
      <c r="M937" s="134"/>
      <c r="N937" s="127"/>
      <c r="O937" s="127"/>
      <c r="P937" s="134">
        <f t="shared" si="70"/>
        <v>0</v>
      </c>
      <c r="Q937" s="136">
        <f t="shared" si="71"/>
        <v>0</v>
      </c>
      <c r="R937" s="58"/>
      <c r="S937" s="47"/>
      <c r="T937" s="47"/>
      <c r="U937" s="47"/>
      <c r="V937" s="47"/>
      <c r="W937" s="47"/>
      <c r="X937" s="139">
        <f t="shared" si="73"/>
        <v>0</v>
      </c>
      <c r="Y937" s="48"/>
      <c r="Z937" s="49"/>
      <c r="AA937" s="47"/>
      <c r="AB937" s="47"/>
      <c r="AC937" s="47"/>
      <c r="AD937" s="47"/>
      <c r="AE937" s="47"/>
      <c r="AF937" s="47"/>
      <c r="AG937" s="41"/>
      <c r="AH937" s="41"/>
      <c r="AI937" s="41"/>
      <c r="AJ937" s="41"/>
      <c r="AK937" s="51" t="e">
        <f>IF(#REF!="TERMINADO",100,100*(#REF!-M937+1)/P937)</f>
        <v>#REF!</v>
      </c>
      <c r="AL937" s="157"/>
      <c r="AM937" s="59"/>
      <c r="AN937" s="159"/>
      <c r="AO937" s="159"/>
      <c r="AP937" s="159"/>
      <c r="AQ937" s="41"/>
      <c r="AR937" s="107"/>
    </row>
    <row r="938" spans="1:44" s="167" customFormat="1" ht="17" thickTop="1" thickBot="1" x14ac:dyDescent="0.25">
      <c r="A938" s="185">
        <v>934</v>
      </c>
      <c r="B938" s="41"/>
      <c r="C938" s="39"/>
      <c r="D938" s="39"/>
      <c r="E938" s="40" t="s">
        <v>2558</v>
      </c>
      <c r="F938" s="129"/>
      <c r="G938" s="126"/>
      <c r="H938" s="41" t="s">
        <v>2079</v>
      </c>
      <c r="I938" s="42"/>
      <c r="J938" s="131">
        <f t="shared" si="74"/>
        <v>0</v>
      </c>
      <c r="K938" s="133" t="s">
        <v>85</v>
      </c>
      <c r="L938" s="41" t="s">
        <v>2558</v>
      </c>
      <c r="M938" s="134"/>
      <c r="N938" s="127"/>
      <c r="O938" s="127"/>
      <c r="P938" s="134">
        <f t="shared" si="70"/>
        <v>0</v>
      </c>
      <c r="Q938" s="136">
        <f t="shared" si="71"/>
        <v>0</v>
      </c>
      <c r="R938" s="58"/>
      <c r="S938" s="47"/>
      <c r="T938" s="47"/>
      <c r="U938" s="47"/>
      <c r="V938" s="47"/>
      <c r="W938" s="47"/>
      <c r="X938" s="139">
        <f t="shared" si="73"/>
        <v>0</v>
      </c>
      <c r="Y938" s="48"/>
      <c r="Z938" s="49"/>
      <c r="AA938" s="47"/>
      <c r="AB938" s="47"/>
      <c r="AC938" s="47"/>
      <c r="AD938" s="47"/>
      <c r="AE938" s="47"/>
      <c r="AF938" s="47"/>
      <c r="AG938" s="41"/>
      <c r="AH938" s="41"/>
      <c r="AI938" s="41"/>
      <c r="AJ938" s="41"/>
      <c r="AK938" s="51" t="e">
        <f>IF(#REF!="TERMINADO",100,100*(#REF!-M938+1)/P938)</f>
        <v>#REF!</v>
      </c>
      <c r="AL938" s="157"/>
      <c r="AM938" s="59"/>
      <c r="AN938" s="159"/>
      <c r="AO938" s="159"/>
      <c r="AP938" s="159"/>
      <c r="AQ938" s="41"/>
      <c r="AR938" s="107"/>
    </row>
    <row r="939" spans="1:44" s="167" customFormat="1" ht="17" thickTop="1" thickBot="1" x14ac:dyDescent="0.25">
      <c r="A939" s="185">
        <v>935</v>
      </c>
      <c r="B939" s="41"/>
      <c r="C939" s="39"/>
      <c r="D939" s="39"/>
      <c r="E939" s="40" t="s">
        <v>2558</v>
      </c>
      <c r="F939" s="129"/>
      <c r="G939" s="126"/>
      <c r="H939" s="41" t="s">
        <v>2079</v>
      </c>
      <c r="I939" s="42"/>
      <c r="J939" s="131">
        <f t="shared" si="74"/>
        <v>0</v>
      </c>
      <c r="K939" s="133" t="s">
        <v>85</v>
      </c>
      <c r="L939" s="41" t="s">
        <v>2558</v>
      </c>
      <c r="M939" s="134"/>
      <c r="N939" s="127"/>
      <c r="O939" s="127"/>
      <c r="P939" s="134">
        <f t="shared" si="70"/>
        <v>0</v>
      </c>
      <c r="Q939" s="136">
        <f t="shared" si="71"/>
        <v>0</v>
      </c>
      <c r="R939" s="58"/>
      <c r="S939" s="47"/>
      <c r="T939" s="47"/>
      <c r="U939" s="47"/>
      <c r="V939" s="47"/>
      <c r="W939" s="47"/>
      <c r="X939" s="139">
        <f t="shared" si="73"/>
        <v>0</v>
      </c>
      <c r="Y939" s="48"/>
      <c r="Z939" s="49"/>
      <c r="AA939" s="47"/>
      <c r="AB939" s="47"/>
      <c r="AC939" s="47"/>
      <c r="AD939" s="47"/>
      <c r="AE939" s="47"/>
      <c r="AF939" s="47"/>
      <c r="AG939" s="41"/>
      <c r="AH939" s="41"/>
      <c r="AI939" s="41"/>
      <c r="AJ939" s="41"/>
      <c r="AK939" s="51" t="e">
        <f>IF(#REF!="TERMINADO",100,100*(#REF!-M939+1)/P939)</f>
        <v>#REF!</v>
      </c>
      <c r="AL939" s="157"/>
      <c r="AM939" s="59"/>
      <c r="AN939" s="159"/>
      <c r="AO939" s="159"/>
      <c r="AP939" s="159"/>
      <c r="AQ939" s="41"/>
      <c r="AR939" s="107"/>
    </row>
    <row r="940" spans="1:44" s="167" customFormat="1" ht="17" thickTop="1" thickBot="1" x14ac:dyDescent="0.25">
      <c r="A940" s="185">
        <v>936</v>
      </c>
      <c r="B940" s="41"/>
      <c r="C940" s="39"/>
      <c r="D940" s="39"/>
      <c r="E940" s="40" t="s">
        <v>2558</v>
      </c>
      <c r="F940" s="129"/>
      <c r="G940" s="126"/>
      <c r="H940" s="41" t="s">
        <v>2079</v>
      </c>
      <c r="I940" s="42"/>
      <c r="J940" s="131">
        <f t="shared" si="74"/>
        <v>0</v>
      </c>
      <c r="K940" s="133" t="s">
        <v>85</v>
      </c>
      <c r="L940" s="41" t="s">
        <v>2558</v>
      </c>
      <c r="M940" s="134"/>
      <c r="N940" s="127"/>
      <c r="O940" s="127"/>
      <c r="P940" s="134">
        <f t="shared" ref="P940:P1000" si="75">N940-M940</f>
        <v>0</v>
      </c>
      <c r="Q940" s="136">
        <f t="shared" ref="Q940:Q1002" si="76">+P940/30</f>
        <v>0</v>
      </c>
      <c r="R940" s="58"/>
      <c r="S940" s="47"/>
      <c r="T940" s="47"/>
      <c r="U940" s="47"/>
      <c r="V940" s="47"/>
      <c r="W940" s="47"/>
      <c r="X940" s="139">
        <f t="shared" si="73"/>
        <v>0</v>
      </c>
      <c r="Y940" s="48"/>
      <c r="Z940" s="49"/>
      <c r="AA940" s="47"/>
      <c r="AB940" s="47"/>
      <c r="AC940" s="47"/>
      <c r="AD940" s="47"/>
      <c r="AE940" s="47"/>
      <c r="AF940" s="47"/>
      <c r="AG940" s="41"/>
      <c r="AH940" s="41"/>
      <c r="AI940" s="41"/>
      <c r="AJ940" s="41"/>
      <c r="AK940" s="51" t="e">
        <f>IF(#REF!="TERMINADO",100,100*(#REF!-M940+1)/P940)</f>
        <v>#REF!</v>
      </c>
      <c r="AL940" s="157"/>
      <c r="AM940" s="59"/>
      <c r="AN940" s="159"/>
      <c r="AO940" s="159"/>
      <c r="AP940" s="159"/>
      <c r="AQ940" s="41"/>
      <c r="AR940" s="107"/>
    </row>
    <row r="941" spans="1:44" s="167" customFormat="1" ht="17" thickTop="1" thickBot="1" x14ac:dyDescent="0.25">
      <c r="A941" s="185">
        <v>937</v>
      </c>
      <c r="B941" s="41"/>
      <c r="C941" s="39"/>
      <c r="D941" s="39"/>
      <c r="E941" s="40" t="s">
        <v>2558</v>
      </c>
      <c r="F941" s="129"/>
      <c r="G941" s="126"/>
      <c r="H941" s="41" t="s">
        <v>2079</v>
      </c>
      <c r="I941" s="42"/>
      <c r="J941" s="131">
        <f t="shared" si="74"/>
        <v>0</v>
      </c>
      <c r="K941" s="133" t="s">
        <v>85</v>
      </c>
      <c r="L941" s="41" t="s">
        <v>2558</v>
      </c>
      <c r="M941" s="134"/>
      <c r="N941" s="127"/>
      <c r="O941" s="127"/>
      <c r="P941" s="134">
        <f t="shared" si="75"/>
        <v>0</v>
      </c>
      <c r="Q941" s="136">
        <f t="shared" si="76"/>
        <v>0</v>
      </c>
      <c r="R941" s="58"/>
      <c r="S941" s="47"/>
      <c r="T941" s="47"/>
      <c r="U941" s="47"/>
      <c r="V941" s="47"/>
      <c r="W941" s="47"/>
      <c r="X941" s="139">
        <f t="shared" si="73"/>
        <v>0</v>
      </c>
      <c r="Y941" s="48"/>
      <c r="Z941" s="49"/>
      <c r="AA941" s="47"/>
      <c r="AB941" s="47"/>
      <c r="AC941" s="47"/>
      <c r="AD941" s="47"/>
      <c r="AE941" s="47"/>
      <c r="AF941" s="47"/>
      <c r="AG941" s="41"/>
      <c r="AH941" s="41"/>
      <c r="AI941" s="41"/>
      <c r="AJ941" s="41"/>
      <c r="AK941" s="51" t="e">
        <f>IF(#REF!="TERMINADO",100,100*(#REF!-M941+1)/P941)</f>
        <v>#REF!</v>
      </c>
      <c r="AL941" s="157"/>
      <c r="AM941" s="59"/>
      <c r="AN941" s="159"/>
      <c r="AO941" s="159"/>
      <c r="AP941" s="159"/>
      <c r="AQ941" s="41"/>
      <c r="AR941" s="107"/>
    </row>
    <row r="942" spans="1:44" s="167" customFormat="1" ht="17" thickTop="1" thickBot="1" x14ac:dyDescent="0.25">
      <c r="A942" s="185">
        <v>938</v>
      </c>
      <c r="B942" s="41"/>
      <c r="C942" s="39"/>
      <c r="D942" s="39"/>
      <c r="E942" s="40" t="s">
        <v>2558</v>
      </c>
      <c r="F942" s="129"/>
      <c r="G942" s="126"/>
      <c r="H942" s="41" t="s">
        <v>2079</v>
      </c>
      <c r="I942" s="42"/>
      <c r="J942" s="131">
        <f t="shared" si="74"/>
        <v>0</v>
      </c>
      <c r="K942" s="133" t="s">
        <v>85</v>
      </c>
      <c r="L942" s="41" t="s">
        <v>2558</v>
      </c>
      <c r="M942" s="134"/>
      <c r="N942" s="127"/>
      <c r="O942" s="127"/>
      <c r="P942" s="134">
        <f t="shared" si="75"/>
        <v>0</v>
      </c>
      <c r="Q942" s="136">
        <f t="shared" si="76"/>
        <v>0</v>
      </c>
      <c r="R942" s="58"/>
      <c r="S942" s="47"/>
      <c r="T942" s="47"/>
      <c r="U942" s="47"/>
      <c r="V942" s="47"/>
      <c r="W942" s="47"/>
      <c r="X942" s="139">
        <f t="shared" si="73"/>
        <v>0</v>
      </c>
      <c r="Y942" s="48"/>
      <c r="Z942" s="49"/>
      <c r="AA942" s="47"/>
      <c r="AB942" s="47"/>
      <c r="AC942" s="47"/>
      <c r="AD942" s="47"/>
      <c r="AE942" s="47"/>
      <c r="AF942" s="47"/>
      <c r="AG942" s="41"/>
      <c r="AH942" s="41"/>
      <c r="AI942" s="41"/>
      <c r="AJ942" s="41"/>
      <c r="AK942" s="51" t="e">
        <f>IF(#REF!="TERMINADO",100,100*(#REF!-M942+1)/P942)</f>
        <v>#REF!</v>
      </c>
      <c r="AL942" s="157"/>
      <c r="AM942" s="59"/>
      <c r="AN942" s="159"/>
      <c r="AO942" s="159"/>
      <c r="AP942" s="159"/>
      <c r="AQ942" s="41"/>
      <c r="AR942" s="107"/>
    </row>
    <row r="943" spans="1:44" s="167" customFormat="1" ht="17" thickTop="1" thickBot="1" x14ac:dyDescent="0.25">
      <c r="A943" s="185">
        <v>939</v>
      </c>
      <c r="B943" s="41"/>
      <c r="C943" s="39"/>
      <c r="D943" s="39"/>
      <c r="E943" s="40" t="s">
        <v>2558</v>
      </c>
      <c r="F943" s="129"/>
      <c r="G943" s="126"/>
      <c r="H943" s="41" t="s">
        <v>2079</v>
      </c>
      <c r="I943" s="42"/>
      <c r="J943" s="131">
        <f t="shared" si="74"/>
        <v>0</v>
      </c>
      <c r="K943" s="133" t="s">
        <v>85</v>
      </c>
      <c r="L943" s="41" t="s">
        <v>2558</v>
      </c>
      <c r="M943" s="134"/>
      <c r="N943" s="127"/>
      <c r="O943" s="127"/>
      <c r="P943" s="134">
        <f t="shared" si="75"/>
        <v>0</v>
      </c>
      <c r="Q943" s="136">
        <f t="shared" si="76"/>
        <v>0</v>
      </c>
      <c r="R943" s="58"/>
      <c r="S943" s="47"/>
      <c r="T943" s="47"/>
      <c r="U943" s="47"/>
      <c r="V943" s="47"/>
      <c r="W943" s="47"/>
      <c r="X943" s="139">
        <f t="shared" si="73"/>
        <v>0</v>
      </c>
      <c r="Y943" s="48"/>
      <c r="Z943" s="49"/>
      <c r="AA943" s="47"/>
      <c r="AB943" s="47"/>
      <c r="AC943" s="47"/>
      <c r="AD943" s="47"/>
      <c r="AE943" s="47"/>
      <c r="AF943" s="47"/>
      <c r="AG943" s="41"/>
      <c r="AH943" s="41"/>
      <c r="AI943" s="41"/>
      <c r="AJ943" s="41"/>
      <c r="AK943" s="51" t="e">
        <f>IF(#REF!="TERMINADO",100,100*(#REF!-M943+1)/P943)</f>
        <v>#REF!</v>
      </c>
      <c r="AL943" s="157"/>
      <c r="AM943" s="59"/>
      <c r="AN943" s="159"/>
      <c r="AO943" s="159"/>
      <c r="AP943" s="159"/>
      <c r="AQ943" s="41"/>
      <c r="AR943" s="107"/>
    </row>
    <row r="944" spans="1:44" s="167" customFormat="1" ht="17" thickTop="1" thickBot="1" x14ac:dyDescent="0.25">
      <c r="A944" s="185">
        <v>940</v>
      </c>
      <c r="B944" s="41"/>
      <c r="C944" s="39"/>
      <c r="D944" s="39"/>
      <c r="E944" s="40" t="s">
        <v>2558</v>
      </c>
      <c r="F944" s="129"/>
      <c r="G944" s="126"/>
      <c r="H944" s="41" t="s">
        <v>2079</v>
      </c>
      <c r="I944" s="42"/>
      <c r="J944" s="131">
        <f t="shared" ref="J944:J975" si="77">+I944+Z944+AB944+AD944+AF944</f>
        <v>0</v>
      </c>
      <c r="K944" s="133" t="s">
        <v>85</v>
      </c>
      <c r="L944" s="41" t="s">
        <v>2558</v>
      </c>
      <c r="M944" s="134"/>
      <c r="N944" s="127"/>
      <c r="O944" s="127"/>
      <c r="P944" s="134">
        <f t="shared" si="75"/>
        <v>0</v>
      </c>
      <c r="Q944" s="136">
        <f t="shared" si="76"/>
        <v>0</v>
      </c>
      <c r="R944" s="58"/>
      <c r="S944" s="47"/>
      <c r="T944" s="47"/>
      <c r="U944" s="47"/>
      <c r="V944" s="47"/>
      <c r="W944" s="47"/>
      <c r="X944" s="139">
        <f t="shared" si="73"/>
        <v>0</v>
      </c>
      <c r="Y944" s="48"/>
      <c r="Z944" s="49"/>
      <c r="AA944" s="47"/>
      <c r="AB944" s="47"/>
      <c r="AC944" s="47"/>
      <c r="AD944" s="47"/>
      <c r="AE944" s="47"/>
      <c r="AF944" s="47"/>
      <c r="AG944" s="41"/>
      <c r="AH944" s="41"/>
      <c r="AI944" s="41"/>
      <c r="AJ944" s="41"/>
      <c r="AK944" s="51" t="e">
        <f>IF(#REF!="TERMINADO",100,100*(#REF!-M944+1)/P944)</f>
        <v>#REF!</v>
      </c>
      <c r="AL944" s="157"/>
      <c r="AM944" s="59"/>
      <c r="AN944" s="159"/>
      <c r="AO944" s="159"/>
      <c r="AP944" s="159"/>
      <c r="AQ944" s="41"/>
      <c r="AR944" s="107"/>
    </row>
    <row r="945" spans="1:43" s="167" customFormat="1" ht="17" thickTop="1" thickBot="1" x14ac:dyDescent="0.25">
      <c r="A945" s="185">
        <v>941</v>
      </c>
      <c r="B945" s="41"/>
      <c r="C945" s="39"/>
      <c r="D945" s="39"/>
      <c r="E945" s="40" t="s">
        <v>2558</v>
      </c>
      <c r="F945" s="129"/>
      <c r="G945" s="126"/>
      <c r="H945" s="41" t="s">
        <v>2079</v>
      </c>
      <c r="I945" s="42"/>
      <c r="J945" s="131">
        <f t="shared" si="77"/>
        <v>0</v>
      </c>
      <c r="K945" s="133" t="s">
        <v>85</v>
      </c>
      <c r="L945" s="41" t="s">
        <v>2558</v>
      </c>
      <c r="M945" s="134"/>
      <c r="N945" s="127"/>
      <c r="O945" s="127"/>
      <c r="P945" s="134">
        <f t="shared" si="75"/>
        <v>0</v>
      </c>
      <c r="Q945" s="136">
        <f t="shared" si="76"/>
        <v>0</v>
      </c>
      <c r="R945" s="58"/>
      <c r="S945" s="47"/>
      <c r="T945" s="47"/>
      <c r="U945" s="47"/>
      <c r="V945" s="47"/>
      <c r="W945" s="47"/>
      <c r="X945" s="139">
        <f t="shared" si="73"/>
        <v>0</v>
      </c>
      <c r="Y945" s="48"/>
      <c r="Z945" s="49"/>
      <c r="AA945" s="47"/>
      <c r="AB945" s="47"/>
      <c r="AC945" s="47"/>
      <c r="AD945" s="47"/>
      <c r="AE945" s="47"/>
      <c r="AF945" s="47"/>
      <c r="AG945" s="41"/>
      <c r="AH945" s="41"/>
      <c r="AI945" s="41"/>
      <c r="AJ945" s="41"/>
      <c r="AK945" s="51" t="e">
        <f>IF(#REF!="TERMINADO",100,100*(#REF!-M945+1)/P945)</f>
        <v>#REF!</v>
      </c>
      <c r="AL945" s="157"/>
      <c r="AM945" s="59"/>
      <c r="AN945" s="181"/>
      <c r="AO945" s="181"/>
      <c r="AP945" s="181"/>
      <c r="AQ945" s="182"/>
    </row>
    <row r="946" spans="1:43" s="167" customFormat="1" ht="17" thickTop="1" thickBot="1" x14ac:dyDescent="0.25">
      <c r="A946" s="185">
        <v>942</v>
      </c>
      <c r="B946" s="41"/>
      <c r="C946" s="39"/>
      <c r="D946" s="39"/>
      <c r="E946" s="40" t="s">
        <v>2558</v>
      </c>
      <c r="F946" s="129"/>
      <c r="G946" s="126"/>
      <c r="H946" s="41" t="s">
        <v>2079</v>
      </c>
      <c r="I946" s="42"/>
      <c r="J946" s="131">
        <f t="shared" si="77"/>
        <v>0</v>
      </c>
      <c r="K946" s="133" t="s">
        <v>85</v>
      </c>
      <c r="L946" s="41" t="s">
        <v>2558</v>
      </c>
      <c r="M946" s="134"/>
      <c r="N946" s="127"/>
      <c r="O946" s="127"/>
      <c r="P946" s="134">
        <f t="shared" si="75"/>
        <v>0</v>
      </c>
      <c r="Q946" s="136">
        <f t="shared" si="76"/>
        <v>0</v>
      </c>
      <c r="R946" s="58"/>
      <c r="S946" s="47"/>
      <c r="T946" s="47"/>
      <c r="U946" s="47"/>
      <c r="V946" s="47"/>
      <c r="W946" s="47"/>
      <c r="X946" s="139">
        <f t="shared" si="73"/>
        <v>0</v>
      </c>
      <c r="Y946" s="48"/>
      <c r="Z946" s="49"/>
      <c r="AA946" s="47"/>
      <c r="AB946" s="47"/>
      <c r="AC946" s="47"/>
      <c r="AD946" s="47"/>
      <c r="AE946" s="47"/>
      <c r="AF946" s="47"/>
      <c r="AG946" s="41"/>
      <c r="AH946" s="41"/>
      <c r="AI946" s="41"/>
      <c r="AJ946" s="41"/>
      <c r="AK946" s="51" t="e">
        <f>IF(#REF!="TERMINADO",100,100*(#REF!-M946+1)/P946)</f>
        <v>#REF!</v>
      </c>
      <c r="AL946" s="157"/>
      <c r="AM946" s="59"/>
      <c r="AN946" s="181"/>
      <c r="AO946" s="181"/>
      <c r="AP946" s="181"/>
      <c r="AQ946" s="182"/>
    </row>
    <row r="947" spans="1:43" s="167" customFormat="1" ht="17" thickTop="1" thickBot="1" x14ac:dyDescent="0.25">
      <c r="A947" s="185">
        <v>943</v>
      </c>
      <c r="B947" s="41"/>
      <c r="C947" s="39"/>
      <c r="D947" s="39"/>
      <c r="E947" s="40" t="s">
        <v>2558</v>
      </c>
      <c r="F947" s="129"/>
      <c r="G947" s="126"/>
      <c r="H947" s="41" t="s">
        <v>2079</v>
      </c>
      <c r="I947" s="42"/>
      <c r="J947" s="131">
        <f t="shared" si="77"/>
        <v>0</v>
      </c>
      <c r="K947" s="133" t="s">
        <v>85</v>
      </c>
      <c r="L947" s="41" t="s">
        <v>2558</v>
      </c>
      <c r="M947" s="134"/>
      <c r="N947" s="127"/>
      <c r="O947" s="127"/>
      <c r="P947" s="134">
        <f t="shared" si="75"/>
        <v>0</v>
      </c>
      <c r="Q947" s="136">
        <f t="shared" si="76"/>
        <v>0</v>
      </c>
      <c r="R947" s="58"/>
      <c r="S947" s="47"/>
      <c r="T947" s="47"/>
      <c r="U947" s="47"/>
      <c r="V947" s="47"/>
      <c r="W947" s="47"/>
      <c r="X947" s="139">
        <f t="shared" si="73"/>
        <v>0</v>
      </c>
      <c r="Y947" s="48"/>
      <c r="Z947" s="49"/>
      <c r="AA947" s="47"/>
      <c r="AB947" s="47"/>
      <c r="AC947" s="47"/>
      <c r="AD947" s="47"/>
      <c r="AE947" s="47"/>
      <c r="AF947" s="47"/>
      <c r="AG947" s="41"/>
      <c r="AH947" s="41"/>
      <c r="AI947" s="41"/>
      <c r="AJ947" s="41"/>
      <c r="AK947" s="51" t="e">
        <f>IF(#REF!="TERMINADO",100,100*(#REF!-M947+1)/P947)</f>
        <v>#REF!</v>
      </c>
      <c r="AL947" s="157"/>
      <c r="AM947" s="59"/>
      <c r="AN947" s="181"/>
      <c r="AO947" s="181"/>
      <c r="AP947" s="181"/>
      <c r="AQ947" s="182"/>
    </row>
    <row r="948" spans="1:43" s="167" customFormat="1" ht="17" thickTop="1" thickBot="1" x14ac:dyDescent="0.25">
      <c r="A948" s="185">
        <v>944</v>
      </c>
      <c r="B948" s="41"/>
      <c r="C948" s="39"/>
      <c r="D948" s="39"/>
      <c r="E948" s="40" t="s">
        <v>2558</v>
      </c>
      <c r="F948" s="129"/>
      <c r="G948" s="126"/>
      <c r="H948" s="41" t="s">
        <v>2079</v>
      </c>
      <c r="I948" s="42"/>
      <c r="J948" s="131">
        <f t="shared" si="77"/>
        <v>0</v>
      </c>
      <c r="K948" s="133" t="s">
        <v>85</v>
      </c>
      <c r="L948" s="41" t="s">
        <v>2558</v>
      </c>
      <c r="M948" s="134"/>
      <c r="N948" s="127"/>
      <c r="O948" s="127"/>
      <c r="P948" s="134">
        <f t="shared" si="75"/>
        <v>0</v>
      </c>
      <c r="Q948" s="136">
        <f t="shared" si="76"/>
        <v>0</v>
      </c>
      <c r="R948" s="58"/>
      <c r="S948" s="47"/>
      <c r="T948" s="47"/>
      <c r="U948" s="47"/>
      <c r="V948" s="47"/>
      <c r="W948" s="47"/>
      <c r="X948" s="139">
        <f t="shared" si="73"/>
        <v>0</v>
      </c>
      <c r="Y948" s="48"/>
      <c r="Z948" s="49"/>
      <c r="AA948" s="47"/>
      <c r="AB948" s="47"/>
      <c r="AC948" s="47"/>
      <c r="AD948" s="47"/>
      <c r="AE948" s="47"/>
      <c r="AF948" s="47"/>
      <c r="AG948" s="41"/>
      <c r="AH948" s="41"/>
      <c r="AI948" s="41"/>
      <c r="AJ948" s="41"/>
      <c r="AK948" s="51" t="e">
        <f>IF(#REF!="TERMINADO",100,100*(#REF!-M948+1)/P948)</f>
        <v>#REF!</v>
      </c>
      <c r="AL948" s="157"/>
      <c r="AM948" s="59"/>
      <c r="AN948" s="181"/>
      <c r="AO948" s="181"/>
      <c r="AP948" s="181"/>
      <c r="AQ948" s="182"/>
    </row>
    <row r="949" spans="1:43" s="167" customFormat="1" ht="17" thickTop="1" thickBot="1" x14ac:dyDescent="0.25">
      <c r="A949" s="185">
        <v>945</v>
      </c>
      <c r="B949" s="41"/>
      <c r="C949" s="39"/>
      <c r="D949" s="39"/>
      <c r="E949" s="40" t="s">
        <v>2558</v>
      </c>
      <c r="F949" s="129"/>
      <c r="G949" s="126"/>
      <c r="H949" s="41" t="s">
        <v>2079</v>
      </c>
      <c r="I949" s="42"/>
      <c r="J949" s="131">
        <f t="shared" si="77"/>
        <v>0</v>
      </c>
      <c r="K949" s="133" t="s">
        <v>85</v>
      </c>
      <c r="L949" s="41" t="s">
        <v>2558</v>
      </c>
      <c r="M949" s="134"/>
      <c r="N949" s="127"/>
      <c r="O949" s="127"/>
      <c r="P949" s="134">
        <f t="shared" si="75"/>
        <v>0</v>
      </c>
      <c r="Q949" s="136">
        <f t="shared" si="76"/>
        <v>0</v>
      </c>
      <c r="R949" s="58"/>
      <c r="S949" s="47"/>
      <c r="T949" s="47"/>
      <c r="U949" s="47"/>
      <c r="V949" s="47"/>
      <c r="W949" s="47"/>
      <c r="X949" s="139">
        <f t="shared" si="73"/>
        <v>0</v>
      </c>
      <c r="Y949" s="48"/>
      <c r="Z949" s="49"/>
      <c r="AA949" s="47"/>
      <c r="AB949" s="47"/>
      <c r="AC949" s="47"/>
      <c r="AD949" s="47"/>
      <c r="AE949" s="47"/>
      <c r="AF949" s="47"/>
      <c r="AG949" s="41"/>
      <c r="AH949" s="41"/>
      <c r="AI949" s="41"/>
      <c r="AJ949" s="41"/>
      <c r="AK949" s="51" t="e">
        <f>IF(#REF!="TERMINADO",100,100*(#REF!-M949+1)/P949)</f>
        <v>#REF!</v>
      </c>
      <c r="AL949" s="157"/>
      <c r="AM949" s="59"/>
      <c r="AN949" s="181"/>
      <c r="AO949" s="181"/>
      <c r="AP949" s="181"/>
      <c r="AQ949" s="182"/>
    </row>
    <row r="950" spans="1:43" s="167" customFormat="1" ht="17" thickTop="1" thickBot="1" x14ac:dyDescent="0.25">
      <c r="A950" s="185">
        <v>946</v>
      </c>
      <c r="B950" s="41"/>
      <c r="C950" s="39"/>
      <c r="D950" s="39"/>
      <c r="E950" s="40" t="s">
        <v>2558</v>
      </c>
      <c r="F950" s="129"/>
      <c r="G950" s="126"/>
      <c r="H950" s="41" t="s">
        <v>2079</v>
      </c>
      <c r="I950" s="42"/>
      <c r="J950" s="131">
        <f t="shared" si="77"/>
        <v>0</v>
      </c>
      <c r="K950" s="133" t="s">
        <v>85</v>
      </c>
      <c r="L950" s="41" t="s">
        <v>2558</v>
      </c>
      <c r="M950" s="134"/>
      <c r="N950" s="127"/>
      <c r="O950" s="127"/>
      <c r="P950" s="134">
        <f t="shared" si="75"/>
        <v>0</v>
      </c>
      <c r="Q950" s="136">
        <f t="shared" si="76"/>
        <v>0</v>
      </c>
      <c r="R950" s="58"/>
      <c r="S950" s="47"/>
      <c r="T950" s="47"/>
      <c r="U950" s="47"/>
      <c r="V950" s="47"/>
      <c r="W950" s="47"/>
      <c r="X950" s="139">
        <f t="shared" si="73"/>
        <v>0</v>
      </c>
      <c r="Y950" s="48"/>
      <c r="Z950" s="49"/>
      <c r="AA950" s="47"/>
      <c r="AB950" s="47"/>
      <c r="AC950" s="47"/>
      <c r="AD950" s="47"/>
      <c r="AE950" s="47"/>
      <c r="AF950" s="47"/>
      <c r="AG950" s="41"/>
      <c r="AH950" s="41"/>
      <c r="AI950" s="41"/>
      <c r="AJ950" s="41"/>
      <c r="AK950" s="51" t="e">
        <f>IF(#REF!="TERMINADO",100,100*(#REF!-M950+1)/P950)</f>
        <v>#REF!</v>
      </c>
      <c r="AL950" s="157"/>
      <c r="AM950" s="59"/>
      <c r="AN950" s="181"/>
      <c r="AO950" s="181"/>
      <c r="AP950" s="181"/>
      <c r="AQ950" s="182"/>
    </row>
    <row r="951" spans="1:43" s="167" customFormat="1" ht="17" thickTop="1" thickBot="1" x14ac:dyDescent="0.25">
      <c r="A951" s="185">
        <v>947</v>
      </c>
      <c r="B951" s="41"/>
      <c r="C951" s="39"/>
      <c r="D951" s="39"/>
      <c r="E951" s="40" t="s">
        <v>2558</v>
      </c>
      <c r="F951" s="129"/>
      <c r="G951" s="126"/>
      <c r="H951" s="41" t="s">
        <v>2079</v>
      </c>
      <c r="I951" s="42"/>
      <c r="J951" s="131">
        <f t="shared" si="77"/>
        <v>0</v>
      </c>
      <c r="K951" s="133" t="s">
        <v>85</v>
      </c>
      <c r="L951" s="41" t="s">
        <v>2558</v>
      </c>
      <c r="M951" s="134"/>
      <c r="N951" s="127"/>
      <c r="O951" s="127"/>
      <c r="P951" s="134">
        <f t="shared" si="75"/>
        <v>0</v>
      </c>
      <c r="Q951" s="136">
        <f t="shared" si="76"/>
        <v>0</v>
      </c>
      <c r="R951" s="58"/>
      <c r="S951" s="47"/>
      <c r="T951" s="47"/>
      <c r="U951" s="47"/>
      <c r="V951" s="47"/>
      <c r="W951" s="47"/>
      <c r="X951" s="139">
        <f t="shared" si="73"/>
        <v>0</v>
      </c>
      <c r="Y951" s="48"/>
      <c r="Z951" s="49"/>
      <c r="AA951" s="47"/>
      <c r="AB951" s="47"/>
      <c r="AC951" s="47"/>
      <c r="AD951" s="47"/>
      <c r="AE951" s="47"/>
      <c r="AF951" s="47"/>
      <c r="AG951" s="41"/>
      <c r="AH951" s="41"/>
      <c r="AI951" s="41"/>
      <c r="AJ951" s="41"/>
      <c r="AK951" s="51" t="e">
        <f>IF(#REF!="TERMINADO",100,100*(#REF!-M951+1)/P951)</f>
        <v>#REF!</v>
      </c>
      <c r="AL951" s="157"/>
      <c r="AM951" s="59"/>
      <c r="AN951" s="181"/>
      <c r="AO951" s="181"/>
      <c r="AP951" s="181"/>
      <c r="AQ951" s="182"/>
    </row>
    <row r="952" spans="1:43" s="167" customFormat="1" ht="17" thickTop="1" thickBot="1" x14ac:dyDescent="0.25">
      <c r="A952" s="185">
        <v>948</v>
      </c>
      <c r="B952" s="41"/>
      <c r="C952" s="39"/>
      <c r="D952" s="39"/>
      <c r="E952" s="40" t="s">
        <v>2558</v>
      </c>
      <c r="F952" s="129"/>
      <c r="G952" s="126"/>
      <c r="H952" s="41" t="s">
        <v>2079</v>
      </c>
      <c r="I952" s="42"/>
      <c r="J952" s="131">
        <f t="shared" si="77"/>
        <v>0</v>
      </c>
      <c r="K952" s="133" t="s">
        <v>85</v>
      </c>
      <c r="L952" s="41" t="s">
        <v>2558</v>
      </c>
      <c r="M952" s="134"/>
      <c r="N952" s="127"/>
      <c r="O952" s="127"/>
      <c r="P952" s="134">
        <f t="shared" si="75"/>
        <v>0</v>
      </c>
      <c r="Q952" s="136">
        <f t="shared" si="76"/>
        <v>0</v>
      </c>
      <c r="R952" s="58"/>
      <c r="S952" s="47"/>
      <c r="T952" s="47"/>
      <c r="U952" s="47"/>
      <c r="V952" s="47"/>
      <c r="W952" s="47"/>
      <c r="X952" s="139">
        <f t="shared" si="73"/>
        <v>0</v>
      </c>
      <c r="Y952" s="48"/>
      <c r="Z952" s="49"/>
      <c r="AA952" s="47"/>
      <c r="AB952" s="47"/>
      <c r="AC952" s="47"/>
      <c r="AD952" s="47"/>
      <c r="AE952" s="47"/>
      <c r="AF952" s="47"/>
      <c r="AG952" s="41"/>
      <c r="AH952" s="41"/>
      <c r="AI952" s="41"/>
      <c r="AJ952" s="41"/>
      <c r="AK952" s="51" t="e">
        <f>IF(#REF!="TERMINADO",100,100*(#REF!-M952+1)/P952)</f>
        <v>#REF!</v>
      </c>
      <c r="AL952" s="157"/>
      <c r="AM952" s="59"/>
      <c r="AN952" s="181"/>
      <c r="AO952" s="181"/>
      <c r="AP952" s="181"/>
      <c r="AQ952" s="182"/>
    </row>
    <row r="953" spans="1:43" s="167" customFormat="1" ht="17" thickTop="1" thickBot="1" x14ac:dyDescent="0.25">
      <c r="A953" s="185">
        <v>949</v>
      </c>
      <c r="B953" s="41"/>
      <c r="C953" s="39"/>
      <c r="D953" s="39"/>
      <c r="E953" s="40" t="s">
        <v>2558</v>
      </c>
      <c r="F953" s="129"/>
      <c r="G953" s="126"/>
      <c r="H953" s="41" t="s">
        <v>2079</v>
      </c>
      <c r="I953" s="42"/>
      <c r="J953" s="131">
        <f t="shared" si="77"/>
        <v>0</v>
      </c>
      <c r="K953" s="133" t="s">
        <v>85</v>
      </c>
      <c r="L953" s="41" t="s">
        <v>2558</v>
      </c>
      <c r="M953" s="134"/>
      <c r="N953" s="127"/>
      <c r="O953" s="127"/>
      <c r="P953" s="134">
        <f t="shared" si="75"/>
        <v>0</v>
      </c>
      <c r="Q953" s="136">
        <f t="shared" si="76"/>
        <v>0</v>
      </c>
      <c r="R953" s="58"/>
      <c r="S953" s="47"/>
      <c r="T953" s="47"/>
      <c r="U953" s="47"/>
      <c r="V953" s="47"/>
      <c r="W953" s="47"/>
      <c r="X953" s="139">
        <f t="shared" si="73"/>
        <v>0</v>
      </c>
      <c r="Y953" s="48"/>
      <c r="Z953" s="49"/>
      <c r="AA953" s="47"/>
      <c r="AB953" s="47"/>
      <c r="AC953" s="47"/>
      <c r="AD953" s="47"/>
      <c r="AE953" s="47"/>
      <c r="AF953" s="47"/>
      <c r="AG953" s="41"/>
      <c r="AH953" s="41"/>
      <c r="AI953" s="41"/>
      <c r="AJ953" s="41"/>
      <c r="AK953" s="51" t="e">
        <f>IF(#REF!="TERMINADO",100,100*(#REF!-M953+1)/P953)</f>
        <v>#REF!</v>
      </c>
      <c r="AL953" s="157"/>
      <c r="AM953" s="59"/>
      <c r="AN953" s="181"/>
      <c r="AO953" s="181"/>
      <c r="AP953" s="181"/>
      <c r="AQ953" s="182"/>
    </row>
    <row r="954" spans="1:43" s="167" customFormat="1" ht="17" thickTop="1" thickBot="1" x14ac:dyDescent="0.25">
      <c r="A954" s="185">
        <v>950</v>
      </c>
      <c r="B954" s="41"/>
      <c r="C954" s="39"/>
      <c r="D954" s="39"/>
      <c r="E954" s="40" t="s">
        <v>2558</v>
      </c>
      <c r="F954" s="129"/>
      <c r="G954" s="126"/>
      <c r="H954" s="41" t="s">
        <v>2079</v>
      </c>
      <c r="I954" s="42"/>
      <c r="J954" s="131">
        <f t="shared" si="77"/>
        <v>0</v>
      </c>
      <c r="K954" s="133" t="s">
        <v>85</v>
      </c>
      <c r="L954" s="41" t="s">
        <v>2558</v>
      </c>
      <c r="M954" s="134"/>
      <c r="N954" s="127"/>
      <c r="O954" s="127"/>
      <c r="P954" s="134">
        <f t="shared" si="75"/>
        <v>0</v>
      </c>
      <c r="Q954" s="136">
        <f t="shared" si="76"/>
        <v>0</v>
      </c>
      <c r="R954" s="58"/>
      <c r="S954" s="47"/>
      <c r="T954" s="47"/>
      <c r="U954" s="47"/>
      <c r="V954" s="47"/>
      <c r="W954" s="47"/>
      <c r="X954" s="139">
        <f t="shared" si="73"/>
        <v>0</v>
      </c>
      <c r="Y954" s="48"/>
      <c r="Z954" s="49"/>
      <c r="AA954" s="47"/>
      <c r="AB954" s="47"/>
      <c r="AC954" s="47"/>
      <c r="AD954" s="47"/>
      <c r="AE954" s="47"/>
      <c r="AF954" s="47"/>
      <c r="AG954" s="41"/>
      <c r="AH954" s="41"/>
      <c r="AI954" s="41"/>
      <c r="AJ954" s="41"/>
      <c r="AK954" s="51" t="e">
        <f>IF(#REF!="TERMINADO",100,100*(#REF!-M954+1)/P954)</f>
        <v>#REF!</v>
      </c>
      <c r="AL954" s="157"/>
      <c r="AM954" s="59"/>
      <c r="AN954" s="181"/>
      <c r="AO954" s="181"/>
      <c r="AP954" s="181"/>
      <c r="AQ954" s="182"/>
    </row>
    <row r="955" spans="1:43" s="167" customFormat="1" ht="17" thickTop="1" thickBot="1" x14ac:dyDescent="0.25">
      <c r="A955" s="185">
        <v>951</v>
      </c>
      <c r="B955" s="41"/>
      <c r="C955" s="39"/>
      <c r="D955" s="39"/>
      <c r="E955" s="40" t="s">
        <v>2558</v>
      </c>
      <c r="F955" s="129"/>
      <c r="G955" s="126"/>
      <c r="H955" s="41" t="s">
        <v>2079</v>
      </c>
      <c r="I955" s="42"/>
      <c r="J955" s="131">
        <f t="shared" si="77"/>
        <v>0</v>
      </c>
      <c r="K955" s="133" t="s">
        <v>85</v>
      </c>
      <c r="L955" s="41" t="s">
        <v>2558</v>
      </c>
      <c r="M955" s="134"/>
      <c r="N955" s="127"/>
      <c r="O955" s="127"/>
      <c r="P955" s="134">
        <f t="shared" si="75"/>
        <v>0</v>
      </c>
      <c r="Q955" s="136">
        <f t="shared" si="76"/>
        <v>0</v>
      </c>
      <c r="R955" s="58"/>
      <c r="S955" s="47"/>
      <c r="T955" s="47"/>
      <c r="U955" s="47"/>
      <c r="V955" s="47"/>
      <c r="W955" s="47"/>
      <c r="X955" s="139">
        <f t="shared" si="73"/>
        <v>0</v>
      </c>
      <c r="Y955" s="48"/>
      <c r="Z955" s="49"/>
      <c r="AA955" s="47"/>
      <c r="AB955" s="47"/>
      <c r="AC955" s="47"/>
      <c r="AD955" s="47"/>
      <c r="AE955" s="47"/>
      <c r="AF955" s="47"/>
      <c r="AG955" s="41"/>
      <c r="AH955" s="41"/>
      <c r="AI955" s="41"/>
      <c r="AJ955" s="41"/>
      <c r="AK955" s="51" t="e">
        <f>IF(#REF!="TERMINADO",100,100*(#REF!-M955+1)/P955)</f>
        <v>#REF!</v>
      </c>
      <c r="AL955" s="157"/>
      <c r="AM955" s="59"/>
      <c r="AN955" s="181"/>
      <c r="AO955" s="181"/>
      <c r="AP955" s="181"/>
      <c r="AQ955" s="182"/>
    </row>
    <row r="956" spans="1:43" s="167" customFormat="1" ht="17" thickTop="1" thickBot="1" x14ac:dyDescent="0.25">
      <c r="A956" s="185">
        <v>952</v>
      </c>
      <c r="B956" s="41"/>
      <c r="C956" s="39"/>
      <c r="D956" s="39"/>
      <c r="E956" s="40" t="s">
        <v>2558</v>
      </c>
      <c r="F956" s="129"/>
      <c r="G956" s="126"/>
      <c r="H956" s="41" t="s">
        <v>2079</v>
      </c>
      <c r="I956" s="42"/>
      <c r="J956" s="131">
        <f t="shared" si="77"/>
        <v>0</v>
      </c>
      <c r="K956" s="133" t="s">
        <v>85</v>
      </c>
      <c r="L956" s="41" t="s">
        <v>2558</v>
      </c>
      <c r="M956" s="134"/>
      <c r="N956" s="127"/>
      <c r="O956" s="127"/>
      <c r="P956" s="134">
        <f t="shared" si="75"/>
        <v>0</v>
      </c>
      <c r="Q956" s="136">
        <f t="shared" si="76"/>
        <v>0</v>
      </c>
      <c r="R956" s="58"/>
      <c r="S956" s="47"/>
      <c r="T956" s="47"/>
      <c r="U956" s="47"/>
      <c r="V956" s="47"/>
      <c r="W956" s="47"/>
      <c r="X956" s="139">
        <f t="shared" si="73"/>
        <v>0</v>
      </c>
      <c r="Y956" s="48"/>
      <c r="Z956" s="49"/>
      <c r="AA956" s="47"/>
      <c r="AB956" s="47"/>
      <c r="AC956" s="47"/>
      <c r="AD956" s="47"/>
      <c r="AE956" s="47"/>
      <c r="AF956" s="47"/>
      <c r="AG956" s="41"/>
      <c r="AH956" s="41"/>
      <c r="AI956" s="41"/>
      <c r="AJ956" s="41"/>
      <c r="AK956" s="51" t="e">
        <f>IF(#REF!="TERMINADO",100,100*(#REF!-M956+1)/P956)</f>
        <v>#REF!</v>
      </c>
      <c r="AL956" s="157"/>
      <c r="AM956" s="59"/>
      <c r="AN956" s="181"/>
      <c r="AO956" s="181"/>
      <c r="AP956" s="181"/>
      <c r="AQ956" s="182"/>
    </row>
    <row r="957" spans="1:43" s="167" customFormat="1" ht="17" thickTop="1" thickBot="1" x14ac:dyDescent="0.25">
      <c r="A957" s="185">
        <v>953</v>
      </c>
      <c r="B957" s="41"/>
      <c r="C957" s="39"/>
      <c r="D957" s="39"/>
      <c r="E957" s="40" t="s">
        <v>2558</v>
      </c>
      <c r="F957" s="129"/>
      <c r="G957" s="126"/>
      <c r="H957" s="41" t="s">
        <v>2079</v>
      </c>
      <c r="I957" s="42"/>
      <c r="J957" s="131">
        <f t="shared" si="77"/>
        <v>0</v>
      </c>
      <c r="K957" s="133" t="s">
        <v>85</v>
      </c>
      <c r="L957" s="41" t="s">
        <v>2558</v>
      </c>
      <c r="M957" s="134"/>
      <c r="N957" s="127"/>
      <c r="O957" s="127"/>
      <c r="P957" s="134">
        <f t="shared" si="75"/>
        <v>0</v>
      </c>
      <c r="Q957" s="136">
        <f t="shared" si="76"/>
        <v>0</v>
      </c>
      <c r="R957" s="58"/>
      <c r="S957" s="47"/>
      <c r="T957" s="47"/>
      <c r="U957" s="47"/>
      <c r="V957" s="47"/>
      <c r="W957" s="47"/>
      <c r="X957" s="139">
        <f t="shared" si="73"/>
        <v>0</v>
      </c>
      <c r="Y957" s="48"/>
      <c r="Z957" s="49"/>
      <c r="AA957" s="47"/>
      <c r="AB957" s="47"/>
      <c r="AC957" s="47"/>
      <c r="AD957" s="47"/>
      <c r="AE957" s="47"/>
      <c r="AF957" s="47"/>
      <c r="AG957" s="41"/>
      <c r="AH957" s="41"/>
      <c r="AI957" s="41"/>
      <c r="AJ957" s="41"/>
      <c r="AK957" s="51" t="e">
        <f>IF(#REF!="TERMINADO",100,100*(#REF!-M957+1)/P957)</f>
        <v>#REF!</v>
      </c>
      <c r="AL957" s="157"/>
      <c r="AM957" s="59"/>
      <c r="AN957" s="181"/>
      <c r="AO957" s="181"/>
      <c r="AP957" s="181"/>
      <c r="AQ957" s="182"/>
    </row>
    <row r="958" spans="1:43" s="167" customFormat="1" ht="17" thickTop="1" thickBot="1" x14ac:dyDescent="0.25">
      <c r="A958" s="185">
        <v>954</v>
      </c>
      <c r="B958" s="41"/>
      <c r="C958" s="39"/>
      <c r="D958" s="39"/>
      <c r="E958" s="40" t="s">
        <v>2558</v>
      </c>
      <c r="F958" s="129"/>
      <c r="G958" s="126"/>
      <c r="H958" s="41" t="s">
        <v>2079</v>
      </c>
      <c r="I958" s="42"/>
      <c r="J958" s="131">
        <f t="shared" si="77"/>
        <v>0</v>
      </c>
      <c r="K958" s="133" t="s">
        <v>85</v>
      </c>
      <c r="L958" s="41" t="s">
        <v>2558</v>
      </c>
      <c r="M958" s="134"/>
      <c r="N958" s="127"/>
      <c r="O958" s="127"/>
      <c r="P958" s="134">
        <f t="shared" si="75"/>
        <v>0</v>
      </c>
      <c r="Q958" s="136">
        <f t="shared" si="76"/>
        <v>0</v>
      </c>
      <c r="R958" s="58"/>
      <c r="S958" s="47"/>
      <c r="T958" s="47"/>
      <c r="U958" s="47"/>
      <c r="V958" s="47"/>
      <c r="W958" s="47"/>
      <c r="X958" s="139">
        <f t="shared" si="73"/>
        <v>0</v>
      </c>
      <c r="Y958" s="48"/>
      <c r="Z958" s="49"/>
      <c r="AA958" s="47"/>
      <c r="AB958" s="47"/>
      <c r="AC958" s="47"/>
      <c r="AD958" s="47"/>
      <c r="AE958" s="47"/>
      <c r="AF958" s="47"/>
      <c r="AG958" s="41"/>
      <c r="AH958" s="41"/>
      <c r="AI958" s="41"/>
      <c r="AJ958" s="41"/>
      <c r="AK958" s="51" t="e">
        <f>IF(#REF!="TERMINADO",100,100*(#REF!-M958+1)/P958)</f>
        <v>#REF!</v>
      </c>
      <c r="AL958" s="157"/>
      <c r="AM958" s="59"/>
      <c r="AN958" s="181"/>
      <c r="AO958" s="181"/>
      <c r="AP958" s="181"/>
      <c r="AQ958" s="182"/>
    </row>
    <row r="959" spans="1:43" s="167" customFormat="1" ht="17" thickTop="1" thickBot="1" x14ac:dyDescent="0.25">
      <c r="A959" s="185">
        <v>955</v>
      </c>
      <c r="B959" s="41"/>
      <c r="C959" s="39"/>
      <c r="D959" s="39"/>
      <c r="E959" s="40" t="s">
        <v>2558</v>
      </c>
      <c r="F959" s="129"/>
      <c r="G959" s="126"/>
      <c r="H959" s="41" t="s">
        <v>2079</v>
      </c>
      <c r="I959" s="42"/>
      <c r="J959" s="131">
        <f t="shared" si="77"/>
        <v>0</v>
      </c>
      <c r="K959" s="133" t="s">
        <v>85</v>
      </c>
      <c r="L959" s="41" t="s">
        <v>2558</v>
      </c>
      <c r="M959" s="134"/>
      <c r="N959" s="127"/>
      <c r="O959" s="127"/>
      <c r="P959" s="134">
        <f t="shared" si="75"/>
        <v>0</v>
      </c>
      <c r="Q959" s="136">
        <f t="shared" si="76"/>
        <v>0</v>
      </c>
      <c r="R959" s="58"/>
      <c r="S959" s="47"/>
      <c r="T959" s="47"/>
      <c r="U959" s="47"/>
      <c r="V959" s="47"/>
      <c r="W959" s="47"/>
      <c r="X959" s="139">
        <f t="shared" si="73"/>
        <v>0</v>
      </c>
      <c r="Y959" s="48"/>
      <c r="Z959" s="49"/>
      <c r="AA959" s="47"/>
      <c r="AB959" s="47"/>
      <c r="AC959" s="47"/>
      <c r="AD959" s="47"/>
      <c r="AE959" s="47"/>
      <c r="AF959" s="47"/>
      <c r="AG959" s="41"/>
      <c r="AH959" s="41"/>
      <c r="AI959" s="41"/>
      <c r="AJ959" s="41"/>
      <c r="AK959" s="51" t="e">
        <f>IF(#REF!="TERMINADO",100,100*(#REF!-M959+1)/P959)</f>
        <v>#REF!</v>
      </c>
      <c r="AL959" s="157"/>
      <c r="AM959" s="59"/>
      <c r="AN959" s="181"/>
      <c r="AO959" s="181"/>
      <c r="AP959" s="181"/>
      <c r="AQ959" s="182"/>
    </row>
    <row r="960" spans="1:43" s="167" customFormat="1" ht="17" thickTop="1" thickBot="1" x14ac:dyDescent="0.25">
      <c r="A960" s="185">
        <v>956</v>
      </c>
      <c r="B960" s="41"/>
      <c r="C960" s="39"/>
      <c r="D960" s="39"/>
      <c r="E960" s="40" t="s">
        <v>2558</v>
      </c>
      <c r="F960" s="129"/>
      <c r="G960" s="126"/>
      <c r="H960" s="41" t="s">
        <v>2079</v>
      </c>
      <c r="I960" s="42"/>
      <c r="J960" s="131">
        <f t="shared" si="77"/>
        <v>0</v>
      </c>
      <c r="K960" s="133" t="s">
        <v>85</v>
      </c>
      <c r="L960" s="41" t="s">
        <v>2558</v>
      </c>
      <c r="M960" s="134"/>
      <c r="N960" s="127"/>
      <c r="O960" s="127"/>
      <c r="P960" s="134">
        <f t="shared" si="75"/>
        <v>0</v>
      </c>
      <c r="Q960" s="136">
        <f t="shared" si="76"/>
        <v>0</v>
      </c>
      <c r="R960" s="58"/>
      <c r="S960" s="47"/>
      <c r="T960" s="47"/>
      <c r="U960" s="47"/>
      <c r="V960" s="47"/>
      <c r="W960" s="47"/>
      <c r="X960" s="139">
        <f t="shared" si="73"/>
        <v>0</v>
      </c>
      <c r="Y960" s="48"/>
      <c r="Z960" s="49"/>
      <c r="AA960" s="47"/>
      <c r="AB960" s="47"/>
      <c r="AC960" s="47"/>
      <c r="AD960" s="47"/>
      <c r="AE960" s="47"/>
      <c r="AF960" s="47"/>
      <c r="AG960" s="41"/>
      <c r="AH960" s="41"/>
      <c r="AI960" s="41"/>
      <c r="AJ960" s="41"/>
      <c r="AK960" s="51" t="e">
        <f>IF(#REF!="TERMINADO",100,100*(#REF!-M960+1)/P960)</f>
        <v>#REF!</v>
      </c>
      <c r="AL960" s="157"/>
      <c r="AM960" s="59"/>
      <c r="AN960" s="181"/>
      <c r="AO960" s="181"/>
      <c r="AP960" s="181"/>
      <c r="AQ960" s="182"/>
    </row>
    <row r="961" spans="1:43" s="167" customFormat="1" ht="17" thickTop="1" thickBot="1" x14ac:dyDescent="0.25">
      <c r="A961" s="185">
        <v>957</v>
      </c>
      <c r="B961" s="41"/>
      <c r="C961" s="39"/>
      <c r="D961" s="39"/>
      <c r="E961" s="40" t="s">
        <v>2558</v>
      </c>
      <c r="F961" s="129"/>
      <c r="G961" s="126"/>
      <c r="H961" s="41" t="s">
        <v>2079</v>
      </c>
      <c r="I961" s="42"/>
      <c r="J961" s="131">
        <f t="shared" si="77"/>
        <v>0</v>
      </c>
      <c r="K961" s="133" t="s">
        <v>85</v>
      </c>
      <c r="L961" s="41" t="s">
        <v>2558</v>
      </c>
      <c r="M961" s="134"/>
      <c r="N961" s="127"/>
      <c r="O961" s="127"/>
      <c r="P961" s="134">
        <f t="shared" si="75"/>
        <v>0</v>
      </c>
      <c r="Q961" s="136">
        <f t="shared" si="76"/>
        <v>0</v>
      </c>
      <c r="R961" s="58"/>
      <c r="S961" s="47"/>
      <c r="T961" s="47"/>
      <c r="U961" s="47"/>
      <c r="V961" s="47"/>
      <c r="W961" s="47"/>
      <c r="X961" s="139">
        <f t="shared" si="73"/>
        <v>0</v>
      </c>
      <c r="Y961" s="48"/>
      <c r="Z961" s="49"/>
      <c r="AA961" s="47"/>
      <c r="AB961" s="47"/>
      <c r="AC961" s="47"/>
      <c r="AD961" s="47"/>
      <c r="AE961" s="47"/>
      <c r="AF961" s="47"/>
      <c r="AG961" s="41"/>
      <c r="AH961" s="41"/>
      <c r="AI961" s="41"/>
      <c r="AJ961" s="41"/>
      <c r="AK961" s="51" t="e">
        <f>IF(#REF!="TERMINADO",100,100*(#REF!-M961+1)/P961)</f>
        <v>#REF!</v>
      </c>
      <c r="AL961" s="157"/>
      <c r="AM961" s="59"/>
      <c r="AN961" s="181"/>
      <c r="AO961" s="181"/>
      <c r="AP961" s="181"/>
      <c r="AQ961" s="182"/>
    </row>
    <row r="962" spans="1:43" s="167" customFormat="1" ht="17" thickTop="1" thickBot="1" x14ac:dyDescent="0.25">
      <c r="A962" s="185">
        <v>958</v>
      </c>
      <c r="B962" s="41"/>
      <c r="C962" s="39"/>
      <c r="D962" s="39"/>
      <c r="E962" s="40" t="s">
        <v>2558</v>
      </c>
      <c r="F962" s="129"/>
      <c r="G962" s="126"/>
      <c r="H962" s="41" t="s">
        <v>2079</v>
      </c>
      <c r="I962" s="42"/>
      <c r="J962" s="131">
        <f t="shared" si="77"/>
        <v>0</v>
      </c>
      <c r="K962" s="133" t="s">
        <v>85</v>
      </c>
      <c r="L962" s="41" t="s">
        <v>2558</v>
      </c>
      <c r="M962" s="134"/>
      <c r="N962" s="127"/>
      <c r="O962" s="127"/>
      <c r="P962" s="134">
        <f t="shared" si="75"/>
        <v>0</v>
      </c>
      <c r="Q962" s="136">
        <f t="shared" si="76"/>
        <v>0</v>
      </c>
      <c r="R962" s="58"/>
      <c r="S962" s="47"/>
      <c r="T962" s="47"/>
      <c r="U962" s="47"/>
      <c r="V962" s="47"/>
      <c r="W962" s="47"/>
      <c r="X962" s="139">
        <f t="shared" si="73"/>
        <v>0</v>
      </c>
      <c r="Y962" s="48"/>
      <c r="Z962" s="49"/>
      <c r="AA962" s="47"/>
      <c r="AB962" s="47"/>
      <c r="AC962" s="47"/>
      <c r="AD962" s="47"/>
      <c r="AE962" s="47"/>
      <c r="AF962" s="47"/>
      <c r="AG962" s="41"/>
      <c r="AH962" s="41"/>
      <c r="AI962" s="41"/>
      <c r="AJ962" s="41"/>
      <c r="AK962" s="51" t="e">
        <f>IF(#REF!="TERMINADO",100,100*(#REF!-M962+1)/P962)</f>
        <v>#REF!</v>
      </c>
      <c r="AL962" s="157"/>
      <c r="AM962" s="59"/>
      <c r="AN962" s="181"/>
      <c r="AO962" s="181"/>
      <c r="AP962" s="181"/>
      <c r="AQ962" s="182"/>
    </row>
    <row r="963" spans="1:43" s="167" customFormat="1" ht="17" thickTop="1" thickBot="1" x14ac:dyDescent="0.25">
      <c r="A963" s="185">
        <v>959</v>
      </c>
      <c r="B963" s="41"/>
      <c r="C963" s="39"/>
      <c r="D963" s="39"/>
      <c r="E963" s="40" t="s">
        <v>2558</v>
      </c>
      <c r="F963" s="129"/>
      <c r="G963" s="126"/>
      <c r="H963" s="41" t="s">
        <v>2079</v>
      </c>
      <c r="I963" s="42"/>
      <c r="J963" s="131">
        <f t="shared" si="77"/>
        <v>0</v>
      </c>
      <c r="K963" s="133" t="s">
        <v>85</v>
      </c>
      <c r="L963" s="41" t="s">
        <v>2558</v>
      </c>
      <c r="M963" s="134"/>
      <c r="N963" s="127"/>
      <c r="O963" s="127"/>
      <c r="P963" s="134">
        <f t="shared" si="75"/>
        <v>0</v>
      </c>
      <c r="Q963" s="136">
        <f t="shared" si="76"/>
        <v>0</v>
      </c>
      <c r="R963" s="58"/>
      <c r="S963" s="47"/>
      <c r="T963" s="47"/>
      <c r="U963" s="47"/>
      <c r="V963" s="47"/>
      <c r="W963" s="47"/>
      <c r="X963" s="139">
        <f t="shared" si="73"/>
        <v>0</v>
      </c>
      <c r="Y963" s="48"/>
      <c r="Z963" s="49"/>
      <c r="AA963" s="47"/>
      <c r="AB963" s="47"/>
      <c r="AC963" s="47"/>
      <c r="AD963" s="47"/>
      <c r="AE963" s="47"/>
      <c r="AF963" s="47"/>
      <c r="AG963" s="41"/>
      <c r="AH963" s="41"/>
      <c r="AI963" s="41"/>
      <c r="AJ963" s="41"/>
      <c r="AK963" s="51" t="e">
        <f>IF(#REF!="TERMINADO",100,100*(#REF!-M963+1)/P963)</f>
        <v>#REF!</v>
      </c>
      <c r="AL963" s="157"/>
      <c r="AM963" s="59"/>
      <c r="AN963" s="181"/>
      <c r="AO963" s="181"/>
      <c r="AP963" s="181"/>
      <c r="AQ963" s="182"/>
    </row>
    <row r="964" spans="1:43" s="167" customFormat="1" ht="17" thickTop="1" thickBot="1" x14ac:dyDescent="0.25">
      <c r="A964" s="185">
        <v>960</v>
      </c>
      <c r="B964" s="41"/>
      <c r="C964" s="39"/>
      <c r="D964" s="39"/>
      <c r="E964" s="40" t="s">
        <v>2558</v>
      </c>
      <c r="F964" s="129"/>
      <c r="G964" s="126"/>
      <c r="H964" s="41" t="s">
        <v>2079</v>
      </c>
      <c r="I964" s="42"/>
      <c r="J964" s="131">
        <f t="shared" si="77"/>
        <v>0</v>
      </c>
      <c r="K964" s="133" t="s">
        <v>85</v>
      </c>
      <c r="L964" s="41" t="s">
        <v>2558</v>
      </c>
      <c r="M964" s="134"/>
      <c r="N964" s="127"/>
      <c r="O964" s="127"/>
      <c r="P964" s="134">
        <f t="shared" si="75"/>
        <v>0</v>
      </c>
      <c r="Q964" s="136">
        <f t="shared" si="76"/>
        <v>0</v>
      </c>
      <c r="R964" s="58"/>
      <c r="S964" s="47"/>
      <c r="T964" s="47"/>
      <c r="U964" s="47"/>
      <c r="V964" s="47"/>
      <c r="W964" s="47"/>
      <c r="X964" s="139">
        <f t="shared" ref="X964:X1002" si="78">R964+U964</f>
        <v>0</v>
      </c>
      <c r="Y964" s="48"/>
      <c r="Z964" s="49"/>
      <c r="AA964" s="47"/>
      <c r="AB964" s="47"/>
      <c r="AC964" s="47"/>
      <c r="AD964" s="47"/>
      <c r="AE964" s="47"/>
      <c r="AF964" s="47"/>
      <c r="AG964" s="41"/>
      <c r="AH964" s="41"/>
      <c r="AI964" s="41"/>
      <c r="AJ964" s="41"/>
      <c r="AK964" s="51" t="e">
        <f>IF(#REF!="TERMINADO",100,100*(#REF!-M964+1)/P964)</f>
        <v>#REF!</v>
      </c>
      <c r="AL964" s="157"/>
      <c r="AM964" s="59"/>
      <c r="AN964" s="181"/>
      <c r="AO964" s="181"/>
      <c r="AP964" s="181"/>
      <c r="AQ964" s="182"/>
    </row>
    <row r="965" spans="1:43" s="167" customFormat="1" ht="17" thickTop="1" thickBot="1" x14ac:dyDescent="0.25">
      <c r="A965" s="185">
        <v>961</v>
      </c>
      <c r="B965" s="41"/>
      <c r="C965" s="39"/>
      <c r="D965" s="39"/>
      <c r="E965" s="40" t="s">
        <v>2558</v>
      </c>
      <c r="F965" s="129"/>
      <c r="G965" s="126"/>
      <c r="H965" s="41" t="s">
        <v>2079</v>
      </c>
      <c r="I965" s="42"/>
      <c r="J965" s="131">
        <f t="shared" si="77"/>
        <v>0</v>
      </c>
      <c r="K965" s="133" t="s">
        <v>85</v>
      </c>
      <c r="L965" s="41" t="s">
        <v>2558</v>
      </c>
      <c r="M965" s="134"/>
      <c r="N965" s="127"/>
      <c r="O965" s="127"/>
      <c r="P965" s="134">
        <f t="shared" si="75"/>
        <v>0</v>
      </c>
      <c r="Q965" s="136">
        <f t="shared" si="76"/>
        <v>0</v>
      </c>
      <c r="R965" s="58"/>
      <c r="S965" s="47"/>
      <c r="T965" s="47"/>
      <c r="U965" s="47"/>
      <c r="V965" s="47"/>
      <c r="W965" s="47"/>
      <c r="X965" s="139">
        <f t="shared" si="78"/>
        <v>0</v>
      </c>
      <c r="Y965" s="48"/>
      <c r="Z965" s="49"/>
      <c r="AA965" s="47"/>
      <c r="AB965" s="47"/>
      <c r="AC965" s="47"/>
      <c r="AD965" s="47"/>
      <c r="AE965" s="47"/>
      <c r="AF965" s="47"/>
      <c r="AG965" s="41"/>
      <c r="AH965" s="41"/>
      <c r="AI965" s="41"/>
      <c r="AJ965" s="41"/>
      <c r="AK965" s="51" t="e">
        <f>IF(#REF!="TERMINADO",100,100*(#REF!-M965+1)/P965)</f>
        <v>#REF!</v>
      </c>
      <c r="AL965" s="157"/>
      <c r="AM965" s="59"/>
      <c r="AN965" s="181"/>
      <c r="AO965" s="181"/>
      <c r="AP965" s="181"/>
      <c r="AQ965" s="182"/>
    </row>
    <row r="966" spans="1:43" s="167" customFormat="1" ht="17" thickTop="1" thickBot="1" x14ac:dyDescent="0.25">
      <c r="A966" s="185">
        <v>962</v>
      </c>
      <c r="B966" s="41"/>
      <c r="C966" s="39"/>
      <c r="D966" s="39"/>
      <c r="E966" s="40" t="s">
        <v>2558</v>
      </c>
      <c r="F966" s="129"/>
      <c r="G966" s="126"/>
      <c r="H966" s="41" t="s">
        <v>2079</v>
      </c>
      <c r="I966" s="42"/>
      <c r="J966" s="131">
        <f t="shared" si="77"/>
        <v>0</v>
      </c>
      <c r="K966" s="133" t="s">
        <v>85</v>
      </c>
      <c r="L966" s="41" t="s">
        <v>2558</v>
      </c>
      <c r="M966" s="134"/>
      <c r="N966" s="127"/>
      <c r="O966" s="127"/>
      <c r="P966" s="134">
        <f t="shared" si="75"/>
        <v>0</v>
      </c>
      <c r="Q966" s="136">
        <f t="shared" si="76"/>
        <v>0</v>
      </c>
      <c r="R966" s="58"/>
      <c r="S966" s="47"/>
      <c r="T966" s="47"/>
      <c r="U966" s="47"/>
      <c r="V966" s="47"/>
      <c r="W966" s="47"/>
      <c r="X966" s="139">
        <f t="shared" si="78"/>
        <v>0</v>
      </c>
      <c r="Y966" s="48"/>
      <c r="Z966" s="49"/>
      <c r="AA966" s="47"/>
      <c r="AB966" s="47"/>
      <c r="AC966" s="47"/>
      <c r="AD966" s="47"/>
      <c r="AE966" s="47"/>
      <c r="AF966" s="47"/>
      <c r="AG966" s="41"/>
      <c r="AH966" s="41"/>
      <c r="AI966" s="41"/>
      <c r="AJ966" s="41"/>
      <c r="AK966" s="51" t="e">
        <f>IF(#REF!="TERMINADO",100,100*(#REF!-M966+1)/P966)</f>
        <v>#REF!</v>
      </c>
      <c r="AL966" s="157"/>
      <c r="AM966" s="59"/>
      <c r="AN966" s="181"/>
      <c r="AO966" s="181"/>
      <c r="AP966" s="181"/>
      <c r="AQ966" s="182"/>
    </row>
    <row r="967" spans="1:43" s="167" customFormat="1" ht="17" thickTop="1" thickBot="1" x14ac:dyDescent="0.25">
      <c r="A967" s="185">
        <v>963</v>
      </c>
      <c r="B967" s="41"/>
      <c r="C967" s="39"/>
      <c r="D967" s="39"/>
      <c r="E967" s="40" t="s">
        <v>2558</v>
      </c>
      <c r="F967" s="129"/>
      <c r="G967" s="126"/>
      <c r="H967" s="41" t="s">
        <v>2079</v>
      </c>
      <c r="I967" s="42"/>
      <c r="J967" s="131">
        <f t="shared" si="77"/>
        <v>0</v>
      </c>
      <c r="K967" s="133" t="s">
        <v>85</v>
      </c>
      <c r="L967" s="41" t="s">
        <v>2558</v>
      </c>
      <c r="M967" s="134"/>
      <c r="N967" s="127"/>
      <c r="O967" s="127"/>
      <c r="P967" s="134">
        <f t="shared" si="75"/>
        <v>0</v>
      </c>
      <c r="Q967" s="136">
        <f t="shared" si="76"/>
        <v>0</v>
      </c>
      <c r="R967" s="58"/>
      <c r="S967" s="47"/>
      <c r="T967" s="47"/>
      <c r="U967" s="47"/>
      <c r="V967" s="47"/>
      <c r="W967" s="47"/>
      <c r="X967" s="139">
        <f t="shared" si="78"/>
        <v>0</v>
      </c>
      <c r="Y967" s="48"/>
      <c r="Z967" s="49"/>
      <c r="AA967" s="47"/>
      <c r="AB967" s="47"/>
      <c r="AC967" s="47"/>
      <c r="AD967" s="47"/>
      <c r="AE967" s="47"/>
      <c r="AF967" s="47"/>
      <c r="AG967" s="41"/>
      <c r="AH967" s="41"/>
      <c r="AI967" s="41"/>
      <c r="AJ967" s="41"/>
      <c r="AK967" s="51" t="e">
        <f>IF(#REF!="TERMINADO",100,100*(#REF!-M967+1)/P967)</f>
        <v>#REF!</v>
      </c>
      <c r="AL967" s="157"/>
      <c r="AM967" s="59"/>
      <c r="AN967" s="181"/>
      <c r="AO967" s="181"/>
      <c r="AP967" s="181"/>
      <c r="AQ967" s="182"/>
    </row>
    <row r="968" spans="1:43" s="167" customFormat="1" ht="17" thickTop="1" thickBot="1" x14ac:dyDescent="0.25">
      <c r="A968" s="185">
        <v>964</v>
      </c>
      <c r="B968" s="41"/>
      <c r="C968" s="39"/>
      <c r="D968" s="39"/>
      <c r="E968" s="40" t="s">
        <v>2558</v>
      </c>
      <c r="F968" s="129"/>
      <c r="G968" s="126"/>
      <c r="H968" s="41" t="s">
        <v>2079</v>
      </c>
      <c r="I968" s="42"/>
      <c r="J968" s="131">
        <f t="shared" si="77"/>
        <v>0</v>
      </c>
      <c r="K968" s="133" t="s">
        <v>85</v>
      </c>
      <c r="L968" s="41" t="s">
        <v>2558</v>
      </c>
      <c r="M968" s="134"/>
      <c r="N968" s="127"/>
      <c r="O968" s="127"/>
      <c r="P968" s="134">
        <f t="shared" si="75"/>
        <v>0</v>
      </c>
      <c r="Q968" s="136">
        <f t="shared" si="76"/>
        <v>0</v>
      </c>
      <c r="R968" s="58"/>
      <c r="S968" s="47"/>
      <c r="T968" s="47"/>
      <c r="U968" s="47"/>
      <c r="V968" s="47"/>
      <c r="W968" s="47"/>
      <c r="X968" s="139">
        <f t="shared" si="78"/>
        <v>0</v>
      </c>
      <c r="Y968" s="48"/>
      <c r="Z968" s="49"/>
      <c r="AA968" s="47"/>
      <c r="AB968" s="47"/>
      <c r="AC968" s="47"/>
      <c r="AD968" s="47"/>
      <c r="AE968" s="47"/>
      <c r="AF968" s="47"/>
      <c r="AG968" s="41"/>
      <c r="AH968" s="41"/>
      <c r="AI968" s="41"/>
      <c r="AJ968" s="41"/>
      <c r="AK968" s="51" t="e">
        <f>IF(#REF!="TERMINADO",100,100*(#REF!-M968+1)/P968)</f>
        <v>#REF!</v>
      </c>
      <c r="AL968" s="157"/>
      <c r="AM968" s="59"/>
      <c r="AN968" s="181"/>
      <c r="AO968" s="181"/>
      <c r="AP968" s="181"/>
      <c r="AQ968" s="182"/>
    </row>
    <row r="969" spans="1:43" s="167" customFormat="1" ht="17" thickTop="1" thickBot="1" x14ac:dyDescent="0.25">
      <c r="A969" s="185">
        <v>965</v>
      </c>
      <c r="B969" s="41"/>
      <c r="C969" s="39"/>
      <c r="D969" s="39"/>
      <c r="E969" s="40" t="s">
        <v>2558</v>
      </c>
      <c r="F969" s="129"/>
      <c r="G969" s="126"/>
      <c r="H969" s="41" t="s">
        <v>2079</v>
      </c>
      <c r="I969" s="42"/>
      <c r="J969" s="131">
        <f t="shared" si="77"/>
        <v>0</v>
      </c>
      <c r="K969" s="133" t="s">
        <v>85</v>
      </c>
      <c r="L969" s="41" t="s">
        <v>2558</v>
      </c>
      <c r="M969" s="134"/>
      <c r="N969" s="127"/>
      <c r="O969" s="127"/>
      <c r="P969" s="134">
        <f t="shared" si="75"/>
        <v>0</v>
      </c>
      <c r="Q969" s="136">
        <f t="shared" si="76"/>
        <v>0</v>
      </c>
      <c r="R969" s="58"/>
      <c r="S969" s="47"/>
      <c r="T969" s="47"/>
      <c r="U969" s="47"/>
      <c r="V969" s="47"/>
      <c r="W969" s="47"/>
      <c r="X969" s="139">
        <f t="shared" si="78"/>
        <v>0</v>
      </c>
      <c r="Y969" s="48"/>
      <c r="Z969" s="49"/>
      <c r="AA969" s="47"/>
      <c r="AB969" s="47"/>
      <c r="AC969" s="47"/>
      <c r="AD969" s="47"/>
      <c r="AE969" s="47"/>
      <c r="AF969" s="47"/>
      <c r="AG969" s="41"/>
      <c r="AH969" s="41"/>
      <c r="AI969" s="41"/>
      <c r="AJ969" s="41"/>
      <c r="AK969" s="51" t="e">
        <f>IF(#REF!="TERMINADO",100,100*(#REF!-M969+1)/P969)</f>
        <v>#REF!</v>
      </c>
      <c r="AL969" s="157"/>
      <c r="AM969" s="59"/>
      <c r="AN969" s="181"/>
      <c r="AO969" s="181"/>
      <c r="AP969" s="181"/>
      <c r="AQ969" s="182"/>
    </row>
    <row r="970" spans="1:43" s="167" customFormat="1" ht="17" thickTop="1" thickBot="1" x14ac:dyDescent="0.25">
      <c r="A970" s="185">
        <v>966</v>
      </c>
      <c r="B970" s="41"/>
      <c r="C970" s="39"/>
      <c r="D970" s="39"/>
      <c r="E970" s="40" t="s">
        <v>2558</v>
      </c>
      <c r="F970" s="129"/>
      <c r="G970" s="126"/>
      <c r="H970" s="41" t="s">
        <v>2079</v>
      </c>
      <c r="I970" s="42"/>
      <c r="J970" s="131">
        <f t="shared" si="77"/>
        <v>0</v>
      </c>
      <c r="K970" s="133" t="s">
        <v>85</v>
      </c>
      <c r="L970" s="41" t="s">
        <v>2558</v>
      </c>
      <c r="M970" s="134"/>
      <c r="N970" s="127"/>
      <c r="O970" s="127"/>
      <c r="P970" s="134">
        <f t="shared" si="75"/>
        <v>0</v>
      </c>
      <c r="Q970" s="136">
        <f t="shared" si="76"/>
        <v>0</v>
      </c>
      <c r="R970" s="58"/>
      <c r="S970" s="47"/>
      <c r="T970" s="47"/>
      <c r="U970" s="47"/>
      <c r="V970" s="47"/>
      <c r="W970" s="47"/>
      <c r="X970" s="139">
        <f t="shared" si="78"/>
        <v>0</v>
      </c>
      <c r="Y970" s="48"/>
      <c r="Z970" s="49"/>
      <c r="AA970" s="47"/>
      <c r="AB970" s="47"/>
      <c r="AC970" s="47"/>
      <c r="AD970" s="47"/>
      <c r="AE970" s="47"/>
      <c r="AF970" s="47"/>
      <c r="AG970" s="41"/>
      <c r="AH970" s="41"/>
      <c r="AI970" s="41"/>
      <c r="AJ970" s="41"/>
      <c r="AK970" s="51" t="e">
        <f>IF(#REF!="TERMINADO",100,100*(#REF!-M970+1)/P970)</f>
        <v>#REF!</v>
      </c>
      <c r="AL970" s="157"/>
      <c r="AM970" s="59"/>
      <c r="AN970" s="181"/>
      <c r="AO970" s="181"/>
      <c r="AP970" s="181"/>
      <c r="AQ970" s="182"/>
    </row>
    <row r="971" spans="1:43" s="167" customFormat="1" ht="17" thickTop="1" thickBot="1" x14ac:dyDescent="0.25">
      <c r="A971" s="185">
        <v>967</v>
      </c>
      <c r="B971" s="41"/>
      <c r="C971" s="39"/>
      <c r="D971" s="39"/>
      <c r="E971" s="40" t="s">
        <v>2558</v>
      </c>
      <c r="F971" s="129"/>
      <c r="G971" s="126"/>
      <c r="H971" s="41" t="s">
        <v>2079</v>
      </c>
      <c r="I971" s="42"/>
      <c r="J971" s="131">
        <f t="shared" si="77"/>
        <v>0</v>
      </c>
      <c r="K971" s="133" t="s">
        <v>85</v>
      </c>
      <c r="L971" s="41" t="s">
        <v>2558</v>
      </c>
      <c r="M971" s="134"/>
      <c r="N971" s="127"/>
      <c r="O971" s="127"/>
      <c r="P971" s="134">
        <f t="shared" si="75"/>
        <v>0</v>
      </c>
      <c r="Q971" s="136">
        <f t="shared" si="76"/>
        <v>0</v>
      </c>
      <c r="R971" s="58"/>
      <c r="S971" s="47"/>
      <c r="T971" s="47"/>
      <c r="U971" s="47"/>
      <c r="V971" s="47"/>
      <c r="W971" s="47"/>
      <c r="X971" s="139">
        <f t="shared" si="78"/>
        <v>0</v>
      </c>
      <c r="Y971" s="48"/>
      <c r="Z971" s="49"/>
      <c r="AA971" s="47"/>
      <c r="AB971" s="47"/>
      <c r="AC971" s="47"/>
      <c r="AD971" s="47"/>
      <c r="AE971" s="47"/>
      <c r="AF971" s="47"/>
      <c r="AG971" s="41"/>
      <c r="AH971" s="41"/>
      <c r="AI971" s="41"/>
      <c r="AJ971" s="41"/>
      <c r="AK971" s="51" t="e">
        <f>IF(#REF!="TERMINADO",100,100*(#REF!-M971+1)/P971)</f>
        <v>#REF!</v>
      </c>
      <c r="AL971" s="157"/>
      <c r="AM971" s="59"/>
      <c r="AN971" s="181"/>
      <c r="AO971" s="181"/>
      <c r="AP971" s="181"/>
      <c r="AQ971" s="182"/>
    </row>
    <row r="972" spans="1:43" s="167" customFormat="1" ht="17" thickTop="1" thickBot="1" x14ac:dyDescent="0.25">
      <c r="A972" s="185">
        <v>968</v>
      </c>
      <c r="B972" s="41"/>
      <c r="C972" s="39"/>
      <c r="D972" s="39"/>
      <c r="E972" s="40" t="s">
        <v>2558</v>
      </c>
      <c r="F972" s="129"/>
      <c r="G972" s="126"/>
      <c r="H972" s="41" t="s">
        <v>2079</v>
      </c>
      <c r="I972" s="42"/>
      <c r="J972" s="131">
        <f t="shared" si="77"/>
        <v>0</v>
      </c>
      <c r="K972" s="133" t="s">
        <v>85</v>
      </c>
      <c r="L972" s="41" t="s">
        <v>2558</v>
      </c>
      <c r="M972" s="134"/>
      <c r="N972" s="127"/>
      <c r="O972" s="127"/>
      <c r="P972" s="134">
        <f t="shared" si="75"/>
        <v>0</v>
      </c>
      <c r="Q972" s="136">
        <f t="shared" si="76"/>
        <v>0</v>
      </c>
      <c r="R972" s="58"/>
      <c r="S972" s="47"/>
      <c r="T972" s="47"/>
      <c r="U972" s="47"/>
      <c r="V972" s="47"/>
      <c r="W972" s="47"/>
      <c r="X972" s="139">
        <f t="shared" si="78"/>
        <v>0</v>
      </c>
      <c r="Y972" s="48"/>
      <c r="Z972" s="49"/>
      <c r="AA972" s="47"/>
      <c r="AB972" s="47"/>
      <c r="AC972" s="47"/>
      <c r="AD972" s="47"/>
      <c r="AE972" s="47"/>
      <c r="AF972" s="47"/>
      <c r="AG972" s="41"/>
      <c r="AH972" s="41"/>
      <c r="AI972" s="41"/>
      <c r="AJ972" s="41"/>
      <c r="AK972" s="51" t="e">
        <f>IF(#REF!="TERMINADO",100,100*(#REF!-M972+1)/P972)</f>
        <v>#REF!</v>
      </c>
      <c r="AL972" s="157"/>
      <c r="AM972" s="59"/>
      <c r="AN972" s="181"/>
      <c r="AO972" s="181"/>
      <c r="AP972" s="181"/>
      <c r="AQ972" s="182"/>
    </row>
    <row r="973" spans="1:43" s="167" customFormat="1" ht="17" thickTop="1" thickBot="1" x14ac:dyDescent="0.25">
      <c r="A973" s="185">
        <v>969</v>
      </c>
      <c r="B973" s="41"/>
      <c r="C973" s="39"/>
      <c r="D973" s="39"/>
      <c r="E973" s="40" t="s">
        <v>2558</v>
      </c>
      <c r="F973" s="129"/>
      <c r="G973" s="126"/>
      <c r="H973" s="41" t="s">
        <v>2079</v>
      </c>
      <c r="I973" s="42"/>
      <c r="J973" s="131">
        <f t="shared" si="77"/>
        <v>0</v>
      </c>
      <c r="K973" s="133" t="s">
        <v>85</v>
      </c>
      <c r="L973" s="41" t="s">
        <v>2558</v>
      </c>
      <c r="M973" s="134"/>
      <c r="N973" s="127"/>
      <c r="O973" s="127"/>
      <c r="P973" s="134">
        <f t="shared" si="75"/>
        <v>0</v>
      </c>
      <c r="Q973" s="136">
        <f t="shared" si="76"/>
        <v>0</v>
      </c>
      <c r="R973" s="58"/>
      <c r="S973" s="47"/>
      <c r="T973" s="47"/>
      <c r="U973" s="47"/>
      <c r="V973" s="47"/>
      <c r="W973" s="47"/>
      <c r="X973" s="139">
        <f t="shared" si="78"/>
        <v>0</v>
      </c>
      <c r="Y973" s="48"/>
      <c r="Z973" s="49"/>
      <c r="AA973" s="47"/>
      <c r="AB973" s="47"/>
      <c r="AC973" s="47"/>
      <c r="AD973" s="47"/>
      <c r="AE973" s="47"/>
      <c r="AF973" s="47"/>
      <c r="AG973" s="41"/>
      <c r="AH973" s="41"/>
      <c r="AI973" s="41"/>
      <c r="AJ973" s="41"/>
      <c r="AK973" s="51" t="e">
        <f>IF(#REF!="TERMINADO",100,100*(#REF!-M973+1)/P973)</f>
        <v>#REF!</v>
      </c>
      <c r="AL973" s="157"/>
      <c r="AM973" s="59"/>
      <c r="AN973" s="181"/>
      <c r="AO973" s="181"/>
      <c r="AP973" s="181"/>
      <c r="AQ973" s="182"/>
    </row>
    <row r="974" spans="1:43" s="167" customFormat="1" ht="17" thickTop="1" thickBot="1" x14ac:dyDescent="0.25">
      <c r="A974" s="185">
        <v>970</v>
      </c>
      <c r="B974" s="41"/>
      <c r="C974" s="39"/>
      <c r="D974" s="39"/>
      <c r="E974" s="40" t="s">
        <v>2558</v>
      </c>
      <c r="F974" s="129"/>
      <c r="G974" s="126"/>
      <c r="H974" s="41" t="s">
        <v>2079</v>
      </c>
      <c r="I974" s="42"/>
      <c r="J974" s="131">
        <f t="shared" si="77"/>
        <v>0</v>
      </c>
      <c r="K974" s="133" t="s">
        <v>85</v>
      </c>
      <c r="L974" s="41" t="s">
        <v>2558</v>
      </c>
      <c r="M974" s="134"/>
      <c r="N974" s="127"/>
      <c r="O974" s="127"/>
      <c r="P974" s="134">
        <f t="shared" si="75"/>
        <v>0</v>
      </c>
      <c r="Q974" s="136">
        <f t="shared" si="76"/>
        <v>0</v>
      </c>
      <c r="R974" s="58"/>
      <c r="S974" s="47"/>
      <c r="T974" s="47"/>
      <c r="U974" s="47"/>
      <c r="V974" s="47"/>
      <c r="W974" s="47"/>
      <c r="X974" s="139">
        <f t="shared" si="78"/>
        <v>0</v>
      </c>
      <c r="Y974" s="48"/>
      <c r="Z974" s="49"/>
      <c r="AA974" s="47"/>
      <c r="AB974" s="47"/>
      <c r="AC974" s="47"/>
      <c r="AD974" s="47"/>
      <c r="AE974" s="47"/>
      <c r="AF974" s="47"/>
      <c r="AG974" s="41"/>
      <c r="AH974" s="41"/>
      <c r="AI974" s="41"/>
      <c r="AJ974" s="41"/>
      <c r="AK974" s="51" t="e">
        <f>IF(#REF!="TERMINADO",100,100*(#REF!-M974+1)/P974)</f>
        <v>#REF!</v>
      </c>
      <c r="AL974" s="157"/>
      <c r="AM974" s="59"/>
      <c r="AN974" s="181"/>
      <c r="AO974" s="181"/>
      <c r="AP974" s="181"/>
      <c r="AQ974" s="182"/>
    </row>
    <row r="975" spans="1:43" s="167" customFormat="1" ht="17" thickTop="1" thickBot="1" x14ac:dyDescent="0.25">
      <c r="A975" s="185">
        <v>971</v>
      </c>
      <c r="B975" s="41"/>
      <c r="C975" s="39"/>
      <c r="D975" s="39"/>
      <c r="E975" s="40" t="s">
        <v>2558</v>
      </c>
      <c r="F975" s="129"/>
      <c r="G975" s="126"/>
      <c r="H975" s="41" t="s">
        <v>2079</v>
      </c>
      <c r="I975" s="42"/>
      <c r="J975" s="131">
        <f t="shared" si="77"/>
        <v>0</v>
      </c>
      <c r="K975" s="133" t="s">
        <v>85</v>
      </c>
      <c r="L975" s="41" t="s">
        <v>2558</v>
      </c>
      <c r="M975" s="134"/>
      <c r="N975" s="127"/>
      <c r="O975" s="127"/>
      <c r="P975" s="134">
        <f t="shared" si="75"/>
        <v>0</v>
      </c>
      <c r="Q975" s="136">
        <f t="shared" si="76"/>
        <v>0</v>
      </c>
      <c r="R975" s="58"/>
      <c r="S975" s="47"/>
      <c r="T975" s="47"/>
      <c r="U975" s="47"/>
      <c r="V975" s="47"/>
      <c r="W975" s="47"/>
      <c r="X975" s="139">
        <f t="shared" si="78"/>
        <v>0</v>
      </c>
      <c r="Y975" s="48"/>
      <c r="Z975" s="49"/>
      <c r="AA975" s="47"/>
      <c r="AB975" s="47"/>
      <c r="AC975" s="47"/>
      <c r="AD975" s="47"/>
      <c r="AE975" s="47"/>
      <c r="AF975" s="47"/>
      <c r="AG975" s="41"/>
      <c r="AH975" s="41"/>
      <c r="AI975" s="41"/>
      <c r="AJ975" s="41"/>
      <c r="AK975" s="51" t="e">
        <f>IF(#REF!="TERMINADO",100,100*(#REF!-M975+1)/P975)</f>
        <v>#REF!</v>
      </c>
      <c r="AL975" s="157"/>
      <c r="AM975" s="59"/>
      <c r="AN975" s="181"/>
      <c r="AO975" s="181"/>
      <c r="AP975" s="181"/>
      <c r="AQ975" s="182"/>
    </row>
    <row r="976" spans="1:43" s="167" customFormat="1" ht="17" thickTop="1" thickBot="1" x14ac:dyDescent="0.25">
      <c r="A976" s="185">
        <v>972</v>
      </c>
      <c r="B976" s="41"/>
      <c r="C976" s="39"/>
      <c r="D976" s="39"/>
      <c r="E976" s="40" t="s">
        <v>2558</v>
      </c>
      <c r="F976" s="129"/>
      <c r="G976" s="126"/>
      <c r="H976" s="41" t="s">
        <v>2079</v>
      </c>
      <c r="I976" s="42"/>
      <c r="J976" s="131">
        <f t="shared" ref="J976:J1000" si="79">+I976+Z976+AB976+AD976+AF976</f>
        <v>0</v>
      </c>
      <c r="K976" s="133" t="s">
        <v>85</v>
      </c>
      <c r="L976" s="41" t="s">
        <v>2558</v>
      </c>
      <c r="M976" s="134"/>
      <c r="N976" s="127"/>
      <c r="O976" s="127"/>
      <c r="P976" s="134">
        <f t="shared" si="75"/>
        <v>0</v>
      </c>
      <c r="Q976" s="136">
        <f t="shared" si="76"/>
        <v>0</v>
      </c>
      <c r="R976" s="58"/>
      <c r="S976" s="47"/>
      <c r="T976" s="47"/>
      <c r="U976" s="47"/>
      <c r="V976" s="47"/>
      <c r="W976" s="47"/>
      <c r="X976" s="139">
        <f t="shared" si="78"/>
        <v>0</v>
      </c>
      <c r="Y976" s="48"/>
      <c r="Z976" s="49"/>
      <c r="AA976" s="47"/>
      <c r="AB976" s="47"/>
      <c r="AC976" s="47"/>
      <c r="AD976" s="47"/>
      <c r="AE976" s="47"/>
      <c r="AF976" s="47"/>
      <c r="AG976" s="41"/>
      <c r="AH976" s="41"/>
      <c r="AI976" s="41"/>
      <c r="AJ976" s="41"/>
      <c r="AK976" s="51" t="e">
        <f>IF(#REF!="TERMINADO",100,100*(#REF!-M976+1)/P976)</f>
        <v>#REF!</v>
      </c>
      <c r="AL976" s="157"/>
      <c r="AM976" s="59"/>
      <c r="AN976" s="181"/>
      <c r="AO976" s="181"/>
      <c r="AP976" s="181"/>
      <c r="AQ976" s="182"/>
    </row>
    <row r="977" spans="1:43" s="167" customFormat="1" ht="17" thickTop="1" thickBot="1" x14ac:dyDescent="0.25">
      <c r="A977" s="185">
        <v>973</v>
      </c>
      <c r="B977" s="41"/>
      <c r="C977" s="39"/>
      <c r="D977" s="39"/>
      <c r="E977" s="40" t="s">
        <v>2558</v>
      </c>
      <c r="F977" s="129"/>
      <c r="G977" s="126"/>
      <c r="H977" s="41" t="s">
        <v>2079</v>
      </c>
      <c r="I977" s="42"/>
      <c r="J977" s="131">
        <f t="shared" si="79"/>
        <v>0</v>
      </c>
      <c r="K977" s="133" t="s">
        <v>85</v>
      </c>
      <c r="L977" s="41" t="s">
        <v>2558</v>
      </c>
      <c r="M977" s="134"/>
      <c r="N977" s="127"/>
      <c r="O977" s="127"/>
      <c r="P977" s="134">
        <f t="shared" si="75"/>
        <v>0</v>
      </c>
      <c r="Q977" s="136">
        <f t="shared" si="76"/>
        <v>0</v>
      </c>
      <c r="R977" s="58"/>
      <c r="S977" s="47"/>
      <c r="T977" s="47"/>
      <c r="U977" s="47"/>
      <c r="V977" s="47"/>
      <c r="W977" s="47"/>
      <c r="X977" s="139">
        <f t="shared" si="78"/>
        <v>0</v>
      </c>
      <c r="Y977" s="48"/>
      <c r="Z977" s="49"/>
      <c r="AA977" s="47"/>
      <c r="AB977" s="47"/>
      <c r="AC977" s="47"/>
      <c r="AD977" s="47"/>
      <c r="AE977" s="47"/>
      <c r="AF977" s="47"/>
      <c r="AG977" s="41"/>
      <c r="AH977" s="41"/>
      <c r="AI977" s="41"/>
      <c r="AJ977" s="41"/>
      <c r="AK977" s="51" t="e">
        <f>IF(#REF!="TERMINADO",100,100*(#REF!-M977+1)/P977)</f>
        <v>#REF!</v>
      </c>
      <c r="AL977" s="157"/>
      <c r="AM977" s="59"/>
      <c r="AN977" s="181"/>
      <c r="AO977" s="181"/>
      <c r="AP977" s="181"/>
      <c r="AQ977" s="182"/>
    </row>
    <row r="978" spans="1:43" s="167" customFormat="1" ht="17" thickTop="1" thickBot="1" x14ac:dyDescent="0.25">
      <c r="A978" s="185">
        <v>974</v>
      </c>
      <c r="B978" s="41"/>
      <c r="C978" s="39"/>
      <c r="D978" s="39"/>
      <c r="E978" s="40" t="s">
        <v>2558</v>
      </c>
      <c r="F978" s="129"/>
      <c r="G978" s="126"/>
      <c r="H978" s="41" t="s">
        <v>2079</v>
      </c>
      <c r="I978" s="42"/>
      <c r="J978" s="131">
        <f t="shared" si="79"/>
        <v>0</v>
      </c>
      <c r="K978" s="133" t="s">
        <v>85</v>
      </c>
      <c r="L978" s="41" t="s">
        <v>2558</v>
      </c>
      <c r="M978" s="134"/>
      <c r="N978" s="127"/>
      <c r="O978" s="127"/>
      <c r="P978" s="134">
        <f t="shared" si="75"/>
        <v>0</v>
      </c>
      <c r="Q978" s="136">
        <f t="shared" si="76"/>
        <v>0</v>
      </c>
      <c r="R978" s="58"/>
      <c r="S978" s="47"/>
      <c r="T978" s="47"/>
      <c r="U978" s="47"/>
      <c r="V978" s="47"/>
      <c r="W978" s="47"/>
      <c r="X978" s="139">
        <f t="shared" si="78"/>
        <v>0</v>
      </c>
      <c r="Y978" s="48"/>
      <c r="Z978" s="49"/>
      <c r="AA978" s="47"/>
      <c r="AB978" s="47"/>
      <c r="AC978" s="47"/>
      <c r="AD978" s="47"/>
      <c r="AE978" s="47"/>
      <c r="AF978" s="47"/>
      <c r="AG978" s="41"/>
      <c r="AH978" s="41"/>
      <c r="AI978" s="41"/>
      <c r="AJ978" s="41"/>
      <c r="AK978" s="51" t="e">
        <f>IF(#REF!="TERMINADO",100,100*(#REF!-M978+1)/P978)</f>
        <v>#REF!</v>
      </c>
      <c r="AL978" s="157"/>
      <c r="AM978" s="59"/>
      <c r="AN978" s="181"/>
      <c r="AO978" s="181"/>
      <c r="AP978" s="181"/>
      <c r="AQ978" s="182"/>
    </row>
    <row r="979" spans="1:43" s="167" customFormat="1" ht="17" thickTop="1" thickBot="1" x14ac:dyDescent="0.25">
      <c r="A979" s="185">
        <v>975</v>
      </c>
      <c r="B979" s="41"/>
      <c r="C979" s="39"/>
      <c r="D979" s="39"/>
      <c r="E979" s="40" t="s">
        <v>2558</v>
      </c>
      <c r="F979" s="129"/>
      <c r="G979" s="126"/>
      <c r="H979" s="41" t="s">
        <v>2079</v>
      </c>
      <c r="I979" s="42"/>
      <c r="J979" s="131">
        <f t="shared" si="79"/>
        <v>0</v>
      </c>
      <c r="K979" s="133" t="s">
        <v>85</v>
      </c>
      <c r="L979" s="41" t="s">
        <v>2558</v>
      </c>
      <c r="M979" s="134"/>
      <c r="N979" s="127"/>
      <c r="O979" s="127"/>
      <c r="P979" s="134">
        <f t="shared" si="75"/>
        <v>0</v>
      </c>
      <c r="Q979" s="136">
        <f t="shared" si="76"/>
        <v>0</v>
      </c>
      <c r="R979" s="58"/>
      <c r="S979" s="47"/>
      <c r="T979" s="47"/>
      <c r="U979" s="47"/>
      <c r="V979" s="47"/>
      <c r="W979" s="47"/>
      <c r="X979" s="139">
        <f t="shared" si="78"/>
        <v>0</v>
      </c>
      <c r="Y979" s="48"/>
      <c r="Z979" s="49"/>
      <c r="AA979" s="47"/>
      <c r="AB979" s="47"/>
      <c r="AC979" s="47"/>
      <c r="AD979" s="47"/>
      <c r="AE979" s="47"/>
      <c r="AF979" s="47"/>
      <c r="AG979" s="41"/>
      <c r="AH979" s="41"/>
      <c r="AI979" s="41"/>
      <c r="AJ979" s="41"/>
      <c r="AK979" s="51" t="e">
        <f>IF(#REF!="TERMINADO",100,100*(#REF!-M979+1)/P979)</f>
        <v>#REF!</v>
      </c>
      <c r="AL979" s="157"/>
      <c r="AM979" s="59"/>
      <c r="AN979" s="181"/>
      <c r="AO979" s="181"/>
      <c r="AP979" s="181"/>
      <c r="AQ979" s="182"/>
    </row>
    <row r="980" spans="1:43" s="167" customFormat="1" ht="17" thickTop="1" thickBot="1" x14ac:dyDescent="0.25">
      <c r="A980" s="185">
        <v>976</v>
      </c>
      <c r="B980" s="41"/>
      <c r="C980" s="39"/>
      <c r="D980" s="39"/>
      <c r="E980" s="40" t="s">
        <v>2558</v>
      </c>
      <c r="F980" s="129"/>
      <c r="G980" s="126"/>
      <c r="H980" s="41" t="s">
        <v>2079</v>
      </c>
      <c r="I980" s="42"/>
      <c r="J980" s="131">
        <f t="shared" si="79"/>
        <v>0</v>
      </c>
      <c r="K980" s="133" t="s">
        <v>85</v>
      </c>
      <c r="L980" s="41" t="s">
        <v>2558</v>
      </c>
      <c r="M980" s="134"/>
      <c r="N980" s="127"/>
      <c r="O980" s="127"/>
      <c r="P980" s="134">
        <f t="shared" si="75"/>
        <v>0</v>
      </c>
      <c r="Q980" s="136">
        <f t="shared" si="76"/>
        <v>0</v>
      </c>
      <c r="R980" s="58"/>
      <c r="S980" s="47"/>
      <c r="T980" s="47"/>
      <c r="U980" s="47"/>
      <c r="V980" s="47"/>
      <c r="W980" s="47"/>
      <c r="X980" s="139">
        <f t="shared" si="78"/>
        <v>0</v>
      </c>
      <c r="Y980" s="48"/>
      <c r="Z980" s="49"/>
      <c r="AA980" s="47"/>
      <c r="AB980" s="47"/>
      <c r="AC980" s="47"/>
      <c r="AD980" s="47"/>
      <c r="AE980" s="47"/>
      <c r="AF980" s="47"/>
      <c r="AG980" s="41"/>
      <c r="AH980" s="41"/>
      <c r="AI980" s="41"/>
      <c r="AJ980" s="41"/>
      <c r="AK980" s="51" t="e">
        <f>IF(#REF!="TERMINADO",100,100*(#REF!-M980+1)/P980)</f>
        <v>#REF!</v>
      </c>
      <c r="AL980" s="157"/>
      <c r="AM980" s="59"/>
      <c r="AN980" s="181"/>
      <c r="AO980" s="181"/>
      <c r="AP980" s="181"/>
      <c r="AQ980" s="182"/>
    </row>
    <row r="981" spans="1:43" s="167" customFormat="1" ht="17" thickTop="1" thickBot="1" x14ac:dyDescent="0.25">
      <c r="A981" s="185">
        <v>977</v>
      </c>
      <c r="B981" s="41"/>
      <c r="C981" s="39"/>
      <c r="D981" s="39"/>
      <c r="E981" s="40" t="s">
        <v>2558</v>
      </c>
      <c r="F981" s="129"/>
      <c r="G981" s="126"/>
      <c r="H981" s="41" t="s">
        <v>2079</v>
      </c>
      <c r="I981" s="42"/>
      <c r="J981" s="131">
        <f t="shared" si="79"/>
        <v>0</v>
      </c>
      <c r="K981" s="133" t="s">
        <v>85</v>
      </c>
      <c r="L981" s="41" t="s">
        <v>2558</v>
      </c>
      <c r="M981" s="134"/>
      <c r="N981" s="127"/>
      <c r="O981" s="127"/>
      <c r="P981" s="134">
        <f t="shared" si="75"/>
        <v>0</v>
      </c>
      <c r="Q981" s="136">
        <f t="shared" si="76"/>
        <v>0</v>
      </c>
      <c r="R981" s="58"/>
      <c r="S981" s="47"/>
      <c r="T981" s="47"/>
      <c r="U981" s="47"/>
      <c r="V981" s="47"/>
      <c r="W981" s="47"/>
      <c r="X981" s="139">
        <f t="shared" si="78"/>
        <v>0</v>
      </c>
      <c r="Y981" s="48"/>
      <c r="Z981" s="49"/>
      <c r="AA981" s="47"/>
      <c r="AB981" s="47"/>
      <c r="AC981" s="47"/>
      <c r="AD981" s="47"/>
      <c r="AE981" s="47"/>
      <c r="AF981" s="47"/>
      <c r="AG981" s="41"/>
      <c r="AH981" s="41"/>
      <c r="AI981" s="41"/>
      <c r="AJ981" s="41"/>
      <c r="AK981" s="51" t="e">
        <f>IF(#REF!="TERMINADO",100,100*(#REF!-M981+1)/P981)</f>
        <v>#REF!</v>
      </c>
      <c r="AL981" s="157"/>
      <c r="AM981" s="59"/>
      <c r="AN981" s="181"/>
      <c r="AO981" s="181"/>
      <c r="AP981" s="181"/>
      <c r="AQ981" s="182"/>
    </row>
    <row r="982" spans="1:43" s="167" customFormat="1" ht="17" thickTop="1" thickBot="1" x14ac:dyDescent="0.25">
      <c r="A982" s="185">
        <v>978</v>
      </c>
      <c r="B982" s="41"/>
      <c r="C982" s="39"/>
      <c r="D982" s="39"/>
      <c r="E982" s="40" t="s">
        <v>2558</v>
      </c>
      <c r="F982" s="129"/>
      <c r="G982" s="126"/>
      <c r="H982" s="41" t="s">
        <v>2079</v>
      </c>
      <c r="I982" s="42"/>
      <c r="J982" s="131">
        <f t="shared" si="79"/>
        <v>0</v>
      </c>
      <c r="K982" s="133" t="s">
        <v>85</v>
      </c>
      <c r="L982" s="41" t="s">
        <v>2558</v>
      </c>
      <c r="M982" s="134"/>
      <c r="N982" s="127"/>
      <c r="O982" s="127"/>
      <c r="P982" s="134">
        <f t="shared" si="75"/>
        <v>0</v>
      </c>
      <c r="Q982" s="136">
        <f t="shared" si="76"/>
        <v>0</v>
      </c>
      <c r="R982" s="58"/>
      <c r="S982" s="47"/>
      <c r="T982" s="47"/>
      <c r="U982" s="47"/>
      <c r="V982" s="47"/>
      <c r="W982" s="47"/>
      <c r="X982" s="139">
        <f t="shared" si="78"/>
        <v>0</v>
      </c>
      <c r="Y982" s="48"/>
      <c r="Z982" s="49"/>
      <c r="AA982" s="47"/>
      <c r="AB982" s="47"/>
      <c r="AC982" s="47"/>
      <c r="AD982" s="47"/>
      <c r="AE982" s="47"/>
      <c r="AF982" s="47"/>
      <c r="AG982" s="41"/>
      <c r="AH982" s="41"/>
      <c r="AI982" s="41"/>
      <c r="AJ982" s="41"/>
      <c r="AK982" s="51" t="e">
        <f>IF(#REF!="TERMINADO",100,100*(#REF!-M982+1)/P982)</f>
        <v>#REF!</v>
      </c>
      <c r="AL982" s="157"/>
      <c r="AM982" s="59"/>
      <c r="AN982" s="181"/>
      <c r="AO982" s="181"/>
      <c r="AP982" s="181"/>
      <c r="AQ982" s="182"/>
    </row>
    <row r="983" spans="1:43" s="167" customFormat="1" ht="17" thickTop="1" thickBot="1" x14ac:dyDescent="0.25">
      <c r="A983" s="185">
        <v>979</v>
      </c>
      <c r="B983" s="41"/>
      <c r="C983" s="39"/>
      <c r="D983" s="39"/>
      <c r="E983" s="40" t="s">
        <v>2558</v>
      </c>
      <c r="F983" s="129"/>
      <c r="G983" s="126"/>
      <c r="H983" s="41" t="s">
        <v>2079</v>
      </c>
      <c r="I983" s="42"/>
      <c r="J983" s="131">
        <f t="shared" si="79"/>
        <v>0</v>
      </c>
      <c r="K983" s="133" t="s">
        <v>85</v>
      </c>
      <c r="L983" s="41" t="s">
        <v>2558</v>
      </c>
      <c r="M983" s="134"/>
      <c r="N983" s="127"/>
      <c r="O983" s="127"/>
      <c r="P983" s="134">
        <f t="shared" si="75"/>
        <v>0</v>
      </c>
      <c r="Q983" s="136">
        <f t="shared" si="76"/>
        <v>0</v>
      </c>
      <c r="R983" s="58"/>
      <c r="S983" s="47"/>
      <c r="T983" s="47"/>
      <c r="U983" s="47"/>
      <c r="V983" s="47"/>
      <c r="W983" s="47"/>
      <c r="X983" s="139">
        <f t="shared" si="78"/>
        <v>0</v>
      </c>
      <c r="Y983" s="48"/>
      <c r="Z983" s="49"/>
      <c r="AA983" s="47"/>
      <c r="AB983" s="47"/>
      <c r="AC983" s="47"/>
      <c r="AD983" s="47"/>
      <c r="AE983" s="47"/>
      <c r="AF983" s="47"/>
      <c r="AG983" s="41"/>
      <c r="AH983" s="41"/>
      <c r="AI983" s="41"/>
      <c r="AJ983" s="41"/>
      <c r="AK983" s="51" t="e">
        <f>IF(#REF!="TERMINADO",100,100*(#REF!-M983+1)/P983)</f>
        <v>#REF!</v>
      </c>
      <c r="AL983" s="157"/>
      <c r="AM983" s="59"/>
      <c r="AN983" s="181"/>
      <c r="AO983" s="181"/>
      <c r="AP983" s="181"/>
      <c r="AQ983" s="182"/>
    </row>
    <row r="984" spans="1:43" s="167" customFormat="1" ht="17" thickTop="1" thickBot="1" x14ac:dyDescent="0.25">
      <c r="A984" s="185">
        <v>980</v>
      </c>
      <c r="B984" s="41"/>
      <c r="C984" s="39"/>
      <c r="D984" s="39"/>
      <c r="E984" s="40" t="s">
        <v>2558</v>
      </c>
      <c r="F984" s="129"/>
      <c r="G984" s="126"/>
      <c r="H984" s="41" t="s">
        <v>2079</v>
      </c>
      <c r="I984" s="42"/>
      <c r="J984" s="131">
        <f t="shared" si="79"/>
        <v>0</v>
      </c>
      <c r="K984" s="133" t="s">
        <v>85</v>
      </c>
      <c r="L984" s="41" t="s">
        <v>2558</v>
      </c>
      <c r="M984" s="134"/>
      <c r="N984" s="127"/>
      <c r="O984" s="127"/>
      <c r="P984" s="134">
        <f t="shared" si="75"/>
        <v>0</v>
      </c>
      <c r="Q984" s="136">
        <f t="shared" si="76"/>
        <v>0</v>
      </c>
      <c r="R984" s="58"/>
      <c r="S984" s="47"/>
      <c r="T984" s="47"/>
      <c r="U984" s="47"/>
      <c r="V984" s="47"/>
      <c r="W984" s="47"/>
      <c r="X984" s="139">
        <f t="shared" si="78"/>
        <v>0</v>
      </c>
      <c r="Y984" s="48"/>
      <c r="Z984" s="49"/>
      <c r="AA984" s="47"/>
      <c r="AB984" s="47"/>
      <c r="AC984" s="47"/>
      <c r="AD984" s="47"/>
      <c r="AE984" s="47"/>
      <c r="AF984" s="47"/>
      <c r="AG984" s="41"/>
      <c r="AH984" s="41"/>
      <c r="AI984" s="41"/>
      <c r="AJ984" s="41"/>
      <c r="AK984" s="51" t="e">
        <f>IF(#REF!="TERMINADO",100,100*(#REF!-M984+1)/P984)</f>
        <v>#REF!</v>
      </c>
      <c r="AL984" s="157"/>
      <c r="AM984" s="59"/>
      <c r="AN984" s="181"/>
      <c r="AO984" s="181"/>
      <c r="AP984" s="181"/>
      <c r="AQ984" s="182"/>
    </row>
    <row r="985" spans="1:43" s="167" customFormat="1" ht="17" thickTop="1" thickBot="1" x14ac:dyDescent="0.25">
      <c r="A985" s="185">
        <v>981</v>
      </c>
      <c r="B985" s="41"/>
      <c r="C985" s="39"/>
      <c r="D985" s="39"/>
      <c r="E985" s="40" t="s">
        <v>2558</v>
      </c>
      <c r="F985" s="129"/>
      <c r="G985" s="126"/>
      <c r="H985" s="41" t="s">
        <v>2079</v>
      </c>
      <c r="I985" s="42"/>
      <c r="J985" s="131">
        <f t="shared" si="79"/>
        <v>0</v>
      </c>
      <c r="K985" s="133" t="s">
        <v>85</v>
      </c>
      <c r="L985" s="41" t="s">
        <v>2558</v>
      </c>
      <c r="M985" s="134"/>
      <c r="N985" s="127"/>
      <c r="O985" s="127"/>
      <c r="P985" s="134">
        <f t="shared" si="75"/>
        <v>0</v>
      </c>
      <c r="Q985" s="136">
        <f t="shared" si="76"/>
        <v>0</v>
      </c>
      <c r="R985" s="58"/>
      <c r="S985" s="47"/>
      <c r="T985" s="47"/>
      <c r="U985" s="47"/>
      <c r="V985" s="47"/>
      <c r="W985" s="47"/>
      <c r="X985" s="139">
        <f t="shared" si="78"/>
        <v>0</v>
      </c>
      <c r="Y985" s="48"/>
      <c r="Z985" s="49"/>
      <c r="AA985" s="47"/>
      <c r="AB985" s="47"/>
      <c r="AC985" s="47"/>
      <c r="AD985" s="47"/>
      <c r="AE985" s="47"/>
      <c r="AF985" s="47"/>
      <c r="AG985" s="41"/>
      <c r="AH985" s="41"/>
      <c r="AI985" s="41"/>
      <c r="AJ985" s="41"/>
      <c r="AK985" s="51" t="e">
        <f>IF(#REF!="TERMINADO",100,100*(#REF!-M985+1)/P985)</f>
        <v>#REF!</v>
      </c>
      <c r="AL985" s="157"/>
      <c r="AM985" s="59"/>
      <c r="AN985" s="181"/>
      <c r="AO985" s="181"/>
      <c r="AP985" s="181"/>
      <c r="AQ985" s="182"/>
    </row>
    <row r="986" spans="1:43" s="167" customFormat="1" ht="17" thickTop="1" thickBot="1" x14ac:dyDescent="0.25">
      <c r="A986" s="185">
        <v>982</v>
      </c>
      <c r="B986" s="41"/>
      <c r="C986" s="39"/>
      <c r="D986" s="39"/>
      <c r="E986" s="40" t="s">
        <v>2558</v>
      </c>
      <c r="F986" s="129"/>
      <c r="G986" s="126"/>
      <c r="H986" s="41" t="s">
        <v>2079</v>
      </c>
      <c r="I986" s="42"/>
      <c r="J986" s="131">
        <f t="shared" si="79"/>
        <v>0</v>
      </c>
      <c r="K986" s="133" t="s">
        <v>85</v>
      </c>
      <c r="L986" s="41" t="s">
        <v>2558</v>
      </c>
      <c r="M986" s="134"/>
      <c r="N986" s="127"/>
      <c r="O986" s="127"/>
      <c r="P986" s="134">
        <f t="shared" si="75"/>
        <v>0</v>
      </c>
      <c r="Q986" s="136">
        <f t="shared" si="76"/>
        <v>0</v>
      </c>
      <c r="R986" s="58"/>
      <c r="S986" s="47"/>
      <c r="T986" s="47"/>
      <c r="U986" s="47"/>
      <c r="V986" s="47"/>
      <c r="W986" s="47"/>
      <c r="X986" s="139">
        <f t="shared" si="78"/>
        <v>0</v>
      </c>
      <c r="Y986" s="48"/>
      <c r="Z986" s="49"/>
      <c r="AA986" s="47"/>
      <c r="AB986" s="47"/>
      <c r="AC986" s="47"/>
      <c r="AD986" s="47"/>
      <c r="AE986" s="47"/>
      <c r="AF986" s="47"/>
      <c r="AG986" s="41"/>
      <c r="AH986" s="41"/>
      <c r="AI986" s="41"/>
      <c r="AJ986" s="41"/>
      <c r="AK986" s="51" t="e">
        <f>IF(#REF!="TERMINADO",100,100*(#REF!-M986+1)/P986)</f>
        <v>#REF!</v>
      </c>
      <c r="AL986" s="157"/>
      <c r="AM986" s="59"/>
      <c r="AN986" s="181"/>
      <c r="AO986" s="181"/>
      <c r="AP986" s="181"/>
      <c r="AQ986" s="182"/>
    </row>
    <row r="987" spans="1:43" s="167" customFormat="1" ht="17" thickTop="1" thickBot="1" x14ac:dyDescent="0.25">
      <c r="A987" s="185">
        <v>983</v>
      </c>
      <c r="B987" s="41"/>
      <c r="C987" s="39"/>
      <c r="D987" s="39"/>
      <c r="E987" s="40" t="s">
        <v>2558</v>
      </c>
      <c r="F987" s="129"/>
      <c r="G987" s="126"/>
      <c r="H987" s="41" t="s">
        <v>2079</v>
      </c>
      <c r="I987" s="42"/>
      <c r="J987" s="131">
        <f t="shared" si="79"/>
        <v>0</v>
      </c>
      <c r="K987" s="133" t="s">
        <v>85</v>
      </c>
      <c r="L987" s="41" t="s">
        <v>2558</v>
      </c>
      <c r="M987" s="134"/>
      <c r="N987" s="127"/>
      <c r="O987" s="127"/>
      <c r="P987" s="134">
        <f t="shared" si="75"/>
        <v>0</v>
      </c>
      <c r="Q987" s="136">
        <f t="shared" si="76"/>
        <v>0</v>
      </c>
      <c r="R987" s="58"/>
      <c r="S987" s="47"/>
      <c r="T987" s="47"/>
      <c r="U987" s="47"/>
      <c r="V987" s="47"/>
      <c r="W987" s="47"/>
      <c r="X987" s="139">
        <f t="shared" si="78"/>
        <v>0</v>
      </c>
      <c r="Y987" s="48"/>
      <c r="Z987" s="49"/>
      <c r="AA987" s="47"/>
      <c r="AB987" s="47"/>
      <c r="AC987" s="47"/>
      <c r="AD987" s="47"/>
      <c r="AE987" s="47"/>
      <c r="AF987" s="47"/>
      <c r="AG987" s="41"/>
      <c r="AH987" s="41"/>
      <c r="AI987" s="41"/>
      <c r="AJ987" s="41"/>
      <c r="AK987" s="51" t="e">
        <f>IF(#REF!="TERMINADO",100,100*(#REF!-M987+1)/P987)</f>
        <v>#REF!</v>
      </c>
      <c r="AL987" s="157"/>
      <c r="AM987" s="59"/>
      <c r="AN987" s="181"/>
      <c r="AO987" s="181"/>
      <c r="AP987" s="181"/>
      <c r="AQ987" s="182"/>
    </row>
    <row r="988" spans="1:43" s="167" customFormat="1" ht="17" thickTop="1" thickBot="1" x14ac:dyDescent="0.25">
      <c r="A988" s="185">
        <v>984</v>
      </c>
      <c r="B988" s="41"/>
      <c r="C988" s="39"/>
      <c r="D988" s="39"/>
      <c r="E988" s="40" t="s">
        <v>2558</v>
      </c>
      <c r="F988" s="129"/>
      <c r="G988" s="126"/>
      <c r="H988" s="41" t="s">
        <v>2079</v>
      </c>
      <c r="I988" s="42"/>
      <c r="J988" s="131">
        <f t="shared" si="79"/>
        <v>0</v>
      </c>
      <c r="K988" s="133" t="s">
        <v>85</v>
      </c>
      <c r="L988" s="41" t="s">
        <v>2558</v>
      </c>
      <c r="M988" s="134"/>
      <c r="N988" s="127"/>
      <c r="O988" s="127"/>
      <c r="P988" s="134">
        <f t="shared" si="75"/>
        <v>0</v>
      </c>
      <c r="Q988" s="136">
        <f t="shared" si="76"/>
        <v>0</v>
      </c>
      <c r="R988" s="58"/>
      <c r="S988" s="47"/>
      <c r="T988" s="47"/>
      <c r="U988" s="47"/>
      <c r="V988" s="47"/>
      <c r="W988" s="47"/>
      <c r="X988" s="139">
        <f t="shared" si="78"/>
        <v>0</v>
      </c>
      <c r="Y988" s="48"/>
      <c r="Z988" s="49"/>
      <c r="AA988" s="47"/>
      <c r="AB988" s="47"/>
      <c r="AC988" s="47"/>
      <c r="AD988" s="47"/>
      <c r="AE988" s="47"/>
      <c r="AF988" s="47"/>
      <c r="AG988" s="41"/>
      <c r="AH988" s="41"/>
      <c r="AI988" s="41"/>
      <c r="AJ988" s="41"/>
      <c r="AK988" s="51" t="e">
        <f>IF(#REF!="TERMINADO",100,100*(#REF!-M988+1)/P988)</f>
        <v>#REF!</v>
      </c>
      <c r="AL988" s="157"/>
      <c r="AM988" s="59"/>
      <c r="AN988" s="181"/>
      <c r="AO988" s="181"/>
      <c r="AP988" s="181"/>
      <c r="AQ988" s="182"/>
    </row>
    <row r="989" spans="1:43" s="167" customFormat="1" ht="17" thickTop="1" thickBot="1" x14ac:dyDescent="0.25">
      <c r="A989" s="185">
        <v>985</v>
      </c>
      <c r="B989" s="41"/>
      <c r="C989" s="39"/>
      <c r="D989" s="39"/>
      <c r="E989" s="40" t="s">
        <v>2558</v>
      </c>
      <c r="F989" s="129"/>
      <c r="G989" s="126"/>
      <c r="H989" s="41" t="s">
        <v>2079</v>
      </c>
      <c r="I989" s="42"/>
      <c r="J989" s="131">
        <f t="shared" si="79"/>
        <v>0</v>
      </c>
      <c r="K989" s="133" t="s">
        <v>85</v>
      </c>
      <c r="L989" s="41" t="s">
        <v>2558</v>
      </c>
      <c r="M989" s="134"/>
      <c r="N989" s="127"/>
      <c r="O989" s="127"/>
      <c r="P989" s="134">
        <f t="shared" si="75"/>
        <v>0</v>
      </c>
      <c r="Q989" s="136">
        <f t="shared" si="76"/>
        <v>0</v>
      </c>
      <c r="R989" s="58"/>
      <c r="S989" s="47"/>
      <c r="T989" s="47"/>
      <c r="U989" s="47"/>
      <c r="V989" s="47"/>
      <c r="W989" s="47"/>
      <c r="X989" s="139">
        <f t="shared" si="78"/>
        <v>0</v>
      </c>
      <c r="Y989" s="48"/>
      <c r="Z989" s="49"/>
      <c r="AA989" s="47"/>
      <c r="AB989" s="47"/>
      <c r="AC989" s="47"/>
      <c r="AD989" s="47"/>
      <c r="AE989" s="47"/>
      <c r="AF989" s="47"/>
      <c r="AG989" s="41"/>
      <c r="AH989" s="41"/>
      <c r="AI989" s="41"/>
      <c r="AJ989" s="41"/>
      <c r="AK989" s="51" t="e">
        <f>IF(#REF!="TERMINADO",100,100*(#REF!-M989+1)/P989)</f>
        <v>#REF!</v>
      </c>
      <c r="AL989" s="157"/>
      <c r="AM989" s="59"/>
      <c r="AN989" s="181"/>
      <c r="AO989" s="181"/>
      <c r="AP989" s="181"/>
      <c r="AQ989" s="182"/>
    </row>
    <row r="990" spans="1:43" s="167" customFormat="1" ht="17" thickTop="1" thickBot="1" x14ac:dyDescent="0.25">
      <c r="A990" s="185">
        <v>986</v>
      </c>
      <c r="B990" s="41"/>
      <c r="C990" s="39"/>
      <c r="D990" s="39"/>
      <c r="E990" s="40" t="s">
        <v>2558</v>
      </c>
      <c r="F990" s="129"/>
      <c r="G990" s="126"/>
      <c r="H990" s="41" t="s">
        <v>2079</v>
      </c>
      <c r="I990" s="42"/>
      <c r="J990" s="131">
        <f t="shared" si="79"/>
        <v>0</v>
      </c>
      <c r="K990" s="133" t="s">
        <v>85</v>
      </c>
      <c r="L990" s="41" t="s">
        <v>2558</v>
      </c>
      <c r="M990" s="134"/>
      <c r="N990" s="127"/>
      <c r="O990" s="127"/>
      <c r="P990" s="134">
        <f t="shared" si="75"/>
        <v>0</v>
      </c>
      <c r="Q990" s="136">
        <f t="shared" si="76"/>
        <v>0</v>
      </c>
      <c r="R990" s="58"/>
      <c r="S990" s="47"/>
      <c r="T990" s="47"/>
      <c r="U990" s="47"/>
      <c r="V990" s="47"/>
      <c r="W990" s="47"/>
      <c r="X990" s="139">
        <f t="shared" si="78"/>
        <v>0</v>
      </c>
      <c r="Y990" s="48"/>
      <c r="Z990" s="49"/>
      <c r="AA990" s="47"/>
      <c r="AB990" s="47"/>
      <c r="AC990" s="47"/>
      <c r="AD990" s="47"/>
      <c r="AE990" s="47"/>
      <c r="AF990" s="47"/>
      <c r="AG990" s="41"/>
      <c r="AH990" s="41"/>
      <c r="AI990" s="41"/>
      <c r="AJ990" s="41"/>
      <c r="AK990" s="51" t="e">
        <f>IF(#REF!="TERMINADO",100,100*(#REF!-M990+1)/P990)</f>
        <v>#REF!</v>
      </c>
      <c r="AL990" s="157"/>
      <c r="AM990" s="59"/>
      <c r="AN990" s="181"/>
      <c r="AO990" s="181"/>
      <c r="AP990" s="181"/>
      <c r="AQ990" s="182"/>
    </row>
    <row r="991" spans="1:43" s="167" customFormat="1" ht="17" thickTop="1" thickBot="1" x14ac:dyDescent="0.25">
      <c r="A991" s="185">
        <v>987</v>
      </c>
      <c r="B991" s="41"/>
      <c r="C991" s="39"/>
      <c r="D991" s="39"/>
      <c r="E991" s="40" t="s">
        <v>2558</v>
      </c>
      <c r="F991" s="129"/>
      <c r="G991" s="126"/>
      <c r="H991" s="41" t="s">
        <v>2079</v>
      </c>
      <c r="I991" s="42"/>
      <c r="J991" s="131">
        <f t="shared" si="79"/>
        <v>0</v>
      </c>
      <c r="K991" s="133" t="s">
        <v>85</v>
      </c>
      <c r="L991" s="41" t="s">
        <v>2558</v>
      </c>
      <c r="M991" s="134"/>
      <c r="N991" s="127"/>
      <c r="O991" s="127"/>
      <c r="P991" s="134">
        <f t="shared" si="75"/>
        <v>0</v>
      </c>
      <c r="Q991" s="136">
        <f t="shared" si="76"/>
        <v>0</v>
      </c>
      <c r="R991" s="58"/>
      <c r="S991" s="47"/>
      <c r="T991" s="47"/>
      <c r="U991" s="47"/>
      <c r="V991" s="47"/>
      <c r="W991" s="47"/>
      <c r="X991" s="139">
        <f t="shared" si="78"/>
        <v>0</v>
      </c>
      <c r="Y991" s="48"/>
      <c r="Z991" s="49"/>
      <c r="AA991" s="47"/>
      <c r="AB991" s="47"/>
      <c r="AC991" s="47"/>
      <c r="AD991" s="47"/>
      <c r="AE991" s="47"/>
      <c r="AF991" s="47"/>
      <c r="AG991" s="41"/>
      <c r="AH991" s="41"/>
      <c r="AI991" s="41"/>
      <c r="AJ991" s="41"/>
      <c r="AK991" s="51" t="e">
        <f>IF(#REF!="TERMINADO",100,100*(#REF!-M991+1)/P991)</f>
        <v>#REF!</v>
      </c>
      <c r="AL991" s="157"/>
      <c r="AM991" s="59"/>
      <c r="AN991" s="181"/>
      <c r="AO991" s="181"/>
      <c r="AP991" s="181"/>
      <c r="AQ991" s="182"/>
    </row>
    <row r="992" spans="1:43" s="167" customFormat="1" ht="17" thickTop="1" thickBot="1" x14ac:dyDescent="0.25">
      <c r="A992" s="185">
        <v>988</v>
      </c>
      <c r="B992" s="41"/>
      <c r="C992" s="39"/>
      <c r="D992" s="39"/>
      <c r="E992" s="40" t="s">
        <v>2558</v>
      </c>
      <c r="F992" s="129"/>
      <c r="G992" s="126"/>
      <c r="H992" s="41" t="s">
        <v>2079</v>
      </c>
      <c r="I992" s="42"/>
      <c r="J992" s="131">
        <f t="shared" si="79"/>
        <v>0</v>
      </c>
      <c r="K992" s="133" t="s">
        <v>85</v>
      </c>
      <c r="L992" s="41" t="s">
        <v>2558</v>
      </c>
      <c r="M992" s="134"/>
      <c r="N992" s="127"/>
      <c r="O992" s="127"/>
      <c r="P992" s="134">
        <f t="shared" si="75"/>
        <v>0</v>
      </c>
      <c r="Q992" s="136">
        <f t="shared" si="76"/>
        <v>0</v>
      </c>
      <c r="R992" s="58"/>
      <c r="S992" s="47"/>
      <c r="T992" s="47"/>
      <c r="U992" s="47"/>
      <c r="V992" s="47"/>
      <c r="W992" s="47"/>
      <c r="X992" s="139">
        <f t="shared" si="78"/>
        <v>0</v>
      </c>
      <c r="Y992" s="48"/>
      <c r="Z992" s="49"/>
      <c r="AA992" s="47"/>
      <c r="AB992" s="47"/>
      <c r="AC992" s="47"/>
      <c r="AD992" s="47"/>
      <c r="AE992" s="47"/>
      <c r="AF992" s="47"/>
      <c r="AG992" s="41"/>
      <c r="AH992" s="41"/>
      <c r="AI992" s="41"/>
      <c r="AJ992" s="41"/>
      <c r="AK992" s="51" t="e">
        <f>IF(#REF!="TERMINADO",100,100*(#REF!-M992+1)/P992)</f>
        <v>#REF!</v>
      </c>
      <c r="AL992" s="157"/>
      <c r="AM992" s="59"/>
      <c r="AN992" s="181"/>
      <c r="AO992" s="181"/>
      <c r="AP992" s="181"/>
      <c r="AQ992" s="182"/>
    </row>
    <row r="993" spans="1:44" s="167" customFormat="1" ht="17" thickTop="1" thickBot="1" x14ac:dyDescent="0.25">
      <c r="A993" s="185">
        <v>989</v>
      </c>
      <c r="B993" s="41"/>
      <c r="C993" s="39"/>
      <c r="D993" s="39"/>
      <c r="E993" s="40" t="s">
        <v>2558</v>
      </c>
      <c r="F993" s="129"/>
      <c r="G993" s="126"/>
      <c r="H993" s="41" t="s">
        <v>2079</v>
      </c>
      <c r="I993" s="42"/>
      <c r="J993" s="131">
        <f t="shared" si="79"/>
        <v>0</v>
      </c>
      <c r="K993" s="133" t="s">
        <v>85</v>
      </c>
      <c r="L993" s="41" t="s">
        <v>2558</v>
      </c>
      <c r="M993" s="134"/>
      <c r="N993" s="127"/>
      <c r="O993" s="127"/>
      <c r="P993" s="134">
        <f t="shared" si="75"/>
        <v>0</v>
      </c>
      <c r="Q993" s="136">
        <f t="shared" si="76"/>
        <v>0</v>
      </c>
      <c r="R993" s="58"/>
      <c r="S993" s="47"/>
      <c r="T993" s="47"/>
      <c r="U993" s="47"/>
      <c r="V993" s="47"/>
      <c r="W993" s="47"/>
      <c r="X993" s="139">
        <f t="shared" si="78"/>
        <v>0</v>
      </c>
      <c r="Y993" s="48"/>
      <c r="Z993" s="49"/>
      <c r="AA993" s="47"/>
      <c r="AB993" s="47"/>
      <c r="AC993" s="47"/>
      <c r="AD993" s="47"/>
      <c r="AE993" s="47"/>
      <c r="AF993" s="47"/>
      <c r="AG993" s="41"/>
      <c r="AH993" s="41"/>
      <c r="AI993" s="41"/>
      <c r="AJ993" s="41"/>
      <c r="AK993" s="51" t="e">
        <f>IF(#REF!="TERMINADO",100,100*(#REF!-M993+1)/P993)</f>
        <v>#REF!</v>
      </c>
      <c r="AL993" s="157"/>
      <c r="AM993" s="59"/>
      <c r="AN993" s="181"/>
      <c r="AO993" s="181"/>
      <c r="AP993" s="181"/>
      <c r="AQ993" s="182"/>
    </row>
    <row r="994" spans="1:44" s="167" customFormat="1" ht="17" thickTop="1" thickBot="1" x14ac:dyDescent="0.25">
      <c r="A994" s="185">
        <v>990</v>
      </c>
      <c r="B994" s="41"/>
      <c r="C994" s="39"/>
      <c r="D994" s="39"/>
      <c r="E994" s="40" t="s">
        <v>2558</v>
      </c>
      <c r="F994" s="129"/>
      <c r="G994" s="126"/>
      <c r="H994" s="41" t="s">
        <v>2079</v>
      </c>
      <c r="I994" s="42"/>
      <c r="J994" s="131">
        <f t="shared" si="79"/>
        <v>0</v>
      </c>
      <c r="K994" s="133" t="s">
        <v>85</v>
      </c>
      <c r="L994" s="41" t="s">
        <v>2558</v>
      </c>
      <c r="M994" s="134"/>
      <c r="N994" s="127"/>
      <c r="O994" s="127"/>
      <c r="P994" s="134">
        <f t="shared" si="75"/>
        <v>0</v>
      </c>
      <c r="Q994" s="136">
        <f t="shared" si="76"/>
        <v>0</v>
      </c>
      <c r="R994" s="58"/>
      <c r="S994" s="47"/>
      <c r="T994" s="47"/>
      <c r="U994" s="47"/>
      <c r="V994" s="47"/>
      <c r="W994" s="47"/>
      <c r="X994" s="139">
        <f t="shared" si="78"/>
        <v>0</v>
      </c>
      <c r="Y994" s="48"/>
      <c r="Z994" s="49"/>
      <c r="AA994" s="47"/>
      <c r="AB994" s="47"/>
      <c r="AC994" s="47"/>
      <c r="AD994" s="47"/>
      <c r="AE994" s="47"/>
      <c r="AF994" s="47"/>
      <c r="AG994" s="41"/>
      <c r="AH994" s="41"/>
      <c r="AI994" s="41"/>
      <c r="AJ994" s="41"/>
      <c r="AK994" s="51" t="e">
        <f>IF(#REF!="TERMINADO",100,100*(#REF!-M994+1)/P994)</f>
        <v>#REF!</v>
      </c>
      <c r="AL994" s="157"/>
      <c r="AM994" s="59"/>
      <c r="AN994" s="181"/>
      <c r="AO994" s="181"/>
      <c r="AP994" s="181"/>
      <c r="AQ994" s="182"/>
    </row>
    <row r="995" spans="1:44" s="167" customFormat="1" ht="17" thickTop="1" thickBot="1" x14ac:dyDescent="0.25">
      <c r="A995" s="185">
        <v>991</v>
      </c>
      <c r="B995" s="41"/>
      <c r="C995" s="39"/>
      <c r="D995" s="39"/>
      <c r="E995" s="40" t="s">
        <v>2558</v>
      </c>
      <c r="F995" s="129"/>
      <c r="G995" s="126"/>
      <c r="H995" s="41" t="s">
        <v>2079</v>
      </c>
      <c r="I995" s="42"/>
      <c r="J995" s="131">
        <f t="shared" si="79"/>
        <v>0</v>
      </c>
      <c r="K995" s="133" t="s">
        <v>85</v>
      </c>
      <c r="L995" s="41" t="s">
        <v>2558</v>
      </c>
      <c r="M995" s="134"/>
      <c r="N995" s="127"/>
      <c r="O995" s="127"/>
      <c r="P995" s="134">
        <f t="shared" si="75"/>
        <v>0</v>
      </c>
      <c r="Q995" s="136">
        <f t="shared" si="76"/>
        <v>0</v>
      </c>
      <c r="R995" s="58"/>
      <c r="S995" s="47"/>
      <c r="T995" s="47"/>
      <c r="U995" s="47"/>
      <c r="V995" s="47"/>
      <c r="W995" s="47"/>
      <c r="X995" s="139">
        <f t="shared" si="78"/>
        <v>0</v>
      </c>
      <c r="Y995" s="48"/>
      <c r="Z995" s="49"/>
      <c r="AA995" s="47"/>
      <c r="AB995" s="47"/>
      <c r="AC995" s="47"/>
      <c r="AD995" s="47"/>
      <c r="AE995" s="47"/>
      <c r="AF995" s="47"/>
      <c r="AG995" s="41"/>
      <c r="AH995" s="41"/>
      <c r="AI995" s="41"/>
      <c r="AJ995" s="41"/>
      <c r="AK995" s="51" t="e">
        <f>IF(#REF!="TERMINADO",100,100*(#REF!-M995+1)/P995)</f>
        <v>#REF!</v>
      </c>
      <c r="AL995" s="157"/>
      <c r="AM995" s="59"/>
      <c r="AN995" s="181"/>
      <c r="AO995" s="181"/>
      <c r="AP995" s="181"/>
      <c r="AQ995" s="182"/>
    </row>
    <row r="996" spans="1:44" s="167" customFormat="1" ht="17" thickTop="1" thickBot="1" x14ac:dyDescent="0.25">
      <c r="A996" s="185">
        <v>992</v>
      </c>
      <c r="B996" s="41"/>
      <c r="C996" s="39"/>
      <c r="D996" s="39"/>
      <c r="E996" s="40" t="s">
        <v>2558</v>
      </c>
      <c r="F996" s="129"/>
      <c r="G996" s="126"/>
      <c r="H996" s="41" t="s">
        <v>2079</v>
      </c>
      <c r="I996" s="42"/>
      <c r="J996" s="131">
        <f t="shared" si="79"/>
        <v>0</v>
      </c>
      <c r="K996" s="133" t="s">
        <v>85</v>
      </c>
      <c r="L996" s="41" t="s">
        <v>2558</v>
      </c>
      <c r="M996" s="134"/>
      <c r="N996" s="127"/>
      <c r="O996" s="127"/>
      <c r="P996" s="134">
        <f t="shared" si="75"/>
        <v>0</v>
      </c>
      <c r="Q996" s="136">
        <f t="shared" si="76"/>
        <v>0</v>
      </c>
      <c r="R996" s="58"/>
      <c r="S996" s="47"/>
      <c r="T996" s="47"/>
      <c r="U996" s="47"/>
      <c r="V996" s="47"/>
      <c r="W996" s="47"/>
      <c r="X996" s="139">
        <f t="shared" si="78"/>
        <v>0</v>
      </c>
      <c r="Y996" s="48"/>
      <c r="Z996" s="49"/>
      <c r="AA996" s="47"/>
      <c r="AB996" s="47"/>
      <c r="AC996" s="47"/>
      <c r="AD996" s="47"/>
      <c r="AE996" s="47"/>
      <c r="AF996" s="47"/>
      <c r="AG996" s="41"/>
      <c r="AH996" s="41"/>
      <c r="AI996" s="41"/>
      <c r="AJ996" s="41"/>
      <c r="AK996" s="51" t="e">
        <f>IF(#REF!="TERMINADO",100,100*(#REF!-M996+1)/P996)</f>
        <v>#REF!</v>
      </c>
      <c r="AL996" s="157"/>
      <c r="AM996" s="59"/>
      <c r="AN996" s="181"/>
      <c r="AO996" s="181"/>
      <c r="AP996" s="181"/>
      <c r="AQ996" s="182"/>
    </row>
    <row r="997" spans="1:44" s="167" customFormat="1" ht="17" thickTop="1" thickBot="1" x14ac:dyDescent="0.25">
      <c r="A997" s="185">
        <v>993</v>
      </c>
      <c r="B997" s="41"/>
      <c r="C997" s="39"/>
      <c r="D997" s="39"/>
      <c r="E997" s="40" t="s">
        <v>2558</v>
      </c>
      <c r="F997" s="129"/>
      <c r="G997" s="126"/>
      <c r="H997" s="41" t="s">
        <v>2079</v>
      </c>
      <c r="I997" s="42"/>
      <c r="J997" s="131">
        <f t="shared" si="79"/>
        <v>0</v>
      </c>
      <c r="K997" s="133" t="s">
        <v>85</v>
      </c>
      <c r="L997" s="41" t="s">
        <v>2558</v>
      </c>
      <c r="M997" s="134"/>
      <c r="N997" s="127"/>
      <c r="O997" s="127"/>
      <c r="P997" s="134">
        <f t="shared" si="75"/>
        <v>0</v>
      </c>
      <c r="Q997" s="136">
        <f t="shared" si="76"/>
        <v>0</v>
      </c>
      <c r="R997" s="58"/>
      <c r="S997" s="47"/>
      <c r="T997" s="47"/>
      <c r="U997" s="47"/>
      <c r="V997" s="47"/>
      <c r="W997" s="47"/>
      <c r="X997" s="139">
        <f t="shared" si="78"/>
        <v>0</v>
      </c>
      <c r="Y997" s="48"/>
      <c r="Z997" s="49"/>
      <c r="AA997" s="47"/>
      <c r="AB997" s="47"/>
      <c r="AC997" s="47"/>
      <c r="AD997" s="47"/>
      <c r="AE997" s="47"/>
      <c r="AF997" s="47"/>
      <c r="AG997" s="41"/>
      <c r="AH997" s="41"/>
      <c r="AI997" s="41"/>
      <c r="AJ997" s="41"/>
      <c r="AK997" s="51" t="e">
        <f>IF(#REF!="TERMINADO",100,100*(#REF!-M997+1)/P997)</f>
        <v>#REF!</v>
      </c>
      <c r="AL997" s="157"/>
      <c r="AM997" s="59"/>
      <c r="AN997" s="181"/>
      <c r="AO997" s="181"/>
      <c r="AP997" s="181"/>
      <c r="AQ997" s="182"/>
    </row>
    <row r="998" spans="1:44" s="167" customFormat="1" ht="17" thickTop="1" thickBot="1" x14ac:dyDescent="0.25">
      <c r="A998" s="185">
        <v>994</v>
      </c>
      <c r="B998" s="41"/>
      <c r="C998" s="39"/>
      <c r="D998" s="39"/>
      <c r="E998" s="40" t="s">
        <v>2558</v>
      </c>
      <c r="F998" s="129"/>
      <c r="G998" s="126"/>
      <c r="H998" s="41" t="s">
        <v>2079</v>
      </c>
      <c r="I998" s="42"/>
      <c r="J998" s="131">
        <f t="shared" si="79"/>
        <v>0</v>
      </c>
      <c r="K998" s="133" t="s">
        <v>85</v>
      </c>
      <c r="L998" s="41" t="s">
        <v>2558</v>
      </c>
      <c r="M998" s="134"/>
      <c r="N998" s="127"/>
      <c r="O998" s="127"/>
      <c r="P998" s="134">
        <f t="shared" si="75"/>
        <v>0</v>
      </c>
      <c r="Q998" s="136">
        <f t="shared" si="76"/>
        <v>0</v>
      </c>
      <c r="R998" s="58"/>
      <c r="S998" s="47"/>
      <c r="T998" s="47"/>
      <c r="U998" s="47"/>
      <c r="V998" s="47"/>
      <c r="W998" s="47"/>
      <c r="X998" s="139">
        <f t="shared" si="78"/>
        <v>0</v>
      </c>
      <c r="Y998" s="48"/>
      <c r="Z998" s="49"/>
      <c r="AA998" s="47"/>
      <c r="AB998" s="47"/>
      <c r="AC998" s="47"/>
      <c r="AD998" s="47"/>
      <c r="AE998" s="47"/>
      <c r="AF998" s="47"/>
      <c r="AG998" s="41"/>
      <c r="AH998" s="41"/>
      <c r="AI998" s="41"/>
      <c r="AJ998" s="41"/>
      <c r="AK998" s="51" t="e">
        <f>IF(#REF!="TERMINADO",100,100*(#REF!-M998+1)/P998)</f>
        <v>#REF!</v>
      </c>
      <c r="AL998" s="157"/>
      <c r="AM998" s="59"/>
      <c r="AN998" s="181"/>
      <c r="AO998" s="181"/>
      <c r="AP998" s="181"/>
      <c r="AQ998" s="182"/>
    </row>
    <row r="999" spans="1:44" s="167" customFormat="1" ht="17" thickTop="1" thickBot="1" x14ac:dyDescent="0.25">
      <c r="A999" s="185">
        <v>995</v>
      </c>
      <c r="B999" s="41"/>
      <c r="C999" s="39"/>
      <c r="D999" s="39"/>
      <c r="E999" s="40" t="s">
        <v>2558</v>
      </c>
      <c r="F999" s="129"/>
      <c r="G999" s="126"/>
      <c r="H999" s="41" t="s">
        <v>2079</v>
      </c>
      <c r="I999" s="42"/>
      <c r="J999" s="131">
        <f t="shared" si="79"/>
        <v>0</v>
      </c>
      <c r="K999" s="133" t="s">
        <v>85</v>
      </c>
      <c r="L999" s="41" t="s">
        <v>2558</v>
      </c>
      <c r="M999" s="134"/>
      <c r="N999" s="127"/>
      <c r="O999" s="127"/>
      <c r="P999" s="134">
        <f t="shared" si="75"/>
        <v>0</v>
      </c>
      <c r="Q999" s="136">
        <f t="shared" si="76"/>
        <v>0</v>
      </c>
      <c r="R999" s="58"/>
      <c r="S999" s="47"/>
      <c r="T999" s="47"/>
      <c r="U999" s="47"/>
      <c r="V999" s="47"/>
      <c r="W999" s="47"/>
      <c r="X999" s="139">
        <f t="shared" si="78"/>
        <v>0</v>
      </c>
      <c r="Y999" s="48"/>
      <c r="Z999" s="49"/>
      <c r="AA999" s="47"/>
      <c r="AB999" s="47"/>
      <c r="AC999" s="47"/>
      <c r="AD999" s="47"/>
      <c r="AE999" s="47"/>
      <c r="AF999" s="47"/>
      <c r="AG999" s="41"/>
      <c r="AH999" s="41"/>
      <c r="AI999" s="41"/>
      <c r="AJ999" s="41"/>
      <c r="AK999" s="51" t="e">
        <f>IF(#REF!="TERMINADO",100,100*(#REF!-M999+1)/P999)</f>
        <v>#REF!</v>
      </c>
      <c r="AL999" s="157"/>
      <c r="AM999" s="59"/>
      <c r="AN999" s="181"/>
      <c r="AO999" s="181"/>
      <c r="AP999" s="181"/>
      <c r="AQ999" s="182"/>
    </row>
    <row r="1000" spans="1:44" s="167" customFormat="1" ht="17" thickTop="1" thickBot="1" x14ac:dyDescent="0.25">
      <c r="A1000" s="185">
        <v>996</v>
      </c>
      <c r="B1000" s="41"/>
      <c r="C1000" s="39"/>
      <c r="D1000" s="39"/>
      <c r="E1000" s="40" t="s">
        <v>2558</v>
      </c>
      <c r="F1000" s="129"/>
      <c r="G1000" s="126"/>
      <c r="H1000" s="41" t="s">
        <v>2079</v>
      </c>
      <c r="I1000" s="42"/>
      <c r="J1000" s="131">
        <f t="shared" si="79"/>
        <v>0</v>
      </c>
      <c r="K1000" s="133" t="s">
        <v>85</v>
      </c>
      <c r="L1000" s="41" t="s">
        <v>2558</v>
      </c>
      <c r="M1000" s="134"/>
      <c r="N1000" s="127"/>
      <c r="O1000" s="127"/>
      <c r="P1000" s="134">
        <f t="shared" si="75"/>
        <v>0</v>
      </c>
      <c r="Q1000" s="136">
        <f t="shared" si="76"/>
        <v>0</v>
      </c>
      <c r="R1000" s="58"/>
      <c r="S1000" s="47"/>
      <c r="T1000" s="47"/>
      <c r="U1000" s="47"/>
      <c r="V1000" s="47"/>
      <c r="W1000" s="47"/>
      <c r="X1000" s="139">
        <f t="shared" si="78"/>
        <v>0</v>
      </c>
      <c r="Y1000" s="48"/>
      <c r="Z1000" s="49"/>
      <c r="AA1000" s="47"/>
      <c r="AB1000" s="47"/>
      <c r="AC1000" s="47"/>
      <c r="AD1000" s="47"/>
      <c r="AE1000" s="47"/>
      <c r="AF1000" s="47"/>
      <c r="AG1000" s="41"/>
      <c r="AH1000" s="41"/>
      <c r="AI1000" s="41"/>
      <c r="AJ1000" s="41"/>
      <c r="AK1000" s="51" t="e">
        <f>IF(#REF!="TERMINADO",100,100*(#REF!-M1000+1)/P1000)</f>
        <v>#REF!</v>
      </c>
      <c r="AL1000" s="157"/>
      <c r="AM1000" s="59"/>
      <c r="AN1000" s="181"/>
      <c r="AO1000" s="181"/>
      <c r="AP1000" s="181"/>
      <c r="AQ1000" s="182"/>
    </row>
    <row r="1001" spans="1:44" s="167" customFormat="1" ht="17" thickTop="1" thickBot="1" x14ac:dyDescent="0.25">
      <c r="A1001" s="147" t="s">
        <v>2446</v>
      </c>
      <c r="B1001" s="41" t="s">
        <v>2160</v>
      </c>
      <c r="C1001" s="39">
        <v>42811</v>
      </c>
      <c r="D1001" s="39"/>
      <c r="E1001" s="40" t="s">
        <v>2447</v>
      </c>
      <c r="F1001" s="129" t="s">
        <v>66</v>
      </c>
      <c r="G1001" s="126" t="s">
        <v>71</v>
      </c>
      <c r="H1001" s="41" t="s">
        <v>2079</v>
      </c>
      <c r="I1001" s="42">
        <v>14500000</v>
      </c>
      <c r="J1001" s="131">
        <f>+I1001+AB1001+AD1001+AF1001+AH1001</f>
        <v>14500000</v>
      </c>
      <c r="K1001" s="133" t="s">
        <v>85</v>
      </c>
      <c r="L1001" s="41" t="s">
        <v>2448</v>
      </c>
      <c r="M1001" s="135">
        <v>42811</v>
      </c>
      <c r="N1001" s="135">
        <v>43069</v>
      </c>
      <c r="O1001" s="135">
        <v>43069</v>
      </c>
      <c r="P1001" s="134">
        <f>O1001-M1001</f>
        <v>258</v>
      </c>
      <c r="Q1001" s="136">
        <f t="shared" si="76"/>
        <v>8.6</v>
      </c>
      <c r="R1001" s="60"/>
      <c r="S1001" s="48"/>
      <c r="T1001" s="48"/>
      <c r="U1001" s="47"/>
      <c r="V1001" s="47"/>
      <c r="W1001" s="47"/>
      <c r="X1001" s="139">
        <f t="shared" si="78"/>
        <v>0</v>
      </c>
      <c r="Y1001" s="47"/>
      <c r="Z1001" s="47"/>
      <c r="AA1001" s="48"/>
      <c r="AB1001" s="49"/>
      <c r="AC1001" s="47"/>
      <c r="AD1001" s="47"/>
      <c r="AE1001" s="47"/>
      <c r="AF1001" s="47"/>
      <c r="AG1001" s="47"/>
      <c r="AH1001" s="47"/>
      <c r="AI1001" s="41"/>
      <c r="AJ1001" s="41"/>
      <c r="AK1001" s="51" t="e">
        <f>IF(#REF!="TERMINADO",100,100*(#REF!-M1001+1)/P1001)</f>
        <v>#REF!</v>
      </c>
      <c r="AL1001" s="157"/>
      <c r="AM1001" s="59" t="s">
        <v>2401</v>
      </c>
      <c r="AN1001" s="181"/>
      <c r="AO1001" s="181"/>
      <c r="AP1001" s="181"/>
      <c r="AQ1001" s="182"/>
    </row>
    <row r="1002" spans="1:44" s="167" customFormat="1" ht="17" thickTop="1" thickBot="1" x14ac:dyDescent="0.25">
      <c r="A1002" s="147" t="s">
        <v>2664</v>
      </c>
      <c r="B1002" s="187" t="s">
        <v>53</v>
      </c>
      <c r="C1002" s="188">
        <v>42874</v>
      </c>
      <c r="D1002" s="188"/>
      <c r="E1002" s="189" t="s">
        <v>2665</v>
      </c>
      <c r="F1002" s="190" t="s">
        <v>66</v>
      </c>
      <c r="G1002" s="191" t="s">
        <v>71</v>
      </c>
      <c r="H1002" s="187" t="s">
        <v>2079</v>
      </c>
      <c r="I1002" s="192">
        <v>100000000</v>
      </c>
      <c r="J1002" s="193">
        <f>+I1002+Z1002+AB1002+AD1002+AF1002</f>
        <v>100000000</v>
      </c>
      <c r="K1002" s="194" t="s">
        <v>1993</v>
      </c>
      <c r="L1002" s="187" t="s">
        <v>2666</v>
      </c>
      <c r="M1002" s="195">
        <v>42879</v>
      </c>
      <c r="N1002" s="195">
        <v>43100</v>
      </c>
      <c r="O1002" s="195">
        <v>43100</v>
      </c>
      <c r="P1002" s="196">
        <f>N1002-M1002</f>
        <v>221</v>
      </c>
      <c r="Q1002" s="197">
        <f t="shared" si="76"/>
        <v>7.3666666666666663</v>
      </c>
      <c r="R1002" s="198"/>
      <c r="S1002" s="199"/>
      <c r="T1002" s="199"/>
      <c r="U1002" s="199"/>
      <c r="V1002" s="199"/>
      <c r="W1002" s="199"/>
      <c r="X1002" s="139">
        <f t="shared" si="78"/>
        <v>0</v>
      </c>
      <c r="Y1002" s="200"/>
      <c r="Z1002" s="201"/>
      <c r="AA1002" s="199"/>
      <c r="AB1002" s="199"/>
      <c r="AC1002" s="199"/>
      <c r="AD1002" s="199"/>
      <c r="AE1002" s="199"/>
      <c r="AF1002" s="199"/>
      <c r="AG1002" s="187"/>
      <c r="AH1002" s="187"/>
      <c r="AI1002" s="187"/>
      <c r="AJ1002" s="187"/>
      <c r="AK1002" s="202" t="e">
        <f>IF(#REF!="TERMINADO",100,100*(#REF!-M1002+1)/P1002)</f>
        <v>#REF!</v>
      </c>
      <c r="AL1002" s="143"/>
      <c r="AM1002" s="203"/>
      <c r="AN1002" s="181"/>
      <c r="AO1002" s="181"/>
      <c r="AP1002" s="181"/>
      <c r="AQ1002" s="182"/>
    </row>
    <row r="1003" spans="1:44" s="167" customFormat="1" ht="17" thickTop="1" thickBot="1" x14ac:dyDescent="0.25">
      <c r="A1003" s="185"/>
      <c r="B1003" s="183"/>
      <c r="C1003" s="232"/>
      <c r="D1003" s="232"/>
      <c r="E1003" s="233"/>
      <c r="F1003" s="107"/>
      <c r="G1003" s="107"/>
      <c r="H1003" s="107"/>
      <c r="I1003" s="232"/>
      <c r="J1003" s="234"/>
      <c r="K1003" s="107"/>
      <c r="L1003" s="41"/>
      <c r="M1003" s="232"/>
      <c r="N1003" s="236"/>
      <c r="O1003" s="236"/>
      <c r="P1003" s="237"/>
      <c r="Q1003" s="107"/>
      <c r="R1003" s="238"/>
      <c r="S1003" s="107"/>
      <c r="T1003" s="107"/>
      <c r="U1003" s="107"/>
      <c r="V1003" s="107"/>
      <c r="W1003" s="107"/>
      <c r="X1003" s="107"/>
      <c r="Y1003" s="239"/>
      <c r="Z1003" s="240"/>
      <c r="AA1003" s="107"/>
      <c r="AB1003" s="241"/>
      <c r="AC1003" s="107"/>
      <c r="AD1003" s="241"/>
      <c r="AE1003" s="107"/>
      <c r="AF1003" s="241"/>
      <c r="AG1003" s="107"/>
      <c r="AH1003" s="107"/>
      <c r="AI1003" s="232"/>
      <c r="AJ1003" s="107"/>
      <c r="AK1003" s="107"/>
      <c r="AL1003" s="107"/>
      <c r="AM1003" s="107"/>
      <c r="AN1003" s="186"/>
      <c r="AO1003" s="186"/>
      <c r="AP1003" s="186"/>
      <c r="AQ1003" s="107"/>
      <c r="AR1003" s="107"/>
    </row>
    <row r="1004" spans="1:44" s="167" customFormat="1" thickTop="1" thickBot="1" x14ac:dyDescent="0.25">
      <c r="A1004" s="242"/>
      <c r="B1004" s="183"/>
      <c r="C1004" s="232"/>
      <c r="D1004" s="232"/>
      <c r="E1004" s="233"/>
      <c r="F1004" s="107"/>
      <c r="H1004" s="107"/>
      <c r="I1004" s="232"/>
      <c r="J1004" s="234"/>
      <c r="K1004" s="107"/>
      <c r="L1004" s="41"/>
      <c r="M1004" s="232"/>
      <c r="N1004" s="236"/>
      <c r="O1004" s="236"/>
      <c r="P1004" s="237"/>
      <c r="Q1004" s="107"/>
      <c r="R1004" s="238"/>
      <c r="S1004" s="107"/>
      <c r="T1004" s="107"/>
      <c r="U1004" s="107"/>
      <c r="V1004" s="107"/>
      <c r="W1004" s="107"/>
      <c r="X1004" s="107"/>
      <c r="Y1004" s="239"/>
      <c r="Z1004" s="240"/>
      <c r="AA1004" s="107"/>
      <c r="AB1004" s="241"/>
      <c r="AC1004" s="107"/>
      <c r="AD1004" s="241"/>
      <c r="AE1004" s="107"/>
      <c r="AF1004" s="241"/>
      <c r="AG1004" s="107"/>
      <c r="AH1004" s="107"/>
      <c r="AI1004" s="232"/>
      <c r="AJ1004" s="107"/>
      <c r="AK1004" s="107"/>
      <c r="AL1004" s="107"/>
      <c r="AM1004" s="107"/>
      <c r="AN1004" s="186"/>
      <c r="AO1004" s="186"/>
      <c r="AP1004" s="186"/>
      <c r="AQ1004" s="107"/>
      <c r="AR1004" s="107"/>
    </row>
    <row r="1005" spans="1:44" s="167" customFormat="1" thickTop="1" thickBot="1" x14ac:dyDescent="0.25">
      <c r="A1005" s="242"/>
      <c r="B1005" s="183"/>
      <c r="C1005" s="232"/>
      <c r="D1005" s="232"/>
      <c r="E1005" s="233"/>
      <c r="F1005" s="107"/>
      <c r="G1005" s="107"/>
      <c r="H1005" s="107"/>
      <c r="I1005" s="232"/>
      <c r="J1005" s="234"/>
      <c r="K1005" s="107"/>
      <c r="L1005" s="41"/>
      <c r="M1005" s="232"/>
      <c r="N1005" s="236"/>
      <c r="O1005" s="236"/>
      <c r="P1005" s="237"/>
      <c r="Q1005" s="107"/>
      <c r="R1005" s="238"/>
      <c r="S1005" s="107"/>
      <c r="T1005" s="107"/>
      <c r="U1005" s="107"/>
      <c r="V1005" s="107"/>
      <c r="W1005" s="107"/>
      <c r="X1005" s="107"/>
      <c r="Y1005" s="239"/>
      <c r="Z1005" s="240"/>
      <c r="AA1005" s="107"/>
      <c r="AB1005" s="241"/>
      <c r="AC1005" s="107"/>
      <c r="AD1005" s="241"/>
      <c r="AE1005" s="107"/>
      <c r="AF1005" s="241"/>
      <c r="AG1005" s="107"/>
      <c r="AH1005" s="107"/>
      <c r="AI1005" s="232"/>
      <c r="AJ1005" s="107"/>
      <c r="AK1005" s="107"/>
      <c r="AL1005" s="107"/>
      <c r="AM1005" s="107"/>
      <c r="AN1005" s="186"/>
      <c r="AO1005" s="186"/>
      <c r="AP1005" s="186"/>
      <c r="AQ1005" s="107"/>
      <c r="AR1005" s="107"/>
    </row>
    <row r="1006" spans="1:44" s="167" customFormat="1" thickTop="1" thickBot="1" x14ac:dyDescent="0.25">
      <c r="A1006" s="242"/>
      <c r="B1006" s="183"/>
      <c r="C1006" s="232"/>
      <c r="D1006" s="232"/>
      <c r="E1006" s="233"/>
      <c r="F1006" s="107"/>
      <c r="G1006" s="107"/>
      <c r="H1006" s="107"/>
      <c r="I1006" s="232"/>
      <c r="J1006" s="234"/>
      <c r="K1006" s="107"/>
      <c r="L1006" s="41"/>
      <c r="M1006" s="232"/>
      <c r="N1006" s="236"/>
      <c r="O1006" s="236"/>
      <c r="P1006" s="237"/>
      <c r="Q1006" s="107"/>
      <c r="R1006" s="238"/>
      <c r="S1006" s="107"/>
      <c r="T1006" s="107"/>
      <c r="U1006" s="107"/>
      <c r="V1006" s="107"/>
      <c r="W1006" s="107"/>
      <c r="X1006" s="107"/>
      <c r="Y1006" s="239"/>
      <c r="Z1006" s="240"/>
      <c r="AA1006" s="107"/>
      <c r="AB1006" s="241"/>
      <c r="AC1006" s="107"/>
      <c r="AD1006" s="241"/>
      <c r="AE1006" s="107"/>
      <c r="AF1006" s="241"/>
      <c r="AG1006" s="107"/>
      <c r="AH1006" s="107"/>
      <c r="AI1006" s="232"/>
      <c r="AJ1006" s="107"/>
      <c r="AK1006" s="107"/>
      <c r="AL1006" s="107"/>
      <c r="AM1006" s="107"/>
      <c r="AN1006" s="186"/>
      <c r="AO1006" s="186"/>
      <c r="AP1006" s="186"/>
      <c r="AQ1006" s="107"/>
      <c r="AR1006" s="107"/>
    </row>
    <row r="1007" spans="1:44" s="167" customFormat="1" thickTop="1" thickBot="1" x14ac:dyDescent="0.25">
      <c r="A1007" s="242"/>
      <c r="B1007" s="183"/>
      <c r="C1007" s="232"/>
      <c r="D1007" s="232"/>
      <c r="E1007" s="233"/>
      <c r="F1007" s="107"/>
      <c r="G1007" s="107"/>
      <c r="H1007" s="107"/>
      <c r="I1007" s="232"/>
      <c r="J1007" s="234"/>
      <c r="K1007" s="107"/>
      <c r="L1007" s="41"/>
      <c r="M1007" s="232"/>
      <c r="N1007" s="236"/>
      <c r="O1007" s="236"/>
      <c r="P1007" s="237"/>
      <c r="Q1007" s="107"/>
      <c r="R1007" s="238"/>
      <c r="S1007" s="107"/>
      <c r="T1007" s="107"/>
      <c r="U1007" s="107"/>
      <c r="V1007" s="107"/>
      <c r="W1007" s="107"/>
      <c r="X1007" s="107"/>
      <c r="Y1007" s="239"/>
      <c r="Z1007" s="240"/>
      <c r="AA1007" s="107"/>
      <c r="AB1007" s="241"/>
      <c r="AC1007" s="107"/>
      <c r="AD1007" s="241"/>
      <c r="AE1007" s="107"/>
      <c r="AF1007" s="241"/>
      <c r="AG1007" s="107"/>
      <c r="AH1007" s="107"/>
      <c r="AI1007" s="232"/>
      <c r="AJ1007" s="107"/>
      <c r="AK1007" s="107"/>
      <c r="AL1007" s="107"/>
      <c r="AM1007" s="107"/>
      <c r="AN1007" s="186"/>
      <c r="AO1007" s="186"/>
      <c r="AP1007" s="186"/>
      <c r="AQ1007" s="107"/>
      <c r="AR1007" s="107"/>
    </row>
    <row r="1008" spans="1:44" s="167" customFormat="1" thickTop="1" thickBot="1" x14ac:dyDescent="0.25">
      <c r="A1008" s="242"/>
      <c r="B1008" s="183"/>
      <c r="C1008" s="232"/>
      <c r="D1008" s="232"/>
      <c r="E1008" s="233"/>
      <c r="F1008" s="107"/>
      <c r="G1008" s="107"/>
      <c r="H1008" s="107"/>
      <c r="I1008" s="232"/>
      <c r="J1008" s="234"/>
      <c r="K1008" s="107"/>
      <c r="L1008" s="41"/>
      <c r="M1008" s="232"/>
      <c r="N1008" s="236"/>
      <c r="O1008" s="236"/>
      <c r="P1008" s="237"/>
      <c r="Q1008" s="107"/>
      <c r="R1008" s="238"/>
      <c r="S1008" s="107"/>
      <c r="T1008" s="107"/>
      <c r="U1008" s="107"/>
      <c r="V1008" s="107"/>
      <c r="W1008" s="107"/>
      <c r="X1008" s="107"/>
      <c r="Y1008" s="239"/>
      <c r="Z1008" s="240"/>
      <c r="AA1008" s="107"/>
      <c r="AB1008" s="241"/>
      <c r="AC1008" s="107"/>
      <c r="AD1008" s="241"/>
      <c r="AE1008" s="107"/>
      <c r="AF1008" s="241"/>
      <c r="AG1008" s="107"/>
      <c r="AH1008" s="107"/>
      <c r="AI1008" s="232"/>
      <c r="AJ1008" s="107"/>
      <c r="AK1008" s="107"/>
      <c r="AL1008" s="107"/>
      <c r="AM1008" s="107"/>
      <c r="AN1008" s="186"/>
      <c r="AO1008" s="186"/>
      <c r="AP1008" s="186"/>
      <c r="AQ1008" s="107"/>
      <c r="AR1008" s="107"/>
    </row>
    <row r="1009" spans="1:44" s="167" customFormat="1" thickTop="1" thickBot="1" x14ac:dyDescent="0.25">
      <c r="A1009" s="242"/>
      <c r="B1009" s="183"/>
      <c r="C1009" s="232"/>
      <c r="D1009" s="232"/>
      <c r="E1009" s="233"/>
      <c r="F1009" s="107"/>
      <c r="G1009" s="107"/>
      <c r="H1009" s="107"/>
      <c r="I1009" s="232"/>
      <c r="J1009" s="234"/>
      <c r="K1009" s="107"/>
      <c r="L1009" s="41"/>
      <c r="M1009" s="232"/>
      <c r="N1009" s="236"/>
      <c r="O1009" s="236"/>
      <c r="P1009" s="237"/>
      <c r="Q1009" s="107"/>
      <c r="R1009" s="238"/>
      <c r="S1009" s="107"/>
      <c r="T1009" s="107"/>
      <c r="U1009" s="107"/>
      <c r="V1009" s="107"/>
      <c r="W1009" s="107"/>
      <c r="X1009" s="107"/>
      <c r="Y1009" s="239"/>
      <c r="Z1009" s="240"/>
      <c r="AA1009" s="107"/>
      <c r="AB1009" s="241"/>
      <c r="AC1009" s="107"/>
      <c r="AD1009" s="241"/>
      <c r="AE1009" s="107"/>
      <c r="AF1009" s="241"/>
      <c r="AG1009" s="107"/>
      <c r="AH1009" s="107"/>
      <c r="AI1009" s="232"/>
      <c r="AJ1009" s="107"/>
      <c r="AK1009" s="107"/>
      <c r="AL1009" s="107"/>
      <c r="AM1009" s="107"/>
      <c r="AN1009" s="186"/>
      <c r="AO1009" s="186"/>
      <c r="AP1009" s="186"/>
      <c r="AQ1009" s="107"/>
      <c r="AR1009" s="107"/>
    </row>
    <row r="1010" spans="1:44" s="167" customFormat="1" thickTop="1" thickBot="1" x14ac:dyDescent="0.25">
      <c r="A1010" s="242"/>
      <c r="B1010" s="183"/>
      <c r="C1010" s="232"/>
      <c r="D1010" s="232"/>
      <c r="E1010" s="233"/>
      <c r="F1010" s="107"/>
      <c r="G1010" s="107"/>
      <c r="H1010" s="107"/>
      <c r="I1010" s="232"/>
      <c r="J1010" s="234"/>
      <c r="K1010" s="107"/>
      <c r="L1010" s="41"/>
      <c r="M1010" s="232"/>
      <c r="N1010" s="236"/>
      <c r="O1010" s="236"/>
      <c r="P1010" s="237"/>
      <c r="Q1010" s="107"/>
      <c r="R1010" s="238"/>
      <c r="S1010" s="107"/>
      <c r="T1010" s="107"/>
      <c r="U1010" s="107"/>
      <c r="V1010" s="107"/>
      <c r="W1010" s="107"/>
      <c r="X1010" s="107"/>
      <c r="Y1010" s="239"/>
      <c r="Z1010" s="240"/>
      <c r="AA1010" s="107"/>
      <c r="AB1010" s="241"/>
      <c r="AC1010" s="107"/>
      <c r="AD1010" s="241"/>
      <c r="AE1010" s="107"/>
      <c r="AF1010" s="241"/>
      <c r="AG1010" s="107"/>
      <c r="AH1010" s="107"/>
      <c r="AI1010" s="232"/>
      <c r="AJ1010" s="107"/>
      <c r="AK1010" s="107"/>
      <c r="AL1010" s="107"/>
      <c r="AM1010" s="107"/>
      <c r="AN1010" s="186"/>
      <c r="AO1010" s="186"/>
      <c r="AP1010" s="186"/>
      <c r="AQ1010" s="107"/>
      <c r="AR1010" s="107"/>
    </row>
    <row r="1011" spans="1:44" s="167" customFormat="1" thickTop="1" thickBot="1" x14ac:dyDescent="0.25">
      <c r="A1011" s="242"/>
      <c r="B1011" s="183"/>
      <c r="C1011" s="232"/>
      <c r="D1011" s="232"/>
      <c r="E1011" s="233"/>
      <c r="F1011" s="107"/>
      <c r="G1011" s="107"/>
      <c r="H1011" s="107"/>
      <c r="I1011" s="232"/>
      <c r="J1011" s="234"/>
      <c r="K1011" s="107"/>
      <c r="L1011" s="41"/>
      <c r="M1011" s="232"/>
      <c r="N1011" s="236"/>
      <c r="O1011" s="236"/>
      <c r="P1011" s="237"/>
      <c r="Q1011" s="107"/>
      <c r="R1011" s="238"/>
      <c r="S1011" s="107"/>
      <c r="T1011" s="107"/>
      <c r="U1011" s="107"/>
      <c r="V1011" s="107"/>
      <c r="W1011" s="107"/>
      <c r="X1011" s="107"/>
      <c r="Y1011" s="239"/>
      <c r="Z1011" s="240"/>
      <c r="AA1011" s="107"/>
      <c r="AB1011" s="241"/>
      <c r="AC1011" s="107"/>
      <c r="AD1011" s="241"/>
      <c r="AE1011" s="107"/>
      <c r="AF1011" s="241"/>
      <c r="AG1011" s="107"/>
      <c r="AH1011" s="107"/>
      <c r="AI1011" s="232"/>
      <c r="AJ1011" s="107"/>
      <c r="AK1011" s="107"/>
      <c r="AL1011" s="107"/>
      <c r="AM1011" s="107"/>
      <c r="AN1011" s="186"/>
      <c r="AO1011" s="186"/>
      <c r="AP1011" s="186"/>
      <c r="AQ1011" s="107"/>
      <c r="AR1011" s="107"/>
    </row>
    <row r="1012" spans="1:44" s="167" customFormat="1" thickTop="1" thickBot="1" x14ac:dyDescent="0.25">
      <c r="A1012" s="242"/>
      <c r="B1012" s="183"/>
      <c r="C1012" s="232"/>
      <c r="D1012" s="232"/>
      <c r="E1012" s="233"/>
      <c r="F1012" s="107"/>
      <c r="G1012" s="107"/>
      <c r="H1012" s="107"/>
      <c r="I1012" s="232"/>
      <c r="J1012" s="234"/>
      <c r="K1012" s="107"/>
      <c r="L1012" s="41"/>
      <c r="M1012" s="232"/>
      <c r="N1012" s="236"/>
      <c r="O1012" s="236"/>
      <c r="P1012" s="237"/>
      <c r="Q1012" s="107"/>
      <c r="R1012" s="238"/>
      <c r="S1012" s="107"/>
      <c r="T1012" s="107"/>
      <c r="U1012" s="107"/>
      <c r="V1012" s="107"/>
      <c r="W1012" s="107"/>
      <c r="X1012" s="107"/>
      <c r="Y1012" s="239"/>
      <c r="Z1012" s="240"/>
      <c r="AA1012" s="107"/>
      <c r="AB1012" s="241"/>
      <c r="AC1012" s="107"/>
      <c r="AD1012" s="241"/>
      <c r="AE1012" s="107"/>
      <c r="AF1012" s="241"/>
      <c r="AG1012" s="107"/>
      <c r="AH1012" s="107"/>
      <c r="AI1012" s="232"/>
      <c r="AJ1012" s="107"/>
      <c r="AK1012" s="107"/>
      <c r="AL1012" s="107"/>
      <c r="AM1012" s="107"/>
      <c r="AN1012" s="186"/>
      <c r="AO1012" s="186"/>
      <c r="AP1012" s="186"/>
      <c r="AQ1012" s="107"/>
      <c r="AR1012" s="107"/>
    </row>
    <row r="1013" spans="1:44" s="167" customFormat="1" thickTop="1" thickBot="1" x14ac:dyDescent="0.25">
      <c r="A1013" s="242"/>
      <c r="B1013" s="183"/>
      <c r="C1013" s="232"/>
      <c r="D1013" s="232"/>
      <c r="E1013" s="233"/>
      <c r="F1013" s="107"/>
      <c r="G1013" s="107"/>
      <c r="H1013" s="107"/>
      <c r="I1013" s="232"/>
      <c r="J1013" s="234"/>
      <c r="K1013" s="107"/>
      <c r="L1013" s="41"/>
      <c r="M1013" s="232"/>
      <c r="N1013" s="236"/>
      <c r="O1013" s="236"/>
      <c r="P1013" s="237"/>
      <c r="Q1013" s="107"/>
      <c r="R1013" s="238"/>
      <c r="S1013" s="107"/>
      <c r="T1013" s="107"/>
      <c r="U1013" s="107"/>
      <c r="V1013" s="107"/>
      <c r="W1013" s="107"/>
      <c r="X1013" s="107"/>
      <c r="Y1013" s="239"/>
      <c r="Z1013" s="240"/>
      <c r="AA1013" s="107"/>
      <c r="AB1013" s="241"/>
      <c r="AC1013" s="107"/>
      <c r="AD1013" s="241"/>
      <c r="AE1013" s="107"/>
      <c r="AF1013" s="241"/>
      <c r="AG1013" s="107"/>
      <c r="AH1013" s="107"/>
      <c r="AI1013" s="232"/>
      <c r="AJ1013" s="107"/>
      <c r="AK1013" s="107"/>
      <c r="AL1013" s="107"/>
      <c r="AM1013" s="107"/>
      <c r="AN1013" s="186"/>
      <c r="AO1013" s="186"/>
      <c r="AP1013" s="186"/>
      <c r="AQ1013" s="107"/>
      <c r="AR1013" s="107"/>
    </row>
    <row r="1014" spans="1:44" s="167" customFormat="1" thickTop="1" thickBot="1" x14ac:dyDescent="0.25">
      <c r="A1014" s="242"/>
      <c r="B1014" s="184"/>
      <c r="C1014" s="235"/>
      <c r="D1014" s="235"/>
      <c r="E1014" s="243"/>
      <c r="I1014" s="235"/>
      <c r="J1014" s="244"/>
      <c r="L1014" s="182"/>
      <c r="M1014" s="235"/>
      <c r="N1014" s="246"/>
      <c r="O1014" s="246"/>
      <c r="P1014" s="247"/>
      <c r="R1014" s="248"/>
      <c r="Y1014" s="249"/>
      <c r="Z1014" s="250"/>
      <c r="AB1014" s="251"/>
      <c r="AD1014" s="251"/>
      <c r="AF1014" s="251"/>
      <c r="AI1014" s="235"/>
      <c r="AN1014" s="245"/>
      <c r="AO1014" s="245"/>
      <c r="AP1014" s="245"/>
    </row>
    <row r="1015" spans="1:44" s="167" customFormat="1" thickTop="1" thickBot="1" x14ac:dyDescent="0.25">
      <c r="A1015" s="242"/>
      <c r="B1015" s="184"/>
      <c r="C1015" s="235"/>
      <c r="D1015" s="235"/>
      <c r="E1015" s="243"/>
      <c r="I1015" s="235"/>
      <c r="J1015" s="244"/>
      <c r="L1015" s="182"/>
      <c r="M1015" s="235"/>
      <c r="N1015" s="246"/>
      <c r="O1015" s="246"/>
      <c r="P1015" s="247"/>
      <c r="R1015" s="248"/>
      <c r="Y1015" s="249"/>
      <c r="Z1015" s="250"/>
      <c r="AB1015" s="251"/>
      <c r="AD1015" s="251"/>
      <c r="AF1015" s="251"/>
      <c r="AI1015" s="235"/>
      <c r="AN1015" s="245"/>
      <c r="AO1015" s="245"/>
      <c r="AP1015" s="245"/>
    </row>
    <row r="1016" spans="1:44" s="167" customFormat="1" thickTop="1" thickBot="1" x14ac:dyDescent="0.25">
      <c r="A1016" s="242"/>
      <c r="B1016" s="184"/>
      <c r="C1016" s="235"/>
      <c r="D1016" s="235"/>
      <c r="E1016" s="243"/>
      <c r="I1016" s="235"/>
      <c r="J1016" s="244"/>
      <c r="L1016" s="182"/>
      <c r="M1016" s="235"/>
      <c r="N1016" s="246"/>
      <c r="O1016" s="246"/>
      <c r="P1016" s="247"/>
      <c r="R1016" s="248"/>
      <c r="Y1016" s="249"/>
      <c r="Z1016" s="250"/>
      <c r="AB1016" s="251"/>
      <c r="AD1016" s="251"/>
      <c r="AF1016" s="251"/>
      <c r="AI1016" s="235"/>
      <c r="AN1016" s="245"/>
      <c r="AO1016" s="245"/>
      <c r="AP1016" s="245"/>
    </row>
    <row r="1017" spans="1:44" s="167" customFormat="1" thickTop="1" thickBot="1" x14ac:dyDescent="0.25">
      <c r="A1017" s="242"/>
      <c r="B1017" s="184"/>
      <c r="C1017" s="235"/>
      <c r="D1017" s="235"/>
      <c r="E1017" s="243"/>
      <c r="I1017" s="235"/>
      <c r="J1017" s="244"/>
      <c r="L1017" s="182"/>
      <c r="M1017" s="235"/>
      <c r="N1017" s="246"/>
      <c r="O1017" s="246"/>
      <c r="P1017" s="247"/>
      <c r="R1017" s="248"/>
      <c r="Y1017" s="249"/>
      <c r="Z1017" s="250"/>
      <c r="AB1017" s="251"/>
      <c r="AD1017" s="251"/>
      <c r="AF1017" s="251"/>
      <c r="AI1017" s="235"/>
      <c r="AN1017" s="245"/>
      <c r="AO1017" s="245"/>
      <c r="AP1017" s="245"/>
    </row>
    <row r="1018" spans="1:44" s="167" customFormat="1" thickTop="1" thickBot="1" x14ac:dyDescent="0.25">
      <c r="A1018" s="242"/>
      <c r="B1018" s="184"/>
      <c r="C1018" s="235"/>
      <c r="D1018" s="235"/>
      <c r="E1018" s="243"/>
      <c r="I1018" s="235"/>
      <c r="J1018" s="244"/>
      <c r="L1018" s="182"/>
      <c r="M1018" s="235"/>
      <c r="N1018" s="246"/>
      <c r="O1018" s="246"/>
      <c r="P1018" s="247"/>
      <c r="R1018" s="248"/>
      <c r="Y1018" s="249"/>
      <c r="Z1018" s="250"/>
      <c r="AB1018" s="251"/>
      <c r="AD1018" s="251"/>
      <c r="AF1018" s="251"/>
      <c r="AI1018" s="235"/>
      <c r="AN1018" s="245"/>
      <c r="AO1018" s="245"/>
      <c r="AP1018" s="245"/>
    </row>
    <row r="1019" spans="1:44" s="167" customFormat="1" thickTop="1" thickBot="1" x14ac:dyDescent="0.25">
      <c r="A1019" s="242"/>
      <c r="B1019" s="184"/>
      <c r="C1019" s="235"/>
      <c r="D1019" s="235"/>
      <c r="E1019" s="243"/>
      <c r="I1019" s="235"/>
      <c r="J1019" s="244"/>
      <c r="L1019" s="182"/>
      <c r="M1019" s="235"/>
      <c r="N1019" s="246"/>
      <c r="O1019" s="246"/>
      <c r="P1019" s="247"/>
      <c r="R1019" s="248"/>
      <c r="Y1019" s="249"/>
      <c r="Z1019" s="250"/>
      <c r="AB1019" s="251"/>
      <c r="AD1019" s="251"/>
      <c r="AF1019" s="251"/>
      <c r="AI1019" s="235"/>
      <c r="AN1019" s="245"/>
      <c r="AO1019" s="245"/>
      <c r="AP1019" s="245"/>
    </row>
    <row r="1020" spans="1:44" s="167" customFormat="1" thickTop="1" thickBot="1" x14ac:dyDescent="0.25">
      <c r="A1020" s="242"/>
      <c r="B1020" s="184"/>
      <c r="C1020" s="235"/>
      <c r="D1020" s="235"/>
      <c r="E1020" s="243"/>
      <c r="I1020" s="235"/>
      <c r="J1020" s="244"/>
      <c r="L1020" s="182"/>
      <c r="M1020" s="235"/>
      <c r="N1020" s="246"/>
      <c r="O1020" s="246"/>
      <c r="P1020" s="247"/>
      <c r="R1020" s="248"/>
      <c r="Y1020" s="249"/>
      <c r="Z1020" s="250"/>
      <c r="AB1020" s="251"/>
      <c r="AD1020" s="251"/>
      <c r="AF1020" s="251"/>
      <c r="AI1020" s="235"/>
      <c r="AN1020" s="245"/>
      <c r="AO1020" s="245"/>
      <c r="AP1020" s="245"/>
    </row>
    <row r="1021" spans="1:44" s="167" customFormat="1" thickTop="1" thickBot="1" x14ac:dyDescent="0.25">
      <c r="A1021" s="242"/>
      <c r="B1021" s="184"/>
      <c r="C1021" s="235"/>
      <c r="D1021" s="235"/>
      <c r="E1021" s="243"/>
      <c r="I1021" s="235"/>
      <c r="J1021" s="244"/>
      <c r="L1021" s="182"/>
      <c r="M1021" s="235"/>
      <c r="N1021" s="246"/>
      <c r="O1021" s="246"/>
      <c r="P1021" s="247"/>
      <c r="R1021" s="248"/>
      <c r="Y1021" s="249"/>
      <c r="Z1021" s="250"/>
      <c r="AB1021" s="251"/>
      <c r="AD1021" s="251"/>
      <c r="AF1021" s="251"/>
      <c r="AI1021" s="235"/>
      <c r="AN1021" s="245"/>
      <c r="AO1021" s="245"/>
      <c r="AP1021" s="245"/>
    </row>
    <row r="1022" spans="1:44" s="167" customFormat="1" thickTop="1" thickBot="1" x14ac:dyDescent="0.25">
      <c r="A1022" s="242"/>
      <c r="B1022" s="184"/>
      <c r="C1022" s="235"/>
      <c r="D1022" s="235"/>
      <c r="E1022" s="243"/>
      <c r="I1022" s="235"/>
      <c r="J1022" s="244"/>
      <c r="L1022" s="182"/>
      <c r="M1022" s="235"/>
      <c r="N1022" s="246"/>
      <c r="O1022" s="246"/>
      <c r="P1022" s="247"/>
      <c r="R1022" s="248"/>
      <c r="Y1022" s="249"/>
      <c r="Z1022" s="250"/>
      <c r="AB1022" s="251"/>
      <c r="AD1022" s="251"/>
      <c r="AF1022" s="251"/>
      <c r="AI1022" s="235"/>
      <c r="AN1022" s="245"/>
      <c r="AO1022" s="245"/>
      <c r="AP1022" s="245"/>
    </row>
    <row r="1023" spans="1:44" s="167" customFormat="1" thickTop="1" thickBot="1" x14ac:dyDescent="0.25">
      <c r="A1023" s="242"/>
      <c r="B1023" s="184"/>
      <c r="C1023" s="235"/>
      <c r="D1023" s="235"/>
      <c r="E1023" s="243"/>
      <c r="I1023" s="235"/>
      <c r="J1023" s="244"/>
      <c r="L1023" s="182"/>
      <c r="M1023" s="235"/>
      <c r="N1023" s="246"/>
      <c r="O1023" s="246"/>
      <c r="P1023" s="247"/>
      <c r="R1023" s="248"/>
      <c r="Y1023" s="249"/>
      <c r="Z1023" s="250"/>
      <c r="AB1023" s="251"/>
      <c r="AD1023" s="251"/>
      <c r="AF1023" s="251"/>
      <c r="AI1023" s="235"/>
      <c r="AN1023" s="245"/>
      <c r="AO1023" s="245"/>
      <c r="AP1023" s="245"/>
    </row>
    <row r="1024" spans="1:44" s="167" customFormat="1" thickTop="1" thickBot="1" x14ac:dyDescent="0.25">
      <c r="A1024" s="242"/>
      <c r="B1024" s="184"/>
      <c r="C1024" s="235"/>
      <c r="D1024" s="235"/>
      <c r="E1024" s="243"/>
      <c r="I1024" s="235"/>
      <c r="J1024" s="244"/>
      <c r="L1024" s="182"/>
      <c r="M1024" s="235"/>
      <c r="N1024" s="246"/>
      <c r="O1024" s="246"/>
      <c r="P1024" s="247"/>
      <c r="R1024" s="248"/>
      <c r="Y1024" s="249"/>
      <c r="Z1024" s="250"/>
      <c r="AB1024" s="251"/>
      <c r="AD1024" s="251"/>
      <c r="AF1024" s="251"/>
      <c r="AI1024" s="235"/>
      <c r="AN1024" s="245"/>
      <c r="AO1024" s="245"/>
      <c r="AP1024" s="245"/>
    </row>
    <row r="1025" spans="1:42" s="167" customFormat="1" thickTop="1" thickBot="1" x14ac:dyDescent="0.25">
      <c r="A1025" s="242"/>
      <c r="B1025" s="184"/>
      <c r="C1025" s="235"/>
      <c r="D1025" s="235"/>
      <c r="E1025" s="243"/>
      <c r="I1025" s="235"/>
      <c r="J1025" s="244"/>
      <c r="L1025" s="182"/>
      <c r="M1025" s="235"/>
      <c r="N1025" s="246"/>
      <c r="O1025" s="246"/>
      <c r="P1025" s="247"/>
      <c r="R1025" s="248"/>
      <c r="Y1025" s="249"/>
      <c r="Z1025" s="250"/>
      <c r="AB1025" s="251"/>
      <c r="AD1025" s="251"/>
      <c r="AF1025" s="251"/>
      <c r="AI1025" s="235"/>
      <c r="AN1025" s="245"/>
      <c r="AO1025" s="245"/>
      <c r="AP1025" s="245"/>
    </row>
    <row r="1026" spans="1:42" s="167" customFormat="1" thickTop="1" thickBot="1" x14ac:dyDescent="0.25">
      <c r="A1026" s="242"/>
      <c r="B1026" s="184"/>
      <c r="C1026" s="235"/>
      <c r="D1026" s="235"/>
      <c r="E1026" s="243"/>
      <c r="I1026" s="235"/>
      <c r="J1026" s="244"/>
      <c r="L1026" s="182"/>
      <c r="M1026" s="235"/>
      <c r="N1026" s="246"/>
      <c r="O1026" s="246"/>
      <c r="P1026" s="247"/>
      <c r="R1026" s="248"/>
      <c r="Y1026" s="249"/>
      <c r="Z1026" s="250"/>
      <c r="AB1026" s="251"/>
      <c r="AD1026" s="251"/>
      <c r="AF1026" s="251"/>
      <c r="AI1026" s="235"/>
      <c r="AN1026" s="245"/>
      <c r="AO1026" s="245"/>
      <c r="AP1026" s="245"/>
    </row>
    <row r="1027" spans="1:42" s="167" customFormat="1" thickTop="1" thickBot="1" x14ac:dyDescent="0.25">
      <c r="A1027" s="242"/>
      <c r="B1027" s="184"/>
      <c r="C1027" s="235"/>
      <c r="D1027" s="235"/>
      <c r="E1027" s="243"/>
      <c r="I1027" s="235"/>
      <c r="J1027" s="244"/>
      <c r="L1027" s="182"/>
      <c r="M1027" s="235"/>
      <c r="N1027" s="246"/>
      <c r="O1027" s="246"/>
      <c r="P1027" s="247"/>
      <c r="R1027" s="248"/>
      <c r="Y1027" s="249"/>
      <c r="Z1027" s="250"/>
      <c r="AB1027" s="251"/>
      <c r="AD1027" s="251"/>
      <c r="AF1027" s="251"/>
      <c r="AI1027" s="235"/>
      <c r="AN1027" s="245"/>
      <c r="AO1027" s="245"/>
      <c r="AP1027" s="245"/>
    </row>
    <row r="1028" spans="1:42" s="167" customFormat="1" thickTop="1" thickBot="1" x14ac:dyDescent="0.25">
      <c r="A1028" s="242"/>
      <c r="B1028" s="184"/>
      <c r="C1028" s="235"/>
      <c r="D1028" s="235"/>
      <c r="E1028" s="243"/>
      <c r="I1028" s="235"/>
      <c r="J1028" s="244"/>
      <c r="L1028" s="182"/>
      <c r="M1028" s="235"/>
      <c r="N1028" s="246"/>
      <c r="O1028" s="246"/>
      <c r="P1028" s="247"/>
      <c r="R1028" s="248"/>
      <c r="Y1028" s="249"/>
      <c r="Z1028" s="250"/>
      <c r="AB1028" s="251"/>
      <c r="AD1028" s="251"/>
      <c r="AF1028" s="251"/>
      <c r="AI1028" s="235"/>
      <c r="AN1028" s="245"/>
      <c r="AO1028" s="245"/>
      <c r="AP1028" s="245"/>
    </row>
    <row r="1029" spans="1:42" s="167" customFormat="1" thickTop="1" thickBot="1" x14ac:dyDescent="0.25">
      <c r="A1029" s="242"/>
      <c r="B1029" s="184"/>
      <c r="C1029" s="235"/>
      <c r="D1029" s="235"/>
      <c r="E1029" s="243"/>
      <c r="I1029" s="235"/>
      <c r="J1029" s="244"/>
      <c r="L1029" s="182"/>
      <c r="M1029" s="235"/>
      <c r="N1029" s="246"/>
      <c r="O1029" s="246"/>
      <c r="P1029" s="247"/>
      <c r="R1029" s="248"/>
      <c r="Y1029" s="249"/>
      <c r="Z1029" s="250"/>
      <c r="AB1029" s="251"/>
      <c r="AD1029" s="251"/>
      <c r="AF1029" s="251"/>
      <c r="AI1029" s="235"/>
      <c r="AN1029" s="245"/>
      <c r="AO1029" s="245"/>
      <c r="AP1029" s="245"/>
    </row>
    <row r="1030" spans="1:42" s="167" customFormat="1" thickTop="1" thickBot="1" x14ac:dyDescent="0.25">
      <c r="A1030" s="242"/>
      <c r="B1030" s="184"/>
      <c r="C1030" s="235"/>
      <c r="D1030" s="235"/>
      <c r="E1030" s="243"/>
      <c r="I1030" s="235"/>
      <c r="J1030" s="244"/>
      <c r="L1030" s="182"/>
      <c r="M1030" s="235"/>
      <c r="N1030" s="246"/>
      <c r="O1030" s="246"/>
      <c r="P1030" s="247"/>
      <c r="R1030" s="248"/>
      <c r="Y1030" s="249"/>
      <c r="Z1030" s="250"/>
      <c r="AB1030" s="251"/>
      <c r="AD1030" s="251"/>
      <c r="AF1030" s="251"/>
      <c r="AI1030" s="235"/>
      <c r="AN1030" s="245"/>
      <c r="AO1030" s="245"/>
      <c r="AP1030" s="245"/>
    </row>
    <row r="1031" spans="1:42" s="167" customFormat="1" thickTop="1" thickBot="1" x14ac:dyDescent="0.25">
      <c r="A1031" s="242"/>
      <c r="B1031" s="184"/>
      <c r="C1031" s="235"/>
      <c r="D1031" s="235"/>
      <c r="E1031" s="243"/>
      <c r="I1031" s="235"/>
      <c r="J1031" s="244"/>
      <c r="L1031" s="182"/>
      <c r="M1031" s="235"/>
      <c r="N1031" s="246"/>
      <c r="O1031" s="246"/>
      <c r="P1031" s="247"/>
      <c r="R1031" s="248"/>
      <c r="Y1031" s="249"/>
      <c r="Z1031" s="250"/>
      <c r="AB1031" s="251"/>
      <c r="AD1031" s="251"/>
      <c r="AF1031" s="251"/>
      <c r="AI1031" s="235"/>
      <c r="AN1031" s="245"/>
      <c r="AO1031" s="245"/>
      <c r="AP1031" s="245"/>
    </row>
    <row r="1032" spans="1:42" s="167" customFormat="1" thickTop="1" thickBot="1" x14ac:dyDescent="0.25">
      <c r="A1032" s="242"/>
      <c r="B1032" s="184"/>
      <c r="C1032" s="235"/>
      <c r="D1032" s="235"/>
      <c r="E1032" s="243"/>
      <c r="I1032" s="235"/>
      <c r="J1032" s="244"/>
      <c r="L1032" s="182"/>
      <c r="M1032" s="235"/>
      <c r="N1032" s="246"/>
      <c r="O1032" s="246"/>
      <c r="P1032" s="247"/>
      <c r="R1032" s="248"/>
      <c r="Y1032" s="249"/>
      <c r="Z1032" s="250"/>
      <c r="AB1032" s="251"/>
      <c r="AD1032" s="251"/>
      <c r="AF1032" s="251"/>
      <c r="AI1032" s="235"/>
      <c r="AN1032" s="245"/>
      <c r="AO1032" s="245"/>
      <c r="AP1032" s="245"/>
    </row>
    <row r="1033" spans="1:42" s="167" customFormat="1" thickTop="1" thickBot="1" x14ac:dyDescent="0.25">
      <c r="A1033" s="242"/>
      <c r="B1033" s="184"/>
      <c r="C1033" s="235"/>
      <c r="D1033" s="235"/>
      <c r="E1033" s="243"/>
      <c r="I1033" s="235"/>
      <c r="J1033" s="244"/>
      <c r="L1033" s="182"/>
      <c r="M1033" s="235"/>
      <c r="N1033" s="246"/>
      <c r="O1033" s="246"/>
      <c r="P1033" s="247"/>
      <c r="R1033" s="248"/>
      <c r="Y1033" s="249"/>
      <c r="Z1033" s="250"/>
      <c r="AB1033" s="251"/>
      <c r="AD1033" s="251"/>
      <c r="AF1033" s="251"/>
      <c r="AI1033" s="235"/>
      <c r="AN1033" s="245"/>
      <c r="AO1033" s="245"/>
      <c r="AP1033" s="245"/>
    </row>
    <row r="1034" spans="1:42" s="167" customFormat="1" thickTop="1" thickBot="1" x14ac:dyDescent="0.25">
      <c r="A1034" s="242"/>
      <c r="B1034" s="184"/>
      <c r="C1034" s="235"/>
      <c r="D1034" s="235"/>
      <c r="E1034" s="243"/>
      <c r="I1034" s="235"/>
      <c r="J1034" s="244"/>
      <c r="L1034" s="182"/>
      <c r="M1034" s="235"/>
      <c r="N1034" s="246"/>
      <c r="O1034" s="246"/>
      <c r="P1034" s="247"/>
      <c r="R1034" s="248"/>
      <c r="Y1034" s="249"/>
      <c r="Z1034" s="250"/>
      <c r="AB1034" s="251"/>
      <c r="AD1034" s="251"/>
      <c r="AF1034" s="251"/>
      <c r="AI1034" s="235"/>
      <c r="AN1034" s="245"/>
      <c r="AO1034" s="245"/>
      <c r="AP1034" s="245"/>
    </row>
    <row r="1035" spans="1:42" s="167" customFormat="1" thickTop="1" thickBot="1" x14ac:dyDescent="0.25">
      <c r="A1035" s="242"/>
      <c r="B1035" s="184"/>
      <c r="C1035" s="235"/>
      <c r="D1035" s="235"/>
      <c r="E1035" s="243"/>
      <c r="I1035" s="235"/>
      <c r="J1035" s="244"/>
      <c r="L1035" s="182"/>
      <c r="M1035" s="235"/>
      <c r="N1035" s="246"/>
      <c r="O1035" s="246"/>
      <c r="P1035" s="247"/>
      <c r="R1035" s="248"/>
      <c r="Y1035" s="249"/>
      <c r="Z1035" s="250"/>
      <c r="AB1035" s="251"/>
      <c r="AD1035" s="251"/>
      <c r="AF1035" s="251"/>
      <c r="AI1035" s="235"/>
      <c r="AN1035" s="245"/>
      <c r="AO1035" s="245"/>
      <c r="AP1035" s="245"/>
    </row>
    <row r="1036" spans="1:42" s="167" customFormat="1" thickTop="1" thickBot="1" x14ac:dyDescent="0.25">
      <c r="A1036" s="242"/>
      <c r="B1036" s="184"/>
      <c r="C1036" s="235"/>
      <c r="D1036" s="235"/>
      <c r="E1036" s="243"/>
      <c r="I1036" s="235"/>
      <c r="J1036" s="244"/>
      <c r="L1036" s="182"/>
      <c r="M1036" s="235"/>
      <c r="N1036" s="246"/>
      <c r="O1036" s="246"/>
      <c r="P1036" s="247"/>
      <c r="R1036" s="248"/>
      <c r="Y1036" s="249"/>
      <c r="Z1036" s="250"/>
      <c r="AB1036" s="251"/>
      <c r="AD1036" s="251"/>
      <c r="AF1036" s="251"/>
      <c r="AI1036" s="235"/>
      <c r="AN1036" s="245"/>
      <c r="AO1036" s="245"/>
      <c r="AP1036" s="245"/>
    </row>
    <row r="1037" spans="1:42" s="167" customFormat="1" thickTop="1" thickBot="1" x14ac:dyDescent="0.25">
      <c r="A1037" s="242"/>
      <c r="B1037" s="184"/>
      <c r="C1037" s="235"/>
      <c r="D1037" s="235"/>
      <c r="E1037" s="243"/>
      <c r="I1037" s="235"/>
      <c r="J1037" s="244"/>
      <c r="L1037" s="182"/>
      <c r="M1037" s="235"/>
      <c r="N1037" s="246"/>
      <c r="O1037" s="246"/>
      <c r="P1037" s="247"/>
      <c r="R1037" s="248"/>
      <c r="Y1037" s="249"/>
      <c r="Z1037" s="250"/>
      <c r="AB1037" s="251"/>
      <c r="AD1037" s="251"/>
      <c r="AF1037" s="251"/>
      <c r="AI1037" s="235"/>
      <c r="AN1037" s="245"/>
      <c r="AO1037" s="245"/>
      <c r="AP1037" s="245"/>
    </row>
    <row r="1038" spans="1:42" s="167" customFormat="1" thickTop="1" thickBot="1" x14ac:dyDescent="0.25">
      <c r="A1038" s="242"/>
      <c r="B1038" s="184"/>
      <c r="C1038" s="235"/>
      <c r="D1038" s="235"/>
      <c r="E1038" s="243"/>
      <c r="I1038" s="235"/>
      <c r="J1038" s="244"/>
      <c r="L1038" s="182"/>
      <c r="M1038" s="235"/>
      <c r="N1038" s="246"/>
      <c r="O1038" s="246"/>
      <c r="P1038" s="247"/>
      <c r="R1038" s="248"/>
      <c r="Y1038" s="249"/>
      <c r="Z1038" s="250"/>
      <c r="AB1038" s="251"/>
      <c r="AD1038" s="251"/>
      <c r="AF1038" s="251"/>
      <c r="AI1038" s="235"/>
      <c r="AN1038" s="245"/>
      <c r="AO1038" s="245"/>
      <c r="AP1038" s="245"/>
    </row>
    <row r="1039" spans="1:42" s="167" customFormat="1" thickTop="1" thickBot="1" x14ac:dyDescent="0.25">
      <c r="A1039" s="242"/>
      <c r="B1039" s="184"/>
      <c r="C1039" s="235"/>
      <c r="D1039" s="235"/>
      <c r="E1039" s="243"/>
      <c r="I1039" s="235"/>
      <c r="J1039" s="244"/>
      <c r="L1039" s="182"/>
      <c r="M1039" s="235"/>
      <c r="N1039" s="246"/>
      <c r="O1039" s="246"/>
      <c r="P1039" s="247"/>
      <c r="R1039" s="248"/>
      <c r="Y1039" s="249"/>
      <c r="Z1039" s="250"/>
      <c r="AB1039" s="251"/>
      <c r="AD1039" s="251"/>
      <c r="AF1039" s="251"/>
      <c r="AI1039" s="235"/>
      <c r="AN1039" s="245"/>
      <c r="AO1039" s="245"/>
      <c r="AP1039" s="245"/>
    </row>
    <row r="1040" spans="1:42" s="167" customFormat="1" thickTop="1" thickBot="1" x14ac:dyDescent="0.25">
      <c r="A1040" s="242"/>
      <c r="B1040" s="184"/>
      <c r="C1040" s="235"/>
      <c r="D1040" s="235"/>
      <c r="E1040" s="243"/>
      <c r="I1040" s="235"/>
      <c r="J1040" s="244"/>
      <c r="L1040" s="182"/>
      <c r="M1040" s="235"/>
      <c r="N1040" s="246"/>
      <c r="O1040" s="246"/>
      <c r="P1040" s="247"/>
      <c r="R1040" s="248"/>
      <c r="Y1040" s="249"/>
      <c r="Z1040" s="250"/>
      <c r="AB1040" s="251"/>
      <c r="AD1040" s="251"/>
      <c r="AF1040" s="251"/>
      <c r="AI1040" s="235"/>
      <c r="AN1040" s="245"/>
      <c r="AO1040" s="245"/>
      <c r="AP1040" s="245"/>
    </row>
    <row r="1041" spans="1:42" s="167" customFormat="1" thickTop="1" thickBot="1" x14ac:dyDescent="0.25">
      <c r="A1041" s="242"/>
      <c r="B1041" s="184"/>
      <c r="C1041" s="235"/>
      <c r="D1041" s="235"/>
      <c r="E1041" s="243"/>
      <c r="I1041" s="235"/>
      <c r="J1041" s="244"/>
      <c r="L1041" s="182"/>
      <c r="M1041" s="235"/>
      <c r="N1041" s="246"/>
      <c r="O1041" s="246"/>
      <c r="P1041" s="247"/>
      <c r="R1041" s="248"/>
      <c r="Y1041" s="249"/>
      <c r="Z1041" s="250"/>
      <c r="AB1041" s="251"/>
      <c r="AD1041" s="251"/>
      <c r="AF1041" s="251"/>
      <c r="AI1041" s="235"/>
      <c r="AN1041" s="245"/>
      <c r="AO1041" s="245"/>
      <c r="AP1041" s="245"/>
    </row>
    <row r="1042" spans="1:42" s="167" customFormat="1" thickTop="1" thickBot="1" x14ac:dyDescent="0.25">
      <c r="A1042" s="242"/>
      <c r="B1042" s="184"/>
      <c r="C1042" s="235"/>
      <c r="D1042" s="235"/>
      <c r="E1042" s="243"/>
      <c r="I1042" s="235"/>
      <c r="J1042" s="244"/>
      <c r="L1042" s="182"/>
      <c r="M1042" s="235"/>
      <c r="N1042" s="246"/>
      <c r="O1042" s="246"/>
      <c r="P1042" s="247"/>
      <c r="R1042" s="248"/>
      <c r="Y1042" s="249"/>
      <c r="Z1042" s="250"/>
      <c r="AB1042" s="251"/>
      <c r="AD1042" s="251"/>
      <c r="AF1042" s="251"/>
      <c r="AI1042" s="235"/>
      <c r="AN1042" s="245"/>
      <c r="AO1042" s="245"/>
      <c r="AP1042" s="245"/>
    </row>
    <row r="1043" spans="1:42" s="167" customFormat="1" thickTop="1" thickBot="1" x14ac:dyDescent="0.25">
      <c r="A1043" s="242"/>
      <c r="B1043" s="184"/>
      <c r="C1043" s="235"/>
      <c r="D1043" s="235"/>
      <c r="E1043" s="243"/>
      <c r="I1043" s="235"/>
      <c r="J1043" s="244"/>
      <c r="L1043" s="182"/>
      <c r="M1043" s="235"/>
      <c r="N1043" s="246"/>
      <c r="O1043" s="246"/>
      <c r="P1043" s="247"/>
      <c r="R1043" s="248"/>
      <c r="Y1043" s="249"/>
      <c r="Z1043" s="250"/>
      <c r="AB1043" s="251"/>
      <c r="AD1043" s="251"/>
      <c r="AF1043" s="251"/>
      <c r="AI1043" s="235"/>
      <c r="AN1043" s="245"/>
      <c r="AO1043" s="245"/>
      <c r="AP1043" s="245"/>
    </row>
    <row r="1044" spans="1:42" s="167" customFormat="1" thickTop="1" thickBot="1" x14ac:dyDescent="0.25">
      <c r="A1044" s="242"/>
      <c r="B1044" s="184"/>
      <c r="C1044" s="235"/>
      <c r="D1044" s="235"/>
      <c r="E1044" s="243"/>
      <c r="I1044" s="235"/>
      <c r="J1044" s="244"/>
      <c r="L1044" s="182"/>
      <c r="M1044" s="235"/>
      <c r="N1044" s="246"/>
      <c r="O1044" s="246"/>
      <c r="P1044" s="247"/>
      <c r="R1044" s="248"/>
      <c r="Y1044" s="249"/>
      <c r="Z1044" s="250"/>
      <c r="AB1044" s="251"/>
      <c r="AD1044" s="251"/>
      <c r="AF1044" s="251"/>
      <c r="AI1044" s="235"/>
      <c r="AN1044" s="245"/>
      <c r="AO1044" s="245"/>
      <c r="AP1044" s="245"/>
    </row>
    <row r="1045" spans="1:42" s="167" customFormat="1" thickTop="1" thickBot="1" x14ac:dyDescent="0.25">
      <c r="A1045" s="242"/>
      <c r="B1045" s="184"/>
      <c r="C1045" s="235"/>
      <c r="D1045" s="235"/>
      <c r="E1045" s="243"/>
      <c r="I1045" s="235"/>
      <c r="J1045" s="244"/>
      <c r="L1045" s="182"/>
      <c r="M1045" s="235"/>
      <c r="N1045" s="246"/>
      <c r="O1045" s="246"/>
      <c r="P1045" s="247"/>
      <c r="R1045" s="248"/>
      <c r="Y1045" s="249"/>
      <c r="Z1045" s="250"/>
      <c r="AB1045" s="251"/>
      <c r="AD1045" s="251"/>
      <c r="AF1045" s="251"/>
      <c r="AI1045" s="235"/>
      <c r="AN1045" s="245"/>
      <c r="AO1045" s="245"/>
      <c r="AP1045" s="245"/>
    </row>
    <row r="1046" spans="1:42" s="167" customFormat="1" thickTop="1" thickBot="1" x14ac:dyDescent="0.25">
      <c r="A1046" s="242"/>
      <c r="B1046" s="184"/>
      <c r="C1046" s="235"/>
      <c r="D1046" s="235"/>
      <c r="E1046" s="243"/>
      <c r="I1046" s="235"/>
      <c r="J1046" s="244"/>
      <c r="L1046" s="182"/>
      <c r="M1046" s="235"/>
      <c r="N1046" s="246"/>
      <c r="O1046" s="246"/>
      <c r="P1046" s="247"/>
      <c r="R1046" s="248"/>
      <c r="Y1046" s="249"/>
      <c r="Z1046" s="250"/>
      <c r="AB1046" s="251"/>
      <c r="AD1046" s="251"/>
      <c r="AF1046" s="251"/>
      <c r="AI1046" s="235"/>
      <c r="AN1046" s="245"/>
      <c r="AO1046" s="245"/>
      <c r="AP1046" s="245"/>
    </row>
    <row r="1047" spans="1:42" s="167" customFormat="1" thickTop="1" thickBot="1" x14ac:dyDescent="0.25">
      <c r="A1047" s="242"/>
      <c r="B1047" s="184"/>
      <c r="C1047" s="235"/>
      <c r="D1047" s="235"/>
      <c r="E1047" s="243"/>
      <c r="I1047" s="235"/>
      <c r="J1047" s="244"/>
      <c r="L1047" s="182"/>
      <c r="M1047" s="235"/>
      <c r="N1047" s="246"/>
      <c r="O1047" s="246"/>
      <c r="P1047" s="247"/>
      <c r="R1047" s="248"/>
      <c r="Y1047" s="249"/>
      <c r="Z1047" s="250"/>
      <c r="AB1047" s="251"/>
      <c r="AD1047" s="251"/>
      <c r="AF1047" s="251"/>
      <c r="AI1047" s="235"/>
      <c r="AN1047" s="245"/>
      <c r="AO1047" s="245"/>
      <c r="AP1047" s="245"/>
    </row>
    <row r="1048" spans="1:42" s="167" customFormat="1" thickTop="1" thickBot="1" x14ac:dyDescent="0.25">
      <c r="A1048" s="242"/>
      <c r="B1048" s="184"/>
      <c r="C1048" s="235"/>
      <c r="D1048" s="235"/>
      <c r="E1048" s="243"/>
      <c r="I1048" s="235"/>
      <c r="J1048" s="244"/>
      <c r="L1048" s="182"/>
      <c r="M1048" s="235"/>
      <c r="N1048" s="246"/>
      <c r="O1048" s="246"/>
      <c r="P1048" s="247"/>
      <c r="R1048" s="248"/>
      <c r="Y1048" s="249"/>
      <c r="Z1048" s="250"/>
      <c r="AB1048" s="251"/>
      <c r="AD1048" s="251"/>
      <c r="AF1048" s="251"/>
      <c r="AI1048" s="235"/>
      <c r="AN1048" s="245"/>
      <c r="AO1048" s="245"/>
      <c r="AP1048" s="245"/>
    </row>
    <row r="1049" spans="1:42" s="167" customFormat="1" thickTop="1" thickBot="1" x14ac:dyDescent="0.25">
      <c r="A1049" s="242"/>
      <c r="B1049" s="184"/>
      <c r="C1049" s="235"/>
      <c r="D1049" s="235"/>
      <c r="E1049" s="243"/>
      <c r="I1049" s="235"/>
      <c r="J1049" s="244"/>
      <c r="L1049" s="182"/>
      <c r="M1049" s="235"/>
      <c r="N1049" s="246"/>
      <c r="O1049" s="246"/>
      <c r="P1049" s="247"/>
      <c r="R1049" s="248"/>
      <c r="Y1049" s="249"/>
      <c r="Z1049" s="250"/>
      <c r="AB1049" s="251"/>
      <c r="AD1049" s="251"/>
      <c r="AF1049" s="251"/>
      <c r="AI1049" s="235"/>
      <c r="AN1049" s="245"/>
      <c r="AO1049" s="245"/>
      <c r="AP1049" s="245"/>
    </row>
    <row r="1050" spans="1:42" s="167" customFormat="1" thickTop="1" thickBot="1" x14ac:dyDescent="0.25">
      <c r="A1050" s="242"/>
      <c r="B1050" s="184"/>
      <c r="C1050" s="235"/>
      <c r="D1050" s="235"/>
      <c r="E1050" s="243"/>
      <c r="I1050" s="235"/>
      <c r="J1050" s="244"/>
      <c r="L1050" s="182"/>
      <c r="M1050" s="235"/>
      <c r="N1050" s="246"/>
      <c r="O1050" s="246"/>
      <c r="P1050" s="247"/>
      <c r="R1050" s="248"/>
      <c r="Y1050" s="249"/>
      <c r="Z1050" s="250"/>
      <c r="AB1050" s="251"/>
      <c r="AD1050" s="251"/>
      <c r="AF1050" s="251"/>
      <c r="AI1050" s="235"/>
      <c r="AN1050" s="245"/>
      <c r="AO1050" s="245"/>
      <c r="AP1050" s="245"/>
    </row>
    <row r="1051" spans="1:42" s="167" customFormat="1" thickTop="1" thickBot="1" x14ac:dyDescent="0.25">
      <c r="A1051" s="242"/>
      <c r="B1051" s="184"/>
      <c r="C1051" s="235"/>
      <c r="D1051" s="235"/>
      <c r="E1051" s="243"/>
      <c r="I1051" s="235"/>
      <c r="J1051" s="244"/>
      <c r="L1051" s="182"/>
      <c r="M1051" s="235"/>
      <c r="N1051" s="246"/>
      <c r="O1051" s="246"/>
      <c r="P1051" s="247"/>
      <c r="R1051" s="248"/>
      <c r="Y1051" s="249"/>
      <c r="Z1051" s="250"/>
      <c r="AB1051" s="251"/>
      <c r="AD1051" s="251"/>
      <c r="AF1051" s="251"/>
      <c r="AI1051" s="235"/>
      <c r="AN1051" s="245"/>
      <c r="AO1051" s="245"/>
      <c r="AP1051" s="245"/>
    </row>
    <row r="1052" spans="1:42" s="167" customFormat="1" thickTop="1" thickBot="1" x14ac:dyDescent="0.25">
      <c r="A1052" s="242"/>
      <c r="B1052" s="184"/>
      <c r="C1052" s="235"/>
      <c r="D1052" s="235"/>
      <c r="E1052" s="243"/>
      <c r="I1052" s="235"/>
      <c r="J1052" s="244"/>
      <c r="L1052" s="182"/>
      <c r="M1052" s="235"/>
      <c r="N1052" s="246"/>
      <c r="O1052" s="246"/>
      <c r="P1052" s="247"/>
      <c r="R1052" s="248"/>
      <c r="Y1052" s="249"/>
      <c r="Z1052" s="250"/>
      <c r="AB1052" s="251"/>
      <c r="AD1052" s="251"/>
      <c r="AF1052" s="251"/>
      <c r="AI1052" s="235"/>
      <c r="AN1052" s="245"/>
      <c r="AO1052" s="245"/>
      <c r="AP1052" s="245"/>
    </row>
    <row r="1053" spans="1:42" s="167" customFormat="1" thickTop="1" thickBot="1" x14ac:dyDescent="0.25">
      <c r="A1053" s="242"/>
      <c r="B1053" s="184"/>
      <c r="C1053" s="235"/>
      <c r="D1053" s="235"/>
      <c r="E1053" s="243"/>
      <c r="I1053" s="235"/>
      <c r="J1053" s="244"/>
      <c r="L1053" s="182"/>
      <c r="M1053" s="235"/>
      <c r="N1053" s="246"/>
      <c r="O1053" s="246"/>
      <c r="P1053" s="247"/>
      <c r="R1053" s="248"/>
      <c r="Y1053" s="249"/>
      <c r="Z1053" s="250"/>
      <c r="AB1053" s="251"/>
      <c r="AD1053" s="251"/>
      <c r="AF1053" s="251"/>
      <c r="AI1053" s="235"/>
      <c r="AN1053" s="245"/>
      <c r="AO1053" s="245"/>
      <c r="AP1053" s="245"/>
    </row>
    <row r="1054" spans="1:42" s="167" customFormat="1" thickTop="1" thickBot="1" x14ac:dyDescent="0.25">
      <c r="A1054" s="242"/>
      <c r="B1054" s="184"/>
      <c r="C1054" s="235"/>
      <c r="D1054" s="235"/>
      <c r="E1054" s="243"/>
      <c r="I1054" s="235"/>
      <c r="J1054" s="244"/>
      <c r="L1054" s="182"/>
      <c r="M1054" s="235"/>
      <c r="N1054" s="246"/>
      <c r="O1054" s="246"/>
      <c r="P1054" s="247"/>
      <c r="R1054" s="248"/>
      <c r="Y1054" s="249"/>
      <c r="Z1054" s="250"/>
      <c r="AB1054" s="251"/>
      <c r="AD1054" s="251"/>
      <c r="AF1054" s="251"/>
      <c r="AI1054" s="235"/>
      <c r="AN1054" s="245"/>
      <c r="AO1054" s="245"/>
      <c r="AP1054" s="245"/>
    </row>
    <row r="1055" spans="1:42" s="167" customFormat="1" thickTop="1" thickBot="1" x14ac:dyDescent="0.25">
      <c r="A1055" s="242"/>
      <c r="B1055" s="184"/>
      <c r="C1055" s="235"/>
      <c r="D1055" s="235"/>
      <c r="E1055" s="243"/>
      <c r="I1055" s="235"/>
      <c r="J1055" s="244"/>
      <c r="L1055" s="182"/>
      <c r="M1055" s="235"/>
      <c r="N1055" s="246"/>
      <c r="O1055" s="246"/>
      <c r="P1055" s="247"/>
      <c r="R1055" s="248"/>
      <c r="Y1055" s="249"/>
      <c r="Z1055" s="250"/>
      <c r="AB1055" s="251"/>
      <c r="AD1055" s="251"/>
      <c r="AF1055" s="251"/>
      <c r="AI1055" s="235"/>
      <c r="AN1055" s="245"/>
      <c r="AO1055" s="245"/>
      <c r="AP1055" s="245"/>
    </row>
    <row r="1056" spans="1:42" s="167" customFormat="1" thickTop="1" thickBot="1" x14ac:dyDescent="0.25">
      <c r="A1056" s="242"/>
      <c r="B1056" s="184"/>
      <c r="C1056" s="235"/>
      <c r="D1056" s="235"/>
      <c r="E1056" s="243"/>
      <c r="I1056" s="235"/>
      <c r="J1056" s="244"/>
      <c r="L1056" s="182"/>
      <c r="M1056" s="235"/>
      <c r="N1056" s="246"/>
      <c r="O1056" s="246"/>
      <c r="P1056" s="247"/>
      <c r="R1056" s="248"/>
      <c r="Y1056" s="249"/>
      <c r="Z1056" s="250"/>
      <c r="AB1056" s="251"/>
      <c r="AD1056" s="251"/>
      <c r="AF1056" s="251"/>
      <c r="AI1056" s="235"/>
      <c r="AN1056" s="245"/>
      <c r="AO1056" s="245"/>
      <c r="AP1056" s="245"/>
    </row>
    <row r="1057" spans="1:42" s="167" customFormat="1" thickTop="1" thickBot="1" x14ac:dyDescent="0.25">
      <c r="A1057" s="242"/>
      <c r="B1057" s="184"/>
      <c r="C1057" s="235"/>
      <c r="D1057" s="235"/>
      <c r="E1057" s="243"/>
      <c r="I1057" s="235"/>
      <c r="J1057" s="244"/>
      <c r="L1057" s="182"/>
      <c r="M1057" s="235"/>
      <c r="N1057" s="246"/>
      <c r="O1057" s="246"/>
      <c r="P1057" s="247"/>
      <c r="R1057" s="248"/>
      <c r="Y1057" s="249"/>
      <c r="Z1057" s="250"/>
      <c r="AB1057" s="251"/>
      <c r="AD1057" s="251"/>
      <c r="AF1057" s="251"/>
      <c r="AI1057" s="235"/>
      <c r="AN1057" s="245"/>
      <c r="AO1057" s="245"/>
      <c r="AP1057" s="245"/>
    </row>
    <row r="1058" spans="1:42" s="167" customFormat="1" thickTop="1" thickBot="1" x14ac:dyDescent="0.25">
      <c r="A1058" s="242"/>
      <c r="B1058" s="184"/>
      <c r="C1058" s="235"/>
      <c r="D1058" s="235"/>
      <c r="E1058" s="243"/>
      <c r="I1058" s="235"/>
      <c r="J1058" s="244"/>
      <c r="L1058" s="182"/>
      <c r="M1058" s="235"/>
      <c r="N1058" s="246"/>
      <c r="O1058" s="246"/>
      <c r="P1058" s="247"/>
      <c r="R1058" s="248"/>
      <c r="Y1058" s="249"/>
      <c r="Z1058" s="250"/>
      <c r="AB1058" s="251"/>
      <c r="AD1058" s="251"/>
      <c r="AF1058" s="251"/>
      <c r="AI1058" s="235"/>
      <c r="AN1058" s="245"/>
      <c r="AO1058" s="245"/>
      <c r="AP1058" s="245"/>
    </row>
    <row r="1059" spans="1:42" s="167" customFormat="1" thickTop="1" thickBot="1" x14ac:dyDescent="0.25">
      <c r="A1059" s="242"/>
      <c r="B1059" s="184"/>
      <c r="C1059" s="235"/>
      <c r="D1059" s="235"/>
      <c r="E1059" s="243"/>
      <c r="I1059" s="235"/>
      <c r="J1059" s="244"/>
      <c r="L1059" s="182"/>
      <c r="M1059" s="235"/>
      <c r="N1059" s="246"/>
      <c r="O1059" s="246"/>
      <c r="P1059" s="247"/>
      <c r="R1059" s="248"/>
      <c r="Y1059" s="249"/>
      <c r="Z1059" s="250"/>
      <c r="AB1059" s="251"/>
      <c r="AD1059" s="251"/>
      <c r="AF1059" s="251"/>
      <c r="AI1059" s="235"/>
      <c r="AN1059" s="245"/>
      <c r="AO1059" s="245"/>
      <c r="AP1059" s="245"/>
    </row>
    <row r="1060" spans="1:42" s="167" customFormat="1" thickTop="1" thickBot="1" x14ac:dyDescent="0.25">
      <c r="A1060" s="242"/>
      <c r="B1060" s="184"/>
      <c r="C1060" s="235"/>
      <c r="D1060" s="235"/>
      <c r="E1060" s="243"/>
      <c r="I1060" s="235"/>
      <c r="J1060" s="244"/>
      <c r="L1060" s="182"/>
      <c r="M1060" s="235"/>
      <c r="N1060" s="246"/>
      <c r="O1060" s="246"/>
      <c r="P1060" s="247"/>
      <c r="R1060" s="248"/>
      <c r="Y1060" s="249"/>
      <c r="Z1060" s="250"/>
      <c r="AB1060" s="251"/>
      <c r="AD1060" s="251"/>
      <c r="AF1060" s="251"/>
      <c r="AI1060" s="235"/>
      <c r="AN1060" s="245"/>
      <c r="AO1060" s="245"/>
      <c r="AP1060" s="245"/>
    </row>
    <row r="1061" spans="1:42" s="167" customFormat="1" thickTop="1" thickBot="1" x14ac:dyDescent="0.25">
      <c r="A1061" s="242"/>
      <c r="B1061" s="184"/>
      <c r="C1061" s="235"/>
      <c r="D1061" s="235"/>
      <c r="E1061" s="243"/>
      <c r="I1061" s="235"/>
      <c r="J1061" s="244"/>
      <c r="L1061" s="182"/>
      <c r="M1061" s="235"/>
      <c r="N1061" s="246"/>
      <c r="O1061" s="246"/>
      <c r="P1061" s="247"/>
      <c r="R1061" s="248"/>
      <c r="Y1061" s="249"/>
      <c r="Z1061" s="250"/>
      <c r="AB1061" s="251"/>
      <c r="AD1061" s="251"/>
      <c r="AF1061" s="251"/>
      <c r="AI1061" s="235"/>
      <c r="AN1061" s="245"/>
      <c r="AO1061" s="245"/>
      <c r="AP1061" s="245"/>
    </row>
    <row r="1062" spans="1:42" s="167" customFormat="1" thickTop="1" thickBot="1" x14ac:dyDescent="0.25">
      <c r="A1062" s="242"/>
      <c r="B1062" s="184"/>
      <c r="C1062" s="235"/>
      <c r="D1062" s="235"/>
      <c r="E1062" s="243"/>
      <c r="I1062" s="235"/>
      <c r="J1062" s="244"/>
      <c r="L1062" s="182"/>
      <c r="M1062" s="235"/>
      <c r="N1062" s="246"/>
      <c r="O1062" s="246"/>
      <c r="P1062" s="247"/>
      <c r="R1062" s="248"/>
      <c r="Y1062" s="249"/>
      <c r="Z1062" s="250"/>
      <c r="AB1062" s="251"/>
      <c r="AD1062" s="251"/>
      <c r="AF1062" s="251"/>
      <c r="AI1062" s="235"/>
      <c r="AN1062" s="245"/>
      <c r="AO1062" s="245"/>
      <c r="AP1062" s="245"/>
    </row>
    <row r="1063" spans="1:42" s="167" customFormat="1" thickTop="1" thickBot="1" x14ac:dyDescent="0.25">
      <c r="A1063" s="242"/>
      <c r="B1063" s="184"/>
      <c r="C1063" s="235"/>
      <c r="D1063" s="235"/>
      <c r="E1063" s="243"/>
      <c r="I1063" s="235"/>
      <c r="J1063" s="244"/>
      <c r="L1063" s="182"/>
      <c r="M1063" s="235"/>
      <c r="N1063" s="246"/>
      <c r="O1063" s="246"/>
      <c r="P1063" s="247"/>
      <c r="R1063" s="248"/>
      <c r="Y1063" s="249"/>
      <c r="Z1063" s="250"/>
      <c r="AB1063" s="251"/>
      <c r="AD1063" s="251"/>
      <c r="AF1063" s="251"/>
      <c r="AI1063" s="235"/>
      <c r="AN1063" s="245"/>
      <c r="AO1063" s="245"/>
      <c r="AP1063" s="245"/>
    </row>
    <row r="1064" spans="1:42" s="167" customFormat="1" thickTop="1" thickBot="1" x14ac:dyDescent="0.25">
      <c r="A1064" s="242"/>
      <c r="B1064" s="184"/>
      <c r="C1064" s="235"/>
      <c r="D1064" s="235"/>
      <c r="E1064" s="243"/>
      <c r="I1064" s="235"/>
      <c r="J1064" s="244"/>
      <c r="L1064" s="182"/>
      <c r="M1064" s="235"/>
      <c r="N1064" s="246"/>
      <c r="O1064" s="246"/>
      <c r="P1064" s="247"/>
      <c r="R1064" s="248"/>
      <c r="Y1064" s="249"/>
      <c r="Z1064" s="250"/>
      <c r="AB1064" s="251"/>
      <c r="AD1064" s="251"/>
      <c r="AF1064" s="251"/>
      <c r="AI1064" s="235"/>
      <c r="AN1064" s="245"/>
      <c r="AO1064" s="245"/>
      <c r="AP1064" s="245"/>
    </row>
    <row r="1065" spans="1:42" s="167" customFormat="1" thickTop="1" thickBot="1" x14ac:dyDescent="0.25">
      <c r="A1065" s="242"/>
      <c r="B1065" s="184"/>
      <c r="C1065" s="235"/>
      <c r="D1065" s="235"/>
      <c r="E1065" s="243"/>
      <c r="I1065" s="235"/>
      <c r="J1065" s="244"/>
      <c r="L1065" s="182"/>
      <c r="M1065" s="235"/>
      <c r="N1065" s="246"/>
      <c r="O1065" s="246"/>
      <c r="P1065" s="247"/>
      <c r="R1065" s="248"/>
      <c r="Y1065" s="249"/>
      <c r="Z1065" s="250"/>
      <c r="AB1065" s="251"/>
      <c r="AD1065" s="251"/>
      <c r="AF1065" s="251"/>
      <c r="AI1065" s="235"/>
      <c r="AN1065" s="245"/>
      <c r="AO1065" s="245"/>
      <c r="AP1065" s="245"/>
    </row>
    <row r="1066" spans="1:42" s="167" customFormat="1" thickTop="1" thickBot="1" x14ac:dyDescent="0.25">
      <c r="A1066" s="242"/>
      <c r="B1066" s="184"/>
      <c r="C1066" s="235"/>
      <c r="D1066" s="235"/>
      <c r="E1066" s="243"/>
      <c r="I1066" s="235"/>
      <c r="J1066" s="244"/>
      <c r="L1066" s="182"/>
      <c r="M1066" s="235"/>
      <c r="N1066" s="246"/>
      <c r="O1066" s="246"/>
      <c r="P1066" s="247"/>
      <c r="R1066" s="248"/>
      <c r="Y1066" s="249"/>
      <c r="Z1066" s="250"/>
      <c r="AB1066" s="251"/>
      <c r="AD1066" s="251"/>
      <c r="AF1066" s="251"/>
      <c r="AI1066" s="235"/>
      <c r="AN1066" s="245"/>
      <c r="AO1066" s="245"/>
      <c r="AP1066" s="245"/>
    </row>
    <row r="1067" spans="1:42" s="167" customFormat="1" thickTop="1" thickBot="1" x14ac:dyDescent="0.25">
      <c r="A1067" s="242"/>
      <c r="B1067" s="184"/>
      <c r="C1067" s="235"/>
      <c r="D1067" s="235"/>
      <c r="E1067" s="243"/>
      <c r="I1067" s="235"/>
      <c r="J1067" s="244"/>
      <c r="L1067" s="182"/>
      <c r="M1067" s="235"/>
      <c r="N1067" s="246"/>
      <c r="O1067" s="246"/>
      <c r="P1067" s="247"/>
      <c r="R1067" s="248"/>
      <c r="Y1067" s="249"/>
      <c r="Z1067" s="250"/>
      <c r="AB1067" s="251"/>
      <c r="AD1067" s="251"/>
      <c r="AF1067" s="251"/>
      <c r="AI1067" s="235"/>
      <c r="AN1067" s="245"/>
      <c r="AO1067" s="245"/>
      <c r="AP1067" s="245"/>
    </row>
    <row r="1068" spans="1:42" s="167" customFormat="1" thickTop="1" thickBot="1" x14ac:dyDescent="0.25">
      <c r="A1068" s="242"/>
      <c r="B1068" s="184"/>
      <c r="C1068" s="235"/>
      <c r="D1068" s="235"/>
      <c r="E1068" s="243"/>
      <c r="I1068" s="235"/>
      <c r="J1068" s="244"/>
      <c r="L1068" s="182"/>
      <c r="M1068" s="235"/>
      <c r="N1068" s="246"/>
      <c r="O1068" s="246"/>
      <c r="P1068" s="247"/>
      <c r="R1068" s="248"/>
      <c r="Y1068" s="249"/>
      <c r="Z1068" s="250"/>
      <c r="AB1068" s="251"/>
      <c r="AD1068" s="251"/>
      <c r="AF1068" s="251"/>
      <c r="AI1068" s="235"/>
      <c r="AN1068" s="245"/>
      <c r="AO1068" s="245"/>
      <c r="AP1068" s="245"/>
    </row>
    <row r="1069" spans="1:42" s="167" customFormat="1" thickTop="1" thickBot="1" x14ac:dyDescent="0.25">
      <c r="A1069" s="242"/>
      <c r="B1069" s="184"/>
      <c r="C1069" s="235"/>
      <c r="D1069" s="235"/>
      <c r="E1069" s="243"/>
      <c r="I1069" s="235"/>
      <c r="J1069" s="244"/>
      <c r="L1069" s="182"/>
      <c r="M1069" s="235"/>
      <c r="N1069" s="246"/>
      <c r="O1069" s="246"/>
      <c r="P1069" s="247"/>
      <c r="R1069" s="248"/>
      <c r="Y1069" s="249"/>
      <c r="Z1069" s="250"/>
      <c r="AB1069" s="251"/>
      <c r="AD1069" s="251"/>
      <c r="AF1069" s="251"/>
      <c r="AI1069" s="235"/>
      <c r="AN1069" s="245"/>
      <c r="AO1069" s="245"/>
      <c r="AP1069" s="245"/>
    </row>
    <row r="1070" spans="1:42" s="167" customFormat="1" thickTop="1" thickBot="1" x14ac:dyDescent="0.25">
      <c r="A1070" s="242"/>
      <c r="B1070" s="184"/>
      <c r="C1070" s="235"/>
      <c r="D1070" s="235"/>
      <c r="E1070" s="243"/>
      <c r="I1070" s="235"/>
      <c r="J1070" s="244"/>
      <c r="L1070" s="182"/>
      <c r="M1070" s="235"/>
      <c r="N1070" s="246"/>
      <c r="O1070" s="246"/>
      <c r="P1070" s="247"/>
      <c r="R1070" s="248"/>
      <c r="Y1070" s="249"/>
      <c r="Z1070" s="250"/>
      <c r="AB1070" s="251"/>
      <c r="AD1070" s="251"/>
      <c r="AF1070" s="251"/>
      <c r="AI1070" s="235"/>
      <c r="AN1070" s="245"/>
      <c r="AO1070" s="245"/>
      <c r="AP1070" s="245"/>
    </row>
    <row r="1071" spans="1:42" s="167" customFormat="1" thickTop="1" thickBot="1" x14ac:dyDescent="0.25">
      <c r="A1071" s="242"/>
      <c r="B1071" s="184"/>
      <c r="C1071" s="235"/>
      <c r="D1071" s="235"/>
      <c r="E1071" s="243"/>
      <c r="I1071" s="235"/>
      <c r="J1071" s="244"/>
      <c r="L1071" s="182"/>
      <c r="M1071" s="235"/>
      <c r="N1071" s="246"/>
      <c r="O1071" s="246"/>
      <c r="P1071" s="247"/>
      <c r="R1071" s="248"/>
      <c r="Y1071" s="249"/>
      <c r="Z1071" s="250"/>
      <c r="AB1071" s="251"/>
      <c r="AD1071" s="251"/>
      <c r="AF1071" s="251"/>
      <c r="AI1071" s="235"/>
      <c r="AN1071" s="245"/>
      <c r="AO1071" s="245"/>
      <c r="AP1071" s="245"/>
    </row>
    <row r="1072" spans="1:42" s="167" customFormat="1" thickTop="1" thickBot="1" x14ac:dyDescent="0.25">
      <c r="A1072" s="242"/>
      <c r="B1072" s="184"/>
      <c r="C1072" s="235"/>
      <c r="D1072" s="235"/>
      <c r="E1072" s="243"/>
      <c r="I1072" s="235"/>
      <c r="J1072" s="244"/>
      <c r="L1072" s="182"/>
      <c r="M1072" s="235"/>
      <c r="N1072" s="246"/>
      <c r="O1072" s="246"/>
      <c r="P1072" s="247"/>
      <c r="R1072" s="248"/>
      <c r="Y1072" s="249"/>
      <c r="Z1072" s="250"/>
      <c r="AB1072" s="251"/>
      <c r="AD1072" s="251"/>
      <c r="AF1072" s="251"/>
      <c r="AI1072" s="235"/>
      <c r="AN1072" s="245"/>
      <c r="AO1072" s="245"/>
      <c r="AP1072" s="245"/>
    </row>
    <row r="1073" spans="1:42" s="167" customFormat="1" thickTop="1" thickBot="1" x14ac:dyDescent="0.25">
      <c r="A1073" s="242"/>
      <c r="B1073" s="184"/>
      <c r="C1073" s="235"/>
      <c r="D1073" s="235"/>
      <c r="E1073" s="243"/>
      <c r="I1073" s="235"/>
      <c r="J1073" s="244"/>
      <c r="L1073" s="182"/>
      <c r="M1073" s="235"/>
      <c r="N1073" s="246"/>
      <c r="O1073" s="246"/>
      <c r="P1073" s="247"/>
      <c r="R1073" s="248"/>
      <c r="Y1073" s="249"/>
      <c r="Z1073" s="250"/>
      <c r="AB1073" s="251"/>
      <c r="AD1073" s="251"/>
      <c r="AF1073" s="251"/>
      <c r="AI1073" s="235"/>
      <c r="AN1073" s="245"/>
      <c r="AO1073" s="245"/>
      <c r="AP1073" s="245"/>
    </row>
    <row r="1074" spans="1:42" s="167" customFormat="1" thickTop="1" thickBot="1" x14ac:dyDescent="0.25">
      <c r="A1074" s="242"/>
      <c r="B1074" s="184"/>
      <c r="C1074" s="235"/>
      <c r="D1074" s="235"/>
      <c r="E1074" s="243"/>
      <c r="I1074" s="235"/>
      <c r="J1074" s="244"/>
      <c r="L1074" s="182"/>
      <c r="M1074" s="235"/>
      <c r="N1074" s="246"/>
      <c r="O1074" s="246"/>
      <c r="P1074" s="247"/>
      <c r="R1074" s="248"/>
      <c r="Y1074" s="249"/>
      <c r="Z1074" s="250"/>
      <c r="AB1074" s="251"/>
      <c r="AD1074" s="251"/>
      <c r="AF1074" s="251"/>
      <c r="AI1074" s="235"/>
      <c r="AN1074" s="245"/>
      <c r="AO1074" s="245"/>
      <c r="AP1074" s="245"/>
    </row>
    <row r="1075" spans="1:42" s="167" customFormat="1" thickTop="1" thickBot="1" x14ac:dyDescent="0.25">
      <c r="A1075" s="242"/>
      <c r="B1075" s="184"/>
      <c r="C1075" s="235"/>
      <c r="D1075" s="235"/>
      <c r="E1075" s="243"/>
      <c r="I1075" s="235"/>
      <c r="J1075" s="244"/>
      <c r="L1075" s="182"/>
      <c r="M1075" s="235"/>
      <c r="N1075" s="246"/>
      <c r="O1075" s="246"/>
      <c r="P1075" s="247"/>
      <c r="R1075" s="248"/>
      <c r="Y1075" s="249"/>
      <c r="Z1075" s="250"/>
      <c r="AB1075" s="251"/>
      <c r="AD1075" s="251"/>
      <c r="AF1075" s="251"/>
      <c r="AI1075" s="235"/>
      <c r="AN1075" s="245"/>
      <c r="AO1075" s="245"/>
      <c r="AP1075" s="245"/>
    </row>
    <row r="1076" spans="1:42" s="167" customFormat="1" thickTop="1" thickBot="1" x14ac:dyDescent="0.25">
      <c r="A1076" s="242"/>
      <c r="B1076" s="184"/>
      <c r="C1076" s="235"/>
      <c r="D1076" s="235"/>
      <c r="E1076" s="243"/>
      <c r="I1076" s="235"/>
      <c r="J1076" s="244"/>
      <c r="L1076" s="182"/>
      <c r="M1076" s="235"/>
      <c r="N1076" s="246"/>
      <c r="O1076" s="246"/>
      <c r="P1076" s="247"/>
      <c r="R1076" s="248"/>
      <c r="Y1076" s="249"/>
      <c r="Z1076" s="250"/>
      <c r="AB1076" s="251"/>
      <c r="AD1076" s="251"/>
      <c r="AF1076" s="251"/>
      <c r="AI1076" s="235"/>
      <c r="AN1076" s="245"/>
      <c r="AO1076" s="245"/>
      <c r="AP1076" s="245"/>
    </row>
    <row r="1077" spans="1:42" s="167" customFormat="1" thickTop="1" thickBot="1" x14ac:dyDescent="0.25">
      <c r="A1077" s="242"/>
      <c r="B1077" s="184"/>
      <c r="C1077" s="235"/>
      <c r="D1077" s="235"/>
      <c r="E1077" s="243"/>
      <c r="I1077" s="235"/>
      <c r="J1077" s="244"/>
      <c r="L1077" s="182"/>
      <c r="M1077" s="235"/>
      <c r="N1077" s="246"/>
      <c r="O1077" s="246"/>
      <c r="P1077" s="247"/>
      <c r="R1077" s="248"/>
      <c r="Y1077" s="249"/>
      <c r="Z1077" s="250"/>
      <c r="AB1077" s="251"/>
      <c r="AD1077" s="251"/>
      <c r="AF1077" s="251"/>
      <c r="AI1077" s="235"/>
      <c r="AN1077" s="245"/>
      <c r="AO1077" s="245"/>
      <c r="AP1077" s="245"/>
    </row>
    <row r="1078" spans="1:42" s="167" customFormat="1" thickTop="1" thickBot="1" x14ac:dyDescent="0.25">
      <c r="A1078" s="242"/>
      <c r="B1078" s="184"/>
      <c r="C1078" s="235"/>
      <c r="D1078" s="235"/>
      <c r="E1078" s="243"/>
      <c r="I1078" s="235"/>
      <c r="J1078" s="244"/>
      <c r="L1078" s="182"/>
      <c r="M1078" s="235"/>
      <c r="N1078" s="246"/>
      <c r="O1078" s="246"/>
      <c r="P1078" s="247"/>
      <c r="R1078" s="248"/>
      <c r="Y1078" s="249"/>
      <c r="Z1078" s="250"/>
      <c r="AB1078" s="251"/>
      <c r="AD1078" s="251"/>
      <c r="AF1078" s="251"/>
      <c r="AI1078" s="235"/>
      <c r="AN1078" s="245"/>
      <c r="AO1078" s="245"/>
      <c r="AP1078" s="245"/>
    </row>
    <row r="1079" spans="1:42" s="167" customFormat="1" thickTop="1" thickBot="1" x14ac:dyDescent="0.25">
      <c r="A1079" s="242"/>
      <c r="B1079" s="184"/>
      <c r="C1079" s="235"/>
      <c r="D1079" s="235"/>
      <c r="E1079" s="243"/>
      <c r="I1079" s="235"/>
      <c r="J1079" s="244"/>
      <c r="L1079" s="182"/>
      <c r="M1079" s="235"/>
      <c r="N1079" s="246"/>
      <c r="O1079" s="246"/>
      <c r="P1079" s="247"/>
      <c r="R1079" s="248"/>
      <c r="Y1079" s="249"/>
      <c r="Z1079" s="250"/>
      <c r="AB1079" s="251"/>
      <c r="AD1079" s="251"/>
      <c r="AF1079" s="251"/>
      <c r="AI1079" s="235"/>
      <c r="AN1079" s="245"/>
      <c r="AO1079" s="245"/>
      <c r="AP1079" s="245"/>
    </row>
    <row r="1080" spans="1:42" s="167" customFormat="1" thickTop="1" thickBot="1" x14ac:dyDescent="0.25">
      <c r="A1080" s="242"/>
      <c r="B1080" s="184"/>
      <c r="C1080" s="235"/>
      <c r="D1080" s="235"/>
      <c r="E1080" s="243"/>
      <c r="I1080" s="235"/>
      <c r="J1080" s="244"/>
      <c r="L1080" s="182"/>
      <c r="M1080" s="235"/>
      <c r="N1080" s="246"/>
      <c r="O1080" s="246"/>
      <c r="P1080" s="247"/>
      <c r="R1080" s="248"/>
      <c r="Y1080" s="249"/>
      <c r="Z1080" s="250"/>
      <c r="AB1080" s="251"/>
      <c r="AD1080" s="251"/>
      <c r="AF1080" s="251"/>
      <c r="AI1080" s="235"/>
      <c r="AN1080" s="245"/>
      <c r="AO1080" s="245"/>
      <c r="AP1080" s="245"/>
    </row>
    <row r="1081" spans="1:42" s="167" customFormat="1" thickTop="1" thickBot="1" x14ac:dyDescent="0.25">
      <c r="A1081" s="242"/>
      <c r="B1081" s="184"/>
      <c r="C1081" s="235"/>
      <c r="D1081" s="235"/>
      <c r="E1081" s="243"/>
      <c r="I1081" s="235"/>
      <c r="J1081" s="244"/>
      <c r="L1081" s="182"/>
      <c r="M1081" s="235"/>
      <c r="N1081" s="246"/>
      <c r="O1081" s="246"/>
      <c r="P1081" s="247"/>
      <c r="R1081" s="248"/>
      <c r="Y1081" s="249"/>
      <c r="Z1081" s="250"/>
      <c r="AB1081" s="251"/>
      <c r="AD1081" s="251"/>
      <c r="AF1081" s="251"/>
      <c r="AI1081" s="235"/>
      <c r="AN1081" s="245"/>
      <c r="AO1081" s="245"/>
      <c r="AP1081" s="245"/>
    </row>
    <row r="1082" spans="1:42" s="167" customFormat="1" thickTop="1" thickBot="1" x14ac:dyDescent="0.25">
      <c r="A1082" s="242"/>
      <c r="B1082" s="184"/>
      <c r="C1082" s="235"/>
      <c r="D1082" s="235"/>
      <c r="E1082" s="243"/>
      <c r="I1082" s="235"/>
      <c r="J1082" s="244"/>
      <c r="L1082" s="182"/>
      <c r="M1082" s="235"/>
      <c r="N1082" s="246"/>
      <c r="O1082" s="246"/>
      <c r="P1082" s="247"/>
      <c r="R1082" s="248"/>
      <c r="Y1082" s="249"/>
      <c r="Z1082" s="250"/>
      <c r="AB1082" s="251"/>
      <c r="AD1082" s="251"/>
      <c r="AF1082" s="251"/>
      <c r="AI1082" s="235"/>
      <c r="AN1082" s="245"/>
      <c r="AO1082" s="245"/>
      <c r="AP1082" s="245"/>
    </row>
    <row r="1083" spans="1:42" s="167" customFormat="1" thickTop="1" thickBot="1" x14ac:dyDescent="0.25">
      <c r="A1083" s="242"/>
      <c r="B1083" s="184"/>
      <c r="C1083" s="235"/>
      <c r="D1083" s="235"/>
      <c r="E1083" s="243"/>
      <c r="I1083" s="235"/>
      <c r="J1083" s="244"/>
      <c r="L1083" s="182"/>
      <c r="M1083" s="235"/>
      <c r="N1083" s="246"/>
      <c r="O1083" s="246"/>
      <c r="P1083" s="247"/>
      <c r="R1083" s="248"/>
      <c r="Y1083" s="249"/>
      <c r="Z1083" s="250"/>
      <c r="AB1083" s="251"/>
      <c r="AD1083" s="251"/>
      <c r="AF1083" s="251"/>
      <c r="AI1083" s="235"/>
      <c r="AN1083" s="245"/>
      <c r="AO1083" s="245"/>
      <c r="AP1083" s="245"/>
    </row>
    <row r="1084" spans="1:42" s="167" customFormat="1" thickTop="1" thickBot="1" x14ac:dyDescent="0.25">
      <c r="A1084" s="242"/>
      <c r="B1084" s="184"/>
      <c r="C1084" s="235"/>
      <c r="D1084" s="235"/>
      <c r="E1084" s="243"/>
      <c r="I1084" s="235"/>
      <c r="J1084" s="244"/>
      <c r="L1084" s="182"/>
      <c r="M1084" s="235"/>
      <c r="N1084" s="246"/>
      <c r="O1084" s="246"/>
      <c r="P1084" s="247"/>
      <c r="R1084" s="248"/>
      <c r="Y1084" s="249"/>
      <c r="Z1084" s="250"/>
      <c r="AB1084" s="251"/>
      <c r="AD1084" s="251"/>
      <c r="AF1084" s="251"/>
      <c r="AI1084" s="235"/>
      <c r="AN1084" s="245"/>
      <c r="AO1084" s="245"/>
      <c r="AP1084" s="245"/>
    </row>
    <row r="1085" spans="1:42" s="167" customFormat="1" thickTop="1" thickBot="1" x14ac:dyDescent="0.25">
      <c r="A1085" s="242"/>
      <c r="B1085" s="184"/>
      <c r="C1085" s="235"/>
      <c r="D1085" s="235"/>
      <c r="E1085" s="243"/>
      <c r="I1085" s="235"/>
      <c r="J1085" s="244"/>
      <c r="L1085" s="182"/>
      <c r="M1085" s="235"/>
      <c r="N1085" s="246"/>
      <c r="O1085" s="246"/>
      <c r="P1085" s="247"/>
      <c r="R1085" s="248"/>
      <c r="Y1085" s="249"/>
      <c r="Z1085" s="250"/>
      <c r="AB1085" s="251"/>
      <c r="AD1085" s="251"/>
      <c r="AF1085" s="251"/>
      <c r="AI1085" s="235"/>
      <c r="AN1085" s="245"/>
      <c r="AO1085" s="245"/>
      <c r="AP1085" s="245"/>
    </row>
    <row r="1086" spans="1:42" s="167" customFormat="1" thickTop="1" thickBot="1" x14ac:dyDescent="0.25">
      <c r="A1086" s="242"/>
      <c r="B1086" s="184"/>
      <c r="C1086" s="235"/>
      <c r="D1086" s="235"/>
      <c r="E1086" s="243"/>
      <c r="I1086" s="235"/>
      <c r="J1086" s="244"/>
      <c r="L1086" s="182"/>
      <c r="M1086" s="235"/>
      <c r="N1086" s="246"/>
      <c r="O1086" s="246"/>
      <c r="P1086" s="247"/>
      <c r="R1086" s="248"/>
      <c r="Y1086" s="249"/>
      <c r="Z1086" s="250"/>
      <c r="AB1086" s="251"/>
      <c r="AD1086" s="251"/>
      <c r="AF1086" s="251"/>
      <c r="AI1086" s="235"/>
      <c r="AN1086" s="245"/>
      <c r="AO1086" s="245"/>
      <c r="AP1086" s="245"/>
    </row>
    <row r="1087" spans="1:42" s="167" customFormat="1" thickTop="1" thickBot="1" x14ac:dyDescent="0.25">
      <c r="A1087" s="242"/>
      <c r="B1087" s="184"/>
      <c r="C1087" s="235"/>
      <c r="D1087" s="235"/>
      <c r="E1087" s="243"/>
      <c r="I1087" s="235"/>
      <c r="J1087" s="244"/>
      <c r="L1087" s="182"/>
      <c r="M1087" s="235"/>
      <c r="N1087" s="246"/>
      <c r="O1087" s="246"/>
      <c r="P1087" s="247"/>
      <c r="R1087" s="248"/>
      <c r="Y1087" s="249"/>
      <c r="Z1087" s="250"/>
      <c r="AB1087" s="251"/>
      <c r="AD1087" s="251"/>
      <c r="AF1087" s="251"/>
      <c r="AI1087" s="235"/>
      <c r="AN1087" s="245"/>
      <c r="AO1087" s="245"/>
      <c r="AP1087" s="245"/>
    </row>
    <row r="1088" spans="1:42" s="167" customFormat="1" thickTop="1" thickBot="1" x14ac:dyDescent="0.25">
      <c r="A1088" s="242"/>
      <c r="B1088" s="184"/>
      <c r="C1088" s="235"/>
      <c r="D1088" s="235"/>
      <c r="E1088" s="243"/>
      <c r="I1088" s="235"/>
      <c r="J1088" s="244"/>
      <c r="L1088" s="182"/>
      <c r="M1088" s="235"/>
      <c r="N1088" s="246"/>
      <c r="O1088" s="246"/>
      <c r="P1088" s="247"/>
      <c r="R1088" s="248"/>
      <c r="Y1088" s="249"/>
      <c r="Z1088" s="250"/>
      <c r="AB1088" s="251"/>
      <c r="AD1088" s="251"/>
      <c r="AF1088" s="251"/>
      <c r="AI1088" s="235"/>
      <c r="AN1088" s="245"/>
      <c r="AO1088" s="245"/>
      <c r="AP1088" s="245"/>
    </row>
    <row r="1089" spans="1:42" s="167" customFormat="1" thickTop="1" thickBot="1" x14ac:dyDescent="0.25">
      <c r="A1089" s="242"/>
      <c r="B1089" s="184"/>
      <c r="C1089" s="235"/>
      <c r="D1089" s="235"/>
      <c r="E1089" s="243"/>
      <c r="I1089" s="235"/>
      <c r="J1089" s="244"/>
      <c r="L1089" s="182"/>
      <c r="M1089" s="235"/>
      <c r="N1089" s="246"/>
      <c r="O1089" s="246"/>
      <c r="P1089" s="247"/>
      <c r="R1089" s="248"/>
      <c r="Y1089" s="249"/>
      <c r="Z1089" s="250"/>
      <c r="AB1089" s="251"/>
      <c r="AD1089" s="251"/>
      <c r="AF1089" s="251"/>
      <c r="AI1089" s="235"/>
      <c r="AN1089" s="245"/>
      <c r="AO1089" s="245"/>
      <c r="AP1089" s="245"/>
    </row>
    <row r="1090" spans="1:42" s="167" customFormat="1" thickTop="1" thickBot="1" x14ac:dyDescent="0.25">
      <c r="A1090" s="242"/>
      <c r="B1090" s="184"/>
      <c r="C1090" s="235"/>
      <c r="D1090" s="235"/>
      <c r="E1090" s="243"/>
      <c r="I1090" s="235"/>
      <c r="J1090" s="244"/>
      <c r="L1090" s="182"/>
      <c r="M1090" s="235"/>
      <c r="N1090" s="246"/>
      <c r="O1090" s="246"/>
      <c r="P1090" s="247"/>
      <c r="R1090" s="248"/>
      <c r="Y1090" s="249"/>
      <c r="Z1090" s="250"/>
      <c r="AB1090" s="251"/>
      <c r="AD1090" s="251"/>
      <c r="AF1090" s="251"/>
      <c r="AI1090" s="235"/>
      <c r="AN1090" s="245"/>
      <c r="AO1090" s="245"/>
      <c r="AP1090" s="245"/>
    </row>
    <row r="1091" spans="1:42" s="167" customFormat="1" thickTop="1" thickBot="1" x14ac:dyDescent="0.25">
      <c r="A1091" s="242"/>
      <c r="B1091" s="184"/>
      <c r="C1091" s="235"/>
      <c r="D1091" s="235"/>
      <c r="E1091" s="243"/>
      <c r="I1091" s="235"/>
      <c r="J1091" s="244"/>
      <c r="L1091" s="182"/>
      <c r="M1091" s="235"/>
      <c r="N1091" s="246"/>
      <c r="O1091" s="246"/>
      <c r="P1091" s="247"/>
      <c r="R1091" s="248"/>
      <c r="Y1091" s="249"/>
      <c r="Z1091" s="250"/>
      <c r="AB1091" s="251"/>
      <c r="AD1091" s="251"/>
      <c r="AF1091" s="251"/>
      <c r="AI1091" s="235"/>
      <c r="AN1091" s="245"/>
      <c r="AO1091" s="245"/>
      <c r="AP1091" s="245"/>
    </row>
    <row r="1092" spans="1:42" s="167" customFormat="1" thickTop="1" thickBot="1" x14ac:dyDescent="0.25">
      <c r="A1092" s="242"/>
      <c r="B1092" s="184"/>
      <c r="C1092" s="235"/>
      <c r="D1092" s="235"/>
      <c r="E1092" s="243"/>
      <c r="I1092" s="235"/>
      <c r="J1092" s="244"/>
      <c r="L1092" s="182"/>
      <c r="M1092" s="235"/>
      <c r="N1092" s="246"/>
      <c r="O1092" s="246"/>
      <c r="P1092" s="247"/>
      <c r="R1092" s="248"/>
      <c r="Y1092" s="249"/>
      <c r="Z1092" s="250"/>
      <c r="AB1092" s="251"/>
      <c r="AD1092" s="251"/>
      <c r="AF1092" s="251"/>
      <c r="AI1092" s="235"/>
      <c r="AN1092" s="245"/>
      <c r="AO1092" s="245"/>
      <c r="AP1092" s="245"/>
    </row>
    <row r="1093" spans="1:42" s="167" customFormat="1" thickTop="1" thickBot="1" x14ac:dyDescent="0.25">
      <c r="A1093" s="242"/>
      <c r="B1093" s="184"/>
      <c r="C1093" s="235"/>
      <c r="D1093" s="235"/>
      <c r="E1093" s="243"/>
      <c r="I1093" s="235"/>
      <c r="J1093" s="244"/>
      <c r="L1093" s="182"/>
      <c r="M1093" s="235"/>
      <c r="N1093" s="246"/>
      <c r="O1093" s="246"/>
      <c r="P1093" s="247"/>
      <c r="R1093" s="248"/>
      <c r="Y1093" s="249"/>
      <c r="Z1093" s="250"/>
      <c r="AB1093" s="251"/>
      <c r="AD1093" s="251"/>
      <c r="AF1093" s="251"/>
      <c r="AI1093" s="235"/>
      <c r="AN1093" s="245"/>
      <c r="AO1093" s="245"/>
      <c r="AP1093" s="245"/>
    </row>
    <row r="1094" spans="1:42" s="167" customFormat="1" thickTop="1" thickBot="1" x14ac:dyDescent="0.25">
      <c r="A1094" s="242"/>
      <c r="B1094" s="184"/>
      <c r="C1094" s="235"/>
      <c r="D1094" s="235"/>
      <c r="E1094" s="243"/>
      <c r="I1094" s="235"/>
      <c r="J1094" s="244"/>
      <c r="L1094" s="182"/>
      <c r="M1094" s="235"/>
      <c r="N1094" s="246"/>
      <c r="O1094" s="246"/>
      <c r="P1094" s="247"/>
      <c r="R1094" s="248"/>
      <c r="Y1094" s="249"/>
      <c r="Z1094" s="250"/>
      <c r="AB1094" s="251"/>
      <c r="AD1094" s="251"/>
      <c r="AF1094" s="251"/>
      <c r="AI1094" s="235"/>
      <c r="AN1094" s="245"/>
      <c r="AO1094" s="245"/>
      <c r="AP1094" s="245"/>
    </row>
    <row r="1095" spans="1:42" s="167" customFormat="1" thickTop="1" thickBot="1" x14ac:dyDescent="0.25">
      <c r="A1095" s="242"/>
      <c r="B1095" s="184"/>
      <c r="C1095" s="235"/>
      <c r="D1095" s="235"/>
      <c r="E1095" s="243"/>
      <c r="I1095" s="235"/>
      <c r="J1095" s="244"/>
      <c r="L1095" s="182"/>
      <c r="M1095" s="235"/>
      <c r="N1095" s="246"/>
      <c r="O1095" s="246"/>
      <c r="P1095" s="247"/>
      <c r="R1095" s="248"/>
      <c r="Y1095" s="249"/>
      <c r="Z1095" s="250"/>
      <c r="AB1095" s="251"/>
      <c r="AD1095" s="251"/>
      <c r="AF1095" s="251"/>
      <c r="AI1095" s="235"/>
      <c r="AN1095" s="245"/>
      <c r="AO1095" s="245"/>
      <c r="AP1095" s="245"/>
    </row>
    <row r="1096" spans="1:42" s="167" customFormat="1" thickTop="1" thickBot="1" x14ac:dyDescent="0.25">
      <c r="A1096" s="242"/>
      <c r="B1096" s="184"/>
      <c r="C1096" s="235"/>
      <c r="D1096" s="235"/>
      <c r="E1096" s="243"/>
      <c r="I1096" s="235"/>
      <c r="J1096" s="244"/>
      <c r="L1096" s="182"/>
      <c r="M1096" s="235"/>
      <c r="N1096" s="246"/>
      <c r="O1096" s="246"/>
      <c r="P1096" s="247"/>
      <c r="R1096" s="248"/>
      <c r="Y1096" s="249"/>
      <c r="Z1096" s="250"/>
      <c r="AB1096" s="251"/>
      <c r="AD1096" s="251"/>
      <c r="AF1096" s="251"/>
      <c r="AI1096" s="235"/>
      <c r="AN1096" s="245"/>
      <c r="AO1096" s="245"/>
      <c r="AP1096" s="245"/>
    </row>
    <row r="1097" spans="1:42" s="167" customFormat="1" thickTop="1" thickBot="1" x14ac:dyDescent="0.25">
      <c r="A1097" s="242"/>
      <c r="B1097" s="184"/>
      <c r="C1097" s="235"/>
      <c r="D1097" s="235"/>
      <c r="E1097" s="243"/>
      <c r="I1097" s="235"/>
      <c r="J1097" s="244"/>
      <c r="L1097" s="182"/>
      <c r="M1097" s="235"/>
      <c r="N1097" s="246"/>
      <c r="O1097" s="246"/>
      <c r="P1097" s="247"/>
      <c r="R1097" s="248"/>
      <c r="Y1097" s="249"/>
      <c r="Z1097" s="250"/>
      <c r="AB1097" s="251"/>
      <c r="AD1097" s="251"/>
      <c r="AF1097" s="251"/>
      <c r="AI1097" s="235"/>
      <c r="AN1097" s="245"/>
      <c r="AO1097" s="245"/>
      <c r="AP1097" s="245"/>
    </row>
    <row r="1098" spans="1:42" s="167" customFormat="1" thickTop="1" thickBot="1" x14ac:dyDescent="0.25">
      <c r="A1098" s="242"/>
      <c r="B1098" s="184"/>
      <c r="C1098" s="235"/>
      <c r="D1098" s="235"/>
      <c r="E1098" s="243"/>
      <c r="I1098" s="235"/>
      <c r="J1098" s="244"/>
      <c r="L1098" s="182"/>
      <c r="M1098" s="235"/>
      <c r="N1098" s="246"/>
      <c r="O1098" s="246"/>
      <c r="P1098" s="247"/>
      <c r="R1098" s="248"/>
      <c r="Y1098" s="249"/>
      <c r="Z1098" s="250"/>
      <c r="AB1098" s="251"/>
      <c r="AD1098" s="251"/>
      <c r="AF1098" s="251"/>
      <c r="AI1098" s="235"/>
      <c r="AN1098" s="245"/>
      <c r="AO1098" s="245"/>
      <c r="AP1098" s="245"/>
    </row>
    <row r="1099" spans="1:42" s="167" customFormat="1" thickTop="1" thickBot="1" x14ac:dyDescent="0.25">
      <c r="A1099" s="242"/>
      <c r="B1099" s="184"/>
      <c r="C1099" s="235"/>
      <c r="D1099" s="235"/>
      <c r="E1099" s="243"/>
      <c r="I1099" s="235"/>
      <c r="J1099" s="244"/>
      <c r="L1099" s="182"/>
      <c r="M1099" s="235"/>
      <c r="N1099" s="246"/>
      <c r="O1099" s="246"/>
      <c r="P1099" s="247"/>
      <c r="R1099" s="248"/>
      <c r="Y1099" s="249"/>
      <c r="Z1099" s="250"/>
      <c r="AB1099" s="251"/>
      <c r="AD1099" s="251"/>
      <c r="AF1099" s="251"/>
      <c r="AI1099" s="235"/>
      <c r="AN1099" s="245"/>
      <c r="AO1099" s="245"/>
      <c r="AP1099" s="245"/>
    </row>
    <row r="1100" spans="1:42" s="167" customFormat="1" thickTop="1" thickBot="1" x14ac:dyDescent="0.25">
      <c r="A1100" s="242"/>
      <c r="B1100" s="184"/>
      <c r="C1100" s="235"/>
      <c r="D1100" s="235"/>
      <c r="E1100" s="243"/>
      <c r="I1100" s="235"/>
      <c r="J1100" s="244"/>
      <c r="L1100" s="182"/>
      <c r="M1100" s="235"/>
      <c r="N1100" s="246"/>
      <c r="O1100" s="246"/>
      <c r="P1100" s="247"/>
      <c r="R1100" s="248"/>
      <c r="Y1100" s="249"/>
      <c r="Z1100" s="250"/>
      <c r="AB1100" s="251"/>
      <c r="AD1100" s="251"/>
      <c r="AF1100" s="251"/>
      <c r="AI1100" s="235"/>
      <c r="AN1100" s="245"/>
      <c r="AO1100" s="245"/>
      <c r="AP1100" s="245"/>
    </row>
    <row r="1101" spans="1:42" s="167" customFormat="1" thickTop="1" thickBot="1" x14ac:dyDescent="0.25">
      <c r="A1101" s="242"/>
      <c r="B1101" s="184"/>
      <c r="C1101" s="235"/>
      <c r="D1101" s="235"/>
      <c r="E1101" s="243"/>
      <c r="I1101" s="235"/>
      <c r="J1101" s="244"/>
      <c r="L1101" s="182"/>
      <c r="M1101" s="235"/>
      <c r="N1101" s="246"/>
      <c r="O1101" s="246"/>
      <c r="P1101" s="247"/>
      <c r="R1101" s="248"/>
      <c r="Y1101" s="249"/>
      <c r="Z1101" s="250"/>
      <c r="AB1101" s="251"/>
      <c r="AD1101" s="251"/>
      <c r="AF1101" s="251"/>
      <c r="AI1101" s="235"/>
      <c r="AN1101" s="245"/>
      <c r="AO1101" s="245"/>
      <c r="AP1101" s="245"/>
    </row>
    <row r="1102" spans="1:42" s="167" customFormat="1" thickTop="1" thickBot="1" x14ac:dyDescent="0.25">
      <c r="A1102" s="242"/>
      <c r="B1102" s="184"/>
      <c r="C1102" s="235"/>
      <c r="D1102" s="235"/>
      <c r="E1102" s="243"/>
      <c r="I1102" s="235"/>
      <c r="J1102" s="244"/>
      <c r="L1102" s="182"/>
      <c r="M1102" s="235"/>
      <c r="N1102" s="246"/>
      <c r="O1102" s="246"/>
      <c r="P1102" s="247"/>
      <c r="R1102" s="248"/>
      <c r="Y1102" s="249"/>
      <c r="Z1102" s="250"/>
      <c r="AB1102" s="251"/>
      <c r="AD1102" s="251"/>
      <c r="AF1102" s="251"/>
      <c r="AI1102" s="235"/>
      <c r="AN1102" s="245"/>
      <c r="AO1102" s="245"/>
      <c r="AP1102" s="245"/>
    </row>
    <row r="1103" spans="1:42" s="167" customFormat="1" thickTop="1" thickBot="1" x14ac:dyDescent="0.25">
      <c r="A1103" s="242"/>
      <c r="B1103" s="184"/>
      <c r="C1103" s="235"/>
      <c r="D1103" s="235"/>
      <c r="E1103" s="243"/>
      <c r="I1103" s="235"/>
      <c r="J1103" s="244"/>
      <c r="L1103" s="182"/>
      <c r="M1103" s="235"/>
      <c r="N1103" s="246"/>
      <c r="O1103" s="246"/>
      <c r="P1103" s="247"/>
      <c r="R1103" s="248"/>
      <c r="Y1103" s="249"/>
      <c r="Z1103" s="250"/>
      <c r="AB1103" s="251"/>
      <c r="AD1103" s="251"/>
      <c r="AF1103" s="251"/>
      <c r="AI1103" s="235"/>
      <c r="AN1103" s="245"/>
      <c r="AO1103" s="245"/>
      <c r="AP1103" s="245"/>
    </row>
    <row r="1104" spans="1:42" s="167" customFormat="1" thickTop="1" thickBot="1" x14ac:dyDescent="0.25">
      <c r="A1104" s="242"/>
      <c r="B1104" s="184"/>
      <c r="C1104" s="235"/>
      <c r="D1104" s="235"/>
      <c r="E1104" s="243"/>
      <c r="I1104" s="235"/>
      <c r="J1104" s="244"/>
      <c r="L1104" s="182"/>
      <c r="M1104" s="235"/>
      <c r="N1104" s="246"/>
      <c r="O1104" s="246"/>
      <c r="P1104" s="247"/>
      <c r="R1104" s="248"/>
      <c r="Y1104" s="249"/>
      <c r="Z1104" s="250"/>
      <c r="AB1104" s="251"/>
      <c r="AD1104" s="251"/>
      <c r="AF1104" s="251"/>
      <c r="AI1104" s="235"/>
      <c r="AN1104" s="245"/>
      <c r="AO1104" s="245"/>
      <c r="AP1104" s="245"/>
    </row>
    <row r="1105" spans="1:42" s="167" customFormat="1" thickTop="1" thickBot="1" x14ac:dyDescent="0.25">
      <c r="A1105" s="242"/>
      <c r="B1105" s="184"/>
      <c r="C1105" s="235"/>
      <c r="D1105" s="235"/>
      <c r="E1105" s="243"/>
      <c r="I1105" s="235"/>
      <c r="J1105" s="244"/>
      <c r="L1105" s="182"/>
      <c r="M1105" s="235"/>
      <c r="N1105" s="246"/>
      <c r="O1105" s="246"/>
      <c r="P1105" s="247"/>
      <c r="R1105" s="248"/>
      <c r="Y1105" s="249"/>
      <c r="Z1105" s="250"/>
      <c r="AB1105" s="251"/>
      <c r="AD1105" s="251"/>
      <c r="AF1105" s="251"/>
      <c r="AI1105" s="235"/>
      <c r="AN1105" s="245"/>
      <c r="AO1105" s="245"/>
      <c r="AP1105" s="245"/>
    </row>
    <row r="1106" spans="1:42" s="167" customFormat="1" thickTop="1" thickBot="1" x14ac:dyDescent="0.25">
      <c r="A1106" s="242"/>
      <c r="B1106" s="184"/>
      <c r="C1106" s="235"/>
      <c r="D1106" s="235"/>
      <c r="E1106" s="243"/>
      <c r="I1106" s="235"/>
      <c r="J1106" s="244"/>
      <c r="L1106" s="182"/>
      <c r="M1106" s="235"/>
      <c r="N1106" s="246"/>
      <c r="O1106" s="246"/>
      <c r="P1106" s="247"/>
      <c r="R1106" s="248"/>
      <c r="Y1106" s="249"/>
      <c r="Z1106" s="250"/>
      <c r="AB1106" s="251"/>
      <c r="AD1106" s="251"/>
      <c r="AF1106" s="251"/>
      <c r="AI1106" s="235"/>
      <c r="AN1106" s="245"/>
      <c r="AO1106" s="245"/>
      <c r="AP1106" s="245"/>
    </row>
    <row r="1107" spans="1:42" s="167" customFormat="1" thickTop="1" thickBot="1" x14ac:dyDescent="0.25">
      <c r="A1107" s="242"/>
      <c r="B1107" s="184"/>
      <c r="C1107" s="235"/>
      <c r="D1107" s="235"/>
      <c r="E1107" s="243"/>
      <c r="I1107" s="235"/>
      <c r="J1107" s="244"/>
      <c r="L1107" s="182"/>
      <c r="M1107" s="235"/>
      <c r="N1107" s="246"/>
      <c r="O1107" s="246"/>
      <c r="P1107" s="247"/>
      <c r="R1107" s="248"/>
      <c r="Y1107" s="249"/>
      <c r="Z1107" s="250"/>
      <c r="AB1107" s="251"/>
      <c r="AD1107" s="251"/>
      <c r="AF1107" s="251"/>
      <c r="AI1107" s="235"/>
      <c r="AN1107" s="245"/>
      <c r="AO1107" s="245"/>
      <c r="AP1107" s="245"/>
    </row>
    <row r="1108" spans="1:42" s="167" customFormat="1" thickTop="1" thickBot="1" x14ac:dyDescent="0.25">
      <c r="A1108" s="242"/>
      <c r="B1108" s="184"/>
      <c r="C1108" s="235"/>
      <c r="D1108" s="235"/>
      <c r="E1108" s="243"/>
      <c r="I1108" s="235"/>
      <c r="J1108" s="244"/>
      <c r="L1108" s="182"/>
      <c r="M1108" s="235"/>
      <c r="N1108" s="246"/>
      <c r="O1108" s="246"/>
      <c r="P1108" s="247"/>
      <c r="R1108" s="248"/>
      <c r="Y1108" s="249"/>
      <c r="Z1108" s="250"/>
      <c r="AB1108" s="251"/>
      <c r="AD1108" s="251"/>
      <c r="AF1108" s="251"/>
      <c r="AI1108" s="235"/>
      <c r="AN1108" s="245"/>
      <c r="AO1108" s="245"/>
      <c r="AP1108" s="245"/>
    </row>
    <row r="1109" spans="1:42" s="167" customFormat="1" thickTop="1" thickBot="1" x14ac:dyDescent="0.25">
      <c r="A1109" s="242"/>
      <c r="B1109" s="184"/>
      <c r="C1109" s="235"/>
      <c r="D1109" s="235"/>
      <c r="E1109" s="243"/>
      <c r="I1109" s="235"/>
      <c r="J1109" s="244"/>
      <c r="L1109" s="182"/>
      <c r="M1109" s="235"/>
      <c r="N1109" s="246"/>
      <c r="O1109" s="246"/>
      <c r="P1109" s="247"/>
      <c r="R1109" s="248"/>
      <c r="Y1109" s="249"/>
      <c r="Z1109" s="250"/>
      <c r="AB1109" s="251"/>
      <c r="AD1109" s="251"/>
      <c r="AF1109" s="251"/>
      <c r="AI1109" s="235"/>
      <c r="AN1109" s="245"/>
      <c r="AO1109" s="245"/>
      <c r="AP1109" s="245"/>
    </row>
    <row r="1110" spans="1:42" s="167" customFormat="1" thickTop="1" thickBot="1" x14ac:dyDescent="0.25">
      <c r="A1110" s="242"/>
      <c r="B1110" s="184"/>
      <c r="C1110" s="235"/>
      <c r="D1110" s="235"/>
      <c r="E1110" s="243"/>
      <c r="I1110" s="235"/>
      <c r="J1110" s="244"/>
      <c r="L1110" s="182"/>
      <c r="M1110" s="235"/>
      <c r="N1110" s="246"/>
      <c r="O1110" s="246"/>
      <c r="P1110" s="247"/>
      <c r="R1110" s="248"/>
      <c r="Y1110" s="249"/>
      <c r="Z1110" s="250"/>
      <c r="AB1110" s="251"/>
      <c r="AD1110" s="251"/>
      <c r="AF1110" s="251"/>
      <c r="AI1110" s="235"/>
      <c r="AN1110" s="245"/>
      <c r="AO1110" s="245"/>
      <c r="AP1110" s="245"/>
    </row>
    <row r="1111" spans="1:42" s="167" customFormat="1" thickTop="1" thickBot="1" x14ac:dyDescent="0.25">
      <c r="A1111" s="242"/>
      <c r="B1111" s="184"/>
      <c r="C1111" s="235"/>
      <c r="D1111" s="235"/>
      <c r="E1111" s="243"/>
      <c r="I1111" s="235"/>
      <c r="J1111" s="244"/>
      <c r="L1111" s="182"/>
      <c r="M1111" s="235"/>
      <c r="N1111" s="246"/>
      <c r="O1111" s="246"/>
      <c r="P1111" s="247"/>
      <c r="R1111" s="248"/>
      <c r="Y1111" s="249"/>
      <c r="Z1111" s="250"/>
      <c r="AB1111" s="251"/>
      <c r="AD1111" s="251"/>
      <c r="AF1111" s="251"/>
      <c r="AI1111" s="235"/>
      <c r="AN1111" s="245"/>
      <c r="AO1111" s="245"/>
      <c r="AP1111" s="245"/>
    </row>
    <row r="1112" spans="1:42" s="167" customFormat="1" thickTop="1" thickBot="1" x14ac:dyDescent="0.25">
      <c r="A1112" s="242"/>
      <c r="B1112" s="184"/>
      <c r="C1112" s="235"/>
      <c r="D1112" s="235"/>
      <c r="E1112" s="243"/>
      <c r="I1112" s="235"/>
      <c r="J1112" s="244"/>
      <c r="L1112" s="182"/>
      <c r="M1112" s="235"/>
      <c r="N1112" s="246"/>
      <c r="O1112" s="246"/>
      <c r="P1112" s="247"/>
      <c r="R1112" s="248"/>
      <c r="Y1112" s="249"/>
      <c r="Z1112" s="250"/>
      <c r="AB1112" s="251"/>
      <c r="AD1112" s="251"/>
      <c r="AF1112" s="251"/>
      <c r="AI1112" s="235"/>
      <c r="AN1112" s="245"/>
      <c r="AO1112" s="245"/>
      <c r="AP1112" s="245"/>
    </row>
    <row r="1113" spans="1:42" s="167" customFormat="1" thickTop="1" thickBot="1" x14ac:dyDescent="0.25">
      <c r="A1113" s="242"/>
      <c r="B1113" s="184"/>
      <c r="C1113" s="235"/>
      <c r="D1113" s="235"/>
      <c r="E1113" s="243"/>
      <c r="I1113" s="235"/>
      <c r="J1113" s="244"/>
      <c r="L1113" s="182"/>
      <c r="M1113" s="235"/>
      <c r="N1113" s="246"/>
      <c r="O1113" s="246"/>
      <c r="P1113" s="247"/>
      <c r="R1113" s="248"/>
      <c r="Y1113" s="249"/>
      <c r="Z1113" s="250"/>
      <c r="AB1113" s="251"/>
      <c r="AD1113" s="251"/>
      <c r="AF1113" s="251"/>
      <c r="AI1113" s="235"/>
      <c r="AN1113" s="245"/>
      <c r="AO1113" s="245"/>
      <c r="AP1113" s="245"/>
    </row>
    <row r="1114" spans="1:42" s="167" customFormat="1" thickTop="1" thickBot="1" x14ac:dyDescent="0.25">
      <c r="A1114" s="242"/>
      <c r="B1114" s="184"/>
      <c r="C1114" s="235"/>
      <c r="D1114" s="235"/>
      <c r="E1114" s="243"/>
      <c r="I1114" s="235"/>
      <c r="J1114" s="244"/>
      <c r="L1114" s="182"/>
      <c r="M1114" s="235"/>
      <c r="N1114" s="246"/>
      <c r="O1114" s="246"/>
      <c r="P1114" s="247"/>
      <c r="R1114" s="248"/>
      <c r="Y1114" s="249"/>
      <c r="Z1114" s="250"/>
      <c r="AB1114" s="251"/>
      <c r="AD1114" s="251"/>
      <c r="AF1114" s="251"/>
      <c r="AI1114" s="235"/>
      <c r="AN1114" s="245"/>
      <c r="AO1114" s="245"/>
      <c r="AP1114" s="245"/>
    </row>
    <row r="1115" spans="1:42" s="167" customFormat="1" thickTop="1" thickBot="1" x14ac:dyDescent="0.25">
      <c r="A1115" s="242"/>
      <c r="B1115" s="184"/>
      <c r="C1115" s="235"/>
      <c r="D1115" s="235"/>
      <c r="E1115" s="243"/>
      <c r="I1115" s="235"/>
      <c r="J1115" s="244"/>
      <c r="L1115" s="182"/>
      <c r="M1115" s="235"/>
      <c r="N1115" s="246"/>
      <c r="O1115" s="246"/>
      <c r="P1115" s="247"/>
      <c r="R1115" s="248"/>
      <c r="Y1115" s="249"/>
      <c r="Z1115" s="250"/>
      <c r="AB1115" s="251"/>
      <c r="AD1115" s="251"/>
      <c r="AF1115" s="251"/>
      <c r="AI1115" s="235"/>
      <c r="AN1115" s="245"/>
      <c r="AO1115" s="245"/>
      <c r="AP1115" s="245"/>
    </row>
    <row r="1116" spans="1:42" s="167" customFormat="1" thickTop="1" thickBot="1" x14ac:dyDescent="0.25">
      <c r="A1116" s="242"/>
      <c r="B1116" s="184"/>
      <c r="C1116" s="235"/>
      <c r="D1116" s="235"/>
      <c r="E1116" s="243"/>
      <c r="I1116" s="235"/>
      <c r="J1116" s="244"/>
      <c r="L1116" s="182"/>
      <c r="M1116" s="235"/>
      <c r="N1116" s="246"/>
      <c r="O1116" s="246"/>
      <c r="P1116" s="247"/>
      <c r="R1116" s="248"/>
      <c r="Y1116" s="249"/>
      <c r="Z1116" s="250"/>
      <c r="AB1116" s="251"/>
      <c r="AD1116" s="251"/>
      <c r="AF1116" s="251"/>
      <c r="AI1116" s="235"/>
      <c r="AN1116" s="245"/>
      <c r="AO1116" s="245"/>
      <c r="AP1116" s="245"/>
    </row>
    <row r="1117" spans="1:42" s="167" customFormat="1" thickTop="1" thickBot="1" x14ac:dyDescent="0.25">
      <c r="A1117" s="242"/>
      <c r="B1117" s="184"/>
      <c r="C1117" s="235"/>
      <c r="D1117" s="235"/>
      <c r="E1117" s="243"/>
      <c r="I1117" s="235"/>
      <c r="J1117" s="244"/>
      <c r="L1117" s="182"/>
      <c r="M1117" s="235"/>
      <c r="N1117" s="246"/>
      <c r="O1117" s="246"/>
      <c r="P1117" s="247"/>
      <c r="R1117" s="248"/>
      <c r="Y1117" s="249"/>
      <c r="Z1117" s="250"/>
      <c r="AB1117" s="251"/>
      <c r="AD1117" s="251"/>
      <c r="AF1117" s="251"/>
      <c r="AI1117" s="235"/>
      <c r="AN1117" s="245"/>
      <c r="AO1117" s="245"/>
      <c r="AP1117" s="245"/>
    </row>
    <row r="1118" spans="1:42" s="167" customFormat="1" thickTop="1" thickBot="1" x14ac:dyDescent="0.25">
      <c r="A1118" s="242"/>
      <c r="B1118" s="184"/>
      <c r="C1118" s="235"/>
      <c r="D1118" s="235"/>
      <c r="E1118" s="243"/>
      <c r="I1118" s="235"/>
      <c r="J1118" s="244"/>
      <c r="L1118" s="182"/>
      <c r="M1118" s="235"/>
      <c r="N1118" s="246"/>
      <c r="O1118" s="246"/>
      <c r="P1118" s="247"/>
      <c r="R1118" s="248"/>
      <c r="Y1118" s="249"/>
      <c r="Z1118" s="250"/>
      <c r="AB1118" s="251"/>
      <c r="AD1118" s="251"/>
      <c r="AF1118" s="251"/>
      <c r="AI1118" s="235"/>
      <c r="AN1118" s="245"/>
      <c r="AO1118" s="245"/>
      <c r="AP1118" s="245"/>
    </row>
    <row r="1119" spans="1:42" s="167" customFormat="1" thickTop="1" thickBot="1" x14ac:dyDescent="0.25">
      <c r="A1119" s="242"/>
      <c r="B1119" s="184"/>
      <c r="C1119" s="235"/>
      <c r="D1119" s="235"/>
      <c r="E1119" s="243"/>
      <c r="I1119" s="235"/>
      <c r="J1119" s="244"/>
      <c r="L1119" s="182"/>
      <c r="M1119" s="235"/>
      <c r="N1119" s="246"/>
      <c r="O1119" s="246"/>
      <c r="P1119" s="247"/>
      <c r="R1119" s="248"/>
      <c r="Y1119" s="249"/>
      <c r="Z1119" s="250"/>
      <c r="AB1119" s="251"/>
      <c r="AD1119" s="251"/>
      <c r="AF1119" s="251"/>
      <c r="AI1119" s="235"/>
      <c r="AN1119" s="245"/>
      <c r="AO1119" s="245"/>
      <c r="AP1119" s="245"/>
    </row>
    <row r="1120" spans="1:42" s="167" customFormat="1" thickTop="1" thickBot="1" x14ac:dyDescent="0.25">
      <c r="A1120" s="242"/>
      <c r="B1120" s="184"/>
      <c r="C1120" s="235"/>
      <c r="D1120" s="235"/>
      <c r="E1120" s="243"/>
      <c r="I1120" s="235"/>
      <c r="J1120" s="244"/>
      <c r="L1120" s="182"/>
      <c r="M1120" s="235"/>
      <c r="N1120" s="246"/>
      <c r="O1120" s="246"/>
      <c r="P1120" s="247"/>
      <c r="R1120" s="248"/>
      <c r="Y1120" s="249"/>
      <c r="Z1120" s="250"/>
      <c r="AB1120" s="251"/>
      <c r="AD1120" s="251"/>
      <c r="AF1120" s="251"/>
      <c r="AI1120" s="235"/>
      <c r="AN1120" s="245"/>
      <c r="AO1120" s="245"/>
      <c r="AP1120" s="245"/>
    </row>
    <row r="1121" spans="1:42" s="167" customFormat="1" thickTop="1" thickBot="1" x14ac:dyDescent="0.25">
      <c r="A1121" s="242"/>
      <c r="B1121" s="184"/>
      <c r="C1121" s="235"/>
      <c r="D1121" s="235"/>
      <c r="E1121" s="243"/>
      <c r="I1121" s="235"/>
      <c r="J1121" s="244"/>
      <c r="L1121" s="182"/>
      <c r="M1121" s="235"/>
      <c r="N1121" s="246"/>
      <c r="O1121" s="246"/>
      <c r="P1121" s="247"/>
      <c r="R1121" s="248"/>
      <c r="Y1121" s="249"/>
      <c r="Z1121" s="250"/>
      <c r="AB1121" s="251"/>
      <c r="AD1121" s="251"/>
      <c r="AF1121" s="251"/>
      <c r="AI1121" s="235"/>
      <c r="AN1121" s="245"/>
      <c r="AO1121" s="245"/>
      <c r="AP1121" s="245"/>
    </row>
    <row r="1122" spans="1:42" s="167" customFormat="1" thickTop="1" thickBot="1" x14ac:dyDescent="0.25">
      <c r="A1122" s="242"/>
      <c r="B1122" s="184"/>
      <c r="C1122" s="235"/>
      <c r="D1122" s="235"/>
      <c r="E1122" s="243"/>
      <c r="I1122" s="235"/>
      <c r="J1122" s="244"/>
      <c r="L1122" s="182"/>
      <c r="M1122" s="235"/>
      <c r="N1122" s="246"/>
      <c r="O1122" s="246"/>
      <c r="P1122" s="247"/>
      <c r="R1122" s="248"/>
      <c r="Y1122" s="249"/>
      <c r="Z1122" s="250"/>
      <c r="AB1122" s="251"/>
      <c r="AD1122" s="251"/>
      <c r="AF1122" s="251"/>
      <c r="AI1122" s="235"/>
      <c r="AN1122" s="245"/>
      <c r="AO1122" s="245"/>
      <c r="AP1122" s="245"/>
    </row>
    <row r="1123" spans="1:42" s="167" customFormat="1" thickTop="1" thickBot="1" x14ac:dyDescent="0.25">
      <c r="A1123" s="242"/>
      <c r="B1123" s="184"/>
      <c r="C1123" s="235"/>
      <c r="D1123" s="235"/>
      <c r="E1123" s="243"/>
      <c r="I1123" s="235"/>
      <c r="J1123" s="244"/>
      <c r="L1123" s="182"/>
      <c r="M1123" s="235"/>
      <c r="N1123" s="246"/>
      <c r="O1123" s="246"/>
      <c r="P1123" s="247"/>
      <c r="R1123" s="248"/>
      <c r="Y1123" s="249"/>
      <c r="Z1123" s="250"/>
      <c r="AB1123" s="251"/>
      <c r="AD1123" s="251"/>
      <c r="AF1123" s="251"/>
      <c r="AI1123" s="235"/>
      <c r="AN1123" s="245"/>
      <c r="AO1123" s="245"/>
      <c r="AP1123" s="245"/>
    </row>
    <row r="1124" spans="1:42" s="167" customFormat="1" thickTop="1" thickBot="1" x14ac:dyDescent="0.25">
      <c r="A1124" s="242"/>
      <c r="B1124" s="184"/>
      <c r="C1124" s="235"/>
      <c r="D1124" s="235"/>
      <c r="E1124" s="243"/>
      <c r="I1124" s="235"/>
      <c r="J1124" s="244"/>
      <c r="L1124" s="182"/>
      <c r="M1124" s="235"/>
      <c r="N1124" s="246"/>
      <c r="O1124" s="246"/>
      <c r="P1124" s="247"/>
      <c r="R1124" s="248"/>
      <c r="Y1124" s="249"/>
      <c r="Z1124" s="250"/>
      <c r="AB1124" s="251"/>
      <c r="AD1124" s="251"/>
      <c r="AF1124" s="251"/>
      <c r="AI1124" s="235"/>
      <c r="AN1124" s="245"/>
      <c r="AO1124" s="245"/>
      <c r="AP1124" s="245"/>
    </row>
    <row r="1125" spans="1:42" s="167" customFormat="1" thickTop="1" thickBot="1" x14ac:dyDescent="0.25">
      <c r="A1125" s="242"/>
      <c r="B1125" s="184"/>
      <c r="C1125" s="235"/>
      <c r="D1125" s="235"/>
      <c r="E1125" s="243"/>
      <c r="I1125" s="235"/>
      <c r="J1125" s="244"/>
      <c r="L1125" s="182"/>
      <c r="M1125" s="235"/>
      <c r="N1125" s="246"/>
      <c r="O1125" s="246"/>
      <c r="P1125" s="247"/>
      <c r="R1125" s="248"/>
      <c r="Y1125" s="249"/>
      <c r="Z1125" s="250"/>
      <c r="AB1125" s="251"/>
      <c r="AD1125" s="251"/>
      <c r="AF1125" s="251"/>
      <c r="AI1125" s="235"/>
      <c r="AN1125" s="245"/>
      <c r="AO1125" s="245"/>
      <c r="AP1125" s="245"/>
    </row>
    <row r="1126" spans="1:42" s="167" customFormat="1" thickTop="1" thickBot="1" x14ac:dyDescent="0.25">
      <c r="A1126" s="242"/>
      <c r="B1126" s="184"/>
      <c r="C1126" s="235"/>
      <c r="D1126" s="235"/>
      <c r="E1126" s="243"/>
      <c r="I1126" s="235"/>
      <c r="J1126" s="244"/>
      <c r="L1126" s="182"/>
      <c r="M1126" s="235"/>
      <c r="N1126" s="246"/>
      <c r="O1126" s="246"/>
      <c r="P1126" s="247"/>
      <c r="R1126" s="248"/>
      <c r="Y1126" s="249"/>
      <c r="Z1126" s="250"/>
      <c r="AB1126" s="251"/>
      <c r="AD1126" s="251"/>
      <c r="AF1126" s="251"/>
      <c r="AI1126" s="235"/>
      <c r="AN1126" s="245"/>
      <c r="AO1126" s="245"/>
      <c r="AP1126" s="245"/>
    </row>
    <row r="1127" spans="1:42" s="167" customFormat="1" thickTop="1" thickBot="1" x14ac:dyDescent="0.25">
      <c r="A1127" s="242"/>
      <c r="B1127" s="184"/>
      <c r="C1127" s="235"/>
      <c r="D1127" s="235"/>
      <c r="E1127" s="243"/>
      <c r="I1127" s="235"/>
      <c r="J1127" s="244"/>
      <c r="L1127" s="182"/>
      <c r="M1127" s="235"/>
      <c r="N1127" s="246"/>
      <c r="O1127" s="246"/>
      <c r="P1127" s="247"/>
      <c r="R1127" s="248"/>
      <c r="Y1127" s="249"/>
      <c r="Z1127" s="250"/>
      <c r="AB1127" s="251"/>
      <c r="AD1127" s="251"/>
      <c r="AF1127" s="251"/>
      <c r="AI1127" s="235"/>
      <c r="AN1127" s="245"/>
      <c r="AO1127" s="245"/>
      <c r="AP1127" s="245"/>
    </row>
    <row r="1128" spans="1:42" s="167" customFormat="1" thickTop="1" thickBot="1" x14ac:dyDescent="0.25">
      <c r="A1128" s="242"/>
      <c r="B1128" s="184"/>
      <c r="C1128" s="235"/>
      <c r="D1128" s="235"/>
      <c r="E1128" s="243"/>
      <c r="I1128" s="235"/>
      <c r="J1128" s="244"/>
      <c r="L1128" s="182"/>
      <c r="M1128" s="235"/>
      <c r="N1128" s="246"/>
      <c r="O1128" s="246"/>
      <c r="P1128" s="247"/>
      <c r="R1128" s="248"/>
      <c r="Y1128" s="249"/>
      <c r="Z1128" s="250"/>
      <c r="AB1128" s="251"/>
      <c r="AD1128" s="251"/>
      <c r="AF1128" s="251"/>
      <c r="AI1128" s="235"/>
      <c r="AN1128" s="245"/>
      <c r="AO1128" s="245"/>
      <c r="AP1128" s="245"/>
    </row>
    <row r="1129" spans="1:42" s="167" customFormat="1" thickTop="1" thickBot="1" x14ac:dyDescent="0.25">
      <c r="A1129" s="242"/>
      <c r="B1129" s="184"/>
      <c r="C1129" s="235"/>
      <c r="D1129" s="235"/>
      <c r="E1129" s="243"/>
      <c r="I1129" s="235"/>
      <c r="J1129" s="244"/>
      <c r="L1129" s="182"/>
      <c r="M1129" s="235"/>
      <c r="N1129" s="246"/>
      <c r="O1129" s="246"/>
      <c r="P1129" s="247"/>
      <c r="R1129" s="248"/>
      <c r="Y1129" s="249"/>
      <c r="Z1129" s="250"/>
      <c r="AB1129" s="251"/>
      <c r="AD1129" s="251"/>
      <c r="AF1129" s="251"/>
      <c r="AI1129" s="235"/>
      <c r="AN1129" s="245"/>
      <c r="AO1129" s="245"/>
      <c r="AP1129" s="245"/>
    </row>
    <row r="1130" spans="1:42" s="167" customFormat="1" thickTop="1" thickBot="1" x14ac:dyDescent="0.25">
      <c r="A1130" s="242"/>
      <c r="B1130" s="184"/>
      <c r="C1130" s="235"/>
      <c r="D1130" s="235"/>
      <c r="E1130" s="243"/>
      <c r="I1130" s="235"/>
      <c r="J1130" s="244"/>
      <c r="L1130" s="182"/>
      <c r="M1130" s="235"/>
      <c r="N1130" s="246"/>
      <c r="O1130" s="246"/>
      <c r="P1130" s="247"/>
      <c r="R1130" s="248"/>
      <c r="Y1130" s="249"/>
      <c r="Z1130" s="250"/>
      <c r="AB1130" s="251"/>
      <c r="AD1130" s="251"/>
      <c r="AF1130" s="251"/>
      <c r="AI1130" s="235"/>
      <c r="AN1130" s="245"/>
      <c r="AO1130" s="245"/>
      <c r="AP1130" s="245"/>
    </row>
    <row r="1131" spans="1:42" s="167" customFormat="1" thickTop="1" thickBot="1" x14ac:dyDescent="0.25">
      <c r="A1131" s="242"/>
      <c r="B1131" s="184"/>
      <c r="C1131" s="235"/>
      <c r="D1131" s="235"/>
      <c r="E1131" s="243"/>
      <c r="I1131" s="235"/>
      <c r="J1131" s="244"/>
      <c r="L1131" s="182"/>
      <c r="M1131" s="235"/>
      <c r="N1131" s="246"/>
      <c r="O1131" s="246"/>
      <c r="P1131" s="247"/>
      <c r="R1131" s="248"/>
      <c r="Y1131" s="249"/>
      <c r="Z1131" s="250"/>
      <c r="AB1131" s="251"/>
      <c r="AD1131" s="251"/>
      <c r="AF1131" s="251"/>
      <c r="AI1131" s="235"/>
      <c r="AN1131" s="245"/>
      <c r="AO1131" s="245"/>
      <c r="AP1131" s="245"/>
    </row>
    <row r="1132" spans="1:42" s="167" customFormat="1" thickTop="1" thickBot="1" x14ac:dyDescent="0.25">
      <c r="A1132" s="242"/>
      <c r="B1132" s="184"/>
      <c r="C1132" s="235"/>
      <c r="D1132" s="235"/>
      <c r="E1132" s="243"/>
      <c r="I1132" s="235"/>
      <c r="J1132" s="244"/>
      <c r="L1132" s="182"/>
      <c r="M1132" s="235"/>
      <c r="N1132" s="246"/>
      <c r="O1132" s="246"/>
      <c r="P1132" s="247"/>
      <c r="R1132" s="248"/>
      <c r="Y1132" s="249"/>
      <c r="Z1132" s="250"/>
      <c r="AB1132" s="251"/>
      <c r="AD1132" s="251"/>
      <c r="AF1132" s="251"/>
      <c r="AI1132" s="235"/>
      <c r="AN1132" s="245"/>
      <c r="AO1132" s="245"/>
      <c r="AP1132" s="245"/>
    </row>
    <row r="1133" spans="1:42" s="167" customFormat="1" thickTop="1" thickBot="1" x14ac:dyDescent="0.25">
      <c r="A1133" s="242"/>
      <c r="B1133" s="184"/>
      <c r="C1133" s="235"/>
      <c r="D1133" s="235"/>
      <c r="E1133" s="243"/>
      <c r="I1133" s="235"/>
      <c r="J1133" s="244"/>
      <c r="L1133" s="182"/>
      <c r="M1133" s="235"/>
      <c r="N1133" s="246"/>
      <c r="O1133" s="246"/>
      <c r="P1133" s="247"/>
      <c r="R1133" s="248"/>
      <c r="Y1133" s="249"/>
      <c r="Z1133" s="250"/>
      <c r="AB1133" s="251"/>
      <c r="AD1133" s="251"/>
      <c r="AF1133" s="251"/>
      <c r="AI1133" s="235"/>
      <c r="AN1133" s="245"/>
      <c r="AO1133" s="245"/>
      <c r="AP1133" s="245"/>
    </row>
    <row r="1134" spans="1:42" s="167" customFormat="1" thickTop="1" thickBot="1" x14ac:dyDescent="0.25">
      <c r="A1134" s="242"/>
      <c r="B1134" s="184"/>
      <c r="C1134" s="235"/>
      <c r="D1134" s="235"/>
      <c r="E1134" s="243"/>
      <c r="I1134" s="235"/>
      <c r="J1134" s="244"/>
      <c r="L1134" s="182"/>
      <c r="M1134" s="235"/>
      <c r="N1134" s="246"/>
      <c r="O1134" s="246"/>
      <c r="P1134" s="247"/>
      <c r="R1134" s="248"/>
      <c r="Y1134" s="249"/>
      <c r="Z1134" s="250"/>
      <c r="AB1134" s="251"/>
      <c r="AD1134" s="251"/>
      <c r="AF1134" s="251"/>
      <c r="AI1134" s="235"/>
      <c r="AN1134" s="245"/>
      <c r="AO1134" s="245"/>
      <c r="AP1134" s="245"/>
    </row>
    <row r="1135" spans="1:42" s="167" customFormat="1" thickTop="1" thickBot="1" x14ac:dyDescent="0.25">
      <c r="A1135" s="242"/>
      <c r="B1135" s="184"/>
      <c r="C1135" s="235"/>
      <c r="D1135" s="235"/>
      <c r="E1135" s="243"/>
      <c r="I1135" s="235"/>
      <c r="J1135" s="244"/>
      <c r="L1135" s="182"/>
      <c r="M1135" s="235"/>
      <c r="N1135" s="246"/>
      <c r="O1135" s="246"/>
      <c r="P1135" s="247"/>
      <c r="R1135" s="248"/>
      <c r="Y1135" s="249"/>
      <c r="Z1135" s="250"/>
      <c r="AB1135" s="251"/>
      <c r="AD1135" s="251"/>
      <c r="AF1135" s="251"/>
      <c r="AI1135" s="235"/>
      <c r="AN1135" s="245"/>
      <c r="AO1135" s="245"/>
      <c r="AP1135" s="245"/>
    </row>
    <row r="1136" spans="1:42" s="167" customFormat="1" thickTop="1" thickBot="1" x14ac:dyDescent="0.25">
      <c r="A1136" s="242"/>
      <c r="B1136" s="184"/>
      <c r="C1136" s="235"/>
      <c r="D1136" s="235"/>
      <c r="E1136" s="243"/>
      <c r="I1136" s="235"/>
      <c r="J1136" s="244"/>
      <c r="L1136" s="182"/>
      <c r="M1136" s="235"/>
      <c r="N1136" s="246"/>
      <c r="O1136" s="246"/>
      <c r="P1136" s="247"/>
      <c r="R1136" s="248"/>
      <c r="Y1136" s="249"/>
      <c r="Z1136" s="250"/>
      <c r="AB1136" s="251"/>
      <c r="AD1136" s="251"/>
      <c r="AF1136" s="251"/>
      <c r="AI1136" s="235"/>
      <c r="AN1136" s="245"/>
      <c r="AO1136" s="245"/>
      <c r="AP1136" s="245"/>
    </row>
    <row r="1137" spans="1:42" s="167" customFormat="1" thickTop="1" thickBot="1" x14ac:dyDescent="0.25">
      <c r="A1137" s="242"/>
      <c r="B1137" s="184"/>
      <c r="C1137" s="235"/>
      <c r="D1137" s="235"/>
      <c r="E1137" s="243"/>
      <c r="I1137" s="235"/>
      <c r="J1137" s="244"/>
      <c r="L1137" s="182"/>
      <c r="M1137" s="235"/>
      <c r="N1137" s="246"/>
      <c r="O1137" s="246"/>
      <c r="P1137" s="247"/>
      <c r="R1137" s="248"/>
      <c r="Y1137" s="249"/>
      <c r="Z1137" s="250"/>
      <c r="AB1137" s="251"/>
      <c r="AD1137" s="251"/>
      <c r="AF1137" s="251"/>
      <c r="AI1137" s="235"/>
      <c r="AN1137" s="245"/>
      <c r="AO1137" s="245"/>
      <c r="AP1137" s="245"/>
    </row>
    <row r="1138" spans="1:42" s="167" customFormat="1" thickTop="1" thickBot="1" x14ac:dyDescent="0.25">
      <c r="A1138" s="242"/>
      <c r="B1138" s="184"/>
      <c r="C1138" s="235"/>
      <c r="D1138" s="235"/>
      <c r="E1138" s="243"/>
      <c r="I1138" s="235"/>
      <c r="J1138" s="244"/>
      <c r="L1138" s="182"/>
      <c r="M1138" s="235"/>
      <c r="N1138" s="246"/>
      <c r="O1138" s="246"/>
      <c r="P1138" s="247"/>
      <c r="R1138" s="248"/>
      <c r="Y1138" s="249"/>
      <c r="Z1138" s="250"/>
      <c r="AB1138" s="251"/>
      <c r="AD1138" s="251"/>
      <c r="AF1138" s="251"/>
      <c r="AI1138" s="235"/>
      <c r="AN1138" s="245"/>
      <c r="AO1138" s="245"/>
      <c r="AP1138" s="245"/>
    </row>
    <row r="1139" spans="1:42" s="167" customFormat="1" thickTop="1" thickBot="1" x14ac:dyDescent="0.25">
      <c r="A1139" s="242"/>
      <c r="B1139" s="184"/>
      <c r="C1139" s="235"/>
      <c r="D1139" s="235"/>
      <c r="E1139" s="243"/>
      <c r="I1139" s="235"/>
      <c r="J1139" s="244"/>
      <c r="L1139" s="182"/>
      <c r="M1139" s="235"/>
      <c r="N1139" s="246"/>
      <c r="O1139" s="246"/>
      <c r="P1139" s="247"/>
      <c r="R1139" s="248"/>
      <c r="Y1139" s="249"/>
      <c r="Z1139" s="250"/>
      <c r="AB1139" s="251"/>
      <c r="AD1139" s="251"/>
      <c r="AF1139" s="251"/>
      <c r="AI1139" s="235"/>
      <c r="AN1139" s="245"/>
      <c r="AO1139" s="245"/>
      <c r="AP1139" s="245"/>
    </row>
    <row r="1140" spans="1:42" s="167" customFormat="1" thickTop="1" thickBot="1" x14ac:dyDescent="0.25">
      <c r="A1140" s="242"/>
      <c r="B1140" s="184"/>
      <c r="C1140" s="235"/>
      <c r="D1140" s="235"/>
      <c r="E1140" s="243"/>
      <c r="I1140" s="235"/>
      <c r="J1140" s="244"/>
      <c r="L1140" s="182"/>
      <c r="M1140" s="235"/>
      <c r="N1140" s="246"/>
      <c r="O1140" s="246"/>
      <c r="P1140" s="247"/>
      <c r="R1140" s="248"/>
      <c r="Y1140" s="249"/>
      <c r="Z1140" s="250"/>
      <c r="AB1140" s="251"/>
      <c r="AD1140" s="251"/>
      <c r="AF1140" s="251"/>
      <c r="AI1140" s="235"/>
      <c r="AN1140" s="245"/>
      <c r="AO1140" s="245"/>
      <c r="AP1140" s="245"/>
    </row>
    <row r="1141" spans="1:42" s="167" customFormat="1" thickTop="1" thickBot="1" x14ac:dyDescent="0.25">
      <c r="A1141" s="242"/>
      <c r="B1141" s="184"/>
      <c r="C1141" s="235"/>
      <c r="D1141" s="235"/>
      <c r="E1141" s="243"/>
      <c r="I1141" s="235"/>
      <c r="J1141" s="244"/>
      <c r="L1141" s="182"/>
      <c r="M1141" s="235"/>
      <c r="N1141" s="246"/>
      <c r="O1141" s="246"/>
      <c r="P1141" s="247"/>
      <c r="R1141" s="248"/>
      <c r="Y1141" s="249"/>
      <c r="Z1141" s="250"/>
      <c r="AB1141" s="251"/>
      <c r="AD1141" s="251"/>
      <c r="AF1141" s="251"/>
      <c r="AI1141" s="235"/>
      <c r="AN1141" s="245"/>
      <c r="AO1141" s="245"/>
      <c r="AP1141" s="245"/>
    </row>
    <row r="1142" spans="1:42" s="167" customFormat="1" thickTop="1" thickBot="1" x14ac:dyDescent="0.25">
      <c r="A1142" s="242"/>
      <c r="B1142" s="184"/>
      <c r="C1142" s="235"/>
      <c r="D1142" s="235"/>
      <c r="E1142" s="243"/>
      <c r="I1142" s="235"/>
      <c r="J1142" s="244"/>
      <c r="L1142" s="182"/>
      <c r="M1142" s="235"/>
      <c r="N1142" s="246"/>
      <c r="O1142" s="246"/>
      <c r="P1142" s="247"/>
      <c r="R1142" s="248"/>
      <c r="Y1142" s="249"/>
      <c r="Z1142" s="250"/>
      <c r="AB1142" s="251"/>
      <c r="AD1142" s="251"/>
      <c r="AF1142" s="251"/>
      <c r="AI1142" s="235"/>
      <c r="AN1142" s="245"/>
      <c r="AO1142" s="245"/>
      <c r="AP1142" s="245"/>
    </row>
    <row r="1143" spans="1:42" s="167" customFormat="1" thickTop="1" thickBot="1" x14ac:dyDescent="0.25">
      <c r="A1143" s="242"/>
      <c r="B1143" s="184"/>
      <c r="C1143" s="235"/>
      <c r="D1143" s="235"/>
      <c r="E1143" s="243"/>
      <c r="I1143" s="235"/>
      <c r="J1143" s="244"/>
      <c r="L1143" s="182"/>
      <c r="M1143" s="235"/>
      <c r="N1143" s="246"/>
      <c r="O1143" s="246"/>
      <c r="P1143" s="247"/>
      <c r="R1143" s="248"/>
      <c r="Y1143" s="249"/>
      <c r="Z1143" s="250"/>
      <c r="AB1143" s="251"/>
      <c r="AD1143" s="251"/>
      <c r="AF1143" s="251"/>
      <c r="AI1143" s="235"/>
      <c r="AN1143" s="245"/>
      <c r="AO1143" s="245"/>
      <c r="AP1143" s="245"/>
    </row>
    <row r="1144" spans="1:42" s="167" customFormat="1" thickTop="1" thickBot="1" x14ac:dyDescent="0.25">
      <c r="A1144" s="242"/>
      <c r="B1144" s="184"/>
      <c r="C1144" s="235"/>
      <c r="D1144" s="235"/>
      <c r="E1144" s="243"/>
      <c r="I1144" s="235"/>
      <c r="J1144" s="244"/>
      <c r="L1144" s="182"/>
      <c r="M1144" s="235"/>
      <c r="N1144" s="246"/>
      <c r="O1144" s="246"/>
      <c r="P1144" s="247"/>
      <c r="R1144" s="248"/>
      <c r="Y1144" s="249"/>
      <c r="Z1144" s="250"/>
      <c r="AB1144" s="251"/>
      <c r="AD1144" s="251"/>
      <c r="AF1144" s="251"/>
      <c r="AI1144" s="235"/>
      <c r="AN1144" s="245"/>
      <c r="AO1144" s="245"/>
      <c r="AP1144" s="245"/>
    </row>
    <row r="1145" spans="1:42" s="167" customFormat="1" thickTop="1" thickBot="1" x14ac:dyDescent="0.25">
      <c r="A1145" s="242"/>
      <c r="B1145" s="184"/>
      <c r="C1145" s="235"/>
      <c r="D1145" s="235"/>
      <c r="E1145" s="243"/>
      <c r="I1145" s="235"/>
      <c r="J1145" s="244"/>
      <c r="L1145" s="182"/>
      <c r="M1145" s="235"/>
      <c r="N1145" s="246"/>
      <c r="O1145" s="246"/>
      <c r="P1145" s="247"/>
      <c r="R1145" s="248"/>
      <c r="Y1145" s="249"/>
      <c r="Z1145" s="250"/>
      <c r="AB1145" s="251"/>
      <c r="AD1145" s="251"/>
      <c r="AF1145" s="251"/>
      <c r="AI1145" s="235"/>
      <c r="AN1145" s="245"/>
      <c r="AO1145" s="245"/>
      <c r="AP1145" s="245"/>
    </row>
    <row r="1146" spans="1:42" s="167" customFormat="1" thickTop="1" thickBot="1" x14ac:dyDescent="0.25">
      <c r="A1146" s="242"/>
      <c r="B1146" s="184"/>
      <c r="C1146" s="235"/>
      <c r="D1146" s="235"/>
      <c r="E1146" s="243"/>
      <c r="I1146" s="235"/>
      <c r="J1146" s="244"/>
      <c r="L1146" s="182"/>
      <c r="M1146" s="235"/>
      <c r="N1146" s="246"/>
      <c r="O1146" s="246"/>
      <c r="P1146" s="247"/>
      <c r="R1146" s="248"/>
      <c r="Y1146" s="249"/>
      <c r="Z1146" s="250"/>
      <c r="AB1146" s="251"/>
      <c r="AD1146" s="251"/>
      <c r="AF1146" s="251"/>
      <c r="AI1146" s="235"/>
      <c r="AN1146" s="245"/>
      <c r="AO1146" s="245"/>
      <c r="AP1146" s="245"/>
    </row>
    <row r="1147" spans="1:42" s="167" customFormat="1" thickTop="1" thickBot="1" x14ac:dyDescent="0.25">
      <c r="A1147" s="242"/>
      <c r="B1147" s="184"/>
      <c r="C1147" s="235"/>
      <c r="D1147" s="235"/>
      <c r="E1147" s="243"/>
      <c r="I1147" s="235"/>
      <c r="J1147" s="244"/>
      <c r="L1147" s="182"/>
      <c r="M1147" s="235"/>
      <c r="N1147" s="246"/>
      <c r="O1147" s="246"/>
      <c r="P1147" s="247"/>
      <c r="R1147" s="248"/>
      <c r="Y1147" s="249"/>
      <c r="Z1147" s="250"/>
      <c r="AB1147" s="251"/>
      <c r="AD1147" s="251"/>
      <c r="AF1147" s="251"/>
      <c r="AI1147" s="235"/>
      <c r="AN1147" s="245"/>
      <c r="AO1147" s="245"/>
      <c r="AP1147" s="245"/>
    </row>
    <row r="1148" spans="1:42" s="167" customFormat="1" thickTop="1" thickBot="1" x14ac:dyDescent="0.25">
      <c r="A1148" s="242"/>
      <c r="B1148" s="184"/>
      <c r="C1148" s="235"/>
      <c r="D1148" s="235"/>
      <c r="E1148" s="243"/>
      <c r="I1148" s="235"/>
      <c r="J1148" s="244"/>
      <c r="L1148" s="182"/>
      <c r="M1148" s="235"/>
      <c r="N1148" s="246"/>
      <c r="O1148" s="246"/>
      <c r="P1148" s="247"/>
      <c r="R1148" s="248"/>
      <c r="Y1148" s="249"/>
      <c r="Z1148" s="250"/>
      <c r="AB1148" s="251"/>
      <c r="AD1148" s="251"/>
      <c r="AF1148" s="251"/>
      <c r="AI1148" s="235"/>
      <c r="AN1148" s="245"/>
      <c r="AO1148" s="245"/>
      <c r="AP1148" s="245"/>
    </row>
    <row r="1149" spans="1:42" s="167" customFormat="1" thickTop="1" thickBot="1" x14ac:dyDescent="0.25">
      <c r="A1149" s="242"/>
      <c r="B1149" s="184"/>
      <c r="C1149" s="235"/>
      <c r="D1149" s="235"/>
      <c r="E1149" s="243"/>
      <c r="I1149" s="235"/>
      <c r="J1149" s="244"/>
      <c r="L1149" s="182"/>
      <c r="M1149" s="235"/>
      <c r="N1149" s="246"/>
      <c r="O1149" s="246"/>
      <c r="P1149" s="247"/>
      <c r="R1149" s="248"/>
      <c r="Y1149" s="249"/>
      <c r="Z1149" s="250"/>
      <c r="AB1149" s="251"/>
      <c r="AD1149" s="251"/>
      <c r="AF1149" s="251"/>
      <c r="AI1149" s="235"/>
      <c r="AN1149" s="245"/>
      <c r="AO1149" s="245"/>
      <c r="AP1149" s="245"/>
    </row>
    <row r="1150" spans="1:42" s="167" customFormat="1" thickTop="1" thickBot="1" x14ac:dyDescent="0.25">
      <c r="A1150" s="242"/>
      <c r="B1150" s="184"/>
      <c r="C1150" s="235"/>
      <c r="D1150" s="235"/>
      <c r="E1150" s="243"/>
      <c r="I1150" s="235"/>
      <c r="J1150" s="244"/>
      <c r="L1150" s="182"/>
      <c r="M1150" s="235"/>
      <c r="N1150" s="246"/>
      <c r="O1150" s="246"/>
      <c r="P1150" s="247"/>
      <c r="R1150" s="248"/>
      <c r="Y1150" s="249"/>
      <c r="Z1150" s="250"/>
      <c r="AB1150" s="251"/>
      <c r="AD1150" s="251"/>
      <c r="AF1150" s="251"/>
      <c r="AI1150" s="235"/>
      <c r="AN1150" s="245"/>
      <c r="AO1150" s="245"/>
      <c r="AP1150" s="245"/>
    </row>
    <row r="1151" spans="1:42" s="167" customFormat="1" thickTop="1" thickBot="1" x14ac:dyDescent="0.25">
      <c r="A1151" s="242"/>
      <c r="B1151" s="184"/>
      <c r="C1151" s="235"/>
      <c r="D1151" s="235"/>
      <c r="E1151" s="243"/>
      <c r="I1151" s="235"/>
      <c r="J1151" s="244"/>
      <c r="L1151" s="182"/>
      <c r="M1151" s="235"/>
      <c r="N1151" s="246"/>
      <c r="O1151" s="246"/>
      <c r="P1151" s="247"/>
      <c r="R1151" s="248"/>
      <c r="Y1151" s="249"/>
      <c r="Z1151" s="250"/>
      <c r="AB1151" s="251"/>
      <c r="AD1151" s="251"/>
      <c r="AF1151" s="251"/>
      <c r="AI1151" s="235"/>
      <c r="AN1151" s="245"/>
      <c r="AO1151" s="245"/>
      <c r="AP1151" s="245"/>
    </row>
    <row r="1152" spans="1:42" s="167" customFormat="1" thickTop="1" thickBot="1" x14ac:dyDescent="0.25">
      <c r="A1152" s="242"/>
      <c r="B1152" s="184"/>
      <c r="C1152" s="235"/>
      <c r="D1152" s="235"/>
      <c r="E1152" s="243"/>
      <c r="I1152" s="235"/>
      <c r="J1152" s="244"/>
      <c r="L1152" s="182"/>
      <c r="M1152" s="235"/>
      <c r="N1152" s="246"/>
      <c r="O1152" s="246"/>
      <c r="P1152" s="247"/>
      <c r="R1152" s="248"/>
      <c r="Y1152" s="249"/>
      <c r="Z1152" s="250"/>
      <c r="AB1152" s="251"/>
      <c r="AD1152" s="251"/>
      <c r="AF1152" s="251"/>
      <c r="AI1152" s="235"/>
      <c r="AN1152" s="245"/>
      <c r="AO1152" s="245"/>
      <c r="AP1152" s="245"/>
    </row>
    <row r="1153" spans="1:42" s="167" customFormat="1" thickTop="1" thickBot="1" x14ac:dyDescent="0.25">
      <c r="A1153" s="242"/>
      <c r="B1153" s="184"/>
      <c r="C1153" s="235"/>
      <c r="D1153" s="235"/>
      <c r="E1153" s="243"/>
      <c r="I1153" s="235"/>
      <c r="J1153" s="244"/>
      <c r="L1153" s="182"/>
      <c r="M1153" s="235"/>
      <c r="N1153" s="246"/>
      <c r="O1153" s="246"/>
      <c r="P1153" s="247"/>
      <c r="R1153" s="248"/>
      <c r="Y1153" s="249"/>
      <c r="Z1153" s="250"/>
      <c r="AB1153" s="251"/>
      <c r="AD1153" s="251"/>
      <c r="AF1153" s="251"/>
      <c r="AI1153" s="235"/>
      <c r="AN1153" s="245"/>
      <c r="AO1153" s="245"/>
      <c r="AP1153" s="245"/>
    </row>
    <row r="1154" spans="1:42" s="167" customFormat="1" thickTop="1" thickBot="1" x14ac:dyDescent="0.25">
      <c r="A1154" s="242"/>
      <c r="B1154" s="184"/>
      <c r="C1154" s="235"/>
      <c r="D1154" s="235"/>
      <c r="E1154" s="243"/>
      <c r="I1154" s="235"/>
      <c r="J1154" s="244"/>
      <c r="L1154" s="182"/>
      <c r="M1154" s="235"/>
      <c r="N1154" s="246"/>
      <c r="O1154" s="246"/>
      <c r="P1154" s="247"/>
      <c r="R1154" s="248"/>
      <c r="Y1154" s="249"/>
      <c r="Z1154" s="250"/>
      <c r="AB1154" s="251"/>
      <c r="AD1154" s="251"/>
      <c r="AF1154" s="251"/>
      <c r="AI1154" s="235"/>
      <c r="AN1154" s="245"/>
      <c r="AO1154" s="245"/>
      <c r="AP1154" s="245"/>
    </row>
    <row r="1155" spans="1:42" s="167" customFormat="1" thickTop="1" thickBot="1" x14ac:dyDescent="0.25">
      <c r="A1155" s="242"/>
      <c r="B1155" s="184"/>
      <c r="C1155" s="235"/>
      <c r="D1155" s="235"/>
      <c r="E1155" s="243"/>
      <c r="I1155" s="235"/>
      <c r="J1155" s="244"/>
      <c r="L1155" s="182"/>
      <c r="M1155" s="235"/>
      <c r="N1155" s="246"/>
      <c r="O1155" s="246"/>
      <c r="P1155" s="247"/>
      <c r="R1155" s="248"/>
      <c r="Y1155" s="249"/>
      <c r="Z1155" s="250"/>
      <c r="AB1155" s="251"/>
      <c r="AD1155" s="251"/>
      <c r="AF1155" s="251"/>
      <c r="AI1155" s="235"/>
      <c r="AN1155" s="245"/>
      <c r="AO1155" s="245"/>
      <c r="AP1155" s="245"/>
    </row>
    <row r="1156" spans="1:42" s="167" customFormat="1" thickTop="1" thickBot="1" x14ac:dyDescent="0.25">
      <c r="A1156" s="242"/>
      <c r="B1156" s="184"/>
      <c r="C1156" s="235"/>
      <c r="D1156" s="235"/>
      <c r="E1156" s="243"/>
      <c r="I1156" s="235"/>
      <c r="J1156" s="244"/>
      <c r="L1156" s="182"/>
      <c r="M1156" s="235"/>
      <c r="N1156" s="246"/>
      <c r="O1156" s="246"/>
      <c r="P1156" s="247"/>
      <c r="R1156" s="248"/>
      <c r="Y1156" s="249"/>
      <c r="Z1156" s="250"/>
      <c r="AB1156" s="251"/>
      <c r="AD1156" s="251"/>
      <c r="AF1156" s="251"/>
      <c r="AI1156" s="235"/>
      <c r="AN1156" s="245"/>
      <c r="AO1156" s="245"/>
      <c r="AP1156" s="245"/>
    </row>
    <row r="1157" spans="1:42" s="167" customFormat="1" thickTop="1" thickBot="1" x14ac:dyDescent="0.25">
      <c r="A1157" s="242"/>
      <c r="B1157" s="184"/>
      <c r="C1157" s="235"/>
      <c r="D1157" s="235"/>
      <c r="E1157" s="243"/>
      <c r="I1157" s="235"/>
      <c r="J1157" s="244"/>
      <c r="L1157" s="182"/>
      <c r="M1157" s="235"/>
      <c r="N1157" s="246"/>
      <c r="O1157" s="246"/>
      <c r="P1157" s="247"/>
      <c r="R1157" s="248"/>
      <c r="Y1157" s="249"/>
      <c r="Z1157" s="250"/>
      <c r="AB1157" s="251"/>
      <c r="AD1157" s="251"/>
      <c r="AF1157" s="251"/>
      <c r="AI1157" s="235"/>
      <c r="AN1157" s="245"/>
      <c r="AO1157" s="245"/>
      <c r="AP1157" s="245"/>
    </row>
    <row r="1158" spans="1:42" s="167" customFormat="1" thickTop="1" thickBot="1" x14ac:dyDescent="0.25">
      <c r="A1158" s="242"/>
      <c r="B1158" s="184"/>
      <c r="C1158" s="235"/>
      <c r="D1158" s="235"/>
      <c r="E1158" s="243"/>
      <c r="I1158" s="235"/>
      <c r="J1158" s="244"/>
      <c r="L1158" s="182"/>
      <c r="M1158" s="235"/>
      <c r="N1158" s="246"/>
      <c r="O1158" s="246"/>
      <c r="P1158" s="247"/>
      <c r="R1158" s="248"/>
      <c r="Y1158" s="249"/>
      <c r="Z1158" s="250"/>
      <c r="AB1158" s="251"/>
      <c r="AD1158" s="251"/>
      <c r="AF1158" s="251"/>
      <c r="AI1158" s="235"/>
      <c r="AN1158" s="245"/>
      <c r="AO1158" s="245"/>
      <c r="AP1158" s="245"/>
    </row>
    <row r="1159" spans="1:42" s="167" customFormat="1" thickTop="1" thickBot="1" x14ac:dyDescent="0.25">
      <c r="A1159" s="242"/>
      <c r="B1159" s="184"/>
      <c r="C1159" s="235"/>
      <c r="D1159" s="235"/>
      <c r="E1159" s="243"/>
      <c r="I1159" s="235"/>
      <c r="J1159" s="244"/>
      <c r="L1159" s="182"/>
      <c r="M1159" s="235"/>
      <c r="N1159" s="246"/>
      <c r="O1159" s="246"/>
      <c r="P1159" s="247"/>
      <c r="R1159" s="248"/>
      <c r="Y1159" s="249"/>
      <c r="Z1159" s="250"/>
      <c r="AB1159" s="251"/>
      <c r="AD1159" s="251"/>
      <c r="AF1159" s="251"/>
      <c r="AI1159" s="235"/>
      <c r="AN1159" s="245"/>
      <c r="AO1159" s="245"/>
      <c r="AP1159" s="245"/>
    </row>
    <row r="1160" spans="1:42" s="167" customFormat="1" thickTop="1" thickBot="1" x14ac:dyDescent="0.25">
      <c r="A1160" s="242"/>
      <c r="B1160" s="184"/>
      <c r="C1160" s="235"/>
      <c r="D1160" s="235"/>
      <c r="E1160" s="243"/>
      <c r="I1160" s="235"/>
      <c r="J1160" s="244"/>
      <c r="L1160" s="182"/>
      <c r="M1160" s="235"/>
      <c r="N1160" s="246"/>
      <c r="O1160" s="246"/>
      <c r="P1160" s="247"/>
      <c r="R1160" s="248"/>
      <c r="Y1160" s="249"/>
      <c r="Z1160" s="250"/>
      <c r="AB1160" s="251"/>
      <c r="AD1160" s="251"/>
      <c r="AF1160" s="251"/>
      <c r="AI1160" s="235"/>
      <c r="AN1160" s="245"/>
      <c r="AO1160" s="245"/>
      <c r="AP1160" s="245"/>
    </row>
    <row r="1161" spans="1:42" s="167" customFormat="1" thickTop="1" thickBot="1" x14ac:dyDescent="0.25">
      <c r="A1161" s="242"/>
      <c r="B1161" s="184"/>
      <c r="C1161" s="235"/>
      <c r="D1161" s="235"/>
      <c r="E1161" s="243"/>
      <c r="I1161" s="235"/>
      <c r="J1161" s="244"/>
      <c r="L1161" s="182"/>
      <c r="M1161" s="235"/>
      <c r="N1161" s="246"/>
      <c r="O1161" s="246"/>
      <c r="P1161" s="247"/>
      <c r="R1161" s="248"/>
      <c r="Y1161" s="249"/>
      <c r="Z1161" s="250"/>
      <c r="AB1161" s="251"/>
      <c r="AD1161" s="251"/>
      <c r="AF1161" s="251"/>
      <c r="AI1161" s="235"/>
      <c r="AN1161" s="245"/>
      <c r="AO1161" s="245"/>
      <c r="AP1161" s="245"/>
    </row>
    <row r="1162" spans="1:42" s="167" customFormat="1" thickTop="1" thickBot="1" x14ac:dyDescent="0.25">
      <c r="A1162" s="242"/>
      <c r="B1162" s="184"/>
      <c r="C1162" s="235"/>
      <c r="D1162" s="235"/>
      <c r="E1162" s="243"/>
      <c r="I1162" s="235"/>
      <c r="J1162" s="244"/>
      <c r="L1162" s="182"/>
      <c r="M1162" s="235"/>
      <c r="N1162" s="246"/>
      <c r="O1162" s="246"/>
      <c r="P1162" s="247"/>
      <c r="R1162" s="248"/>
      <c r="Y1162" s="249"/>
      <c r="Z1162" s="250"/>
      <c r="AB1162" s="251"/>
      <c r="AD1162" s="251"/>
      <c r="AF1162" s="251"/>
      <c r="AI1162" s="235"/>
      <c r="AN1162" s="245"/>
      <c r="AO1162" s="245"/>
      <c r="AP1162" s="245"/>
    </row>
    <row r="1163" spans="1:42" s="167" customFormat="1" thickTop="1" thickBot="1" x14ac:dyDescent="0.25">
      <c r="A1163" s="242"/>
      <c r="B1163" s="184"/>
      <c r="C1163" s="235"/>
      <c r="D1163" s="235"/>
      <c r="E1163" s="243"/>
      <c r="I1163" s="235"/>
      <c r="J1163" s="244"/>
      <c r="L1163" s="182"/>
      <c r="M1163" s="235"/>
      <c r="N1163" s="246"/>
      <c r="O1163" s="246"/>
      <c r="P1163" s="247"/>
      <c r="R1163" s="248"/>
      <c r="Y1163" s="249"/>
      <c r="Z1163" s="250"/>
      <c r="AB1163" s="251"/>
      <c r="AD1163" s="251"/>
      <c r="AF1163" s="251"/>
      <c r="AI1163" s="235"/>
      <c r="AN1163" s="245"/>
      <c r="AO1163" s="245"/>
      <c r="AP1163" s="245"/>
    </row>
    <row r="1164" spans="1:42" s="167" customFormat="1" thickTop="1" thickBot="1" x14ac:dyDescent="0.25">
      <c r="A1164" s="242"/>
      <c r="B1164" s="184"/>
      <c r="C1164" s="235"/>
      <c r="D1164" s="235"/>
      <c r="E1164" s="243"/>
      <c r="I1164" s="235"/>
      <c r="J1164" s="244"/>
      <c r="L1164" s="182"/>
      <c r="M1164" s="235"/>
      <c r="N1164" s="246"/>
      <c r="O1164" s="246"/>
      <c r="P1164" s="247"/>
      <c r="R1164" s="248"/>
      <c r="Y1164" s="249"/>
      <c r="Z1164" s="250"/>
      <c r="AB1164" s="251"/>
      <c r="AD1164" s="251"/>
      <c r="AF1164" s="251"/>
      <c r="AI1164" s="235"/>
      <c r="AN1164" s="245"/>
      <c r="AO1164" s="245"/>
      <c r="AP1164" s="245"/>
    </row>
    <row r="1165" spans="1:42" s="167" customFormat="1" thickTop="1" thickBot="1" x14ac:dyDescent="0.25">
      <c r="A1165" s="242"/>
      <c r="B1165" s="184"/>
      <c r="C1165" s="235"/>
      <c r="D1165" s="235"/>
      <c r="E1165" s="243"/>
      <c r="I1165" s="235"/>
      <c r="J1165" s="244"/>
      <c r="L1165" s="182"/>
      <c r="M1165" s="235"/>
      <c r="N1165" s="246"/>
      <c r="O1165" s="246"/>
      <c r="P1165" s="247"/>
      <c r="R1165" s="248"/>
      <c r="Y1165" s="249"/>
      <c r="Z1165" s="250"/>
      <c r="AB1165" s="251"/>
      <c r="AD1165" s="251"/>
      <c r="AF1165" s="251"/>
      <c r="AI1165" s="235"/>
      <c r="AN1165" s="245"/>
      <c r="AO1165" s="245"/>
      <c r="AP1165" s="245"/>
    </row>
    <row r="1166" spans="1:42" s="167" customFormat="1" thickTop="1" thickBot="1" x14ac:dyDescent="0.25">
      <c r="A1166" s="242"/>
      <c r="B1166" s="184"/>
      <c r="C1166" s="235"/>
      <c r="D1166" s="235"/>
      <c r="E1166" s="243"/>
      <c r="I1166" s="235"/>
      <c r="J1166" s="244"/>
      <c r="L1166" s="182"/>
      <c r="M1166" s="235"/>
      <c r="N1166" s="246"/>
      <c r="O1166" s="246"/>
      <c r="P1166" s="247"/>
      <c r="R1166" s="248"/>
      <c r="Y1166" s="249"/>
      <c r="Z1166" s="250"/>
      <c r="AB1166" s="251"/>
      <c r="AD1166" s="251"/>
      <c r="AF1166" s="251"/>
      <c r="AI1166" s="235"/>
      <c r="AN1166" s="245"/>
      <c r="AO1166" s="245"/>
      <c r="AP1166" s="245"/>
    </row>
    <row r="1167" spans="1:42" s="167" customFormat="1" thickTop="1" thickBot="1" x14ac:dyDescent="0.25">
      <c r="A1167" s="242"/>
      <c r="B1167" s="184"/>
      <c r="C1167" s="235"/>
      <c r="D1167" s="235"/>
      <c r="E1167" s="243"/>
      <c r="I1167" s="235"/>
      <c r="J1167" s="244"/>
      <c r="L1167" s="182"/>
      <c r="M1167" s="235"/>
      <c r="N1167" s="246"/>
      <c r="O1167" s="246"/>
      <c r="P1167" s="247"/>
      <c r="R1167" s="248"/>
      <c r="Y1167" s="249"/>
      <c r="Z1167" s="250"/>
      <c r="AB1167" s="251"/>
      <c r="AD1167" s="251"/>
      <c r="AF1167" s="251"/>
      <c r="AI1167" s="235"/>
      <c r="AN1167" s="245"/>
      <c r="AO1167" s="245"/>
      <c r="AP1167" s="245"/>
    </row>
    <row r="1168" spans="1:42" s="167" customFormat="1" thickTop="1" thickBot="1" x14ac:dyDescent="0.25">
      <c r="A1168" s="242"/>
      <c r="B1168" s="184"/>
      <c r="C1168" s="235"/>
      <c r="D1168" s="235"/>
      <c r="E1168" s="243"/>
      <c r="I1168" s="235"/>
      <c r="J1168" s="244"/>
      <c r="L1168" s="182"/>
      <c r="M1168" s="235"/>
      <c r="N1168" s="246"/>
      <c r="O1168" s="246"/>
      <c r="P1168" s="247"/>
      <c r="R1168" s="248"/>
      <c r="Y1168" s="249"/>
      <c r="Z1168" s="250"/>
      <c r="AB1168" s="251"/>
      <c r="AD1168" s="251"/>
      <c r="AF1168" s="251"/>
      <c r="AI1168" s="235"/>
      <c r="AN1168" s="245"/>
      <c r="AO1168" s="245"/>
      <c r="AP1168" s="245"/>
    </row>
    <row r="1169" spans="1:42" s="167" customFormat="1" thickTop="1" thickBot="1" x14ac:dyDescent="0.25">
      <c r="A1169" s="242"/>
      <c r="B1169" s="184"/>
      <c r="C1169" s="235"/>
      <c r="D1169" s="235"/>
      <c r="E1169" s="243"/>
      <c r="I1169" s="235"/>
      <c r="J1169" s="244"/>
      <c r="L1169" s="182"/>
      <c r="M1169" s="235"/>
      <c r="N1169" s="246"/>
      <c r="O1169" s="246"/>
      <c r="P1169" s="247"/>
      <c r="R1169" s="248"/>
      <c r="Y1169" s="249"/>
      <c r="Z1169" s="250"/>
      <c r="AB1169" s="251"/>
      <c r="AD1169" s="251"/>
      <c r="AF1169" s="251"/>
      <c r="AI1169" s="235"/>
      <c r="AN1169" s="245"/>
      <c r="AO1169" s="245"/>
      <c r="AP1169" s="245"/>
    </row>
    <row r="1170" spans="1:42" s="167" customFormat="1" thickTop="1" thickBot="1" x14ac:dyDescent="0.25">
      <c r="A1170" s="242"/>
      <c r="B1170" s="184"/>
      <c r="C1170" s="235"/>
      <c r="D1170" s="235"/>
      <c r="E1170" s="243"/>
      <c r="I1170" s="235"/>
      <c r="J1170" s="244"/>
      <c r="L1170" s="182"/>
      <c r="M1170" s="235"/>
      <c r="N1170" s="246"/>
      <c r="O1170" s="246"/>
      <c r="P1170" s="247"/>
      <c r="R1170" s="248"/>
      <c r="Y1170" s="249"/>
      <c r="Z1170" s="250"/>
      <c r="AB1170" s="251"/>
      <c r="AD1170" s="251"/>
      <c r="AF1170" s="251"/>
      <c r="AI1170" s="235"/>
      <c r="AN1170" s="245"/>
      <c r="AO1170" s="245"/>
      <c r="AP1170" s="245"/>
    </row>
    <row r="1171" spans="1:42" s="167" customFormat="1" thickTop="1" thickBot="1" x14ac:dyDescent="0.25">
      <c r="A1171" s="242"/>
      <c r="B1171" s="184"/>
      <c r="C1171" s="235"/>
      <c r="D1171" s="235"/>
      <c r="E1171" s="243"/>
      <c r="I1171" s="235"/>
      <c r="J1171" s="244"/>
      <c r="L1171" s="182"/>
      <c r="M1171" s="235"/>
      <c r="N1171" s="246"/>
      <c r="O1171" s="246"/>
      <c r="P1171" s="247"/>
      <c r="R1171" s="248"/>
      <c r="Y1171" s="249"/>
      <c r="Z1171" s="250"/>
      <c r="AB1171" s="251"/>
      <c r="AD1171" s="251"/>
      <c r="AF1171" s="251"/>
      <c r="AI1171" s="235"/>
      <c r="AN1171" s="245"/>
      <c r="AO1171" s="245"/>
      <c r="AP1171" s="245"/>
    </row>
    <row r="1172" spans="1:42" s="167" customFormat="1" thickTop="1" thickBot="1" x14ac:dyDescent="0.25">
      <c r="A1172" s="242"/>
      <c r="B1172" s="184"/>
      <c r="C1172" s="235"/>
      <c r="D1172" s="235"/>
      <c r="E1172" s="243"/>
      <c r="I1172" s="235"/>
      <c r="J1172" s="244"/>
      <c r="L1172" s="182"/>
      <c r="M1172" s="235"/>
      <c r="N1172" s="246"/>
      <c r="O1172" s="246"/>
      <c r="P1172" s="247"/>
      <c r="R1172" s="248"/>
      <c r="Y1172" s="249"/>
      <c r="Z1172" s="250"/>
      <c r="AB1172" s="251"/>
      <c r="AD1172" s="251"/>
      <c r="AF1172" s="251"/>
      <c r="AI1172" s="235"/>
      <c r="AN1172" s="245"/>
      <c r="AO1172" s="245"/>
      <c r="AP1172" s="245"/>
    </row>
    <row r="1173" spans="1:42" s="167" customFormat="1" thickTop="1" thickBot="1" x14ac:dyDescent="0.25">
      <c r="A1173" s="242"/>
      <c r="B1173" s="184"/>
      <c r="C1173" s="235"/>
      <c r="D1173" s="235"/>
      <c r="E1173" s="243"/>
      <c r="I1173" s="235"/>
      <c r="J1173" s="244"/>
      <c r="L1173" s="182"/>
      <c r="M1173" s="235"/>
      <c r="N1173" s="246"/>
      <c r="O1173" s="246"/>
      <c r="P1173" s="247"/>
      <c r="R1173" s="248"/>
      <c r="Y1173" s="249"/>
      <c r="Z1173" s="250"/>
      <c r="AB1173" s="251"/>
      <c r="AD1173" s="251"/>
      <c r="AF1173" s="251"/>
      <c r="AI1173" s="235"/>
      <c r="AN1173" s="245"/>
      <c r="AO1173" s="245"/>
      <c r="AP1173" s="245"/>
    </row>
    <row r="1174" spans="1:42" s="167" customFormat="1" thickTop="1" thickBot="1" x14ac:dyDescent="0.25">
      <c r="A1174" s="242"/>
      <c r="B1174" s="184"/>
      <c r="C1174" s="235"/>
      <c r="D1174" s="235"/>
      <c r="E1174" s="243"/>
      <c r="I1174" s="235"/>
      <c r="J1174" s="244"/>
      <c r="L1174" s="182"/>
      <c r="M1174" s="235"/>
      <c r="N1174" s="246"/>
      <c r="O1174" s="246"/>
      <c r="P1174" s="247"/>
      <c r="R1174" s="248"/>
      <c r="Y1174" s="249"/>
      <c r="Z1174" s="250"/>
      <c r="AB1174" s="251"/>
      <c r="AD1174" s="251"/>
      <c r="AF1174" s="251"/>
      <c r="AI1174" s="235"/>
      <c r="AN1174" s="245"/>
      <c r="AO1174" s="245"/>
      <c r="AP1174" s="245"/>
    </row>
    <row r="1175" spans="1:42" s="167" customFormat="1" thickTop="1" thickBot="1" x14ac:dyDescent="0.25">
      <c r="A1175" s="242"/>
      <c r="B1175" s="184"/>
      <c r="C1175" s="235"/>
      <c r="D1175" s="235"/>
      <c r="E1175" s="243"/>
      <c r="I1175" s="235"/>
      <c r="J1175" s="244"/>
      <c r="L1175" s="182"/>
      <c r="M1175" s="235"/>
      <c r="N1175" s="246"/>
      <c r="O1175" s="246"/>
      <c r="P1175" s="247"/>
      <c r="R1175" s="248"/>
      <c r="Y1175" s="249"/>
      <c r="Z1175" s="250"/>
      <c r="AB1175" s="251"/>
      <c r="AD1175" s="251"/>
      <c r="AF1175" s="251"/>
      <c r="AI1175" s="235"/>
      <c r="AN1175" s="245"/>
      <c r="AO1175" s="245"/>
      <c r="AP1175" s="245"/>
    </row>
    <row r="1176" spans="1:42" s="167" customFormat="1" thickTop="1" thickBot="1" x14ac:dyDescent="0.25">
      <c r="A1176" s="242"/>
      <c r="B1176" s="184"/>
      <c r="C1176" s="235"/>
      <c r="D1176" s="235"/>
      <c r="E1176" s="243"/>
      <c r="I1176" s="235"/>
      <c r="J1176" s="244"/>
      <c r="L1176" s="182"/>
      <c r="M1176" s="235"/>
      <c r="N1176" s="246"/>
      <c r="O1176" s="246"/>
      <c r="P1176" s="247"/>
      <c r="R1176" s="248"/>
      <c r="Y1176" s="249"/>
      <c r="Z1176" s="250"/>
      <c r="AB1176" s="251"/>
      <c r="AD1176" s="251"/>
      <c r="AF1176" s="251"/>
      <c r="AI1176" s="235"/>
      <c r="AN1176" s="245"/>
      <c r="AO1176" s="245"/>
      <c r="AP1176" s="245"/>
    </row>
    <row r="1177" spans="1:42" s="167" customFormat="1" thickTop="1" thickBot="1" x14ac:dyDescent="0.25">
      <c r="A1177" s="242"/>
      <c r="B1177" s="184"/>
      <c r="C1177" s="235"/>
      <c r="D1177" s="235"/>
      <c r="E1177" s="243"/>
      <c r="I1177" s="235"/>
      <c r="J1177" s="244"/>
      <c r="L1177" s="182"/>
      <c r="M1177" s="235"/>
      <c r="N1177" s="246"/>
      <c r="O1177" s="246"/>
      <c r="P1177" s="247"/>
      <c r="R1177" s="248"/>
      <c r="Y1177" s="249"/>
      <c r="Z1177" s="250"/>
      <c r="AB1177" s="251"/>
      <c r="AD1177" s="251"/>
      <c r="AF1177" s="251"/>
      <c r="AI1177" s="235"/>
      <c r="AN1177" s="245"/>
      <c r="AO1177" s="245"/>
      <c r="AP1177" s="245"/>
    </row>
    <row r="1178" spans="1:42" s="167" customFormat="1" thickTop="1" thickBot="1" x14ac:dyDescent="0.25">
      <c r="A1178" s="242"/>
      <c r="B1178" s="184"/>
      <c r="C1178" s="235"/>
      <c r="D1178" s="235"/>
      <c r="E1178" s="243"/>
      <c r="I1178" s="235"/>
      <c r="J1178" s="244"/>
      <c r="L1178" s="182"/>
      <c r="M1178" s="235"/>
      <c r="N1178" s="246"/>
      <c r="O1178" s="246"/>
      <c r="P1178" s="247"/>
      <c r="R1178" s="248"/>
      <c r="Y1178" s="249"/>
      <c r="Z1178" s="250"/>
      <c r="AB1178" s="251"/>
      <c r="AD1178" s="251"/>
      <c r="AF1178" s="251"/>
      <c r="AI1178" s="235"/>
      <c r="AN1178" s="245"/>
      <c r="AO1178" s="245"/>
      <c r="AP1178" s="245"/>
    </row>
    <row r="1179" spans="1:42" s="167" customFormat="1" thickTop="1" thickBot="1" x14ac:dyDescent="0.25">
      <c r="A1179" s="242"/>
      <c r="B1179" s="184"/>
      <c r="C1179" s="235"/>
      <c r="D1179" s="235"/>
      <c r="E1179" s="243"/>
      <c r="I1179" s="235"/>
      <c r="J1179" s="244"/>
      <c r="L1179" s="182"/>
      <c r="M1179" s="235"/>
      <c r="N1179" s="246"/>
      <c r="O1179" s="246"/>
      <c r="P1179" s="247"/>
      <c r="R1179" s="248"/>
      <c r="Y1179" s="249"/>
      <c r="Z1179" s="250"/>
      <c r="AB1179" s="251"/>
      <c r="AD1179" s="251"/>
      <c r="AF1179" s="251"/>
      <c r="AI1179" s="235"/>
      <c r="AN1179" s="245"/>
      <c r="AO1179" s="245"/>
      <c r="AP1179" s="245"/>
    </row>
    <row r="1180" spans="1:42" s="167" customFormat="1" thickTop="1" thickBot="1" x14ac:dyDescent="0.25">
      <c r="A1180" s="242"/>
      <c r="B1180" s="184"/>
      <c r="C1180" s="235"/>
      <c r="D1180" s="235"/>
      <c r="E1180" s="243"/>
      <c r="I1180" s="235"/>
      <c r="J1180" s="244"/>
      <c r="L1180" s="182"/>
      <c r="M1180" s="235"/>
      <c r="N1180" s="246"/>
      <c r="O1180" s="246"/>
      <c r="P1180" s="247"/>
      <c r="R1180" s="248"/>
      <c r="Y1180" s="249"/>
      <c r="Z1180" s="250"/>
      <c r="AB1180" s="251"/>
      <c r="AD1180" s="251"/>
      <c r="AF1180" s="251"/>
      <c r="AI1180" s="235"/>
      <c r="AN1180" s="245"/>
      <c r="AO1180" s="245"/>
      <c r="AP1180" s="245"/>
    </row>
    <row r="1181" spans="1:42" s="167" customFormat="1" thickTop="1" thickBot="1" x14ac:dyDescent="0.25">
      <c r="A1181" s="242"/>
      <c r="B1181" s="184"/>
      <c r="C1181" s="235"/>
      <c r="D1181" s="235"/>
      <c r="E1181" s="243"/>
      <c r="I1181" s="235"/>
      <c r="J1181" s="244"/>
      <c r="L1181" s="182"/>
      <c r="M1181" s="235"/>
      <c r="N1181" s="246"/>
      <c r="O1181" s="246"/>
      <c r="P1181" s="247"/>
      <c r="R1181" s="248"/>
      <c r="Y1181" s="249"/>
      <c r="Z1181" s="250"/>
      <c r="AB1181" s="251"/>
      <c r="AD1181" s="251"/>
      <c r="AF1181" s="251"/>
      <c r="AI1181" s="235"/>
      <c r="AN1181" s="245"/>
      <c r="AO1181" s="245"/>
      <c r="AP1181" s="245"/>
    </row>
    <row r="1182" spans="1:42" s="167" customFormat="1" thickTop="1" thickBot="1" x14ac:dyDescent="0.25">
      <c r="A1182" s="242"/>
      <c r="B1182" s="184"/>
      <c r="C1182" s="235"/>
      <c r="D1182" s="235"/>
      <c r="E1182" s="243"/>
      <c r="I1182" s="235"/>
      <c r="J1182" s="244"/>
      <c r="L1182" s="182"/>
      <c r="M1182" s="235"/>
      <c r="N1182" s="246"/>
      <c r="O1182" s="246"/>
      <c r="P1182" s="247"/>
      <c r="R1182" s="248"/>
      <c r="Y1182" s="249"/>
      <c r="Z1182" s="250"/>
      <c r="AB1182" s="251"/>
      <c r="AD1182" s="251"/>
      <c r="AF1182" s="251"/>
      <c r="AI1182" s="235"/>
      <c r="AN1182" s="245"/>
      <c r="AO1182" s="245"/>
      <c r="AP1182" s="245"/>
    </row>
    <row r="1183" spans="1:42" s="167" customFormat="1" thickTop="1" thickBot="1" x14ac:dyDescent="0.25">
      <c r="A1183" s="242"/>
      <c r="B1183" s="184"/>
      <c r="C1183" s="235"/>
      <c r="D1183" s="235"/>
      <c r="E1183" s="243"/>
      <c r="I1183" s="235"/>
      <c r="J1183" s="244"/>
      <c r="L1183" s="182"/>
      <c r="M1183" s="235"/>
      <c r="N1183" s="246"/>
      <c r="O1183" s="246"/>
      <c r="P1183" s="247"/>
      <c r="R1183" s="248"/>
      <c r="Y1183" s="249"/>
      <c r="Z1183" s="250"/>
      <c r="AB1183" s="251"/>
      <c r="AD1183" s="251"/>
      <c r="AF1183" s="251"/>
      <c r="AI1183" s="235"/>
      <c r="AN1183" s="245"/>
      <c r="AO1183" s="245"/>
      <c r="AP1183" s="245"/>
    </row>
    <row r="1184" spans="1:42" s="167" customFormat="1" thickTop="1" thickBot="1" x14ac:dyDescent="0.25">
      <c r="A1184" s="242"/>
      <c r="B1184" s="184"/>
      <c r="C1184" s="235"/>
      <c r="D1184" s="235"/>
      <c r="E1184" s="243"/>
      <c r="I1184" s="235"/>
      <c r="J1184" s="244"/>
      <c r="L1184" s="182"/>
      <c r="M1184" s="235"/>
      <c r="N1184" s="246"/>
      <c r="O1184" s="246"/>
      <c r="P1184" s="247"/>
      <c r="R1184" s="248"/>
      <c r="Y1184" s="249"/>
      <c r="Z1184" s="250"/>
      <c r="AB1184" s="251"/>
      <c r="AD1184" s="251"/>
      <c r="AF1184" s="251"/>
      <c r="AI1184" s="235"/>
      <c r="AN1184" s="245"/>
      <c r="AO1184" s="245"/>
      <c r="AP1184" s="245"/>
    </row>
    <row r="1185" spans="1:42" s="167" customFormat="1" thickTop="1" thickBot="1" x14ac:dyDescent="0.25">
      <c r="A1185" s="242"/>
      <c r="B1185" s="184"/>
      <c r="C1185" s="235"/>
      <c r="D1185" s="235"/>
      <c r="E1185" s="243"/>
      <c r="I1185" s="235"/>
      <c r="J1185" s="244"/>
      <c r="L1185" s="182"/>
      <c r="M1185" s="235"/>
      <c r="N1185" s="246"/>
      <c r="O1185" s="246"/>
      <c r="P1185" s="247"/>
      <c r="R1185" s="248"/>
      <c r="Y1185" s="249"/>
      <c r="Z1185" s="250"/>
      <c r="AB1185" s="251"/>
      <c r="AD1185" s="251"/>
      <c r="AF1185" s="251"/>
      <c r="AI1185" s="235"/>
      <c r="AN1185" s="245"/>
      <c r="AO1185" s="245"/>
      <c r="AP1185" s="245"/>
    </row>
    <row r="1186" spans="1:42" s="167" customFormat="1" thickTop="1" thickBot="1" x14ac:dyDescent="0.25">
      <c r="A1186" s="242"/>
      <c r="B1186" s="184"/>
      <c r="C1186" s="235"/>
      <c r="D1186" s="235"/>
      <c r="E1186" s="243"/>
      <c r="I1186" s="235"/>
      <c r="J1186" s="244"/>
      <c r="L1186" s="182"/>
      <c r="M1186" s="235"/>
      <c r="N1186" s="246"/>
      <c r="O1186" s="246"/>
      <c r="P1186" s="247"/>
      <c r="R1186" s="248"/>
      <c r="Y1186" s="249"/>
      <c r="Z1186" s="250"/>
      <c r="AB1186" s="251"/>
      <c r="AD1186" s="251"/>
      <c r="AF1186" s="251"/>
      <c r="AI1186" s="235"/>
      <c r="AN1186" s="245"/>
      <c r="AO1186" s="245"/>
      <c r="AP1186" s="245"/>
    </row>
    <row r="1187" spans="1:42" s="167" customFormat="1" thickTop="1" thickBot="1" x14ac:dyDescent="0.25">
      <c r="A1187" s="242"/>
      <c r="B1187" s="184"/>
      <c r="C1187" s="235"/>
      <c r="D1187" s="235"/>
      <c r="E1187" s="243"/>
      <c r="I1187" s="235"/>
      <c r="J1187" s="244"/>
      <c r="L1187" s="182"/>
      <c r="M1187" s="235"/>
      <c r="N1187" s="246"/>
      <c r="O1187" s="246"/>
      <c r="P1187" s="247"/>
      <c r="R1187" s="248"/>
      <c r="Y1187" s="249"/>
      <c r="Z1187" s="250"/>
      <c r="AB1187" s="251"/>
      <c r="AD1187" s="251"/>
      <c r="AF1187" s="251"/>
      <c r="AI1187" s="235"/>
      <c r="AN1187" s="245"/>
      <c r="AO1187" s="245"/>
      <c r="AP1187" s="245"/>
    </row>
    <row r="1188" spans="1:42" s="167" customFormat="1" thickTop="1" thickBot="1" x14ac:dyDescent="0.25">
      <c r="A1188" s="242"/>
      <c r="B1188" s="184"/>
      <c r="C1188" s="235"/>
      <c r="D1188" s="235"/>
      <c r="E1188" s="243"/>
      <c r="I1188" s="235"/>
      <c r="J1188" s="244"/>
      <c r="L1188" s="182"/>
      <c r="M1188" s="235"/>
      <c r="N1188" s="246"/>
      <c r="O1188" s="246"/>
      <c r="P1188" s="247"/>
      <c r="R1188" s="248"/>
      <c r="Y1188" s="249"/>
      <c r="Z1188" s="250"/>
      <c r="AB1188" s="251"/>
      <c r="AD1188" s="251"/>
      <c r="AF1188" s="251"/>
      <c r="AI1188" s="235"/>
      <c r="AN1188" s="245"/>
      <c r="AO1188" s="245"/>
      <c r="AP1188" s="245"/>
    </row>
    <row r="1189" spans="1:42" s="167" customFormat="1" thickTop="1" thickBot="1" x14ac:dyDescent="0.25">
      <c r="A1189" s="242"/>
      <c r="B1189" s="184"/>
      <c r="C1189" s="235"/>
      <c r="D1189" s="235"/>
      <c r="E1189" s="243"/>
      <c r="I1189" s="235"/>
      <c r="J1189" s="244"/>
      <c r="L1189" s="182"/>
      <c r="M1189" s="235"/>
      <c r="N1189" s="246"/>
      <c r="O1189" s="246"/>
      <c r="P1189" s="247"/>
      <c r="R1189" s="248"/>
      <c r="Y1189" s="249"/>
      <c r="Z1189" s="250"/>
      <c r="AB1189" s="251"/>
      <c r="AD1189" s="251"/>
      <c r="AF1189" s="251"/>
      <c r="AI1189" s="235"/>
      <c r="AN1189" s="245"/>
      <c r="AO1189" s="245"/>
      <c r="AP1189" s="245"/>
    </row>
    <row r="1190" spans="1:42" s="167" customFormat="1" thickTop="1" thickBot="1" x14ac:dyDescent="0.25">
      <c r="A1190" s="242"/>
      <c r="B1190" s="184"/>
      <c r="C1190" s="235"/>
      <c r="D1190" s="235"/>
      <c r="E1190" s="243"/>
      <c r="I1190" s="235"/>
      <c r="J1190" s="244"/>
      <c r="L1190" s="182"/>
      <c r="M1190" s="235"/>
      <c r="N1190" s="246"/>
      <c r="O1190" s="246"/>
      <c r="P1190" s="247"/>
      <c r="R1190" s="248"/>
      <c r="Y1190" s="249"/>
      <c r="Z1190" s="250"/>
      <c r="AB1190" s="251"/>
      <c r="AD1190" s="251"/>
      <c r="AF1190" s="251"/>
      <c r="AI1190" s="235"/>
      <c r="AN1190" s="245"/>
      <c r="AO1190" s="245"/>
      <c r="AP1190" s="245"/>
    </row>
    <row r="1191" spans="1:42" s="167" customFormat="1" thickTop="1" thickBot="1" x14ac:dyDescent="0.25">
      <c r="A1191" s="242"/>
      <c r="B1191" s="184"/>
      <c r="C1191" s="235"/>
      <c r="D1191" s="235"/>
      <c r="E1191" s="243"/>
      <c r="I1191" s="235"/>
      <c r="J1191" s="244"/>
      <c r="L1191" s="182"/>
      <c r="M1191" s="235"/>
      <c r="N1191" s="246"/>
      <c r="O1191" s="246"/>
      <c r="P1191" s="247"/>
      <c r="R1191" s="248"/>
      <c r="Y1191" s="249"/>
      <c r="Z1191" s="250"/>
      <c r="AB1191" s="251"/>
      <c r="AD1191" s="251"/>
      <c r="AF1191" s="251"/>
      <c r="AI1191" s="235"/>
      <c r="AN1191" s="245"/>
      <c r="AO1191" s="245"/>
      <c r="AP1191" s="245"/>
    </row>
    <row r="1192" spans="1:42" s="167" customFormat="1" thickTop="1" thickBot="1" x14ac:dyDescent="0.25">
      <c r="A1192" s="242"/>
      <c r="B1192" s="184"/>
      <c r="C1192" s="235"/>
      <c r="D1192" s="235"/>
      <c r="E1192" s="243"/>
      <c r="I1192" s="235"/>
      <c r="J1192" s="244"/>
      <c r="L1192" s="182"/>
      <c r="M1192" s="235"/>
      <c r="N1192" s="246"/>
      <c r="O1192" s="246"/>
      <c r="P1192" s="247"/>
      <c r="R1192" s="248"/>
      <c r="Y1192" s="249"/>
      <c r="Z1192" s="250"/>
      <c r="AB1192" s="251"/>
      <c r="AD1192" s="251"/>
      <c r="AF1192" s="251"/>
      <c r="AI1192" s="235"/>
      <c r="AN1192" s="245"/>
      <c r="AO1192" s="245"/>
      <c r="AP1192" s="245"/>
    </row>
    <row r="1193" spans="1:42" s="167" customFormat="1" thickTop="1" thickBot="1" x14ac:dyDescent="0.25">
      <c r="A1193" s="242"/>
      <c r="B1193" s="184"/>
      <c r="C1193" s="235"/>
      <c r="D1193" s="235"/>
      <c r="E1193" s="243"/>
      <c r="I1193" s="235"/>
      <c r="J1193" s="244"/>
      <c r="L1193" s="182"/>
      <c r="M1193" s="235"/>
      <c r="N1193" s="246"/>
      <c r="O1193" s="246"/>
      <c r="P1193" s="247"/>
      <c r="R1193" s="248"/>
      <c r="Y1193" s="249"/>
      <c r="Z1193" s="250"/>
      <c r="AB1193" s="251"/>
      <c r="AD1193" s="251"/>
      <c r="AF1193" s="251"/>
      <c r="AI1193" s="235"/>
      <c r="AN1193" s="245"/>
      <c r="AO1193" s="245"/>
      <c r="AP1193" s="245"/>
    </row>
    <row r="1194" spans="1:42" s="167" customFormat="1" thickTop="1" thickBot="1" x14ac:dyDescent="0.25">
      <c r="A1194" s="242"/>
      <c r="B1194" s="184"/>
      <c r="C1194" s="235"/>
      <c r="D1194" s="235"/>
      <c r="E1194" s="243"/>
      <c r="I1194" s="235"/>
      <c r="J1194" s="244"/>
      <c r="L1194" s="182"/>
      <c r="M1194" s="235"/>
      <c r="N1194" s="246"/>
      <c r="O1194" s="246"/>
      <c r="P1194" s="247"/>
      <c r="R1194" s="248"/>
      <c r="Y1194" s="249"/>
      <c r="Z1194" s="250"/>
      <c r="AB1194" s="251"/>
      <c r="AD1194" s="251"/>
      <c r="AF1194" s="251"/>
      <c r="AI1194" s="235"/>
      <c r="AN1194" s="245"/>
      <c r="AO1194" s="245"/>
      <c r="AP1194" s="245"/>
    </row>
    <row r="1195" spans="1:42" s="167" customFormat="1" thickTop="1" thickBot="1" x14ac:dyDescent="0.25">
      <c r="A1195" s="242"/>
      <c r="B1195" s="184"/>
      <c r="C1195" s="235"/>
      <c r="D1195" s="235"/>
      <c r="E1195" s="243"/>
      <c r="I1195" s="235"/>
      <c r="J1195" s="244"/>
      <c r="L1195" s="182"/>
      <c r="M1195" s="235"/>
      <c r="N1195" s="246"/>
      <c r="O1195" s="246"/>
      <c r="P1195" s="247"/>
      <c r="R1195" s="248"/>
      <c r="Y1195" s="249"/>
      <c r="Z1195" s="250"/>
      <c r="AB1195" s="251"/>
      <c r="AD1195" s="251"/>
      <c r="AF1195" s="251"/>
      <c r="AI1195" s="235"/>
      <c r="AN1195" s="245"/>
      <c r="AO1195" s="245"/>
      <c r="AP1195" s="245"/>
    </row>
    <row r="1196" spans="1:42" s="167" customFormat="1" thickTop="1" thickBot="1" x14ac:dyDescent="0.25">
      <c r="A1196" s="242"/>
      <c r="B1196" s="184"/>
      <c r="C1196" s="235"/>
      <c r="D1196" s="235"/>
      <c r="E1196" s="243"/>
      <c r="I1196" s="235"/>
      <c r="J1196" s="244"/>
      <c r="L1196" s="182"/>
      <c r="M1196" s="235"/>
      <c r="N1196" s="246"/>
      <c r="O1196" s="246"/>
      <c r="P1196" s="247"/>
      <c r="R1196" s="248"/>
      <c r="Y1196" s="249"/>
      <c r="Z1196" s="250"/>
      <c r="AB1196" s="251"/>
      <c r="AD1196" s="251"/>
      <c r="AF1196" s="251"/>
      <c r="AI1196" s="235"/>
      <c r="AN1196" s="245"/>
      <c r="AO1196" s="245"/>
      <c r="AP1196" s="245"/>
    </row>
    <row r="1197" spans="1:42" s="167" customFormat="1" thickTop="1" thickBot="1" x14ac:dyDescent="0.25">
      <c r="A1197" s="242"/>
      <c r="B1197" s="184"/>
      <c r="C1197" s="235"/>
      <c r="D1197" s="235"/>
      <c r="E1197" s="243"/>
      <c r="I1197" s="235"/>
      <c r="J1197" s="244"/>
      <c r="L1197" s="182"/>
      <c r="M1197" s="235"/>
      <c r="N1197" s="246"/>
      <c r="O1197" s="246"/>
      <c r="P1197" s="247"/>
      <c r="R1197" s="248"/>
      <c r="Y1197" s="249"/>
      <c r="Z1197" s="250"/>
      <c r="AB1197" s="251"/>
      <c r="AD1197" s="251"/>
      <c r="AF1197" s="251"/>
      <c r="AI1197" s="235"/>
      <c r="AN1197" s="245"/>
      <c r="AO1197" s="245"/>
      <c r="AP1197" s="245"/>
    </row>
    <row r="1198" spans="1:42" s="167" customFormat="1" thickTop="1" thickBot="1" x14ac:dyDescent="0.25">
      <c r="A1198" s="242"/>
      <c r="B1198" s="184"/>
      <c r="C1198" s="235"/>
      <c r="D1198" s="235"/>
      <c r="E1198" s="243"/>
      <c r="I1198" s="235"/>
      <c r="J1198" s="244"/>
      <c r="L1198" s="182"/>
      <c r="M1198" s="235"/>
      <c r="N1198" s="246"/>
      <c r="O1198" s="246"/>
      <c r="P1198" s="247"/>
      <c r="R1198" s="248"/>
      <c r="Y1198" s="249"/>
      <c r="Z1198" s="250"/>
      <c r="AB1198" s="251"/>
      <c r="AD1198" s="251"/>
      <c r="AF1198" s="251"/>
      <c r="AI1198" s="235"/>
      <c r="AN1198" s="245"/>
      <c r="AO1198" s="245"/>
      <c r="AP1198" s="245"/>
    </row>
    <row r="1199" spans="1:42" s="167" customFormat="1" thickTop="1" thickBot="1" x14ac:dyDescent="0.25">
      <c r="A1199" s="242"/>
      <c r="B1199" s="184"/>
      <c r="C1199" s="235"/>
      <c r="D1199" s="235"/>
      <c r="E1199" s="243"/>
      <c r="I1199" s="235"/>
      <c r="J1199" s="244"/>
      <c r="L1199" s="182"/>
      <c r="M1199" s="235"/>
      <c r="N1199" s="246"/>
      <c r="O1199" s="246"/>
      <c r="P1199" s="247"/>
      <c r="R1199" s="248"/>
      <c r="Y1199" s="249"/>
      <c r="Z1199" s="250"/>
      <c r="AB1199" s="251"/>
      <c r="AD1199" s="251"/>
      <c r="AF1199" s="251"/>
      <c r="AI1199" s="235"/>
      <c r="AN1199" s="245"/>
      <c r="AO1199" s="245"/>
      <c r="AP1199" s="245"/>
    </row>
    <row r="1200" spans="1:42" s="167" customFormat="1" thickTop="1" thickBot="1" x14ac:dyDescent="0.25">
      <c r="A1200" s="242"/>
      <c r="B1200" s="184"/>
      <c r="C1200" s="235"/>
      <c r="D1200" s="235"/>
      <c r="E1200" s="243"/>
      <c r="I1200" s="235"/>
      <c r="J1200" s="244"/>
      <c r="L1200" s="182"/>
      <c r="M1200" s="235"/>
      <c r="N1200" s="246"/>
      <c r="O1200" s="246"/>
      <c r="P1200" s="247"/>
      <c r="R1200" s="248"/>
      <c r="Y1200" s="249"/>
      <c r="Z1200" s="250"/>
      <c r="AB1200" s="251"/>
      <c r="AD1200" s="251"/>
      <c r="AF1200" s="251"/>
      <c r="AI1200" s="235"/>
      <c r="AN1200" s="245"/>
      <c r="AO1200" s="245"/>
      <c r="AP1200" s="245"/>
    </row>
    <row r="1201" spans="1:42" s="167" customFormat="1" thickTop="1" thickBot="1" x14ac:dyDescent="0.25">
      <c r="A1201" s="242"/>
      <c r="B1201" s="184"/>
      <c r="C1201" s="235"/>
      <c r="D1201" s="235"/>
      <c r="E1201" s="243"/>
      <c r="I1201" s="235"/>
      <c r="J1201" s="244"/>
      <c r="L1201" s="182"/>
      <c r="M1201" s="235"/>
      <c r="N1201" s="246"/>
      <c r="O1201" s="246"/>
      <c r="P1201" s="247"/>
      <c r="R1201" s="248"/>
      <c r="Y1201" s="249"/>
      <c r="Z1201" s="250"/>
      <c r="AB1201" s="251"/>
      <c r="AD1201" s="251"/>
      <c r="AF1201" s="251"/>
      <c r="AI1201" s="235"/>
      <c r="AN1201" s="245"/>
      <c r="AO1201" s="245"/>
      <c r="AP1201" s="245"/>
    </row>
    <row r="1202" spans="1:42" s="167" customFormat="1" thickTop="1" thickBot="1" x14ac:dyDescent="0.25">
      <c r="A1202" s="242"/>
      <c r="B1202" s="184"/>
      <c r="C1202" s="235"/>
      <c r="D1202" s="235"/>
      <c r="E1202" s="243"/>
      <c r="I1202" s="235"/>
      <c r="J1202" s="244"/>
      <c r="L1202" s="182"/>
      <c r="M1202" s="235"/>
      <c r="N1202" s="246"/>
      <c r="O1202" s="246"/>
      <c r="P1202" s="247"/>
      <c r="R1202" s="248"/>
      <c r="Y1202" s="249"/>
      <c r="Z1202" s="250"/>
      <c r="AB1202" s="251"/>
      <c r="AD1202" s="251"/>
      <c r="AF1202" s="251"/>
      <c r="AI1202" s="235"/>
      <c r="AN1202" s="245"/>
      <c r="AO1202" s="245"/>
      <c r="AP1202" s="245"/>
    </row>
    <row r="1203" spans="1:42" s="167" customFormat="1" thickTop="1" thickBot="1" x14ac:dyDescent="0.25">
      <c r="A1203" s="242"/>
      <c r="B1203" s="184"/>
      <c r="C1203" s="235"/>
      <c r="D1203" s="235"/>
      <c r="E1203" s="243"/>
      <c r="I1203" s="235"/>
      <c r="J1203" s="244"/>
      <c r="L1203" s="182"/>
      <c r="M1203" s="235"/>
      <c r="N1203" s="246"/>
      <c r="O1203" s="246"/>
      <c r="P1203" s="247"/>
      <c r="R1203" s="248"/>
      <c r="Y1203" s="249"/>
      <c r="Z1203" s="250"/>
      <c r="AB1203" s="251"/>
      <c r="AD1203" s="251"/>
      <c r="AF1203" s="251"/>
      <c r="AI1203" s="235"/>
      <c r="AN1203" s="245"/>
      <c r="AO1203" s="245"/>
      <c r="AP1203" s="245"/>
    </row>
    <row r="1204" spans="1:42" s="167" customFormat="1" thickTop="1" thickBot="1" x14ac:dyDescent="0.25">
      <c r="A1204" s="242"/>
      <c r="B1204" s="184"/>
      <c r="C1204" s="235"/>
      <c r="D1204" s="235"/>
      <c r="E1204" s="243"/>
      <c r="I1204" s="235"/>
      <c r="J1204" s="244"/>
      <c r="L1204" s="182"/>
      <c r="M1204" s="235"/>
      <c r="N1204" s="246"/>
      <c r="O1204" s="246"/>
      <c r="P1204" s="247"/>
      <c r="R1204" s="248"/>
      <c r="Y1204" s="249"/>
      <c r="Z1204" s="250"/>
      <c r="AB1204" s="251"/>
      <c r="AD1204" s="251"/>
      <c r="AF1204" s="251"/>
      <c r="AI1204" s="235"/>
      <c r="AN1204" s="245"/>
      <c r="AO1204" s="245"/>
      <c r="AP1204" s="245"/>
    </row>
    <row r="1205" spans="1:42" s="167" customFormat="1" thickTop="1" thickBot="1" x14ac:dyDescent="0.25">
      <c r="A1205" s="242"/>
      <c r="B1205" s="184"/>
      <c r="C1205" s="235"/>
      <c r="D1205" s="235"/>
      <c r="E1205" s="243"/>
      <c r="I1205" s="235"/>
      <c r="J1205" s="244"/>
      <c r="L1205" s="182"/>
      <c r="M1205" s="235"/>
      <c r="N1205" s="246"/>
      <c r="O1205" s="246"/>
      <c r="P1205" s="247"/>
      <c r="R1205" s="248"/>
      <c r="Y1205" s="249"/>
      <c r="Z1205" s="250"/>
      <c r="AB1205" s="251"/>
      <c r="AD1205" s="251"/>
      <c r="AF1205" s="251"/>
      <c r="AI1205" s="235"/>
      <c r="AN1205" s="245"/>
      <c r="AO1205" s="245"/>
      <c r="AP1205" s="245"/>
    </row>
    <row r="1206" spans="1:42" s="167" customFormat="1" thickTop="1" thickBot="1" x14ac:dyDescent="0.25">
      <c r="A1206" s="242"/>
      <c r="B1206" s="184"/>
      <c r="C1206" s="235"/>
      <c r="D1206" s="235"/>
      <c r="E1206" s="243"/>
      <c r="I1206" s="235"/>
      <c r="J1206" s="244"/>
      <c r="L1206" s="182"/>
      <c r="M1206" s="235"/>
      <c r="N1206" s="246"/>
      <c r="O1206" s="246"/>
      <c r="P1206" s="247"/>
      <c r="R1206" s="248"/>
      <c r="Y1206" s="249"/>
      <c r="Z1206" s="250"/>
      <c r="AB1206" s="251"/>
      <c r="AD1206" s="251"/>
      <c r="AF1206" s="251"/>
      <c r="AI1206" s="235"/>
      <c r="AN1206" s="245"/>
      <c r="AO1206" s="245"/>
      <c r="AP1206" s="245"/>
    </row>
    <row r="1207" spans="1:42" s="167" customFormat="1" thickTop="1" thickBot="1" x14ac:dyDescent="0.25">
      <c r="A1207" s="242"/>
      <c r="B1207" s="184"/>
      <c r="C1207" s="235"/>
      <c r="D1207" s="235"/>
      <c r="E1207" s="243"/>
      <c r="I1207" s="235"/>
      <c r="J1207" s="244"/>
      <c r="L1207" s="182"/>
      <c r="M1207" s="235"/>
      <c r="N1207" s="246"/>
      <c r="O1207" s="246"/>
      <c r="P1207" s="247"/>
      <c r="R1207" s="248"/>
      <c r="Y1207" s="249"/>
      <c r="Z1207" s="250"/>
      <c r="AB1207" s="251"/>
      <c r="AD1207" s="251"/>
      <c r="AF1207" s="251"/>
      <c r="AI1207" s="235"/>
      <c r="AN1207" s="245"/>
      <c r="AO1207" s="245"/>
      <c r="AP1207" s="245"/>
    </row>
    <row r="1208" spans="1:42" s="167" customFormat="1" thickTop="1" thickBot="1" x14ac:dyDescent="0.25">
      <c r="A1208" s="242"/>
      <c r="B1208" s="184"/>
      <c r="C1208" s="235"/>
      <c r="D1208" s="235"/>
      <c r="E1208" s="243"/>
      <c r="I1208" s="235"/>
      <c r="J1208" s="244"/>
      <c r="L1208" s="182"/>
      <c r="M1208" s="235"/>
      <c r="N1208" s="246"/>
      <c r="O1208" s="246"/>
      <c r="P1208" s="247"/>
      <c r="R1208" s="248"/>
      <c r="Y1208" s="249"/>
      <c r="Z1208" s="250"/>
      <c r="AB1208" s="251"/>
      <c r="AD1208" s="251"/>
      <c r="AF1208" s="251"/>
      <c r="AI1208" s="235"/>
      <c r="AN1208" s="245"/>
      <c r="AO1208" s="245"/>
      <c r="AP1208" s="245"/>
    </row>
    <row r="1209" spans="1:42" s="167" customFormat="1" thickTop="1" thickBot="1" x14ac:dyDescent="0.25">
      <c r="A1209" s="242"/>
      <c r="B1209" s="184"/>
      <c r="C1209" s="235"/>
      <c r="D1209" s="235"/>
      <c r="E1209" s="243"/>
      <c r="I1209" s="235"/>
      <c r="J1209" s="244"/>
      <c r="L1209" s="182"/>
      <c r="M1209" s="235"/>
      <c r="N1209" s="246"/>
      <c r="O1209" s="246"/>
      <c r="P1209" s="247"/>
      <c r="R1209" s="248"/>
      <c r="Y1209" s="249"/>
      <c r="Z1209" s="250"/>
      <c r="AB1209" s="251"/>
      <c r="AD1209" s="251"/>
      <c r="AF1209" s="251"/>
      <c r="AI1209" s="235"/>
      <c r="AN1209" s="245"/>
      <c r="AO1209" s="245"/>
      <c r="AP1209" s="245"/>
    </row>
    <row r="1210" spans="1:42" s="167" customFormat="1" thickTop="1" thickBot="1" x14ac:dyDescent="0.25">
      <c r="A1210" s="242"/>
      <c r="B1210" s="184"/>
      <c r="C1210" s="235"/>
      <c r="D1210" s="235"/>
      <c r="E1210" s="243"/>
      <c r="I1210" s="235"/>
      <c r="J1210" s="244"/>
      <c r="L1210" s="182"/>
      <c r="M1210" s="235"/>
      <c r="N1210" s="246"/>
      <c r="O1210" s="246"/>
      <c r="P1210" s="247"/>
      <c r="R1210" s="248"/>
      <c r="Y1210" s="249"/>
      <c r="Z1210" s="250"/>
      <c r="AB1210" s="251"/>
      <c r="AD1210" s="251"/>
      <c r="AF1210" s="251"/>
      <c r="AI1210" s="235"/>
      <c r="AN1210" s="245"/>
      <c r="AO1210" s="245"/>
      <c r="AP1210" s="245"/>
    </row>
    <row r="1211" spans="1:42" s="167" customFormat="1" thickTop="1" thickBot="1" x14ac:dyDescent="0.25">
      <c r="A1211" s="242"/>
      <c r="B1211" s="184"/>
      <c r="C1211" s="235"/>
      <c r="D1211" s="235"/>
      <c r="E1211" s="243"/>
      <c r="I1211" s="235"/>
      <c r="J1211" s="244"/>
      <c r="L1211" s="182"/>
      <c r="M1211" s="235"/>
      <c r="N1211" s="246"/>
      <c r="O1211" s="246"/>
      <c r="P1211" s="247"/>
      <c r="R1211" s="248"/>
      <c r="Y1211" s="249"/>
      <c r="Z1211" s="250"/>
      <c r="AB1211" s="251"/>
      <c r="AD1211" s="251"/>
      <c r="AF1211" s="251"/>
      <c r="AI1211" s="235"/>
      <c r="AN1211" s="245"/>
      <c r="AO1211" s="245"/>
      <c r="AP1211" s="245"/>
    </row>
    <row r="1212" spans="1:42" s="167" customFormat="1" thickTop="1" thickBot="1" x14ac:dyDescent="0.25">
      <c r="A1212" s="242"/>
      <c r="B1212" s="184"/>
      <c r="C1212" s="235"/>
      <c r="D1212" s="235"/>
      <c r="E1212" s="243"/>
      <c r="I1212" s="235"/>
      <c r="J1212" s="244"/>
      <c r="L1212" s="182"/>
      <c r="M1212" s="235"/>
      <c r="N1212" s="246"/>
      <c r="O1212" s="246"/>
      <c r="P1212" s="247"/>
      <c r="R1212" s="248"/>
      <c r="Y1212" s="249"/>
      <c r="Z1212" s="250"/>
      <c r="AB1212" s="251"/>
      <c r="AD1212" s="251"/>
      <c r="AF1212" s="251"/>
      <c r="AI1212" s="235"/>
      <c r="AN1212" s="245"/>
      <c r="AO1212" s="245"/>
      <c r="AP1212" s="245"/>
    </row>
    <row r="1213" spans="1:42" s="167" customFormat="1" thickTop="1" thickBot="1" x14ac:dyDescent="0.25">
      <c r="A1213" s="242"/>
      <c r="B1213" s="184"/>
      <c r="C1213" s="235"/>
      <c r="D1213" s="235"/>
      <c r="E1213" s="243"/>
      <c r="I1213" s="235"/>
      <c r="J1213" s="244"/>
      <c r="L1213" s="182"/>
      <c r="M1213" s="235"/>
      <c r="N1213" s="246"/>
      <c r="O1213" s="246"/>
      <c r="P1213" s="247"/>
      <c r="R1213" s="248"/>
      <c r="Y1213" s="249"/>
      <c r="Z1213" s="250"/>
      <c r="AB1213" s="251"/>
      <c r="AD1213" s="251"/>
      <c r="AF1213" s="251"/>
      <c r="AI1213" s="235"/>
      <c r="AN1213" s="245"/>
      <c r="AO1213" s="245"/>
      <c r="AP1213" s="245"/>
    </row>
    <row r="1214" spans="1:42" s="167" customFormat="1" thickTop="1" thickBot="1" x14ac:dyDescent="0.25">
      <c r="A1214" s="242"/>
      <c r="B1214" s="184"/>
      <c r="C1214" s="235"/>
      <c r="D1214" s="235"/>
      <c r="E1214" s="243"/>
      <c r="I1214" s="235"/>
      <c r="J1214" s="244"/>
      <c r="L1214" s="182"/>
      <c r="M1214" s="235"/>
      <c r="N1214" s="246"/>
      <c r="O1214" s="246"/>
      <c r="P1214" s="247"/>
      <c r="R1214" s="248"/>
      <c r="Y1214" s="249"/>
      <c r="Z1214" s="250"/>
      <c r="AB1214" s="251"/>
      <c r="AD1214" s="251"/>
      <c r="AF1214" s="251"/>
      <c r="AI1214" s="235"/>
      <c r="AN1214" s="245"/>
      <c r="AO1214" s="245"/>
      <c r="AP1214" s="245"/>
    </row>
    <row r="1215" spans="1:42" s="167" customFormat="1" thickTop="1" thickBot="1" x14ac:dyDescent="0.25">
      <c r="A1215" s="242"/>
      <c r="B1215" s="184"/>
      <c r="C1215" s="235"/>
      <c r="D1215" s="235"/>
      <c r="E1215" s="243"/>
      <c r="I1215" s="235"/>
      <c r="J1215" s="244"/>
      <c r="L1215" s="182"/>
      <c r="M1215" s="235"/>
      <c r="N1215" s="246"/>
      <c r="O1215" s="246"/>
      <c r="P1215" s="247"/>
      <c r="R1215" s="248"/>
      <c r="Y1215" s="249"/>
      <c r="Z1215" s="250"/>
      <c r="AB1215" s="251"/>
      <c r="AD1215" s="251"/>
      <c r="AF1215" s="251"/>
      <c r="AI1215" s="235"/>
      <c r="AN1215" s="245"/>
      <c r="AO1215" s="245"/>
      <c r="AP1215" s="245"/>
    </row>
    <row r="1216" spans="1:42" s="167" customFormat="1" thickTop="1" thickBot="1" x14ac:dyDescent="0.25">
      <c r="A1216" s="242"/>
      <c r="B1216" s="184"/>
      <c r="C1216" s="235"/>
      <c r="D1216" s="235"/>
      <c r="E1216" s="243"/>
      <c r="I1216" s="235"/>
      <c r="J1216" s="244"/>
      <c r="L1216" s="182"/>
      <c r="M1216" s="235"/>
      <c r="N1216" s="246"/>
      <c r="O1216" s="246"/>
      <c r="P1216" s="247"/>
      <c r="R1216" s="248"/>
      <c r="Y1216" s="249"/>
      <c r="Z1216" s="250"/>
      <c r="AB1216" s="251"/>
      <c r="AD1216" s="251"/>
      <c r="AF1216" s="251"/>
      <c r="AI1216" s="235"/>
      <c r="AN1216" s="245"/>
      <c r="AO1216" s="245"/>
      <c r="AP1216" s="245"/>
    </row>
    <row r="1217" spans="1:42" s="167" customFormat="1" thickTop="1" thickBot="1" x14ac:dyDescent="0.25">
      <c r="A1217" s="242"/>
      <c r="B1217" s="184"/>
      <c r="C1217" s="235"/>
      <c r="D1217" s="235"/>
      <c r="E1217" s="243"/>
      <c r="I1217" s="235"/>
      <c r="J1217" s="244"/>
      <c r="L1217" s="182"/>
      <c r="M1217" s="235"/>
      <c r="N1217" s="246"/>
      <c r="O1217" s="246"/>
      <c r="P1217" s="247"/>
      <c r="R1217" s="248"/>
      <c r="Y1217" s="249"/>
      <c r="Z1217" s="250"/>
      <c r="AB1217" s="251"/>
      <c r="AD1217" s="251"/>
      <c r="AF1217" s="251"/>
      <c r="AI1217" s="235"/>
      <c r="AN1217" s="245"/>
      <c r="AO1217" s="245"/>
      <c r="AP1217" s="245"/>
    </row>
    <row r="1218" spans="1:42" s="167" customFormat="1" thickTop="1" thickBot="1" x14ac:dyDescent="0.25">
      <c r="A1218" s="242"/>
      <c r="B1218" s="184"/>
      <c r="C1218" s="235"/>
      <c r="D1218" s="235"/>
      <c r="E1218" s="243"/>
      <c r="I1218" s="235"/>
      <c r="J1218" s="244"/>
      <c r="L1218" s="182"/>
      <c r="M1218" s="235"/>
      <c r="N1218" s="246"/>
      <c r="O1218" s="246"/>
      <c r="P1218" s="247"/>
      <c r="R1218" s="248"/>
      <c r="Y1218" s="249"/>
      <c r="Z1218" s="250"/>
      <c r="AB1218" s="251"/>
      <c r="AD1218" s="251"/>
      <c r="AF1218" s="251"/>
      <c r="AI1218" s="235"/>
      <c r="AN1218" s="245"/>
      <c r="AO1218" s="245"/>
      <c r="AP1218" s="245"/>
    </row>
    <row r="1219" spans="1:42" s="167" customFormat="1" thickTop="1" thickBot="1" x14ac:dyDescent="0.25">
      <c r="A1219" s="242"/>
      <c r="B1219" s="184"/>
      <c r="C1219" s="235"/>
      <c r="D1219" s="235"/>
      <c r="E1219" s="243"/>
      <c r="I1219" s="235"/>
      <c r="J1219" s="244"/>
      <c r="L1219" s="182"/>
      <c r="M1219" s="235"/>
      <c r="N1219" s="246"/>
      <c r="O1219" s="246"/>
      <c r="P1219" s="247"/>
      <c r="R1219" s="248"/>
      <c r="Y1219" s="249"/>
      <c r="Z1219" s="250"/>
      <c r="AB1219" s="251"/>
      <c r="AD1219" s="251"/>
      <c r="AF1219" s="251"/>
      <c r="AI1219" s="235"/>
      <c r="AN1219" s="245"/>
      <c r="AO1219" s="245"/>
      <c r="AP1219" s="245"/>
    </row>
    <row r="1220" spans="1:42" s="167" customFormat="1" thickTop="1" thickBot="1" x14ac:dyDescent="0.25">
      <c r="A1220" s="242"/>
      <c r="B1220" s="184"/>
      <c r="C1220" s="235"/>
      <c r="D1220" s="235"/>
      <c r="E1220" s="243"/>
      <c r="I1220" s="235"/>
      <c r="J1220" s="244"/>
      <c r="L1220" s="182"/>
      <c r="M1220" s="235"/>
      <c r="N1220" s="246"/>
      <c r="O1220" s="246"/>
      <c r="P1220" s="247"/>
      <c r="R1220" s="248"/>
      <c r="Y1220" s="249"/>
      <c r="Z1220" s="250"/>
      <c r="AB1220" s="251"/>
      <c r="AD1220" s="251"/>
      <c r="AF1220" s="251"/>
      <c r="AI1220" s="235"/>
      <c r="AN1220" s="245"/>
      <c r="AO1220" s="245"/>
      <c r="AP1220" s="245"/>
    </row>
    <row r="1221" spans="1:42" s="167" customFormat="1" thickTop="1" thickBot="1" x14ac:dyDescent="0.25">
      <c r="A1221" s="242"/>
      <c r="B1221" s="184"/>
      <c r="C1221" s="235"/>
      <c r="D1221" s="235"/>
      <c r="E1221" s="243"/>
      <c r="I1221" s="235"/>
      <c r="J1221" s="244"/>
      <c r="L1221" s="182"/>
      <c r="M1221" s="235"/>
      <c r="N1221" s="246"/>
      <c r="O1221" s="246"/>
      <c r="P1221" s="247"/>
      <c r="R1221" s="248"/>
      <c r="Y1221" s="249"/>
      <c r="Z1221" s="250"/>
      <c r="AB1221" s="251"/>
      <c r="AD1221" s="251"/>
      <c r="AF1221" s="251"/>
      <c r="AI1221" s="235"/>
      <c r="AN1221" s="245"/>
      <c r="AO1221" s="245"/>
      <c r="AP1221" s="245"/>
    </row>
    <row r="1222" spans="1:42" s="167" customFormat="1" thickTop="1" thickBot="1" x14ac:dyDescent="0.25">
      <c r="A1222" s="242"/>
      <c r="B1222" s="184"/>
      <c r="C1222" s="235"/>
      <c r="D1222" s="235"/>
      <c r="E1222" s="243"/>
      <c r="I1222" s="235"/>
      <c r="J1222" s="244"/>
      <c r="L1222" s="182"/>
      <c r="M1222" s="235"/>
      <c r="N1222" s="246"/>
      <c r="O1222" s="246"/>
      <c r="P1222" s="247"/>
      <c r="R1222" s="248"/>
      <c r="Y1222" s="249"/>
      <c r="Z1222" s="250"/>
      <c r="AB1222" s="251"/>
      <c r="AD1222" s="251"/>
      <c r="AF1222" s="251"/>
      <c r="AI1222" s="235"/>
      <c r="AN1222" s="245"/>
      <c r="AO1222" s="245"/>
      <c r="AP1222" s="245"/>
    </row>
    <row r="1223" spans="1:42" s="167" customFormat="1" thickTop="1" thickBot="1" x14ac:dyDescent="0.25">
      <c r="A1223" s="242"/>
      <c r="B1223" s="184"/>
      <c r="C1223" s="235"/>
      <c r="D1223" s="235"/>
      <c r="E1223" s="243"/>
      <c r="I1223" s="235"/>
      <c r="J1223" s="244"/>
      <c r="L1223" s="182"/>
      <c r="M1223" s="235"/>
      <c r="N1223" s="246"/>
      <c r="O1223" s="246"/>
      <c r="P1223" s="247"/>
      <c r="R1223" s="248"/>
      <c r="Y1223" s="249"/>
      <c r="Z1223" s="250"/>
      <c r="AB1223" s="251"/>
      <c r="AD1223" s="251"/>
      <c r="AF1223" s="251"/>
      <c r="AI1223" s="235"/>
      <c r="AN1223" s="245"/>
      <c r="AO1223" s="245"/>
      <c r="AP1223" s="245"/>
    </row>
    <row r="1224" spans="1:42" s="167" customFormat="1" thickTop="1" thickBot="1" x14ac:dyDescent="0.25">
      <c r="A1224" s="242"/>
      <c r="B1224" s="184"/>
      <c r="C1224" s="235"/>
      <c r="D1224" s="235"/>
      <c r="E1224" s="243"/>
      <c r="I1224" s="235"/>
      <c r="J1224" s="244"/>
      <c r="L1224" s="182"/>
      <c r="M1224" s="235"/>
      <c r="N1224" s="246"/>
      <c r="O1224" s="246"/>
      <c r="P1224" s="247"/>
      <c r="R1224" s="248"/>
      <c r="Y1224" s="249"/>
      <c r="Z1224" s="250"/>
      <c r="AB1224" s="251"/>
      <c r="AD1224" s="251"/>
      <c r="AF1224" s="251"/>
      <c r="AI1224" s="235"/>
      <c r="AN1224" s="245"/>
      <c r="AO1224" s="245"/>
      <c r="AP1224" s="245"/>
    </row>
    <row r="1225" spans="1:42" s="167" customFormat="1" thickTop="1" thickBot="1" x14ac:dyDescent="0.25">
      <c r="A1225" s="242"/>
      <c r="B1225" s="184"/>
      <c r="C1225" s="235"/>
      <c r="D1225" s="235"/>
      <c r="E1225" s="243"/>
      <c r="I1225" s="235"/>
      <c r="J1225" s="244"/>
      <c r="L1225" s="182"/>
      <c r="M1225" s="235"/>
      <c r="N1225" s="246"/>
      <c r="O1225" s="246"/>
      <c r="P1225" s="247"/>
      <c r="R1225" s="248"/>
      <c r="Y1225" s="249"/>
      <c r="Z1225" s="250"/>
      <c r="AB1225" s="251"/>
      <c r="AD1225" s="251"/>
      <c r="AF1225" s="251"/>
      <c r="AI1225" s="235"/>
      <c r="AN1225" s="245"/>
      <c r="AO1225" s="245"/>
      <c r="AP1225" s="245"/>
    </row>
    <row r="1226" spans="1:42" s="167" customFormat="1" thickTop="1" thickBot="1" x14ac:dyDescent="0.25">
      <c r="A1226" s="242"/>
      <c r="B1226" s="184"/>
      <c r="C1226" s="235"/>
      <c r="D1226" s="235"/>
      <c r="E1226" s="243"/>
      <c r="I1226" s="235"/>
      <c r="J1226" s="244"/>
      <c r="L1226" s="182"/>
      <c r="M1226" s="235"/>
      <c r="N1226" s="246"/>
      <c r="O1226" s="246"/>
      <c r="P1226" s="247"/>
      <c r="R1226" s="248"/>
      <c r="Y1226" s="249"/>
      <c r="Z1226" s="250"/>
      <c r="AB1226" s="251"/>
      <c r="AD1226" s="251"/>
      <c r="AF1226" s="251"/>
      <c r="AI1226" s="235"/>
      <c r="AN1226" s="245"/>
      <c r="AO1226" s="245"/>
      <c r="AP1226" s="245"/>
    </row>
    <row r="1227" spans="1:42" s="167" customFormat="1" thickTop="1" thickBot="1" x14ac:dyDescent="0.25">
      <c r="A1227" s="242"/>
      <c r="B1227" s="184"/>
      <c r="C1227" s="235"/>
      <c r="D1227" s="235"/>
      <c r="E1227" s="243"/>
      <c r="I1227" s="235"/>
      <c r="J1227" s="244"/>
      <c r="L1227" s="182"/>
      <c r="M1227" s="235"/>
      <c r="N1227" s="246"/>
      <c r="O1227" s="246"/>
      <c r="P1227" s="247"/>
      <c r="R1227" s="248"/>
      <c r="Y1227" s="249"/>
      <c r="Z1227" s="250"/>
      <c r="AB1227" s="251"/>
      <c r="AD1227" s="251"/>
      <c r="AF1227" s="251"/>
      <c r="AI1227" s="235"/>
      <c r="AN1227" s="245"/>
      <c r="AO1227" s="245"/>
      <c r="AP1227" s="245"/>
    </row>
    <row r="1228" spans="1:42" s="167" customFormat="1" thickTop="1" thickBot="1" x14ac:dyDescent="0.25">
      <c r="A1228" s="242"/>
      <c r="B1228" s="184"/>
      <c r="C1228" s="235"/>
      <c r="D1228" s="235"/>
      <c r="E1228" s="243"/>
      <c r="I1228" s="235"/>
      <c r="J1228" s="244"/>
      <c r="L1228" s="182"/>
      <c r="M1228" s="235"/>
      <c r="N1228" s="246"/>
      <c r="O1228" s="246"/>
      <c r="P1228" s="247"/>
      <c r="R1228" s="248"/>
      <c r="Y1228" s="249"/>
      <c r="Z1228" s="250"/>
      <c r="AB1228" s="251"/>
      <c r="AD1228" s="251"/>
      <c r="AF1228" s="251"/>
      <c r="AI1228" s="235"/>
      <c r="AN1228" s="245"/>
      <c r="AO1228" s="245"/>
      <c r="AP1228" s="245"/>
    </row>
    <row r="1229" spans="1:42" s="167" customFormat="1" thickTop="1" thickBot="1" x14ac:dyDescent="0.25">
      <c r="A1229" s="242"/>
      <c r="B1229" s="184"/>
      <c r="C1229" s="235"/>
      <c r="D1229" s="235"/>
      <c r="E1229" s="243"/>
      <c r="I1229" s="235"/>
      <c r="J1229" s="244"/>
      <c r="L1229" s="182"/>
      <c r="M1229" s="235"/>
      <c r="N1229" s="246"/>
      <c r="O1229" s="246"/>
      <c r="P1229" s="247"/>
      <c r="R1229" s="248"/>
      <c r="Y1229" s="249"/>
      <c r="Z1229" s="250"/>
      <c r="AB1229" s="251"/>
      <c r="AD1229" s="251"/>
      <c r="AF1229" s="251"/>
      <c r="AI1229" s="235"/>
      <c r="AN1229" s="245"/>
      <c r="AO1229" s="245"/>
      <c r="AP1229" s="245"/>
    </row>
    <row r="1230" spans="1:42" s="167" customFormat="1" thickTop="1" thickBot="1" x14ac:dyDescent="0.25">
      <c r="A1230" s="242"/>
      <c r="B1230" s="184"/>
      <c r="C1230" s="235"/>
      <c r="D1230" s="235"/>
      <c r="E1230" s="243"/>
      <c r="I1230" s="235"/>
      <c r="J1230" s="244"/>
      <c r="L1230" s="182"/>
      <c r="M1230" s="235"/>
      <c r="N1230" s="246"/>
      <c r="O1230" s="246"/>
      <c r="P1230" s="247"/>
      <c r="R1230" s="248"/>
      <c r="Y1230" s="249"/>
      <c r="Z1230" s="250"/>
      <c r="AB1230" s="251"/>
      <c r="AD1230" s="251"/>
      <c r="AF1230" s="251"/>
      <c r="AI1230" s="235"/>
      <c r="AN1230" s="245"/>
      <c r="AO1230" s="245"/>
      <c r="AP1230" s="245"/>
    </row>
    <row r="1231" spans="1:42" s="167" customFormat="1" thickTop="1" thickBot="1" x14ac:dyDescent="0.25">
      <c r="A1231" s="242"/>
      <c r="B1231" s="184"/>
      <c r="C1231" s="235"/>
      <c r="D1231" s="235"/>
      <c r="E1231" s="243"/>
      <c r="I1231" s="235"/>
      <c r="J1231" s="244"/>
      <c r="L1231" s="182"/>
      <c r="M1231" s="235"/>
      <c r="N1231" s="246"/>
      <c r="O1231" s="246"/>
      <c r="P1231" s="247"/>
      <c r="R1231" s="248"/>
      <c r="Y1231" s="249"/>
      <c r="Z1231" s="250"/>
      <c r="AB1231" s="251"/>
      <c r="AD1231" s="251"/>
      <c r="AF1231" s="251"/>
      <c r="AI1231" s="235"/>
      <c r="AN1231" s="245"/>
      <c r="AO1231" s="245"/>
      <c r="AP1231" s="245"/>
    </row>
    <row r="1232" spans="1:42" s="167" customFormat="1" thickTop="1" thickBot="1" x14ac:dyDescent="0.25">
      <c r="A1232" s="242"/>
      <c r="B1232" s="184"/>
      <c r="C1232" s="235"/>
      <c r="D1232" s="235"/>
      <c r="E1232" s="243"/>
      <c r="I1232" s="235"/>
      <c r="J1232" s="244"/>
      <c r="L1232" s="182"/>
      <c r="M1232" s="235"/>
      <c r="N1232" s="246"/>
      <c r="O1232" s="246"/>
      <c r="P1232" s="247"/>
      <c r="R1232" s="248"/>
      <c r="Y1232" s="249"/>
      <c r="Z1232" s="250"/>
      <c r="AB1232" s="251"/>
      <c r="AD1232" s="251"/>
      <c r="AF1232" s="251"/>
      <c r="AI1232" s="235"/>
      <c r="AN1232" s="245"/>
      <c r="AO1232" s="245"/>
      <c r="AP1232" s="245"/>
    </row>
    <row r="1233" spans="1:42" s="167" customFormat="1" thickTop="1" thickBot="1" x14ac:dyDescent="0.25">
      <c r="A1233" s="242"/>
      <c r="B1233" s="184"/>
      <c r="C1233" s="235"/>
      <c r="D1233" s="235"/>
      <c r="E1233" s="243"/>
      <c r="I1233" s="235"/>
      <c r="J1233" s="244"/>
      <c r="L1233" s="182"/>
      <c r="M1233" s="235"/>
      <c r="N1233" s="246"/>
      <c r="O1233" s="246"/>
      <c r="P1233" s="247"/>
      <c r="R1233" s="248"/>
      <c r="Y1233" s="249"/>
      <c r="Z1233" s="250"/>
      <c r="AB1233" s="251"/>
      <c r="AD1233" s="251"/>
      <c r="AF1233" s="251"/>
      <c r="AI1233" s="235"/>
      <c r="AN1233" s="245"/>
      <c r="AO1233" s="245"/>
      <c r="AP1233" s="245"/>
    </row>
    <row r="1234" spans="1:42" s="167" customFormat="1" thickTop="1" thickBot="1" x14ac:dyDescent="0.25">
      <c r="A1234" s="242"/>
      <c r="B1234" s="184"/>
      <c r="C1234" s="235"/>
      <c r="D1234" s="235"/>
      <c r="E1234" s="243"/>
      <c r="I1234" s="235"/>
      <c r="J1234" s="244"/>
      <c r="L1234" s="182"/>
      <c r="M1234" s="235"/>
      <c r="N1234" s="246"/>
      <c r="O1234" s="246"/>
      <c r="P1234" s="247"/>
      <c r="R1234" s="248"/>
      <c r="Y1234" s="249"/>
      <c r="Z1234" s="250"/>
      <c r="AB1234" s="251"/>
      <c r="AD1234" s="251"/>
      <c r="AF1234" s="251"/>
      <c r="AI1234" s="235"/>
      <c r="AN1234" s="245"/>
      <c r="AO1234" s="245"/>
      <c r="AP1234" s="245"/>
    </row>
    <row r="1235" spans="1:42" s="167" customFormat="1" thickTop="1" thickBot="1" x14ac:dyDescent="0.25">
      <c r="A1235" s="242"/>
      <c r="B1235" s="184"/>
      <c r="C1235" s="235"/>
      <c r="D1235" s="235"/>
      <c r="E1235" s="243"/>
      <c r="I1235" s="235"/>
      <c r="J1235" s="244"/>
      <c r="L1235" s="182"/>
      <c r="M1235" s="235"/>
      <c r="N1235" s="246"/>
      <c r="O1235" s="246"/>
      <c r="P1235" s="247"/>
      <c r="R1235" s="248"/>
      <c r="Y1235" s="249"/>
      <c r="Z1235" s="250"/>
      <c r="AB1235" s="251"/>
      <c r="AD1235" s="251"/>
      <c r="AF1235" s="251"/>
      <c r="AI1235" s="235"/>
      <c r="AN1235" s="245"/>
      <c r="AO1235" s="245"/>
      <c r="AP1235" s="245"/>
    </row>
    <row r="1236" spans="1:42" s="167" customFormat="1" thickTop="1" thickBot="1" x14ac:dyDescent="0.25">
      <c r="A1236" s="242"/>
      <c r="B1236" s="184"/>
      <c r="C1236" s="235"/>
      <c r="D1236" s="235"/>
      <c r="E1236" s="243"/>
      <c r="I1236" s="235"/>
      <c r="J1236" s="244"/>
      <c r="L1236" s="182"/>
      <c r="M1236" s="235"/>
      <c r="N1236" s="246"/>
      <c r="O1236" s="246"/>
      <c r="P1236" s="247"/>
      <c r="R1236" s="248"/>
      <c r="Y1236" s="249"/>
      <c r="Z1236" s="250"/>
      <c r="AB1236" s="251"/>
      <c r="AD1236" s="251"/>
      <c r="AF1236" s="251"/>
      <c r="AI1236" s="235"/>
      <c r="AN1236" s="245"/>
      <c r="AO1236" s="245"/>
      <c r="AP1236" s="245"/>
    </row>
    <row r="1237" spans="1:42" s="167" customFormat="1" thickTop="1" thickBot="1" x14ac:dyDescent="0.25">
      <c r="A1237" s="242"/>
      <c r="B1237" s="184"/>
      <c r="C1237" s="235"/>
      <c r="D1237" s="235"/>
      <c r="E1237" s="243"/>
      <c r="I1237" s="235"/>
      <c r="J1237" s="244"/>
      <c r="L1237" s="182"/>
      <c r="M1237" s="235"/>
      <c r="N1237" s="246"/>
      <c r="O1237" s="246"/>
      <c r="P1237" s="247"/>
      <c r="R1237" s="248"/>
      <c r="Y1237" s="249"/>
      <c r="Z1237" s="250"/>
      <c r="AB1237" s="251"/>
      <c r="AD1237" s="251"/>
      <c r="AF1237" s="251"/>
      <c r="AI1237" s="235"/>
      <c r="AN1237" s="245"/>
      <c r="AO1237" s="245"/>
      <c r="AP1237" s="245"/>
    </row>
    <row r="1238" spans="1:42" s="167" customFormat="1" thickTop="1" thickBot="1" x14ac:dyDescent="0.25">
      <c r="A1238" s="242"/>
      <c r="B1238" s="184"/>
      <c r="C1238" s="235"/>
      <c r="D1238" s="235"/>
      <c r="E1238" s="243"/>
      <c r="I1238" s="235"/>
      <c r="J1238" s="244"/>
      <c r="L1238" s="182"/>
      <c r="M1238" s="235"/>
      <c r="N1238" s="246"/>
      <c r="O1238" s="246"/>
      <c r="P1238" s="247"/>
      <c r="R1238" s="248"/>
      <c r="Y1238" s="249"/>
      <c r="Z1238" s="250"/>
      <c r="AB1238" s="251"/>
      <c r="AD1238" s="251"/>
      <c r="AF1238" s="251"/>
      <c r="AI1238" s="235"/>
      <c r="AN1238" s="245"/>
      <c r="AO1238" s="245"/>
      <c r="AP1238" s="245"/>
    </row>
    <row r="1239" spans="1:42" s="167" customFormat="1" thickTop="1" thickBot="1" x14ac:dyDescent="0.25">
      <c r="A1239" s="242"/>
      <c r="B1239" s="184"/>
      <c r="C1239" s="235"/>
      <c r="D1239" s="235"/>
      <c r="E1239" s="243"/>
      <c r="I1239" s="235"/>
      <c r="J1239" s="244"/>
      <c r="L1239" s="182"/>
      <c r="M1239" s="235"/>
      <c r="N1239" s="246"/>
      <c r="O1239" s="246"/>
      <c r="P1239" s="247"/>
      <c r="R1239" s="248"/>
      <c r="Y1239" s="249"/>
      <c r="Z1239" s="250"/>
      <c r="AB1239" s="251"/>
      <c r="AD1239" s="251"/>
      <c r="AF1239" s="251"/>
      <c r="AI1239" s="235"/>
      <c r="AN1239" s="245"/>
      <c r="AO1239" s="245"/>
      <c r="AP1239" s="245"/>
    </row>
    <row r="1240" spans="1:42" s="167" customFormat="1" thickTop="1" thickBot="1" x14ac:dyDescent="0.25">
      <c r="A1240" s="242"/>
      <c r="B1240" s="184"/>
      <c r="C1240" s="235"/>
      <c r="D1240" s="235"/>
      <c r="E1240" s="243"/>
      <c r="I1240" s="235"/>
      <c r="J1240" s="244"/>
      <c r="L1240" s="182"/>
      <c r="M1240" s="235"/>
      <c r="N1240" s="246"/>
      <c r="O1240" s="246"/>
      <c r="P1240" s="247"/>
      <c r="R1240" s="248"/>
      <c r="Y1240" s="249"/>
      <c r="Z1240" s="250"/>
      <c r="AB1240" s="251"/>
      <c r="AD1240" s="251"/>
      <c r="AF1240" s="251"/>
      <c r="AI1240" s="235"/>
      <c r="AN1240" s="245"/>
      <c r="AO1240" s="245"/>
      <c r="AP1240" s="245"/>
    </row>
    <row r="1241" spans="1:42" s="167" customFormat="1" thickTop="1" thickBot="1" x14ac:dyDescent="0.25">
      <c r="A1241" s="242"/>
      <c r="B1241" s="184"/>
      <c r="C1241" s="235"/>
      <c r="D1241" s="235"/>
      <c r="E1241" s="243"/>
      <c r="I1241" s="235"/>
      <c r="J1241" s="244"/>
      <c r="L1241" s="182"/>
      <c r="M1241" s="235"/>
      <c r="N1241" s="246"/>
      <c r="O1241" s="246"/>
      <c r="P1241" s="247"/>
      <c r="R1241" s="248"/>
      <c r="Y1241" s="249"/>
      <c r="Z1241" s="250"/>
      <c r="AB1241" s="251"/>
      <c r="AD1241" s="251"/>
      <c r="AF1241" s="251"/>
      <c r="AI1241" s="235"/>
      <c r="AN1241" s="245"/>
      <c r="AO1241" s="245"/>
      <c r="AP1241" s="245"/>
    </row>
    <row r="1242" spans="1:42" s="167" customFormat="1" thickTop="1" thickBot="1" x14ac:dyDescent="0.25">
      <c r="A1242" s="242"/>
      <c r="B1242" s="184"/>
      <c r="C1242" s="235"/>
      <c r="D1242" s="235"/>
      <c r="E1242" s="243"/>
      <c r="I1242" s="235"/>
      <c r="J1242" s="244"/>
      <c r="L1242" s="182"/>
      <c r="M1242" s="235"/>
      <c r="N1242" s="246"/>
      <c r="O1242" s="246"/>
      <c r="P1242" s="247"/>
      <c r="R1242" s="248"/>
      <c r="Y1242" s="249"/>
      <c r="Z1242" s="250"/>
      <c r="AB1242" s="251"/>
      <c r="AD1242" s="251"/>
      <c r="AF1242" s="251"/>
      <c r="AI1242" s="235"/>
      <c r="AN1242" s="245"/>
      <c r="AO1242" s="245"/>
      <c r="AP1242" s="245"/>
    </row>
    <row r="1243" spans="1:42" s="167" customFormat="1" thickTop="1" thickBot="1" x14ac:dyDescent="0.25">
      <c r="A1243" s="242"/>
      <c r="B1243" s="184"/>
      <c r="C1243" s="235"/>
      <c r="D1243" s="235"/>
      <c r="E1243" s="243"/>
      <c r="I1243" s="235"/>
      <c r="J1243" s="244"/>
      <c r="L1243" s="182"/>
      <c r="M1243" s="235"/>
      <c r="N1243" s="246"/>
      <c r="O1243" s="246"/>
      <c r="P1243" s="247"/>
      <c r="R1243" s="248"/>
      <c r="Y1243" s="249"/>
      <c r="Z1243" s="250"/>
      <c r="AB1243" s="251"/>
      <c r="AD1243" s="251"/>
      <c r="AF1243" s="251"/>
      <c r="AI1243" s="235"/>
      <c r="AN1243" s="245"/>
      <c r="AO1243" s="245"/>
      <c r="AP1243" s="245"/>
    </row>
    <row r="1244" spans="1:42" s="167" customFormat="1" thickTop="1" thickBot="1" x14ac:dyDescent="0.25">
      <c r="A1244" s="242"/>
      <c r="B1244" s="184"/>
      <c r="C1244" s="235"/>
      <c r="D1244" s="235"/>
      <c r="E1244" s="243"/>
      <c r="I1244" s="235"/>
      <c r="J1244" s="244"/>
      <c r="L1244" s="182"/>
      <c r="M1244" s="235"/>
      <c r="N1244" s="246"/>
      <c r="O1244" s="246"/>
      <c r="P1244" s="247"/>
      <c r="R1244" s="248"/>
      <c r="Y1244" s="249"/>
      <c r="Z1244" s="250"/>
      <c r="AB1244" s="251"/>
      <c r="AD1244" s="251"/>
      <c r="AF1244" s="251"/>
      <c r="AI1244" s="235"/>
      <c r="AN1244" s="245"/>
      <c r="AO1244" s="245"/>
      <c r="AP1244" s="245"/>
    </row>
    <row r="1245" spans="1:42" s="167" customFormat="1" thickTop="1" thickBot="1" x14ac:dyDescent="0.25">
      <c r="A1245" s="242"/>
      <c r="B1245" s="184"/>
      <c r="C1245" s="235"/>
      <c r="D1245" s="235"/>
      <c r="E1245" s="243"/>
      <c r="I1245" s="235"/>
      <c r="J1245" s="244"/>
      <c r="L1245" s="182"/>
      <c r="M1245" s="235"/>
      <c r="N1245" s="246"/>
      <c r="O1245" s="246"/>
      <c r="P1245" s="247"/>
      <c r="R1245" s="248"/>
      <c r="Y1245" s="249"/>
      <c r="Z1245" s="250"/>
      <c r="AB1245" s="251"/>
      <c r="AD1245" s="251"/>
      <c r="AF1245" s="251"/>
      <c r="AI1245" s="235"/>
      <c r="AN1245" s="245"/>
      <c r="AO1245" s="245"/>
      <c r="AP1245" s="245"/>
    </row>
    <row r="1246" spans="1:42" s="167" customFormat="1" thickTop="1" thickBot="1" x14ac:dyDescent="0.25">
      <c r="A1246" s="242"/>
      <c r="B1246" s="184"/>
      <c r="C1246" s="235"/>
      <c r="D1246" s="235"/>
      <c r="E1246" s="243"/>
      <c r="I1246" s="235"/>
      <c r="J1246" s="244"/>
      <c r="L1246" s="182"/>
      <c r="M1246" s="235"/>
      <c r="N1246" s="246"/>
      <c r="O1246" s="246"/>
      <c r="P1246" s="247"/>
      <c r="R1246" s="248"/>
      <c r="Y1246" s="249"/>
      <c r="Z1246" s="250"/>
      <c r="AB1246" s="251"/>
      <c r="AD1246" s="251"/>
      <c r="AF1246" s="251"/>
      <c r="AI1246" s="235"/>
      <c r="AN1246" s="245"/>
      <c r="AO1246" s="245"/>
      <c r="AP1246" s="245"/>
    </row>
    <row r="1247" spans="1:42" s="167" customFormat="1" thickTop="1" thickBot="1" x14ac:dyDescent="0.25">
      <c r="A1247" s="242"/>
      <c r="B1247" s="184"/>
      <c r="C1247" s="235"/>
      <c r="D1247" s="235"/>
      <c r="E1247" s="243"/>
      <c r="I1247" s="235"/>
      <c r="J1247" s="244"/>
      <c r="L1247" s="182"/>
      <c r="M1247" s="235"/>
      <c r="N1247" s="246"/>
      <c r="O1247" s="246"/>
      <c r="P1247" s="247"/>
      <c r="R1247" s="248"/>
      <c r="Y1247" s="249"/>
      <c r="Z1247" s="250"/>
      <c r="AB1247" s="251"/>
      <c r="AD1247" s="251"/>
      <c r="AF1247" s="251"/>
      <c r="AI1247" s="235"/>
      <c r="AN1247" s="245"/>
      <c r="AO1247" s="245"/>
      <c r="AP1247" s="245"/>
    </row>
    <row r="1248" spans="1:42" s="167" customFormat="1" thickTop="1" thickBot="1" x14ac:dyDescent="0.25">
      <c r="A1248" s="242"/>
      <c r="B1248" s="184"/>
      <c r="C1248" s="235"/>
      <c r="D1248" s="235"/>
      <c r="E1248" s="243"/>
      <c r="I1248" s="235"/>
      <c r="J1248" s="244"/>
      <c r="L1248" s="182"/>
      <c r="M1248" s="235"/>
      <c r="N1248" s="246"/>
      <c r="O1248" s="246"/>
      <c r="P1248" s="247"/>
      <c r="R1248" s="248"/>
      <c r="Y1248" s="249"/>
      <c r="Z1248" s="250"/>
      <c r="AB1248" s="251"/>
      <c r="AD1248" s="251"/>
      <c r="AF1248" s="251"/>
      <c r="AI1248" s="235"/>
      <c r="AN1248" s="245"/>
      <c r="AO1248" s="245"/>
      <c r="AP1248" s="245"/>
    </row>
    <row r="1249" spans="1:42" s="167" customFormat="1" thickTop="1" thickBot="1" x14ac:dyDescent="0.25">
      <c r="A1249" s="242"/>
      <c r="B1249" s="184"/>
      <c r="C1249" s="235"/>
      <c r="D1249" s="235"/>
      <c r="E1249" s="243"/>
      <c r="I1249" s="235"/>
      <c r="J1249" s="244"/>
      <c r="L1249" s="182"/>
      <c r="M1249" s="235"/>
      <c r="N1249" s="246"/>
      <c r="O1249" s="246"/>
      <c r="P1249" s="247"/>
      <c r="R1249" s="248"/>
      <c r="Y1249" s="249"/>
      <c r="Z1249" s="250"/>
      <c r="AB1249" s="251"/>
      <c r="AD1249" s="251"/>
      <c r="AF1249" s="251"/>
      <c r="AI1249" s="235"/>
      <c r="AN1249" s="245"/>
      <c r="AO1249" s="245"/>
      <c r="AP1249" s="245"/>
    </row>
    <row r="1250" spans="1:42" s="167" customFormat="1" thickTop="1" thickBot="1" x14ac:dyDescent="0.25">
      <c r="A1250" s="242"/>
      <c r="B1250" s="184"/>
      <c r="C1250" s="235"/>
      <c r="D1250" s="235"/>
      <c r="E1250" s="243"/>
      <c r="I1250" s="235"/>
      <c r="J1250" s="244"/>
      <c r="L1250" s="182"/>
      <c r="M1250" s="235"/>
      <c r="N1250" s="246"/>
      <c r="O1250" s="246"/>
      <c r="P1250" s="247"/>
      <c r="R1250" s="248"/>
      <c r="Y1250" s="249"/>
      <c r="Z1250" s="250"/>
      <c r="AB1250" s="251"/>
      <c r="AD1250" s="251"/>
      <c r="AF1250" s="251"/>
      <c r="AI1250" s="235"/>
      <c r="AN1250" s="245"/>
      <c r="AO1250" s="245"/>
      <c r="AP1250" s="245"/>
    </row>
    <row r="1251" spans="1:42" s="167" customFormat="1" thickTop="1" thickBot="1" x14ac:dyDescent="0.25">
      <c r="A1251" s="242"/>
      <c r="B1251" s="184"/>
      <c r="C1251" s="235"/>
      <c r="D1251" s="235"/>
      <c r="E1251" s="243"/>
      <c r="I1251" s="235"/>
      <c r="J1251" s="244"/>
      <c r="L1251" s="182"/>
      <c r="M1251" s="235"/>
      <c r="N1251" s="246"/>
      <c r="O1251" s="246"/>
      <c r="P1251" s="247"/>
      <c r="R1251" s="248"/>
      <c r="Y1251" s="249"/>
      <c r="Z1251" s="250"/>
      <c r="AB1251" s="251"/>
      <c r="AD1251" s="251"/>
      <c r="AF1251" s="251"/>
      <c r="AI1251" s="235"/>
      <c r="AN1251" s="245"/>
      <c r="AO1251" s="245"/>
      <c r="AP1251" s="245"/>
    </row>
    <row r="1252" spans="1:42" s="167" customFormat="1" thickTop="1" thickBot="1" x14ac:dyDescent="0.25">
      <c r="A1252" s="242"/>
      <c r="B1252" s="184"/>
      <c r="C1252" s="235"/>
      <c r="D1252" s="235"/>
      <c r="E1252" s="243"/>
      <c r="I1252" s="235"/>
      <c r="J1252" s="244"/>
      <c r="L1252" s="182"/>
      <c r="M1252" s="235"/>
      <c r="N1252" s="246"/>
      <c r="O1252" s="246"/>
      <c r="P1252" s="247"/>
      <c r="R1252" s="248"/>
      <c r="Y1252" s="249"/>
      <c r="Z1252" s="250"/>
      <c r="AB1252" s="251"/>
      <c r="AD1252" s="251"/>
      <c r="AF1252" s="251"/>
      <c r="AI1252" s="235"/>
      <c r="AN1252" s="245"/>
      <c r="AO1252" s="245"/>
      <c r="AP1252" s="245"/>
    </row>
    <row r="1253" spans="1:42" s="167" customFormat="1" thickTop="1" thickBot="1" x14ac:dyDescent="0.25">
      <c r="A1253" s="242"/>
      <c r="B1253" s="184"/>
      <c r="C1253" s="235"/>
      <c r="D1253" s="235"/>
      <c r="E1253" s="243"/>
      <c r="I1253" s="235"/>
      <c r="J1253" s="244"/>
      <c r="L1253" s="182"/>
      <c r="M1253" s="235"/>
      <c r="N1253" s="246"/>
      <c r="O1253" s="246"/>
      <c r="P1253" s="247"/>
      <c r="R1253" s="248"/>
      <c r="Y1253" s="249"/>
      <c r="Z1253" s="250"/>
      <c r="AB1253" s="251"/>
      <c r="AD1253" s="251"/>
      <c r="AF1253" s="251"/>
      <c r="AI1253" s="235"/>
      <c r="AN1253" s="245"/>
      <c r="AO1253" s="245"/>
      <c r="AP1253" s="245"/>
    </row>
    <row r="1254" spans="1:42" s="167" customFormat="1" thickTop="1" thickBot="1" x14ac:dyDescent="0.25">
      <c r="A1254" s="242"/>
      <c r="B1254" s="184"/>
      <c r="C1254" s="235"/>
      <c r="D1254" s="235"/>
      <c r="E1254" s="243"/>
      <c r="I1254" s="235"/>
      <c r="J1254" s="244"/>
      <c r="L1254" s="182"/>
      <c r="M1254" s="235"/>
      <c r="N1254" s="246"/>
      <c r="O1254" s="246"/>
      <c r="P1254" s="247"/>
      <c r="R1254" s="248"/>
      <c r="Y1254" s="249"/>
      <c r="Z1254" s="250"/>
      <c r="AB1254" s="251"/>
      <c r="AD1254" s="251"/>
      <c r="AF1254" s="251"/>
      <c r="AI1254" s="235"/>
      <c r="AN1254" s="245"/>
      <c r="AO1254" s="245"/>
      <c r="AP1254" s="245"/>
    </row>
    <row r="1255" spans="1:42" s="167" customFormat="1" thickTop="1" thickBot="1" x14ac:dyDescent="0.25">
      <c r="A1255" s="242"/>
      <c r="B1255" s="184"/>
      <c r="C1255" s="235"/>
      <c r="D1255" s="235"/>
      <c r="E1255" s="243"/>
      <c r="I1255" s="235"/>
      <c r="J1255" s="244"/>
      <c r="L1255" s="182"/>
      <c r="M1255" s="235"/>
      <c r="N1255" s="246"/>
      <c r="O1255" s="246"/>
      <c r="P1255" s="247"/>
      <c r="R1255" s="248"/>
      <c r="Y1255" s="249"/>
      <c r="Z1255" s="250"/>
      <c r="AB1255" s="251"/>
      <c r="AD1255" s="251"/>
      <c r="AF1255" s="251"/>
      <c r="AI1255" s="235"/>
      <c r="AN1255" s="245"/>
      <c r="AO1255" s="245"/>
      <c r="AP1255" s="245"/>
    </row>
    <row r="1256" spans="1:42" s="167" customFormat="1" thickTop="1" thickBot="1" x14ac:dyDescent="0.25">
      <c r="A1256" s="242"/>
      <c r="B1256" s="184"/>
      <c r="C1256" s="235"/>
      <c r="D1256" s="235"/>
      <c r="E1256" s="243"/>
      <c r="I1256" s="235"/>
      <c r="J1256" s="244"/>
      <c r="L1256" s="182"/>
      <c r="M1256" s="235"/>
      <c r="N1256" s="246"/>
      <c r="O1256" s="246"/>
      <c r="P1256" s="247"/>
      <c r="R1256" s="248"/>
      <c r="Y1256" s="249"/>
      <c r="Z1256" s="250"/>
      <c r="AB1256" s="251"/>
      <c r="AD1256" s="251"/>
      <c r="AF1256" s="251"/>
      <c r="AI1256" s="235"/>
      <c r="AN1256" s="245"/>
      <c r="AO1256" s="245"/>
      <c r="AP1256" s="245"/>
    </row>
    <row r="1257" spans="1:42" s="167" customFormat="1" thickTop="1" thickBot="1" x14ac:dyDescent="0.25">
      <c r="A1257" s="242"/>
      <c r="B1257" s="184"/>
      <c r="C1257" s="235"/>
      <c r="D1257" s="235"/>
      <c r="E1257" s="243"/>
      <c r="I1257" s="235"/>
      <c r="J1257" s="244"/>
      <c r="L1257" s="182"/>
      <c r="M1257" s="235"/>
      <c r="N1257" s="246"/>
      <c r="O1257" s="246"/>
      <c r="P1257" s="247"/>
      <c r="R1257" s="248"/>
      <c r="Y1257" s="249"/>
      <c r="Z1257" s="250"/>
      <c r="AB1257" s="251"/>
      <c r="AD1257" s="251"/>
      <c r="AF1257" s="251"/>
      <c r="AI1257" s="235"/>
      <c r="AN1257" s="245"/>
      <c r="AO1257" s="245"/>
      <c r="AP1257" s="245"/>
    </row>
    <row r="1258" spans="1:42" s="167" customFormat="1" thickTop="1" thickBot="1" x14ac:dyDescent="0.25">
      <c r="A1258" s="242"/>
      <c r="B1258" s="184"/>
      <c r="C1258" s="235"/>
      <c r="D1258" s="235"/>
      <c r="E1258" s="243"/>
      <c r="I1258" s="235"/>
      <c r="J1258" s="244"/>
      <c r="L1258" s="182"/>
      <c r="M1258" s="235"/>
      <c r="N1258" s="246"/>
      <c r="O1258" s="246"/>
      <c r="P1258" s="247"/>
      <c r="R1258" s="248"/>
      <c r="Y1258" s="249"/>
      <c r="Z1258" s="250"/>
      <c r="AB1258" s="251"/>
      <c r="AD1258" s="251"/>
      <c r="AF1258" s="251"/>
      <c r="AI1258" s="235"/>
      <c r="AN1258" s="245"/>
      <c r="AO1258" s="245"/>
      <c r="AP1258" s="245"/>
    </row>
    <row r="1259" spans="1:42" s="167" customFormat="1" thickTop="1" thickBot="1" x14ac:dyDescent="0.25">
      <c r="A1259" s="242"/>
      <c r="B1259" s="184"/>
      <c r="C1259" s="235"/>
      <c r="D1259" s="235"/>
      <c r="E1259" s="243"/>
      <c r="I1259" s="235"/>
      <c r="J1259" s="244"/>
      <c r="L1259" s="182"/>
      <c r="M1259" s="235"/>
      <c r="N1259" s="246"/>
      <c r="O1259" s="246"/>
      <c r="P1259" s="247"/>
      <c r="R1259" s="248"/>
      <c r="Y1259" s="249"/>
      <c r="Z1259" s="250"/>
      <c r="AB1259" s="251"/>
      <c r="AD1259" s="251"/>
      <c r="AF1259" s="251"/>
      <c r="AI1259" s="235"/>
      <c r="AN1259" s="245"/>
      <c r="AO1259" s="245"/>
      <c r="AP1259" s="245"/>
    </row>
    <row r="1260" spans="1:42" s="167" customFormat="1" thickTop="1" thickBot="1" x14ac:dyDescent="0.25">
      <c r="A1260" s="242"/>
      <c r="B1260" s="184"/>
      <c r="C1260" s="235"/>
      <c r="D1260" s="235"/>
      <c r="E1260" s="243"/>
      <c r="I1260" s="235"/>
      <c r="J1260" s="244"/>
      <c r="L1260" s="182"/>
      <c r="M1260" s="235"/>
      <c r="N1260" s="246"/>
      <c r="O1260" s="246"/>
      <c r="P1260" s="247"/>
      <c r="R1260" s="248"/>
      <c r="Y1260" s="249"/>
      <c r="Z1260" s="250"/>
      <c r="AB1260" s="251"/>
      <c r="AD1260" s="251"/>
      <c r="AF1260" s="251"/>
      <c r="AI1260" s="235"/>
      <c r="AN1260" s="245"/>
      <c r="AO1260" s="245"/>
      <c r="AP1260" s="245"/>
    </row>
    <row r="1261" spans="1:42" s="167" customFormat="1" thickTop="1" thickBot="1" x14ac:dyDescent="0.25">
      <c r="A1261" s="242"/>
      <c r="B1261" s="184"/>
      <c r="C1261" s="235"/>
      <c r="D1261" s="235"/>
      <c r="E1261" s="243"/>
      <c r="I1261" s="235"/>
      <c r="J1261" s="244"/>
      <c r="L1261" s="182"/>
      <c r="M1261" s="235"/>
      <c r="N1261" s="246"/>
      <c r="O1261" s="246"/>
      <c r="P1261" s="247"/>
      <c r="R1261" s="248"/>
      <c r="Y1261" s="249"/>
      <c r="Z1261" s="250"/>
      <c r="AB1261" s="251"/>
      <c r="AD1261" s="251"/>
      <c r="AF1261" s="251"/>
      <c r="AI1261" s="235"/>
      <c r="AN1261" s="245"/>
      <c r="AO1261" s="245"/>
      <c r="AP1261" s="245"/>
    </row>
    <row r="1262" spans="1:42" s="167" customFormat="1" thickTop="1" thickBot="1" x14ac:dyDescent="0.25">
      <c r="A1262" s="242"/>
      <c r="B1262" s="184"/>
      <c r="C1262" s="235"/>
      <c r="D1262" s="235"/>
      <c r="E1262" s="243"/>
      <c r="I1262" s="235"/>
      <c r="J1262" s="244"/>
      <c r="L1262" s="182"/>
      <c r="M1262" s="235"/>
      <c r="N1262" s="246"/>
      <c r="O1262" s="246"/>
      <c r="P1262" s="247"/>
      <c r="R1262" s="248"/>
      <c r="Y1262" s="249"/>
      <c r="Z1262" s="250"/>
      <c r="AB1262" s="251"/>
      <c r="AD1262" s="251"/>
      <c r="AF1262" s="251"/>
      <c r="AI1262" s="235"/>
      <c r="AN1262" s="245"/>
      <c r="AO1262" s="245"/>
      <c r="AP1262" s="245"/>
    </row>
    <row r="1263" spans="1:42" s="167" customFormat="1" thickTop="1" thickBot="1" x14ac:dyDescent="0.25">
      <c r="A1263" s="242"/>
      <c r="B1263" s="184"/>
      <c r="C1263" s="235"/>
      <c r="D1263" s="235"/>
      <c r="E1263" s="243"/>
      <c r="I1263" s="235"/>
      <c r="J1263" s="244"/>
      <c r="L1263" s="182"/>
      <c r="M1263" s="235"/>
      <c r="N1263" s="246"/>
      <c r="O1263" s="246"/>
      <c r="P1263" s="247"/>
      <c r="R1263" s="248"/>
      <c r="Y1263" s="249"/>
      <c r="Z1263" s="250"/>
      <c r="AB1263" s="251"/>
      <c r="AD1263" s="251"/>
      <c r="AF1263" s="251"/>
      <c r="AI1263" s="235"/>
      <c r="AN1263" s="245"/>
      <c r="AO1263" s="245"/>
      <c r="AP1263" s="245"/>
    </row>
    <row r="1264" spans="1:42" s="167" customFormat="1" thickTop="1" thickBot="1" x14ac:dyDescent="0.25">
      <c r="A1264" s="242"/>
      <c r="B1264" s="184"/>
      <c r="C1264" s="235"/>
      <c r="D1264" s="235"/>
      <c r="E1264" s="243"/>
      <c r="I1264" s="235"/>
      <c r="J1264" s="244"/>
      <c r="L1264" s="182"/>
      <c r="M1264" s="235"/>
      <c r="N1264" s="246"/>
      <c r="O1264" s="246"/>
      <c r="P1264" s="247"/>
      <c r="R1264" s="248"/>
      <c r="Y1264" s="249"/>
      <c r="Z1264" s="250"/>
      <c r="AB1264" s="251"/>
      <c r="AD1264" s="251"/>
      <c r="AF1264" s="251"/>
      <c r="AI1264" s="235"/>
      <c r="AN1264" s="245"/>
      <c r="AO1264" s="245"/>
      <c r="AP1264" s="245"/>
    </row>
    <row r="1265" spans="1:42" s="167" customFormat="1" thickTop="1" thickBot="1" x14ac:dyDescent="0.25">
      <c r="A1265" s="242"/>
      <c r="B1265" s="184"/>
      <c r="C1265" s="235"/>
      <c r="D1265" s="235"/>
      <c r="E1265" s="243"/>
      <c r="I1265" s="235"/>
      <c r="J1265" s="244"/>
      <c r="L1265" s="182"/>
      <c r="M1265" s="235"/>
      <c r="N1265" s="246"/>
      <c r="O1265" s="246"/>
      <c r="P1265" s="247"/>
      <c r="R1265" s="248"/>
      <c r="Y1265" s="249"/>
      <c r="Z1265" s="250"/>
      <c r="AB1265" s="251"/>
      <c r="AD1265" s="251"/>
      <c r="AF1265" s="251"/>
      <c r="AI1265" s="235"/>
      <c r="AN1265" s="245"/>
      <c r="AO1265" s="245"/>
      <c r="AP1265" s="245"/>
    </row>
    <row r="1266" spans="1:42" s="167" customFormat="1" thickTop="1" thickBot="1" x14ac:dyDescent="0.25">
      <c r="A1266" s="242"/>
      <c r="B1266" s="184"/>
      <c r="C1266" s="235"/>
      <c r="D1266" s="235"/>
      <c r="E1266" s="243"/>
      <c r="I1266" s="235"/>
      <c r="J1266" s="244"/>
      <c r="L1266" s="182"/>
      <c r="M1266" s="235"/>
      <c r="N1266" s="246"/>
      <c r="O1266" s="246"/>
      <c r="P1266" s="247"/>
      <c r="R1266" s="248"/>
      <c r="Y1266" s="249"/>
      <c r="Z1266" s="250"/>
      <c r="AB1266" s="251"/>
      <c r="AD1266" s="251"/>
      <c r="AF1266" s="251"/>
      <c r="AI1266" s="235"/>
      <c r="AN1266" s="245"/>
      <c r="AO1266" s="245"/>
      <c r="AP1266" s="245"/>
    </row>
    <row r="1267" spans="1:42" s="167" customFormat="1" thickTop="1" thickBot="1" x14ac:dyDescent="0.25">
      <c r="A1267" s="242"/>
      <c r="B1267" s="184"/>
      <c r="C1267" s="235"/>
      <c r="D1267" s="235"/>
      <c r="E1267" s="243"/>
      <c r="I1267" s="235"/>
      <c r="J1267" s="244"/>
      <c r="L1267" s="182"/>
      <c r="M1267" s="235"/>
      <c r="N1267" s="246"/>
      <c r="O1267" s="246"/>
      <c r="P1267" s="247"/>
      <c r="R1267" s="248"/>
      <c r="Y1267" s="249"/>
      <c r="Z1267" s="250"/>
      <c r="AB1267" s="251"/>
      <c r="AD1267" s="251"/>
      <c r="AF1267" s="251"/>
      <c r="AI1267" s="235"/>
      <c r="AN1267" s="245"/>
      <c r="AO1267" s="245"/>
      <c r="AP1267" s="245"/>
    </row>
    <row r="1268" spans="1:42" s="167" customFormat="1" thickTop="1" thickBot="1" x14ac:dyDescent="0.25">
      <c r="A1268" s="242"/>
      <c r="B1268" s="184"/>
      <c r="C1268" s="235"/>
      <c r="D1268" s="235"/>
      <c r="E1268" s="243"/>
      <c r="I1268" s="235"/>
      <c r="J1268" s="244"/>
      <c r="L1268" s="182"/>
      <c r="M1268" s="235"/>
      <c r="N1268" s="246"/>
      <c r="O1268" s="246"/>
      <c r="P1268" s="247"/>
      <c r="R1268" s="248"/>
      <c r="Y1268" s="249"/>
      <c r="Z1268" s="250"/>
      <c r="AB1268" s="251"/>
      <c r="AD1268" s="251"/>
      <c r="AF1268" s="251"/>
      <c r="AI1268" s="235"/>
      <c r="AN1268" s="245"/>
      <c r="AO1268" s="245"/>
      <c r="AP1268" s="245"/>
    </row>
    <row r="1269" spans="1:42" s="167" customFormat="1" thickTop="1" thickBot="1" x14ac:dyDescent="0.25">
      <c r="A1269" s="242"/>
      <c r="B1269" s="184"/>
      <c r="C1269" s="235"/>
      <c r="D1269" s="235"/>
      <c r="E1269" s="243"/>
      <c r="I1269" s="235"/>
      <c r="J1269" s="244"/>
      <c r="L1269" s="182"/>
      <c r="M1269" s="235"/>
      <c r="N1269" s="246"/>
      <c r="O1269" s="246"/>
      <c r="P1269" s="247"/>
      <c r="R1269" s="248"/>
      <c r="Y1269" s="249"/>
      <c r="Z1269" s="250"/>
      <c r="AB1269" s="251"/>
      <c r="AD1269" s="251"/>
      <c r="AF1269" s="251"/>
      <c r="AI1269" s="235"/>
      <c r="AN1269" s="245"/>
      <c r="AO1269" s="245"/>
      <c r="AP1269" s="245"/>
    </row>
    <row r="1270" spans="1:42" s="167" customFormat="1" thickTop="1" thickBot="1" x14ac:dyDescent="0.25">
      <c r="A1270" s="242"/>
      <c r="B1270" s="184"/>
      <c r="C1270" s="235"/>
      <c r="D1270" s="235"/>
      <c r="E1270" s="243"/>
      <c r="I1270" s="235"/>
      <c r="J1270" s="244"/>
      <c r="L1270" s="182"/>
      <c r="M1270" s="235"/>
      <c r="N1270" s="246"/>
      <c r="O1270" s="246"/>
      <c r="P1270" s="247"/>
      <c r="R1270" s="248"/>
      <c r="Y1270" s="249"/>
      <c r="Z1270" s="250"/>
      <c r="AB1270" s="251"/>
      <c r="AD1270" s="251"/>
      <c r="AF1270" s="251"/>
      <c r="AI1270" s="235"/>
      <c r="AN1270" s="245"/>
      <c r="AO1270" s="245"/>
      <c r="AP1270" s="245"/>
    </row>
    <row r="1271" spans="1:42" s="167" customFormat="1" thickTop="1" thickBot="1" x14ac:dyDescent="0.25">
      <c r="A1271" s="242"/>
      <c r="B1271" s="184"/>
      <c r="C1271" s="235"/>
      <c r="D1271" s="235"/>
      <c r="E1271" s="243"/>
      <c r="I1271" s="235"/>
      <c r="J1271" s="244"/>
      <c r="L1271" s="182"/>
      <c r="M1271" s="235"/>
      <c r="N1271" s="246"/>
      <c r="O1271" s="246"/>
      <c r="P1271" s="247"/>
      <c r="R1271" s="248"/>
      <c r="Y1271" s="249"/>
      <c r="Z1271" s="250"/>
      <c r="AB1271" s="251"/>
      <c r="AD1271" s="251"/>
      <c r="AF1271" s="251"/>
      <c r="AI1271" s="235"/>
      <c r="AN1271" s="245"/>
      <c r="AO1271" s="245"/>
      <c r="AP1271" s="245"/>
    </row>
    <row r="1272" spans="1:42" s="167" customFormat="1" thickTop="1" thickBot="1" x14ac:dyDescent="0.25">
      <c r="A1272" s="242"/>
      <c r="B1272" s="184"/>
      <c r="C1272" s="235"/>
      <c r="D1272" s="235"/>
      <c r="E1272" s="243"/>
      <c r="I1272" s="235"/>
      <c r="J1272" s="244"/>
      <c r="L1272" s="182"/>
      <c r="M1272" s="235"/>
      <c r="N1272" s="246"/>
      <c r="O1272" s="246"/>
      <c r="P1272" s="247"/>
      <c r="R1272" s="248"/>
      <c r="Y1272" s="249"/>
      <c r="Z1272" s="250"/>
      <c r="AB1272" s="251"/>
      <c r="AD1272" s="251"/>
      <c r="AF1272" s="251"/>
      <c r="AI1272" s="235"/>
      <c r="AN1272" s="245"/>
      <c r="AO1272" s="245"/>
      <c r="AP1272" s="245"/>
    </row>
    <row r="1273" spans="1:42" s="167" customFormat="1" thickTop="1" thickBot="1" x14ac:dyDescent="0.25">
      <c r="A1273" s="242"/>
      <c r="B1273" s="184"/>
      <c r="C1273" s="235"/>
      <c r="D1273" s="235"/>
      <c r="E1273" s="243"/>
      <c r="I1273" s="235"/>
      <c r="J1273" s="244"/>
      <c r="L1273" s="182"/>
      <c r="M1273" s="235"/>
      <c r="N1273" s="246"/>
      <c r="O1273" s="246"/>
      <c r="P1273" s="247"/>
      <c r="R1273" s="248"/>
      <c r="Y1273" s="249"/>
      <c r="Z1273" s="250"/>
      <c r="AB1273" s="251"/>
      <c r="AD1273" s="251"/>
      <c r="AF1273" s="251"/>
      <c r="AI1273" s="235"/>
      <c r="AN1273" s="245"/>
      <c r="AO1273" s="245"/>
      <c r="AP1273" s="245"/>
    </row>
    <row r="1274" spans="1:42" s="167" customFormat="1" thickTop="1" thickBot="1" x14ac:dyDescent="0.25">
      <c r="A1274" s="242"/>
      <c r="B1274" s="184"/>
      <c r="C1274" s="235"/>
      <c r="D1274" s="235"/>
      <c r="E1274" s="243"/>
      <c r="I1274" s="235"/>
      <c r="J1274" s="244"/>
      <c r="L1274" s="182"/>
      <c r="M1274" s="235"/>
      <c r="N1274" s="246"/>
      <c r="O1274" s="246"/>
      <c r="P1274" s="247"/>
      <c r="R1274" s="248"/>
      <c r="Y1274" s="249"/>
      <c r="Z1274" s="250"/>
      <c r="AB1274" s="251"/>
      <c r="AD1274" s="251"/>
      <c r="AF1274" s="251"/>
      <c r="AI1274" s="235"/>
      <c r="AN1274" s="245"/>
      <c r="AO1274" s="245"/>
      <c r="AP1274" s="245"/>
    </row>
    <row r="1275" spans="1:42" s="167" customFormat="1" thickTop="1" thickBot="1" x14ac:dyDescent="0.25">
      <c r="A1275" s="242"/>
      <c r="B1275" s="184"/>
      <c r="C1275" s="235"/>
      <c r="D1275" s="235"/>
      <c r="E1275" s="243"/>
      <c r="I1275" s="235"/>
      <c r="J1275" s="244"/>
      <c r="L1275" s="182"/>
      <c r="M1275" s="235"/>
      <c r="N1275" s="246"/>
      <c r="O1275" s="246"/>
      <c r="P1275" s="247"/>
      <c r="R1275" s="248"/>
      <c r="Y1275" s="249"/>
      <c r="Z1275" s="250"/>
      <c r="AB1275" s="251"/>
      <c r="AD1275" s="251"/>
      <c r="AF1275" s="251"/>
      <c r="AI1275" s="235"/>
      <c r="AN1275" s="245"/>
      <c r="AO1275" s="245"/>
      <c r="AP1275" s="245"/>
    </row>
    <row r="1276" spans="1:42" s="167" customFormat="1" thickTop="1" thickBot="1" x14ac:dyDescent="0.25">
      <c r="A1276" s="242"/>
      <c r="B1276" s="184"/>
      <c r="C1276" s="235"/>
      <c r="D1276" s="235"/>
      <c r="E1276" s="243"/>
      <c r="I1276" s="235"/>
      <c r="J1276" s="244"/>
      <c r="L1276" s="182"/>
      <c r="M1276" s="235"/>
      <c r="N1276" s="246"/>
      <c r="O1276" s="246"/>
      <c r="P1276" s="247"/>
      <c r="R1276" s="248"/>
      <c r="Y1276" s="249"/>
      <c r="Z1276" s="250"/>
      <c r="AB1276" s="251"/>
      <c r="AD1276" s="251"/>
      <c r="AF1276" s="251"/>
      <c r="AI1276" s="235"/>
      <c r="AN1276" s="245"/>
      <c r="AO1276" s="245"/>
      <c r="AP1276" s="245"/>
    </row>
    <row r="1277" spans="1:42" s="167" customFormat="1" thickTop="1" thickBot="1" x14ac:dyDescent="0.25">
      <c r="A1277" s="242"/>
      <c r="B1277" s="184"/>
      <c r="C1277" s="235"/>
      <c r="D1277" s="235"/>
      <c r="E1277" s="243"/>
      <c r="I1277" s="235"/>
      <c r="J1277" s="244"/>
      <c r="L1277" s="182"/>
      <c r="M1277" s="235"/>
      <c r="N1277" s="246"/>
      <c r="O1277" s="246"/>
      <c r="P1277" s="247"/>
      <c r="R1277" s="248"/>
      <c r="Y1277" s="249"/>
      <c r="Z1277" s="250"/>
      <c r="AB1277" s="251"/>
      <c r="AD1277" s="251"/>
      <c r="AF1277" s="251"/>
      <c r="AI1277" s="235"/>
      <c r="AN1277" s="245"/>
      <c r="AO1277" s="245"/>
      <c r="AP1277" s="245"/>
    </row>
    <row r="1278" spans="1:42" s="167" customFormat="1" thickTop="1" thickBot="1" x14ac:dyDescent="0.25">
      <c r="A1278" s="242"/>
      <c r="B1278" s="184"/>
      <c r="C1278" s="235"/>
      <c r="D1278" s="235"/>
      <c r="E1278" s="243"/>
      <c r="I1278" s="235"/>
      <c r="J1278" s="244"/>
      <c r="L1278" s="182"/>
      <c r="M1278" s="235"/>
      <c r="N1278" s="246"/>
      <c r="O1278" s="246"/>
      <c r="P1278" s="247"/>
      <c r="R1278" s="248"/>
      <c r="Y1278" s="249"/>
      <c r="Z1278" s="250"/>
      <c r="AB1278" s="251"/>
      <c r="AD1278" s="251"/>
      <c r="AF1278" s="251"/>
      <c r="AI1278" s="235"/>
      <c r="AN1278" s="245"/>
      <c r="AO1278" s="245"/>
      <c r="AP1278" s="245"/>
    </row>
    <row r="1279" spans="1:42" s="167" customFormat="1" thickTop="1" thickBot="1" x14ac:dyDescent="0.25">
      <c r="A1279" s="242"/>
      <c r="B1279" s="184"/>
      <c r="C1279" s="235"/>
      <c r="D1279" s="235"/>
      <c r="E1279" s="243"/>
      <c r="I1279" s="235"/>
      <c r="J1279" s="244"/>
      <c r="L1279" s="182"/>
      <c r="M1279" s="235"/>
      <c r="N1279" s="246"/>
      <c r="O1279" s="246"/>
      <c r="P1279" s="247"/>
      <c r="R1279" s="248"/>
      <c r="Y1279" s="249"/>
      <c r="Z1279" s="250"/>
      <c r="AB1279" s="251"/>
      <c r="AD1279" s="251"/>
      <c r="AF1279" s="251"/>
      <c r="AI1279" s="235"/>
      <c r="AN1279" s="245"/>
      <c r="AO1279" s="245"/>
      <c r="AP1279" s="245"/>
    </row>
    <row r="1280" spans="1:42" s="167" customFormat="1" thickTop="1" thickBot="1" x14ac:dyDescent="0.25">
      <c r="A1280" s="242"/>
      <c r="B1280" s="184"/>
      <c r="C1280" s="235"/>
      <c r="D1280" s="235"/>
      <c r="E1280" s="243"/>
      <c r="I1280" s="235"/>
      <c r="J1280" s="244"/>
      <c r="L1280" s="182"/>
      <c r="M1280" s="235"/>
      <c r="N1280" s="246"/>
      <c r="O1280" s="246"/>
      <c r="P1280" s="247"/>
      <c r="R1280" s="248"/>
      <c r="Y1280" s="249"/>
      <c r="Z1280" s="250"/>
      <c r="AB1280" s="251"/>
      <c r="AD1280" s="251"/>
      <c r="AF1280" s="251"/>
      <c r="AI1280" s="235"/>
      <c r="AN1280" s="245"/>
      <c r="AO1280" s="245"/>
      <c r="AP1280" s="245"/>
    </row>
    <row r="1281" spans="1:42" s="167" customFormat="1" thickTop="1" thickBot="1" x14ac:dyDescent="0.25">
      <c r="A1281" s="242"/>
      <c r="B1281" s="184"/>
      <c r="C1281" s="235"/>
      <c r="D1281" s="235"/>
      <c r="E1281" s="243"/>
      <c r="I1281" s="235"/>
      <c r="J1281" s="244"/>
      <c r="L1281" s="182"/>
      <c r="M1281" s="235"/>
      <c r="N1281" s="246"/>
      <c r="O1281" s="246"/>
      <c r="P1281" s="247"/>
      <c r="R1281" s="248"/>
      <c r="Y1281" s="249"/>
      <c r="Z1281" s="250"/>
      <c r="AB1281" s="251"/>
      <c r="AD1281" s="251"/>
      <c r="AF1281" s="251"/>
      <c r="AI1281" s="235"/>
      <c r="AN1281" s="245"/>
      <c r="AO1281" s="245"/>
      <c r="AP1281" s="245"/>
    </row>
    <row r="1282" spans="1:42" s="167" customFormat="1" thickTop="1" thickBot="1" x14ac:dyDescent="0.25">
      <c r="A1282" s="242"/>
      <c r="B1282" s="184"/>
      <c r="C1282" s="235"/>
      <c r="D1282" s="235"/>
      <c r="E1282" s="243"/>
      <c r="I1282" s="235"/>
      <c r="J1282" s="244"/>
      <c r="L1282" s="182"/>
      <c r="M1282" s="235"/>
      <c r="N1282" s="246"/>
      <c r="O1282" s="246"/>
      <c r="P1282" s="247"/>
      <c r="R1282" s="248"/>
      <c r="Y1282" s="249"/>
      <c r="Z1282" s="250"/>
      <c r="AB1282" s="251"/>
      <c r="AD1282" s="251"/>
      <c r="AF1282" s="251"/>
      <c r="AI1282" s="235"/>
      <c r="AN1282" s="245"/>
      <c r="AO1282" s="245"/>
      <c r="AP1282" s="245"/>
    </row>
    <row r="1283" spans="1:42" s="167" customFormat="1" thickTop="1" thickBot="1" x14ac:dyDescent="0.25">
      <c r="A1283" s="242"/>
      <c r="B1283" s="184"/>
      <c r="C1283" s="235"/>
      <c r="D1283" s="235"/>
      <c r="E1283" s="243"/>
      <c r="I1283" s="235"/>
      <c r="J1283" s="244"/>
      <c r="L1283" s="182"/>
      <c r="M1283" s="235"/>
      <c r="N1283" s="246"/>
      <c r="O1283" s="246"/>
      <c r="P1283" s="247"/>
      <c r="R1283" s="248"/>
      <c r="Y1283" s="249"/>
      <c r="Z1283" s="250"/>
      <c r="AB1283" s="251"/>
      <c r="AD1283" s="251"/>
      <c r="AF1283" s="251"/>
      <c r="AI1283" s="235"/>
      <c r="AN1283" s="245"/>
      <c r="AO1283" s="245"/>
      <c r="AP1283" s="245"/>
    </row>
    <row r="1284" spans="1:42" s="167" customFormat="1" thickTop="1" thickBot="1" x14ac:dyDescent="0.25">
      <c r="A1284" s="242"/>
      <c r="B1284" s="184"/>
      <c r="C1284" s="235"/>
      <c r="D1284" s="235"/>
      <c r="E1284" s="243"/>
      <c r="I1284" s="235"/>
      <c r="J1284" s="244"/>
      <c r="L1284" s="182"/>
      <c r="M1284" s="235"/>
      <c r="N1284" s="246"/>
      <c r="O1284" s="246"/>
      <c r="P1284" s="247"/>
      <c r="R1284" s="248"/>
      <c r="Y1284" s="249"/>
      <c r="Z1284" s="250"/>
      <c r="AB1284" s="251"/>
      <c r="AD1284" s="251"/>
      <c r="AF1284" s="251"/>
      <c r="AI1284" s="235"/>
      <c r="AN1284" s="245"/>
      <c r="AO1284" s="245"/>
      <c r="AP1284" s="245"/>
    </row>
    <row r="1285" spans="1:42" s="167" customFormat="1" thickTop="1" thickBot="1" x14ac:dyDescent="0.25">
      <c r="A1285" s="242"/>
      <c r="B1285" s="184"/>
      <c r="C1285" s="235"/>
      <c r="D1285" s="235"/>
      <c r="E1285" s="243"/>
      <c r="I1285" s="235"/>
      <c r="J1285" s="244"/>
      <c r="L1285" s="182"/>
      <c r="M1285" s="235"/>
      <c r="N1285" s="246"/>
      <c r="O1285" s="246"/>
      <c r="P1285" s="247"/>
      <c r="R1285" s="248"/>
      <c r="Y1285" s="249"/>
      <c r="Z1285" s="250"/>
      <c r="AB1285" s="251"/>
      <c r="AD1285" s="251"/>
      <c r="AF1285" s="251"/>
      <c r="AI1285" s="235"/>
      <c r="AN1285" s="245"/>
      <c r="AO1285" s="245"/>
      <c r="AP1285" s="245"/>
    </row>
    <row r="1286" spans="1:42" s="167" customFormat="1" thickTop="1" thickBot="1" x14ac:dyDescent="0.25">
      <c r="A1286" s="242"/>
      <c r="B1286" s="184"/>
      <c r="C1286" s="235"/>
      <c r="D1286" s="235"/>
      <c r="E1286" s="243"/>
      <c r="I1286" s="235"/>
      <c r="J1286" s="244"/>
      <c r="L1286" s="182"/>
      <c r="M1286" s="235"/>
      <c r="N1286" s="246"/>
      <c r="O1286" s="246"/>
      <c r="P1286" s="247"/>
      <c r="R1286" s="248"/>
      <c r="Y1286" s="249"/>
      <c r="Z1286" s="250"/>
      <c r="AB1286" s="251"/>
      <c r="AD1286" s="251"/>
      <c r="AF1286" s="251"/>
      <c r="AI1286" s="235"/>
      <c r="AN1286" s="245"/>
      <c r="AO1286" s="245"/>
      <c r="AP1286" s="245"/>
    </row>
    <row r="1287" spans="1:42" s="167" customFormat="1" thickTop="1" thickBot="1" x14ac:dyDescent="0.25">
      <c r="A1287" s="242"/>
      <c r="B1287" s="184"/>
      <c r="C1287" s="235"/>
      <c r="D1287" s="235"/>
      <c r="E1287" s="243"/>
      <c r="I1287" s="235"/>
      <c r="J1287" s="244"/>
      <c r="L1287" s="182"/>
      <c r="M1287" s="235"/>
      <c r="N1287" s="246"/>
      <c r="O1287" s="246"/>
      <c r="P1287" s="247"/>
      <c r="R1287" s="248"/>
      <c r="Y1287" s="249"/>
      <c r="Z1287" s="250"/>
      <c r="AB1287" s="251"/>
      <c r="AD1287" s="251"/>
      <c r="AF1287" s="251"/>
      <c r="AI1287" s="235"/>
      <c r="AN1287" s="245"/>
      <c r="AO1287" s="245"/>
      <c r="AP1287" s="245"/>
    </row>
    <row r="1288" spans="1:42" s="167" customFormat="1" thickTop="1" thickBot="1" x14ac:dyDescent="0.25">
      <c r="A1288" s="242"/>
      <c r="B1288" s="184"/>
      <c r="C1288" s="235"/>
      <c r="D1288" s="235"/>
      <c r="E1288" s="243"/>
      <c r="I1288" s="235"/>
      <c r="J1288" s="244"/>
      <c r="L1288" s="182"/>
      <c r="M1288" s="235"/>
      <c r="N1288" s="246"/>
      <c r="O1288" s="246"/>
      <c r="P1288" s="247"/>
      <c r="R1288" s="248"/>
      <c r="Y1288" s="249"/>
      <c r="Z1288" s="250"/>
      <c r="AB1288" s="251"/>
      <c r="AD1288" s="251"/>
      <c r="AF1288" s="251"/>
      <c r="AI1288" s="235"/>
      <c r="AN1288" s="245"/>
      <c r="AO1288" s="245"/>
      <c r="AP1288" s="245"/>
    </row>
    <row r="1289" spans="1:42" s="167" customFormat="1" thickTop="1" thickBot="1" x14ac:dyDescent="0.25">
      <c r="A1289" s="242"/>
      <c r="B1289" s="184"/>
      <c r="C1289" s="235"/>
      <c r="D1289" s="235"/>
      <c r="E1289" s="243"/>
      <c r="I1289" s="235"/>
      <c r="J1289" s="244"/>
      <c r="L1289" s="182"/>
      <c r="M1289" s="235"/>
      <c r="N1289" s="246"/>
      <c r="O1289" s="246"/>
      <c r="P1289" s="247"/>
      <c r="R1289" s="248"/>
      <c r="Y1289" s="249"/>
      <c r="Z1289" s="250"/>
      <c r="AB1289" s="251"/>
      <c r="AD1289" s="251"/>
      <c r="AF1289" s="251"/>
      <c r="AI1289" s="235"/>
      <c r="AN1289" s="245"/>
      <c r="AO1289" s="245"/>
      <c r="AP1289" s="245"/>
    </row>
    <row r="1290" spans="1:42" s="167" customFormat="1" thickTop="1" thickBot="1" x14ac:dyDescent="0.25">
      <c r="A1290" s="242"/>
      <c r="B1290" s="184"/>
      <c r="C1290" s="235"/>
      <c r="D1290" s="235"/>
      <c r="E1290" s="243"/>
      <c r="I1290" s="235"/>
      <c r="J1290" s="244"/>
      <c r="L1290" s="182"/>
      <c r="M1290" s="235"/>
      <c r="N1290" s="246"/>
      <c r="O1290" s="246"/>
      <c r="P1290" s="247"/>
      <c r="R1290" s="248"/>
      <c r="Y1290" s="249"/>
      <c r="Z1290" s="250"/>
      <c r="AB1290" s="251"/>
      <c r="AD1290" s="251"/>
      <c r="AF1290" s="251"/>
      <c r="AI1290" s="235"/>
      <c r="AN1290" s="245"/>
      <c r="AO1290" s="245"/>
      <c r="AP1290" s="245"/>
    </row>
    <row r="1291" spans="1:42" s="167" customFormat="1" thickTop="1" thickBot="1" x14ac:dyDescent="0.25">
      <c r="A1291" s="242"/>
      <c r="B1291" s="184"/>
      <c r="C1291" s="235"/>
      <c r="D1291" s="235"/>
      <c r="E1291" s="243"/>
      <c r="I1291" s="235"/>
      <c r="J1291" s="244"/>
      <c r="L1291" s="182"/>
      <c r="M1291" s="235"/>
      <c r="N1291" s="246"/>
      <c r="O1291" s="246"/>
      <c r="P1291" s="247"/>
      <c r="R1291" s="248"/>
      <c r="Y1291" s="249"/>
      <c r="Z1291" s="250"/>
      <c r="AB1291" s="251"/>
      <c r="AD1291" s="251"/>
      <c r="AF1291" s="251"/>
      <c r="AI1291" s="235"/>
      <c r="AN1291" s="245"/>
      <c r="AO1291" s="245"/>
      <c r="AP1291" s="245"/>
    </row>
    <row r="1292" spans="1:42" s="167" customFormat="1" thickTop="1" thickBot="1" x14ac:dyDescent="0.25">
      <c r="A1292" s="242"/>
      <c r="B1292" s="184"/>
      <c r="C1292" s="235"/>
      <c r="D1292" s="235"/>
      <c r="E1292" s="243"/>
      <c r="I1292" s="235"/>
      <c r="J1292" s="244"/>
      <c r="L1292" s="182"/>
      <c r="M1292" s="235"/>
      <c r="N1292" s="246"/>
      <c r="O1292" s="246"/>
      <c r="P1292" s="247"/>
      <c r="R1292" s="248"/>
      <c r="Y1292" s="249"/>
      <c r="Z1292" s="250"/>
      <c r="AB1292" s="251"/>
      <c r="AD1292" s="251"/>
      <c r="AF1292" s="251"/>
      <c r="AI1292" s="235"/>
      <c r="AN1292" s="245"/>
      <c r="AO1292" s="245"/>
      <c r="AP1292" s="245"/>
    </row>
    <row r="1293" spans="1:42" s="167" customFormat="1" thickTop="1" thickBot="1" x14ac:dyDescent="0.25">
      <c r="A1293" s="242"/>
      <c r="B1293" s="184"/>
      <c r="C1293" s="235"/>
      <c r="D1293" s="235"/>
      <c r="E1293" s="243"/>
      <c r="I1293" s="235"/>
      <c r="J1293" s="244"/>
      <c r="L1293" s="182"/>
      <c r="M1293" s="235"/>
      <c r="N1293" s="246"/>
      <c r="O1293" s="246"/>
      <c r="P1293" s="247"/>
      <c r="R1293" s="248"/>
      <c r="Y1293" s="249"/>
      <c r="Z1293" s="250"/>
      <c r="AB1293" s="251"/>
      <c r="AD1293" s="251"/>
      <c r="AF1293" s="251"/>
      <c r="AI1293" s="235"/>
      <c r="AN1293" s="245"/>
      <c r="AO1293" s="245"/>
      <c r="AP1293" s="245"/>
    </row>
    <row r="1294" spans="1:42" s="167" customFormat="1" thickTop="1" thickBot="1" x14ac:dyDescent="0.25">
      <c r="A1294" s="242"/>
      <c r="B1294" s="184"/>
      <c r="C1294" s="235"/>
      <c r="D1294" s="235"/>
      <c r="E1294" s="243"/>
      <c r="I1294" s="235"/>
      <c r="J1294" s="244"/>
      <c r="L1294" s="182"/>
      <c r="M1294" s="235"/>
      <c r="N1294" s="246"/>
      <c r="O1294" s="246"/>
      <c r="P1294" s="247"/>
      <c r="R1294" s="248"/>
      <c r="Y1294" s="249"/>
      <c r="Z1294" s="250"/>
      <c r="AB1294" s="251"/>
      <c r="AD1294" s="251"/>
      <c r="AF1294" s="251"/>
      <c r="AI1294" s="235"/>
      <c r="AN1294" s="245"/>
      <c r="AO1294" s="245"/>
      <c r="AP1294" s="245"/>
    </row>
    <row r="1295" spans="1:42" s="167" customFormat="1" thickTop="1" thickBot="1" x14ac:dyDescent="0.25">
      <c r="A1295" s="242"/>
      <c r="B1295" s="184"/>
      <c r="C1295" s="235"/>
      <c r="D1295" s="235"/>
      <c r="E1295" s="243"/>
      <c r="I1295" s="235"/>
      <c r="J1295" s="244"/>
      <c r="L1295" s="182"/>
      <c r="M1295" s="235"/>
      <c r="N1295" s="246"/>
      <c r="O1295" s="246"/>
      <c r="P1295" s="247"/>
      <c r="R1295" s="248"/>
      <c r="Y1295" s="249"/>
      <c r="Z1295" s="250"/>
      <c r="AB1295" s="251"/>
      <c r="AD1295" s="251"/>
      <c r="AF1295" s="251"/>
      <c r="AI1295" s="235"/>
      <c r="AN1295" s="245"/>
      <c r="AO1295" s="245"/>
      <c r="AP1295" s="245"/>
    </row>
    <row r="1296" spans="1:42" s="167" customFormat="1" thickTop="1" thickBot="1" x14ac:dyDescent="0.25">
      <c r="A1296" s="242"/>
      <c r="B1296" s="184"/>
      <c r="C1296" s="235"/>
      <c r="D1296" s="235"/>
      <c r="E1296" s="243"/>
      <c r="I1296" s="235"/>
      <c r="J1296" s="244"/>
      <c r="L1296" s="182"/>
      <c r="M1296" s="235"/>
      <c r="N1296" s="246"/>
      <c r="O1296" s="246"/>
      <c r="P1296" s="247"/>
      <c r="R1296" s="248"/>
      <c r="Y1296" s="249"/>
      <c r="Z1296" s="250"/>
      <c r="AB1296" s="251"/>
      <c r="AD1296" s="251"/>
      <c r="AF1296" s="251"/>
      <c r="AI1296" s="235"/>
      <c r="AN1296" s="245"/>
      <c r="AO1296" s="245"/>
      <c r="AP1296" s="245"/>
    </row>
    <row r="1297" spans="1:42" s="167" customFormat="1" thickTop="1" thickBot="1" x14ac:dyDescent="0.25">
      <c r="A1297" s="242"/>
      <c r="B1297" s="184"/>
      <c r="C1297" s="235"/>
      <c r="D1297" s="235"/>
      <c r="E1297" s="243"/>
      <c r="I1297" s="235"/>
      <c r="J1297" s="244"/>
      <c r="L1297" s="182"/>
      <c r="M1297" s="235"/>
      <c r="N1297" s="246"/>
      <c r="O1297" s="246"/>
      <c r="P1297" s="247"/>
      <c r="R1297" s="248"/>
      <c r="Y1297" s="249"/>
      <c r="Z1297" s="250"/>
      <c r="AB1297" s="251"/>
      <c r="AD1297" s="251"/>
      <c r="AF1297" s="251"/>
      <c r="AI1297" s="235"/>
      <c r="AN1297" s="245"/>
      <c r="AO1297" s="245"/>
      <c r="AP1297" s="245"/>
    </row>
    <row r="1298" spans="1:42" s="167" customFormat="1" thickTop="1" thickBot="1" x14ac:dyDescent="0.25">
      <c r="A1298" s="242"/>
      <c r="B1298" s="184"/>
      <c r="C1298" s="235"/>
      <c r="D1298" s="235"/>
      <c r="E1298" s="243"/>
      <c r="I1298" s="235"/>
      <c r="J1298" s="244"/>
      <c r="L1298" s="182"/>
      <c r="M1298" s="235"/>
      <c r="N1298" s="246"/>
      <c r="O1298" s="246"/>
      <c r="P1298" s="247"/>
      <c r="R1298" s="248"/>
      <c r="Y1298" s="249"/>
      <c r="Z1298" s="250"/>
      <c r="AB1298" s="251"/>
      <c r="AD1298" s="251"/>
      <c r="AF1298" s="251"/>
      <c r="AI1298" s="235"/>
      <c r="AN1298" s="245"/>
      <c r="AO1298" s="245"/>
      <c r="AP1298" s="245"/>
    </row>
    <row r="1299" spans="1:42" s="167" customFormat="1" thickTop="1" thickBot="1" x14ac:dyDescent="0.25">
      <c r="A1299" s="242"/>
      <c r="B1299" s="184"/>
      <c r="C1299" s="235"/>
      <c r="D1299" s="235"/>
      <c r="E1299" s="243"/>
      <c r="I1299" s="235"/>
      <c r="J1299" s="244"/>
      <c r="L1299" s="182"/>
      <c r="M1299" s="235"/>
      <c r="N1299" s="246"/>
      <c r="O1299" s="246"/>
      <c r="P1299" s="247"/>
      <c r="R1299" s="248"/>
      <c r="Y1299" s="249"/>
      <c r="Z1299" s="250"/>
      <c r="AB1299" s="251"/>
      <c r="AD1299" s="251"/>
      <c r="AF1299" s="251"/>
      <c r="AI1299" s="235"/>
      <c r="AN1299" s="245"/>
      <c r="AO1299" s="245"/>
      <c r="AP1299" s="245"/>
    </row>
    <row r="1300" spans="1:42" s="167" customFormat="1" thickTop="1" thickBot="1" x14ac:dyDescent="0.25">
      <c r="A1300" s="242"/>
      <c r="B1300" s="184"/>
      <c r="C1300" s="235"/>
      <c r="D1300" s="235"/>
      <c r="E1300" s="243"/>
      <c r="I1300" s="235"/>
      <c r="J1300" s="244"/>
      <c r="L1300" s="182"/>
      <c r="M1300" s="235"/>
      <c r="N1300" s="246"/>
      <c r="O1300" s="246"/>
      <c r="P1300" s="247"/>
      <c r="R1300" s="248"/>
      <c r="Y1300" s="249"/>
      <c r="Z1300" s="250"/>
      <c r="AB1300" s="251"/>
      <c r="AD1300" s="251"/>
      <c r="AF1300" s="251"/>
      <c r="AI1300" s="235"/>
      <c r="AN1300" s="245"/>
      <c r="AO1300" s="245"/>
      <c r="AP1300" s="245"/>
    </row>
    <row r="1301" spans="1:42" s="167" customFormat="1" thickTop="1" thickBot="1" x14ac:dyDescent="0.25">
      <c r="A1301" s="242"/>
      <c r="B1301" s="184"/>
      <c r="C1301" s="235"/>
      <c r="D1301" s="235"/>
      <c r="E1301" s="243"/>
      <c r="I1301" s="235"/>
      <c r="J1301" s="244"/>
      <c r="L1301" s="182"/>
      <c r="M1301" s="235"/>
      <c r="N1301" s="246"/>
      <c r="O1301" s="246"/>
      <c r="P1301" s="247"/>
      <c r="R1301" s="248"/>
      <c r="Y1301" s="249"/>
      <c r="Z1301" s="250"/>
      <c r="AB1301" s="251"/>
      <c r="AD1301" s="251"/>
      <c r="AF1301" s="251"/>
      <c r="AI1301" s="235"/>
      <c r="AN1301" s="245"/>
      <c r="AO1301" s="245"/>
      <c r="AP1301" s="245"/>
    </row>
    <row r="1302" spans="1:42" s="167" customFormat="1" thickTop="1" thickBot="1" x14ac:dyDescent="0.25">
      <c r="A1302" s="242"/>
      <c r="B1302" s="184"/>
      <c r="C1302" s="235"/>
      <c r="D1302" s="235"/>
      <c r="E1302" s="243"/>
      <c r="I1302" s="235"/>
      <c r="J1302" s="244"/>
      <c r="L1302" s="182"/>
      <c r="M1302" s="235"/>
      <c r="N1302" s="246"/>
      <c r="O1302" s="246"/>
      <c r="P1302" s="247"/>
      <c r="R1302" s="248"/>
      <c r="Y1302" s="249"/>
      <c r="Z1302" s="250"/>
      <c r="AB1302" s="251"/>
      <c r="AD1302" s="251"/>
      <c r="AF1302" s="251"/>
      <c r="AI1302" s="235"/>
      <c r="AN1302" s="245"/>
      <c r="AO1302" s="245"/>
      <c r="AP1302" s="245"/>
    </row>
    <row r="1303" spans="1:42" s="167" customFormat="1" thickTop="1" thickBot="1" x14ac:dyDescent="0.25">
      <c r="A1303" s="242"/>
      <c r="B1303" s="184"/>
      <c r="C1303" s="235"/>
      <c r="D1303" s="235"/>
      <c r="E1303" s="243"/>
      <c r="I1303" s="235"/>
      <c r="J1303" s="244"/>
      <c r="L1303" s="182"/>
      <c r="M1303" s="235"/>
      <c r="N1303" s="246"/>
      <c r="O1303" s="246"/>
      <c r="P1303" s="247"/>
      <c r="R1303" s="248"/>
      <c r="Y1303" s="249"/>
      <c r="Z1303" s="250"/>
      <c r="AB1303" s="251"/>
      <c r="AD1303" s="251"/>
      <c r="AF1303" s="251"/>
      <c r="AI1303" s="235"/>
      <c r="AN1303" s="245"/>
      <c r="AO1303" s="245"/>
      <c r="AP1303" s="245"/>
    </row>
    <row r="1304" spans="1:42" s="167" customFormat="1" thickTop="1" thickBot="1" x14ac:dyDescent="0.25">
      <c r="A1304" s="242"/>
      <c r="B1304" s="184"/>
      <c r="C1304" s="235"/>
      <c r="D1304" s="235"/>
      <c r="E1304" s="243"/>
      <c r="I1304" s="235"/>
      <c r="J1304" s="244"/>
      <c r="L1304" s="182"/>
      <c r="M1304" s="235"/>
      <c r="N1304" s="246"/>
      <c r="O1304" s="246"/>
      <c r="P1304" s="247"/>
      <c r="R1304" s="248"/>
      <c r="Y1304" s="249"/>
      <c r="Z1304" s="250"/>
      <c r="AB1304" s="251"/>
      <c r="AD1304" s="251"/>
      <c r="AF1304" s="251"/>
      <c r="AI1304" s="235"/>
      <c r="AN1304" s="245"/>
      <c r="AO1304" s="245"/>
      <c r="AP1304" s="245"/>
    </row>
    <row r="1305" spans="1:42" s="167" customFormat="1" thickTop="1" thickBot="1" x14ac:dyDescent="0.25">
      <c r="A1305" s="242"/>
      <c r="B1305" s="184"/>
      <c r="C1305" s="235"/>
      <c r="D1305" s="235"/>
      <c r="E1305" s="243"/>
      <c r="I1305" s="235"/>
      <c r="J1305" s="244"/>
      <c r="L1305" s="182"/>
      <c r="M1305" s="235"/>
      <c r="N1305" s="246"/>
      <c r="O1305" s="246"/>
      <c r="P1305" s="247"/>
      <c r="R1305" s="248"/>
      <c r="Y1305" s="249"/>
      <c r="Z1305" s="250"/>
      <c r="AB1305" s="251"/>
      <c r="AD1305" s="251"/>
      <c r="AF1305" s="251"/>
      <c r="AI1305" s="235"/>
      <c r="AN1305" s="245"/>
      <c r="AO1305" s="245"/>
      <c r="AP1305" s="245"/>
    </row>
    <row r="1306" spans="1:42" s="167" customFormat="1" thickTop="1" thickBot="1" x14ac:dyDescent="0.25">
      <c r="A1306" s="242"/>
      <c r="B1306" s="184"/>
      <c r="C1306" s="235"/>
      <c r="D1306" s="235"/>
      <c r="E1306" s="243"/>
      <c r="I1306" s="235"/>
      <c r="J1306" s="244"/>
      <c r="L1306" s="182"/>
      <c r="M1306" s="235"/>
      <c r="N1306" s="246"/>
      <c r="O1306" s="246"/>
      <c r="P1306" s="247"/>
      <c r="R1306" s="248"/>
      <c r="Y1306" s="249"/>
      <c r="Z1306" s="250"/>
      <c r="AB1306" s="251"/>
      <c r="AD1306" s="251"/>
      <c r="AF1306" s="251"/>
      <c r="AI1306" s="235"/>
      <c r="AN1306" s="245"/>
      <c r="AO1306" s="245"/>
      <c r="AP1306" s="245"/>
    </row>
    <row r="1307" spans="1:42" s="167" customFormat="1" thickTop="1" thickBot="1" x14ac:dyDescent="0.25">
      <c r="A1307" s="242"/>
      <c r="B1307" s="184"/>
      <c r="C1307" s="235"/>
      <c r="D1307" s="235"/>
      <c r="E1307" s="243"/>
      <c r="I1307" s="235"/>
      <c r="J1307" s="244"/>
      <c r="L1307" s="182"/>
      <c r="M1307" s="235"/>
      <c r="N1307" s="246"/>
      <c r="O1307" s="246"/>
      <c r="P1307" s="247"/>
      <c r="R1307" s="248"/>
      <c r="Y1307" s="249"/>
      <c r="Z1307" s="250"/>
      <c r="AB1307" s="251"/>
      <c r="AD1307" s="251"/>
      <c r="AF1307" s="251"/>
      <c r="AI1307" s="235"/>
      <c r="AN1307" s="245"/>
      <c r="AO1307" s="245"/>
      <c r="AP1307" s="245"/>
    </row>
    <row r="1308" spans="1:42" s="167" customFormat="1" thickTop="1" thickBot="1" x14ac:dyDescent="0.25">
      <c r="A1308" s="242"/>
      <c r="B1308" s="184"/>
      <c r="C1308" s="235"/>
      <c r="D1308" s="235"/>
      <c r="E1308" s="243"/>
      <c r="I1308" s="235"/>
      <c r="J1308" s="244"/>
      <c r="L1308" s="182"/>
      <c r="M1308" s="235"/>
      <c r="N1308" s="246"/>
      <c r="O1308" s="246"/>
      <c r="P1308" s="247"/>
      <c r="R1308" s="248"/>
      <c r="Y1308" s="249"/>
      <c r="Z1308" s="250"/>
      <c r="AB1308" s="251"/>
      <c r="AD1308" s="251"/>
      <c r="AF1308" s="251"/>
      <c r="AI1308" s="235"/>
      <c r="AN1308" s="245"/>
      <c r="AO1308" s="245"/>
      <c r="AP1308" s="245"/>
    </row>
    <row r="1309" spans="1:42" s="167" customFormat="1" thickTop="1" thickBot="1" x14ac:dyDescent="0.25">
      <c r="A1309" s="242"/>
      <c r="B1309" s="184"/>
      <c r="C1309" s="235"/>
      <c r="D1309" s="235"/>
      <c r="E1309" s="243"/>
      <c r="I1309" s="235"/>
      <c r="J1309" s="244"/>
      <c r="L1309" s="182"/>
      <c r="M1309" s="235"/>
      <c r="N1309" s="246"/>
      <c r="O1309" s="246"/>
      <c r="P1309" s="247"/>
      <c r="R1309" s="248"/>
      <c r="Y1309" s="249"/>
      <c r="Z1309" s="250"/>
      <c r="AB1309" s="251"/>
      <c r="AD1309" s="251"/>
      <c r="AF1309" s="251"/>
      <c r="AI1309" s="235"/>
      <c r="AN1309" s="245"/>
      <c r="AO1309" s="245"/>
      <c r="AP1309" s="245"/>
    </row>
    <row r="1310" spans="1:42" s="167" customFormat="1" thickTop="1" thickBot="1" x14ac:dyDescent="0.25">
      <c r="A1310" s="242"/>
      <c r="B1310" s="184"/>
      <c r="C1310" s="235"/>
      <c r="D1310" s="235"/>
      <c r="E1310" s="243"/>
      <c r="I1310" s="235"/>
      <c r="J1310" s="244"/>
      <c r="L1310" s="182"/>
      <c r="M1310" s="235"/>
      <c r="N1310" s="246"/>
      <c r="O1310" s="246"/>
      <c r="P1310" s="247"/>
      <c r="R1310" s="248"/>
      <c r="Y1310" s="249"/>
      <c r="Z1310" s="250"/>
      <c r="AB1310" s="251"/>
      <c r="AD1310" s="251"/>
      <c r="AF1310" s="251"/>
      <c r="AI1310" s="235"/>
      <c r="AN1310" s="245"/>
      <c r="AO1310" s="245"/>
      <c r="AP1310" s="245"/>
    </row>
    <row r="1311" spans="1:42" s="167" customFormat="1" thickTop="1" thickBot="1" x14ac:dyDescent="0.25">
      <c r="A1311" s="242"/>
      <c r="B1311" s="184"/>
      <c r="C1311" s="235"/>
      <c r="D1311" s="235"/>
      <c r="E1311" s="243"/>
      <c r="I1311" s="235"/>
      <c r="J1311" s="244"/>
      <c r="L1311" s="182"/>
      <c r="M1311" s="235"/>
      <c r="N1311" s="246"/>
      <c r="O1311" s="246"/>
      <c r="P1311" s="247"/>
      <c r="R1311" s="248"/>
      <c r="Y1311" s="249"/>
      <c r="Z1311" s="250"/>
      <c r="AB1311" s="251"/>
      <c r="AD1311" s="251"/>
      <c r="AF1311" s="251"/>
      <c r="AI1311" s="235"/>
      <c r="AN1311" s="245"/>
      <c r="AO1311" s="245"/>
      <c r="AP1311" s="245"/>
    </row>
    <row r="1312" spans="1:42" s="167" customFormat="1" thickTop="1" thickBot="1" x14ac:dyDescent="0.25">
      <c r="A1312" s="242"/>
      <c r="B1312" s="184"/>
      <c r="C1312" s="235"/>
      <c r="D1312" s="235"/>
      <c r="E1312" s="243"/>
      <c r="I1312" s="235"/>
      <c r="J1312" s="244"/>
      <c r="L1312" s="182"/>
      <c r="M1312" s="235"/>
      <c r="N1312" s="246"/>
      <c r="O1312" s="246"/>
      <c r="P1312" s="247"/>
      <c r="R1312" s="248"/>
      <c r="Y1312" s="249"/>
      <c r="Z1312" s="250"/>
      <c r="AB1312" s="251"/>
      <c r="AD1312" s="251"/>
      <c r="AF1312" s="251"/>
      <c r="AI1312" s="235"/>
      <c r="AN1312" s="245"/>
      <c r="AO1312" s="245"/>
      <c r="AP1312" s="245"/>
    </row>
    <row r="1313" spans="1:42" s="167" customFormat="1" thickTop="1" thickBot="1" x14ac:dyDescent="0.25">
      <c r="A1313" s="242"/>
      <c r="B1313" s="184"/>
      <c r="C1313" s="235"/>
      <c r="D1313" s="235"/>
      <c r="E1313" s="243"/>
      <c r="I1313" s="235"/>
      <c r="J1313" s="244"/>
      <c r="L1313" s="182"/>
      <c r="M1313" s="235"/>
      <c r="N1313" s="246"/>
      <c r="O1313" s="246"/>
      <c r="P1313" s="247"/>
      <c r="R1313" s="248"/>
      <c r="Y1313" s="249"/>
      <c r="Z1313" s="250"/>
      <c r="AB1313" s="251"/>
      <c r="AD1313" s="251"/>
      <c r="AF1313" s="251"/>
      <c r="AI1313" s="235"/>
      <c r="AN1313" s="245"/>
      <c r="AO1313" s="245"/>
      <c r="AP1313" s="245"/>
    </row>
    <row r="1314" spans="1:42" s="167" customFormat="1" thickTop="1" thickBot="1" x14ac:dyDescent="0.25">
      <c r="A1314" s="242"/>
      <c r="B1314" s="184"/>
      <c r="C1314" s="235"/>
      <c r="D1314" s="235"/>
      <c r="E1314" s="243"/>
      <c r="I1314" s="235"/>
      <c r="J1314" s="244"/>
      <c r="L1314" s="182"/>
      <c r="M1314" s="235"/>
      <c r="N1314" s="246"/>
      <c r="O1314" s="246"/>
      <c r="P1314" s="247"/>
      <c r="R1314" s="248"/>
      <c r="Y1314" s="249"/>
      <c r="Z1314" s="250"/>
      <c r="AB1314" s="251"/>
      <c r="AD1314" s="251"/>
      <c r="AF1314" s="251"/>
      <c r="AI1314" s="235"/>
      <c r="AN1314" s="245"/>
      <c r="AO1314" s="245"/>
      <c r="AP1314" s="245"/>
    </row>
    <row r="1315" spans="1:42" s="167" customFormat="1" thickTop="1" thickBot="1" x14ac:dyDescent="0.25">
      <c r="A1315" s="242"/>
      <c r="B1315" s="184"/>
      <c r="C1315" s="235"/>
      <c r="D1315" s="235"/>
      <c r="E1315" s="243"/>
      <c r="I1315" s="235"/>
      <c r="J1315" s="244"/>
      <c r="L1315" s="182"/>
      <c r="M1315" s="235"/>
      <c r="N1315" s="246"/>
      <c r="O1315" s="246"/>
      <c r="P1315" s="247"/>
      <c r="R1315" s="248"/>
      <c r="Y1315" s="249"/>
      <c r="Z1315" s="250"/>
      <c r="AB1315" s="251"/>
      <c r="AD1315" s="251"/>
      <c r="AF1315" s="251"/>
      <c r="AI1315" s="235"/>
      <c r="AN1315" s="245"/>
      <c r="AO1315" s="245"/>
      <c r="AP1315" s="245"/>
    </row>
    <row r="1316" spans="1:42" s="167" customFormat="1" thickTop="1" thickBot="1" x14ac:dyDescent="0.25">
      <c r="A1316" s="242"/>
      <c r="B1316" s="184"/>
      <c r="C1316" s="235"/>
      <c r="D1316" s="235"/>
      <c r="E1316" s="243"/>
      <c r="I1316" s="235"/>
      <c r="J1316" s="244"/>
      <c r="L1316" s="182"/>
      <c r="M1316" s="235"/>
      <c r="N1316" s="246"/>
      <c r="O1316" s="246"/>
      <c r="P1316" s="247"/>
      <c r="R1316" s="248"/>
      <c r="Y1316" s="249"/>
      <c r="Z1316" s="250"/>
      <c r="AB1316" s="251"/>
      <c r="AD1316" s="251"/>
      <c r="AF1316" s="251"/>
      <c r="AI1316" s="235"/>
      <c r="AN1316" s="245"/>
      <c r="AO1316" s="245"/>
      <c r="AP1316" s="245"/>
    </row>
    <row r="1317" spans="1:42" s="167" customFormat="1" thickTop="1" thickBot="1" x14ac:dyDescent="0.25">
      <c r="A1317" s="242"/>
      <c r="B1317" s="184"/>
      <c r="C1317" s="235"/>
      <c r="D1317" s="235"/>
      <c r="E1317" s="243"/>
      <c r="I1317" s="235"/>
      <c r="J1317" s="244"/>
      <c r="L1317" s="182"/>
      <c r="M1317" s="235"/>
      <c r="N1317" s="246"/>
      <c r="O1317" s="246"/>
      <c r="P1317" s="247"/>
      <c r="R1317" s="248"/>
      <c r="Y1317" s="249"/>
      <c r="Z1317" s="250"/>
      <c r="AB1317" s="251"/>
      <c r="AD1317" s="251"/>
      <c r="AF1317" s="251"/>
      <c r="AI1317" s="235"/>
      <c r="AN1317" s="245"/>
      <c r="AO1317" s="245"/>
      <c r="AP1317" s="245"/>
    </row>
    <row r="1318" spans="1:42" s="167" customFormat="1" thickTop="1" thickBot="1" x14ac:dyDescent="0.25">
      <c r="A1318" s="242"/>
      <c r="B1318" s="184"/>
      <c r="C1318" s="235"/>
      <c r="D1318" s="235"/>
      <c r="E1318" s="243"/>
      <c r="I1318" s="235"/>
      <c r="J1318" s="244"/>
      <c r="L1318" s="182"/>
      <c r="M1318" s="235"/>
      <c r="N1318" s="246"/>
      <c r="O1318" s="246"/>
      <c r="P1318" s="247"/>
      <c r="R1318" s="248"/>
      <c r="Y1318" s="249"/>
      <c r="Z1318" s="250"/>
      <c r="AB1318" s="251"/>
      <c r="AD1318" s="251"/>
      <c r="AF1318" s="251"/>
      <c r="AI1318" s="235"/>
      <c r="AN1318" s="245"/>
      <c r="AO1318" s="245"/>
      <c r="AP1318" s="245"/>
    </row>
    <row r="1319" spans="1:42" s="167" customFormat="1" thickTop="1" thickBot="1" x14ac:dyDescent="0.25">
      <c r="A1319" s="242"/>
      <c r="B1319" s="184"/>
      <c r="C1319" s="235"/>
      <c r="D1319" s="235"/>
      <c r="E1319" s="243"/>
      <c r="I1319" s="235"/>
      <c r="J1319" s="244"/>
      <c r="L1319" s="182"/>
      <c r="M1319" s="235"/>
      <c r="N1319" s="246"/>
      <c r="O1319" s="246"/>
      <c r="P1319" s="247"/>
      <c r="R1319" s="248"/>
      <c r="Y1319" s="249"/>
      <c r="Z1319" s="250"/>
      <c r="AB1319" s="251"/>
      <c r="AD1319" s="251"/>
      <c r="AF1319" s="251"/>
      <c r="AI1319" s="235"/>
      <c r="AN1319" s="245"/>
      <c r="AO1319" s="245"/>
      <c r="AP1319" s="245"/>
    </row>
    <row r="1320" spans="1:42" s="167" customFormat="1" thickTop="1" thickBot="1" x14ac:dyDescent="0.25">
      <c r="A1320" s="242"/>
      <c r="B1320" s="184"/>
      <c r="C1320" s="235"/>
      <c r="D1320" s="235"/>
      <c r="E1320" s="243"/>
      <c r="I1320" s="235"/>
      <c r="J1320" s="244"/>
      <c r="L1320" s="182"/>
      <c r="M1320" s="235"/>
      <c r="N1320" s="246"/>
      <c r="O1320" s="246"/>
      <c r="P1320" s="247"/>
      <c r="R1320" s="248"/>
      <c r="Y1320" s="249"/>
      <c r="Z1320" s="250"/>
      <c r="AB1320" s="251"/>
      <c r="AD1320" s="251"/>
      <c r="AF1320" s="251"/>
      <c r="AI1320" s="235"/>
      <c r="AN1320" s="245"/>
      <c r="AO1320" s="245"/>
      <c r="AP1320" s="245"/>
    </row>
    <row r="1321" spans="1:42" s="167" customFormat="1" thickTop="1" thickBot="1" x14ac:dyDescent="0.25">
      <c r="A1321" s="242"/>
      <c r="B1321" s="184"/>
      <c r="C1321" s="235"/>
      <c r="D1321" s="235"/>
      <c r="E1321" s="243"/>
      <c r="I1321" s="235"/>
      <c r="J1321" s="244"/>
      <c r="L1321" s="182"/>
      <c r="M1321" s="235"/>
      <c r="N1321" s="246"/>
      <c r="O1321" s="246"/>
      <c r="P1321" s="247"/>
      <c r="R1321" s="248"/>
      <c r="Y1321" s="249"/>
      <c r="Z1321" s="250"/>
      <c r="AB1321" s="251"/>
      <c r="AD1321" s="251"/>
      <c r="AF1321" s="251"/>
      <c r="AI1321" s="235"/>
      <c r="AN1321" s="245"/>
      <c r="AO1321" s="245"/>
      <c r="AP1321" s="245"/>
    </row>
    <row r="1322" spans="1:42" s="167" customFormat="1" thickTop="1" thickBot="1" x14ac:dyDescent="0.25">
      <c r="A1322" s="242"/>
      <c r="B1322" s="184"/>
      <c r="C1322" s="235"/>
      <c r="D1322" s="235"/>
      <c r="E1322" s="243"/>
      <c r="I1322" s="235"/>
      <c r="J1322" s="244"/>
      <c r="L1322" s="182"/>
      <c r="M1322" s="235"/>
      <c r="N1322" s="246"/>
      <c r="O1322" s="246"/>
      <c r="P1322" s="247"/>
      <c r="R1322" s="248"/>
      <c r="Y1322" s="249"/>
      <c r="Z1322" s="250"/>
      <c r="AB1322" s="251"/>
      <c r="AD1322" s="251"/>
      <c r="AF1322" s="251"/>
      <c r="AI1322" s="235"/>
      <c r="AN1322" s="245"/>
      <c r="AO1322" s="245"/>
      <c r="AP1322" s="245"/>
    </row>
    <row r="1323" spans="1:42" s="167" customFormat="1" thickTop="1" thickBot="1" x14ac:dyDescent="0.25">
      <c r="A1323" s="242"/>
      <c r="B1323" s="184"/>
      <c r="C1323" s="235"/>
      <c r="D1323" s="235"/>
      <c r="E1323" s="243"/>
      <c r="I1323" s="235"/>
      <c r="J1323" s="244"/>
      <c r="L1323" s="182"/>
      <c r="M1323" s="235"/>
      <c r="N1323" s="246"/>
      <c r="O1323" s="246"/>
      <c r="P1323" s="247"/>
      <c r="R1323" s="248"/>
      <c r="Y1323" s="249"/>
      <c r="Z1323" s="250"/>
      <c r="AB1323" s="251"/>
      <c r="AD1323" s="251"/>
      <c r="AF1323" s="251"/>
      <c r="AI1323" s="235"/>
      <c r="AN1323" s="245"/>
      <c r="AO1323" s="245"/>
      <c r="AP1323" s="245"/>
    </row>
    <row r="1324" spans="1:42" s="167" customFormat="1" thickTop="1" thickBot="1" x14ac:dyDescent="0.25">
      <c r="A1324" s="242"/>
      <c r="B1324" s="184"/>
      <c r="C1324" s="235"/>
      <c r="D1324" s="235"/>
      <c r="E1324" s="243"/>
      <c r="I1324" s="235"/>
      <c r="J1324" s="244"/>
      <c r="L1324" s="182"/>
      <c r="M1324" s="235"/>
      <c r="N1324" s="246"/>
      <c r="O1324" s="246"/>
      <c r="P1324" s="247"/>
      <c r="R1324" s="248"/>
      <c r="Y1324" s="249"/>
      <c r="Z1324" s="250"/>
      <c r="AB1324" s="251"/>
      <c r="AD1324" s="251"/>
      <c r="AF1324" s="251"/>
      <c r="AI1324" s="235"/>
      <c r="AN1324" s="245"/>
      <c r="AO1324" s="245"/>
      <c r="AP1324" s="245"/>
    </row>
    <row r="1325" spans="1:42" s="167" customFormat="1" thickTop="1" thickBot="1" x14ac:dyDescent="0.25">
      <c r="A1325" s="242"/>
      <c r="B1325" s="184"/>
      <c r="C1325" s="235"/>
      <c r="D1325" s="235"/>
      <c r="E1325" s="243"/>
      <c r="I1325" s="235"/>
      <c r="J1325" s="244"/>
      <c r="L1325" s="182"/>
      <c r="M1325" s="235"/>
      <c r="N1325" s="246"/>
      <c r="O1325" s="246"/>
      <c r="P1325" s="247"/>
      <c r="R1325" s="248"/>
      <c r="Y1325" s="249"/>
      <c r="Z1325" s="250"/>
      <c r="AB1325" s="251"/>
      <c r="AD1325" s="251"/>
      <c r="AF1325" s="251"/>
      <c r="AI1325" s="235"/>
      <c r="AN1325" s="245"/>
      <c r="AO1325" s="245"/>
      <c r="AP1325" s="245"/>
    </row>
    <row r="1326" spans="1:42" s="167" customFormat="1" thickTop="1" thickBot="1" x14ac:dyDescent="0.25">
      <c r="A1326" s="242"/>
      <c r="B1326" s="184"/>
      <c r="C1326" s="235"/>
      <c r="D1326" s="235"/>
      <c r="E1326" s="243"/>
      <c r="I1326" s="235"/>
      <c r="J1326" s="244"/>
      <c r="L1326" s="182"/>
      <c r="M1326" s="235"/>
      <c r="N1326" s="246"/>
      <c r="O1326" s="246"/>
      <c r="P1326" s="247"/>
      <c r="R1326" s="248"/>
      <c r="Y1326" s="249"/>
      <c r="Z1326" s="250"/>
      <c r="AB1326" s="251"/>
      <c r="AD1326" s="251"/>
      <c r="AF1326" s="251"/>
      <c r="AI1326" s="235"/>
      <c r="AN1326" s="245"/>
      <c r="AO1326" s="245"/>
      <c r="AP1326" s="245"/>
    </row>
    <row r="1327" spans="1:42" s="167" customFormat="1" thickTop="1" thickBot="1" x14ac:dyDescent="0.25">
      <c r="A1327" s="242"/>
      <c r="B1327" s="184"/>
      <c r="C1327" s="235"/>
      <c r="D1327" s="235"/>
      <c r="E1327" s="243"/>
      <c r="I1327" s="235"/>
      <c r="J1327" s="244"/>
      <c r="L1327" s="182"/>
      <c r="M1327" s="235"/>
      <c r="N1327" s="246"/>
      <c r="O1327" s="246"/>
      <c r="P1327" s="247"/>
      <c r="R1327" s="248"/>
      <c r="Y1327" s="249"/>
      <c r="Z1327" s="250"/>
      <c r="AB1327" s="251"/>
      <c r="AD1327" s="251"/>
      <c r="AF1327" s="251"/>
      <c r="AI1327" s="235"/>
      <c r="AN1327" s="245"/>
      <c r="AO1327" s="245"/>
      <c r="AP1327" s="245"/>
    </row>
    <row r="1328" spans="1:42" s="167" customFormat="1" thickTop="1" thickBot="1" x14ac:dyDescent="0.25">
      <c r="A1328" s="242"/>
      <c r="B1328" s="184"/>
      <c r="C1328" s="235"/>
      <c r="D1328" s="235"/>
      <c r="E1328" s="243"/>
      <c r="I1328" s="235"/>
      <c r="J1328" s="244"/>
      <c r="L1328" s="182"/>
      <c r="M1328" s="235"/>
      <c r="N1328" s="246"/>
      <c r="O1328" s="246"/>
      <c r="P1328" s="247"/>
      <c r="R1328" s="248"/>
      <c r="Y1328" s="249"/>
      <c r="Z1328" s="250"/>
      <c r="AB1328" s="251"/>
      <c r="AD1328" s="251"/>
      <c r="AF1328" s="251"/>
      <c r="AI1328" s="235"/>
      <c r="AN1328" s="245"/>
      <c r="AO1328" s="245"/>
      <c r="AP1328" s="245"/>
    </row>
    <row r="1329" spans="1:42" s="167" customFormat="1" thickTop="1" thickBot="1" x14ac:dyDescent="0.25">
      <c r="A1329" s="242"/>
      <c r="B1329" s="184"/>
      <c r="C1329" s="235"/>
      <c r="D1329" s="235"/>
      <c r="E1329" s="243"/>
      <c r="I1329" s="235"/>
      <c r="J1329" s="244"/>
      <c r="L1329" s="182"/>
      <c r="M1329" s="235"/>
      <c r="N1329" s="246"/>
      <c r="O1329" s="246"/>
      <c r="P1329" s="247"/>
      <c r="R1329" s="248"/>
      <c r="Y1329" s="249"/>
      <c r="Z1329" s="250"/>
      <c r="AB1329" s="251"/>
      <c r="AD1329" s="251"/>
      <c r="AF1329" s="251"/>
      <c r="AI1329" s="235"/>
      <c r="AN1329" s="245"/>
      <c r="AO1329" s="245"/>
      <c r="AP1329" s="245"/>
    </row>
    <row r="1330" spans="1:42" s="167" customFormat="1" thickTop="1" thickBot="1" x14ac:dyDescent="0.25">
      <c r="A1330" s="242"/>
      <c r="B1330" s="184"/>
      <c r="C1330" s="235"/>
      <c r="D1330" s="235"/>
      <c r="E1330" s="243"/>
      <c r="I1330" s="235"/>
      <c r="J1330" s="244"/>
      <c r="L1330" s="182"/>
      <c r="M1330" s="235"/>
      <c r="N1330" s="246"/>
      <c r="O1330" s="246"/>
      <c r="P1330" s="247"/>
      <c r="R1330" s="248"/>
      <c r="Y1330" s="249"/>
      <c r="Z1330" s="250"/>
      <c r="AB1330" s="251"/>
      <c r="AD1330" s="251"/>
      <c r="AF1330" s="251"/>
      <c r="AI1330" s="235"/>
      <c r="AN1330" s="245"/>
      <c r="AO1330" s="245"/>
      <c r="AP1330" s="245"/>
    </row>
    <row r="1331" spans="1:42" s="167" customFormat="1" thickTop="1" thickBot="1" x14ac:dyDescent="0.25">
      <c r="A1331" s="242"/>
      <c r="B1331" s="184"/>
      <c r="C1331" s="235"/>
      <c r="D1331" s="235"/>
      <c r="E1331" s="243"/>
      <c r="I1331" s="235"/>
      <c r="J1331" s="244"/>
      <c r="L1331" s="182"/>
      <c r="M1331" s="235"/>
      <c r="N1331" s="246"/>
      <c r="O1331" s="246"/>
      <c r="P1331" s="247"/>
      <c r="R1331" s="248"/>
      <c r="Y1331" s="249"/>
      <c r="Z1331" s="250"/>
      <c r="AB1331" s="251"/>
      <c r="AD1331" s="251"/>
      <c r="AF1331" s="251"/>
      <c r="AI1331" s="235"/>
      <c r="AN1331" s="245"/>
      <c r="AO1331" s="245"/>
      <c r="AP1331" s="245"/>
    </row>
    <row r="1332" spans="1:42" s="167" customFormat="1" thickTop="1" thickBot="1" x14ac:dyDescent="0.25">
      <c r="A1332" s="242"/>
      <c r="B1332" s="184"/>
      <c r="C1332" s="235"/>
      <c r="D1332" s="235"/>
      <c r="E1332" s="243"/>
      <c r="I1332" s="235"/>
      <c r="J1332" s="244"/>
      <c r="L1332" s="182"/>
      <c r="M1332" s="235"/>
      <c r="N1332" s="246"/>
      <c r="O1332" s="246"/>
      <c r="P1332" s="247"/>
      <c r="R1332" s="248"/>
      <c r="Y1332" s="249"/>
      <c r="Z1332" s="250"/>
      <c r="AB1332" s="251"/>
      <c r="AD1332" s="251"/>
      <c r="AF1332" s="251"/>
      <c r="AI1332" s="235"/>
      <c r="AN1332" s="245"/>
      <c r="AO1332" s="245"/>
      <c r="AP1332" s="245"/>
    </row>
    <row r="1333" spans="1:42" s="167" customFormat="1" thickTop="1" thickBot="1" x14ac:dyDescent="0.25">
      <c r="A1333" s="242"/>
      <c r="B1333" s="184"/>
      <c r="C1333" s="235"/>
      <c r="D1333" s="235"/>
      <c r="E1333" s="243"/>
      <c r="I1333" s="235"/>
      <c r="J1333" s="244"/>
      <c r="L1333" s="182"/>
      <c r="M1333" s="235"/>
      <c r="N1333" s="246"/>
      <c r="O1333" s="246"/>
      <c r="P1333" s="247"/>
      <c r="R1333" s="248"/>
      <c r="Y1333" s="249"/>
      <c r="Z1333" s="250"/>
      <c r="AB1333" s="251"/>
      <c r="AD1333" s="251"/>
      <c r="AF1333" s="251"/>
      <c r="AI1333" s="235"/>
      <c r="AN1333" s="245"/>
      <c r="AO1333" s="245"/>
      <c r="AP1333" s="245"/>
    </row>
    <row r="1334" spans="1:42" s="167" customFormat="1" thickTop="1" thickBot="1" x14ac:dyDescent="0.25">
      <c r="A1334" s="242"/>
      <c r="B1334" s="184"/>
      <c r="C1334" s="235"/>
      <c r="D1334" s="235"/>
      <c r="E1334" s="243"/>
      <c r="I1334" s="235"/>
      <c r="J1334" s="244"/>
      <c r="L1334" s="182"/>
      <c r="M1334" s="235"/>
      <c r="N1334" s="246"/>
      <c r="O1334" s="246"/>
      <c r="P1334" s="247"/>
      <c r="R1334" s="248"/>
      <c r="Y1334" s="249"/>
      <c r="Z1334" s="250"/>
      <c r="AB1334" s="251"/>
      <c r="AD1334" s="251"/>
      <c r="AF1334" s="251"/>
      <c r="AI1334" s="235"/>
      <c r="AN1334" s="245"/>
      <c r="AO1334" s="245"/>
      <c r="AP1334" s="245"/>
    </row>
    <row r="1335" spans="1:42" s="167" customFormat="1" thickTop="1" thickBot="1" x14ac:dyDescent="0.25">
      <c r="A1335" s="242"/>
      <c r="B1335" s="184"/>
      <c r="C1335" s="235"/>
      <c r="D1335" s="235"/>
      <c r="E1335" s="243"/>
      <c r="I1335" s="235"/>
      <c r="J1335" s="244"/>
      <c r="L1335" s="182"/>
      <c r="M1335" s="235"/>
      <c r="N1335" s="246"/>
      <c r="O1335" s="246"/>
      <c r="P1335" s="247"/>
      <c r="R1335" s="248"/>
      <c r="Y1335" s="249"/>
      <c r="Z1335" s="250"/>
      <c r="AB1335" s="251"/>
      <c r="AD1335" s="251"/>
      <c r="AF1335" s="251"/>
      <c r="AI1335" s="235"/>
      <c r="AN1335" s="245"/>
      <c r="AO1335" s="245"/>
      <c r="AP1335" s="245"/>
    </row>
    <row r="1336" spans="1:42" s="167" customFormat="1" thickTop="1" thickBot="1" x14ac:dyDescent="0.25">
      <c r="A1336" s="242"/>
      <c r="B1336" s="184"/>
      <c r="C1336" s="235"/>
      <c r="D1336" s="235"/>
      <c r="E1336" s="243"/>
      <c r="I1336" s="235"/>
      <c r="J1336" s="244"/>
      <c r="L1336" s="182"/>
      <c r="M1336" s="235"/>
      <c r="N1336" s="246"/>
      <c r="O1336" s="246"/>
      <c r="P1336" s="247"/>
      <c r="R1336" s="248"/>
      <c r="Y1336" s="249"/>
      <c r="Z1336" s="250"/>
      <c r="AB1336" s="251"/>
      <c r="AD1336" s="251"/>
      <c r="AF1336" s="251"/>
      <c r="AI1336" s="235"/>
      <c r="AN1336" s="245"/>
      <c r="AO1336" s="245"/>
      <c r="AP1336" s="245"/>
    </row>
    <row r="1337" spans="1:42" s="167" customFormat="1" thickTop="1" thickBot="1" x14ac:dyDescent="0.25">
      <c r="A1337" s="242"/>
      <c r="B1337" s="184"/>
      <c r="C1337" s="235"/>
      <c r="D1337" s="235"/>
      <c r="E1337" s="243"/>
      <c r="I1337" s="235"/>
      <c r="J1337" s="244"/>
      <c r="L1337" s="182"/>
      <c r="M1337" s="235"/>
      <c r="N1337" s="246"/>
      <c r="O1337" s="246"/>
      <c r="P1337" s="247"/>
      <c r="R1337" s="248"/>
      <c r="Y1337" s="249"/>
      <c r="Z1337" s="250"/>
      <c r="AB1337" s="251"/>
      <c r="AD1337" s="251"/>
      <c r="AF1337" s="251"/>
      <c r="AI1337" s="235"/>
      <c r="AN1337" s="245"/>
      <c r="AO1337" s="245"/>
      <c r="AP1337" s="245"/>
    </row>
    <row r="1338" spans="1:42" s="167" customFormat="1" thickTop="1" thickBot="1" x14ac:dyDescent="0.25">
      <c r="A1338" s="242"/>
      <c r="B1338" s="184"/>
      <c r="C1338" s="235"/>
      <c r="D1338" s="235"/>
      <c r="E1338" s="243"/>
      <c r="I1338" s="235"/>
      <c r="J1338" s="244"/>
      <c r="L1338" s="182"/>
      <c r="M1338" s="235"/>
      <c r="N1338" s="246"/>
      <c r="O1338" s="246"/>
      <c r="P1338" s="247"/>
      <c r="R1338" s="248"/>
      <c r="Y1338" s="249"/>
      <c r="Z1338" s="250"/>
      <c r="AB1338" s="251"/>
      <c r="AD1338" s="251"/>
      <c r="AF1338" s="251"/>
      <c r="AI1338" s="235"/>
      <c r="AN1338" s="245"/>
      <c r="AO1338" s="245"/>
      <c r="AP1338" s="245"/>
    </row>
    <row r="1339" spans="1:42" s="167" customFormat="1" thickTop="1" thickBot="1" x14ac:dyDescent="0.25">
      <c r="A1339" s="242"/>
      <c r="B1339" s="184"/>
      <c r="C1339" s="235"/>
      <c r="D1339" s="235"/>
      <c r="E1339" s="243"/>
      <c r="I1339" s="235"/>
      <c r="J1339" s="244"/>
      <c r="L1339" s="182"/>
      <c r="M1339" s="235"/>
      <c r="N1339" s="246"/>
      <c r="O1339" s="246"/>
      <c r="P1339" s="247"/>
      <c r="R1339" s="248"/>
      <c r="Y1339" s="249"/>
      <c r="Z1339" s="250"/>
      <c r="AB1339" s="251"/>
      <c r="AD1339" s="251"/>
      <c r="AF1339" s="251"/>
      <c r="AI1339" s="235"/>
      <c r="AN1339" s="245"/>
      <c r="AO1339" s="245"/>
      <c r="AP1339" s="245"/>
    </row>
    <row r="1340" spans="1:42" s="167" customFormat="1" thickTop="1" thickBot="1" x14ac:dyDescent="0.25">
      <c r="A1340" s="242"/>
      <c r="B1340" s="184"/>
      <c r="C1340" s="235"/>
      <c r="D1340" s="235"/>
      <c r="E1340" s="243"/>
      <c r="I1340" s="235"/>
      <c r="J1340" s="244"/>
      <c r="L1340" s="182"/>
      <c r="M1340" s="235"/>
      <c r="N1340" s="246"/>
      <c r="O1340" s="246"/>
      <c r="P1340" s="247"/>
      <c r="R1340" s="248"/>
      <c r="Y1340" s="249"/>
      <c r="Z1340" s="250"/>
      <c r="AB1340" s="251"/>
      <c r="AD1340" s="251"/>
      <c r="AF1340" s="251"/>
      <c r="AI1340" s="235"/>
      <c r="AN1340" s="245"/>
      <c r="AO1340" s="245"/>
      <c r="AP1340" s="245"/>
    </row>
    <row r="1341" spans="1:42" s="167" customFormat="1" thickTop="1" thickBot="1" x14ac:dyDescent="0.25">
      <c r="A1341" s="242"/>
      <c r="B1341" s="184"/>
      <c r="C1341" s="235"/>
      <c r="D1341" s="235"/>
      <c r="E1341" s="243"/>
      <c r="I1341" s="235"/>
      <c r="J1341" s="244"/>
      <c r="L1341" s="182"/>
      <c r="M1341" s="235"/>
      <c r="N1341" s="246"/>
      <c r="O1341" s="246"/>
      <c r="P1341" s="247"/>
      <c r="R1341" s="248"/>
      <c r="Y1341" s="249"/>
      <c r="Z1341" s="250"/>
      <c r="AB1341" s="251"/>
      <c r="AD1341" s="251"/>
      <c r="AF1341" s="251"/>
      <c r="AI1341" s="235"/>
      <c r="AN1341" s="245"/>
      <c r="AO1341" s="245"/>
      <c r="AP1341" s="245"/>
    </row>
    <row r="1342" spans="1:42" s="167" customFormat="1" thickTop="1" thickBot="1" x14ac:dyDescent="0.25">
      <c r="A1342" s="242"/>
      <c r="B1342" s="184"/>
      <c r="C1342" s="235"/>
      <c r="D1342" s="235"/>
      <c r="E1342" s="243"/>
      <c r="I1342" s="235"/>
      <c r="J1342" s="244"/>
      <c r="L1342" s="182"/>
      <c r="M1342" s="235"/>
      <c r="N1342" s="246"/>
      <c r="O1342" s="246"/>
      <c r="P1342" s="247"/>
      <c r="R1342" s="248"/>
      <c r="Y1342" s="249"/>
      <c r="Z1342" s="250"/>
      <c r="AB1342" s="251"/>
      <c r="AD1342" s="251"/>
      <c r="AF1342" s="251"/>
      <c r="AI1342" s="235"/>
      <c r="AN1342" s="245"/>
      <c r="AO1342" s="245"/>
      <c r="AP1342" s="245"/>
    </row>
    <row r="1343" spans="1:42" s="167" customFormat="1" thickTop="1" thickBot="1" x14ac:dyDescent="0.25">
      <c r="A1343" s="242"/>
      <c r="B1343" s="184"/>
      <c r="C1343" s="235"/>
      <c r="D1343" s="235"/>
      <c r="E1343" s="243"/>
      <c r="I1343" s="235"/>
      <c r="J1343" s="244"/>
      <c r="L1343" s="182"/>
      <c r="M1343" s="235"/>
      <c r="N1343" s="246"/>
      <c r="O1343" s="246"/>
      <c r="P1343" s="247"/>
      <c r="R1343" s="248"/>
      <c r="Y1343" s="249"/>
      <c r="Z1343" s="250"/>
      <c r="AB1343" s="251"/>
      <c r="AD1343" s="251"/>
      <c r="AF1343" s="251"/>
      <c r="AI1343" s="235"/>
      <c r="AN1343" s="245"/>
      <c r="AO1343" s="245"/>
      <c r="AP1343" s="245"/>
    </row>
    <row r="1344" spans="1:42" s="167" customFormat="1" thickTop="1" thickBot="1" x14ac:dyDescent="0.25">
      <c r="A1344" s="242"/>
      <c r="B1344" s="184"/>
      <c r="C1344" s="235"/>
      <c r="D1344" s="235"/>
      <c r="E1344" s="243"/>
      <c r="I1344" s="235"/>
      <c r="J1344" s="244"/>
      <c r="L1344" s="182"/>
      <c r="M1344" s="235"/>
      <c r="N1344" s="246"/>
      <c r="O1344" s="246"/>
      <c r="P1344" s="247"/>
      <c r="R1344" s="248"/>
      <c r="Y1344" s="249"/>
      <c r="Z1344" s="250"/>
      <c r="AB1344" s="251"/>
      <c r="AD1344" s="251"/>
      <c r="AF1344" s="251"/>
      <c r="AI1344" s="235"/>
      <c r="AN1344" s="245"/>
      <c r="AO1344" s="245"/>
      <c r="AP1344" s="245"/>
    </row>
    <row r="1345" spans="1:42" s="167" customFormat="1" thickTop="1" thickBot="1" x14ac:dyDescent="0.25">
      <c r="A1345" s="242"/>
      <c r="B1345" s="184"/>
      <c r="C1345" s="235"/>
      <c r="D1345" s="235"/>
      <c r="E1345" s="243"/>
      <c r="I1345" s="235"/>
      <c r="J1345" s="244"/>
      <c r="L1345" s="182"/>
      <c r="M1345" s="235"/>
      <c r="N1345" s="246"/>
      <c r="O1345" s="246"/>
      <c r="P1345" s="247"/>
      <c r="R1345" s="248"/>
      <c r="Y1345" s="249"/>
      <c r="Z1345" s="250"/>
      <c r="AB1345" s="251"/>
      <c r="AD1345" s="251"/>
      <c r="AF1345" s="251"/>
      <c r="AI1345" s="235"/>
      <c r="AN1345" s="245"/>
      <c r="AO1345" s="245"/>
      <c r="AP1345" s="245"/>
    </row>
    <row r="1346" spans="1:42" s="167" customFormat="1" thickTop="1" thickBot="1" x14ac:dyDescent="0.25">
      <c r="A1346" s="242"/>
      <c r="B1346" s="184"/>
      <c r="C1346" s="235"/>
      <c r="D1346" s="235"/>
      <c r="E1346" s="243"/>
      <c r="I1346" s="235"/>
      <c r="J1346" s="244"/>
      <c r="L1346" s="182"/>
      <c r="M1346" s="235"/>
      <c r="N1346" s="246"/>
      <c r="O1346" s="246"/>
      <c r="P1346" s="247"/>
      <c r="R1346" s="248"/>
      <c r="Y1346" s="249"/>
      <c r="Z1346" s="250"/>
      <c r="AB1346" s="251"/>
      <c r="AD1346" s="251"/>
      <c r="AF1346" s="251"/>
      <c r="AI1346" s="235"/>
      <c r="AN1346" s="245"/>
      <c r="AO1346" s="245"/>
      <c r="AP1346" s="245"/>
    </row>
    <row r="1347" spans="1:42" s="167" customFormat="1" thickTop="1" thickBot="1" x14ac:dyDescent="0.25">
      <c r="A1347" s="242"/>
      <c r="B1347" s="184"/>
      <c r="C1347" s="235"/>
      <c r="D1347" s="235"/>
      <c r="E1347" s="243"/>
      <c r="I1347" s="235"/>
      <c r="J1347" s="244"/>
      <c r="L1347" s="182"/>
      <c r="M1347" s="235"/>
      <c r="N1347" s="246"/>
      <c r="O1347" s="246"/>
      <c r="P1347" s="247"/>
      <c r="R1347" s="248"/>
      <c r="Y1347" s="249"/>
      <c r="Z1347" s="250"/>
      <c r="AB1347" s="251"/>
      <c r="AD1347" s="251"/>
      <c r="AF1347" s="251"/>
      <c r="AI1347" s="235"/>
      <c r="AN1347" s="245"/>
      <c r="AO1347" s="245"/>
      <c r="AP1347" s="245"/>
    </row>
    <row r="1348" spans="1:42" s="167" customFormat="1" thickTop="1" thickBot="1" x14ac:dyDescent="0.25">
      <c r="A1348" s="242"/>
      <c r="B1348" s="184"/>
      <c r="C1348" s="235"/>
      <c r="D1348" s="235"/>
      <c r="E1348" s="243"/>
      <c r="I1348" s="235"/>
      <c r="J1348" s="244"/>
      <c r="L1348" s="182"/>
      <c r="M1348" s="235"/>
      <c r="N1348" s="246"/>
      <c r="O1348" s="246"/>
      <c r="P1348" s="247"/>
      <c r="R1348" s="248"/>
      <c r="Y1348" s="249"/>
      <c r="Z1348" s="250"/>
      <c r="AB1348" s="251"/>
      <c r="AD1348" s="251"/>
      <c r="AF1348" s="251"/>
      <c r="AI1348" s="235"/>
      <c r="AN1348" s="245"/>
      <c r="AO1348" s="245"/>
      <c r="AP1348" s="245"/>
    </row>
    <row r="1349" spans="1:42" s="167" customFormat="1" thickTop="1" thickBot="1" x14ac:dyDescent="0.25">
      <c r="A1349" s="242"/>
      <c r="B1349" s="184"/>
      <c r="C1349" s="235"/>
      <c r="D1349" s="235"/>
      <c r="E1349" s="243"/>
      <c r="I1349" s="235"/>
      <c r="J1349" s="244"/>
      <c r="L1349" s="182"/>
      <c r="M1349" s="235"/>
      <c r="N1349" s="246"/>
      <c r="O1349" s="246"/>
      <c r="P1349" s="247"/>
      <c r="R1349" s="248"/>
      <c r="Y1349" s="249"/>
      <c r="Z1349" s="250"/>
      <c r="AB1349" s="251"/>
      <c r="AD1349" s="251"/>
      <c r="AF1349" s="251"/>
      <c r="AI1349" s="235"/>
      <c r="AN1349" s="245"/>
      <c r="AO1349" s="245"/>
      <c r="AP1349" s="245"/>
    </row>
    <row r="1350" spans="1:42" s="167" customFormat="1" thickTop="1" thickBot="1" x14ac:dyDescent="0.25">
      <c r="A1350" s="242"/>
      <c r="B1350" s="184"/>
      <c r="C1350" s="235"/>
      <c r="D1350" s="235"/>
      <c r="E1350" s="243"/>
      <c r="I1350" s="235"/>
      <c r="J1350" s="244"/>
      <c r="L1350" s="182"/>
      <c r="M1350" s="235"/>
      <c r="N1350" s="246"/>
      <c r="O1350" s="246"/>
      <c r="P1350" s="247"/>
      <c r="R1350" s="248"/>
      <c r="Y1350" s="249"/>
      <c r="Z1350" s="250"/>
      <c r="AB1350" s="251"/>
      <c r="AD1350" s="251"/>
      <c r="AF1350" s="251"/>
      <c r="AI1350" s="235"/>
      <c r="AN1350" s="245"/>
      <c r="AO1350" s="245"/>
      <c r="AP1350" s="245"/>
    </row>
    <row r="1351" spans="1:42" s="167" customFormat="1" thickTop="1" thickBot="1" x14ac:dyDescent="0.25">
      <c r="A1351" s="242"/>
      <c r="B1351" s="184"/>
      <c r="C1351" s="235"/>
      <c r="D1351" s="235"/>
      <c r="E1351" s="243"/>
      <c r="I1351" s="235"/>
      <c r="J1351" s="244"/>
      <c r="L1351" s="182"/>
      <c r="M1351" s="235"/>
      <c r="N1351" s="246"/>
      <c r="O1351" s="246"/>
      <c r="P1351" s="247"/>
      <c r="R1351" s="248"/>
      <c r="Y1351" s="249"/>
      <c r="Z1351" s="250"/>
      <c r="AB1351" s="251"/>
      <c r="AD1351" s="251"/>
      <c r="AF1351" s="251"/>
      <c r="AI1351" s="235"/>
      <c r="AN1351" s="245"/>
      <c r="AO1351" s="245"/>
      <c r="AP1351" s="245"/>
    </row>
    <row r="1352" spans="1:42" s="167" customFormat="1" thickTop="1" thickBot="1" x14ac:dyDescent="0.25">
      <c r="A1352" s="242"/>
      <c r="B1352" s="184"/>
      <c r="C1352" s="235"/>
      <c r="D1352" s="235"/>
      <c r="E1352" s="243"/>
      <c r="I1352" s="235"/>
      <c r="J1352" s="244"/>
      <c r="L1352" s="182"/>
      <c r="M1352" s="235"/>
      <c r="N1352" s="246"/>
      <c r="O1352" s="246"/>
      <c r="P1352" s="247"/>
      <c r="R1352" s="248"/>
      <c r="Y1352" s="249"/>
      <c r="Z1352" s="250"/>
      <c r="AB1352" s="251"/>
      <c r="AD1352" s="251"/>
      <c r="AF1352" s="251"/>
      <c r="AI1352" s="235"/>
      <c r="AN1352" s="245"/>
      <c r="AO1352" s="245"/>
      <c r="AP1352" s="245"/>
    </row>
    <row r="1353" spans="1:42" s="167" customFormat="1" thickTop="1" thickBot="1" x14ac:dyDescent="0.25">
      <c r="A1353" s="242"/>
      <c r="B1353" s="184"/>
      <c r="C1353" s="235"/>
      <c r="D1353" s="235"/>
      <c r="E1353" s="243"/>
      <c r="I1353" s="235"/>
      <c r="J1353" s="244"/>
      <c r="L1353" s="182"/>
      <c r="M1353" s="235"/>
      <c r="N1353" s="246"/>
      <c r="O1353" s="246"/>
      <c r="P1353" s="247"/>
      <c r="R1353" s="248"/>
      <c r="Y1353" s="249"/>
      <c r="Z1353" s="250"/>
      <c r="AB1353" s="251"/>
      <c r="AD1353" s="251"/>
      <c r="AF1353" s="251"/>
      <c r="AI1353" s="235"/>
      <c r="AN1353" s="245"/>
      <c r="AO1353" s="245"/>
      <c r="AP1353" s="245"/>
    </row>
    <row r="1354" spans="1:42" s="167" customFormat="1" thickTop="1" thickBot="1" x14ac:dyDescent="0.25">
      <c r="A1354" s="242"/>
      <c r="B1354" s="184"/>
      <c r="C1354" s="235"/>
      <c r="D1354" s="235"/>
      <c r="E1354" s="243"/>
      <c r="I1354" s="235"/>
      <c r="J1354" s="244"/>
      <c r="L1354" s="182"/>
      <c r="M1354" s="235"/>
      <c r="N1354" s="246"/>
      <c r="O1354" s="246"/>
      <c r="P1354" s="247"/>
      <c r="R1354" s="248"/>
      <c r="Y1354" s="249"/>
      <c r="Z1354" s="250"/>
      <c r="AB1354" s="251"/>
      <c r="AD1354" s="251"/>
      <c r="AF1354" s="251"/>
      <c r="AI1354" s="235"/>
      <c r="AN1354" s="245"/>
      <c r="AO1354" s="245"/>
      <c r="AP1354" s="245"/>
    </row>
    <row r="1355" spans="1:42" s="167" customFormat="1" thickTop="1" thickBot="1" x14ac:dyDescent="0.25">
      <c r="A1355" s="242"/>
      <c r="B1355" s="184"/>
      <c r="C1355" s="235"/>
      <c r="D1355" s="235"/>
      <c r="E1355" s="243"/>
      <c r="I1355" s="235"/>
      <c r="J1355" s="244"/>
      <c r="L1355" s="182"/>
      <c r="M1355" s="235"/>
      <c r="N1355" s="246"/>
      <c r="O1355" s="246"/>
      <c r="P1355" s="247"/>
      <c r="R1355" s="248"/>
      <c r="Y1355" s="249"/>
      <c r="Z1355" s="250"/>
      <c r="AB1355" s="251"/>
      <c r="AD1355" s="251"/>
      <c r="AF1355" s="251"/>
      <c r="AI1355" s="235"/>
      <c r="AN1355" s="245"/>
      <c r="AO1355" s="245"/>
      <c r="AP1355" s="245"/>
    </row>
    <row r="1356" spans="1:42" s="167" customFormat="1" thickTop="1" thickBot="1" x14ac:dyDescent="0.25">
      <c r="A1356" s="242"/>
      <c r="B1356" s="184"/>
      <c r="C1356" s="235"/>
      <c r="D1356" s="235"/>
      <c r="E1356" s="243"/>
      <c r="I1356" s="235"/>
      <c r="J1356" s="244"/>
      <c r="L1356" s="182"/>
      <c r="M1356" s="235"/>
      <c r="N1356" s="246"/>
      <c r="O1356" s="246"/>
      <c r="P1356" s="247"/>
      <c r="R1356" s="248"/>
      <c r="Y1356" s="249"/>
      <c r="Z1356" s="250"/>
      <c r="AB1356" s="251"/>
      <c r="AD1356" s="251"/>
      <c r="AF1356" s="251"/>
      <c r="AI1356" s="235"/>
      <c r="AN1356" s="245"/>
      <c r="AO1356" s="245"/>
      <c r="AP1356" s="245"/>
    </row>
    <row r="1357" spans="1:42" s="167" customFormat="1" thickTop="1" thickBot="1" x14ac:dyDescent="0.25">
      <c r="A1357" s="242"/>
      <c r="B1357" s="184"/>
      <c r="C1357" s="235"/>
      <c r="D1357" s="235"/>
      <c r="E1357" s="243"/>
      <c r="I1357" s="235"/>
      <c r="J1357" s="244"/>
      <c r="L1357" s="182"/>
      <c r="M1357" s="235"/>
      <c r="N1357" s="246"/>
      <c r="O1357" s="246"/>
      <c r="P1357" s="247"/>
      <c r="R1357" s="248"/>
      <c r="Y1357" s="249"/>
      <c r="Z1357" s="250"/>
      <c r="AB1357" s="251"/>
      <c r="AD1357" s="251"/>
      <c r="AF1357" s="251"/>
      <c r="AI1357" s="235"/>
      <c r="AN1357" s="245"/>
      <c r="AO1357" s="245"/>
      <c r="AP1357" s="245"/>
    </row>
    <row r="1358" spans="1:42" s="167" customFormat="1" thickTop="1" thickBot="1" x14ac:dyDescent="0.25">
      <c r="A1358" s="242"/>
      <c r="B1358" s="184"/>
      <c r="C1358" s="235"/>
      <c r="D1358" s="235"/>
      <c r="E1358" s="243"/>
      <c r="I1358" s="235"/>
      <c r="J1358" s="244"/>
      <c r="L1358" s="182"/>
      <c r="M1358" s="235"/>
      <c r="N1358" s="246"/>
      <c r="O1358" s="246"/>
      <c r="P1358" s="247"/>
      <c r="R1358" s="248"/>
      <c r="Y1358" s="249"/>
      <c r="Z1358" s="250"/>
      <c r="AB1358" s="251"/>
      <c r="AD1358" s="251"/>
      <c r="AF1358" s="251"/>
      <c r="AI1358" s="235"/>
      <c r="AN1358" s="245"/>
      <c r="AO1358" s="245"/>
      <c r="AP1358" s="245"/>
    </row>
    <row r="1359" spans="1:42" s="167" customFormat="1" thickTop="1" thickBot="1" x14ac:dyDescent="0.25">
      <c r="A1359" s="242"/>
      <c r="B1359" s="184"/>
      <c r="C1359" s="235"/>
      <c r="D1359" s="235"/>
      <c r="E1359" s="243"/>
      <c r="I1359" s="235"/>
      <c r="J1359" s="244"/>
      <c r="L1359" s="182"/>
      <c r="M1359" s="235"/>
      <c r="N1359" s="246"/>
      <c r="O1359" s="246"/>
      <c r="P1359" s="247"/>
      <c r="R1359" s="248"/>
      <c r="Y1359" s="249"/>
      <c r="Z1359" s="250"/>
      <c r="AB1359" s="251"/>
      <c r="AD1359" s="251"/>
      <c r="AF1359" s="251"/>
      <c r="AI1359" s="235"/>
      <c r="AN1359" s="245"/>
      <c r="AO1359" s="245"/>
      <c r="AP1359" s="245"/>
    </row>
    <row r="1360" spans="1:42" s="167" customFormat="1" thickTop="1" thickBot="1" x14ac:dyDescent="0.25">
      <c r="A1360" s="242"/>
      <c r="B1360" s="184"/>
      <c r="C1360" s="235"/>
      <c r="D1360" s="235"/>
      <c r="E1360" s="243"/>
      <c r="I1360" s="235"/>
      <c r="J1360" s="244"/>
      <c r="L1360" s="182"/>
      <c r="M1360" s="235"/>
      <c r="N1360" s="246"/>
      <c r="O1360" s="246"/>
      <c r="P1360" s="247"/>
      <c r="R1360" s="248"/>
      <c r="Y1360" s="249"/>
      <c r="Z1360" s="250"/>
      <c r="AB1360" s="251"/>
      <c r="AD1360" s="251"/>
      <c r="AF1360" s="251"/>
      <c r="AI1360" s="235"/>
      <c r="AN1360" s="245"/>
      <c r="AO1360" s="245"/>
      <c r="AP1360" s="245"/>
    </row>
    <row r="1361" spans="1:42" s="167" customFormat="1" thickTop="1" thickBot="1" x14ac:dyDescent="0.25">
      <c r="A1361" s="242"/>
      <c r="B1361" s="184"/>
      <c r="C1361" s="235"/>
      <c r="D1361" s="235"/>
      <c r="E1361" s="243"/>
      <c r="I1361" s="235"/>
      <c r="J1361" s="244"/>
      <c r="L1361" s="182"/>
      <c r="M1361" s="235"/>
      <c r="N1361" s="246"/>
      <c r="O1361" s="246"/>
      <c r="P1361" s="247"/>
      <c r="R1361" s="248"/>
      <c r="Y1361" s="249"/>
      <c r="Z1361" s="250"/>
      <c r="AB1361" s="251"/>
      <c r="AD1361" s="251"/>
      <c r="AF1361" s="251"/>
      <c r="AI1361" s="235"/>
      <c r="AN1361" s="245"/>
      <c r="AO1361" s="245"/>
      <c r="AP1361" s="245"/>
    </row>
    <row r="1362" spans="1:42" s="167" customFormat="1" thickTop="1" thickBot="1" x14ac:dyDescent="0.25">
      <c r="A1362" s="242"/>
      <c r="B1362" s="184"/>
      <c r="C1362" s="235"/>
      <c r="D1362" s="235"/>
      <c r="E1362" s="243"/>
      <c r="I1362" s="235"/>
      <c r="J1362" s="244"/>
      <c r="L1362" s="182"/>
      <c r="M1362" s="235"/>
      <c r="N1362" s="246"/>
      <c r="O1362" s="246"/>
      <c r="P1362" s="247"/>
      <c r="R1362" s="248"/>
      <c r="Y1362" s="249"/>
      <c r="Z1362" s="250"/>
      <c r="AB1362" s="251"/>
      <c r="AD1362" s="251"/>
      <c r="AF1362" s="251"/>
      <c r="AI1362" s="235"/>
      <c r="AN1362" s="245"/>
      <c r="AO1362" s="245"/>
      <c r="AP1362" s="245"/>
    </row>
    <row r="1363" spans="1:42" s="167" customFormat="1" thickTop="1" thickBot="1" x14ac:dyDescent="0.25">
      <c r="A1363" s="242"/>
      <c r="B1363" s="184"/>
      <c r="C1363" s="235"/>
      <c r="D1363" s="235"/>
      <c r="E1363" s="243"/>
      <c r="I1363" s="235"/>
      <c r="J1363" s="244"/>
      <c r="L1363" s="182"/>
      <c r="M1363" s="235"/>
      <c r="N1363" s="246"/>
      <c r="O1363" s="246"/>
      <c r="P1363" s="247"/>
      <c r="R1363" s="248"/>
      <c r="Y1363" s="249"/>
      <c r="Z1363" s="250"/>
      <c r="AB1363" s="251"/>
      <c r="AD1363" s="251"/>
      <c r="AF1363" s="251"/>
      <c r="AI1363" s="235"/>
      <c r="AN1363" s="245"/>
      <c r="AO1363" s="245"/>
      <c r="AP1363" s="245"/>
    </row>
    <row r="1364" spans="1:42" s="167" customFormat="1" thickTop="1" thickBot="1" x14ac:dyDescent="0.25">
      <c r="A1364" s="242"/>
      <c r="B1364" s="184"/>
      <c r="C1364" s="235"/>
      <c r="D1364" s="235"/>
      <c r="E1364" s="243"/>
      <c r="I1364" s="235"/>
      <c r="J1364" s="244"/>
      <c r="L1364" s="182"/>
      <c r="M1364" s="235"/>
      <c r="N1364" s="246"/>
      <c r="O1364" s="246"/>
      <c r="P1364" s="247"/>
      <c r="R1364" s="248"/>
      <c r="Y1364" s="249"/>
      <c r="Z1364" s="250"/>
      <c r="AB1364" s="251"/>
      <c r="AD1364" s="251"/>
      <c r="AF1364" s="251"/>
      <c r="AI1364" s="235"/>
      <c r="AN1364" s="245"/>
      <c r="AO1364" s="245"/>
      <c r="AP1364" s="245"/>
    </row>
    <row r="1365" spans="1:42" s="167" customFormat="1" thickTop="1" thickBot="1" x14ac:dyDescent="0.25">
      <c r="A1365" s="242"/>
      <c r="B1365" s="184"/>
      <c r="C1365" s="235"/>
      <c r="D1365" s="235"/>
      <c r="E1365" s="243"/>
      <c r="I1365" s="235"/>
      <c r="J1365" s="244"/>
      <c r="L1365" s="182"/>
      <c r="M1365" s="235"/>
      <c r="N1365" s="246"/>
      <c r="O1365" s="246"/>
      <c r="P1365" s="247"/>
      <c r="R1365" s="248"/>
      <c r="Y1365" s="249"/>
      <c r="Z1365" s="250"/>
      <c r="AB1365" s="251"/>
      <c r="AD1365" s="251"/>
      <c r="AF1365" s="251"/>
      <c r="AI1365" s="235"/>
      <c r="AN1365" s="245"/>
      <c r="AO1365" s="245"/>
      <c r="AP1365" s="245"/>
    </row>
    <row r="1366" spans="1:42" s="167" customFormat="1" thickTop="1" thickBot="1" x14ac:dyDescent="0.25">
      <c r="A1366" s="242"/>
      <c r="B1366" s="184"/>
      <c r="C1366" s="235"/>
      <c r="D1366" s="235"/>
      <c r="E1366" s="243"/>
      <c r="I1366" s="235"/>
      <c r="J1366" s="244"/>
      <c r="L1366" s="182"/>
      <c r="M1366" s="235"/>
      <c r="N1366" s="246"/>
      <c r="O1366" s="246"/>
      <c r="P1366" s="247"/>
      <c r="R1366" s="248"/>
      <c r="Y1366" s="249"/>
      <c r="Z1366" s="250"/>
      <c r="AB1366" s="251"/>
      <c r="AD1366" s="251"/>
      <c r="AF1366" s="251"/>
      <c r="AI1366" s="235"/>
      <c r="AN1366" s="245"/>
      <c r="AO1366" s="245"/>
      <c r="AP1366" s="245"/>
    </row>
    <row r="1367" spans="1:42" s="167" customFormat="1" thickTop="1" thickBot="1" x14ac:dyDescent="0.25">
      <c r="A1367" s="242"/>
      <c r="B1367" s="184"/>
      <c r="C1367" s="235"/>
      <c r="D1367" s="235"/>
      <c r="E1367" s="243"/>
      <c r="I1367" s="235"/>
      <c r="J1367" s="244"/>
      <c r="L1367" s="182"/>
      <c r="M1367" s="235"/>
      <c r="N1367" s="246"/>
      <c r="O1367" s="246"/>
      <c r="P1367" s="247"/>
      <c r="R1367" s="248"/>
      <c r="Y1367" s="249"/>
      <c r="Z1367" s="250"/>
      <c r="AB1367" s="251"/>
      <c r="AD1367" s="251"/>
      <c r="AF1367" s="251"/>
      <c r="AI1367" s="235"/>
      <c r="AN1367" s="245"/>
      <c r="AO1367" s="245"/>
      <c r="AP1367" s="245"/>
    </row>
    <row r="1368" spans="1:42" s="167" customFormat="1" thickTop="1" thickBot="1" x14ac:dyDescent="0.25">
      <c r="A1368" s="242"/>
      <c r="B1368" s="184"/>
      <c r="C1368" s="235"/>
      <c r="D1368" s="235"/>
      <c r="E1368" s="243"/>
      <c r="I1368" s="235"/>
      <c r="J1368" s="244"/>
      <c r="L1368" s="182"/>
      <c r="M1368" s="235"/>
      <c r="N1368" s="246"/>
      <c r="O1368" s="246"/>
      <c r="P1368" s="247"/>
      <c r="R1368" s="248"/>
      <c r="Y1368" s="249"/>
      <c r="Z1368" s="250"/>
      <c r="AB1368" s="251"/>
      <c r="AD1368" s="251"/>
      <c r="AF1368" s="251"/>
      <c r="AI1368" s="235"/>
      <c r="AN1368" s="245"/>
      <c r="AO1368" s="245"/>
      <c r="AP1368" s="245"/>
    </row>
    <row r="1369" spans="1:42" s="167" customFormat="1" thickTop="1" thickBot="1" x14ac:dyDescent="0.25">
      <c r="A1369" s="242"/>
      <c r="B1369" s="184"/>
      <c r="C1369" s="235"/>
      <c r="D1369" s="235"/>
      <c r="E1369" s="243"/>
      <c r="I1369" s="235"/>
      <c r="J1369" s="244"/>
      <c r="L1369" s="182"/>
      <c r="M1369" s="235"/>
      <c r="N1369" s="246"/>
      <c r="O1369" s="246"/>
      <c r="P1369" s="247"/>
      <c r="R1369" s="248"/>
      <c r="Y1369" s="249"/>
      <c r="Z1369" s="250"/>
      <c r="AB1369" s="251"/>
      <c r="AD1369" s="251"/>
      <c r="AF1369" s="251"/>
      <c r="AI1369" s="235"/>
      <c r="AN1369" s="245"/>
      <c r="AO1369" s="245"/>
      <c r="AP1369" s="245"/>
    </row>
    <row r="1370" spans="1:42" s="167" customFormat="1" thickTop="1" thickBot="1" x14ac:dyDescent="0.25">
      <c r="A1370" s="242"/>
      <c r="B1370" s="184"/>
      <c r="C1370" s="235"/>
      <c r="D1370" s="235"/>
      <c r="E1370" s="243"/>
      <c r="I1370" s="235"/>
      <c r="J1370" s="244"/>
      <c r="L1370" s="182"/>
      <c r="M1370" s="235"/>
      <c r="N1370" s="246"/>
      <c r="O1370" s="246"/>
      <c r="P1370" s="247"/>
      <c r="R1370" s="248"/>
      <c r="Y1370" s="249"/>
      <c r="Z1370" s="250"/>
      <c r="AB1370" s="251"/>
      <c r="AD1370" s="251"/>
      <c r="AF1370" s="251"/>
      <c r="AI1370" s="235"/>
      <c r="AN1370" s="245"/>
      <c r="AO1370" s="245"/>
      <c r="AP1370" s="245"/>
    </row>
    <row r="1371" spans="1:42" s="167" customFormat="1" thickTop="1" thickBot="1" x14ac:dyDescent="0.25">
      <c r="A1371" s="242"/>
      <c r="B1371" s="184"/>
      <c r="C1371" s="235"/>
      <c r="D1371" s="235"/>
      <c r="E1371" s="243"/>
      <c r="I1371" s="235"/>
      <c r="J1371" s="244"/>
      <c r="L1371" s="182"/>
      <c r="M1371" s="235"/>
      <c r="N1371" s="246"/>
      <c r="O1371" s="246"/>
      <c r="P1371" s="247"/>
      <c r="R1371" s="248"/>
      <c r="Y1371" s="249"/>
      <c r="Z1371" s="250"/>
      <c r="AB1371" s="251"/>
      <c r="AD1371" s="251"/>
      <c r="AF1371" s="251"/>
      <c r="AI1371" s="235"/>
      <c r="AN1371" s="245"/>
      <c r="AO1371" s="245"/>
      <c r="AP1371" s="245"/>
    </row>
    <row r="1372" spans="1:42" s="167" customFormat="1" thickTop="1" thickBot="1" x14ac:dyDescent="0.25">
      <c r="A1372" s="242"/>
      <c r="B1372" s="184"/>
      <c r="C1372" s="235"/>
      <c r="D1372" s="235"/>
      <c r="E1372" s="243"/>
      <c r="I1372" s="235"/>
      <c r="J1372" s="244"/>
      <c r="L1372" s="182"/>
      <c r="M1372" s="235"/>
      <c r="N1372" s="246"/>
      <c r="O1372" s="246"/>
      <c r="P1372" s="247"/>
      <c r="R1372" s="248"/>
      <c r="Y1372" s="249"/>
      <c r="Z1372" s="250"/>
      <c r="AB1372" s="251"/>
      <c r="AD1372" s="251"/>
      <c r="AF1372" s="251"/>
      <c r="AI1372" s="235"/>
      <c r="AN1372" s="245"/>
      <c r="AO1372" s="245"/>
      <c r="AP1372" s="245"/>
    </row>
    <row r="1373" spans="1:42" s="167" customFormat="1" thickTop="1" thickBot="1" x14ac:dyDescent="0.25">
      <c r="A1373" s="242"/>
      <c r="B1373" s="184"/>
      <c r="C1373" s="235"/>
      <c r="D1373" s="235"/>
      <c r="E1373" s="243"/>
      <c r="I1373" s="235"/>
      <c r="J1373" s="244"/>
      <c r="L1373" s="182"/>
      <c r="M1373" s="235"/>
      <c r="N1373" s="246"/>
      <c r="O1373" s="246"/>
      <c r="P1373" s="247"/>
      <c r="R1373" s="248"/>
      <c r="Y1373" s="249"/>
      <c r="Z1373" s="250"/>
      <c r="AB1373" s="251"/>
      <c r="AD1373" s="251"/>
      <c r="AF1373" s="251"/>
      <c r="AI1373" s="235"/>
      <c r="AN1373" s="245"/>
      <c r="AO1373" s="245"/>
      <c r="AP1373" s="245"/>
    </row>
    <row r="1374" spans="1:42" s="167" customFormat="1" thickTop="1" thickBot="1" x14ac:dyDescent="0.25">
      <c r="A1374" s="242"/>
      <c r="B1374" s="184"/>
      <c r="C1374" s="235"/>
      <c r="D1374" s="235"/>
      <c r="E1374" s="243"/>
      <c r="I1374" s="235"/>
      <c r="J1374" s="244"/>
      <c r="L1374" s="182"/>
      <c r="M1374" s="235"/>
      <c r="N1374" s="246"/>
      <c r="O1374" s="246"/>
      <c r="P1374" s="247"/>
      <c r="R1374" s="248"/>
      <c r="Y1374" s="249"/>
      <c r="Z1374" s="250"/>
      <c r="AB1374" s="251"/>
      <c r="AD1374" s="251"/>
      <c r="AF1374" s="251"/>
      <c r="AI1374" s="235"/>
      <c r="AN1374" s="245"/>
      <c r="AO1374" s="245"/>
      <c r="AP1374" s="245"/>
    </row>
    <row r="1375" spans="1:42" s="167" customFormat="1" thickTop="1" thickBot="1" x14ac:dyDescent="0.25">
      <c r="A1375" s="242"/>
      <c r="B1375" s="184"/>
      <c r="C1375" s="235"/>
      <c r="D1375" s="235"/>
      <c r="E1375" s="243"/>
      <c r="I1375" s="235"/>
      <c r="J1375" s="244"/>
      <c r="L1375" s="182"/>
      <c r="M1375" s="235"/>
      <c r="N1375" s="246"/>
      <c r="O1375" s="246"/>
      <c r="P1375" s="247"/>
      <c r="R1375" s="248"/>
      <c r="Y1375" s="249"/>
      <c r="Z1375" s="250"/>
      <c r="AB1375" s="251"/>
      <c r="AD1375" s="251"/>
      <c r="AF1375" s="251"/>
      <c r="AI1375" s="235"/>
      <c r="AN1375" s="245"/>
      <c r="AO1375" s="245"/>
      <c r="AP1375" s="245"/>
    </row>
    <row r="1376" spans="1:42" s="167" customFormat="1" thickTop="1" thickBot="1" x14ac:dyDescent="0.25">
      <c r="A1376" s="242"/>
      <c r="B1376" s="184"/>
      <c r="C1376" s="235"/>
      <c r="D1376" s="235"/>
      <c r="E1376" s="243"/>
      <c r="I1376" s="235"/>
      <c r="J1376" s="244"/>
      <c r="L1376" s="182"/>
      <c r="M1376" s="235"/>
      <c r="N1376" s="246"/>
      <c r="O1376" s="246"/>
      <c r="P1376" s="247"/>
      <c r="R1376" s="248"/>
      <c r="Y1376" s="249"/>
      <c r="Z1376" s="250"/>
      <c r="AB1376" s="251"/>
      <c r="AD1376" s="251"/>
      <c r="AF1376" s="251"/>
      <c r="AI1376" s="235"/>
      <c r="AN1376" s="245"/>
      <c r="AO1376" s="245"/>
      <c r="AP1376" s="245"/>
    </row>
    <row r="1377" spans="1:42" s="167" customFormat="1" thickTop="1" thickBot="1" x14ac:dyDescent="0.25">
      <c r="A1377" s="242"/>
      <c r="B1377" s="184"/>
      <c r="C1377" s="235"/>
      <c r="D1377" s="235"/>
      <c r="E1377" s="243"/>
      <c r="I1377" s="235"/>
      <c r="J1377" s="244"/>
      <c r="L1377" s="182"/>
      <c r="M1377" s="235"/>
      <c r="N1377" s="246"/>
      <c r="O1377" s="246"/>
      <c r="P1377" s="247"/>
      <c r="R1377" s="248"/>
      <c r="Y1377" s="249"/>
      <c r="Z1377" s="250"/>
      <c r="AB1377" s="251"/>
      <c r="AD1377" s="251"/>
      <c r="AF1377" s="251"/>
      <c r="AI1377" s="235"/>
      <c r="AN1377" s="245"/>
      <c r="AO1377" s="245"/>
      <c r="AP1377" s="245"/>
    </row>
    <row r="1378" spans="1:42" s="167" customFormat="1" thickTop="1" thickBot="1" x14ac:dyDescent="0.25">
      <c r="A1378" s="242"/>
      <c r="B1378" s="184"/>
      <c r="C1378" s="235"/>
      <c r="D1378" s="235"/>
      <c r="E1378" s="243"/>
      <c r="I1378" s="235"/>
      <c r="J1378" s="244"/>
      <c r="L1378" s="182"/>
      <c r="M1378" s="235"/>
      <c r="N1378" s="246"/>
      <c r="O1378" s="246"/>
      <c r="P1378" s="247"/>
      <c r="R1378" s="248"/>
      <c r="Y1378" s="249"/>
      <c r="Z1378" s="250"/>
      <c r="AB1378" s="251"/>
      <c r="AD1378" s="251"/>
      <c r="AF1378" s="251"/>
      <c r="AI1378" s="235"/>
      <c r="AN1378" s="245"/>
      <c r="AO1378" s="245"/>
      <c r="AP1378" s="245"/>
    </row>
    <row r="1379" spans="1:42" s="167" customFormat="1" thickTop="1" thickBot="1" x14ac:dyDescent="0.25">
      <c r="A1379" s="242"/>
      <c r="B1379" s="184"/>
      <c r="C1379" s="235"/>
      <c r="D1379" s="235"/>
      <c r="E1379" s="243"/>
      <c r="I1379" s="235"/>
      <c r="J1379" s="244"/>
      <c r="L1379" s="182"/>
      <c r="M1379" s="235"/>
      <c r="N1379" s="246"/>
      <c r="O1379" s="246"/>
      <c r="P1379" s="247"/>
      <c r="R1379" s="248"/>
      <c r="Y1379" s="249"/>
      <c r="Z1379" s="250"/>
      <c r="AB1379" s="251"/>
      <c r="AD1379" s="251"/>
      <c r="AF1379" s="251"/>
      <c r="AI1379" s="235"/>
      <c r="AN1379" s="245"/>
      <c r="AO1379" s="245"/>
      <c r="AP1379" s="245"/>
    </row>
    <row r="1380" spans="1:42" s="167" customFormat="1" thickTop="1" thickBot="1" x14ac:dyDescent="0.25">
      <c r="A1380" s="242"/>
      <c r="B1380" s="184"/>
      <c r="C1380" s="235"/>
      <c r="D1380" s="235"/>
      <c r="E1380" s="243"/>
      <c r="I1380" s="235"/>
      <c r="J1380" s="244"/>
      <c r="L1380" s="182"/>
      <c r="M1380" s="235"/>
      <c r="N1380" s="246"/>
      <c r="O1380" s="246"/>
      <c r="P1380" s="247"/>
      <c r="R1380" s="248"/>
      <c r="Y1380" s="249"/>
      <c r="Z1380" s="250"/>
      <c r="AB1380" s="251"/>
      <c r="AD1380" s="251"/>
      <c r="AF1380" s="251"/>
      <c r="AI1380" s="235"/>
      <c r="AN1380" s="245"/>
      <c r="AO1380" s="245"/>
      <c r="AP1380" s="245"/>
    </row>
    <row r="1381" spans="1:42" s="167" customFormat="1" thickTop="1" thickBot="1" x14ac:dyDescent="0.25">
      <c r="A1381" s="242"/>
      <c r="B1381" s="184"/>
      <c r="C1381" s="235"/>
      <c r="D1381" s="235"/>
      <c r="E1381" s="243"/>
      <c r="I1381" s="235"/>
      <c r="J1381" s="244"/>
      <c r="L1381" s="182"/>
      <c r="M1381" s="235"/>
      <c r="N1381" s="246"/>
      <c r="O1381" s="246"/>
      <c r="P1381" s="247"/>
      <c r="R1381" s="248"/>
      <c r="Y1381" s="249"/>
      <c r="Z1381" s="250"/>
      <c r="AB1381" s="251"/>
      <c r="AD1381" s="251"/>
      <c r="AF1381" s="251"/>
      <c r="AI1381" s="235"/>
      <c r="AN1381" s="245"/>
      <c r="AO1381" s="245"/>
      <c r="AP1381" s="245"/>
    </row>
    <row r="1382" spans="1:42" s="167" customFormat="1" thickTop="1" thickBot="1" x14ac:dyDescent="0.25">
      <c r="A1382" s="242"/>
      <c r="B1382" s="184"/>
      <c r="C1382" s="235"/>
      <c r="D1382" s="235"/>
      <c r="E1382" s="243"/>
      <c r="I1382" s="235"/>
      <c r="J1382" s="244"/>
      <c r="L1382" s="182"/>
      <c r="M1382" s="235"/>
      <c r="N1382" s="246"/>
      <c r="O1382" s="246"/>
      <c r="P1382" s="247"/>
      <c r="R1382" s="248"/>
      <c r="Y1382" s="249"/>
      <c r="Z1382" s="250"/>
      <c r="AB1382" s="251"/>
      <c r="AD1382" s="251"/>
      <c r="AF1382" s="251"/>
      <c r="AI1382" s="235"/>
      <c r="AN1382" s="245"/>
      <c r="AO1382" s="245"/>
      <c r="AP1382" s="245"/>
    </row>
    <row r="1383" spans="1:42" s="167" customFormat="1" thickTop="1" thickBot="1" x14ac:dyDescent="0.25">
      <c r="A1383" s="242"/>
      <c r="B1383" s="184"/>
      <c r="C1383" s="235"/>
      <c r="D1383" s="235"/>
      <c r="E1383" s="243"/>
      <c r="I1383" s="235"/>
      <c r="J1383" s="244"/>
      <c r="L1383" s="182"/>
      <c r="M1383" s="235"/>
      <c r="N1383" s="246"/>
      <c r="O1383" s="246"/>
      <c r="P1383" s="247"/>
      <c r="R1383" s="248"/>
      <c r="Y1383" s="249"/>
      <c r="Z1383" s="250"/>
      <c r="AB1383" s="251"/>
      <c r="AD1383" s="251"/>
      <c r="AF1383" s="251"/>
      <c r="AI1383" s="235"/>
      <c r="AN1383" s="245"/>
      <c r="AO1383" s="245"/>
      <c r="AP1383" s="245"/>
    </row>
    <row r="1384" spans="1:42" s="167" customFormat="1" thickTop="1" thickBot="1" x14ac:dyDescent="0.25">
      <c r="A1384" s="242"/>
      <c r="B1384" s="184"/>
      <c r="C1384" s="235"/>
      <c r="D1384" s="235"/>
      <c r="E1384" s="243"/>
      <c r="I1384" s="235"/>
      <c r="J1384" s="244"/>
      <c r="L1384" s="182"/>
      <c r="M1384" s="235"/>
      <c r="N1384" s="246"/>
      <c r="O1384" s="246"/>
      <c r="P1384" s="247"/>
      <c r="R1384" s="248"/>
      <c r="Y1384" s="249"/>
      <c r="Z1384" s="250"/>
      <c r="AB1384" s="251"/>
      <c r="AD1384" s="251"/>
      <c r="AF1384" s="251"/>
      <c r="AI1384" s="235"/>
      <c r="AN1384" s="245"/>
      <c r="AO1384" s="245"/>
      <c r="AP1384" s="245"/>
    </row>
    <row r="1385" spans="1:42" s="167" customFormat="1" thickTop="1" thickBot="1" x14ac:dyDescent="0.25">
      <c r="A1385" s="242"/>
      <c r="B1385" s="184"/>
      <c r="C1385" s="235"/>
      <c r="D1385" s="235"/>
      <c r="E1385" s="243"/>
      <c r="I1385" s="235"/>
      <c r="J1385" s="244"/>
      <c r="L1385" s="182"/>
      <c r="M1385" s="235"/>
      <c r="N1385" s="246"/>
      <c r="O1385" s="246"/>
      <c r="P1385" s="247"/>
      <c r="R1385" s="248"/>
      <c r="Y1385" s="249"/>
      <c r="Z1385" s="250"/>
      <c r="AB1385" s="251"/>
      <c r="AD1385" s="251"/>
      <c r="AF1385" s="251"/>
      <c r="AI1385" s="235"/>
      <c r="AN1385" s="245"/>
      <c r="AO1385" s="245"/>
      <c r="AP1385" s="245"/>
    </row>
    <row r="1386" spans="1:42" s="167" customFormat="1" thickTop="1" thickBot="1" x14ac:dyDescent="0.25">
      <c r="A1386" s="242"/>
      <c r="B1386" s="184"/>
      <c r="C1386" s="235"/>
      <c r="D1386" s="235"/>
      <c r="E1386" s="243"/>
      <c r="I1386" s="235"/>
      <c r="J1386" s="244"/>
      <c r="L1386" s="182"/>
      <c r="M1386" s="235"/>
      <c r="N1386" s="246"/>
      <c r="O1386" s="246"/>
      <c r="P1386" s="247"/>
      <c r="R1386" s="248"/>
      <c r="Y1386" s="249"/>
      <c r="Z1386" s="250"/>
      <c r="AB1386" s="251"/>
      <c r="AD1386" s="251"/>
      <c r="AF1386" s="251"/>
      <c r="AI1386" s="235"/>
      <c r="AN1386" s="245"/>
      <c r="AO1386" s="245"/>
      <c r="AP1386" s="245"/>
    </row>
    <row r="1387" spans="1:42" s="167" customFormat="1" thickTop="1" thickBot="1" x14ac:dyDescent="0.25">
      <c r="A1387" s="242"/>
      <c r="B1387" s="184"/>
      <c r="C1387" s="235"/>
      <c r="D1387" s="235"/>
      <c r="E1387" s="243"/>
      <c r="I1387" s="235"/>
      <c r="J1387" s="244"/>
      <c r="L1387" s="182"/>
      <c r="M1387" s="235"/>
      <c r="N1387" s="246"/>
      <c r="O1387" s="246"/>
      <c r="P1387" s="247"/>
      <c r="R1387" s="248"/>
      <c r="Y1387" s="249"/>
      <c r="Z1387" s="250"/>
      <c r="AB1387" s="251"/>
      <c r="AD1387" s="251"/>
      <c r="AF1387" s="251"/>
      <c r="AI1387" s="235"/>
      <c r="AN1387" s="245"/>
      <c r="AO1387" s="245"/>
      <c r="AP1387" s="245"/>
    </row>
    <row r="1388" spans="1:42" s="167" customFormat="1" thickTop="1" thickBot="1" x14ac:dyDescent="0.25">
      <c r="A1388" s="242"/>
      <c r="B1388" s="184"/>
      <c r="C1388" s="235"/>
      <c r="D1388" s="235"/>
      <c r="E1388" s="243"/>
      <c r="I1388" s="235"/>
      <c r="J1388" s="244"/>
      <c r="L1388" s="182"/>
      <c r="M1388" s="235"/>
      <c r="N1388" s="246"/>
      <c r="O1388" s="246"/>
      <c r="P1388" s="247"/>
      <c r="R1388" s="248"/>
      <c r="Y1388" s="249"/>
      <c r="Z1388" s="250"/>
      <c r="AB1388" s="251"/>
      <c r="AD1388" s="251"/>
      <c r="AF1388" s="251"/>
      <c r="AI1388" s="235"/>
      <c r="AN1388" s="245"/>
      <c r="AO1388" s="245"/>
      <c r="AP1388" s="245"/>
    </row>
    <row r="1389" spans="1:42" s="167" customFormat="1" thickTop="1" thickBot="1" x14ac:dyDescent="0.25">
      <c r="A1389" s="242"/>
      <c r="B1389" s="184"/>
      <c r="C1389" s="235"/>
      <c r="D1389" s="235"/>
      <c r="E1389" s="243"/>
      <c r="I1389" s="235"/>
      <c r="J1389" s="244"/>
      <c r="L1389" s="182"/>
      <c r="M1389" s="235"/>
      <c r="N1389" s="246"/>
      <c r="O1389" s="246"/>
      <c r="P1389" s="247"/>
      <c r="R1389" s="248"/>
      <c r="Y1389" s="249"/>
      <c r="Z1389" s="250"/>
      <c r="AB1389" s="251"/>
      <c r="AD1389" s="251"/>
      <c r="AF1389" s="251"/>
      <c r="AI1389" s="235"/>
      <c r="AN1389" s="245"/>
      <c r="AO1389" s="245"/>
      <c r="AP1389" s="245"/>
    </row>
    <row r="1390" spans="1:42" s="167" customFormat="1" thickTop="1" thickBot="1" x14ac:dyDescent="0.25">
      <c r="A1390" s="242"/>
      <c r="B1390" s="184"/>
      <c r="C1390" s="235"/>
      <c r="D1390" s="235"/>
      <c r="E1390" s="243"/>
      <c r="I1390" s="235"/>
      <c r="J1390" s="244"/>
      <c r="L1390" s="182"/>
      <c r="M1390" s="235"/>
      <c r="N1390" s="246"/>
      <c r="O1390" s="246"/>
      <c r="P1390" s="247"/>
      <c r="R1390" s="248"/>
      <c r="Y1390" s="249"/>
      <c r="Z1390" s="250"/>
      <c r="AB1390" s="251"/>
      <c r="AD1390" s="251"/>
      <c r="AF1390" s="251"/>
      <c r="AI1390" s="235"/>
      <c r="AN1390" s="245"/>
      <c r="AO1390" s="245"/>
      <c r="AP1390" s="245"/>
    </row>
    <row r="1391" spans="1:42" s="167" customFormat="1" thickTop="1" thickBot="1" x14ac:dyDescent="0.25">
      <c r="A1391" s="242"/>
      <c r="B1391" s="184"/>
      <c r="C1391" s="235"/>
      <c r="D1391" s="235"/>
      <c r="E1391" s="243"/>
      <c r="I1391" s="235"/>
      <c r="J1391" s="244"/>
      <c r="L1391" s="182"/>
      <c r="M1391" s="235"/>
      <c r="N1391" s="246"/>
      <c r="O1391" s="246"/>
      <c r="P1391" s="247"/>
      <c r="R1391" s="248"/>
      <c r="Y1391" s="249"/>
      <c r="Z1391" s="250"/>
      <c r="AB1391" s="251"/>
      <c r="AD1391" s="251"/>
      <c r="AF1391" s="251"/>
      <c r="AI1391" s="235"/>
      <c r="AN1391" s="245"/>
      <c r="AO1391" s="245"/>
      <c r="AP1391" s="245"/>
    </row>
    <row r="1392" spans="1:42" s="167" customFormat="1" thickTop="1" thickBot="1" x14ac:dyDescent="0.25">
      <c r="A1392" s="242"/>
      <c r="B1392" s="184"/>
      <c r="C1392" s="235"/>
      <c r="D1392" s="235"/>
      <c r="E1392" s="243"/>
      <c r="I1392" s="235"/>
      <c r="J1392" s="244"/>
      <c r="L1392" s="182"/>
      <c r="M1392" s="235"/>
      <c r="N1392" s="246"/>
      <c r="O1392" s="246"/>
      <c r="P1392" s="247"/>
      <c r="R1392" s="248"/>
      <c r="Y1392" s="249"/>
      <c r="Z1392" s="250"/>
      <c r="AB1392" s="251"/>
      <c r="AD1392" s="251"/>
      <c r="AF1392" s="251"/>
      <c r="AI1392" s="235"/>
      <c r="AN1392" s="245"/>
      <c r="AO1392" s="245"/>
      <c r="AP1392" s="245"/>
    </row>
    <row r="1393" spans="1:42" s="167" customFormat="1" thickTop="1" thickBot="1" x14ac:dyDescent="0.25">
      <c r="A1393" s="242"/>
      <c r="B1393" s="184"/>
      <c r="C1393" s="235"/>
      <c r="D1393" s="235"/>
      <c r="E1393" s="243"/>
      <c r="I1393" s="235"/>
      <c r="J1393" s="244"/>
      <c r="L1393" s="182"/>
      <c r="M1393" s="235"/>
      <c r="N1393" s="246"/>
      <c r="O1393" s="246"/>
      <c r="P1393" s="247"/>
      <c r="R1393" s="248"/>
      <c r="Y1393" s="249"/>
      <c r="Z1393" s="250"/>
      <c r="AB1393" s="251"/>
      <c r="AD1393" s="251"/>
      <c r="AF1393" s="251"/>
      <c r="AI1393" s="235"/>
      <c r="AN1393" s="245"/>
      <c r="AO1393" s="245"/>
      <c r="AP1393" s="245"/>
    </row>
    <row r="1394" spans="1:42" s="167" customFormat="1" thickTop="1" thickBot="1" x14ac:dyDescent="0.25">
      <c r="A1394" s="242"/>
      <c r="B1394" s="184"/>
      <c r="C1394" s="235"/>
      <c r="D1394" s="235"/>
      <c r="E1394" s="243"/>
      <c r="I1394" s="235"/>
      <c r="J1394" s="244"/>
      <c r="L1394" s="182"/>
      <c r="M1394" s="235"/>
      <c r="N1394" s="246"/>
      <c r="O1394" s="246"/>
      <c r="P1394" s="247"/>
      <c r="R1394" s="248"/>
      <c r="Y1394" s="249"/>
      <c r="Z1394" s="250"/>
      <c r="AB1394" s="251"/>
      <c r="AD1394" s="251"/>
      <c r="AF1394" s="251"/>
      <c r="AI1394" s="235"/>
      <c r="AN1394" s="245"/>
      <c r="AO1394" s="245"/>
      <c r="AP1394" s="245"/>
    </row>
    <row r="1395" spans="1:42" s="167" customFormat="1" thickTop="1" thickBot="1" x14ac:dyDescent="0.25">
      <c r="A1395" s="242"/>
      <c r="B1395" s="184"/>
      <c r="C1395" s="235"/>
      <c r="D1395" s="235"/>
      <c r="E1395" s="243"/>
      <c r="I1395" s="235"/>
      <c r="J1395" s="244"/>
      <c r="L1395" s="182"/>
      <c r="M1395" s="235"/>
      <c r="N1395" s="246"/>
      <c r="O1395" s="246"/>
      <c r="P1395" s="247"/>
      <c r="R1395" s="248"/>
      <c r="Y1395" s="249"/>
      <c r="Z1395" s="250"/>
      <c r="AB1395" s="251"/>
      <c r="AD1395" s="251"/>
      <c r="AF1395" s="251"/>
      <c r="AI1395" s="235"/>
      <c r="AN1395" s="245"/>
      <c r="AO1395" s="245"/>
      <c r="AP1395" s="245"/>
    </row>
    <row r="1396" spans="1:42" s="167" customFormat="1" thickTop="1" thickBot="1" x14ac:dyDescent="0.25">
      <c r="A1396" s="242"/>
      <c r="B1396" s="184"/>
      <c r="C1396" s="235"/>
      <c r="D1396" s="235"/>
      <c r="E1396" s="243"/>
      <c r="I1396" s="235"/>
      <c r="J1396" s="244"/>
      <c r="L1396" s="182"/>
      <c r="M1396" s="235"/>
      <c r="N1396" s="246"/>
      <c r="O1396" s="246"/>
      <c r="P1396" s="247"/>
      <c r="R1396" s="248"/>
      <c r="Y1396" s="249"/>
      <c r="Z1396" s="250"/>
      <c r="AB1396" s="251"/>
      <c r="AD1396" s="251"/>
      <c r="AF1396" s="251"/>
      <c r="AI1396" s="235"/>
      <c r="AN1396" s="245"/>
      <c r="AO1396" s="245"/>
      <c r="AP1396" s="245"/>
    </row>
    <row r="1397" spans="1:42" s="167" customFormat="1" thickTop="1" thickBot="1" x14ac:dyDescent="0.25">
      <c r="A1397" s="242"/>
      <c r="B1397" s="184"/>
      <c r="C1397" s="235"/>
      <c r="D1397" s="235"/>
      <c r="E1397" s="243"/>
      <c r="I1397" s="235"/>
      <c r="J1397" s="244"/>
      <c r="L1397" s="182"/>
      <c r="M1397" s="235"/>
      <c r="N1397" s="246"/>
      <c r="O1397" s="246"/>
      <c r="P1397" s="247"/>
      <c r="R1397" s="248"/>
      <c r="Y1397" s="249"/>
      <c r="Z1397" s="250"/>
      <c r="AB1397" s="251"/>
      <c r="AD1397" s="251"/>
      <c r="AF1397" s="251"/>
      <c r="AI1397" s="235"/>
      <c r="AN1397" s="245"/>
      <c r="AO1397" s="245"/>
      <c r="AP1397" s="245"/>
    </row>
    <row r="1398" spans="1:42" s="167" customFormat="1" thickTop="1" thickBot="1" x14ac:dyDescent="0.25">
      <c r="A1398" s="242"/>
      <c r="B1398" s="184"/>
      <c r="C1398" s="235"/>
      <c r="D1398" s="235"/>
      <c r="E1398" s="243"/>
      <c r="I1398" s="235"/>
      <c r="J1398" s="244"/>
      <c r="L1398" s="182"/>
      <c r="M1398" s="235"/>
      <c r="N1398" s="246"/>
      <c r="O1398" s="246"/>
      <c r="P1398" s="247"/>
      <c r="R1398" s="248"/>
      <c r="Y1398" s="249"/>
      <c r="Z1398" s="250"/>
      <c r="AB1398" s="251"/>
      <c r="AD1398" s="251"/>
      <c r="AF1398" s="251"/>
      <c r="AI1398" s="235"/>
      <c r="AN1398" s="245"/>
      <c r="AO1398" s="245"/>
      <c r="AP1398" s="245"/>
    </row>
    <row r="1399" spans="1:42" s="167" customFormat="1" thickTop="1" thickBot="1" x14ac:dyDescent="0.25">
      <c r="A1399" s="242"/>
      <c r="B1399" s="184"/>
      <c r="C1399" s="235"/>
      <c r="D1399" s="235"/>
      <c r="E1399" s="243"/>
      <c r="I1399" s="235"/>
      <c r="J1399" s="244"/>
      <c r="L1399" s="182"/>
      <c r="M1399" s="235"/>
      <c r="N1399" s="246"/>
      <c r="O1399" s="246"/>
      <c r="P1399" s="247"/>
      <c r="R1399" s="248"/>
      <c r="Y1399" s="249"/>
      <c r="Z1399" s="250"/>
      <c r="AB1399" s="251"/>
      <c r="AD1399" s="251"/>
      <c r="AF1399" s="251"/>
      <c r="AI1399" s="235"/>
      <c r="AN1399" s="245"/>
      <c r="AO1399" s="245"/>
      <c r="AP1399" s="245"/>
    </row>
    <row r="1400" spans="1:42" s="167" customFormat="1" thickTop="1" thickBot="1" x14ac:dyDescent="0.25">
      <c r="A1400" s="242"/>
      <c r="B1400" s="184"/>
      <c r="C1400" s="235"/>
      <c r="D1400" s="235"/>
      <c r="E1400" s="243"/>
      <c r="I1400" s="235"/>
      <c r="J1400" s="244"/>
      <c r="L1400" s="182"/>
      <c r="M1400" s="235"/>
      <c r="N1400" s="246"/>
      <c r="O1400" s="246"/>
      <c r="P1400" s="247"/>
      <c r="R1400" s="248"/>
      <c r="Y1400" s="249"/>
      <c r="Z1400" s="250"/>
      <c r="AB1400" s="251"/>
      <c r="AD1400" s="251"/>
      <c r="AF1400" s="251"/>
      <c r="AI1400" s="235"/>
      <c r="AN1400" s="245"/>
      <c r="AO1400" s="245"/>
      <c r="AP1400" s="245"/>
    </row>
    <row r="1401" spans="1:42" s="167" customFormat="1" thickTop="1" thickBot="1" x14ac:dyDescent="0.25">
      <c r="A1401" s="242"/>
      <c r="B1401" s="184"/>
      <c r="C1401" s="235"/>
      <c r="D1401" s="235"/>
      <c r="E1401" s="243"/>
      <c r="I1401" s="235"/>
      <c r="J1401" s="244"/>
      <c r="L1401" s="182"/>
      <c r="M1401" s="235"/>
      <c r="N1401" s="246"/>
      <c r="O1401" s="246"/>
      <c r="P1401" s="247"/>
      <c r="R1401" s="248"/>
      <c r="Y1401" s="249"/>
      <c r="Z1401" s="250"/>
      <c r="AB1401" s="251"/>
      <c r="AD1401" s="251"/>
      <c r="AF1401" s="251"/>
      <c r="AI1401" s="235"/>
      <c r="AN1401" s="245"/>
      <c r="AO1401" s="245"/>
      <c r="AP1401" s="245"/>
    </row>
    <row r="1402" spans="1:42" s="167" customFormat="1" thickTop="1" thickBot="1" x14ac:dyDescent="0.25">
      <c r="A1402" s="242"/>
      <c r="B1402" s="184"/>
      <c r="C1402" s="235"/>
      <c r="D1402" s="235"/>
      <c r="E1402" s="243"/>
      <c r="I1402" s="235"/>
      <c r="J1402" s="244"/>
      <c r="L1402" s="182"/>
      <c r="M1402" s="235"/>
      <c r="N1402" s="246"/>
      <c r="O1402" s="246"/>
      <c r="P1402" s="247"/>
      <c r="R1402" s="248"/>
      <c r="Y1402" s="249"/>
      <c r="Z1402" s="250"/>
      <c r="AB1402" s="251"/>
      <c r="AD1402" s="251"/>
      <c r="AF1402" s="251"/>
      <c r="AI1402" s="235"/>
      <c r="AN1402" s="245"/>
      <c r="AO1402" s="245"/>
      <c r="AP1402" s="245"/>
    </row>
    <row r="1403" spans="1:42" s="167" customFormat="1" thickTop="1" thickBot="1" x14ac:dyDescent="0.25">
      <c r="A1403" s="242"/>
      <c r="B1403" s="184"/>
      <c r="C1403" s="235"/>
      <c r="D1403" s="235"/>
      <c r="E1403" s="243"/>
      <c r="I1403" s="235"/>
      <c r="J1403" s="244"/>
      <c r="L1403" s="182"/>
      <c r="M1403" s="235"/>
      <c r="N1403" s="246"/>
      <c r="O1403" s="246"/>
      <c r="P1403" s="247"/>
      <c r="R1403" s="248"/>
      <c r="Y1403" s="249"/>
      <c r="Z1403" s="250"/>
      <c r="AB1403" s="251"/>
      <c r="AD1403" s="251"/>
      <c r="AF1403" s="251"/>
      <c r="AI1403" s="235"/>
      <c r="AN1403" s="245"/>
      <c r="AO1403" s="245"/>
      <c r="AP1403" s="245"/>
    </row>
    <row r="1404" spans="1:42" s="167" customFormat="1" thickTop="1" thickBot="1" x14ac:dyDescent="0.25">
      <c r="A1404" s="242"/>
      <c r="B1404" s="184"/>
      <c r="C1404" s="235"/>
      <c r="D1404" s="235"/>
      <c r="E1404" s="243"/>
      <c r="I1404" s="235"/>
      <c r="J1404" s="244"/>
      <c r="L1404" s="182"/>
      <c r="M1404" s="235"/>
      <c r="N1404" s="246"/>
      <c r="O1404" s="246"/>
      <c r="P1404" s="247"/>
      <c r="R1404" s="248"/>
      <c r="Y1404" s="249"/>
      <c r="Z1404" s="250"/>
      <c r="AB1404" s="251"/>
      <c r="AD1404" s="251"/>
      <c r="AF1404" s="251"/>
      <c r="AI1404" s="235"/>
      <c r="AN1404" s="245"/>
      <c r="AO1404" s="245"/>
      <c r="AP1404" s="245"/>
    </row>
    <row r="1405" spans="1:42" s="167" customFormat="1" thickTop="1" thickBot="1" x14ac:dyDescent="0.25">
      <c r="A1405" s="242"/>
      <c r="B1405" s="184"/>
      <c r="C1405" s="235"/>
      <c r="D1405" s="235"/>
      <c r="E1405" s="243"/>
      <c r="I1405" s="235"/>
      <c r="J1405" s="244"/>
      <c r="L1405" s="182"/>
      <c r="M1405" s="235"/>
      <c r="N1405" s="246"/>
      <c r="O1405" s="246"/>
      <c r="P1405" s="247"/>
      <c r="R1405" s="248"/>
      <c r="Y1405" s="249"/>
      <c r="Z1405" s="250"/>
      <c r="AB1405" s="251"/>
      <c r="AD1405" s="251"/>
      <c r="AF1405" s="251"/>
      <c r="AI1405" s="235"/>
      <c r="AN1405" s="245"/>
      <c r="AO1405" s="245"/>
      <c r="AP1405" s="245"/>
    </row>
    <row r="1406" spans="1:42" s="167" customFormat="1" thickTop="1" thickBot="1" x14ac:dyDescent="0.25">
      <c r="A1406" s="242"/>
      <c r="B1406" s="184"/>
      <c r="C1406" s="235"/>
      <c r="D1406" s="235"/>
      <c r="E1406" s="243"/>
      <c r="I1406" s="235"/>
      <c r="J1406" s="244"/>
      <c r="L1406" s="182"/>
      <c r="M1406" s="235"/>
      <c r="N1406" s="246"/>
      <c r="O1406" s="246"/>
      <c r="P1406" s="247"/>
      <c r="R1406" s="248"/>
      <c r="Y1406" s="249"/>
      <c r="Z1406" s="250"/>
      <c r="AB1406" s="251"/>
      <c r="AD1406" s="251"/>
      <c r="AF1406" s="251"/>
      <c r="AI1406" s="235"/>
      <c r="AN1406" s="245"/>
      <c r="AO1406" s="245"/>
      <c r="AP1406" s="245"/>
    </row>
    <row r="1407" spans="1:42" s="167" customFormat="1" thickTop="1" thickBot="1" x14ac:dyDescent="0.25">
      <c r="A1407" s="242"/>
      <c r="B1407" s="184"/>
      <c r="C1407" s="235"/>
      <c r="D1407" s="235"/>
      <c r="E1407" s="243"/>
      <c r="I1407" s="235"/>
      <c r="J1407" s="244"/>
      <c r="L1407" s="182"/>
      <c r="M1407" s="235"/>
      <c r="N1407" s="246"/>
      <c r="O1407" s="246"/>
      <c r="P1407" s="247"/>
      <c r="R1407" s="248"/>
      <c r="Y1407" s="249"/>
      <c r="Z1407" s="250"/>
      <c r="AB1407" s="251"/>
      <c r="AD1407" s="251"/>
      <c r="AF1407" s="251"/>
      <c r="AI1407" s="235"/>
      <c r="AN1407" s="245"/>
      <c r="AO1407" s="245"/>
      <c r="AP1407" s="245"/>
    </row>
    <row r="1408" spans="1:42" s="167" customFormat="1" thickTop="1" thickBot="1" x14ac:dyDescent="0.25">
      <c r="A1408" s="242"/>
      <c r="B1408" s="184"/>
      <c r="C1408" s="235"/>
      <c r="D1408" s="235"/>
      <c r="E1408" s="243"/>
      <c r="I1408" s="235"/>
      <c r="J1408" s="244"/>
      <c r="L1408" s="182"/>
      <c r="M1408" s="235"/>
      <c r="N1408" s="246"/>
      <c r="O1408" s="246"/>
      <c r="P1408" s="247"/>
      <c r="R1408" s="248"/>
      <c r="Y1408" s="249"/>
      <c r="Z1408" s="250"/>
      <c r="AB1408" s="251"/>
      <c r="AD1408" s="251"/>
      <c r="AF1408" s="251"/>
      <c r="AI1408" s="235"/>
      <c r="AN1408" s="245"/>
      <c r="AO1408" s="245"/>
      <c r="AP1408" s="245"/>
    </row>
    <row r="1409" spans="1:42" s="167" customFormat="1" thickTop="1" thickBot="1" x14ac:dyDescent="0.25">
      <c r="A1409" s="242"/>
      <c r="B1409" s="184"/>
      <c r="C1409" s="235"/>
      <c r="D1409" s="235"/>
      <c r="E1409" s="243"/>
      <c r="I1409" s="235"/>
      <c r="J1409" s="244"/>
      <c r="L1409" s="182"/>
      <c r="M1409" s="235"/>
      <c r="N1409" s="246"/>
      <c r="O1409" s="246"/>
      <c r="P1409" s="247"/>
      <c r="R1409" s="248"/>
      <c r="Y1409" s="249"/>
      <c r="Z1409" s="250"/>
      <c r="AB1409" s="251"/>
      <c r="AD1409" s="251"/>
      <c r="AF1409" s="251"/>
      <c r="AI1409" s="235"/>
      <c r="AN1409" s="245"/>
      <c r="AO1409" s="245"/>
      <c r="AP1409" s="245"/>
    </row>
    <row r="1410" spans="1:42" s="167" customFormat="1" thickTop="1" thickBot="1" x14ac:dyDescent="0.25">
      <c r="A1410" s="242"/>
      <c r="B1410" s="184"/>
      <c r="C1410" s="235"/>
      <c r="D1410" s="235"/>
      <c r="E1410" s="243"/>
      <c r="I1410" s="235"/>
      <c r="J1410" s="244"/>
      <c r="L1410" s="182"/>
      <c r="M1410" s="235"/>
      <c r="N1410" s="246"/>
      <c r="O1410" s="246"/>
      <c r="P1410" s="247"/>
      <c r="R1410" s="248"/>
      <c r="Y1410" s="249"/>
      <c r="Z1410" s="250"/>
      <c r="AB1410" s="251"/>
      <c r="AD1410" s="251"/>
      <c r="AF1410" s="251"/>
      <c r="AI1410" s="235"/>
      <c r="AN1410" s="245"/>
      <c r="AO1410" s="245"/>
      <c r="AP1410" s="245"/>
    </row>
    <row r="1411" spans="1:42" s="167" customFormat="1" thickTop="1" thickBot="1" x14ac:dyDescent="0.25">
      <c r="A1411" s="242"/>
      <c r="B1411" s="184"/>
      <c r="C1411" s="235"/>
      <c r="D1411" s="235"/>
      <c r="E1411" s="243"/>
      <c r="I1411" s="235"/>
      <c r="J1411" s="244"/>
      <c r="L1411" s="182"/>
      <c r="M1411" s="235"/>
      <c r="N1411" s="246"/>
      <c r="O1411" s="246"/>
      <c r="P1411" s="247"/>
      <c r="R1411" s="248"/>
      <c r="Y1411" s="249"/>
      <c r="Z1411" s="250"/>
      <c r="AB1411" s="251"/>
      <c r="AD1411" s="251"/>
      <c r="AF1411" s="251"/>
      <c r="AI1411" s="235"/>
      <c r="AN1411" s="245"/>
      <c r="AO1411" s="245"/>
      <c r="AP1411" s="245"/>
    </row>
    <row r="1412" spans="1:42" s="167" customFormat="1" thickTop="1" thickBot="1" x14ac:dyDescent="0.25">
      <c r="A1412" s="242"/>
      <c r="B1412" s="184"/>
      <c r="C1412" s="235"/>
      <c r="D1412" s="235"/>
      <c r="E1412" s="243"/>
      <c r="I1412" s="235"/>
      <c r="J1412" s="244"/>
      <c r="L1412" s="182"/>
      <c r="M1412" s="235"/>
      <c r="N1412" s="246"/>
      <c r="O1412" s="246"/>
      <c r="P1412" s="247"/>
      <c r="R1412" s="248"/>
      <c r="Y1412" s="249"/>
      <c r="Z1412" s="250"/>
      <c r="AB1412" s="251"/>
      <c r="AD1412" s="251"/>
      <c r="AF1412" s="251"/>
      <c r="AI1412" s="235"/>
      <c r="AN1412" s="245"/>
      <c r="AO1412" s="245"/>
      <c r="AP1412" s="245"/>
    </row>
    <row r="1413" spans="1:42" s="167" customFormat="1" thickTop="1" thickBot="1" x14ac:dyDescent="0.25">
      <c r="A1413" s="242"/>
      <c r="B1413" s="184"/>
      <c r="C1413" s="235"/>
      <c r="D1413" s="235"/>
      <c r="E1413" s="243"/>
      <c r="I1413" s="235"/>
      <c r="J1413" s="244"/>
      <c r="L1413" s="182"/>
      <c r="M1413" s="235"/>
      <c r="N1413" s="246"/>
      <c r="O1413" s="246"/>
      <c r="P1413" s="247"/>
      <c r="R1413" s="248"/>
      <c r="Y1413" s="249"/>
      <c r="Z1413" s="250"/>
      <c r="AB1413" s="251"/>
      <c r="AD1413" s="251"/>
      <c r="AF1413" s="251"/>
      <c r="AI1413" s="235"/>
      <c r="AN1413" s="245"/>
      <c r="AO1413" s="245"/>
      <c r="AP1413" s="245"/>
    </row>
    <row r="1414" spans="1:42" s="167" customFormat="1" thickTop="1" thickBot="1" x14ac:dyDescent="0.25">
      <c r="A1414" s="242"/>
      <c r="B1414" s="184"/>
      <c r="C1414" s="235"/>
      <c r="D1414" s="235"/>
      <c r="E1414" s="243"/>
      <c r="I1414" s="235"/>
      <c r="J1414" s="244"/>
      <c r="L1414" s="182"/>
      <c r="M1414" s="235"/>
      <c r="N1414" s="246"/>
      <c r="O1414" s="246"/>
      <c r="P1414" s="247"/>
      <c r="R1414" s="248"/>
      <c r="Y1414" s="249"/>
      <c r="Z1414" s="250"/>
      <c r="AB1414" s="251"/>
      <c r="AD1414" s="251"/>
      <c r="AF1414" s="251"/>
      <c r="AI1414" s="235"/>
      <c r="AN1414" s="245"/>
      <c r="AO1414" s="245"/>
      <c r="AP1414" s="245"/>
    </row>
    <row r="1415" spans="1:42" s="167" customFormat="1" thickTop="1" thickBot="1" x14ac:dyDescent="0.25">
      <c r="A1415" s="242"/>
      <c r="B1415" s="184"/>
      <c r="C1415" s="235"/>
      <c r="D1415" s="235"/>
      <c r="E1415" s="243"/>
      <c r="I1415" s="235"/>
      <c r="J1415" s="244"/>
      <c r="L1415" s="182"/>
      <c r="M1415" s="235"/>
      <c r="N1415" s="246"/>
      <c r="O1415" s="246"/>
      <c r="P1415" s="247"/>
      <c r="R1415" s="248"/>
      <c r="Y1415" s="249"/>
      <c r="Z1415" s="250"/>
      <c r="AB1415" s="251"/>
      <c r="AD1415" s="251"/>
      <c r="AF1415" s="251"/>
      <c r="AI1415" s="235"/>
      <c r="AN1415" s="245"/>
      <c r="AO1415" s="245"/>
      <c r="AP1415" s="245"/>
    </row>
    <row r="1416" spans="1:42" s="167" customFormat="1" thickTop="1" thickBot="1" x14ac:dyDescent="0.25">
      <c r="A1416" s="242"/>
      <c r="B1416" s="184"/>
      <c r="C1416" s="235"/>
      <c r="D1416" s="235"/>
      <c r="E1416" s="243"/>
      <c r="I1416" s="235"/>
      <c r="J1416" s="244"/>
      <c r="L1416" s="182"/>
      <c r="M1416" s="235"/>
      <c r="N1416" s="246"/>
      <c r="O1416" s="246"/>
      <c r="P1416" s="247"/>
      <c r="R1416" s="248"/>
      <c r="Y1416" s="249"/>
      <c r="Z1416" s="250"/>
      <c r="AB1416" s="251"/>
      <c r="AD1416" s="251"/>
      <c r="AF1416" s="251"/>
      <c r="AI1416" s="235"/>
      <c r="AN1416" s="245"/>
      <c r="AO1416" s="245"/>
      <c r="AP1416" s="245"/>
    </row>
    <row r="1417" spans="1:42" s="167" customFormat="1" thickTop="1" thickBot="1" x14ac:dyDescent="0.25">
      <c r="A1417" s="242"/>
      <c r="B1417" s="184"/>
      <c r="C1417" s="235"/>
      <c r="D1417" s="235"/>
      <c r="E1417" s="243"/>
      <c r="I1417" s="235"/>
      <c r="J1417" s="244"/>
      <c r="L1417" s="182"/>
      <c r="M1417" s="235"/>
      <c r="N1417" s="246"/>
      <c r="O1417" s="246"/>
      <c r="P1417" s="247"/>
      <c r="R1417" s="248"/>
      <c r="Y1417" s="249"/>
      <c r="Z1417" s="250"/>
      <c r="AB1417" s="251"/>
      <c r="AD1417" s="251"/>
      <c r="AF1417" s="251"/>
      <c r="AI1417" s="235"/>
      <c r="AN1417" s="245"/>
      <c r="AO1417" s="245"/>
      <c r="AP1417" s="245"/>
    </row>
    <row r="1418" spans="1:42" s="167" customFormat="1" thickTop="1" thickBot="1" x14ac:dyDescent="0.25">
      <c r="A1418" s="242"/>
      <c r="B1418" s="184"/>
      <c r="C1418" s="235"/>
      <c r="D1418" s="235"/>
      <c r="E1418" s="243"/>
      <c r="I1418" s="235"/>
      <c r="J1418" s="244"/>
      <c r="L1418" s="182"/>
      <c r="M1418" s="235"/>
      <c r="N1418" s="246"/>
      <c r="O1418" s="246"/>
      <c r="P1418" s="247"/>
      <c r="R1418" s="248"/>
      <c r="Y1418" s="249"/>
      <c r="Z1418" s="250"/>
      <c r="AB1418" s="251"/>
      <c r="AD1418" s="251"/>
      <c r="AF1418" s="251"/>
      <c r="AI1418" s="235"/>
      <c r="AN1418" s="245"/>
      <c r="AO1418" s="245"/>
      <c r="AP1418" s="245"/>
    </row>
    <row r="1419" spans="1:42" s="167" customFormat="1" thickTop="1" thickBot="1" x14ac:dyDescent="0.25">
      <c r="A1419" s="242"/>
      <c r="B1419" s="184"/>
      <c r="C1419" s="235"/>
      <c r="D1419" s="235"/>
      <c r="E1419" s="243"/>
      <c r="I1419" s="235"/>
      <c r="J1419" s="244"/>
      <c r="L1419" s="182"/>
      <c r="M1419" s="235"/>
      <c r="N1419" s="246"/>
      <c r="O1419" s="246"/>
      <c r="P1419" s="247"/>
      <c r="R1419" s="248"/>
      <c r="Y1419" s="249"/>
      <c r="Z1419" s="250"/>
      <c r="AB1419" s="251"/>
      <c r="AD1419" s="251"/>
      <c r="AF1419" s="251"/>
      <c r="AI1419" s="235"/>
      <c r="AN1419" s="245"/>
      <c r="AO1419" s="245"/>
      <c r="AP1419" s="245"/>
    </row>
    <row r="1420" spans="1:42" s="167" customFormat="1" thickTop="1" thickBot="1" x14ac:dyDescent="0.25">
      <c r="A1420" s="242"/>
      <c r="B1420" s="184"/>
      <c r="C1420" s="235"/>
      <c r="D1420" s="235"/>
      <c r="E1420" s="243"/>
      <c r="I1420" s="235"/>
      <c r="J1420" s="244"/>
      <c r="L1420" s="182"/>
      <c r="M1420" s="235"/>
      <c r="N1420" s="246"/>
      <c r="O1420" s="246"/>
      <c r="P1420" s="247"/>
      <c r="R1420" s="248"/>
      <c r="Y1420" s="249"/>
      <c r="Z1420" s="250"/>
      <c r="AB1420" s="251"/>
      <c r="AD1420" s="251"/>
      <c r="AF1420" s="251"/>
      <c r="AI1420" s="235"/>
      <c r="AN1420" s="245"/>
      <c r="AO1420" s="245"/>
      <c r="AP1420" s="245"/>
    </row>
    <row r="1421" spans="1:42" s="167" customFormat="1" thickTop="1" thickBot="1" x14ac:dyDescent="0.25">
      <c r="A1421" s="242"/>
      <c r="B1421" s="184"/>
      <c r="C1421" s="235"/>
      <c r="D1421" s="235"/>
      <c r="E1421" s="243"/>
      <c r="I1421" s="235"/>
      <c r="J1421" s="244"/>
      <c r="L1421" s="182"/>
      <c r="M1421" s="235"/>
      <c r="N1421" s="246"/>
      <c r="O1421" s="246"/>
      <c r="P1421" s="247"/>
      <c r="R1421" s="248"/>
      <c r="Y1421" s="249"/>
      <c r="Z1421" s="250"/>
      <c r="AB1421" s="251"/>
      <c r="AD1421" s="251"/>
      <c r="AF1421" s="251"/>
      <c r="AI1421" s="235"/>
      <c r="AN1421" s="245"/>
      <c r="AO1421" s="245"/>
      <c r="AP1421" s="245"/>
    </row>
    <row r="1422" spans="1:42" s="167" customFormat="1" thickTop="1" thickBot="1" x14ac:dyDescent="0.25">
      <c r="A1422" s="242"/>
      <c r="B1422" s="184"/>
      <c r="C1422" s="235"/>
      <c r="D1422" s="235"/>
      <c r="E1422" s="243"/>
      <c r="I1422" s="235"/>
      <c r="J1422" s="244"/>
      <c r="L1422" s="182"/>
      <c r="M1422" s="235"/>
      <c r="N1422" s="246"/>
      <c r="O1422" s="246"/>
      <c r="P1422" s="247"/>
      <c r="R1422" s="248"/>
      <c r="Y1422" s="249"/>
      <c r="Z1422" s="250"/>
      <c r="AB1422" s="251"/>
      <c r="AD1422" s="251"/>
      <c r="AF1422" s="251"/>
      <c r="AI1422" s="235"/>
      <c r="AN1422" s="245"/>
      <c r="AO1422" s="245"/>
      <c r="AP1422" s="245"/>
    </row>
    <row r="1423" spans="1:42" s="167" customFormat="1" thickTop="1" thickBot="1" x14ac:dyDescent="0.25">
      <c r="A1423" s="242"/>
      <c r="B1423" s="184"/>
      <c r="C1423" s="235"/>
      <c r="D1423" s="235"/>
      <c r="E1423" s="243"/>
      <c r="I1423" s="235"/>
      <c r="J1423" s="244"/>
      <c r="L1423" s="182"/>
      <c r="M1423" s="235"/>
      <c r="N1423" s="246"/>
      <c r="O1423" s="246"/>
      <c r="P1423" s="247"/>
      <c r="R1423" s="248"/>
      <c r="Y1423" s="249"/>
      <c r="Z1423" s="250"/>
      <c r="AB1423" s="251"/>
      <c r="AD1423" s="251"/>
      <c r="AF1423" s="251"/>
      <c r="AI1423" s="235"/>
      <c r="AN1423" s="245"/>
      <c r="AO1423" s="245"/>
      <c r="AP1423" s="245"/>
    </row>
    <row r="1424" spans="1:42" s="167" customFormat="1" thickTop="1" thickBot="1" x14ac:dyDescent="0.25">
      <c r="A1424" s="242"/>
      <c r="B1424" s="184"/>
      <c r="C1424" s="235"/>
      <c r="D1424" s="235"/>
      <c r="E1424" s="243"/>
      <c r="I1424" s="235"/>
      <c r="J1424" s="244"/>
      <c r="L1424" s="182"/>
      <c r="M1424" s="235"/>
      <c r="N1424" s="246"/>
      <c r="O1424" s="246"/>
      <c r="P1424" s="247"/>
      <c r="R1424" s="248"/>
      <c r="Y1424" s="249"/>
      <c r="Z1424" s="250"/>
      <c r="AB1424" s="251"/>
      <c r="AD1424" s="251"/>
      <c r="AF1424" s="251"/>
      <c r="AI1424" s="235"/>
      <c r="AN1424" s="245"/>
      <c r="AO1424" s="245"/>
      <c r="AP1424" s="245"/>
    </row>
    <row r="1425" spans="1:42" s="167" customFormat="1" thickTop="1" thickBot="1" x14ac:dyDescent="0.25">
      <c r="A1425" s="242"/>
      <c r="B1425" s="184"/>
      <c r="C1425" s="235"/>
      <c r="D1425" s="235"/>
      <c r="E1425" s="243"/>
      <c r="I1425" s="235"/>
      <c r="J1425" s="244"/>
      <c r="L1425" s="182"/>
      <c r="M1425" s="235"/>
      <c r="N1425" s="246"/>
      <c r="O1425" s="246"/>
      <c r="P1425" s="247"/>
      <c r="R1425" s="248"/>
      <c r="Y1425" s="249"/>
      <c r="Z1425" s="250"/>
      <c r="AB1425" s="251"/>
      <c r="AD1425" s="251"/>
      <c r="AF1425" s="251"/>
      <c r="AI1425" s="235"/>
      <c r="AN1425" s="245"/>
      <c r="AO1425" s="245"/>
      <c r="AP1425" s="245"/>
    </row>
    <row r="1426" spans="1:42" s="167" customFormat="1" thickTop="1" thickBot="1" x14ac:dyDescent="0.25">
      <c r="A1426" s="242"/>
      <c r="B1426" s="184"/>
      <c r="C1426" s="235"/>
      <c r="D1426" s="235"/>
      <c r="E1426" s="243"/>
      <c r="I1426" s="235"/>
      <c r="J1426" s="244"/>
      <c r="L1426" s="182"/>
      <c r="M1426" s="235"/>
      <c r="N1426" s="246"/>
      <c r="O1426" s="246"/>
      <c r="P1426" s="247"/>
      <c r="R1426" s="248"/>
      <c r="Y1426" s="249"/>
      <c r="Z1426" s="250"/>
      <c r="AB1426" s="251"/>
      <c r="AD1426" s="251"/>
      <c r="AF1426" s="251"/>
      <c r="AI1426" s="235"/>
      <c r="AN1426" s="245"/>
      <c r="AO1426" s="245"/>
      <c r="AP1426" s="245"/>
    </row>
    <row r="1427" spans="1:42" s="167" customFormat="1" thickTop="1" thickBot="1" x14ac:dyDescent="0.25">
      <c r="A1427" s="242"/>
      <c r="B1427" s="184"/>
      <c r="C1427" s="235"/>
      <c r="D1427" s="235"/>
      <c r="E1427" s="243"/>
      <c r="I1427" s="235"/>
      <c r="J1427" s="244"/>
      <c r="L1427" s="182"/>
      <c r="M1427" s="235"/>
      <c r="N1427" s="246"/>
      <c r="O1427" s="246"/>
      <c r="P1427" s="247"/>
      <c r="R1427" s="248"/>
      <c r="Y1427" s="249"/>
      <c r="Z1427" s="250"/>
      <c r="AB1427" s="251"/>
      <c r="AD1427" s="251"/>
      <c r="AF1427" s="251"/>
      <c r="AI1427" s="235"/>
      <c r="AN1427" s="245"/>
      <c r="AO1427" s="245"/>
      <c r="AP1427" s="245"/>
    </row>
    <row r="1428" spans="1:42" s="167" customFormat="1" thickTop="1" thickBot="1" x14ac:dyDescent="0.25">
      <c r="A1428" s="242"/>
      <c r="B1428" s="184"/>
      <c r="C1428" s="235"/>
      <c r="D1428" s="235"/>
      <c r="E1428" s="243"/>
      <c r="I1428" s="235"/>
      <c r="J1428" s="244"/>
      <c r="L1428" s="182"/>
      <c r="M1428" s="235"/>
      <c r="N1428" s="246"/>
      <c r="O1428" s="246"/>
      <c r="P1428" s="247"/>
      <c r="R1428" s="248"/>
      <c r="Y1428" s="249"/>
      <c r="Z1428" s="250"/>
      <c r="AB1428" s="251"/>
      <c r="AD1428" s="251"/>
      <c r="AF1428" s="251"/>
      <c r="AI1428" s="235"/>
      <c r="AN1428" s="245"/>
      <c r="AO1428" s="245"/>
      <c r="AP1428" s="245"/>
    </row>
    <row r="1429" spans="1:42" s="167" customFormat="1" thickTop="1" thickBot="1" x14ac:dyDescent="0.25">
      <c r="A1429" s="242"/>
      <c r="B1429" s="184"/>
      <c r="C1429" s="235"/>
      <c r="D1429" s="235"/>
      <c r="E1429" s="243"/>
      <c r="I1429" s="235"/>
      <c r="J1429" s="244"/>
      <c r="L1429" s="182"/>
      <c r="M1429" s="235"/>
      <c r="N1429" s="246"/>
      <c r="O1429" s="246"/>
      <c r="P1429" s="247"/>
      <c r="R1429" s="248"/>
      <c r="Y1429" s="249"/>
      <c r="Z1429" s="250"/>
      <c r="AB1429" s="251"/>
      <c r="AD1429" s="251"/>
      <c r="AF1429" s="251"/>
      <c r="AI1429" s="235"/>
      <c r="AN1429" s="245"/>
      <c r="AO1429" s="245"/>
      <c r="AP1429" s="245"/>
    </row>
    <row r="1430" spans="1:42" s="167" customFormat="1" thickTop="1" thickBot="1" x14ac:dyDescent="0.25">
      <c r="A1430" s="242"/>
      <c r="B1430" s="184"/>
      <c r="C1430" s="235"/>
      <c r="D1430" s="235"/>
      <c r="E1430" s="243"/>
      <c r="I1430" s="235"/>
      <c r="J1430" s="244"/>
      <c r="L1430" s="182"/>
      <c r="M1430" s="235"/>
      <c r="N1430" s="246"/>
      <c r="O1430" s="246"/>
      <c r="P1430" s="247"/>
      <c r="R1430" s="248"/>
      <c r="Y1430" s="249"/>
      <c r="Z1430" s="250"/>
      <c r="AB1430" s="251"/>
      <c r="AD1430" s="251"/>
      <c r="AF1430" s="251"/>
      <c r="AI1430" s="235"/>
      <c r="AN1430" s="245"/>
      <c r="AO1430" s="245"/>
      <c r="AP1430" s="245"/>
    </row>
    <row r="1431" spans="1:42" s="167" customFormat="1" thickTop="1" thickBot="1" x14ac:dyDescent="0.25">
      <c r="A1431" s="242"/>
      <c r="B1431" s="184"/>
      <c r="C1431" s="235"/>
      <c r="D1431" s="235"/>
      <c r="E1431" s="243"/>
      <c r="I1431" s="235"/>
      <c r="J1431" s="244"/>
      <c r="L1431" s="182"/>
      <c r="M1431" s="235"/>
      <c r="N1431" s="246"/>
      <c r="O1431" s="246"/>
      <c r="P1431" s="247"/>
      <c r="R1431" s="248"/>
      <c r="Y1431" s="249"/>
      <c r="Z1431" s="250"/>
      <c r="AB1431" s="251"/>
      <c r="AD1431" s="251"/>
      <c r="AF1431" s="251"/>
      <c r="AI1431" s="235"/>
      <c r="AN1431" s="245"/>
      <c r="AO1431" s="245"/>
      <c r="AP1431" s="245"/>
    </row>
    <row r="1432" spans="1:42" s="167" customFormat="1" thickTop="1" thickBot="1" x14ac:dyDescent="0.25">
      <c r="A1432" s="242"/>
      <c r="B1432" s="184"/>
      <c r="C1432" s="235"/>
      <c r="D1432" s="235"/>
      <c r="E1432" s="243"/>
      <c r="I1432" s="235"/>
      <c r="J1432" s="244"/>
      <c r="L1432" s="182"/>
      <c r="M1432" s="235"/>
      <c r="N1432" s="246"/>
      <c r="O1432" s="246"/>
      <c r="P1432" s="247"/>
      <c r="R1432" s="248"/>
      <c r="Y1432" s="249"/>
      <c r="Z1432" s="250"/>
      <c r="AB1432" s="251"/>
      <c r="AD1432" s="251"/>
      <c r="AF1432" s="251"/>
      <c r="AI1432" s="235"/>
      <c r="AN1432" s="245"/>
      <c r="AO1432" s="245"/>
      <c r="AP1432" s="245"/>
    </row>
    <row r="1433" spans="1:42" s="167" customFormat="1" thickTop="1" thickBot="1" x14ac:dyDescent="0.25">
      <c r="A1433" s="242"/>
      <c r="B1433" s="184"/>
      <c r="C1433" s="235"/>
      <c r="D1433" s="235"/>
      <c r="E1433" s="243"/>
      <c r="I1433" s="235"/>
      <c r="J1433" s="244"/>
      <c r="L1433" s="182"/>
      <c r="M1433" s="235"/>
      <c r="N1433" s="246"/>
      <c r="O1433" s="246"/>
      <c r="P1433" s="247"/>
      <c r="R1433" s="248"/>
      <c r="Y1433" s="249"/>
      <c r="Z1433" s="250"/>
      <c r="AB1433" s="251"/>
      <c r="AD1433" s="251"/>
      <c r="AF1433" s="251"/>
      <c r="AI1433" s="235"/>
      <c r="AN1433" s="245"/>
      <c r="AO1433" s="245"/>
      <c r="AP1433" s="245"/>
    </row>
    <row r="1434" spans="1:42" s="167" customFormat="1" thickTop="1" thickBot="1" x14ac:dyDescent="0.25">
      <c r="A1434" s="242"/>
      <c r="B1434" s="184"/>
      <c r="C1434" s="235"/>
      <c r="D1434" s="235"/>
      <c r="E1434" s="243"/>
      <c r="I1434" s="235"/>
      <c r="J1434" s="244"/>
      <c r="L1434" s="182"/>
      <c r="M1434" s="235"/>
      <c r="N1434" s="246"/>
      <c r="O1434" s="246"/>
      <c r="P1434" s="247"/>
      <c r="R1434" s="248"/>
      <c r="Y1434" s="249"/>
      <c r="Z1434" s="250"/>
      <c r="AB1434" s="251"/>
      <c r="AD1434" s="251"/>
      <c r="AF1434" s="251"/>
      <c r="AI1434" s="235"/>
      <c r="AN1434" s="245"/>
      <c r="AO1434" s="245"/>
      <c r="AP1434" s="245"/>
    </row>
    <row r="1435" spans="1:42" s="167" customFormat="1" thickTop="1" thickBot="1" x14ac:dyDescent="0.25">
      <c r="A1435" s="242"/>
      <c r="B1435" s="184"/>
      <c r="C1435" s="235"/>
      <c r="D1435" s="235"/>
      <c r="E1435" s="243"/>
      <c r="I1435" s="235"/>
      <c r="J1435" s="244"/>
      <c r="L1435" s="182"/>
      <c r="M1435" s="235"/>
      <c r="N1435" s="246"/>
      <c r="O1435" s="246"/>
      <c r="P1435" s="247"/>
      <c r="R1435" s="248"/>
      <c r="Y1435" s="249"/>
      <c r="Z1435" s="250"/>
      <c r="AB1435" s="251"/>
      <c r="AD1435" s="251"/>
      <c r="AF1435" s="251"/>
      <c r="AI1435" s="235"/>
      <c r="AN1435" s="245"/>
      <c r="AO1435" s="245"/>
      <c r="AP1435" s="245"/>
    </row>
    <row r="1436" spans="1:42" s="167" customFormat="1" thickTop="1" thickBot="1" x14ac:dyDescent="0.25">
      <c r="A1436" s="242"/>
      <c r="B1436" s="184"/>
      <c r="C1436" s="235"/>
      <c r="D1436" s="235"/>
      <c r="E1436" s="243"/>
      <c r="I1436" s="235"/>
      <c r="J1436" s="244"/>
      <c r="L1436" s="182"/>
      <c r="M1436" s="235"/>
      <c r="N1436" s="246"/>
      <c r="O1436" s="246"/>
      <c r="P1436" s="247"/>
      <c r="R1436" s="248"/>
      <c r="Y1436" s="249"/>
      <c r="Z1436" s="250"/>
      <c r="AB1436" s="251"/>
      <c r="AD1436" s="251"/>
      <c r="AF1436" s="251"/>
      <c r="AI1436" s="235"/>
      <c r="AN1436" s="245"/>
      <c r="AO1436" s="245"/>
      <c r="AP1436" s="245"/>
    </row>
    <row r="1437" spans="1:42" s="167" customFormat="1" thickTop="1" thickBot="1" x14ac:dyDescent="0.25">
      <c r="A1437" s="242"/>
      <c r="B1437" s="184"/>
      <c r="C1437" s="235"/>
      <c r="D1437" s="235"/>
      <c r="E1437" s="243"/>
      <c r="I1437" s="235"/>
      <c r="J1437" s="244"/>
      <c r="L1437" s="182"/>
      <c r="M1437" s="235"/>
      <c r="N1437" s="246"/>
      <c r="O1437" s="246"/>
      <c r="P1437" s="247"/>
      <c r="R1437" s="248"/>
      <c r="Y1437" s="249"/>
      <c r="Z1437" s="250"/>
      <c r="AB1437" s="251"/>
      <c r="AD1437" s="251"/>
      <c r="AF1437" s="251"/>
      <c r="AI1437" s="235"/>
      <c r="AN1437" s="245"/>
      <c r="AO1437" s="245"/>
      <c r="AP1437" s="245"/>
    </row>
    <row r="1438" spans="1:42" s="167" customFormat="1" thickTop="1" thickBot="1" x14ac:dyDescent="0.25">
      <c r="A1438" s="242"/>
      <c r="B1438" s="184"/>
      <c r="C1438" s="235"/>
      <c r="D1438" s="235"/>
      <c r="E1438" s="243"/>
      <c r="I1438" s="235"/>
      <c r="J1438" s="244"/>
      <c r="L1438" s="182"/>
      <c r="M1438" s="235"/>
      <c r="N1438" s="246"/>
      <c r="O1438" s="246"/>
      <c r="P1438" s="247"/>
      <c r="R1438" s="248"/>
      <c r="Y1438" s="249"/>
      <c r="Z1438" s="250"/>
      <c r="AB1438" s="251"/>
      <c r="AD1438" s="251"/>
      <c r="AF1438" s="251"/>
      <c r="AI1438" s="235"/>
      <c r="AN1438" s="245"/>
      <c r="AO1438" s="245"/>
      <c r="AP1438" s="245"/>
    </row>
    <row r="1439" spans="1:42" s="167" customFormat="1" thickTop="1" thickBot="1" x14ac:dyDescent="0.25">
      <c r="A1439" s="242"/>
      <c r="B1439" s="184"/>
      <c r="C1439" s="235"/>
      <c r="D1439" s="235"/>
      <c r="E1439" s="243"/>
      <c r="I1439" s="235"/>
      <c r="J1439" s="244"/>
      <c r="L1439" s="182"/>
      <c r="M1439" s="235"/>
      <c r="N1439" s="246"/>
      <c r="O1439" s="246"/>
      <c r="P1439" s="247"/>
      <c r="R1439" s="248"/>
      <c r="Y1439" s="249"/>
      <c r="Z1439" s="250"/>
      <c r="AB1439" s="251"/>
      <c r="AD1439" s="251"/>
      <c r="AF1439" s="251"/>
      <c r="AI1439" s="235"/>
      <c r="AN1439" s="245"/>
      <c r="AO1439" s="245"/>
      <c r="AP1439" s="245"/>
    </row>
    <row r="1440" spans="1:42" s="167" customFormat="1" thickTop="1" thickBot="1" x14ac:dyDescent="0.25">
      <c r="A1440" s="242"/>
      <c r="B1440" s="184"/>
      <c r="C1440" s="235"/>
      <c r="D1440" s="235"/>
      <c r="E1440" s="243"/>
      <c r="I1440" s="235"/>
      <c r="J1440" s="244"/>
      <c r="L1440" s="182"/>
      <c r="M1440" s="235"/>
      <c r="N1440" s="246"/>
      <c r="O1440" s="246"/>
      <c r="P1440" s="247"/>
      <c r="R1440" s="248"/>
      <c r="Y1440" s="249"/>
      <c r="Z1440" s="250"/>
      <c r="AB1440" s="251"/>
      <c r="AD1440" s="251"/>
      <c r="AF1440" s="251"/>
      <c r="AI1440" s="235"/>
      <c r="AN1440" s="245"/>
      <c r="AO1440" s="245"/>
      <c r="AP1440" s="245"/>
    </row>
    <row r="1441" spans="1:42" s="167" customFormat="1" thickTop="1" thickBot="1" x14ac:dyDescent="0.25">
      <c r="A1441" s="242"/>
      <c r="B1441" s="184"/>
      <c r="C1441" s="235"/>
      <c r="D1441" s="235"/>
      <c r="E1441" s="243"/>
      <c r="I1441" s="235"/>
      <c r="J1441" s="244"/>
      <c r="L1441" s="182"/>
      <c r="M1441" s="235"/>
      <c r="N1441" s="246"/>
      <c r="O1441" s="246"/>
      <c r="P1441" s="247"/>
      <c r="R1441" s="248"/>
      <c r="Y1441" s="249"/>
      <c r="Z1441" s="250"/>
      <c r="AB1441" s="251"/>
      <c r="AD1441" s="251"/>
      <c r="AF1441" s="251"/>
      <c r="AI1441" s="235"/>
      <c r="AN1441" s="245"/>
      <c r="AO1441" s="245"/>
      <c r="AP1441" s="245"/>
    </row>
    <row r="1442" spans="1:42" s="167" customFormat="1" thickTop="1" thickBot="1" x14ac:dyDescent="0.25">
      <c r="A1442" s="242"/>
      <c r="B1442" s="184"/>
      <c r="C1442" s="235"/>
      <c r="D1442" s="235"/>
      <c r="E1442" s="243"/>
      <c r="I1442" s="235"/>
      <c r="J1442" s="244"/>
      <c r="L1442" s="182"/>
      <c r="M1442" s="235"/>
      <c r="N1442" s="246"/>
      <c r="O1442" s="246"/>
      <c r="P1442" s="247"/>
      <c r="R1442" s="248"/>
      <c r="Y1442" s="249"/>
      <c r="Z1442" s="250"/>
      <c r="AB1442" s="251"/>
      <c r="AD1442" s="251"/>
      <c r="AF1442" s="251"/>
      <c r="AI1442" s="235"/>
      <c r="AN1442" s="245"/>
      <c r="AO1442" s="245"/>
      <c r="AP1442" s="245"/>
    </row>
    <row r="1443" spans="1:42" s="167" customFormat="1" thickTop="1" thickBot="1" x14ac:dyDescent="0.25">
      <c r="A1443" s="242"/>
      <c r="B1443" s="184"/>
      <c r="C1443" s="235"/>
      <c r="D1443" s="235"/>
      <c r="E1443" s="243"/>
      <c r="I1443" s="235"/>
      <c r="J1443" s="244"/>
      <c r="L1443" s="182"/>
      <c r="M1443" s="235"/>
      <c r="N1443" s="246"/>
      <c r="O1443" s="246"/>
      <c r="P1443" s="247"/>
      <c r="R1443" s="248"/>
      <c r="Y1443" s="249"/>
      <c r="Z1443" s="250"/>
      <c r="AB1443" s="251"/>
      <c r="AD1443" s="251"/>
      <c r="AF1443" s="251"/>
      <c r="AI1443" s="235"/>
      <c r="AN1443" s="245"/>
      <c r="AO1443" s="245"/>
      <c r="AP1443" s="245"/>
    </row>
    <row r="1444" spans="1:42" s="167" customFormat="1" thickTop="1" thickBot="1" x14ac:dyDescent="0.25">
      <c r="A1444" s="242"/>
      <c r="B1444" s="184"/>
      <c r="C1444" s="235"/>
      <c r="D1444" s="235"/>
      <c r="E1444" s="243"/>
      <c r="I1444" s="235"/>
      <c r="J1444" s="244"/>
      <c r="L1444" s="182"/>
      <c r="M1444" s="235"/>
      <c r="N1444" s="246"/>
      <c r="O1444" s="246"/>
      <c r="P1444" s="247"/>
      <c r="R1444" s="248"/>
      <c r="Y1444" s="249"/>
      <c r="Z1444" s="250"/>
      <c r="AB1444" s="251"/>
      <c r="AD1444" s="251"/>
      <c r="AF1444" s="251"/>
      <c r="AI1444" s="235"/>
      <c r="AN1444" s="245"/>
      <c r="AO1444" s="245"/>
      <c r="AP1444" s="245"/>
    </row>
    <row r="1445" spans="1:42" s="167" customFormat="1" thickTop="1" thickBot="1" x14ac:dyDescent="0.25">
      <c r="A1445" s="242"/>
      <c r="B1445" s="184"/>
      <c r="C1445" s="235"/>
      <c r="D1445" s="235"/>
      <c r="E1445" s="243"/>
      <c r="I1445" s="235"/>
      <c r="J1445" s="244"/>
      <c r="L1445" s="182"/>
      <c r="M1445" s="235"/>
      <c r="N1445" s="246"/>
      <c r="O1445" s="246"/>
      <c r="P1445" s="247"/>
      <c r="R1445" s="248"/>
      <c r="Y1445" s="249"/>
      <c r="Z1445" s="250"/>
      <c r="AB1445" s="251"/>
      <c r="AD1445" s="251"/>
      <c r="AF1445" s="251"/>
      <c r="AI1445" s="235"/>
      <c r="AN1445" s="245"/>
      <c r="AO1445" s="245"/>
      <c r="AP1445" s="245"/>
    </row>
    <row r="1446" spans="1:42" s="167" customFormat="1" thickTop="1" thickBot="1" x14ac:dyDescent="0.25">
      <c r="A1446" s="242"/>
      <c r="B1446" s="184"/>
      <c r="C1446" s="235"/>
      <c r="D1446" s="235"/>
      <c r="E1446" s="243"/>
      <c r="I1446" s="235"/>
      <c r="J1446" s="244"/>
      <c r="L1446" s="182"/>
      <c r="M1446" s="235"/>
      <c r="N1446" s="246"/>
      <c r="O1446" s="246"/>
      <c r="P1446" s="247"/>
      <c r="R1446" s="248"/>
      <c r="Y1446" s="249"/>
      <c r="Z1446" s="250"/>
      <c r="AB1446" s="251"/>
      <c r="AD1446" s="251"/>
      <c r="AF1446" s="251"/>
      <c r="AI1446" s="235"/>
      <c r="AN1446" s="245"/>
      <c r="AO1446" s="245"/>
      <c r="AP1446" s="245"/>
    </row>
    <row r="1447" spans="1:42" s="167" customFormat="1" thickTop="1" thickBot="1" x14ac:dyDescent="0.25">
      <c r="A1447" s="242"/>
      <c r="B1447" s="184"/>
      <c r="C1447" s="235"/>
      <c r="D1447" s="235"/>
      <c r="E1447" s="243"/>
      <c r="I1447" s="235"/>
      <c r="J1447" s="244"/>
      <c r="L1447" s="182"/>
      <c r="M1447" s="235"/>
      <c r="N1447" s="246"/>
      <c r="O1447" s="246"/>
      <c r="P1447" s="247"/>
      <c r="R1447" s="248"/>
      <c r="Y1447" s="249"/>
      <c r="Z1447" s="250"/>
      <c r="AB1447" s="251"/>
      <c r="AD1447" s="251"/>
      <c r="AF1447" s="251"/>
      <c r="AI1447" s="235"/>
      <c r="AN1447" s="245"/>
      <c r="AO1447" s="245"/>
      <c r="AP1447" s="245"/>
    </row>
    <row r="1448" spans="1:42" s="167" customFormat="1" thickTop="1" thickBot="1" x14ac:dyDescent="0.25">
      <c r="A1448" s="242"/>
      <c r="B1448" s="184"/>
      <c r="C1448" s="235"/>
      <c r="D1448" s="235"/>
      <c r="E1448" s="243"/>
      <c r="I1448" s="235"/>
      <c r="J1448" s="244"/>
      <c r="L1448" s="182"/>
      <c r="M1448" s="235"/>
      <c r="N1448" s="246"/>
      <c r="O1448" s="246"/>
      <c r="P1448" s="247"/>
      <c r="R1448" s="248"/>
      <c r="Y1448" s="249"/>
      <c r="Z1448" s="250"/>
      <c r="AB1448" s="251"/>
      <c r="AD1448" s="251"/>
      <c r="AF1448" s="251"/>
      <c r="AI1448" s="235"/>
      <c r="AN1448" s="245"/>
      <c r="AO1448" s="245"/>
      <c r="AP1448" s="245"/>
    </row>
    <row r="1449" spans="1:42" s="167" customFormat="1" thickTop="1" thickBot="1" x14ac:dyDescent="0.25">
      <c r="A1449" s="242"/>
      <c r="B1449" s="184"/>
      <c r="C1449" s="235"/>
      <c r="D1449" s="235"/>
      <c r="E1449" s="243"/>
      <c r="I1449" s="235"/>
      <c r="J1449" s="244"/>
      <c r="L1449" s="182"/>
      <c r="M1449" s="235"/>
      <c r="N1449" s="246"/>
      <c r="O1449" s="246"/>
      <c r="P1449" s="247"/>
      <c r="R1449" s="248"/>
      <c r="Y1449" s="249"/>
      <c r="Z1449" s="250"/>
      <c r="AB1449" s="251"/>
      <c r="AD1449" s="251"/>
      <c r="AF1449" s="251"/>
      <c r="AI1449" s="235"/>
      <c r="AN1449" s="245"/>
      <c r="AO1449" s="245"/>
      <c r="AP1449" s="245"/>
    </row>
    <row r="1450" spans="1:42" s="167" customFormat="1" thickTop="1" thickBot="1" x14ac:dyDescent="0.25">
      <c r="A1450" s="242"/>
      <c r="B1450" s="184"/>
      <c r="C1450" s="235"/>
      <c r="D1450" s="235"/>
      <c r="E1450" s="243"/>
      <c r="I1450" s="235"/>
      <c r="J1450" s="244"/>
      <c r="L1450" s="182"/>
      <c r="M1450" s="235"/>
      <c r="N1450" s="246"/>
      <c r="O1450" s="246"/>
      <c r="P1450" s="247"/>
      <c r="R1450" s="248"/>
      <c r="Y1450" s="249"/>
      <c r="Z1450" s="250"/>
      <c r="AB1450" s="251"/>
      <c r="AD1450" s="251"/>
      <c r="AF1450" s="251"/>
      <c r="AI1450" s="235"/>
      <c r="AN1450" s="245"/>
      <c r="AO1450" s="245"/>
      <c r="AP1450" s="245"/>
    </row>
    <row r="1451" spans="1:42" s="167" customFormat="1" thickTop="1" thickBot="1" x14ac:dyDescent="0.25">
      <c r="A1451" s="242"/>
      <c r="B1451" s="184"/>
      <c r="C1451" s="235"/>
      <c r="D1451" s="235"/>
      <c r="E1451" s="243"/>
      <c r="I1451" s="235"/>
      <c r="J1451" s="244"/>
      <c r="L1451" s="182"/>
      <c r="M1451" s="235"/>
      <c r="N1451" s="246"/>
      <c r="O1451" s="246"/>
      <c r="P1451" s="247"/>
      <c r="R1451" s="248"/>
      <c r="Y1451" s="249"/>
      <c r="Z1451" s="250"/>
      <c r="AB1451" s="251"/>
      <c r="AD1451" s="251"/>
      <c r="AF1451" s="251"/>
      <c r="AI1451" s="235"/>
      <c r="AN1451" s="245"/>
      <c r="AO1451" s="245"/>
      <c r="AP1451" s="245"/>
    </row>
    <row r="1452" spans="1:42" s="167" customFormat="1" thickTop="1" thickBot="1" x14ac:dyDescent="0.25">
      <c r="A1452" s="242"/>
      <c r="B1452" s="184"/>
      <c r="C1452" s="235"/>
      <c r="D1452" s="235"/>
      <c r="E1452" s="243"/>
      <c r="I1452" s="235"/>
      <c r="J1452" s="244"/>
      <c r="L1452" s="182"/>
      <c r="M1452" s="235"/>
      <c r="N1452" s="246"/>
      <c r="O1452" s="246"/>
      <c r="P1452" s="247"/>
      <c r="R1452" s="248"/>
      <c r="Y1452" s="249"/>
      <c r="Z1452" s="250"/>
      <c r="AB1452" s="251"/>
      <c r="AD1452" s="251"/>
      <c r="AF1452" s="251"/>
      <c r="AI1452" s="235"/>
      <c r="AN1452" s="245"/>
      <c r="AO1452" s="245"/>
      <c r="AP1452" s="245"/>
    </row>
    <row r="1453" spans="1:42" s="167" customFormat="1" thickTop="1" thickBot="1" x14ac:dyDescent="0.25">
      <c r="A1453" s="242"/>
      <c r="B1453" s="184"/>
      <c r="C1453" s="235"/>
      <c r="D1453" s="235"/>
      <c r="E1453" s="243"/>
      <c r="I1453" s="235"/>
      <c r="J1453" s="244"/>
      <c r="L1453" s="182"/>
      <c r="M1453" s="235"/>
      <c r="N1453" s="246"/>
      <c r="O1453" s="246"/>
      <c r="P1453" s="247"/>
      <c r="R1453" s="248"/>
      <c r="Y1453" s="249"/>
      <c r="Z1453" s="250"/>
      <c r="AB1453" s="251"/>
      <c r="AD1453" s="251"/>
      <c r="AF1453" s="251"/>
      <c r="AI1453" s="235"/>
      <c r="AN1453" s="245"/>
      <c r="AO1453" s="245"/>
      <c r="AP1453" s="245"/>
    </row>
    <row r="1454" spans="1:42" s="167" customFormat="1" thickTop="1" thickBot="1" x14ac:dyDescent="0.25">
      <c r="A1454" s="242"/>
      <c r="B1454" s="184"/>
      <c r="C1454" s="235"/>
      <c r="D1454" s="235"/>
      <c r="E1454" s="243"/>
      <c r="I1454" s="235"/>
      <c r="J1454" s="244"/>
      <c r="L1454" s="182"/>
      <c r="M1454" s="235"/>
      <c r="N1454" s="246"/>
      <c r="O1454" s="246"/>
      <c r="P1454" s="247"/>
      <c r="R1454" s="248"/>
      <c r="Y1454" s="249"/>
      <c r="Z1454" s="250"/>
      <c r="AB1454" s="251"/>
      <c r="AD1454" s="251"/>
      <c r="AF1454" s="251"/>
      <c r="AI1454" s="235"/>
      <c r="AN1454" s="245"/>
      <c r="AO1454" s="245"/>
      <c r="AP1454" s="245"/>
    </row>
    <row r="1455" spans="1:42" s="167" customFormat="1" thickTop="1" thickBot="1" x14ac:dyDescent="0.25">
      <c r="A1455" s="242"/>
      <c r="B1455" s="184"/>
      <c r="C1455" s="235"/>
      <c r="D1455" s="235"/>
      <c r="E1455" s="243"/>
      <c r="I1455" s="235"/>
      <c r="J1455" s="244"/>
      <c r="L1455" s="182"/>
      <c r="M1455" s="235"/>
      <c r="N1455" s="246"/>
      <c r="O1455" s="246"/>
      <c r="P1455" s="247"/>
      <c r="R1455" s="248"/>
      <c r="Y1455" s="249"/>
      <c r="Z1455" s="250"/>
      <c r="AB1455" s="251"/>
      <c r="AD1455" s="251"/>
      <c r="AF1455" s="251"/>
      <c r="AI1455" s="235"/>
      <c r="AN1455" s="245"/>
      <c r="AO1455" s="245"/>
      <c r="AP1455" s="245"/>
    </row>
    <row r="1456" spans="1:42" s="167" customFormat="1" thickTop="1" thickBot="1" x14ac:dyDescent="0.25">
      <c r="A1456" s="242"/>
      <c r="B1456" s="184"/>
      <c r="C1456" s="235"/>
      <c r="D1456" s="235"/>
      <c r="E1456" s="243"/>
      <c r="I1456" s="235"/>
      <c r="J1456" s="244"/>
      <c r="L1456" s="182"/>
      <c r="M1456" s="235"/>
      <c r="N1456" s="246"/>
      <c r="O1456" s="246"/>
      <c r="P1456" s="247"/>
      <c r="R1456" s="248"/>
      <c r="Y1456" s="249"/>
      <c r="Z1456" s="250"/>
      <c r="AB1456" s="251"/>
      <c r="AD1456" s="251"/>
      <c r="AF1456" s="251"/>
      <c r="AI1456" s="235"/>
      <c r="AN1456" s="245"/>
      <c r="AO1456" s="245"/>
      <c r="AP1456" s="245"/>
    </row>
    <row r="1457" spans="1:42" s="167" customFormat="1" thickTop="1" thickBot="1" x14ac:dyDescent="0.25">
      <c r="A1457" s="242"/>
      <c r="B1457" s="184"/>
      <c r="C1457" s="235"/>
      <c r="D1457" s="235"/>
      <c r="E1457" s="243"/>
      <c r="I1457" s="235"/>
      <c r="J1457" s="244"/>
      <c r="L1457" s="182"/>
      <c r="M1457" s="235"/>
      <c r="N1457" s="246"/>
      <c r="O1457" s="246"/>
      <c r="P1457" s="247"/>
      <c r="R1457" s="248"/>
      <c r="Y1457" s="249"/>
      <c r="Z1457" s="250"/>
      <c r="AB1457" s="251"/>
      <c r="AD1457" s="251"/>
      <c r="AF1457" s="251"/>
      <c r="AI1457" s="235"/>
      <c r="AN1457" s="245"/>
      <c r="AO1457" s="245"/>
      <c r="AP1457" s="245"/>
    </row>
    <row r="1458" spans="1:42" s="167" customFormat="1" thickTop="1" thickBot="1" x14ac:dyDescent="0.25">
      <c r="A1458" s="242"/>
      <c r="B1458" s="184"/>
      <c r="C1458" s="235"/>
      <c r="D1458" s="235"/>
      <c r="E1458" s="243"/>
      <c r="I1458" s="235"/>
      <c r="J1458" s="244"/>
      <c r="L1458" s="182"/>
      <c r="M1458" s="235"/>
      <c r="N1458" s="246"/>
      <c r="O1458" s="246"/>
      <c r="P1458" s="247"/>
      <c r="R1458" s="248"/>
      <c r="Y1458" s="249"/>
      <c r="Z1458" s="250"/>
      <c r="AB1458" s="251"/>
      <c r="AD1458" s="251"/>
      <c r="AF1458" s="251"/>
      <c r="AI1458" s="235"/>
      <c r="AN1458" s="245"/>
      <c r="AO1458" s="245"/>
      <c r="AP1458" s="245"/>
    </row>
    <row r="1459" spans="1:42" s="167" customFormat="1" thickTop="1" thickBot="1" x14ac:dyDescent="0.25">
      <c r="A1459" s="242"/>
      <c r="B1459" s="184"/>
      <c r="C1459" s="235"/>
      <c r="D1459" s="235"/>
      <c r="E1459" s="243"/>
      <c r="I1459" s="235"/>
      <c r="J1459" s="244"/>
      <c r="L1459" s="182"/>
      <c r="M1459" s="235"/>
      <c r="N1459" s="246"/>
      <c r="O1459" s="246"/>
      <c r="P1459" s="247"/>
      <c r="R1459" s="248"/>
      <c r="Y1459" s="249"/>
      <c r="Z1459" s="250"/>
      <c r="AB1459" s="251"/>
      <c r="AD1459" s="251"/>
      <c r="AF1459" s="251"/>
      <c r="AI1459" s="235"/>
      <c r="AN1459" s="245"/>
      <c r="AO1459" s="245"/>
      <c r="AP1459" s="245"/>
    </row>
    <row r="1460" spans="1:42" s="167" customFormat="1" thickTop="1" thickBot="1" x14ac:dyDescent="0.25">
      <c r="A1460" s="242"/>
      <c r="B1460" s="184"/>
      <c r="C1460" s="235"/>
      <c r="D1460" s="235"/>
      <c r="E1460" s="243"/>
      <c r="I1460" s="235"/>
      <c r="J1460" s="244"/>
      <c r="L1460" s="182"/>
      <c r="M1460" s="235"/>
      <c r="N1460" s="246"/>
      <c r="O1460" s="246"/>
      <c r="P1460" s="247"/>
      <c r="R1460" s="248"/>
      <c r="Y1460" s="249"/>
      <c r="Z1460" s="250"/>
      <c r="AB1460" s="251"/>
      <c r="AD1460" s="251"/>
      <c r="AF1460" s="251"/>
      <c r="AI1460" s="235"/>
      <c r="AN1460" s="245"/>
      <c r="AO1460" s="245"/>
      <c r="AP1460" s="245"/>
    </row>
    <row r="1461" spans="1:42" s="167" customFormat="1" thickTop="1" thickBot="1" x14ac:dyDescent="0.25">
      <c r="A1461" s="242"/>
      <c r="B1461" s="184"/>
      <c r="C1461" s="235"/>
      <c r="D1461" s="235"/>
      <c r="E1461" s="243"/>
      <c r="I1461" s="235"/>
      <c r="J1461" s="244"/>
      <c r="L1461" s="182"/>
      <c r="M1461" s="235"/>
      <c r="N1461" s="246"/>
      <c r="O1461" s="246"/>
      <c r="P1461" s="247"/>
      <c r="R1461" s="248"/>
      <c r="Y1461" s="249"/>
      <c r="Z1461" s="250"/>
      <c r="AB1461" s="251"/>
      <c r="AD1461" s="251"/>
      <c r="AF1461" s="251"/>
      <c r="AI1461" s="235"/>
      <c r="AN1461" s="245"/>
      <c r="AO1461" s="245"/>
      <c r="AP1461" s="245"/>
    </row>
    <row r="1462" spans="1:42" s="167" customFormat="1" thickTop="1" thickBot="1" x14ac:dyDescent="0.25">
      <c r="A1462" s="242"/>
      <c r="B1462" s="184"/>
      <c r="C1462" s="235"/>
      <c r="D1462" s="235"/>
      <c r="E1462" s="243"/>
      <c r="I1462" s="235"/>
      <c r="J1462" s="244"/>
      <c r="L1462" s="182"/>
      <c r="M1462" s="235"/>
      <c r="N1462" s="246"/>
      <c r="O1462" s="246"/>
      <c r="P1462" s="247"/>
      <c r="R1462" s="248"/>
      <c r="Y1462" s="249"/>
      <c r="Z1462" s="250"/>
      <c r="AB1462" s="251"/>
      <c r="AD1462" s="251"/>
      <c r="AF1462" s="251"/>
      <c r="AI1462" s="235"/>
      <c r="AN1462" s="245"/>
      <c r="AO1462" s="245"/>
      <c r="AP1462" s="245"/>
    </row>
    <row r="1463" spans="1:42" s="167" customFormat="1" thickTop="1" thickBot="1" x14ac:dyDescent="0.25">
      <c r="A1463" s="242"/>
      <c r="B1463" s="184"/>
      <c r="C1463" s="235"/>
      <c r="D1463" s="235"/>
      <c r="E1463" s="243"/>
      <c r="I1463" s="235"/>
      <c r="J1463" s="244"/>
      <c r="L1463" s="182"/>
      <c r="M1463" s="235"/>
      <c r="N1463" s="246"/>
      <c r="O1463" s="246"/>
      <c r="P1463" s="247"/>
      <c r="R1463" s="248"/>
      <c r="Y1463" s="249"/>
      <c r="Z1463" s="250"/>
      <c r="AB1463" s="251"/>
      <c r="AD1463" s="251"/>
      <c r="AF1463" s="251"/>
      <c r="AI1463" s="235"/>
      <c r="AN1463" s="245"/>
      <c r="AO1463" s="245"/>
      <c r="AP1463" s="245"/>
    </row>
    <row r="1464" spans="1:42" s="167" customFormat="1" thickTop="1" thickBot="1" x14ac:dyDescent="0.25">
      <c r="A1464" s="242"/>
      <c r="B1464" s="184"/>
      <c r="C1464" s="235"/>
      <c r="D1464" s="235"/>
      <c r="E1464" s="243"/>
      <c r="I1464" s="235"/>
      <c r="J1464" s="244"/>
      <c r="L1464" s="182"/>
      <c r="M1464" s="235"/>
      <c r="N1464" s="246"/>
      <c r="O1464" s="246"/>
      <c r="P1464" s="247"/>
      <c r="R1464" s="248"/>
      <c r="Y1464" s="249"/>
      <c r="Z1464" s="250"/>
      <c r="AB1464" s="251"/>
      <c r="AD1464" s="251"/>
      <c r="AF1464" s="251"/>
      <c r="AI1464" s="235"/>
      <c r="AN1464" s="245"/>
      <c r="AO1464" s="245"/>
      <c r="AP1464" s="245"/>
    </row>
    <row r="1465" spans="1:42" s="167" customFormat="1" thickTop="1" thickBot="1" x14ac:dyDescent="0.25">
      <c r="A1465" s="242"/>
      <c r="B1465" s="184"/>
      <c r="C1465" s="235"/>
      <c r="D1465" s="235"/>
      <c r="E1465" s="243"/>
      <c r="I1465" s="235"/>
      <c r="J1465" s="244"/>
      <c r="L1465" s="182"/>
      <c r="M1465" s="235"/>
      <c r="N1465" s="246"/>
      <c r="O1465" s="246"/>
      <c r="P1465" s="247"/>
      <c r="R1465" s="248"/>
      <c r="Y1465" s="249"/>
      <c r="Z1465" s="250"/>
      <c r="AB1465" s="251"/>
      <c r="AD1465" s="251"/>
      <c r="AF1465" s="251"/>
      <c r="AI1465" s="235"/>
      <c r="AN1465" s="245"/>
      <c r="AO1465" s="245"/>
      <c r="AP1465" s="245"/>
    </row>
    <row r="1466" spans="1:42" s="167" customFormat="1" thickTop="1" thickBot="1" x14ac:dyDescent="0.25">
      <c r="A1466" s="242"/>
      <c r="B1466" s="184"/>
      <c r="C1466" s="235"/>
      <c r="D1466" s="235"/>
      <c r="E1466" s="243"/>
      <c r="I1466" s="235"/>
      <c r="J1466" s="244"/>
      <c r="L1466" s="182"/>
      <c r="M1466" s="235"/>
      <c r="N1466" s="246"/>
      <c r="O1466" s="246"/>
      <c r="P1466" s="247"/>
      <c r="R1466" s="248"/>
      <c r="Y1466" s="249"/>
      <c r="Z1466" s="250"/>
      <c r="AB1466" s="251"/>
      <c r="AD1466" s="251"/>
      <c r="AF1466" s="251"/>
      <c r="AI1466" s="235"/>
      <c r="AN1466" s="245"/>
      <c r="AO1466" s="245"/>
      <c r="AP1466" s="245"/>
    </row>
    <row r="1467" spans="1:42" s="167" customFormat="1" thickTop="1" thickBot="1" x14ac:dyDescent="0.25">
      <c r="A1467" s="242"/>
      <c r="B1467" s="184"/>
      <c r="C1467" s="235"/>
      <c r="D1467" s="235"/>
      <c r="E1467" s="243"/>
      <c r="I1467" s="235"/>
      <c r="J1467" s="244"/>
      <c r="L1467" s="182"/>
      <c r="M1467" s="235"/>
      <c r="N1467" s="246"/>
      <c r="O1467" s="246"/>
      <c r="P1467" s="247"/>
      <c r="R1467" s="248"/>
      <c r="Y1467" s="249"/>
      <c r="Z1467" s="250"/>
      <c r="AB1467" s="251"/>
      <c r="AD1467" s="251"/>
      <c r="AF1467" s="251"/>
      <c r="AI1467" s="235"/>
      <c r="AN1467" s="245"/>
      <c r="AO1467" s="245"/>
      <c r="AP1467" s="245"/>
    </row>
    <row r="1468" spans="1:42" s="167" customFormat="1" thickTop="1" thickBot="1" x14ac:dyDescent="0.25">
      <c r="A1468" s="242"/>
      <c r="B1468" s="184"/>
      <c r="C1468" s="235"/>
      <c r="D1468" s="235"/>
      <c r="E1468" s="243"/>
      <c r="I1468" s="235"/>
      <c r="J1468" s="244"/>
      <c r="L1468" s="182"/>
      <c r="M1468" s="235"/>
      <c r="N1468" s="246"/>
      <c r="O1468" s="246"/>
      <c r="P1468" s="247"/>
      <c r="R1468" s="248"/>
      <c r="Y1468" s="249"/>
      <c r="Z1468" s="250"/>
      <c r="AB1468" s="251"/>
      <c r="AD1468" s="251"/>
      <c r="AF1468" s="251"/>
      <c r="AI1468" s="235"/>
      <c r="AN1468" s="245"/>
      <c r="AO1468" s="245"/>
      <c r="AP1468" s="245"/>
    </row>
    <row r="1469" spans="1:42" s="167" customFormat="1" thickTop="1" thickBot="1" x14ac:dyDescent="0.25">
      <c r="A1469" s="242"/>
      <c r="B1469" s="184"/>
      <c r="C1469" s="235"/>
      <c r="D1469" s="235"/>
      <c r="E1469" s="243"/>
      <c r="I1469" s="235"/>
      <c r="J1469" s="244"/>
      <c r="L1469" s="182"/>
      <c r="M1469" s="235"/>
      <c r="N1469" s="246"/>
      <c r="O1469" s="246"/>
      <c r="P1469" s="247"/>
      <c r="R1469" s="248"/>
      <c r="Y1469" s="249"/>
      <c r="Z1469" s="250"/>
      <c r="AB1469" s="251"/>
      <c r="AD1469" s="251"/>
      <c r="AF1469" s="251"/>
      <c r="AI1469" s="235"/>
      <c r="AN1469" s="245"/>
      <c r="AO1469" s="245"/>
      <c r="AP1469" s="245"/>
    </row>
    <row r="1470" spans="1:42" s="167" customFormat="1" thickTop="1" thickBot="1" x14ac:dyDescent="0.25">
      <c r="A1470" s="242"/>
      <c r="B1470" s="184"/>
      <c r="C1470" s="235"/>
      <c r="D1470" s="235"/>
      <c r="E1470" s="243"/>
      <c r="I1470" s="235"/>
      <c r="J1470" s="244"/>
      <c r="L1470" s="182"/>
      <c r="M1470" s="235"/>
      <c r="N1470" s="246"/>
      <c r="O1470" s="246"/>
      <c r="P1470" s="247"/>
      <c r="R1470" s="248"/>
      <c r="Y1470" s="249"/>
      <c r="Z1470" s="250"/>
      <c r="AB1470" s="251"/>
      <c r="AD1470" s="251"/>
      <c r="AF1470" s="251"/>
      <c r="AI1470" s="235"/>
      <c r="AN1470" s="245"/>
      <c r="AO1470" s="245"/>
      <c r="AP1470" s="245"/>
    </row>
    <row r="1471" spans="1:42" s="167" customFormat="1" thickTop="1" thickBot="1" x14ac:dyDescent="0.25">
      <c r="A1471" s="242"/>
      <c r="B1471" s="184"/>
      <c r="C1471" s="235"/>
      <c r="D1471" s="235"/>
      <c r="E1471" s="243"/>
      <c r="I1471" s="235"/>
      <c r="J1471" s="244"/>
      <c r="L1471" s="182"/>
      <c r="M1471" s="235"/>
      <c r="N1471" s="246"/>
      <c r="O1471" s="246"/>
      <c r="P1471" s="247"/>
      <c r="R1471" s="248"/>
      <c r="Y1471" s="249"/>
      <c r="Z1471" s="250"/>
      <c r="AB1471" s="251"/>
      <c r="AD1471" s="251"/>
      <c r="AF1471" s="251"/>
      <c r="AI1471" s="235"/>
      <c r="AN1471" s="245"/>
      <c r="AO1471" s="245"/>
      <c r="AP1471" s="245"/>
    </row>
    <row r="1472" spans="1:42" s="167" customFormat="1" thickTop="1" thickBot="1" x14ac:dyDescent="0.25">
      <c r="A1472" s="242"/>
      <c r="B1472" s="184"/>
      <c r="C1472" s="235"/>
      <c r="D1472" s="235"/>
      <c r="E1472" s="243"/>
      <c r="I1472" s="235"/>
      <c r="J1472" s="244"/>
      <c r="L1472" s="182"/>
      <c r="M1472" s="235"/>
      <c r="N1472" s="246"/>
      <c r="O1472" s="246"/>
      <c r="P1472" s="247"/>
      <c r="R1472" s="248"/>
      <c r="Y1472" s="249"/>
      <c r="Z1472" s="250"/>
      <c r="AB1472" s="251"/>
      <c r="AD1472" s="251"/>
      <c r="AF1472" s="251"/>
      <c r="AI1472" s="235"/>
      <c r="AN1472" s="245"/>
      <c r="AO1472" s="245"/>
      <c r="AP1472" s="245"/>
    </row>
    <row r="1473" spans="1:42" s="167" customFormat="1" thickTop="1" thickBot="1" x14ac:dyDescent="0.25">
      <c r="A1473" s="242"/>
      <c r="B1473" s="184"/>
      <c r="C1473" s="235"/>
      <c r="D1473" s="235"/>
      <c r="E1473" s="243"/>
      <c r="I1473" s="235"/>
      <c r="J1473" s="244"/>
      <c r="L1473" s="182"/>
      <c r="M1473" s="235"/>
      <c r="N1473" s="246"/>
      <c r="O1473" s="246"/>
      <c r="P1473" s="247"/>
      <c r="R1473" s="248"/>
      <c r="Y1473" s="249"/>
      <c r="Z1473" s="250"/>
      <c r="AB1473" s="251"/>
      <c r="AD1473" s="251"/>
      <c r="AF1473" s="251"/>
      <c r="AI1473" s="235"/>
      <c r="AN1473" s="245"/>
      <c r="AO1473" s="245"/>
      <c r="AP1473" s="245"/>
    </row>
    <row r="1474" spans="1:42" s="167" customFormat="1" thickTop="1" thickBot="1" x14ac:dyDescent="0.25">
      <c r="A1474" s="242"/>
      <c r="B1474" s="184"/>
      <c r="C1474" s="235"/>
      <c r="D1474" s="235"/>
      <c r="E1474" s="243"/>
      <c r="I1474" s="235"/>
      <c r="J1474" s="244"/>
      <c r="L1474" s="182"/>
      <c r="M1474" s="235"/>
      <c r="N1474" s="246"/>
      <c r="O1474" s="246"/>
      <c r="P1474" s="247"/>
      <c r="R1474" s="248"/>
      <c r="Y1474" s="249"/>
      <c r="Z1474" s="250"/>
      <c r="AB1474" s="251"/>
      <c r="AD1474" s="251"/>
      <c r="AF1474" s="251"/>
      <c r="AI1474" s="235"/>
      <c r="AN1474" s="245"/>
      <c r="AO1474" s="245"/>
      <c r="AP1474" s="245"/>
    </row>
    <row r="1475" spans="1:42" s="167" customFormat="1" thickTop="1" thickBot="1" x14ac:dyDescent="0.25">
      <c r="A1475" s="242"/>
      <c r="B1475" s="184"/>
      <c r="C1475" s="235"/>
      <c r="D1475" s="235"/>
      <c r="E1475" s="243"/>
      <c r="I1475" s="235"/>
      <c r="J1475" s="244"/>
      <c r="L1475" s="182"/>
      <c r="M1475" s="235"/>
      <c r="N1475" s="246"/>
      <c r="O1475" s="246"/>
      <c r="P1475" s="247"/>
      <c r="R1475" s="248"/>
      <c r="Y1475" s="249"/>
      <c r="Z1475" s="250"/>
      <c r="AB1475" s="251"/>
      <c r="AD1475" s="251"/>
      <c r="AF1475" s="251"/>
      <c r="AI1475" s="235"/>
      <c r="AN1475" s="245"/>
      <c r="AO1475" s="245"/>
      <c r="AP1475" s="245"/>
    </row>
    <row r="1476" spans="1:42" s="167" customFormat="1" thickTop="1" thickBot="1" x14ac:dyDescent="0.25">
      <c r="A1476" s="242"/>
      <c r="B1476" s="184"/>
      <c r="C1476" s="235"/>
      <c r="D1476" s="235"/>
      <c r="E1476" s="243"/>
      <c r="I1476" s="235"/>
      <c r="J1476" s="244"/>
      <c r="L1476" s="182"/>
      <c r="M1476" s="235"/>
      <c r="N1476" s="246"/>
      <c r="O1476" s="246"/>
      <c r="P1476" s="247"/>
      <c r="R1476" s="248"/>
      <c r="Y1476" s="249"/>
      <c r="Z1476" s="250"/>
      <c r="AB1476" s="251"/>
      <c r="AD1476" s="251"/>
      <c r="AF1476" s="251"/>
      <c r="AI1476" s="235"/>
      <c r="AN1476" s="245"/>
      <c r="AO1476" s="245"/>
      <c r="AP1476" s="245"/>
    </row>
    <row r="1477" spans="1:42" s="167" customFormat="1" thickTop="1" thickBot="1" x14ac:dyDescent="0.25">
      <c r="A1477" s="242"/>
      <c r="B1477" s="184"/>
      <c r="C1477" s="235"/>
      <c r="D1477" s="235"/>
      <c r="E1477" s="243"/>
      <c r="I1477" s="235"/>
      <c r="J1477" s="244"/>
      <c r="L1477" s="182"/>
      <c r="M1477" s="235"/>
      <c r="N1477" s="246"/>
      <c r="O1477" s="246"/>
      <c r="P1477" s="247"/>
      <c r="R1477" s="248"/>
      <c r="Y1477" s="249"/>
      <c r="Z1477" s="250"/>
      <c r="AB1477" s="251"/>
      <c r="AD1477" s="251"/>
      <c r="AF1477" s="251"/>
      <c r="AI1477" s="235"/>
      <c r="AN1477" s="245"/>
      <c r="AO1477" s="245"/>
      <c r="AP1477" s="245"/>
    </row>
    <row r="1478" spans="1:42" s="167" customFormat="1" thickTop="1" thickBot="1" x14ac:dyDescent="0.25">
      <c r="A1478" s="242"/>
      <c r="B1478" s="184"/>
      <c r="C1478" s="235"/>
      <c r="D1478" s="235"/>
      <c r="E1478" s="243"/>
      <c r="I1478" s="235"/>
      <c r="J1478" s="244"/>
      <c r="L1478" s="182"/>
      <c r="M1478" s="235"/>
      <c r="N1478" s="246"/>
      <c r="O1478" s="246"/>
      <c r="P1478" s="247"/>
      <c r="R1478" s="248"/>
      <c r="Y1478" s="249"/>
      <c r="Z1478" s="250"/>
      <c r="AB1478" s="251"/>
      <c r="AD1478" s="251"/>
      <c r="AF1478" s="251"/>
      <c r="AI1478" s="235"/>
      <c r="AN1478" s="245"/>
      <c r="AO1478" s="245"/>
      <c r="AP1478" s="245"/>
    </row>
    <row r="1479" spans="1:42" s="167" customFormat="1" thickTop="1" thickBot="1" x14ac:dyDescent="0.25">
      <c r="A1479" s="242"/>
      <c r="B1479" s="184"/>
      <c r="C1479" s="235"/>
      <c r="D1479" s="235"/>
      <c r="E1479" s="243"/>
      <c r="I1479" s="235"/>
      <c r="J1479" s="244"/>
      <c r="L1479" s="182"/>
      <c r="M1479" s="235"/>
      <c r="N1479" s="246"/>
      <c r="O1479" s="246"/>
      <c r="P1479" s="247"/>
      <c r="R1479" s="248"/>
      <c r="Y1479" s="249"/>
      <c r="Z1479" s="250"/>
      <c r="AB1479" s="251"/>
      <c r="AD1479" s="251"/>
      <c r="AF1479" s="251"/>
      <c r="AI1479" s="235"/>
      <c r="AN1479" s="245"/>
      <c r="AO1479" s="245"/>
      <c r="AP1479" s="245"/>
    </row>
    <row r="1480" spans="1:42" s="167" customFormat="1" thickTop="1" thickBot="1" x14ac:dyDescent="0.25">
      <c r="A1480" s="242"/>
      <c r="B1480" s="184"/>
      <c r="C1480" s="235"/>
      <c r="D1480" s="235"/>
      <c r="E1480" s="243"/>
      <c r="I1480" s="235"/>
      <c r="J1480" s="244"/>
      <c r="L1480" s="182"/>
      <c r="M1480" s="235"/>
      <c r="N1480" s="246"/>
      <c r="O1480" s="246"/>
      <c r="P1480" s="247"/>
      <c r="R1480" s="248"/>
      <c r="Y1480" s="249"/>
      <c r="Z1480" s="250"/>
      <c r="AB1480" s="251"/>
      <c r="AD1480" s="251"/>
      <c r="AF1480" s="251"/>
      <c r="AI1480" s="235"/>
      <c r="AN1480" s="245"/>
      <c r="AO1480" s="245"/>
      <c r="AP1480" s="245"/>
    </row>
    <row r="1481" spans="1:42" s="167" customFormat="1" thickTop="1" thickBot="1" x14ac:dyDescent="0.25">
      <c r="A1481" s="242"/>
      <c r="B1481" s="184"/>
      <c r="C1481" s="235"/>
      <c r="D1481" s="235"/>
      <c r="E1481" s="243"/>
      <c r="I1481" s="235"/>
      <c r="J1481" s="244"/>
      <c r="L1481" s="182"/>
      <c r="M1481" s="235"/>
      <c r="N1481" s="246"/>
      <c r="O1481" s="246"/>
      <c r="P1481" s="247"/>
      <c r="R1481" s="248"/>
      <c r="Y1481" s="249"/>
      <c r="Z1481" s="250"/>
      <c r="AB1481" s="251"/>
      <c r="AD1481" s="251"/>
      <c r="AF1481" s="251"/>
      <c r="AI1481" s="235"/>
      <c r="AN1481" s="245"/>
      <c r="AO1481" s="245"/>
      <c r="AP1481" s="245"/>
    </row>
    <row r="1482" spans="1:42" s="167" customFormat="1" thickTop="1" thickBot="1" x14ac:dyDescent="0.25">
      <c r="A1482" s="242"/>
      <c r="B1482" s="184"/>
      <c r="C1482" s="235"/>
      <c r="D1482" s="235"/>
      <c r="E1482" s="243"/>
      <c r="I1482" s="235"/>
      <c r="J1482" s="244"/>
      <c r="L1482" s="182"/>
      <c r="M1482" s="235"/>
      <c r="N1482" s="246"/>
      <c r="O1482" s="246"/>
      <c r="P1482" s="247"/>
      <c r="R1482" s="248"/>
      <c r="Y1482" s="249"/>
      <c r="Z1482" s="250"/>
      <c r="AB1482" s="251"/>
      <c r="AD1482" s="251"/>
      <c r="AF1482" s="251"/>
      <c r="AI1482" s="235"/>
      <c r="AN1482" s="245"/>
      <c r="AO1482" s="245"/>
      <c r="AP1482" s="245"/>
    </row>
    <row r="1483" spans="1:42" s="167" customFormat="1" thickTop="1" thickBot="1" x14ac:dyDescent="0.25">
      <c r="A1483" s="242"/>
      <c r="B1483" s="184"/>
      <c r="C1483" s="235"/>
      <c r="D1483" s="235"/>
      <c r="E1483" s="243"/>
      <c r="I1483" s="235"/>
      <c r="J1483" s="244"/>
      <c r="L1483" s="182"/>
      <c r="M1483" s="235"/>
      <c r="N1483" s="246"/>
      <c r="O1483" s="246"/>
      <c r="P1483" s="247"/>
      <c r="R1483" s="248"/>
      <c r="Y1483" s="249"/>
      <c r="Z1483" s="250"/>
      <c r="AB1483" s="251"/>
      <c r="AD1483" s="251"/>
      <c r="AF1483" s="251"/>
      <c r="AI1483" s="235"/>
      <c r="AN1483" s="245"/>
      <c r="AO1483" s="245"/>
      <c r="AP1483" s="245"/>
    </row>
    <row r="1484" spans="1:42" s="167" customFormat="1" thickTop="1" thickBot="1" x14ac:dyDescent="0.25">
      <c r="A1484" s="242"/>
      <c r="B1484" s="184"/>
      <c r="C1484" s="235"/>
      <c r="D1484" s="235"/>
      <c r="E1484" s="243"/>
      <c r="I1484" s="235"/>
      <c r="J1484" s="244"/>
      <c r="L1484" s="182"/>
      <c r="M1484" s="235"/>
      <c r="N1484" s="246"/>
      <c r="O1484" s="246"/>
      <c r="P1484" s="247"/>
      <c r="R1484" s="248"/>
      <c r="Y1484" s="249"/>
      <c r="Z1484" s="250"/>
      <c r="AB1484" s="251"/>
      <c r="AD1484" s="251"/>
      <c r="AF1484" s="251"/>
      <c r="AI1484" s="235"/>
      <c r="AN1484" s="245"/>
      <c r="AO1484" s="245"/>
      <c r="AP1484" s="245"/>
    </row>
    <row r="1485" spans="1:42" s="167" customFormat="1" thickTop="1" thickBot="1" x14ac:dyDescent="0.25">
      <c r="A1485" s="242"/>
      <c r="B1485" s="184"/>
      <c r="C1485" s="235"/>
      <c r="D1485" s="235"/>
      <c r="E1485" s="243"/>
      <c r="I1485" s="235"/>
      <c r="J1485" s="244"/>
      <c r="L1485" s="182"/>
      <c r="M1485" s="235"/>
      <c r="N1485" s="246"/>
      <c r="O1485" s="246"/>
      <c r="P1485" s="247"/>
      <c r="R1485" s="248"/>
      <c r="Y1485" s="249"/>
      <c r="Z1485" s="250"/>
      <c r="AB1485" s="251"/>
      <c r="AD1485" s="251"/>
      <c r="AF1485" s="251"/>
      <c r="AI1485" s="235"/>
      <c r="AN1485" s="245"/>
      <c r="AO1485" s="245"/>
      <c r="AP1485" s="245"/>
    </row>
    <row r="1486" spans="1:42" s="167" customFormat="1" thickTop="1" thickBot="1" x14ac:dyDescent="0.25">
      <c r="A1486" s="242"/>
      <c r="B1486" s="184"/>
      <c r="C1486" s="235"/>
      <c r="D1486" s="235"/>
      <c r="E1486" s="243"/>
      <c r="I1486" s="235"/>
      <c r="J1486" s="244"/>
      <c r="L1486" s="182"/>
      <c r="M1486" s="235"/>
      <c r="N1486" s="246"/>
      <c r="O1486" s="246"/>
      <c r="P1486" s="247"/>
      <c r="R1486" s="248"/>
      <c r="Y1486" s="249"/>
      <c r="Z1486" s="250"/>
      <c r="AB1486" s="251"/>
      <c r="AD1486" s="251"/>
      <c r="AF1486" s="251"/>
      <c r="AI1486" s="235"/>
      <c r="AN1486" s="245"/>
      <c r="AO1486" s="245"/>
      <c r="AP1486" s="245"/>
    </row>
    <row r="1487" spans="1:42" s="167" customFormat="1" thickTop="1" thickBot="1" x14ac:dyDescent="0.25">
      <c r="A1487" s="242"/>
      <c r="B1487" s="184"/>
      <c r="C1487" s="235"/>
      <c r="D1487" s="235"/>
      <c r="E1487" s="243"/>
      <c r="I1487" s="235"/>
      <c r="J1487" s="244"/>
      <c r="L1487" s="182"/>
      <c r="M1487" s="235"/>
      <c r="N1487" s="246"/>
      <c r="O1487" s="246"/>
      <c r="P1487" s="247"/>
      <c r="R1487" s="248"/>
      <c r="Y1487" s="249"/>
      <c r="Z1487" s="250"/>
      <c r="AB1487" s="251"/>
      <c r="AD1487" s="251"/>
      <c r="AF1487" s="251"/>
      <c r="AI1487" s="235"/>
      <c r="AN1487" s="245"/>
      <c r="AO1487" s="245"/>
      <c r="AP1487" s="245"/>
    </row>
    <row r="1488" spans="1:42" s="167" customFormat="1" thickTop="1" thickBot="1" x14ac:dyDescent="0.25">
      <c r="A1488" s="242"/>
      <c r="B1488" s="184"/>
      <c r="C1488" s="235"/>
      <c r="D1488" s="235"/>
      <c r="E1488" s="243"/>
      <c r="I1488" s="235"/>
      <c r="J1488" s="244"/>
      <c r="L1488" s="182"/>
      <c r="M1488" s="235"/>
      <c r="N1488" s="246"/>
      <c r="O1488" s="246"/>
      <c r="P1488" s="247"/>
      <c r="R1488" s="248"/>
      <c r="Y1488" s="249"/>
      <c r="Z1488" s="250"/>
      <c r="AB1488" s="251"/>
      <c r="AD1488" s="251"/>
      <c r="AF1488" s="251"/>
      <c r="AI1488" s="235"/>
      <c r="AN1488" s="245"/>
      <c r="AO1488" s="245"/>
      <c r="AP1488" s="245"/>
    </row>
    <row r="1489" spans="1:42" s="167" customFormat="1" thickTop="1" thickBot="1" x14ac:dyDescent="0.25">
      <c r="A1489" s="242"/>
      <c r="B1489" s="184"/>
      <c r="C1489" s="235"/>
      <c r="D1489" s="235"/>
      <c r="E1489" s="243"/>
      <c r="I1489" s="235"/>
      <c r="J1489" s="244"/>
      <c r="L1489" s="182"/>
      <c r="M1489" s="235"/>
      <c r="N1489" s="246"/>
      <c r="O1489" s="246"/>
      <c r="P1489" s="247"/>
      <c r="R1489" s="248"/>
      <c r="Y1489" s="249"/>
      <c r="Z1489" s="250"/>
      <c r="AB1489" s="251"/>
      <c r="AD1489" s="251"/>
      <c r="AF1489" s="251"/>
      <c r="AI1489" s="235"/>
      <c r="AN1489" s="245"/>
      <c r="AO1489" s="245"/>
      <c r="AP1489" s="245"/>
    </row>
    <row r="1490" spans="1:42" s="167" customFormat="1" thickTop="1" thickBot="1" x14ac:dyDescent="0.25">
      <c r="A1490" s="242"/>
      <c r="B1490" s="184"/>
      <c r="C1490" s="235"/>
      <c r="D1490" s="235"/>
      <c r="E1490" s="243"/>
      <c r="I1490" s="235"/>
      <c r="J1490" s="244"/>
      <c r="L1490" s="182"/>
      <c r="M1490" s="235"/>
      <c r="N1490" s="246"/>
      <c r="O1490" s="246"/>
      <c r="P1490" s="247"/>
      <c r="R1490" s="248"/>
      <c r="Y1490" s="249"/>
      <c r="Z1490" s="250"/>
      <c r="AB1490" s="251"/>
      <c r="AD1490" s="251"/>
      <c r="AF1490" s="251"/>
      <c r="AI1490" s="235"/>
      <c r="AN1490" s="245"/>
      <c r="AO1490" s="245"/>
      <c r="AP1490" s="245"/>
    </row>
    <row r="1491" spans="1:42" s="167" customFormat="1" thickTop="1" thickBot="1" x14ac:dyDescent="0.25">
      <c r="A1491" s="242"/>
      <c r="B1491" s="184"/>
      <c r="C1491" s="235"/>
      <c r="D1491" s="235"/>
      <c r="E1491" s="243"/>
      <c r="I1491" s="235"/>
      <c r="J1491" s="244"/>
      <c r="L1491" s="182"/>
      <c r="M1491" s="235"/>
      <c r="N1491" s="246"/>
      <c r="O1491" s="246"/>
      <c r="P1491" s="247"/>
      <c r="R1491" s="248"/>
      <c r="Y1491" s="249"/>
      <c r="Z1491" s="250"/>
      <c r="AB1491" s="251"/>
      <c r="AD1491" s="251"/>
      <c r="AF1491" s="251"/>
      <c r="AI1491" s="235"/>
      <c r="AN1491" s="245"/>
      <c r="AO1491" s="245"/>
      <c r="AP1491" s="245"/>
    </row>
    <row r="1492" spans="1:42" s="167" customFormat="1" thickTop="1" thickBot="1" x14ac:dyDescent="0.25">
      <c r="A1492" s="242"/>
      <c r="B1492" s="184"/>
      <c r="C1492" s="235"/>
      <c r="D1492" s="235"/>
      <c r="E1492" s="243"/>
      <c r="I1492" s="235"/>
      <c r="J1492" s="244"/>
      <c r="L1492" s="182"/>
      <c r="M1492" s="235"/>
      <c r="N1492" s="246"/>
      <c r="O1492" s="246"/>
      <c r="P1492" s="247"/>
      <c r="R1492" s="248"/>
      <c r="Y1492" s="249"/>
      <c r="Z1492" s="250"/>
      <c r="AB1492" s="251"/>
      <c r="AD1492" s="251"/>
      <c r="AF1492" s="251"/>
      <c r="AI1492" s="235"/>
      <c r="AN1492" s="245"/>
      <c r="AO1492" s="245"/>
      <c r="AP1492" s="245"/>
    </row>
    <row r="1493" spans="1:42" s="167" customFormat="1" thickTop="1" thickBot="1" x14ac:dyDescent="0.25">
      <c r="A1493" s="242"/>
      <c r="B1493" s="184"/>
      <c r="C1493" s="235"/>
      <c r="D1493" s="235"/>
      <c r="E1493" s="243"/>
      <c r="I1493" s="235"/>
      <c r="J1493" s="244"/>
      <c r="L1493" s="182"/>
      <c r="M1493" s="235"/>
      <c r="N1493" s="246"/>
      <c r="O1493" s="246"/>
      <c r="P1493" s="247"/>
      <c r="R1493" s="248"/>
      <c r="Y1493" s="249"/>
      <c r="Z1493" s="250"/>
      <c r="AB1493" s="251"/>
      <c r="AD1493" s="251"/>
      <c r="AF1493" s="251"/>
      <c r="AI1493" s="235"/>
      <c r="AN1493" s="245"/>
      <c r="AO1493" s="245"/>
      <c r="AP1493" s="245"/>
    </row>
    <row r="1494" spans="1:42" s="167" customFormat="1" thickTop="1" thickBot="1" x14ac:dyDescent="0.25">
      <c r="A1494" s="242"/>
      <c r="B1494" s="184"/>
      <c r="C1494" s="235"/>
      <c r="D1494" s="235"/>
      <c r="E1494" s="243"/>
      <c r="I1494" s="235"/>
      <c r="J1494" s="244"/>
      <c r="L1494" s="182"/>
      <c r="M1494" s="235"/>
      <c r="N1494" s="246"/>
      <c r="O1494" s="246"/>
      <c r="P1494" s="247"/>
      <c r="R1494" s="248"/>
      <c r="Y1494" s="249"/>
      <c r="Z1494" s="250"/>
      <c r="AB1494" s="251"/>
      <c r="AD1494" s="251"/>
      <c r="AF1494" s="251"/>
      <c r="AI1494" s="235"/>
      <c r="AN1494" s="245"/>
      <c r="AO1494" s="245"/>
      <c r="AP1494" s="245"/>
    </row>
    <row r="1495" spans="1:42" s="167" customFormat="1" thickTop="1" thickBot="1" x14ac:dyDescent="0.25">
      <c r="A1495" s="242"/>
      <c r="B1495" s="184"/>
      <c r="C1495" s="235"/>
      <c r="D1495" s="235"/>
      <c r="E1495" s="243"/>
      <c r="I1495" s="235"/>
      <c r="J1495" s="244"/>
      <c r="L1495" s="182"/>
      <c r="M1495" s="235"/>
      <c r="N1495" s="246"/>
      <c r="O1495" s="246"/>
      <c r="P1495" s="247"/>
      <c r="R1495" s="248"/>
      <c r="Y1495" s="249"/>
      <c r="Z1495" s="250"/>
      <c r="AB1495" s="251"/>
      <c r="AD1495" s="251"/>
      <c r="AF1495" s="251"/>
      <c r="AI1495" s="235"/>
      <c r="AN1495" s="245"/>
      <c r="AO1495" s="245"/>
      <c r="AP1495" s="245"/>
    </row>
    <row r="1496" spans="1:42" s="167" customFormat="1" thickTop="1" thickBot="1" x14ac:dyDescent="0.25">
      <c r="A1496" s="242"/>
      <c r="B1496" s="184"/>
      <c r="C1496" s="235"/>
      <c r="D1496" s="235"/>
      <c r="E1496" s="243"/>
      <c r="I1496" s="235"/>
      <c r="J1496" s="244"/>
      <c r="L1496" s="182"/>
      <c r="M1496" s="235"/>
      <c r="N1496" s="246"/>
      <c r="O1496" s="246"/>
      <c r="P1496" s="247"/>
      <c r="R1496" s="248"/>
      <c r="Y1496" s="249"/>
      <c r="Z1496" s="250"/>
      <c r="AB1496" s="251"/>
      <c r="AD1496" s="251"/>
      <c r="AF1496" s="251"/>
      <c r="AI1496" s="235"/>
      <c r="AN1496" s="245"/>
      <c r="AO1496" s="245"/>
      <c r="AP1496" s="245"/>
    </row>
    <row r="1497" spans="1:42" s="167" customFormat="1" thickTop="1" thickBot="1" x14ac:dyDescent="0.25">
      <c r="A1497" s="242"/>
      <c r="B1497" s="184"/>
      <c r="C1497" s="235"/>
      <c r="D1497" s="235"/>
      <c r="E1497" s="243"/>
      <c r="I1497" s="235"/>
      <c r="J1497" s="244"/>
      <c r="L1497" s="182"/>
      <c r="M1497" s="235"/>
      <c r="N1497" s="246"/>
      <c r="O1497" s="246"/>
      <c r="P1497" s="247"/>
      <c r="R1497" s="248"/>
      <c r="Y1497" s="249"/>
      <c r="Z1497" s="250"/>
      <c r="AB1497" s="251"/>
      <c r="AD1497" s="251"/>
      <c r="AF1497" s="251"/>
      <c r="AI1497" s="235"/>
      <c r="AN1497" s="245"/>
      <c r="AO1497" s="245"/>
      <c r="AP1497" s="245"/>
    </row>
    <row r="1498" spans="1:42" s="167" customFormat="1" thickTop="1" thickBot="1" x14ac:dyDescent="0.25">
      <c r="A1498" s="242"/>
      <c r="B1498" s="184"/>
      <c r="C1498" s="235"/>
      <c r="D1498" s="235"/>
      <c r="E1498" s="243"/>
      <c r="I1498" s="235"/>
      <c r="J1498" s="244"/>
      <c r="L1498" s="182"/>
      <c r="M1498" s="235"/>
      <c r="N1498" s="246"/>
      <c r="O1498" s="246"/>
      <c r="P1498" s="247"/>
      <c r="R1498" s="248"/>
      <c r="Y1498" s="249"/>
      <c r="Z1498" s="250"/>
      <c r="AB1498" s="251"/>
      <c r="AD1498" s="251"/>
      <c r="AF1498" s="251"/>
      <c r="AI1498" s="235"/>
      <c r="AN1498" s="245"/>
      <c r="AO1498" s="245"/>
      <c r="AP1498" s="245"/>
    </row>
    <row r="1499" spans="1:42" s="167" customFormat="1" thickTop="1" thickBot="1" x14ac:dyDescent="0.25">
      <c r="A1499" s="242"/>
      <c r="B1499" s="184"/>
      <c r="C1499" s="235"/>
      <c r="D1499" s="235"/>
      <c r="E1499" s="243"/>
      <c r="I1499" s="235"/>
      <c r="J1499" s="244"/>
      <c r="L1499" s="182"/>
      <c r="M1499" s="235"/>
      <c r="N1499" s="246"/>
      <c r="O1499" s="246"/>
      <c r="P1499" s="247"/>
      <c r="R1499" s="248"/>
      <c r="Y1499" s="249"/>
      <c r="Z1499" s="250"/>
      <c r="AB1499" s="251"/>
      <c r="AD1499" s="251"/>
      <c r="AF1499" s="251"/>
      <c r="AI1499" s="235"/>
      <c r="AN1499" s="245"/>
      <c r="AO1499" s="245"/>
      <c r="AP1499" s="245"/>
    </row>
    <row r="1500" spans="1:42" s="167" customFormat="1" thickTop="1" thickBot="1" x14ac:dyDescent="0.25">
      <c r="A1500" s="242"/>
      <c r="B1500" s="184"/>
      <c r="C1500" s="235"/>
      <c r="D1500" s="235"/>
      <c r="E1500" s="243"/>
      <c r="I1500" s="235"/>
      <c r="J1500" s="244"/>
      <c r="L1500" s="182"/>
      <c r="M1500" s="235"/>
      <c r="N1500" s="246"/>
      <c r="O1500" s="246"/>
      <c r="P1500" s="247"/>
      <c r="R1500" s="248"/>
      <c r="Y1500" s="249"/>
      <c r="Z1500" s="250"/>
      <c r="AB1500" s="251"/>
      <c r="AD1500" s="251"/>
      <c r="AF1500" s="251"/>
      <c r="AI1500" s="235"/>
      <c r="AN1500" s="245"/>
      <c r="AO1500" s="245"/>
      <c r="AP1500" s="245"/>
    </row>
    <row r="1501" spans="1:42" s="167" customFormat="1" thickTop="1" thickBot="1" x14ac:dyDescent="0.25">
      <c r="A1501" s="242"/>
      <c r="B1501" s="184"/>
      <c r="C1501" s="235"/>
      <c r="D1501" s="235"/>
      <c r="E1501" s="243"/>
      <c r="I1501" s="235"/>
      <c r="J1501" s="244"/>
      <c r="L1501" s="182"/>
      <c r="M1501" s="235"/>
      <c r="N1501" s="246"/>
      <c r="O1501" s="246"/>
      <c r="P1501" s="247"/>
      <c r="R1501" s="248"/>
      <c r="Y1501" s="249"/>
      <c r="Z1501" s="250"/>
      <c r="AB1501" s="251"/>
      <c r="AD1501" s="251"/>
      <c r="AF1501" s="251"/>
      <c r="AI1501" s="235"/>
      <c r="AN1501" s="245"/>
      <c r="AO1501" s="245"/>
      <c r="AP1501" s="245"/>
    </row>
    <row r="1502" spans="1:42" s="167" customFormat="1" thickTop="1" thickBot="1" x14ac:dyDescent="0.25">
      <c r="A1502" s="242"/>
      <c r="B1502" s="184"/>
      <c r="C1502" s="235"/>
      <c r="D1502" s="235"/>
      <c r="E1502" s="243"/>
      <c r="I1502" s="235"/>
      <c r="J1502" s="244"/>
      <c r="L1502" s="182"/>
      <c r="M1502" s="235"/>
      <c r="N1502" s="246"/>
      <c r="O1502" s="246"/>
      <c r="P1502" s="247"/>
      <c r="R1502" s="248"/>
      <c r="Y1502" s="249"/>
      <c r="Z1502" s="250"/>
      <c r="AB1502" s="251"/>
      <c r="AD1502" s="251"/>
      <c r="AF1502" s="251"/>
      <c r="AI1502" s="235"/>
      <c r="AN1502" s="245"/>
      <c r="AO1502" s="245"/>
      <c r="AP1502" s="245"/>
    </row>
    <row r="1503" spans="1:42" s="167" customFormat="1" thickTop="1" thickBot="1" x14ac:dyDescent="0.25">
      <c r="A1503" s="242"/>
      <c r="B1503" s="184"/>
      <c r="C1503" s="235"/>
      <c r="D1503" s="235"/>
      <c r="E1503" s="243"/>
      <c r="I1503" s="235"/>
      <c r="J1503" s="244"/>
      <c r="L1503" s="182"/>
      <c r="M1503" s="235"/>
      <c r="N1503" s="246"/>
      <c r="O1503" s="246"/>
      <c r="P1503" s="247"/>
      <c r="R1503" s="248"/>
      <c r="Y1503" s="249"/>
      <c r="Z1503" s="250"/>
      <c r="AB1503" s="251"/>
      <c r="AD1503" s="251"/>
      <c r="AF1503" s="251"/>
      <c r="AI1503" s="235"/>
      <c r="AN1503" s="245"/>
      <c r="AO1503" s="245"/>
      <c r="AP1503" s="245"/>
    </row>
    <row r="1504" spans="1:42" s="167" customFormat="1" thickTop="1" thickBot="1" x14ac:dyDescent="0.25">
      <c r="A1504" s="242"/>
      <c r="B1504" s="184"/>
      <c r="C1504" s="235"/>
      <c r="D1504" s="235"/>
      <c r="E1504" s="243"/>
      <c r="I1504" s="235"/>
      <c r="J1504" s="244"/>
      <c r="L1504" s="182"/>
      <c r="M1504" s="235"/>
      <c r="N1504" s="246"/>
      <c r="O1504" s="246"/>
      <c r="P1504" s="247"/>
      <c r="R1504" s="248"/>
      <c r="Y1504" s="249"/>
      <c r="Z1504" s="250"/>
      <c r="AB1504" s="251"/>
      <c r="AD1504" s="251"/>
      <c r="AF1504" s="251"/>
      <c r="AI1504" s="235"/>
      <c r="AN1504" s="245"/>
      <c r="AO1504" s="245"/>
      <c r="AP1504" s="245"/>
    </row>
    <row r="1505" spans="1:42" s="167" customFormat="1" thickTop="1" thickBot="1" x14ac:dyDescent="0.25">
      <c r="A1505" s="242"/>
      <c r="B1505" s="184"/>
      <c r="C1505" s="235"/>
      <c r="D1505" s="235"/>
      <c r="E1505" s="243"/>
      <c r="I1505" s="235"/>
      <c r="J1505" s="244"/>
      <c r="L1505" s="182"/>
      <c r="M1505" s="235"/>
      <c r="N1505" s="246"/>
      <c r="O1505" s="246"/>
      <c r="P1505" s="247"/>
      <c r="R1505" s="248"/>
      <c r="Y1505" s="249"/>
      <c r="Z1505" s="250"/>
      <c r="AB1505" s="251"/>
      <c r="AD1505" s="251"/>
      <c r="AF1505" s="251"/>
      <c r="AI1505" s="235"/>
      <c r="AN1505" s="245"/>
      <c r="AO1505" s="245"/>
      <c r="AP1505" s="245"/>
    </row>
    <row r="1506" spans="1:42" s="167" customFormat="1" thickTop="1" thickBot="1" x14ac:dyDescent="0.25">
      <c r="A1506" s="242"/>
      <c r="B1506" s="184"/>
      <c r="C1506" s="235"/>
      <c r="D1506" s="235"/>
      <c r="E1506" s="243"/>
      <c r="I1506" s="235"/>
      <c r="J1506" s="244"/>
      <c r="L1506" s="182"/>
      <c r="M1506" s="235"/>
      <c r="N1506" s="246"/>
      <c r="O1506" s="246"/>
      <c r="P1506" s="247"/>
      <c r="R1506" s="248"/>
      <c r="Y1506" s="249"/>
      <c r="Z1506" s="250"/>
      <c r="AB1506" s="251"/>
      <c r="AD1506" s="251"/>
      <c r="AF1506" s="251"/>
      <c r="AI1506" s="235"/>
      <c r="AN1506" s="245"/>
      <c r="AO1506" s="245"/>
      <c r="AP1506" s="245"/>
    </row>
    <row r="1507" spans="1:42" s="167" customFormat="1" thickTop="1" thickBot="1" x14ac:dyDescent="0.25">
      <c r="A1507" s="242"/>
      <c r="B1507" s="184"/>
      <c r="C1507" s="235"/>
      <c r="D1507" s="235"/>
      <c r="E1507" s="243"/>
      <c r="I1507" s="235"/>
      <c r="J1507" s="244"/>
      <c r="L1507" s="182"/>
      <c r="M1507" s="235"/>
      <c r="N1507" s="246"/>
      <c r="O1507" s="246"/>
      <c r="P1507" s="247"/>
      <c r="R1507" s="248"/>
      <c r="Y1507" s="249"/>
      <c r="Z1507" s="250"/>
      <c r="AB1507" s="251"/>
      <c r="AD1507" s="251"/>
      <c r="AF1507" s="251"/>
      <c r="AI1507" s="235"/>
      <c r="AN1507" s="245"/>
      <c r="AO1507" s="245"/>
      <c r="AP1507" s="245"/>
    </row>
    <row r="1508" spans="1:42" s="167" customFormat="1" thickTop="1" thickBot="1" x14ac:dyDescent="0.25">
      <c r="A1508" s="242"/>
      <c r="B1508" s="184"/>
      <c r="C1508" s="235"/>
      <c r="D1508" s="235"/>
      <c r="E1508" s="243"/>
      <c r="I1508" s="235"/>
      <c r="J1508" s="244"/>
      <c r="L1508" s="182"/>
      <c r="M1508" s="235"/>
      <c r="N1508" s="246"/>
      <c r="O1508" s="246"/>
      <c r="P1508" s="247"/>
      <c r="R1508" s="248"/>
      <c r="Y1508" s="249"/>
      <c r="Z1508" s="250"/>
      <c r="AB1508" s="251"/>
      <c r="AD1508" s="251"/>
      <c r="AF1508" s="251"/>
      <c r="AI1508" s="235"/>
      <c r="AN1508" s="245"/>
      <c r="AO1508" s="245"/>
      <c r="AP1508" s="245"/>
    </row>
    <row r="1509" spans="1:42" s="167" customFormat="1" thickTop="1" thickBot="1" x14ac:dyDescent="0.25">
      <c r="A1509" s="242"/>
      <c r="B1509" s="184"/>
      <c r="C1509" s="235"/>
      <c r="D1509" s="235"/>
      <c r="E1509" s="243"/>
      <c r="I1509" s="235"/>
      <c r="J1509" s="244"/>
      <c r="L1509" s="182"/>
      <c r="M1509" s="235"/>
      <c r="N1509" s="246"/>
      <c r="O1509" s="246"/>
      <c r="P1509" s="247"/>
      <c r="R1509" s="248"/>
      <c r="Y1509" s="249"/>
      <c r="Z1509" s="250"/>
      <c r="AB1509" s="251"/>
      <c r="AD1509" s="251"/>
      <c r="AF1509" s="251"/>
      <c r="AI1509" s="235"/>
      <c r="AN1509" s="245"/>
      <c r="AO1509" s="245"/>
      <c r="AP1509" s="245"/>
    </row>
    <row r="1510" spans="1:42" s="167" customFormat="1" thickTop="1" thickBot="1" x14ac:dyDescent="0.25">
      <c r="A1510" s="242"/>
      <c r="B1510" s="184"/>
      <c r="C1510" s="235"/>
      <c r="D1510" s="235"/>
      <c r="E1510" s="243"/>
      <c r="I1510" s="235"/>
      <c r="J1510" s="244"/>
      <c r="L1510" s="182"/>
      <c r="M1510" s="235"/>
      <c r="N1510" s="246"/>
      <c r="O1510" s="246"/>
      <c r="P1510" s="247"/>
      <c r="R1510" s="248"/>
      <c r="Y1510" s="249"/>
      <c r="Z1510" s="250"/>
      <c r="AB1510" s="251"/>
      <c r="AD1510" s="251"/>
      <c r="AF1510" s="251"/>
      <c r="AI1510" s="235"/>
      <c r="AN1510" s="245"/>
      <c r="AO1510" s="245"/>
      <c r="AP1510" s="245"/>
    </row>
    <row r="1511" spans="1:42" s="167" customFormat="1" thickTop="1" thickBot="1" x14ac:dyDescent="0.25">
      <c r="A1511" s="242"/>
      <c r="B1511" s="184"/>
      <c r="C1511" s="235"/>
      <c r="D1511" s="235"/>
      <c r="E1511" s="243"/>
      <c r="I1511" s="235"/>
      <c r="J1511" s="244"/>
      <c r="L1511" s="182"/>
      <c r="M1511" s="235"/>
      <c r="N1511" s="246"/>
      <c r="O1511" s="246"/>
      <c r="P1511" s="247"/>
      <c r="R1511" s="248"/>
      <c r="Y1511" s="249"/>
      <c r="Z1511" s="250"/>
      <c r="AB1511" s="251"/>
      <c r="AD1511" s="251"/>
      <c r="AF1511" s="251"/>
      <c r="AI1511" s="235"/>
      <c r="AN1511" s="245"/>
      <c r="AO1511" s="245"/>
      <c r="AP1511" s="245"/>
    </row>
    <row r="1512" spans="1:42" s="167" customFormat="1" thickTop="1" thickBot="1" x14ac:dyDescent="0.25">
      <c r="A1512" s="242"/>
      <c r="B1512" s="184"/>
      <c r="C1512" s="235"/>
      <c r="D1512" s="235"/>
      <c r="E1512" s="243"/>
      <c r="I1512" s="235"/>
      <c r="J1512" s="244"/>
      <c r="L1512" s="182"/>
      <c r="M1512" s="235"/>
      <c r="N1512" s="246"/>
      <c r="O1512" s="246"/>
      <c r="P1512" s="247"/>
      <c r="R1512" s="248"/>
      <c r="Y1512" s="249"/>
      <c r="Z1512" s="250"/>
      <c r="AB1512" s="251"/>
      <c r="AD1512" s="251"/>
      <c r="AF1512" s="251"/>
      <c r="AI1512" s="235"/>
      <c r="AN1512" s="245"/>
      <c r="AO1512" s="245"/>
      <c r="AP1512" s="245"/>
    </row>
    <row r="1513" spans="1:42" s="167" customFormat="1" thickTop="1" thickBot="1" x14ac:dyDescent="0.25">
      <c r="A1513" s="242"/>
      <c r="B1513" s="184"/>
      <c r="C1513" s="235"/>
      <c r="D1513" s="235"/>
      <c r="E1513" s="243"/>
      <c r="I1513" s="235"/>
      <c r="J1513" s="244"/>
      <c r="L1513" s="182"/>
      <c r="M1513" s="235"/>
      <c r="N1513" s="246"/>
      <c r="O1513" s="246"/>
      <c r="P1513" s="247"/>
      <c r="R1513" s="248"/>
      <c r="Y1513" s="249"/>
      <c r="Z1513" s="250"/>
      <c r="AB1513" s="251"/>
      <c r="AD1513" s="251"/>
      <c r="AF1513" s="251"/>
      <c r="AI1513" s="235"/>
      <c r="AN1513" s="245"/>
      <c r="AO1513" s="245"/>
      <c r="AP1513" s="245"/>
    </row>
    <row r="1514" spans="1:42" s="167" customFormat="1" thickTop="1" thickBot="1" x14ac:dyDescent="0.25">
      <c r="A1514" s="242"/>
      <c r="B1514" s="184"/>
      <c r="C1514" s="235"/>
      <c r="D1514" s="235"/>
      <c r="E1514" s="243"/>
      <c r="I1514" s="235"/>
      <c r="J1514" s="244"/>
      <c r="L1514" s="182"/>
      <c r="M1514" s="235"/>
      <c r="N1514" s="246"/>
      <c r="O1514" s="246"/>
      <c r="P1514" s="247"/>
      <c r="R1514" s="248"/>
      <c r="Y1514" s="249"/>
      <c r="Z1514" s="250"/>
      <c r="AB1514" s="251"/>
      <c r="AD1514" s="251"/>
      <c r="AF1514" s="251"/>
      <c r="AI1514" s="235"/>
      <c r="AN1514" s="245"/>
      <c r="AO1514" s="245"/>
      <c r="AP1514" s="245"/>
    </row>
    <row r="1515" spans="1:42" s="167" customFormat="1" thickTop="1" thickBot="1" x14ac:dyDescent="0.25">
      <c r="A1515" s="242"/>
      <c r="B1515" s="184"/>
      <c r="C1515" s="235"/>
      <c r="D1515" s="235"/>
      <c r="E1515" s="243"/>
      <c r="I1515" s="235"/>
      <c r="J1515" s="244"/>
      <c r="L1515" s="182"/>
      <c r="M1515" s="235"/>
      <c r="N1515" s="246"/>
      <c r="O1515" s="246"/>
      <c r="P1515" s="247"/>
      <c r="R1515" s="248"/>
      <c r="Y1515" s="249"/>
      <c r="Z1515" s="250"/>
      <c r="AB1515" s="251"/>
      <c r="AD1515" s="251"/>
      <c r="AF1515" s="251"/>
      <c r="AI1515" s="235"/>
      <c r="AN1515" s="245"/>
      <c r="AO1515" s="245"/>
      <c r="AP1515" s="245"/>
    </row>
    <row r="1516" spans="1:42" s="167" customFormat="1" thickTop="1" thickBot="1" x14ac:dyDescent="0.25">
      <c r="A1516" s="242"/>
      <c r="B1516" s="184"/>
      <c r="C1516" s="235"/>
      <c r="D1516" s="235"/>
      <c r="E1516" s="243"/>
      <c r="I1516" s="235"/>
      <c r="J1516" s="244"/>
      <c r="L1516" s="182"/>
      <c r="M1516" s="235"/>
      <c r="N1516" s="246"/>
      <c r="O1516" s="246"/>
      <c r="P1516" s="247"/>
      <c r="R1516" s="248"/>
      <c r="Y1516" s="249"/>
      <c r="Z1516" s="250"/>
      <c r="AB1516" s="251"/>
      <c r="AD1516" s="251"/>
      <c r="AF1516" s="251"/>
      <c r="AI1516" s="235"/>
      <c r="AN1516" s="245"/>
      <c r="AO1516" s="245"/>
      <c r="AP1516" s="245"/>
    </row>
    <row r="1517" spans="1:42" s="167" customFormat="1" thickTop="1" thickBot="1" x14ac:dyDescent="0.25">
      <c r="A1517" s="242"/>
      <c r="B1517" s="184"/>
      <c r="C1517" s="235"/>
      <c r="D1517" s="235"/>
      <c r="E1517" s="243"/>
      <c r="I1517" s="235"/>
      <c r="J1517" s="244"/>
      <c r="L1517" s="182"/>
      <c r="M1517" s="235"/>
      <c r="N1517" s="246"/>
      <c r="O1517" s="246"/>
      <c r="P1517" s="247"/>
      <c r="R1517" s="248"/>
      <c r="Y1517" s="249"/>
      <c r="Z1517" s="250"/>
      <c r="AB1517" s="251"/>
      <c r="AD1517" s="251"/>
      <c r="AF1517" s="251"/>
      <c r="AI1517" s="235"/>
      <c r="AN1517" s="245"/>
      <c r="AO1517" s="245"/>
      <c r="AP1517" s="245"/>
    </row>
    <row r="1518" spans="1:42" s="167" customFormat="1" thickTop="1" thickBot="1" x14ac:dyDescent="0.25">
      <c r="A1518" s="242"/>
      <c r="B1518" s="184"/>
      <c r="C1518" s="235"/>
      <c r="D1518" s="235"/>
      <c r="E1518" s="243"/>
      <c r="I1518" s="235"/>
      <c r="J1518" s="244"/>
      <c r="L1518" s="182"/>
      <c r="M1518" s="235"/>
      <c r="N1518" s="246"/>
      <c r="O1518" s="246"/>
      <c r="P1518" s="247"/>
      <c r="R1518" s="248"/>
      <c r="Y1518" s="249"/>
      <c r="Z1518" s="250"/>
      <c r="AB1518" s="251"/>
      <c r="AD1518" s="251"/>
      <c r="AF1518" s="251"/>
      <c r="AI1518" s="235"/>
      <c r="AN1518" s="245"/>
      <c r="AO1518" s="245"/>
      <c r="AP1518" s="245"/>
    </row>
    <row r="1519" spans="1:42" s="167" customFormat="1" thickTop="1" thickBot="1" x14ac:dyDescent="0.25">
      <c r="A1519" s="242"/>
      <c r="B1519" s="184"/>
      <c r="C1519" s="235"/>
      <c r="D1519" s="235"/>
      <c r="E1519" s="243"/>
      <c r="I1519" s="235"/>
      <c r="J1519" s="244"/>
      <c r="L1519" s="182"/>
      <c r="M1519" s="235"/>
      <c r="N1519" s="246"/>
      <c r="O1519" s="246"/>
      <c r="P1519" s="247"/>
      <c r="R1519" s="248"/>
      <c r="Y1519" s="249"/>
      <c r="Z1519" s="250"/>
      <c r="AB1519" s="251"/>
      <c r="AD1519" s="251"/>
      <c r="AF1519" s="251"/>
      <c r="AI1519" s="235"/>
      <c r="AN1519" s="245"/>
      <c r="AO1519" s="245"/>
      <c r="AP1519" s="245"/>
    </row>
    <row r="1520" spans="1:42" s="167" customFormat="1" thickTop="1" thickBot="1" x14ac:dyDescent="0.25">
      <c r="A1520" s="242"/>
      <c r="B1520" s="184"/>
      <c r="C1520" s="235"/>
      <c r="D1520" s="235"/>
      <c r="E1520" s="243"/>
      <c r="I1520" s="235"/>
      <c r="J1520" s="244"/>
      <c r="L1520" s="182"/>
      <c r="M1520" s="235"/>
      <c r="N1520" s="246"/>
      <c r="O1520" s="246"/>
      <c r="P1520" s="247"/>
      <c r="R1520" s="248"/>
      <c r="Y1520" s="249"/>
      <c r="Z1520" s="250"/>
      <c r="AB1520" s="251"/>
      <c r="AD1520" s="251"/>
      <c r="AF1520" s="251"/>
      <c r="AI1520" s="235"/>
      <c r="AN1520" s="245"/>
      <c r="AO1520" s="245"/>
      <c r="AP1520" s="245"/>
    </row>
    <row r="1521" spans="1:42" s="167" customFormat="1" thickTop="1" thickBot="1" x14ac:dyDescent="0.25">
      <c r="A1521" s="242"/>
      <c r="B1521" s="184"/>
      <c r="C1521" s="235"/>
      <c r="D1521" s="235"/>
      <c r="E1521" s="243"/>
      <c r="I1521" s="235"/>
      <c r="J1521" s="244"/>
      <c r="L1521" s="182"/>
      <c r="M1521" s="235"/>
      <c r="N1521" s="246"/>
      <c r="O1521" s="246"/>
      <c r="P1521" s="247"/>
      <c r="R1521" s="248"/>
      <c r="Y1521" s="249"/>
      <c r="Z1521" s="250"/>
      <c r="AB1521" s="251"/>
      <c r="AD1521" s="251"/>
      <c r="AF1521" s="251"/>
      <c r="AI1521" s="235"/>
      <c r="AN1521" s="245"/>
      <c r="AO1521" s="245"/>
      <c r="AP1521" s="245"/>
    </row>
    <row r="1522" spans="1:42" s="167" customFormat="1" thickTop="1" thickBot="1" x14ac:dyDescent="0.25">
      <c r="A1522" s="242"/>
      <c r="B1522" s="184"/>
      <c r="C1522" s="235"/>
      <c r="D1522" s="235"/>
      <c r="E1522" s="243"/>
      <c r="I1522" s="235"/>
      <c r="J1522" s="244"/>
      <c r="L1522" s="182"/>
      <c r="M1522" s="235"/>
      <c r="N1522" s="246"/>
      <c r="O1522" s="246"/>
      <c r="P1522" s="247"/>
      <c r="R1522" s="248"/>
      <c r="Y1522" s="249"/>
      <c r="Z1522" s="250"/>
      <c r="AB1522" s="251"/>
      <c r="AD1522" s="251"/>
      <c r="AF1522" s="251"/>
      <c r="AI1522" s="235"/>
      <c r="AN1522" s="245"/>
      <c r="AO1522" s="245"/>
      <c r="AP1522" s="245"/>
    </row>
    <row r="1523" spans="1:42" s="167" customFormat="1" thickTop="1" thickBot="1" x14ac:dyDescent="0.25">
      <c r="A1523" s="242"/>
      <c r="B1523" s="184"/>
      <c r="C1523" s="235"/>
      <c r="D1523" s="235"/>
      <c r="E1523" s="243"/>
      <c r="I1523" s="235"/>
      <c r="J1523" s="244"/>
      <c r="L1523" s="182"/>
      <c r="M1523" s="235"/>
      <c r="N1523" s="246"/>
      <c r="O1523" s="246"/>
      <c r="P1523" s="247"/>
      <c r="R1523" s="248"/>
      <c r="Y1523" s="249"/>
      <c r="Z1523" s="250"/>
      <c r="AB1523" s="251"/>
      <c r="AD1523" s="251"/>
      <c r="AF1523" s="251"/>
      <c r="AI1523" s="235"/>
      <c r="AN1523" s="245"/>
      <c r="AO1523" s="245"/>
      <c r="AP1523" s="245"/>
    </row>
    <row r="1524" spans="1:42" s="167" customFormat="1" thickTop="1" thickBot="1" x14ac:dyDescent="0.25">
      <c r="A1524" s="242"/>
      <c r="B1524" s="184"/>
      <c r="C1524" s="235"/>
      <c r="D1524" s="235"/>
      <c r="E1524" s="243"/>
      <c r="I1524" s="235"/>
      <c r="J1524" s="244"/>
      <c r="L1524" s="182"/>
      <c r="M1524" s="235"/>
      <c r="N1524" s="246"/>
      <c r="O1524" s="246"/>
      <c r="P1524" s="247"/>
      <c r="R1524" s="248"/>
      <c r="Y1524" s="249"/>
      <c r="Z1524" s="250"/>
      <c r="AB1524" s="251"/>
      <c r="AD1524" s="251"/>
      <c r="AF1524" s="251"/>
      <c r="AI1524" s="235"/>
      <c r="AN1524" s="245"/>
      <c r="AO1524" s="245"/>
      <c r="AP1524" s="245"/>
    </row>
    <row r="1525" spans="1:42" s="167" customFormat="1" thickTop="1" thickBot="1" x14ac:dyDescent="0.25">
      <c r="A1525" s="242"/>
      <c r="B1525" s="184"/>
      <c r="C1525" s="235"/>
      <c r="D1525" s="235"/>
      <c r="E1525" s="243"/>
      <c r="I1525" s="235"/>
      <c r="J1525" s="244"/>
      <c r="L1525" s="182"/>
      <c r="M1525" s="235"/>
      <c r="N1525" s="246"/>
      <c r="O1525" s="246"/>
      <c r="P1525" s="247"/>
      <c r="R1525" s="248"/>
      <c r="Y1525" s="249"/>
      <c r="Z1525" s="250"/>
      <c r="AB1525" s="251"/>
      <c r="AD1525" s="251"/>
      <c r="AF1525" s="251"/>
      <c r="AI1525" s="235"/>
      <c r="AN1525" s="245"/>
      <c r="AO1525" s="245"/>
      <c r="AP1525" s="245"/>
    </row>
    <row r="1526" spans="1:42" s="167" customFormat="1" thickTop="1" thickBot="1" x14ac:dyDescent="0.25">
      <c r="A1526" s="242"/>
      <c r="B1526" s="184"/>
      <c r="C1526" s="235"/>
      <c r="D1526" s="235"/>
      <c r="E1526" s="243"/>
      <c r="I1526" s="235"/>
      <c r="J1526" s="244"/>
      <c r="L1526" s="182"/>
      <c r="M1526" s="235"/>
      <c r="N1526" s="246"/>
      <c r="O1526" s="246"/>
      <c r="P1526" s="247"/>
      <c r="R1526" s="248"/>
      <c r="Y1526" s="249"/>
      <c r="Z1526" s="250"/>
      <c r="AB1526" s="251"/>
      <c r="AD1526" s="251"/>
      <c r="AF1526" s="251"/>
      <c r="AI1526" s="235"/>
      <c r="AN1526" s="245"/>
      <c r="AO1526" s="245"/>
      <c r="AP1526" s="245"/>
    </row>
    <row r="1527" spans="1:42" s="167" customFormat="1" thickTop="1" thickBot="1" x14ac:dyDescent="0.25">
      <c r="A1527" s="242"/>
      <c r="B1527" s="184"/>
      <c r="C1527" s="235"/>
      <c r="D1527" s="235"/>
      <c r="E1527" s="243"/>
      <c r="I1527" s="235"/>
      <c r="J1527" s="244"/>
      <c r="L1527" s="182"/>
      <c r="M1527" s="235"/>
      <c r="N1527" s="246"/>
      <c r="O1527" s="246"/>
      <c r="P1527" s="247"/>
      <c r="R1527" s="248"/>
      <c r="Y1527" s="249"/>
      <c r="Z1527" s="250"/>
      <c r="AB1527" s="251"/>
      <c r="AD1527" s="251"/>
      <c r="AF1527" s="251"/>
      <c r="AI1527" s="235"/>
      <c r="AN1527" s="245"/>
      <c r="AO1527" s="245"/>
      <c r="AP1527" s="245"/>
    </row>
    <row r="1528" spans="1:42" s="167" customFormat="1" thickTop="1" thickBot="1" x14ac:dyDescent="0.25">
      <c r="A1528" s="242"/>
      <c r="B1528" s="184"/>
      <c r="C1528" s="235"/>
      <c r="D1528" s="235"/>
      <c r="E1528" s="243"/>
      <c r="I1528" s="235"/>
      <c r="J1528" s="244"/>
      <c r="L1528" s="182"/>
      <c r="M1528" s="235"/>
      <c r="N1528" s="246"/>
      <c r="O1528" s="246"/>
      <c r="P1528" s="247"/>
      <c r="R1528" s="248"/>
      <c r="Y1528" s="249"/>
      <c r="Z1528" s="250"/>
      <c r="AB1528" s="251"/>
      <c r="AD1528" s="251"/>
      <c r="AF1528" s="251"/>
      <c r="AI1528" s="235"/>
      <c r="AN1528" s="245"/>
      <c r="AO1528" s="245"/>
      <c r="AP1528" s="245"/>
    </row>
    <row r="1529" spans="1:42" s="167" customFormat="1" thickTop="1" thickBot="1" x14ac:dyDescent="0.25">
      <c r="A1529" s="242"/>
      <c r="B1529" s="184"/>
      <c r="C1529" s="235"/>
      <c r="D1529" s="235"/>
      <c r="E1529" s="243"/>
      <c r="I1529" s="235"/>
      <c r="J1529" s="244"/>
      <c r="L1529" s="182"/>
      <c r="M1529" s="235"/>
      <c r="N1529" s="246"/>
      <c r="O1529" s="246"/>
      <c r="P1529" s="247"/>
      <c r="R1529" s="248"/>
      <c r="Y1529" s="249"/>
      <c r="Z1529" s="250"/>
      <c r="AB1529" s="251"/>
      <c r="AD1529" s="251"/>
      <c r="AF1529" s="251"/>
      <c r="AI1529" s="235"/>
      <c r="AN1529" s="245"/>
      <c r="AO1529" s="245"/>
      <c r="AP1529" s="245"/>
    </row>
    <row r="1530" spans="1:42" s="167" customFormat="1" thickTop="1" thickBot="1" x14ac:dyDescent="0.25">
      <c r="A1530" s="242"/>
      <c r="B1530" s="184"/>
      <c r="C1530" s="235"/>
      <c r="D1530" s="235"/>
      <c r="E1530" s="243"/>
      <c r="I1530" s="235"/>
      <c r="J1530" s="244"/>
      <c r="L1530" s="182"/>
      <c r="M1530" s="235"/>
      <c r="N1530" s="246"/>
      <c r="O1530" s="246"/>
      <c r="P1530" s="247"/>
      <c r="R1530" s="248"/>
      <c r="Y1530" s="249"/>
      <c r="Z1530" s="250"/>
      <c r="AB1530" s="251"/>
      <c r="AD1530" s="251"/>
      <c r="AF1530" s="251"/>
      <c r="AI1530" s="235"/>
      <c r="AN1530" s="245"/>
      <c r="AO1530" s="245"/>
      <c r="AP1530" s="245"/>
    </row>
    <row r="1531" spans="1:42" s="167" customFormat="1" thickTop="1" thickBot="1" x14ac:dyDescent="0.25">
      <c r="A1531" s="242"/>
      <c r="B1531" s="184"/>
      <c r="C1531" s="235"/>
      <c r="D1531" s="235"/>
      <c r="E1531" s="243"/>
      <c r="I1531" s="235"/>
      <c r="J1531" s="244"/>
      <c r="L1531" s="182"/>
      <c r="M1531" s="235"/>
      <c r="N1531" s="246"/>
      <c r="O1531" s="246"/>
      <c r="P1531" s="247"/>
      <c r="R1531" s="248"/>
      <c r="Y1531" s="249"/>
      <c r="Z1531" s="250"/>
      <c r="AB1531" s="251"/>
      <c r="AD1531" s="251"/>
      <c r="AF1531" s="251"/>
      <c r="AI1531" s="235"/>
      <c r="AN1531" s="245"/>
      <c r="AO1531" s="245"/>
      <c r="AP1531" s="245"/>
    </row>
    <row r="1532" spans="1:42" s="167" customFormat="1" thickTop="1" thickBot="1" x14ac:dyDescent="0.25">
      <c r="A1532" s="242"/>
      <c r="B1532" s="184"/>
      <c r="C1532" s="235"/>
      <c r="D1532" s="235"/>
      <c r="E1532" s="243"/>
      <c r="I1532" s="235"/>
      <c r="J1532" s="244"/>
      <c r="L1532" s="182"/>
      <c r="M1532" s="235"/>
      <c r="N1532" s="246"/>
      <c r="O1532" s="246"/>
      <c r="P1532" s="247"/>
      <c r="R1532" s="248"/>
      <c r="Y1532" s="249"/>
      <c r="Z1532" s="250"/>
      <c r="AB1532" s="251"/>
      <c r="AD1532" s="251"/>
      <c r="AF1532" s="251"/>
      <c r="AI1532" s="235"/>
      <c r="AN1532" s="245"/>
      <c r="AO1532" s="245"/>
      <c r="AP1532" s="245"/>
    </row>
    <row r="1533" spans="1:42" s="167" customFormat="1" thickTop="1" thickBot="1" x14ac:dyDescent="0.25">
      <c r="A1533" s="242"/>
      <c r="B1533" s="184"/>
      <c r="C1533" s="235"/>
      <c r="D1533" s="235"/>
      <c r="E1533" s="243"/>
      <c r="I1533" s="235"/>
      <c r="J1533" s="244"/>
      <c r="L1533" s="182"/>
      <c r="M1533" s="235"/>
      <c r="N1533" s="246"/>
      <c r="O1533" s="246"/>
      <c r="P1533" s="247"/>
      <c r="R1533" s="248"/>
      <c r="Y1533" s="249"/>
      <c r="Z1533" s="250"/>
      <c r="AB1533" s="251"/>
      <c r="AD1533" s="251"/>
      <c r="AF1533" s="251"/>
      <c r="AI1533" s="235"/>
      <c r="AN1533" s="245"/>
      <c r="AO1533" s="245"/>
      <c r="AP1533" s="245"/>
    </row>
    <row r="1534" spans="1:42" s="167" customFormat="1" thickTop="1" thickBot="1" x14ac:dyDescent="0.25">
      <c r="A1534" s="242"/>
      <c r="B1534" s="184"/>
      <c r="C1534" s="235"/>
      <c r="D1534" s="235"/>
      <c r="E1534" s="243"/>
      <c r="I1534" s="235"/>
      <c r="J1534" s="244"/>
      <c r="L1534" s="182"/>
      <c r="M1534" s="235"/>
      <c r="N1534" s="246"/>
      <c r="O1534" s="246"/>
      <c r="P1534" s="247"/>
      <c r="R1534" s="248"/>
      <c r="Y1534" s="249"/>
      <c r="Z1534" s="250"/>
      <c r="AB1534" s="251"/>
      <c r="AD1534" s="251"/>
      <c r="AF1534" s="251"/>
      <c r="AI1534" s="235"/>
      <c r="AN1534" s="245"/>
      <c r="AO1534" s="245"/>
      <c r="AP1534" s="245"/>
    </row>
    <row r="1535" spans="1:42" s="167" customFormat="1" thickTop="1" thickBot="1" x14ac:dyDescent="0.25">
      <c r="A1535" s="242"/>
      <c r="B1535" s="184"/>
      <c r="C1535" s="235"/>
      <c r="D1535" s="235"/>
      <c r="E1535" s="243"/>
      <c r="I1535" s="235"/>
      <c r="J1535" s="244"/>
      <c r="L1535" s="182"/>
      <c r="M1535" s="235"/>
      <c r="N1535" s="246"/>
      <c r="O1535" s="246"/>
      <c r="P1535" s="247"/>
      <c r="R1535" s="248"/>
      <c r="Y1535" s="249"/>
      <c r="Z1535" s="250"/>
      <c r="AB1535" s="251"/>
      <c r="AD1535" s="251"/>
      <c r="AF1535" s="251"/>
      <c r="AI1535" s="235"/>
      <c r="AN1535" s="245"/>
      <c r="AO1535" s="245"/>
      <c r="AP1535" s="245"/>
    </row>
    <row r="1536" spans="1:42" s="167" customFormat="1" thickTop="1" thickBot="1" x14ac:dyDescent="0.25">
      <c r="A1536" s="242"/>
      <c r="B1536" s="184"/>
      <c r="C1536" s="235"/>
      <c r="D1536" s="235"/>
      <c r="E1536" s="243"/>
      <c r="I1536" s="235"/>
      <c r="J1536" s="244"/>
      <c r="L1536" s="182"/>
      <c r="M1536" s="235"/>
      <c r="N1536" s="246"/>
      <c r="O1536" s="246"/>
      <c r="P1536" s="247"/>
      <c r="R1536" s="248"/>
      <c r="Y1536" s="249"/>
      <c r="Z1536" s="250"/>
      <c r="AB1536" s="251"/>
      <c r="AD1536" s="251"/>
      <c r="AF1536" s="251"/>
      <c r="AI1536" s="235"/>
      <c r="AN1536" s="245"/>
      <c r="AO1536" s="245"/>
      <c r="AP1536" s="245"/>
    </row>
    <row r="1537" spans="1:42" s="167" customFormat="1" thickTop="1" thickBot="1" x14ac:dyDescent="0.25">
      <c r="A1537" s="242"/>
      <c r="B1537" s="184"/>
      <c r="C1537" s="235"/>
      <c r="D1537" s="235"/>
      <c r="E1537" s="243"/>
      <c r="I1537" s="235"/>
      <c r="J1537" s="244"/>
      <c r="L1537" s="182"/>
      <c r="M1537" s="235"/>
      <c r="N1537" s="246"/>
      <c r="O1537" s="246"/>
      <c r="P1537" s="247"/>
      <c r="R1537" s="248"/>
      <c r="Y1537" s="249"/>
      <c r="Z1537" s="250"/>
      <c r="AB1537" s="251"/>
      <c r="AD1537" s="251"/>
      <c r="AF1537" s="251"/>
      <c r="AI1537" s="235"/>
      <c r="AN1537" s="245"/>
      <c r="AO1537" s="245"/>
      <c r="AP1537" s="245"/>
    </row>
    <row r="1538" spans="1:42" s="167" customFormat="1" thickTop="1" thickBot="1" x14ac:dyDescent="0.25">
      <c r="A1538" s="242"/>
      <c r="B1538" s="184"/>
      <c r="C1538" s="235"/>
      <c r="D1538" s="235"/>
      <c r="E1538" s="243"/>
      <c r="I1538" s="235"/>
      <c r="J1538" s="244"/>
      <c r="L1538" s="182"/>
      <c r="M1538" s="235"/>
      <c r="N1538" s="246"/>
      <c r="O1538" s="246"/>
      <c r="P1538" s="247"/>
      <c r="R1538" s="248"/>
      <c r="Y1538" s="249"/>
      <c r="Z1538" s="250"/>
      <c r="AB1538" s="251"/>
      <c r="AD1538" s="251"/>
      <c r="AF1538" s="251"/>
      <c r="AI1538" s="235"/>
      <c r="AN1538" s="245"/>
      <c r="AO1538" s="245"/>
      <c r="AP1538" s="245"/>
    </row>
    <row r="1539" spans="1:42" s="167" customFormat="1" thickTop="1" thickBot="1" x14ac:dyDescent="0.25">
      <c r="A1539" s="242"/>
      <c r="B1539" s="184"/>
      <c r="C1539" s="235"/>
      <c r="D1539" s="235"/>
      <c r="E1539" s="243"/>
      <c r="I1539" s="235"/>
      <c r="J1539" s="244"/>
      <c r="L1539" s="182"/>
      <c r="M1539" s="235"/>
      <c r="N1539" s="246"/>
      <c r="O1539" s="246"/>
      <c r="P1539" s="247"/>
      <c r="R1539" s="248"/>
      <c r="Y1539" s="249"/>
      <c r="Z1539" s="250"/>
      <c r="AB1539" s="251"/>
      <c r="AD1539" s="251"/>
      <c r="AF1539" s="251"/>
      <c r="AI1539" s="235"/>
      <c r="AN1539" s="245"/>
      <c r="AO1539" s="245"/>
      <c r="AP1539" s="245"/>
    </row>
    <row r="1540" spans="1:42" s="167" customFormat="1" thickTop="1" thickBot="1" x14ac:dyDescent="0.25">
      <c r="A1540" s="242"/>
      <c r="B1540" s="184"/>
      <c r="C1540" s="235"/>
      <c r="D1540" s="235"/>
      <c r="E1540" s="243"/>
      <c r="I1540" s="235"/>
      <c r="J1540" s="244"/>
      <c r="L1540" s="182"/>
      <c r="M1540" s="235"/>
      <c r="N1540" s="246"/>
      <c r="O1540" s="246"/>
      <c r="P1540" s="247"/>
      <c r="R1540" s="248"/>
      <c r="Y1540" s="249"/>
      <c r="Z1540" s="250"/>
      <c r="AB1540" s="251"/>
      <c r="AD1540" s="251"/>
      <c r="AF1540" s="251"/>
      <c r="AI1540" s="235"/>
      <c r="AN1540" s="245"/>
      <c r="AO1540" s="245"/>
      <c r="AP1540" s="245"/>
    </row>
    <row r="1541" spans="1:42" s="167" customFormat="1" thickTop="1" thickBot="1" x14ac:dyDescent="0.25">
      <c r="A1541" s="242"/>
      <c r="B1541" s="184"/>
      <c r="C1541" s="235"/>
      <c r="D1541" s="235"/>
      <c r="E1541" s="243"/>
      <c r="I1541" s="235"/>
      <c r="J1541" s="244"/>
      <c r="L1541" s="182"/>
      <c r="M1541" s="235"/>
      <c r="N1541" s="246"/>
      <c r="O1541" s="246"/>
      <c r="P1541" s="247"/>
      <c r="R1541" s="248"/>
      <c r="Y1541" s="249"/>
      <c r="Z1541" s="250"/>
      <c r="AB1541" s="251"/>
      <c r="AD1541" s="251"/>
      <c r="AF1541" s="251"/>
      <c r="AI1541" s="235"/>
      <c r="AN1541" s="245"/>
      <c r="AO1541" s="245"/>
      <c r="AP1541" s="245"/>
    </row>
    <row r="1542" spans="1:42" s="167" customFormat="1" thickTop="1" thickBot="1" x14ac:dyDescent="0.25">
      <c r="A1542" s="242"/>
      <c r="B1542" s="184"/>
      <c r="C1542" s="235"/>
      <c r="D1542" s="235"/>
      <c r="E1542" s="243"/>
      <c r="I1542" s="235"/>
      <c r="J1542" s="244"/>
      <c r="L1542" s="182"/>
      <c r="M1542" s="235"/>
      <c r="N1542" s="246"/>
      <c r="O1542" s="246"/>
      <c r="P1542" s="247"/>
      <c r="R1542" s="248"/>
      <c r="Y1542" s="249"/>
      <c r="Z1542" s="250"/>
      <c r="AB1542" s="251"/>
      <c r="AD1542" s="251"/>
      <c r="AF1542" s="251"/>
      <c r="AI1542" s="235"/>
      <c r="AN1542" s="245"/>
      <c r="AO1542" s="245"/>
      <c r="AP1542" s="245"/>
    </row>
    <row r="1543" spans="1:42" s="167" customFormat="1" thickTop="1" thickBot="1" x14ac:dyDescent="0.25">
      <c r="A1543" s="242"/>
      <c r="B1543" s="184"/>
      <c r="C1543" s="235"/>
      <c r="D1543" s="235"/>
      <c r="E1543" s="243"/>
      <c r="I1543" s="235"/>
      <c r="J1543" s="244"/>
      <c r="L1543" s="182"/>
      <c r="M1543" s="235"/>
      <c r="N1543" s="246"/>
      <c r="O1543" s="246"/>
      <c r="P1543" s="247"/>
      <c r="R1543" s="248"/>
      <c r="Y1543" s="249"/>
      <c r="Z1543" s="250"/>
      <c r="AB1543" s="251"/>
      <c r="AD1543" s="251"/>
      <c r="AF1543" s="251"/>
      <c r="AI1543" s="235"/>
      <c r="AN1543" s="245"/>
      <c r="AO1543" s="245"/>
      <c r="AP1543" s="245"/>
    </row>
    <row r="1544" spans="1:42" s="167" customFormat="1" thickTop="1" thickBot="1" x14ac:dyDescent="0.25">
      <c r="A1544" s="242"/>
      <c r="B1544" s="184"/>
      <c r="C1544" s="235"/>
      <c r="D1544" s="235"/>
      <c r="E1544" s="243"/>
      <c r="I1544" s="235"/>
      <c r="J1544" s="244"/>
      <c r="L1544" s="182"/>
      <c r="M1544" s="235"/>
      <c r="N1544" s="246"/>
      <c r="O1544" s="246"/>
      <c r="P1544" s="247"/>
      <c r="R1544" s="248"/>
      <c r="Y1544" s="249"/>
      <c r="Z1544" s="250"/>
      <c r="AB1544" s="251"/>
      <c r="AD1544" s="251"/>
      <c r="AF1544" s="251"/>
      <c r="AI1544" s="235"/>
      <c r="AN1544" s="245"/>
      <c r="AO1544" s="245"/>
      <c r="AP1544" s="245"/>
    </row>
    <row r="1545" spans="1:42" s="167" customFormat="1" thickTop="1" thickBot="1" x14ac:dyDescent="0.25">
      <c r="A1545" s="242"/>
      <c r="B1545" s="184"/>
      <c r="C1545" s="235"/>
      <c r="D1545" s="235"/>
      <c r="E1545" s="243"/>
      <c r="I1545" s="235"/>
      <c r="J1545" s="244"/>
      <c r="L1545" s="182"/>
      <c r="M1545" s="235"/>
      <c r="N1545" s="246"/>
      <c r="O1545" s="246"/>
      <c r="P1545" s="247"/>
      <c r="R1545" s="248"/>
      <c r="Y1545" s="249"/>
      <c r="Z1545" s="250"/>
      <c r="AB1545" s="251"/>
      <c r="AD1545" s="251"/>
      <c r="AF1545" s="251"/>
      <c r="AI1545" s="235"/>
      <c r="AN1545" s="245"/>
      <c r="AO1545" s="245"/>
      <c r="AP1545" s="245"/>
    </row>
    <row r="1546" spans="1:42" s="167" customFormat="1" thickTop="1" thickBot="1" x14ac:dyDescent="0.25">
      <c r="A1546" s="242"/>
      <c r="B1546" s="184"/>
      <c r="C1546" s="235"/>
      <c r="D1546" s="235"/>
      <c r="E1546" s="243"/>
      <c r="I1546" s="235"/>
      <c r="J1546" s="244"/>
      <c r="L1546" s="182"/>
      <c r="M1546" s="235"/>
      <c r="N1546" s="246"/>
      <c r="O1546" s="246"/>
      <c r="P1546" s="247"/>
      <c r="R1546" s="248"/>
      <c r="Y1546" s="249"/>
      <c r="Z1546" s="250"/>
      <c r="AB1546" s="251"/>
      <c r="AD1546" s="251"/>
      <c r="AF1546" s="251"/>
      <c r="AI1546" s="235"/>
      <c r="AN1546" s="245"/>
      <c r="AO1546" s="245"/>
      <c r="AP1546" s="245"/>
    </row>
    <row r="1547" spans="1:42" s="167" customFormat="1" thickTop="1" thickBot="1" x14ac:dyDescent="0.25">
      <c r="A1547" s="242"/>
      <c r="B1547" s="184"/>
      <c r="C1547" s="235"/>
      <c r="D1547" s="235"/>
      <c r="E1547" s="243"/>
      <c r="I1547" s="235"/>
      <c r="J1547" s="244"/>
      <c r="L1547" s="182"/>
      <c r="M1547" s="235"/>
      <c r="N1547" s="246"/>
      <c r="O1547" s="246"/>
      <c r="P1547" s="247"/>
      <c r="R1547" s="248"/>
      <c r="Y1547" s="249"/>
      <c r="Z1547" s="250"/>
      <c r="AB1547" s="251"/>
      <c r="AD1547" s="251"/>
      <c r="AF1547" s="251"/>
      <c r="AI1547" s="235"/>
      <c r="AN1547" s="245"/>
      <c r="AO1547" s="245"/>
      <c r="AP1547" s="245"/>
    </row>
    <row r="1548" spans="1:42" s="167" customFormat="1" thickTop="1" thickBot="1" x14ac:dyDescent="0.25">
      <c r="A1548" s="242"/>
      <c r="B1548" s="184"/>
      <c r="C1548" s="235"/>
      <c r="D1548" s="235"/>
      <c r="E1548" s="243"/>
      <c r="I1548" s="235"/>
      <c r="J1548" s="244"/>
      <c r="L1548" s="182"/>
      <c r="M1548" s="235"/>
      <c r="N1548" s="246"/>
      <c r="O1548" s="246"/>
      <c r="P1548" s="247"/>
      <c r="R1548" s="248"/>
      <c r="Y1548" s="249"/>
      <c r="Z1548" s="250"/>
      <c r="AB1548" s="251"/>
      <c r="AD1548" s="251"/>
      <c r="AF1548" s="251"/>
      <c r="AI1548" s="235"/>
      <c r="AN1548" s="245"/>
      <c r="AO1548" s="245"/>
      <c r="AP1548" s="245"/>
    </row>
    <row r="1549" spans="1:42" s="167" customFormat="1" thickTop="1" thickBot="1" x14ac:dyDescent="0.25">
      <c r="A1549" s="242"/>
      <c r="B1549" s="184"/>
      <c r="C1549" s="235"/>
      <c r="D1549" s="235"/>
      <c r="E1549" s="243"/>
      <c r="I1549" s="235"/>
      <c r="J1549" s="244"/>
      <c r="L1549" s="182"/>
      <c r="M1549" s="235"/>
      <c r="N1549" s="246"/>
      <c r="O1549" s="246"/>
      <c r="P1549" s="247"/>
      <c r="R1549" s="248"/>
      <c r="Y1549" s="249"/>
      <c r="Z1549" s="250"/>
      <c r="AB1549" s="251"/>
      <c r="AD1549" s="251"/>
      <c r="AF1549" s="251"/>
      <c r="AI1549" s="235"/>
      <c r="AN1549" s="245"/>
      <c r="AO1549" s="245"/>
      <c r="AP1549" s="245"/>
    </row>
    <row r="1550" spans="1:42" s="167" customFormat="1" thickTop="1" thickBot="1" x14ac:dyDescent="0.25">
      <c r="A1550" s="242"/>
      <c r="B1550" s="184"/>
      <c r="C1550" s="235"/>
      <c r="D1550" s="235"/>
      <c r="E1550" s="243"/>
      <c r="I1550" s="235"/>
      <c r="J1550" s="244"/>
      <c r="L1550" s="182"/>
      <c r="M1550" s="235"/>
      <c r="N1550" s="246"/>
      <c r="O1550" s="246"/>
      <c r="P1550" s="247"/>
      <c r="R1550" s="248"/>
      <c r="Y1550" s="249"/>
      <c r="Z1550" s="250"/>
      <c r="AB1550" s="251"/>
      <c r="AD1550" s="251"/>
      <c r="AF1550" s="251"/>
      <c r="AI1550" s="235"/>
      <c r="AN1550" s="245"/>
      <c r="AO1550" s="245"/>
      <c r="AP1550" s="245"/>
    </row>
    <row r="1551" spans="1:42" s="167" customFormat="1" thickTop="1" thickBot="1" x14ac:dyDescent="0.25">
      <c r="A1551" s="242"/>
      <c r="B1551" s="184"/>
      <c r="C1551" s="235"/>
      <c r="D1551" s="235"/>
      <c r="E1551" s="243"/>
      <c r="I1551" s="235"/>
      <c r="J1551" s="244"/>
      <c r="L1551" s="182"/>
      <c r="M1551" s="235"/>
      <c r="N1551" s="246"/>
      <c r="O1551" s="246"/>
      <c r="P1551" s="247"/>
      <c r="R1551" s="248"/>
      <c r="Y1551" s="249"/>
      <c r="Z1551" s="250"/>
      <c r="AB1551" s="251"/>
      <c r="AD1551" s="251"/>
      <c r="AF1551" s="251"/>
      <c r="AI1551" s="235"/>
      <c r="AN1551" s="245"/>
      <c r="AO1551" s="245"/>
      <c r="AP1551" s="245"/>
    </row>
    <row r="1552" spans="1:42" s="167" customFormat="1" thickTop="1" thickBot="1" x14ac:dyDescent="0.25">
      <c r="A1552" s="242"/>
      <c r="B1552" s="184"/>
      <c r="C1552" s="235"/>
      <c r="D1552" s="235"/>
      <c r="E1552" s="243"/>
      <c r="I1552" s="235"/>
      <c r="J1552" s="244"/>
      <c r="L1552" s="182"/>
      <c r="M1552" s="235"/>
      <c r="N1552" s="246"/>
      <c r="O1552" s="246"/>
      <c r="P1552" s="247"/>
      <c r="R1552" s="248"/>
      <c r="Y1552" s="249"/>
      <c r="Z1552" s="250"/>
      <c r="AB1552" s="251"/>
      <c r="AD1552" s="251"/>
      <c r="AF1552" s="251"/>
      <c r="AI1552" s="235"/>
      <c r="AN1552" s="245"/>
      <c r="AO1552" s="245"/>
      <c r="AP1552" s="245"/>
    </row>
    <row r="1553" spans="1:42" s="167" customFormat="1" thickTop="1" thickBot="1" x14ac:dyDescent="0.25">
      <c r="A1553" s="242"/>
      <c r="B1553" s="184"/>
      <c r="C1553" s="235"/>
      <c r="D1553" s="235"/>
      <c r="E1553" s="243"/>
      <c r="I1553" s="235"/>
      <c r="J1553" s="244"/>
      <c r="L1553" s="182"/>
      <c r="M1553" s="235"/>
      <c r="N1553" s="246"/>
      <c r="O1553" s="246"/>
      <c r="P1553" s="247"/>
      <c r="R1553" s="248"/>
      <c r="Y1553" s="249"/>
      <c r="Z1553" s="250"/>
      <c r="AB1553" s="251"/>
      <c r="AD1553" s="251"/>
      <c r="AF1553" s="251"/>
      <c r="AI1553" s="235"/>
      <c r="AN1553" s="245"/>
      <c r="AO1553" s="245"/>
      <c r="AP1553" s="245"/>
    </row>
    <row r="1554" spans="1:42" s="167" customFormat="1" thickTop="1" thickBot="1" x14ac:dyDescent="0.25">
      <c r="A1554" s="242"/>
      <c r="B1554" s="184"/>
      <c r="C1554" s="235"/>
      <c r="D1554" s="235"/>
      <c r="E1554" s="243"/>
      <c r="I1554" s="235"/>
      <c r="J1554" s="244"/>
      <c r="L1554" s="182"/>
      <c r="M1554" s="235"/>
      <c r="N1554" s="246"/>
      <c r="O1554" s="246"/>
      <c r="P1554" s="247"/>
      <c r="R1554" s="248"/>
      <c r="Y1554" s="249"/>
      <c r="Z1554" s="250"/>
      <c r="AB1554" s="251"/>
      <c r="AD1554" s="251"/>
      <c r="AF1554" s="251"/>
      <c r="AI1554" s="235"/>
      <c r="AN1554" s="245"/>
      <c r="AO1554" s="245"/>
      <c r="AP1554" s="245"/>
    </row>
    <row r="1555" spans="1:42" s="167" customFormat="1" thickTop="1" thickBot="1" x14ac:dyDescent="0.25">
      <c r="A1555" s="242"/>
      <c r="B1555" s="184"/>
      <c r="C1555" s="235"/>
      <c r="D1555" s="235"/>
      <c r="E1555" s="243"/>
      <c r="I1555" s="235"/>
      <c r="J1555" s="244"/>
      <c r="L1555" s="182"/>
      <c r="M1555" s="235"/>
      <c r="N1555" s="246"/>
      <c r="O1555" s="246"/>
      <c r="P1555" s="247"/>
      <c r="R1555" s="248"/>
      <c r="Y1555" s="249"/>
      <c r="Z1555" s="250"/>
      <c r="AB1555" s="251"/>
      <c r="AD1555" s="251"/>
      <c r="AF1555" s="251"/>
      <c r="AI1555" s="235"/>
      <c r="AN1555" s="245"/>
      <c r="AO1555" s="245"/>
      <c r="AP1555" s="245"/>
    </row>
    <row r="1556" spans="1:42" s="167" customFormat="1" thickTop="1" thickBot="1" x14ac:dyDescent="0.25">
      <c r="A1556" s="242"/>
      <c r="B1556" s="184"/>
      <c r="C1556" s="235"/>
      <c r="D1556" s="235"/>
      <c r="E1556" s="243"/>
      <c r="I1556" s="235"/>
      <c r="J1556" s="244"/>
      <c r="L1556" s="182"/>
      <c r="M1556" s="235"/>
      <c r="N1556" s="246"/>
      <c r="O1556" s="246"/>
      <c r="P1556" s="247"/>
      <c r="R1556" s="248"/>
      <c r="Y1556" s="249"/>
      <c r="Z1556" s="250"/>
      <c r="AB1556" s="251"/>
      <c r="AD1556" s="251"/>
      <c r="AF1556" s="251"/>
      <c r="AI1556" s="235"/>
      <c r="AN1556" s="245"/>
      <c r="AO1556" s="245"/>
      <c r="AP1556" s="245"/>
    </row>
    <row r="1557" spans="1:42" s="167" customFormat="1" thickTop="1" thickBot="1" x14ac:dyDescent="0.25">
      <c r="A1557" s="242"/>
      <c r="B1557" s="184"/>
      <c r="C1557" s="235"/>
      <c r="D1557" s="235"/>
      <c r="E1557" s="243"/>
      <c r="I1557" s="235"/>
      <c r="J1557" s="244"/>
      <c r="L1557" s="182"/>
      <c r="M1557" s="235"/>
      <c r="N1557" s="246"/>
      <c r="O1557" s="246"/>
      <c r="P1557" s="247"/>
      <c r="R1557" s="248"/>
      <c r="Y1557" s="249"/>
      <c r="Z1557" s="250"/>
      <c r="AB1557" s="251"/>
      <c r="AD1557" s="251"/>
      <c r="AF1557" s="251"/>
      <c r="AI1557" s="235"/>
      <c r="AN1557" s="245"/>
      <c r="AO1557" s="245"/>
      <c r="AP1557" s="245"/>
    </row>
    <row r="1558" spans="1:42" s="167" customFormat="1" thickTop="1" thickBot="1" x14ac:dyDescent="0.25">
      <c r="A1558" s="242"/>
      <c r="B1558" s="184"/>
      <c r="C1558" s="235"/>
      <c r="D1558" s="235"/>
      <c r="E1558" s="243"/>
      <c r="I1558" s="235"/>
      <c r="J1558" s="244"/>
      <c r="L1558" s="182"/>
      <c r="M1558" s="235"/>
      <c r="N1558" s="246"/>
      <c r="O1558" s="246"/>
      <c r="P1558" s="247"/>
      <c r="R1558" s="248"/>
      <c r="Y1558" s="249"/>
      <c r="Z1558" s="250"/>
      <c r="AB1558" s="251"/>
      <c r="AD1558" s="251"/>
      <c r="AF1558" s="251"/>
      <c r="AI1558" s="235"/>
      <c r="AN1558" s="245"/>
      <c r="AO1558" s="245"/>
      <c r="AP1558" s="245"/>
    </row>
    <row r="1559" spans="1:42" s="167" customFormat="1" thickTop="1" thickBot="1" x14ac:dyDescent="0.25">
      <c r="A1559" s="242"/>
      <c r="B1559" s="184"/>
      <c r="C1559" s="235"/>
      <c r="D1559" s="235"/>
      <c r="E1559" s="243"/>
      <c r="I1559" s="235"/>
      <c r="J1559" s="244"/>
      <c r="L1559" s="182"/>
      <c r="M1559" s="235"/>
      <c r="N1559" s="246"/>
      <c r="O1559" s="246"/>
      <c r="P1559" s="247"/>
      <c r="R1559" s="248"/>
      <c r="Y1559" s="249"/>
      <c r="Z1559" s="250"/>
      <c r="AB1559" s="251"/>
      <c r="AD1559" s="251"/>
      <c r="AF1559" s="251"/>
      <c r="AI1559" s="235"/>
      <c r="AN1559" s="245"/>
      <c r="AO1559" s="245"/>
      <c r="AP1559" s="245"/>
    </row>
    <row r="1560" spans="1:42" s="167" customFormat="1" thickTop="1" thickBot="1" x14ac:dyDescent="0.25">
      <c r="A1560" s="242"/>
      <c r="B1560" s="184"/>
      <c r="C1560" s="235"/>
      <c r="D1560" s="235"/>
      <c r="E1560" s="243"/>
      <c r="I1560" s="235"/>
      <c r="J1560" s="244"/>
      <c r="L1560" s="182"/>
      <c r="M1560" s="235"/>
      <c r="N1560" s="246"/>
      <c r="O1560" s="246"/>
      <c r="P1560" s="247"/>
      <c r="R1560" s="248"/>
      <c r="Y1560" s="249"/>
      <c r="Z1560" s="250"/>
      <c r="AB1560" s="251"/>
      <c r="AD1560" s="251"/>
      <c r="AF1560" s="251"/>
      <c r="AI1560" s="235"/>
      <c r="AN1560" s="245"/>
      <c r="AO1560" s="245"/>
      <c r="AP1560" s="245"/>
    </row>
    <row r="1561" spans="1:42" s="167" customFormat="1" thickTop="1" thickBot="1" x14ac:dyDescent="0.25">
      <c r="A1561" s="242"/>
      <c r="B1561" s="184"/>
      <c r="C1561" s="235"/>
      <c r="D1561" s="235"/>
      <c r="E1561" s="243"/>
      <c r="I1561" s="235"/>
      <c r="J1561" s="244"/>
      <c r="L1561" s="182"/>
      <c r="M1561" s="235"/>
      <c r="N1561" s="246"/>
      <c r="O1561" s="246"/>
      <c r="P1561" s="247"/>
      <c r="R1561" s="248"/>
      <c r="Y1561" s="249"/>
      <c r="Z1561" s="250"/>
      <c r="AB1561" s="251"/>
      <c r="AD1561" s="251"/>
      <c r="AF1561" s="251"/>
      <c r="AI1561" s="235"/>
      <c r="AN1561" s="245"/>
      <c r="AO1561" s="245"/>
      <c r="AP1561" s="245"/>
    </row>
    <row r="1562" spans="1:42" s="167" customFormat="1" thickTop="1" thickBot="1" x14ac:dyDescent="0.25">
      <c r="A1562" s="242"/>
      <c r="B1562" s="184"/>
      <c r="C1562" s="235"/>
      <c r="D1562" s="235"/>
      <c r="E1562" s="243"/>
      <c r="I1562" s="235"/>
      <c r="J1562" s="244"/>
      <c r="L1562" s="182"/>
      <c r="M1562" s="235"/>
      <c r="N1562" s="246"/>
      <c r="O1562" s="246"/>
      <c r="P1562" s="247"/>
      <c r="R1562" s="248"/>
      <c r="Y1562" s="249"/>
      <c r="Z1562" s="250"/>
      <c r="AB1562" s="251"/>
      <c r="AD1562" s="251"/>
      <c r="AF1562" s="251"/>
      <c r="AI1562" s="235"/>
      <c r="AN1562" s="245"/>
      <c r="AO1562" s="245"/>
      <c r="AP1562" s="245"/>
    </row>
    <row r="1563" spans="1:42" s="167" customFormat="1" thickTop="1" thickBot="1" x14ac:dyDescent="0.25">
      <c r="A1563" s="242"/>
      <c r="B1563" s="184"/>
      <c r="C1563" s="235"/>
      <c r="D1563" s="235"/>
      <c r="E1563" s="243"/>
      <c r="I1563" s="235"/>
      <c r="J1563" s="244"/>
      <c r="L1563" s="182"/>
      <c r="M1563" s="235"/>
      <c r="N1563" s="246"/>
      <c r="O1563" s="246"/>
      <c r="P1563" s="247"/>
      <c r="R1563" s="248"/>
      <c r="Y1563" s="249"/>
      <c r="Z1563" s="250"/>
      <c r="AB1563" s="251"/>
      <c r="AD1563" s="251"/>
      <c r="AF1563" s="251"/>
      <c r="AI1563" s="235"/>
      <c r="AN1563" s="245"/>
      <c r="AO1563" s="245"/>
      <c r="AP1563" s="245"/>
    </row>
    <row r="1564" spans="1:42" s="167" customFormat="1" thickTop="1" thickBot="1" x14ac:dyDescent="0.25">
      <c r="A1564" s="242"/>
      <c r="B1564" s="184"/>
      <c r="C1564" s="235"/>
      <c r="D1564" s="235"/>
      <c r="E1564" s="243"/>
      <c r="I1564" s="235"/>
      <c r="J1564" s="244"/>
      <c r="L1564" s="182"/>
      <c r="M1564" s="235"/>
      <c r="N1564" s="246"/>
      <c r="O1564" s="246"/>
      <c r="P1564" s="247"/>
      <c r="R1564" s="248"/>
      <c r="Y1564" s="249"/>
      <c r="Z1564" s="250"/>
      <c r="AB1564" s="251"/>
      <c r="AD1564" s="251"/>
      <c r="AF1564" s="251"/>
      <c r="AI1564" s="235"/>
      <c r="AN1564" s="245"/>
      <c r="AO1564" s="245"/>
      <c r="AP1564" s="245"/>
    </row>
    <row r="1565" spans="1:42" s="167" customFormat="1" thickTop="1" thickBot="1" x14ac:dyDescent="0.25">
      <c r="A1565" s="242"/>
      <c r="B1565" s="184"/>
      <c r="C1565" s="235"/>
      <c r="D1565" s="235"/>
      <c r="E1565" s="243"/>
      <c r="I1565" s="235"/>
      <c r="J1565" s="244"/>
      <c r="L1565" s="182"/>
      <c r="M1565" s="235"/>
      <c r="N1565" s="246"/>
      <c r="O1565" s="246"/>
      <c r="P1565" s="247"/>
      <c r="R1565" s="248"/>
      <c r="Y1565" s="249"/>
      <c r="Z1565" s="250"/>
      <c r="AB1565" s="251"/>
      <c r="AD1565" s="251"/>
      <c r="AF1565" s="251"/>
      <c r="AI1565" s="235"/>
      <c r="AN1565" s="245"/>
      <c r="AO1565" s="245"/>
      <c r="AP1565" s="245"/>
    </row>
    <row r="1566" spans="1:42" s="167" customFormat="1" thickTop="1" thickBot="1" x14ac:dyDescent="0.25">
      <c r="A1566" s="242"/>
      <c r="B1566" s="184"/>
      <c r="C1566" s="235"/>
      <c r="D1566" s="235"/>
      <c r="E1566" s="243"/>
      <c r="I1566" s="235"/>
      <c r="J1566" s="244"/>
      <c r="L1566" s="182"/>
      <c r="M1566" s="235"/>
      <c r="N1566" s="246"/>
      <c r="O1566" s="246"/>
      <c r="P1566" s="247"/>
      <c r="R1566" s="248"/>
      <c r="Y1566" s="249"/>
      <c r="Z1566" s="250"/>
      <c r="AB1566" s="251"/>
      <c r="AD1566" s="251"/>
      <c r="AF1566" s="251"/>
      <c r="AI1566" s="235"/>
      <c r="AN1566" s="245"/>
      <c r="AO1566" s="245"/>
      <c r="AP1566" s="245"/>
    </row>
    <row r="1567" spans="1:42" s="167" customFormat="1" thickTop="1" thickBot="1" x14ac:dyDescent="0.25">
      <c r="A1567" s="242"/>
      <c r="B1567" s="184"/>
      <c r="C1567" s="235"/>
      <c r="D1567" s="235"/>
      <c r="E1567" s="243"/>
      <c r="I1567" s="235"/>
      <c r="J1567" s="244"/>
      <c r="L1567" s="182"/>
      <c r="M1567" s="235"/>
      <c r="N1567" s="246"/>
      <c r="O1567" s="246"/>
      <c r="P1567" s="247"/>
      <c r="R1567" s="248"/>
      <c r="Y1567" s="249"/>
      <c r="Z1567" s="250"/>
      <c r="AB1567" s="251"/>
      <c r="AD1567" s="251"/>
      <c r="AF1567" s="251"/>
      <c r="AI1567" s="235"/>
      <c r="AN1567" s="245"/>
      <c r="AO1567" s="245"/>
      <c r="AP1567" s="245"/>
    </row>
    <row r="1568" spans="1:42" s="167" customFormat="1" thickTop="1" thickBot="1" x14ac:dyDescent="0.25">
      <c r="A1568" s="242"/>
      <c r="B1568" s="184"/>
      <c r="C1568" s="235"/>
      <c r="D1568" s="235"/>
      <c r="E1568" s="243"/>
      <c r="I1568" s="235"/>
      <c r="J1568" s="244"/>
      <c r="L1568" s="182"/>
      <c r="M1568" s="235"/>
      <c r="N1568" s="246"/>
      <c r="O1568" s="246"/>
      <c r="P1568" s="247"/>
      <c r="R1568" s="248"/>
      <c r="Y1568" s="249"/>
      <c r="Z1568" s="250"/>
      <c r="AB1568" s="251"/>
      <c r="AD1568" s="251"/>
      <c r="AF1568" s="251"/>
      <c r="AI1568" s="235"/>
      <c r="AN1568" s="245"/>
      <c r="AO1568" s="245"/>
      <c r="AP1568" s="245"/>
    </row>
    <row r="1569" spans="1:42" s="167" customFormat="1" thickTop="1" thickBot="1" x14ac:dyDescent="0.25">
      <c r="A1569" s="242"/>
      <c r="B1569" s="184"/>
      <c r="C1569" s="235"/>
      <c r="D1569" s="235"/>
      <c r="E1569" s="243"/>
      <c r="I1569" s="235"/>
      <c r="J1569" s="244"/>
      <c r="L1569" s="182"/>
      <c r="M1569" s="235"/>
      <c r="N1569" s="246"/>
      <c r="O1569" s="246"/>
      <c r="P1569" s="247"/>
      <c r="R1569" s="248"/>
      <c r="Y1569" s="249"/>
      <c r="Z1569" s="250"/>
      <c r="AB1569" s="251"/>
      <c r="AD1569" s="251"/>
      <c r="AF1569" s="251"/>
      <c r="AI1569" s="235"/>
      <c r="AN1569" s="245"/>
      <c r="AO1569" s="245"/>
      <c r="AP1569" s="245"/>
    </row>
    <row r="1570" spans="1:42" s="167" customFormat="1" thickTop="1" thickBot="1" x14ac:dyDescent="0.25">
      <c r="A1570" s="242"/>
      <c r="B1570" s="184"/>
      <c r="C1570" s="235"/>
      <c r="D1570" s="235"/>
      <c r="E1570" s="243"/>
      <c r="I1570" s="235"/>
      <c r="J1570" s="244"/>
      <c r="L1570" s="182"/>
      <c r="M1570" s="235"/>
      <c r="N1570" s="246"/>
      <c r="O1570" s="246"/>
      <c r="P1570" s="247"/>
      <c r="R1570" s="248"/>
      <c r="Y1570" s="249"/>
      <c r="Z1570" s="250"/>
      <c r="AB1570" s="251"/>
      <c r="AD1570" s="251"/>
      <c r="AF1570" s="251"/>
      <c r="AI1570" s="235"/>
      <c r="AN1570" s="245"/>
      <c r="AO1570" s="245"/>
      <c r="AP1570" s="245"/>
    </row>
    <row r="1571" spans="1:42" s="167" customFormat="1" thickTop="1" thickBot="1" x14ac:dyDescent="0.25">
      <c r="A1571" s="242"/>
      <c r="B1571" s="184"/>
      <c r="C1571" s="235"/>
      <c r="D1571" s="235"/>
      <c r="E1571" s="243"/>
      <c r="I1571" s="235"/>
      <c r="J1571" s="244"/>
      <c r="L1571" s="182"/>
      <c r="M1571" s="235"/>
      <c r="N1571" s="246"/>
      <c r="O1571" s="246"/>
      <c r="P1571" s="247"/>
      <c r="R1571" s="248"/>
      <c r="Y1571" s="249"/>
      <c r="Z1571" s="250"/>
      <c r="AB1571" s="251"/>
      <c r="AD1571" s="251"/>
      <c r="AF1571" s="251"/>
      <c r="AI1571" s="235"/>
      <c r="AN1571" s="245"/>
      <c r="AO1571" s="245"/>
      <c r="AP1571" s="245"/>
    </row>
    <row r="1572" spans="1:42" s="167" customFormat="1" thickTop="1" thickBot="1" x14ac:dyDescent="0.25">
      <c r="A1572" s="242"/>
      <c r="B1572" s="184"/>
      <c r="C1572" s="235"/>
      <c r="D1572" s="235"/>
      <c r="E1572" s="243"/>
      <c r="I1572" s="235"/>
      <c r="J1572" s="244"/>
      <c r="L1572" s="182"/>
      <c r="M1572" s="235"/>
      <c r="N1572" s="246"/>
      <c r="O1572" s="246"/>
      <c r="P1572" s="247"/>
      <c r="R1572" s="248"/>
      <c r="Y1572" s="249"/>
      <c r="Z1572" s="250"/>
      <c r="AB1572" s="251"/>
      <c r="AD1572" s="251"/>
      <c r="AF1572" s="251"/>
      <c r="AI1572" s="235"/>
      <c r="AN1572" s="245"/>
      <c r="AO1572" s="245"/>
      <c r="AP1572" s="245"/>
    </row>
    <row r="1573" spans="1:42" s="167" customFormat="1" thickTop="1" thickBot="1" x14ac:dyDescent="0.25">
      <c r="A1573" s="242"/>
      <c r="B1573" s="184"/>
      <c r="C1573" s="235"/>
      <c r="D1573" s="235"/>
      <c r="E1573" s="243"/>
      <c r="I1573" s="235"/>
      <c r="J1573" s="244"/>
      <c r="L1573" s="182"/>
      <c r="M1573" s="235"/>
      <c r="N1573" s="246"/>
      <c r="O1573" s="246"/>
      <c r="P1573" s="247"/>
      <c r="R1573" s="248"/>
      <c r="Y1573" s="249"/>
      <c r="Z1573" s="250"/>
      <c r="AB1573" s="251"/>
      <c r="AD1573" s="251"/>
      <c r="AF1573" s="251"/>
      <c r="AI1573" s="235"/>
      <c r="AN1573" s="245"/>
      <c r="AO1573" s="245"/>
      <c r="AP1573" s="245"/>
    </row>
    <row r="1574" spans="1:42" s="167" customFormat="1" thickTop="1" thickBot="1" x14ac:dyDescent="0.25">
      <c r="A1574" s="242"/>
      <c r="B1574" s="184"/>
      <c r="C1574" s="235"/>
      <c r="D1574" s="235"/>
      <c r="E1574" s="243"/>
      <c r="I1574" s="235"/>
      <c r="J1574" s="244"/>
      <c r="L1574" s="182"/>
      <c r="M1574" s="235"/>
      <c r="N1574" s="246"/>
      <c r="O1574" s="246"/>
      <c r="P1574" s="247"/>
      <c r="R1574" s="248"/>
      <c r="Y1574" s="249"/>
      <c r="Z1574" s="250"/>
      <c r="AB1574" s="251"/>
      <c r="AD1574" s="251"/>
      <c r="AF1574" s="251"/>
      <c r="AI1574" s="235"/>
      <c r="AN1574" s="245"/>
      <c r="AO1574" s="245"/>
      <c r="AP1574" s="245"/>
    </row>
    <row r="1575" spans="1:42" s="167" customFormat="1" thickTop="1" thickBot="1" x14ac:dyDescent="0.25">
      <c r="A1575" s="242"/>
      <c r="B1575" s="184"/>
      <c r="C1575" s="235"/>
      <c r="D1575" s="235"/>
      <c r="E1575" s="243"/>
      <c r="I1575" s="235"/>
      <c r="J1575" s="244"/>
      <c r="L1575" s="182"/>
      <c r="M1575" s="235"/>
      <c r="N1575" s="246"/>
      <c r="O1575" s="246"/>
      <c r="P1575" s="247"/>
      <c r="R1575" s="248"/>
      <c r="Y1575" s="249"/>
      <c r="Z1575" s="250"/>
      <c r="AB1575" s="251"/>
      <c r="AD1575" s="251"/>
      <c r="AF1575" s="251"/>
      <c r="AI1575" s="235"/>
      <c r="AN1575" s="245"/>
      <c r="AO1575" s="245"/>
      <c r="AP1575" s="245"/>
    </row>
    <row r="1576" spans="1:42" s="167" customFormat="1" thickTop="1" thickBot="1" x14ac:dyDescent="0.25">
      <c r="A1576" s="242"/>
      <c r="B1576" s="184"/>
      <c r="C1576" s="235"/>
      <c r="D1576" s="235"/>
      <c r="E1576" s="243"/>
      <c r="I1576" s="235"/>
      <c r="J1576" s="244"/>
      <c r="L1576" s="182"/>
      <c r="M1576" s="235"/>
      <c r="N1576" s="246"/>
      <c r="O1576" s="246"/>
      <c r="P1576" s="247"/>
      <c r="R1576" s="248"/>
      <c r="Y1576" s="249"/>
      <c r="Z1576" s="250"/>
      <c r="AB1576" s="251"/>
      <c r="AD1576" s="251"/>
      <c r="AF1576" s="251"/>
      <c r="AI1576" s="235"/>
      <c r="AN1576" s="245"/>
      <c r="AO1576" s="245"/>
      <c r="AP1576" s="245"/>
    </row>
    <row r="1577" spans="1:42" s="167" customFormat="1" thickTop="1" thickBot="1" x14ac:dyDescent="0.25">
      <c r="A1577" s="242"/>
      <c r="B1577" s="184"/>
      <c r="C1577" s="235"/>
      <c r="D1577" s="235"/>
      <c r="E1577" s="243"/>
      <c r="I1577" s="235"/>
      <c r="J1577" s="244"/>
      <c r="L1577" s="182"/>
      <c r="M1577" s="235"/>
      <c r="N1577" s="246"/>
      <c r="O1577" s="246"/>
      <c r="P1577" s="247"/>
      <c r="R1577" s="248"/>
      <c r="Y1577" s="249"/>
      <c r="Z1577" s="250"/>
      <c r="AB1577" s="251"/>
      <c r="AD1577" s="251"/>
      <c r="AF1577" s="251"/>
      <c r="AI1577" s="235"/>
      <c r="AN1577" s="245"/>
      <c r="AO1577" s="245"/>
      <c r="AP1577" s="245"/>
    </row>
    <row r="1578" spans="1:42" s="167" customFormat="1" thickTop="1" thickBot="1" x14ac:dyDescent="0.25">
      <c r="A1578" s="242"/>
      <c r="B1578" s="184"/>
      <c r="C1578" s="235"/>
      <c r="D1578" s="235"/>
      <c r="E1578" s="243"/>
      <c r="I1578" s="235"/>
      <c r="J1578" s="244"/>
      <c r="L1578" s="182"/>
      <c r="M1578" s="235"/>
      <c r="N1578" s="246"/>
      <c r="O1578" s="246"/>
      <c r="P1578" s="247"/>
      <c r="R1578" s="248"/>
      <c r="Y1578" s="249"/>
      <c r="Z1578" s="250"/>
      <c r="AB1578" s="251"/>
      <c r="AD1578" s="251"/>
      <c r="AF1578" s="251"/>
      <c r="AI1578" s="235"/>
      <c r="AN1578" s="245"/>
      <c r="AO1578" s="245"/>
      <c r="AP1578" s="245"/>
    </row>
    <row r="1579" spans="1:42" s="167" customFormat="1" thickTop="1" thickBot="1" x14ac:dyDescent="0.25">
      <c r="A1579" s="242"/>
      <c r="B1579" s="184"/>
      <c r="C1579" s="235"/>
      <c r="D1579" s="235"/>
      <c r="E1579" s="243"/>
      <c r="I1579" s="235"/>
      <c r="J1579" s="244"/>
      <c r="L1579" s="182"/>
      <c r="M1579" s="235"/>
      <c r="N1579" s="246"/>
      <c r="O1579" s="246"/>
      <c r="P1579" s="247"/>
      <c r="R1579" s="248"/>
      <c r="Y1579" s="249"/>
      <c r="Z1579" s="250"/>
      <c r="AB1579" s="251"/>
      <c r="AD1579" s="251"/>
      <c r="AF1579" s="251"/>
      <c r="AI1579" s="235"/>
      <c r="AN1579" s="245"/>
      <c r="AO1579" s="245"/>
      <c r="AP1579" s="245"/>
    </row>
    <row r="1580" spans="1:42" s="167" customFormat="1" thickTop="1" thickBot="1" x14ac:dyDescent="0.25">
      <c r="A1580" s="242"/>
      <c r="B1580" s="184"/>
      <c r="C1580" s="235"/>
      <c r="D1580" s="235"/>
      <c r="E1580" s="243"/>
      <c r="I1580" s="235"/>
      <c r="J1580" s="244"/>
      <c r="L1580" s="182"/>
      <c r="M1580" s="235"/>
      <c r="N1580" s="246"/>
      <c r="O1580" s="246"/>
      <c r="P1580" s="247"/>
      <c r="R1580" s="248"/>
      <c r="Y1580" s="249"/>
      <c r="Z1580" s="250"/>
      <c r="AB1580" s="251"/>
      <c r="AD1580" s="251"/>
      <c r="AF1580" s="251"/>
      <c r="AI1580" s="235"/>
      <c r="AN1580" s="245"/>
      <c r="AO1580" s="245"/>
      <c r="AP1580" s="245"/>
    </row>
    <row r="1581" spans="1:42" s="167" customFormat="1" thickTop="1" thickBot="1" x14ac:dyDescent="0.25">
      <c r="A1581" s="242"/>
      <c r="B1581" s="184"/>
      <c r="C1581" s="235"/>
      <c r="D1581" s="235"/>
      <c r="E1581" s="243"/>
      <c r="I1581" s="235"/>
      <c r="J1581" s="244"/>
      <c r="L1581" s="182"/>
      <c r="M1581" s="235"/>
      <c r="N1581" s="246"/>
      <c r="O1581" s="246"/>
      <c r="P1581" s="247"/>
      <c r="R1581" s="248"/>
      <c r="Y1581" s="249"/>
      <c r="Z1581" s="250"/>
      <c r="AB1581" s="251"/>
      <c r="AD1581" s="251"/>
      <c r="AF1581" s="251"/>
      <c r="AI1581" s="235"/>
      <c r="AN1581" s="245"/>
      <c r="AO1581" s="245"/>
      <c r="AP1581" s="245"/>
    </row>
    <row r="1582" spans="1:42" s="167" customFormat="1" thickTop="1" thickBot="1" x14ac:dyDescent="0.25">
      <c r="A1582" s="242"/>
      <c r="B1582" s="184"/>
      <c r="C1582" s="235"/>
      <c r="D1582" s="235"/>
      <c r="E1582" s="243"/>
      <c r="I1582" s="235"/>
      <c r="J1582" s="244"/>
      <c r="L1582" s="182"/>
      <c r="M1582" s="235"/>
      <c r="N1582" s="246"/>
      <c r="O1582" s="246"/>
      <c r="P1582" s="247"/>
      <c r="R1582" s="248"/>
      <c r="Y1582" s="249"/>
      <c r="Z1582" s="250"/>
      <c r="AB1582" s="251"/>
      <c r="AD1582" s="251"/>
      <c r="AF1582" s="251"/>
      <c r="AI1582" s="235"/>
      <c r="AN1582" s="245"/>
      <c r="AO1582" s="245"/>
      <c r="AP1582" s="245"/>
    </row>
    <row r="1583" spans="1:42" s="167" customFormat="1" thickTop="1" thickBot="1" x14ac:dyDescent="0.25">
      <c r="A1583" s="242"/>
      <c r="B1583" s="184"/>
      <c r="C1583" s="235"/>
      <c r="D1583" s="235"/>
      <c r="E1583" s="243"/>
      <c r="I1583" s="235"/>
      <c r="J1583" s="244"/>
      <c r="L1583" s="182"/>
      <c r="M1583" s="235"/>
      <c r="N1583" s="246"/>
      <c r="O1583" s="246"/>
      <c r="P1583" s="247"/>
      <c r="R1583" s="248"/>
      <c r="Y1583" s="249"/>
      <c r="Z1583" s="250"/>
      <c r="AB1583" s="251"/>
      <c r="AD1583" s="251"/>
      <c r="AF1583" s="251"/>
      <c r="AI1583" s="235"/>
      <c r="AN1583" s="245"/>
      <c r="AO1583" s="245"/>
      <c r="AP1583" s="245"/>
    </row>
    <row r="1584" spans="1:42" s="167" customFormat="1" thickTop="1" thickBot="1" x14ac:dyDescent="0.25">
      <c r="A1584" s="242"/>
      <c r="B1584" s="184"/>
      <c r="C1584" s="235"/>
      <c r="D1584" s="235"/>
      <c r="E1584" s="243"/>
      <c r="I1584" s="235"/>
      <c r="J1584" s="244"/>
      <c r="L1584" s="182"/>
      <c r="M1584" s="235"/>
      <c r="N1584" s="246"/>
      <c r="O1584" s="246"/>
      <c r="P1584" s="247"/>
      <c r="R1584" s="248"/>
      <c r="Y1584" s="249"/>
      <c r="Z1584" s="250"/>
      <c r="AB1584" s="251"/>
      <c r="AD1584" s="251"/>
      <c r="AF1584" s="251"/>
      <c r="AI1584" s="235"/>
      <c r="AN1584" s="245"/>
      <c r="AO1584" s="245"/>
      <c r="AP1584" s="245"/>
    </row>
    <row r="1585" spans="1:42" s="167" customFormat="1" thickTop="1" thickBot="1" x14ac:dyDescent="0.25">
      <c r="A1585" s="242"/>
      <c r="B1585" s="184"/>
      <c r="C1585" s="235"/>
      <c r="D1585" s="235"/>
      <c r="E1585" s="243"/>
      <c r="I1585" s="235"/>
      <c r="J1585" s="244"/>
      <c r="L1585" s="182"/>
      <c r="M1585" s="235"/>
      <c r="N1585" s="246"/>
      <c r="O1585" s="246"/>
      <c r="P1585" s="247"/>
      <c r="R1585" s="248"/>
      <c r="Y1585" s="249"/>
      <c r="Z1585" s="250"/>
      <c r="AB1585" s="251"/>
      <c r="AD1585" s="251"/>
      <c r="AF1585" s="251"/>
      <c r="AI1585" s="235"/>
      <c r="AN1585" s="245"/>
      <c r="AO1585" s="245"/>
      <c r="AP1585" s="245"/>
    </row>
    <row r="1586" spans="1:42" s="167" customFormat="1" thickTop="1" thickBot="1" x14ac:dyDescent="0.25">
      <c r="A1586" s="242"/>
      <c r="B1586" s="184"/>
      <c r="C1586" s="235"/>
      <c r="D1586" s="235"/>
      <c r="E1586" s="243"/>
      <c r="I1586" s="235"/>
      <c r="J1586" s="244"/>
      <c r="L1586" s="182"/>
      <c r="M1586" s="235"/>
      <c r="N1586" s="246"/>
      <c r="O1586" s="246"/>
      <c r="P1586" s="247"/>
      <c r="R1586" s="248"/>
      <c r="Y1586" s="249"/>
      <c r="Z1586" s="250"/>
      <c r="AB1586" s="251"/>
      <c r="AD1586" s="251"/>
      <c r="AF1586" s="251"/>
      <c r="AI1586" s="235"/>
      <c r="AN1586" s="245"/>
      <c r="AO1586" s="245"/>
      <c r="AP1586" s="245"/>
    </row>
    <row r="1587" spans="1:42" s="167" customFormat="1" thickTop="1" thickBot="1" x14ac:dyDescent="0.25">
      <c r="A1587" s="242"/>
      <c r="B1587" s="184"/>
      <c r="C1587" s="235"/>
      <c r="D1587" s="235"/>
      <c r="E1587" s="243"/>
      <c r="I1587" s="235"/>
      <c r="J1587" s="244"/>
      <c r="L1587" s="182"/>
      <c r="M1587" s="235"/>
      <c r="N1587" s="246"/>
      <c r="O1587" s="246"/>
      <c r="P1587" s="247"/>
      <c r="R1587" s="248"/>
      <c r="Y1587" s="249"/>
      <c r="Z1587" s="250"/>
      <c r="AB1587" s="251"/>
      <c r="AD1587" s="251"/>
      <c r="AF1587" s="251"/>
      <c r="AI1587" s="235"/>
      <c r="AN1587" s="245"/>
      <c r="AO1587" s="245"/>
      <c r="AP1587" s="245"/>
    </row>
    <row r="1588" spans="1:42" s="167" customFormat="1" thickTop="1" thickBot="1" x14ac:dyDescent="0.25">
      <c r="A1588" s="242"/>
      <c r="B1588" s="184"/>
      <c r="C1588" s="235"/>
      <c r="D1588" s="235"/>
      <c r="E1588" s="243"/>
      <c r="I1588" s="235"/>
      <c r="J1588" s="244"/>
      <c r="L1588" s="182"/>
      <c r="M1588" s="235"/>
      <c r="N1588" s="246"/>
      <c r="O1588" s="246"/>
      <c r="P1588" s="247"/>
      <c r="R1588" s="248"/>
      <c r="Y1588" s="249"/>
      <c r="Z1588" s="250"/>
      <c r="AB1588" s="251"/>
      <c r="AD1588" s="251"/>
      <c r="AF1588" s="251"/>
      <c r="AI1588" s="235"/>
      <c r="AN1588" s="245"/>
      <c r="AO1588" s="245"/>
      <c r="AP1588" s="245"/>
    </row>
    <row r="1589" spans="1:42" s="167" customFormat="1" thickTop="1" thickBot="1" x14ac:dyDescent="0.25">
      <c r="A1589" s="242"/>
      <c r="B1589" s="184"/>
      <c r="C1589" s="235"/>
      <c r="D1589" s="235"/>
      <c r="E1589" s="243"/>
      <c r="I1589" s="235"/>
      <c r="J1589" s="244"/>
      <c r="L1589" s="182"/>
      <c r="M1589" s="235"/>
      <c r="N1589" s="246"/>
      <c r="O1589" s="246"/>
      <c r="P1589" s="247"/>
      <c r="R1589" s="248"/>
      <c r="Y1589" s="249"/>
      <c r="Z1589" s="250"/>
      <c r="AB1589" s="251"/>
      <c r="AD1589" s="251"/>
      <c r="AF1589" s="251"/>
      <c r="AI1589" s="235"/>
      <c r="AN1589" s="245"/>
      <c r="AO1589" s="245"/>
      <c r="AP1589" s="245"/>
    </row>
    <row r="1590" spans="1:42" s="167" customFormat="1" thickTop="1" thickBot="1" x14ac:dyDescent="0.25">
      <c r="A1590" s="242"/>
      <c r="B1590" s="184"/>
      <c r="C1590" s="235"/>
      <c r="D1590" s="235"/>
      <c r="E1590" s="243"/>
      <c r="I1590" s="235"/>
      <c r="J1590" s="244"/>
      <c r="L1590" s="182"/>
      <c r="M1590" s="235"/>
      <c r="N1590" s="246"/>
      <c r="O1590" s="246"/>
      <c r="P1590" s="247"/>
      <c r="R1590" s="248"/>
      <c r="Y1590" s="249"/>
      <c r="Z1590" s="250"/>
      <c r="AB1590" s="251"/>
      <c r="AD1590" s="251"/>
      <c r="AF1590" s="251"/>
      <c r="AI1590" s="235"/>
      <c r="AN1590" s="245"/>
      <c r="AO1590" s="245"/>
      <c r="AP1590" s="245"/>
    </row>
    <row r="1591" spans="1:42" s="167" customFormat="1" thickTop="1" thickBot="1" x14ac:dyDescent="0.25">
      <c r="A1591" s="242"/>
      <c r="B1591" s="184"/>
      <c r="C1591" s="235"/>
      <c r="D1591" s="235"/>
      <c r="E1591" s="243"/>
      <c r="I1591" s="235"/>
      <c r="J1591" s="244"/>
      <c r="L1591" s="182"/>
      <c r="M1591" s="235"/>
      <c r="N1591" s="246"/>
      <c r="O1591" s="246"/>
      <c r="P1591" s="247"/>
      <c r="R1591" s="248"/>
      <c r="Y1591" s="249"/>
      <c r="Z1591" s="250"/>
      <c r="AB1591" s="251"/>
      <c r="AD1591" s="251"/>
      <c r="AF1591" s="251"/>
      <c r="AI1591" s="235"/>
      <c r="AN1591" s="245"/>
      <c r="AO1591" s="245"/>
      <c r="AP1591" s="245"/>
    </row>
    <row r="1592" spans="1:42" s="167" customFormat="1" thickTop="1" thickBot="1" x14ac:dyDescent="0.25">
      <c r="A1592" s="242"/>
      <c r="B1592" s="184"/>
      <c r="C1592" s="235"/>
      <c r="D1592" s="235"/>
      <c r="E1592" s="243"/>
      <c r="I1592" s="235"/>
      <c r="J1592" s="244"/>
      <c r="L1592" s="182"/>
      <c r="M1592" s="235"/>
      <c r="N1592" s="246"/>
      <c r="O1592" s="246"/>
      <c r="P1592" s="247"/>
      <c r="R1592" s="248"/>
      <c r="Y1592" s="249"/>
      <c r="Z1592" s="250"/>
      <c r="AB1592" s="251"/>
      <c r="AD1592" s="251"/>
      <c r="AF1592" s="251"/>
      <c r="AI1592" s="235"/>
      <c r="AN1592" s="245"/>
      <c r="AO1592" s="245"/>
      <c r="AP1592" s="245"/>
    </row>
    <row r="1593" spans="1:42" s="167" customFormat="1" thickTop="1" thickBot="1" x14ac:dyDescent="0.25">
      <c r="A1593" s="242"/>
      <c r="B1593" s="184"/>
      <c r="C1593" s="235"/>
      <c r="D1593" s="235"/>
      <c r="E1593" s="243"/>
      <c r="I1593" s="235"/>
      <c r="J1593" s="244"/>
      <c r="L1593" s="182"/>
      <c r="M1593" s="235"/>
      <c r="N1593" s="246"/>
      <c r="O1593" s="246"/>
      <c r="P1593" s="247"/>
      <c r="R1593" s="248"/>
      <c r="Y1593" s="249"/>
      <c r="Z1593" s="250"/>
      <c r="AB1593" s="251"/>
      <c r="AD1593" s="251"/>
      <c r="AF1593" s="251"/>
      <c r="AI1593" s="235"/>
      <c r="AN1593" s="245"/>
      <c r="AO1593" s="245"/>
      <c r="AP1593" s="245"/>
    </row>
    <row r="1594" spans="1:42" s="167" customFormat="1" thickTop="1" thickBot="1" x14ac:dyDescent="0.25">
      <c r="A1594" s="242"/>
      <c r="B1594" s="184"/>
      <c r="C1594" s="235"/>
      <c r="D1594" s="235"/>
      <c r="E1594" s="243"/>
      <c r="I1594" s="235"/>
      <c r="J1594" s="244"/>
      <c r="L1594" s="182"/>
      <c r="M1594" s="235"/>
      <c r="N1594" s="246"/>
      <c r="O1594" s="246"/>
      <c r="P1594" s="247"/>
      <c r="R1594" s="248"/>
      <c r="Y1594" s="249"/>
      <c r="Z1594" s="250"/>
      <c r="AB1594" s="251"/>
      <c r="AD1594" s="251"/>
      <c r="AF1594" s="251"/>
      <c r="AI1594" s="235"/>
      <c r="AN1594" s="245"/>
      <c r="AO1594" s="245"/>
      <c r="AP1594" s="245"/>
    </row>
    <row r="1595" spans="1:42" s="167" customFormat="1" thickTop="1" thickBot="1" x14ac:dyDescent="0.25">
      <c r="A1595" s="242"/>
      <c r="B1595" s="184"/>
      <c r="C1595" s="235"/>
      <c r="D1595" s="235"/>
      <c r="E1595" s="243"/>
      <c r="I1595" s="235"/>
      <c r="J1595" s="244"/>
      <c r="L1595" s="182"/>
      <c r="M1595" s="235"/>
      <c r="N1595" s="246"/>
      <c r="O1595" s="246"/>
      <c r="P1595" s="247"/>
      <c r="R1595" s="248"/>
      <c r="Y1595" s="249"/>
      <c r="Z1595" s="250"/>
      <c r="AB1595" s="251"/>
      <c r="AD1595" s="251"/>
      <c r="AF1595" s="251"/>
      <c r="AI1595" s="235"/>
      <c r="AN1595" s="245"/>
      <c r="AO1595" s="245"/>
      <c r="AP1595" s="245"/>
    </row>
    <row r="1596" spans="1:42" s="167" customFormat="1" thickTop="1" thickBot="1" x14ac:dyDescent="0.25">
      <c r="A1596" s="242"/>
      <c r="B1596" s="184"/>
      <c r="C1596" s="235"/>
      <c r="D1596" s="235"/>
      <c r="E1596" s="243"/>
      <c r="I1596" s="235"/>
      <c r="J1596" s="244"/>
      <c r="L1596" s="182"/>
      <c r="M1596" s="235"/>
      <c r="N1596" s="246"/>
      <c r="O1596" s="246"/>
      <c r="P1596" s="247"/>
      <c r="R1596" s="248"/>
      <c r="Y1596" s="249"/>
      <c r="Z1596" s="250"/>
      <c r="AB1596" s="251"/>
      <c r="AD1596" s="251"/>
      <c r="AF1596" s="251"/>
      <c r="AI1596" s="235"/>
      <c r="AN1596" s="245"/>
      <c r="AO1596" s="245"/>
      <c r="AP1596" s="245"/>
    </row>
    <row r="1597" spans="1:42" s="167" customFormat="1" thickTop="1" thickBot="1" x14ac:dyDescent="0.25">
      <c r="A1597" s="242"/>
      <c r="B1597" s="184"/>
      <c r="C1597" s="235"/>
      <c r="D1597" s="235"/>
      <c r="E1597" s="243"/>
      <c r="I1597" s="235"/>
      <c r="J1597" s="244"/>
      <c r="L1597" s="182"/>
      <c r="M1597" s="235"/>
      <c r="N1597" s="246"/>
      <c r="O1597" s="246"/>
      <c r="P1597" s="247"/>
      <c r="R1597" s="248"/>
      <c r="Y1597" s="249"/>
      <c r="Z1597" s="250"/>
      <c r="AB1597" s="251"/>
      <c r="AD1597" s="251"/>
      <c r="AF1597" s="251"/>
      <c r="AI1597" s="235"/>
      <c r="AN1597" s="245"/>
      <c r="AO1597" s="245"/>
      <c r="AP1597" s="245"/>
    </row>
    <row r="1598" spans="1:42" s="167" customFormat="1" thickTop="1" thickBot="1" x14ac:dyDescent="0.25">
      <c r="A1598" s="242"/>
      <c r="B1598" s="184"/>
      <c r="C1598" s="235"/>
      <c r="D1598" s="235"/>
      <c r="E1598" s="243"/>
      <c r="I1598" s="235"/>
      <c r="J1598" s="244"/>
      <c r="L1598" s="182"/>
      <c r="M1598" s="235"/>
      <c r="N1598" s="246"/>
      <c r="O1598" s="246"/>
      <c r="P1598" s="247"/>
      <c r="R1598" s="248"/>
      <c r="Y1598" s="249"/>
      <c r="Z1598" s="250"/>
      <c r="AB1598" s="251"/>
      <c r="AD1598" s="251"/>
      <c r="AF1598" s="251"/>
      <c r="AI1598" s="235"/>
      <c r="AN1598" s="245"/>
      <c r="AO1598" s="245"/>
      <c r="AP1598" s="245"/>
    </row>
    <row r="1599" spans="1:42" s="167" customFormat="1" thickTop="1" thickBot="1" x14ac:dyDescent="0.25">
      <c r="A1599" s="242"/>
      <c r="B1599" s="184"/>
      <c r="C1599" s="235"/>
      <c r="D1599" s="235"/>
      <c r="E1599" s="243"/>
      <c r="I1599" s="235"/>
      <c r="J1599" s="244"/>
      <c r="L1599" s="182"/>
      <c r="M1599" s="235"/>
      <c r="N1599" s="246"/>
      <c r="O1599" s="246"/>
      <c r="P1599" s="247"/>
      <c r="R1599" s="248"/>
      <c r="Y1599" s="249"/>
      <c r="Z1599" s="250"/>
      <c r="AB1599" s="251"/>
      <c r="AD1599" s="251"/>
      <c r="AF1599" s="251"/>
      <c r="AI1599" s="235"/>
      <c r="AN1599" s="245"/>
      <c r="AO1599" s="245"/>
      <c r="AP1599" s="245"/>
    </row>
    <row r="1600" spans="1:42" s="167" customFormat="1" thickTop="1" thickBot="1" x14ac:dyDescent="0.25">
      <c r="A1600" s="242"/>
      <c r="B1600" s="184"/>
      <c r="C1600" s="235"/>
      <c r="D1600" s="235"/>
      <c r="E1600" s="243"/>
      <c r="I1600" s="235"/>
      <c r="J1600" s="244"/>
      <c r="L1600" s="182"/>
      <c r="M1600" s="235"/>
      <c r="N1600" s="246"/>
      <c r="O1600" s="246"/>
      <c r="P1600" s="247"/>
      <c r="R1600" s="248"/>
      <c r="Y1600" s="249"/>
      <c r="Z1600" s="250"/>
      <c r="AB1600" s="251"/>
      <c r="AD1600" s="251"/>
      <c r="AF1600" s="251"/>
      <c r="AI1600" s="235"/>
      <c r="AN1600" s="245"/>
      <c r="AO1600" s="245"/>
      <c r="AP1600" s="245"/>
    </row>
    <row r="1601" spans="1:42" s="167" customFormat="1" thickTop="1" thickBot="1" x14ac:dyDescent="0.25">
      <c r="A1601" s="242"/>
      <c r="B1601" s="184"/>
      <c r="C1601" s="235"/>
      <c r="D1601" s="235"/>
      <c r="E1601" s="243"/>
      <c r="I1601" s="235"/>
      <c r="J1601" s="244"/>
      <c r="L1601" s="182"/>
      <c r="M1601" s="235"/>
      <c r="N1601" s="246"/>
      <c r="O1601" s="246"/>
      <c r="P1601" s="247"/>
      <c r="R1601" s="248"/>
      <c r="Y1601" s="249"/>
      <c r="Z1601" s="250"/>
      <c r="AB1601" s="251"/>
      <c r="AD1601" s="251"/>
      <c r="AF1601" s="251"/>
      <c r="AI1601" s="235"/>
      <c r="AN1601" s="245"/>
      <c r="AO1601" s="245"/>
      <c r="AP1601" s="245"/>
    </row>
    <row r="1602" spans="1:42" s="167" customFormat="1" thickTop="1" thickBot="1" x14ac:dyDescent="0.25">
      <c r="A1602" s="242"/>
      <c r="B1602" s="184"/>
      <c r="C1602" s="235"/>
      <c r="D1602" s="235"/>
      <c r="E1602" s="243"/>
      <c r="I1602" s="235"/>
      <c r="J1602" s="244"/>
      <c r="L1602" s="182"/>
      <c r="M1602" s="235"/>
      <c r="N1602" s="246"/>
      <c r="O1602" s="246"/>
      <c r="P1602" s="247"/>
      <c r="R1602" s="248"/>
      <c r="Y1602" s="249"/>
      <c r="Z1602" s="250"/>
      <c r="AB1602" s="251"/>
      <c r="AD1602" s="251"/>
      <c r="AF1602" s="251"/>
      <c r="AI1602" s="235"/>
      <c r="AN1602" s="245"/>
      <c r="AO1602" s="245"/>
      <c r="AP1602" s="245"/>
    </row>
    <row r="1603" spans="1:42" s="167" customFormat="1" thickTop="1" thickBot="1" x14ac:dyDescent="0.25">
      <c r="A1603" s="242"/>
      <c r="B1603" s="184"/>
      <c r="C1603" s="235"/>
      <c r="D1603" s="235"/>
      <c r="E1603" s="243"/>
      <c r="I1603" s="235"/>
      <c r="J1603" s="244"/>
      <c r="L1603" s="182"/>
      <c r="M1603" s="235"/>
      <c r="N1603" s="246"/>
      <c r="O1603" s="246"/>
      <c r="P1603" s="247"/>
      <c r="R1603" s="248"/>
      <c r="Y1603" s="249"/>
      <c r="Z1603" s="250"/>
      <c r="AB1603" s="251"/>
      <c r="AD1603" s="251"/>
      <c r="AF1603" s="251"/>
      <c r="AI1603" s="235"/>
      <c r="AN1603" s="245"/>
      <c r="AO1603" s="245"/>
      <c r="AP1603" s="245"/>
    </row>
    <row r="1604" spans="1:42" s="167" customFormat="1" thickTop="1" thickBot="1" x14ac:dyDescent="0.25">
      <c r="A1604" s="242"/>
      <c r="B1604" s="184"/>
      <c r="C1604" s="235"/>
      <c r="D1604" s="235"/>
      <c r="E1604" s="243"/>
      <c r="I1604" s="235"/>
      <c r="J1604" s="244"/>
      <c r="L1604" s="182"/>
      <c r="M1604" s="235"/>
      <c r="N1604" s="246"/>
      <c r="O1604" s="246"/>
      <c r="P1604" s="247"/>
      <c r="R1604" s="248"/>
      <c r="Y1604" s="249"/>
      <c r="Z1604" s="250"/>
      <c r="AB1604" s="251"/>
      <c r="AD1604" s="251"/>
      <c r="AF1604" s="251"/>
      <c r="AI1604" s="235"/>
      <c r="AN1604" s="245"/>
      <c r="AO1604" s="245"/>
      <c r="AP1604" s="245"/>
    </row>
    <row r="1605" spans="1:42" s="167" customFormat="1" thickTop="1" thickBot="1" x14ac:dyDescent="0.25">
      <c r="A1605" s="242"/>
      <c r="B1605" s="184"/>
      <c r="C1605" s="235"/>
      <c r="D1605" s="235"/>
      <c r="E1605" s="243"/>
      <c r="I1605" s="235"/>
      <c r="J1605" s="244"/>
      <c r="L1605" s="182"/>
      <c r="M1605" s="235"/>
      <c r="N1605" s="246"/>
      <c r="O1605" s="246"/>
      <c r="P1605" s="247"/>
      <c r="R1605" s="248"/>
      <c r="Y1605" s="249"/>
      <c r="Z1605" s="250"/>
      <c r="AB1605" s="251"/>
      <c r="AD1605" s="251"/>
      <c r="AF1605" s="251"/>
      <c r="AI1605" s="235"/>
      <c r="AN1605" s="245"/>
      <c r="AO1605" s="245"/>
      <c r="AP1605" s="245"/>
    </row>
    <row r="1606" spans="1:42" s="167" customFormat="1" thickTop="1" thickBot="1" x14ac:dyDescent="0.25">
      <c r="A1606" s="242"/>
      <c r="B1606" s="184"/>
      <c r="C1606" s="235"/>
      <c r="D1606" s="235"/>
      <c r="E1606" s="243"/>
      <c r="I1606" s="235"/>
      <c r="J1606" s="244"/>
      <c r="L1606" s="182"/>
      <c r="M1606" s="235"/>
      <c r="N1606" s="246"/>
      <c r="O1606" s="246"/>
      <c r="P1606" s="247"/>
      <c r="R1606" s="248"/>
      <c r="Y1606" s="249"/>
      <c r="Z1606" s="250"/>
      <c r="AB1606" s="251"/>
      <c r="AD1606" s="251"/>
      <c r="AF1606" s="251"/>
      <c r="AI1606" s="235"/>
      <c r="AN1606" s="245"/>
      <c r="AO1606" s="245"/>
      <c r="AP1606" s="245"/>
    </row>
    <row r="1607" spans="1:42" s="167" customFormat="1" thickTop="1" thickBot="1" x14ac:dyDescent="0.25">
      <c r="A1607" s="242"/>
      <c r="B1607" s="184"/>
      <c r="C1607" s="235"/>
      <c r="D1607" s="235"/>
      <c r="E1607" s="243"/>
      <c r="I1607" s="235"/>
      <c r="J1607" s="244"/>
      <c r="L1607" s="182"/>
      <c r="M1607" s="235"/>
      <c r="N1607" s="246"/>
      <c r="O1607" s="246"/>
      <c r="P1607" s="247"/>
      <c r="R1607" s="248"/>
      <c r="Y1607" s="249"/>
      <c r="Z1607" s="250"/>
      <c r="AB1607" s="251"/>
      <c r="AD1607" s="251"/>
      <c r="AF1607" s="251"/>
      <c r="AI1607" s="235"/>
      <c r="AN1607" s="245"/>
      <c r="AO1607" s="245"/>
      <c r="AP1607" s="245"/>
    </row>
    <row r="1608" spans="1:42" s="167" customFormat="1" thickTop="1" thickBot="1" x14ac:dyDescent="0.25">
      <c r="A1608" s="242"/>
      <c r="B1608" s="184"/>
      <c r="C1608" s="235"/>
      <c r="D1608" s="235"/>
      <c r="E1608" s="243"/>
      <c r="I1608" s="235"/>
      <c r="J1608" s="244"/>
      <c r="L1608" s="182"/>
      <c r="M1608" s="235"/>
      <c r="N1608" s="246"/>
      <c r="O1608" s="246"/>
      <c r="P1608" s="247"/>
      <c r="R1608" s="248"/>
      <c r="Y1608" s="249"/>
      <c r="Z1608" s="250"/>
      <c r="AB1608" s="251"/>
      <c r="AD1608" s="251"/>
      <c r="AF1608" s="251"/>
      <c r="AI1608" s="235"/>
      <c r="AN1608" s="245"/>
      <c r="AO1608" s="245"/>
      <c r="AP1608" s="245"/>
    </row>
    <row r="1609" spans="1:42" s="167" customFormat="1" thickTop="1" thickBot="1" x14ac:dyDescent="0.25">
      <c r="A1609" s="242"/>
      <c r="B1609" s="184"/>
      <c r="C1609" s="235"/>
      <c r="D1609" s="235"/>
      <c r="E1609" s="243"/>
      <c r="I1609" s="235"/>
      <c r="J1609" s="244"/>
      <c r="L1609" s="182"/>
      <c r="M1609" s="235"/>
      <c r="N1609" s="246"/>
      <c r="O1609" s="246"/>
      <c r="P1609" s="247"/>
      <c r="R1609" s="248"/>
      <c r="Y1609" s="249"/>
      <c r="Z1609" s="250"/>
      <c r="AB1609" s="251"/>
      <c r="AD1609" s="251"/>
      <c r="AF1609" s="251"/>
      <c r="AI1609" s="235"/>
      <c r="AN1609" s="245"/>
      <c r="AO1609" s="245"/>
      <c r="AP1609" s="245"/>
    </row>
    <row r="1610" spans="1:42" s="167" customFormat="1" thickTop="1" thickBot="1" x14ac:dyDescent="0.25">
      <c r="A1610" s="242"/>
      <c r="B1610" s="184"/>
      <c r="C1610" s="235"/>
      <c r="D1610" s="235"/>
      <c r="E1610" s="243"/>
      <c r="I1610" s="235"/>
      <c r="J1610" s="244"/>
      <c r="L1610" s="182"/>
      <c r="M1610" s="235"/>
      <c r="N1610" s="246"/>
      <c r="O1610" s="246"/>
      <c r="P1610" s="247"/>
      <c r="R1610" s="248"/>
      <c r="Y1610" s="249"/>
      <c r="Z1610" s="250"/>
      <c r="AB1610" s="251"/>
      <c r="AD1610" s="251"/>
      <c r="AF1610" s="251"/>
      <c r="AI1610" s="235"/>
      <c r="AN1610" s="245"/>
      <c r="AO1610" s="245"/>
      <c r="AP1610" s="245"/>
    </row>
    <row r="1611" spans="1:42" s="167" customFormat="1" thickTop="1" thickBot="1" x14ac:dyDescent="0.25">
      <c r="A1611" s="242"/>
      <c r="B1611" s="184"/>
      <c r="C1611" s="235"/>
      <c r="D1611" s="235"/>
      <c r="E1611" s="243"/>
      <c r="I1611" s="235"/>
      <c r="J1611" s="244"/>
      <c r="L1611" s="182"/>
      <c r="M1611" s="235"/>
      <c r="N1611" s="246"/>
      <c r="O1611" s="246"/>
      <c r="P1611" s="247"/>
      <c r="R1611" s="248"/>
      <c r="Y1611" s="249"/>
      <c r="Z1611" s="250"/>
      <c r="AB1611" s="251"/>
      <c r="AD1611" s="251"/>
      <c r="AF1611" s="251"/>
      <c r="AI1611" s="235"/>
      <c r="AN1611" s="245"/>
      <c r="AO1611" s="245"/>
      <c r="AP1611" s="245"/>
    </row>
    <row r="1612" spans="1:42" s="167" customFormat="1" thickTop="1" thickBot="1" x14ac:dyDescent="0.25">
      <c r="A1612" s="242"/>
      <c r="B1612" s="184"/>
      <c r="C1612" s="235"/>
      <c r="D1612" s="235"/>
      <c r="E1612" s="243"/>
      <c r="I1612" s="235"/>
      <c r="J1612" s="244"/>
      <c r="L1612" s="182"/>
      <c r="M1612" s="235"/>
      <c r="N1612" s="246"/>
      <c r="O1612" s="246"/>
      <c r="P1612" s="247"/>
      <c r="R1612" s="248"/>
      <c r="Y1612" s="249"/>
      <c r="Z1612" s="250"/>
      <c r="AB1612" s="251"/>
      <c r="AD1612" s="251"/>
      <c r="AF1612" s="251"/>
      <c r="AI1612" s="235"/>
      <c r="AN1612" s="245"/>
      <c r="AO1612" s="245"/>
      <c r="AP1612" s="245"/>
    </row>
    <row r="1613" spans="1:42" s="167" customFormat="1" thickTop="1" thickBot="1" x14ac:dyDescent="0.25">
      <c r="A1613" s="242"/>
      <c r="B1613" s="184"/>
      <c r="C1613" s="235"/>
      <c r="D1613" s="235"/>
      <c r="E1613" s="243"/>
      <c r="I1613" s="235"/>
      <c r="J1613" s="244"/>
      <c r="L1613" s="182"/>
      <c r="M1613" s="235"/>
      <c r="N1613" s="246"/>
      <c r="O1613" s="246"/>
      <c r="P1613" s="247"/>
      <c r="R1613" s="248"/>
      <c r="Y1613" s="249"/>
      <c r="Z1613" s="250"/>
      <c r="AB1613" s="251"/>
      <c r="AD1613" s="251"/>
      <c r="AF1613" s="251"/>
      <c r="AI1613" s="235"/>
      <c r="AN1613" s="245"/>
      <c r="AO1613" s="245"/>
      <c r="AP1613" s="245"/>
    </row>
    <row r="1614" spans="1:42" s="167" customFormat="1" thickTop="1" thickBot="1" x14ac:dyDescent="0.25">
      <c r="A1614" s="242"/>
      <c r="B1614" s="184"/>
      <c r="C1614" s="235"/>
      <c r="D1614" s="235"/>
      <c r="E1614" s="243"/>
      <c r="I1614" s="235"/>
      <c r="J1614" s="244"/>
      <c r="L1614" s="182"/>
      <c r="M1614" s="235"/>
      <c r="N1614" s="246"/>
      <c r="O1614" s="246"/>
      <c r="P1614" s="247"/>
      <c r="R1614" s="248"/>
      <c r="Y1614" s="249"/>
      <c r="Z1614" s="250"/>
      <c r="AB1614" s="251"/>
      <c r="AD1614" s="251"/>
      <c r="AF1614" s="251"/>
      <c r="AI1614" s="235"/>
      <c r="AN1614" s="245"/>
      <c r="AO1614" s="245"/>
      <c r="AP1614" s="245"/>
    </row>
    <row r="1615" spans="1:42" s="167" customFormat="1" thickTop="1" thickBot="1" x14ac:dyDescent="0.25">
      <c r="A1615" s="242"/>
      <c r="B1615" s="184"/>
      <c r="C1615" s="235"/>
      <c r="D1615" s="235"/>
      <c r="E1615" s="243"/>
      <c r="I1615" s="235"/>
      <c r="J1615" s="244"/>
      <c r="L1615" s="182"/>
      <c r="M1615" s="235"/>
      <c r="N1615" s="246"/>
      <c r="O1615" s="246"/>
      <c r="P1615" s="247"/>
      <c r="R1615" s="248"/>
      <c r="Y1615" s="249"/>
      <c r="Z1615" s="250"/>
      <c r="AB1615" s="251"/>
      <c r="AD1615" s="251"/>
      <c r="AF1615" s="251"/>
      <c r="AI1615" s="235"/>
      <c r="AN1615" s="245"/>
      <c r="AO1615" s="245"/>
      <c r="AP1615" s="245"/>
    </row>
    <row r="1616" spans="1:42" s="167" customFormat="1" thickTop="1" thickBot="1" x14ac:dyDescent="0.25">
      <c r="A1616" s="242"/>
      <c r="B1616" s="184"/>
      <c r="C1616" s="235"/>
      <c r="D1616" s="235"/>
      <c r="E1616" s="243"/>
      <c r="I1616" s="235"/>
      <c r="J1616" s="244"/>
      <c r="L1616" s="182"/>
      <c r="M1616" s="235"/>
      <c r="N1616" s="246"/>
      <c r="O1616" s="246"/>
      <c r="P1616" s="247"/>
      <c r="R1616" s="248"/>
      <c r="Y1616" s="249"/>
      <c r="Z1616" s="250"/>
      <c r="AB1616" s="251"/>
      <c r="AD1616" s="251"/>
      <c r="AF1616" s="251"/>
      <c r="AI1616" s="235"/>
      <c r="AN1616" s="245"/>
      <c r="AO1616" s="245"/>
      <c r="AP1616" s="245"/>
    </row>
    <row r="1617" spans="1:42" s="167" customFormat="1" thickTop="1" thickBot="1" x14ac:dyDescent="0.25">
      <c r="A1617" s="242"/>
      <c r="B1617" s="184"/>
      <c r="C1617" s="235"/>
      <c r="D1617" s="235"/>
      <c r="E1617" s="243"/>
      <c r="I1617" s="235"/>
      <c r="J1617" s="244"/>
      <c r="L1617" s="182"/>
      <c r="M1617" s="235"/>
      <c r="N1617" s="246"/>
      <c r="O1617" s="246"/>
      <c r="P1617" s="247"/>
      <c r="R1617" s="248"/>
      <c r="Y1617" s="249"/>
      <c r="Z1617" s="250"/>
      <c r="AB1617" s="251"/>
      <c r="AD1617" s="251"/>
      <c r="AF1617" s="251"/>
      <c r="AI1617" s="235"/>
      <c r="AN1617" s="245"/>
      <c r="AO1617" s="245"/>
      <c r="AP1617" s="245"/>
    </row>
    <row r="1618" spans="1:42" s="167" customFormat="1" thickTop="1" thickBot="1" x14ac:dyDescent="0.25">
      <c r="A1618" s="242"/>
      <c r="B1618" s="184"/>
      <c r="C1618" s="235"/>
      <c r="D1618" s="235"/>
      <c r="E1618" s="243"/>
      <c r="I1618" s="235"/>
      <c r="J1618" s="244"/>
      <c r="L1618" s="182"/>
      <c r="M1618" s="235"/>
      <c r="N1618" s="246"/>
      <c r="O1618" s="246"/>
      <c r="P1618" s="247"/>
      <c r="R1618" s="248"/>
      <c r="Y1618" s="249"/>
      <c r="Z1618" s="250"/>
      <c r="AB1618" s="251"/>
      <c r="AD1618" s="251"/>
      <c r="AF1618" s="251"/>
      <c r="AI1618" s="235"/>
      <c r="AN1618" s="245"/>
      <c r="AO1618" s="245"/>
      <c r="AP1618" s="245"/>
    </row>
    <row r="1619" spans="1:42" s="167" customFormat="1" thickTop="1" thickBot="1" x14ac:dyDescent="0.25">
      <c r="A1619" s="242"/>
      <c r="B1619" s="184"/>
      <c r="C1619" s="235"/>
      <c r="D1619" s="235"/>
      <c r="E1619" s="243"/>
      <c r="I1619" s="235"/>
      <c r="J1619" s="244"/>
      <c r="L1619" s="182"/>
      <c r="M1619" s="235"/>
      <c r="N1619" s="246"/>
      <c r="O1619" s="246"/>
      <c r="P1619" s="247"/>
      <c r="R1619" s="248"/>
      <c r="Y1619" s="249"/>
      <c r="Z1619" s="250"/>
      <c r="AB1619" s="251"/>
      <c r="AD1619" s="251"/>
      <c r="AF1619" s="251"/>
      <c r="AI1619" s="235"/>
      <c r="AN1619" s="245"/>
      <c r="AO1619" s="245"/>
      <c r="AP1619" s="245"/>
    </row>
    <row r="1620" spans="1:42" s="167" customFormat="1" thickTop="1" thickBot="1" x14ac:dyDescent="0.25">
      <c r="A1620" s="242"/>
      <c r="B1620" s="184"/>
      <c r="C1620" s="235"/>
      <c r="D1620" s="235"/>
      <c r="E1620" s="243"/>
      <c r="I1620" s="235"/>
      <c r="J1620" s="244"/>
      <c r="L1620" s="182"/>
      <c r="M1620" s="235"/>
      <c r="N1620" s="246"/>
      <c r="O1620" s="246"/>
      <c r="P1620" s="247"/>
      <c r="R1620" s="248"/>
      <c r="Y1620" s="249"/>
      <c r="Z1620" s="250"/>
      <c r="AB1620" s="251"/>
      <c r="AD1620" s="251"/>
      <c r="AF1620" s="251"/>
      <c r="AI1620" s="235"/>
      <c r="AN1620" s="245"/>
      <c r="AO1620" s="245"/>
      <c r="AP1620" s="245"/>
    </row>
    <row r="1621" spans="1:42" s="167" customFormat="1" thickTop="1" thickBot="1" x14ac:dyDescent="0.25">
      <c r="A1621" s="242"/>
      <c r="B1621" s="184"/>
      <c r="C1621" s="235"/>
      <c r="D1621" s="235"/>
      <c r="E1621" s="243"/>
      <c r="I1621" s="235"/>
      <c r="J1621" s="244"/>
      <c r="L1621" s="182"/>
      <c r="M1621" s="235"/>
      <c r="N1621" s="246"/>
      <c r="O1621" s="246"/>
      <c r="P1621" s="247"/>
      <c r="R1621" s="248"/>
      <c r="Y1621" s="249"/>
      <c r="Z1621" s="250"/>
      <c r="AB1621" s="251"/>
      <c r="AD1621" s="251"/>
      <c r="AF1621" s="251"/>
      <c r="AI1621" s="235"/>
      <c r="AN1621" s="245"/>
      <c r="AO1621" s="245"/>
      <c r="AP1621" s="245"/>
    </row>
    <row r="1622" spans="1:42" s="167" customFormat="1" thickTop="1" thickBot="1" x14ac:dyDescent="0.25">
      <c r="A1622" s="242"/>
      <c r="B1622" s="184"/>
      <c r="C1622" s="235"/>
      <c r="D1622" s="235"/>
      <c r="E1622" s="243"/>
      <c r="I1622" s="235"/>
      <c r="J1622" s="244"/>
      <c r="L1622" s="182"/>
      <c r="M1622" s="235"/>
      <c r="N1622" s="246"/>
      <c r="O1622" s="246"/>
      <c r="P1622" s="247"/>
      <c r="R1622" s="248"/>
      <c r="Y1622" s="249"/>
      <c r="Z1622" s="250"/>
      <c r="AB1622" s="251"/>
      <c r="AD1622" s="251"/>
      <c r="AF1622" s="251"/>
      <c r="AI1622" s="235"/>
      <c r="AN1622" s="245"/>
      <c r="AO1622" s="245"/>
      <c r="AP1622" s="245"/>
    </row>
    <row r="1623" spans="1:42" s="167" customFormat="1" thickTop="1" thickBot="1" x14ac:dyDescent="0.25">
      <c r="A1623" s="242"/>
      <c r="B1623" s="184"/>
      <c r="C1623" s="235"/>
      <c r="D1623" s="235"/>
      <c r="E1623" s="243"/>
      <c r="I1623" s="235"/>
      <c r="J1623" s="244"/>
      <c r="L1623" s="182"/>
      <c r="M1623" s="235"/>
      <c r="N1623" s="246"/>
      <c r="O1623" s="246"/>
      <c r="P1623" s="247"/>
      <c r="R1623" s="248"/>
      <c r="Y1623" s="249"/>
      <c r="Z1623" s="250"/>
      <c r="AB1623" s="251"/>
      <c r="AD1623" s="251"/>
      <c r="AF1623" s="251"/>
      <c r="AI1623" s="235"/>
      <c r="AN1623" s="245"/>
      <c r="AO1623" s="245"/>
      <c r="AP1623" s="245"/>
    </row>
    <row r="1624" spans="1:42" s="167" customFormat="1" thickTop="1" thickBot="1" x14ac:dyDescent="0.25">
      <c r="A1624" s="242"/>
      <c r="B1624" s="184"/>
      <c r="C1624" s="235"/>
      <c r="D1624" s="235"/>
      <c r="E1624" s="243"/>
      <c r="I1624" s="235"/>
      <c r="J1624" s="244"/>
      <c r="L1624" s="182"/>
      <c r="M1624" s="235"/>
      <c r="N1624" s="246"/>
      <c r="O1624" s="246"/>
      <c r="P1624" s="247"/>
      <c r="R1624" s="248"/>
      <c r="Y1624" s="249"/>
      <c r="Z1624" s="250"/>
      <c r="AB1624" s="251"/>
      <c r="AD1624" s="251"/>
      <c r="AF1624" s="251"/>
      <c r="AI1624" s="235"/>
      <c r="AN1624" s="245"/>
      <c r="AO1624" s="245"/>
      <c r="AP1624" s="245"/>
    </row>
    <row r="1625" spans="1:42" s="167" customFormat="1" thickTop="1" thickBot="1" x14ac:dyDescent="0.25">
      <c r="A1625" s="242"/>
      <c r="B1625" s="184"/>
      <c r="C1625" s="235"/>
      <c r="D1625" s="235"/>
      <c r="E1625" s="243"/>
      <c r="I1625" s="235"/>
      <c r="J1625" s="244"/>
      <c r="L1625" s="182"/>
      <c r="M1625" s="235"/>
      <c r="N1625" s="246"/>
      <c r="O1625" s="246"/>
      <c r="P1625" s="247"/>
      <c r="R1625" s="248"/>
      <c r="Y1625" s="249"/>
      <c r="Z1625" s="250"/>
      <c r="AB1625" s="251"/>
      <c r="AD1625" s="251"/>
      <c r="AF1625" s="251"/>
      <c r="AI1625" s="235"/>
      <c r="AN1625" s="245"/>
      <c r="AO1625" s="245"/>
      <c r="AP1625" s="245"/>
    </row>
    <row r="1626" spans="1:42" s="167" customFormat="1" thickTop="1" thickBot="1" x14ac:dyDescent="0.25">
      <c r="A1626" s="242"/>
      <c r="B1626" s="184"/>
      <c r="C1626" s="235"/>
      <c r="D1626" s="235"/>
      <c r="E1626" s="243"/>
      <c r="I1626" s="235"/>
      <c r="J1626" s="244"/>
      <c r="L1626" s="182"/>
      <c r="M1626" s="235"/>
      <c r="N1626" s="246"/>
      <c r="O1626" s="246"/>
      <c r="P1626" s="247"/>
      <c r="R1626" s="248"/>
      <c r="Y1626" s="249"/>
      <c r="Z1626" s="250"/>
      <c r="AB1626" s="251"/>
      <c r="AD1626" s="251"/>
      <c r="AF1626" s="251"/>
      <c r="AI1626" s="235"/>
      <c r="AN1626" s="245"/>
      <c r="AO1626" s="245"/>
      <c r="AP1626" s="245"/>
    </row>
    <row r="1627" spans="1:42" s="167" customFormat="1" thickTop="1" thickBot="1" x14ac:dyDescent="0.25">
      <c r="A1627" s="242"/>
      <c r="B1627" s="184"/>
      <c r="C1627" s="235"/>
      <c r="D1627" s="235"/>
      <c r="E1627" s="243"/>
      <c r="I1627" s="235"/>
      <c r="J1627" s="244"/>
      <c r="L1627" s="182"/>
      <c r="M1627" s="235"/>
      <c r="N1627" s="246"/>
      <c r="O1627" s="246"/>
      <c r="P1627" s="247"/>
      <c r="R1627" s="248"/>
      <c r="Y1627" s="249"/>
      <c r="Z1627" s="250"/>
      <c r="AB1627" s="251"/>
      <c r="AD1627" s="251"/>
      <c r="AF1627" s="251"/>
      <c r="AI1627" s="235"/>
      <c r="AN1627" s="245"/>
      <c r="AO1627" s="245"/>
      <c r="AP1627" s="245"/>
    </row>
    <row r="1628" spans="1:42" s="167" customFormat="1" thickTop="1" thickBot="1" x14ac:dyDescent="0.25">
      <c r="A1628" s="242"/>
      <c r="B1628" s="184"/>
      <c r="C1628" s="235"/>
      <c r="D1628" s="235"/>
      <c r="E1628" s="243"/>
      <c r="I1628" s="235"/>
      <c r="J1628" s="244"/>
      <c r="L1628" s="182"/>
      <c r="M1628" s="235"/>
      <c r="N1628" s="246"/>
      <c r="O1628" s="246"/>
      <c r="P1628" s="247"/>
      <c r="R1628" s="248"/>
      <c r="Y1628" s="249"/>
      <c r="Z1628" s="250"/>
      <c r="AB1628" s="251"/>
      <c r="AD1628" s="251"/>
      <c r="AF1628" s="251"/>
      <c r="AI1628" s="235"/>
      <c r="AN1628" s="245"/>
      <c r="AO1628" s="245"/>
      <c r="AP1628" s="245"/>
    </row>
    <row r="1629" spans="1:42" s="167" customFormat="1" thickTop="1" thickBot="1" x14ac:dyDescent="0.25">
      <c r="A1629" s="242"/>
      <c r="B1629" s="184"/>
      <c r="C1629" s="235"/>
      <c r="D1629" s="235"/>
      <c r="E1629" s="243"/>
      <c r="I1629" s="235"/>
      <c r="J1629" s="244"/>
      <c r="L1629" s="182"/>
      <c r="M1629" s="235"/>
      <c r="N1629" s="246"/>
      <c r="O1629" s="246"/>
      <c r="P1629" s="247"/>
      <c r="R1629" s="248"/>
      <c r="Y1629" s="249"/>
      <c r="Z1629" s="250"/>
      <c r="AB1629" s="251"/>
      <c r="AD1629" s="251"/>
      <c r="AF1629" s="251"/>
      <c r="AI1629" s="235"/>
      <c r="AN1629" s="245"/>
      <c r="AO1629" s="245"/>
      <c r="AP1629" s="245"/>
    </row>
    <row r="1630" spans="1:42" s="167" customFormat="1" thickTop="1" thickBot="1" x14ac:dyDescent="0.25">
      <c r="A1630" s="242"/>
      <c r="B1630" s="184"/>
      <c r="C1630" s="235"/>
      <c r="D1630" s="235"/>
      <c r="E1630" s="243"/>
      <c r="I1630" s="235"/>
      <c r="J1630" s="244"/>
      <c r="L1630" s="182"/>
      <c r="M1630" s="235"/>
      <c r="N1630" s="246"/>
      <c r="O1630" s="246"/>
      <c r="P1630" s="247"/>
      <c r="R1630" s="248"/>
      <c r="Y1630" s="249"/>
      <c r="Z1630" s="250"/>
      <c r="AB1630" s="251"/>
      <c r="AD1630" s="251"/>
      <c r="AF1630" s="251"/>
      <c r="AI1630" s="235"/>
      <c r="AN1630" s="245"/>
      <c r="AO1630" s="245"/>
      <c r="AP1630" s="245"/>
    </row>
    <row r="1631" spans="1:42" s="167" customFormat="1" thickTop="1" thickBot="1" x14ac:dyDescent="0.25">
      <c r="A1631" s="242"/>
      <c r="B1631" s="184"/>
      <c r="C1631" s="235"/>
      <c r="D1631" s="235"/>
      <c r="E1631" s="243"/>
      <c r="I1631" s="235"/>
      <c r="J1631" s="244"/>
      <c r="L1631" s="182"/>
      <c r="M1631" s="235"/>
      <c r="N1631" s="246"/>
      <c r="O1631" s="246"/>
      <c r="P1631" s="247"/>
      <c r="R1631" s="248"/>
      <c r="Y1631" s="249"/>
      <c r="Z1631" s="250"/>
      <c r="AB1631" s="251"/>
      <c r="AD1631" s="251"/>
      <c r="AF1631" s="251"/>
      <c r="AI1631" s="235"/>
      <c r="AN1631" s="245"/>
      <c r="AO1631" s="245"/>
      <c r="AP1631" s="245"/>
    </row>
    <row r="1632" spans="1:42" s="167" customFormat="1" thickTop="1" thickBot="1" x14ac:dyDescent="0.25">
      <c r="A1632" s="242"/>
      <c r="B1632" s="184"/>
      <c r="C1632" s="235"/>
      <c r="D1632" s="235"/>
      <c r="E1632" s="243"/>
      <c r="I1632" s="235"/>
      <c r="J1632" s="244"/>
      <c r="L1632" s="182"/>
      <c r="M1632" s="235"/>
      <c r="N1632" s="246"/>
      <c r="O1632" s="246"/>
      <c r="P1632" s="247"/>
      <c r="R1632" s="248"/>
      <c r="Y1632" s="249"/>
      <c r="Z1632" s="250"/>
      <c r="AB1632" s="251"/>
      <c r="AD1632" s="251"/>
      <c r="AF1632" s="251"/>
      <c r="AI1632" s="235"/>
      <c r="AN1632" s="245"/>
      <c r="AO1632" s="245"/>
      <c r="AP1632" s="245"/>
    </row>
    <row r="1633" spans="1:42" s="167" customFormat="1" thickTop="1" thickBot="1" x14ac:dyDescent="0.25">
      <c r="A1633" s="242"/>
      <c r="B1633" s="184"/>
      <c r="C1633" s="235"/>
      <c r="D1633" s="235"/>
      <c r="E1633" s="243"/>
      <c r="I1633" s="235"/>
      <c r="J1633" s="244"/>
      <c r="L1633" s="182"/>
      <c r="M1633" s="235"/>
      <c r="N1633" s="246"/>
      <c r="O1633" s="246"/>
      <c r="P1633" s="247"/>
      <c r="R1633" s="248"/>
      <c r="Y1633" s="249"/>
      <c r="Z1633" s="250"/>
      <c r="AB1633" s="251"/>
      <c r="AD1633" s="251"/>
      <c r="AF1633" s="251"/>
      <c r="AI1633" s="235"/>
      <c r="AN1633" s="245"/>
      <c r="AO1633" s="245"/>
      <c r="AP1633" s="245"/>
    </row>
    <row r="1634" spans="1:42" s="167" customFormat="1" thickTop="1" thickBot="1" x14ac:dyDescent="0.25">
      <c r="A1634" s="242"/>
      <c r="B1634" s="184"/>
      <c r="C1634" s="235"/>
      <c r="D1634" s="235"/>
      <c r="E1634" s="243"/>
      <c r="I1634" s="235"/>
      <c r="J1634" s="244"/>
      <c r="L1634" s="182"/>
      <c r="M1634" s="235"/>
      <c r="N1634" s="246"/>
      <c r="O1634" s="246"/>
      <c r="P1634" s="247"/>
      <c r="R1634" s="248"/>
      <c r="Y1634" s="249"/>
      <c r="Z1634" s="250"/>
      <c r="AB1634" s="251"/>
      <c r="AD1634" s="251"/>
      <c r="AF1634" s="251"/>
      <c r="AI1634" s="235"/>
      <c r="AN1634" s="245"/>
      <c r="AO1634" s="245"/>
      <c r="AP1634" s="245"/>
    </row>
    <row r="1635" spans="1:42" s="167" customFormat="1" thickTop="1" thickBot="1" x14ac:dyDescent="0.25">
      <c r="A1635" s="242"/>
      <c r="B1635" s="184"/>
      <c r="C1635" s="235"/>
      <c r="D1635" s="235"/>
      <c r="E1635" s="243"/>
      <c r="I1635" s="235"/>
      <c r="J1635" s="244"/>
      <c r="L1635" s="182"/>
      <c r="M1635" s="235"/>
      <c r="N1635" s="246"/>
      <c r="O1635" s="246"/>
      <c r="P1635" s="247"/>
      <c r="R1635" s="248"/>
      <c r="Y1635" s="249"/>
      <c r="Z1635" s="250"/>
      <c r="AB1635" s="251"/>
      <c r="AD1635" s="251"/>
      <c r="AF1635" s="251"/>
      <c r="AI1635" s="235"/>
      <c r="AN1635" s="245"/>
      <c r="AO1635" s="245"/>
      <c r="AP1635" s="245"/>
    </row>
    <row r="1636" spans="1:42" s="167" customFormat="1" thickTop="1" thickBot="1" x14ac:dyDescent="0.25">
      <c r="A1636" s="242"/>
      <c r="B1636" s="184"/>
      <c r="C1636" s="235"/>
      <c r="D1636" s="235"/>
      <c r="E1636" s="243"/>
      <c r="I1636" s="235"/>
      <c r="J1636" s="244"/>
      <c r="L1636" s="182"/>
      <c r="M1636" s="235"/>
      <c r="N1636" s="246"/>
      <c r="O1636" s="246"/>
      <c r="P1636" s="247"/>
      <c r="R1636" s="248"/>
      <c r="Y1636" s="249"/>
      <c r="Z1636" s="250"/>
      <c r="AB1636" s="251"/>
      <c r="AD1636" s="251"/>
      <c r="AF1636" s="251"/>
      <c r="AI1636" s="235"/>
      <c r="AN1636" s="245"/>
      <c r="AO1636" s="245"/>
      <c r="AP1636" s="245"/>
    </row>
    <row r="1637" spans="1:42" s="167" customFormat="1" thickTop="1" thickBot="1" x14ac:dyDescent="0.25">
      <c r="A1637" s="242"/>
      <c r="B1637" s="184"/>
      <c r="C1637" s="235"/>
      <c r="D1637" s="235"/>
      <c r="E1637" s="243"/>
      <c r="I1637" s="235"/>
      <c r="J1637" s="244"/>
      <c r="L1637" s="182"/>
      <c r="M1637" s="235"/>
      <c r="N1637" s="246"/>
      <c r="O1637" s="246"/>
      <c r="P1637" s="247"/>
      <c r="R1637" s="248"/>
      <c r="Y1637" s="249"/>
      <c r="Z1637" s="250"/>
      <c r="AB1637" s="251"/>
      <c r="AD1637" s="251"/>
      <c r="AF1637" s="251"/>
      <c r="AI1637" s="235"/>
      <c r="AN1637" s="245"/>
      <c r="AO1637" s="245"/>
      <c r="AP1637" s="245"/>
    </row>
    <row r="1638" spans="1:42" s="167" customFormat="1" thickTop="1" thickBot="1" x14ac:dyDescent="0.25">
      <c r="A1638" s="242"/>
      <c r="B1638" s="184"/>
      <c r="C1638" s="235"/>
      <c r="D1638" s="235"/>
      <c r="E1638" s="243"/>
      <c r="I1638" s="235"/>
      <c r="J1638" s="244"/>
      <c r="L1638" s="182"/>
      <c r="M1638" s="235"/>
      <c r="N1638" s="246"/>
      <c r="O1638" s="246"/>
      <c r="P1638" s="247"/>
      <c r="R1638" s="248"/>
      <c r="Y1638" s="249"/>
      <c r="Z1638" s="250"/>
      <c r="AB1638" s="251"/>
      <c r="AD1638" s="251"/>
      <c r="AF1638" s="251"/>
      <c r="AI1638" s="235"/>
      <c r="AN1638" s="245"/>
      <c r="AO1638" s="245"/>
      <c r="AP1638" s="245"/>
    </row>
    <row r="1639" spans="1:42" s="167" customFormat="1" thickTop="1" thickBot="1" x14ac:dyDescent="0.25">
      <c r="A1639" s="242"/>
      <c r="B1639" s="184"/>
      <c r="C1639" s="235"/>
      <c r="D1639" s="235"/>
      <c r="E1639" s="243"/>
      <c r="I1639" s="235"/>
      <c r="J1639" s="244"/>
      <c r="L1639" s="182"/>
      <c r="M1639" s="235"/>
      <c r="N1639" s="246"/>
      <c r="O1639" s="246"/>
      <c r="P1639" s="247"/>
      <c r="R1639" s="248"/>
      <c r="Y1639" s="249"/>
      <c r="Z1639" s="250"/>
      <c r="AB1639" s="251"/>
      <c r="AD1639" s="251"/>
      <c r="AF1639" s="251"/>
      <c r="AI1639" s="235"/>
      <c r="AN1639" s="245"/>
      <c r="AO1639" s="245"/>
      <c r="AP1639" s="245"/>
    </row>
    <row r="1640" spans="1:42" s="167" customFormat="1" thickTop="1" thickBot="1" x14ac:dyDescent="0.25">
      <c r="A1640" s="242"/>
      <c r="B1640" s="184"/>
      <c r="C1640" s="235"/>
      <c r="D1640" s="235"/>
      <c r="E1640" s="243"/>
      <c r="I1640" s="235"/>
      <c r="J1640" s="244"/>
      <c r="L1640" s="182"/>
      <c r="M1640" s="235"/>
      <c r="N1640" s="246"/>
      <c r="O1640" s="246"/>
      <c r="P1640" s="247"/>
      <c r="R1640" s="248"/>
      <c r="Y1640" s="249"/>
      <c r="Z1640" s="250"/>
      <c r="AB1640" s="251"/>
      <c r="AD1640" s="251"/>
      <c r="AF1640" s="251"/>
      <c r="AI1640" s="235"/>
      <c r="AN1640" s="245"/>
      <c r="AO1640" s="245"/>
      <c r="AP1640" s="245"/>
    </row>
    <row r="1641" spans="1:42" s="167" customFormat="1" thickTop="1" thickBot="1" x14ac:dyDescent="0.25">
      <c r="A1641" s="242"/>
      <c r="B1641" s="184"/>
      <c r="C1641" s="235"/>
      <c r="D1641" s="235"/>
      <c r="E1641" s="243"/>
      <c r="I1641" s="235"/>
      <c r="J1641" s="244"/>
      <c r="L1641" s="182"/>
      <c r="M1641" s="235"/>
      <c r="N1641" s="246"/>
      <c r="O1641" s="246"/>
      <c r="P1641" s="247"/>
      <c r="R1641" s="248"/>
      <c r="Y1641" s="249"/>
      <c r="Z1641" s="250"/>
      <c r="AB1641" s="251"/>
      <c r="AD1641" s="251"/>
      <c r="AF1641" s="251"/>
      <c r="AI1641" s="235"/>
      <c r="AN1641" s="245"/>
      <c r="AO1641" s="245"/>
      <c r="AP1641" s="245"/>
    </row>
    <row r="1642" spans="1:42" s="167" customFormat="1" thickTop="1" thickBot="1" x14ac:dyDescent="0.25">
      <c r="A1642" s="242"/>
      <c r="B1642" s="184"/>
      <c r="C1642" s="235"/>
      <c r="D1642" s="235"/>
      <c r="E1642" s="243"/>
      <c r="I1642" s="235"/>
      <c r="J1642" s="244"/>
      <c r="L1642" s="182"/>
      <c r="M1642" s="235"/>
      <c r="N1642" s="246"/>
      <c r="O1642" s="246"/>
      <c r="P1642" s="247"/>
      <c r="R1642" s="248"/>
      <c r="Y1642" s="249"/>
      <c r="Z1642" s="250"/>
      <c r="AB1642" s="251"/>
      <c r="AD1642" s="251"/>
      <c r="AF1642" s="251"/>
      <c r="AI1642" s="235"/>
      <c r="AN1642" s="245"/>
      <c r="AO1642" s="245"/>
      <c r="AP1642" s="245"/>
    </row>
    <row r="1643" spans="1:42" s="167" customFormat="1" thickTop="1" thickBot="1" x14ac:dyDescent="0.25">
      <c r="A1643" s="242"/>
      <c r="B1643" s="184"/>
      <c r="C1643" s="235"/>
      <c r="D1643" s="235"/>
      <c r="E1643" s="243"/>
      <c r="I1643" s="235"/>
      <c r="J1643" s="244"/>
      <c r="L1643" s="182"/>
      <c r="M1643" s="235"/>
      <c r="N1643" s="246"/>
      <c r="O1643" s="246"/>
      <c r="P1643" s="247"/>
      <c r="R1643" s="248"/>
      <c r="Y1643" s="249"/>
      <c r="Z1643" s="250"/>
      <c r="AB1643" s="251"/>
      <c r="AD1643" s="251"/>
      <c r="AF1643" s="251"/>
      <c r="AI1643" s="235"/>
      <c r="AN1643" s="245"/>
      <c r="AO1643" s="245"/>
      <c r="AP1643" s="245"/>
    </row>
    <row r="1644" spans="1:42" s="167" customFormat="1" thickTop="1" thickBot="1" x14ac:dyDescent="0.25">
      <c r="A1644" s="242"/>
      <c r="B1644" s="184"/>
      <c r="C1644" s="235"/>
      <c r="D1644" s="235"/>
      <c r="E1644" s="243"/>
      <c r="I1644" s="235"/>
      <c r="J1644" s="244"/>
      <c r="L1644" s="182"/>
      <c r="M1644" s="235"/>
      <c r="N1644" s="246"/>
      <c r="O1644" s="246"/>
      <c r="P1644" s="247"/>
      <c r="R1644" s="248"/>
      <c r="Y1644" s="249"/>
      <c r="Z1644" s="250"/>
      <c r="AB1644" s="251"/>
      <c r="AD1644" s="251"/>
      <c r="AF1644" s="251"/>
      <c r="AI1644" s="235"/>
      <c r="AN1644" s="245"/>
      <c r="AO1644" s="245"/>
      <c r="AP1644" s="245"/>
    </row>
    <row r="1645" spans="1:42" s="167" customFormat="1" thickTop="1" thickBot="1" x14ac:dyDescent="0.25">
      <c r="A1645" s="242"/>
      <c r="B1645" s="184"/>
      <c r="C1645" s="235"/>
      <c r="D1645" s="235"/>
      <c r="E1645" s="243"/>
      <c r="I1645" s="235"/>
      <c r="J1645" s="244"/>
      <c r="L1645" s="182"/>
      <c r="M1645" s="235"/>
      <c r="N1645" s="246"/>
      <c r="O1645" s="246"/>
      <c r="P1645" s="247"/>
      <c r="R1645" s="248"/>
      <c r="Y1645" s="249"/>
      <c r="Z1645" s="250"/>
      <c r="AB1645" s="251"/>
      <c r="AD1645" s="251"/>
      <c r="AF1645" s="251"/>
      <c r="AI1645" s="235"/>
      <c r="AN1645" s="245"/>
      <c r="AO1645" s="245"/>
      <c r="AP1645" s="245"/>
    </row>
    <row r="1646" spans="1:42" s="167" customFormat="1" thickTop="1" thickBot="1" x14ac:dyDescent="0.25">
      <c r="A1646" s="242"/>
      <c r="B1646" s="184"/>
      <c r="C1646" s="235"/>
      <c r="D1646" s="235"/>
      <c r="E1646" s="243"/>
      <c r="I1646" s="235"/>
      <c r="J1646" s="244"/>
      <c r="L1646" s="182"/>
      <c r="M1646" s="235"/>
      <c r="N1646" s="246"/>
      <c r="O1646" s="246"/>
      <c r="P1646" s="247"/>
      <c r="R1646" s="248"/>
      <c r="Y1646" s="249"/>
      <c r="Z1646" s="250"/>
      <c r="AB1646" s="251"/>
      <c r="AD1646" s="251"/>
      <c r="AF1646" s="251"/>
      <c r="AI1646" s="235"/>
      <c r="AN1646" s="245"/>
      <c r="AO1646" s="245"/>
      <c r="AP1646" s="245"/>
    </row>
    <row r="1647" spans="1:42" s="167" customFormat="1" thickTop="1" thickBot="1" x14ac:dyDescent="0.25">
      <c r="A1647" s="242"/>
      <c r="B1647" s="184"/>
      <c r="C1647" s="235"/>
      <c r="D1647" s="235"/>
      <c r="E1647" s="243"/>
      <c r="I1647" s="235"/>
      <c r="J1647" s="244"/>
      <c r="L1647" s="182"/>
      <c r="M1647" s="235"/>
      <c r="N1647" s="246"/>
      <c r="O1647" s="246"/>
      <c r="P1647" s="247"/>
      <c r="R1647" s="248"/>
      <c r="Y1647" s="249"/>
      <c r="Z1647" s="250"/>
      <c r="AB1647" s="251"/>
      <c r="AD1647" s="251"/>
      <c r="AF1647" s="251"/>
      <c r="AI1647" s="235"/>
      <c r="AN1647" s="245"/>
      <c r="AO1647" s="245"/>
      <c r="AP1647" s="245"/>
    </row>
    <row r="1648" spans="1:42" s="167" customFormat="1" thickTop="1" thickBot="1" x14ac:dyDescent="0.25">
      <c r="A1648" s="242"/>
      <c r="B1648" s="184"/>
      <c r="C1648" s="235"/>
      <c r="D1648" s="235"/>
      <c r="E1648" s="243"/>
      <c r="I1648" s="235"/>
      <c r="J1648" s="244"/>
      <c r="L1648" s="182"/>
      <c r="M1648" s="235"/>
      <c r="N1648" s="246"/>
      <c r="O1648" s="246"/>
      <c r="P1648" s="247"/>
      <c r="R1648" s="248"/>
      <c r="Y1648" s="249"/>
      <c r="Z1648" s="250"/>
      <c r="AB1648" s="251"/>
      <c r="AD1648" s="251"/>
      <c r="AF1648" s="251"/>
      <c r="AI1648" s="235"/>
      <c r="AN1648" s="245"/>
      <c r="AO1648" s="245"/>
      <c r="AP1648" s="245"/>
    </row>
    <row r="1649" spans="1:42" s="167" customFormat="1" thickTop="1" thickBot="1" x14ac:dyDescent="0.25">
      <c r="A1649" s="242"/>
      <c r="B1649" s="184"/>
      <c r="C1649" s="235"/>
      <c r="D1649" s="235"/>
      <c r="E1649" s="243"/>
      <c r="I1649" s="235"/>
      <c r="J1649" s="244"/>
      <c r="L1649" s="182"/>
      <c r="M1649" s="235"/>
      <c r="N1649" s="246"/>
      <c r="O1649" s="246"/>
      <c r="P1649" s="247"/>
      <c r="R1649" s="248"/>
      <c r="Y1649" s="249"/>
      <c r="Z1649" s="250"/>
      <c r="AB1649" s="251"/>
      <c r="AD1649" s="251"/>
      <c r="AF1649" s="251"/>
      <c r="AI1649" s="235"/>
      <c r="AN1649" s="245"/>
      <c r="AO1649" s="245"/>
      <c r="AP1649" s="245"/>
    </row>
    <row r="1650" spans="1:42" s="167" customFormat="1" thickTop="1" thickBot="1" x14ac:dyDescent="0.25">
      <c r="A1650" s="242"/>
      <c r="B1650" s="184"/>
      <c r="C1650" s="235"/>
      <c r="D1650" s="235"/>
      <c r="E1650" s="243"/>
      <c r="I1650" s="235"/>
      <c r="J1650" s="244"/>
      <c r="L1650" s="182"/>
      <c r="M1650" s="235"/>
      <c r="N1650" s="246"/>
      <c r="O1650" s="246"/>
      <c r="P1650" s="247"/>
      <c r="R1650" s="248"/>
      <c r="Y1650" s="249"/>
      <c r="Z1650" s="250"/>
      <c r="AB1650" s="251"/>
      <c r="AD1650" s="251"/>
      <c r="AF1650" s="251"/>
      <c r="AI1650" s="235"/>
      <c r="AN1650" s="245"/>
      <c r="AO1650" s="245"/>
      <c r="AP1650" s="245"/>
    </row>
    <row r="1651" spans="1:42" s="167" customFormat="1" thickTop="1" thickBot="1" x14ac:dyDescent="0.25">
      <c r="A1651" s="242"/>
      <c r="B1651" s="184"/>
      <c r="C1651" s="235"/>
      <c r="D1651" s="235"/>
      <c r="E1651" s="243"/>
      <c r="I1651" s="235"/>
      <c r="J1651" s="244"/>
      <c r="L1651" s="182"/>
      <c r="M1651" s="235"/>
      <c r="N1651" s="246"/>
      <c r="O1651" s="246"/>
      <c r="P1651" s="247"/>
      <c r="R1651" s="248"/>
      <c r="Y1651" s="249"/>
      <c r="Z1651" s="250"/>
      <c r="AB1651" s="251"/>
      <c r="AD1651" s="251"/>
      <c r="AF1651" s="251"/>
      <c r="AI1651" s="235"/>
      <c r="AN1651" s="245"/>
      <c r="AO1651" s="245"/>
      <c r="AP1651" s="245"/>
    </row>
    <row r="1652" spans="1:42" s="167" customFormat="1" thickTop="1" thickBot="1" x14ac:dyDescent="0.25">
      <c r="A1652" s="242"/>
      <c r="B1652" s="184"/>
      <c r="C1652" s="235"/>
      <c r="D1652" s="235"/>
      <c r="E1652" s="243"/>
      <c r="I1652" s="235"/>
      <c r="J1652" s="244"/>
      <c r="L1652" s="182"/>
      <c r="M1652" s="235"/>
      <c r="N1652" s="246"/>
      <c r="O1652" s="246"/>
      <c r="P1652" s="247"/>
      <c r="R1652" s="248"/>
      <c r="Y1652" s="249"/>
      <c r="Z1652" s="250"/>
      <c r="AB1652" s="251"/>
      <c r="AD1652" s="251"/>
      <c r="AF1652" s="251"/>
      <c r="AI1652" s="235"/>
      <c r="AN1652" s="245"/>
      <c r="AO1652" s="245"/>
      <c r="AP1652" s="245"/>
    </row>
    <row r="1653" spans="1:42" s="167" customFormat="1" thickTop="1" thickBot="1" x14ac:dyDescent="0.25">
      <c r="A1653" s="242"/>
      <c r="B1653" s="184"/>
      <c r="C1653" s="235"/>
      <c r="D1653" s="235"/>
      <c r="E1653" s="243"/>
      <c r="I1653" s="235"/>
      <c r="J1653" s="244"/>
      <c r="L1653" s="182"/>
      <c r="M1653" s="235"/>
      <c r="N1653" s="246"/>
      <c r="O1653" s="246"/>
      <c r="P1653" s="247"/>
      <c r="R1653" s="248"/>
      <c r="Y1653" s="249"/>
      <c r="Z1653" s="250"/>
      <c r="AB1653" s="251"/>
      <c r="AD1653" s="251"/>
      <c r="AF1653" s="251"/>
      <c r="AI1653" s="235"/>
      <c r="AN1653" s="245"/>
      <c r="AO1653" s="245"/>
      <c r="AP1653" s="245"/>
    </row>
    <row r="1654" spans="1:42" s="167" customFormat="1" thickTop="1" thickBot="1" x14ac:dyDescent="0.25">
      <c r="A1654" s="242"/>
      <c r="B1654" s="184"/>
      <c r="C1654" s="235"/>
      <c r="D1654" s="235"/>
      <c r="E1654" s="243"/>
      <c r="I1654" s="235"/>
      <c r="J1654" s="244"/>
      <c r="L1654" s="182"/>
      <c r="M1654" s="235"/>
      <c r="N1654" s="246"/>
      <c r="O1654" s="246"/>
      <c r="P1654" s="247"/>
      <c r="R1654" s="248"/>
      <c r="Y1654" s="249"/>
      <c r="Z1654" s="250"/>
      <c r="AB1654" s="251"/>
      <c r="AD1654" s="251"/>
      <c r="AF1654" s="251"/>
      <c r="AI1654" s="235"/>
      <c r="AN1654" s="245"/>
      <c r="AO1654" s="245"/>
      <c r="AP1654" s="245"/>
    </row>
    <row r="1655" spans="1:42" s="167" customFormat="1" thickTop="1" thickBot="1" x14ac:dyDescent="0.25">
      <c r="A1655" s="242"/>
      <c r="B1655" s="184"/>
      <c r="C1655" s="235"/>
      <c r="D1655" s="235"/>
      <c r="E1655" s="243"/>
      <c r="I1655" s="235"/>
      <c r="J1655" s="244"/>
      <c r="L1655" s="182"/>
      <c r="M1655" s="235"/>
      <c r="N1655" s="246"/>
      <c r="O1655" s="246"/>
      <c r="P1655" s="247"/>
      <c r="R1655" s="248"/>
      <c r="Y1655" s="249"/>
      <c r="Z1655" s="250"/>
      <c r="AB1655" s="251"/>
      <c r="AD1655" s="251"/>
      <c r="AF1655" s="251"/>
      <c r="AI1655" s="235"/>
      <c r="AN1655" s="245"/>
      <c r="AO1655" s="245"/>
      <c r="AP1655" s="245"/>
    </row>
    <row r="1656" spans="1:42" s="167" customFormat="1" thickTop="1" thickBot="1" x14ac:dyDescent="0.25">
      <c r="A1656" s="242"/>
      <c r="B1656" s="184"/>
      <c r="C1656" s="235"/>
      <c r="D1656" s="235"/>
      <c r="E1656" s="243"/>
      <c r="I1656" s="235"/>
      <c r="J1656" s="244"/>
      <c r="L1656" s="182"/>
      <c r="M1656" s="235"/>
      <c r="N1656" s="246"/>
      <c r="O1656" s="246"/>
      <c r="P1656" s="247"/>
      <c r="R1656" s="248"/>
      <c r="Y1656" s="249"/>
      <c r="Z1656" s="250"/>
      <c r="AB1656" s="251"/>
      <c r="AD1656" s="251"/>
      <c r="AF1656" s="251"/>
      <c r="AI1656" s="235"/>
      <c r="AN1656" s="245"/>
      <c r="AO1656" s="245"/>
      <c r="AP1656" s="245"/>
    </row>
    <row r="1657" spans="1:42" s="167" customFormat="1" thickTop="1" thickBot="1" x14ac:dyDescent="0.25">
      <c r="A1657" s="242"/>
      <c r="B1657" s="184"/>
      <c r="C1657" s="235"/>
      <c r="D1657" s="235"/>
      <c r="E1657" s="243"/>
      <c r="I1657" s="235"/>
      <c r="J1657" s="244"/>
      <c r="L1657" s="182"/>
      <c r="M1657" s="235"/>
      <c r="N1657" s="246"/>
      <c r="O1657" s="246"/>
      <c r="P1657" s="247"/>
      <c r="R1657" s="248"/>
      <c r="Y1657" s="249"/>
      <c r="Z1657" s="250"/>
      <c r="AB1657" s="251"/>
      <c r="AD1657" s="251"/>
      <c r="AF1657" s="251"/>
      <c r="AI1657" s="235"/>
      <c r="AN1657" s="245"/>
      <c r="AO1657" s="245"/>
      <c r="AP1657" s="245"/>
    </row>
    <row r="1658" spans="1:42" s="167" customFormat="1" thickTop="1" thickBot="1" x14ac:dyDescent="0.25">
      <c r="A1658" s="242"/>
      <c r="B1658" s="184"/>
      <c r="C1658" s="235"/>
      <c r="D1658" s="235"/>
      <c r="E1658" s="243"/>
      <c r="I1658" s="235"/>
      <c r="J1658" s="244"/>
      <c r="L1658" s="182"/>
      <c r="M1658" s="235"/>
      <c r="N1658" s="246"/>
      <c r="O1658" s="246"/>
      <c r="P1658" s="247"/>
      <c r="R1658" s="248"/>
      <c r="Y1658" s="249"/>
      <c r="Z1658" s="250"/>
      <c r="AB1658" s="251"/>
      <c r="AD1658" s="251"/>
      <c r="AF1658" s="251"/>
      <c r="AI1658" s="235"/>
      <c r="AN1658" s="245"/>
      <c r="AO1658" s="245"/>
      <c r="AP1658" s="245"/>
    </row>
    <row r="1659" spans="1:42" s="167" customFormat="1" thickTop="1" thickBot="1" x14ac:dyDescent="0.25">
      <c r="A1659" s="242"/>
      <c r="B1659" s="184"/>
      <c r="C1659" s="235"/>
      <c r="D1659" s="235"/>
      <c r="E1659" s="243"/>
      <c r="I1659" s="235"/>
      <c r="J1659" s="244"/>
      <c r="L1659" s="182"/>
      <c r="M1659" s="235"/>
      <c r="N1659" s="246"/>
      <c r="O1659" s="246"/>
      <c r="P1659" s="247"/>
      <c r="R1659" s="248"/>
      <c r="Y1659" s="249"/>
      <c r="Z1659" s="250"/>
      <c r="AB1659" s="251"/>
      <c r="AD1659" s="251"/>
      <c r="AF1659" s="251"/>
      <c r="AI1659" s="235"/>
      <c r="AN1659" s="245"/>
      <c r="AO1659" s="245"/>
      <c r="AP1659" s="245"/>
    </row>
    <row r="1660" spans="1:42" s="167" customFormat="1" thickTop="1" thickBot="1" x14ac:dyDescent="0.25">
      <c r="A1660" s="242"/>
      <c r="B1660" s="184"/>
      <c r="C1660" s="235"/>
      <c r="D1660" s="235"/>
      <c r="E1660" s="243"/>
      <c r="I1660" s="235"/>
      <c r="J1660" s="244"/>
      <c r="L1660" s="182"/>
      <c r="M1660" s="235"/>
      <c r="N1660" s="246"/>
      <c r="O1660" s="246"/>
      <c r="P1660" s="247"/>
      <c r="R1660" s="248"/>
      <c r="Y1660" s="249"/>
      <c r="Z1660" s="250"/>
      <c r="AB1660" s="251"/>
      <c r="AD1660" s="251"/>
      <c r="AF1660" s="251"/>
      <c r="AI1660" s="235"/>
      <c r="AN1660" s="245"/>
      <c r="AO1660" s="245"/>
      <c r="AP1660" s="245"/>
    </row>
    <row r="1661" spans="1:42" s="167" customFormat="1" thickTop="1" thickBot="1" x14ac:dyDescent="0.25">
      <c r="A1661" s="242"/>
      <c r="B1661" s="184"/>
      <c r="C1661" s="235"/>
      <c r="D1661" s="235"/>
      <c r="E1661" s="243"/>
      <c r="I1661" s="235"/>
      <c r="J1661" s="244"/>
      <c r="L1661" s="182"/>
      <c r="M1661" s="235"/>
      <c r="N1661" s="246"/>
      <c r="O1661" s="246"/>
      <c r="P1661" s="247"/>
      <c r="R1661" s="248"/>
      <c r="Y1661" s="249"/>
      <c r="Z1661" s="250"/>
      <c r="AB1661" s="251"/>
      <c r="AD1661" s="251"/>
      <c r="AF1661" s="251"/>
      <c r="AI1661" s="235"/>
      <c r="AN1661" s="245"/>
      <c r="AO1661" s="245"/>
      <c r="AP1661" s="245"/>
    </row>
    <row r="1662" spans="1:42" s="167" customFormat="1" thickTop="1" thickBot="1" x14ac:dyDescent="0.25">
      <c r="A1662" s="242"/>
      <c r="B1662" s="184"/>
      <c r="C1662" s="235"/>
      <c r="D1662" s="235"/>
      <c r="E1662" s="243"/>
      <c r="I1662" s="235"/>
      <c r="J1662" s="244"/>
      <c r="L1662" s="182"/>
      <c r="M1662" s="235"/>
      <c r="N1662" s="246"/>
      <c r="O1662" s="246"/>
      <c r="P1662" s="247"/>
      <c r="R1662" s="248"/>
      <c r="Y1662" s="249"/>
      <c r="Z1662" s="250"/>
      <c r="AB1662" s="251"/>
      <c r="AD1662" s="251"/>
      <c r="AF1662" s="251"/>
      <c r="AI1662" s="235"/>
      <c r="AN1662" s="245"/>
      <c r="AO1662" s="245"/>
      <c r="AP1662" s="245"/>
    </row>
    <row r="1663" spans="1:42" s="167" customFormat="1" thickTop="1" thickBot="1" x14ac:dyDescent="0.25">
      <c r="A1663" s="242"/>
      <c r="B1663" s="184"/>
      <c r="C1663" s="235"/>
      <c r="D1663" s="235"/>
      <c r="E1663" s="243"/>
      <c r="I1663" s="235"/>
      <c r="J1663" s="244"/>
      <c r="L1663" s="182"/>
      <c r="M1663" s="235"/>
      <c r="N1663" s="246"/>
      <c r="O1663" s="246"/>
      <c r="P1663" s="247"/>
      <c r="R1663" s="248"/>
      <c r="Y1663" s="249"/>
      <c r="Z1663" s="250"/>
      <c r="AB1663" s="251"/>
      <c r="AD1663" s="251"/>
      <c r="AF1663" s="251"/>
      <c r="AI1663" s="235"/>
      <c r="AN1663" s="245"/>
      <c r="AO1663" s="245"/>
      <c r="AP1663" s="245"/>
    </row>
    <row r="1664" spans="1:42" s="167" customFormat="1" thickTop="1" thickBot="1" x14ac:dyDescent="0.25">
      <c r="A1664" s="242"/>
      <c r="B1664" s="184"/>
      <c r="C1664" s="235"/>
      <c r="D1664" s="235"/>
      <c r="E1664" s="243"/>
      <c r="I1664" s="235"/>
      <c r="J1664" s="244"/>
      <c r="L1664" s="182"/>
      <c r="M1664" s="235"/>
      <c r="N1664" s="246"/>
      <c r="O1664" s="246"/>
      <c r="P1664" s="247"/>
      <c r="R1664" s="248"/>
      <c r="Y1664" s="249"/>
      <c r="Z1664" s="250"/>
      <c r="AB1664" s="251"/>
      <c r="AD1664" s="251"/>
      <c r="AF1664" s="251"/>
      <c r="AI1664" s="235"/>
      <c r="AN1664" s="245"/>
      <c r="AO1664" s="245"/>
      <c r="AP1664" s="245"/>
    </row>
    <row r="1665" spans="1:42" s="167" customFormat="1" thickTop="1" thickBot="1" x14ac:dyDescent="0.25">
      <c r="A1665" s="242"/>
      <c r="B1665" s="184"/>
      <c r="C1665" s="235"/>
      <c r="D1665" s="235"/>
      <c r="E1665" s="243"/>
      <c r="I1665" s="235"/>
      <c r="J1665" s="244"/>
      <c r="L1665" s="182"/>
      <c r="M1665" s="235"/>
      <c r="N1665" s="246"/>
      <c r="O1665" s="246"/>
      <c r="P1665" s="247"/>
      <c r="R1665" s="248"/>
      <c r="Y1665" s="249"/>
      <c r="Z1665" s="250"/>
      <c r="AB1665" s="251"/>
      <c r="AD1665" s="251"/>
      <c r="AF1665" s="251"/>
      <c r="AI1665" s="235"/>
      <c r="AN1665" s="245"/>
      <c r="AO1665" s="245"/>
      <c r="AP1665" s="245"/>
    </row>
    <row r="1666" spans="1:42" s="167" customFormat="1" thickTop="1" thickBot="1" x14ac:dyDescent="0.25">
      <c r="A1666" s="242"/>
      <c r="B1666" s="184"/>
      <c r="C1666" s="235"/>
      <c r="D1666" s="235"/>
      <c r="E1666" s="243"/>
      <c r="I1666" s="235"/>
      <c r="J1666" s="244"/>
      <c r="L1666" s="182"/>
      <c r="M1666" s="235"/>
      <c r="N1666" s="246"/>
      <c r="O1666" s="246"/>
      <c r="P1666" s="247"/>
      <c r="R1666" s="248"/>
      <c r="Y1666" s="249"/>
      <c r="Z1666" s="250"/>
      <c r="AB1666" s="251"/>
      <c r="AD1666" s="251"/>
      <c r="AF1666" s="251"/>
      <c r="AI1666" s="235"/>
      <c r="AN1666" s="245"/>
      <c r="AO1666" s="245"/>
      <c r="AP1666" s="245"/>
    </row>
    <row r="1667" spans="1:42" s="167" customFormat="1" thickTop="1" thickBot="1" x14ac:dyDescent="0.25">
      <c r="A1667" s="242"/>
      <c r="B1667" s="184"/>
      <c r="C1667" s="235"/>
      <c r="D1667" s="235"/>
      <c r="E1667" s="243"/>
      <c r="I1667" s="235"/>
      <c r="J1667" s="244"/>
      <c r="L1667" s="182"/>
      <c r="M1667" s="235"/>
      <c r="N1667" s="246"/>
      <c r="O1667" s="246"/>
      <c r="P1667" s="247"/>
      <c r="R1667" s="248"/>
      <c r="Y1667" s="249"/>
      <c r="Z1667" s="250"/>
      <c r="AB1667" s="251"/>
      <c r="AD1667" s="251"/>
      <c r="AF1667" s="251"/>
      <c r="AI1667" s="235"/>
      <c r="AN1667" s="245"/>
      <c r="AO1667" s="245"/>
      <c r="AP1667" s="245"/>
    </row>
    <row r="1668" spans="1:42" s="167" customFormat="1" thickTop="1" thickBot="1" x14ac:dyDescent="0.25">
      <c r="A1668" s="242"/>
      <c r="B1668" s="184"/>
      <c r="C1668" s="235"/>
      <c r="D1668" s="235"/>
      <c r="E1668" s="243"/>
      <c r="I1668" s="235"/>
      <c r="J1668" s="244"/>
      <c r="L1668" s="182"/>
      <c r="M1668" s="235"/>
      <c r="N1668" s="246"/>
      <c r="O1668" s="246"/>
      <c r="P1668" s="247"/>
      <c r="R1668" s="248"/>
      <c r="Y1668" s="249"/>
      <c r="Z1668" s="250"/>
      <c r="AB1668" s="251"/>
      <c r="AD1668" s="251"/>
      <c r="AF1668" s="251"/>
      <c r="AI1668" s="235"/>
      <c r="AN1668" s="245"/>
      <c r="AO1668" s="245"/>
      <c r="AP1668" s="245"/>
    </row>
    <row r="1669" spans="1:42" s="167" customFormat="1" thickTop="1" thickBot="1" x14ac:dyDescent="0.25">
      <c r="A1669" s="242"/>
      <c r="B1669" s="184"/>
      <c r="C1669" s="235"/>
      <c r="D1669" s="235"/>
      <c r="E1669" s="243"/>
      <c r="I1669" s="235"/>
      <c r="J1669" s="244"/>
      <c r="L1669" s="182"/>
      <c r="M1669" s="235"/>
      <c r="N1669" s="246"/>
      <c r="O1669" s="246"/>
      <c r="P1669" s="247"/>
      <c r="R1669" s="248"/>
      <c r="Y1669" s="249"/>
      <c r="Z1669" s="250"/>
      <c r="AB1669" s="251"/>
      <c r="AD1669" s="251"/>
      <c r="AF1669" s="251"/>
      <c r="AI1669" s="235"/>
      <c r="AN1669" s="245"/>
      <c r="AO1669" s="245"/>
      <c r="AP1669" s="245"/>
    </row>
    <row r="1670" spans="1:42" s="167" customFormat="1" thickTop="1" thickBot="1" x14ac:dyDescent="0.25">
      <c r="A1670" s="242"/>
      <c r="B1670" s="184"/>
      <c r="C1670" s="235"/>
      <c r="D1670" s="235"/>
      <c r="E1670" s="243"/>
      <c r="I1670" s="235"/>
      <c r="J1670" s="244"/>
      <c r="L1670" s="182"/>
      <c r="M1670" s="235"/>
      <c r="N1670" s="246"/>
      <c r="O1670" s="246"/>
      <c r="P1670" s="247"/>
      <c r="R1670" s="248"/>
      <c r="Y1670" s="249"/>
      <c r="Z1670" s="250"/>
      <c r="AB1670" s="251"/>
      <c r="AD1670" s="251"/>
      <c r="AF1670" s="251"/>
      <c r="AI1670" s="235"/>
      <c r="AN1670" s="245"/>
      <c r="AO1670" s="245"/>
      <c r="AP1670" s="245"/>
    </row>
    <row r="1671" spans="1:42" s="167" customFormat="1" thickTop="1" thickBot="1" x14ac:dyDescent="0.25">
      <c r="A1671" s="242"/>
      <c r="B1671" s="184"/>
      <c r="C1671" s="235"/>
      <c r="D1671" s="235"/>
      <c r="E1671" s="243"/>
      <c r="I1671" s="235"/>
      <c r="J1671" s="244"/>
      <c r="L1671" s="182"/>
      <c r="M1671" s="235"/>
      <c r="N1671" s="246"/>
      <c r="O1671" s="246"/>
      <c r="P1671" s="247"/>
      <c r="R1671" s="248"/>
      <c r="Y1671" s="249"/>
      <c r="Z1671" s="250"/>
      <c r="AB1671" s="251"/>
      <c r="AD1671" s="251"/>
      <c r="AF1671" s="251"/>
      <c r="AI1671" s="235"/>
      <c r="AN1671" s="245"/>
      <c r="AO1671" s="245"/>
      <c r="AP1671" s="245"/>
    </row>
    <row r="1672" spans="1:42" s="167" customFormat="1" thickTop="1" thickBot="1" x14ac:dyDescent="0.25">
      <c r="A1672" s="242"/>
      <c r="B1672" s="184"/>
      <c r="C1672" s="235"/>
      <c r="D1672" s="235"/>
      <c r="E1672" s="243"/>
      <c r="I1672" s="235"/>
      <c r="J1672" s="244"/>
      <c r="L1672" s="182"/>
      <c r="M1672" s="235"/>
      <c r="N1672" s="246"/>
      <c r="O1672" s="246"/>
      <c r="P1672" s="247"/>
      <c r="R1672" s="248"/>
      <c r="Y1672" s="249"/>
      <c r="Z1672" s="250"/>
      <c r="AB1672" s="251"/>
      <c r="AD1672" s="251"/>
      <c r="AF1672" s="251"/>
      <c r="AI1672" s="235"/>
      <c r="AN1672" s="245"/>
      <c r="AO1672" s="245"/>
      <c r="AP1672" s="245"/>
    </row>
    <row r="1673" spans="1:42" s="167" customFormat="1" thickTop="1" thickBot="1" x14ac:dyDescent="0.25">
      <c r="A1673" s="242"/>
      <c r="B1673" s="184"/>
      <c r="C1673" s="235"/>
      <c r="D1673" s="235"/>
      <c r="E1673" s="243"/>
      <c r="I1673" s="235"/>
      <c r="J1673" s="244"/>
      <c r="L1673" s="182"/>
      <c r="M1673" s="235"/>
      <c r="N1673" s="246"/>
      <c r="O1673" s="246"/>
      <c r="P1673" s="247"/>
      <c r="R1673" s="248"/>
      <c r="Y1673" s="249"/>
      <c r="Z1673" s="250"/>
      <c r="AB1673" s="251"/>
      <c r="AD1673" s="251"/>
      <c r="AF1673" s="251"/>
      <c r="AI1673" s="235"/>
      <c r="AN1673" s="245"/>
      <c r="AO1673" s="245"/>
      <c r="AP1673" s="245"/>
    </row>
    <row r="1674" spans="1:42" s="167" customFormat="1" thickTop="1" thickBot="1" x14ac:dyDescent="0.25">
      <c r="A1674" s="242"/>
      <c r="B1674" s="184"/>
      <c r="C1674" s="235"/>
      <c r="D1674" s="235"/>
      <c r="E1674" s="243"/>
      <c r="I1674" s="235"/>
      <c r="J1674" s="244"/>
      <c r="L1674" s="182"/>
      <c r="M1674" s="235"/>
      <c r="N1674" s="246"/>
      <c r="O1674" s="246"/>
      <c r="P1674" s="247"/>
      <c r="R1674" s="248"/>
      <c r="Y1674" s="249"/>
      <c r="Z1674" s="250"/>
      <c r="AB1674" s="251"/>
      <c r="AD1674" s="251"/>
      <c r="AF1674" s="251"/>
      <c r="AI1674" s="235"/>
      <c r="AN1674" s="245"/>
      <c r="AO1674" s="245"/>
      <c r="AP1674" s="245"/>
    </row>
    <row r="1675" spans="1:42" s="167" customFormat="1" thickTop="1" thickBot="1" x14ac:dyDescent="0.25">
      <c r="A1675" s="242"/>
      <c r="B1675" s="184"/>
      <c r="C1675" s="235"/>
      <c r="D1675" s="235"/>
      <c r="E1675" s="243"/>
      <c r="I1675" s="235"/>
      <c r="J1675" s="244"/>
      <c r="L1675" s="182"/>
      <c r="M1675" s="235"/>
      <c r="N1675" s="246"/>
      <c r="O1675" s="246"/>
      <c r="P1675" s="247"/>
      <c r="R1675" s="248"/>
      <c r="Y1675" s="249"/>
      <c r="Z1675" s="250"/>
      <c r="AB1675" s="251"/>
      <c r="AD1675" s="251"/>
      <c r="AF1675" s="251"/>
      <c r="AI1675" s="235"/>
      <c r="AN1675" s="245"/>
      <c r="AO1675" s="245"/>
      <c r="AP1675" s="245"/>
    </row>
    <row r="1676" spans="1:42" s="167" customFormat="1" thickTop="1" thickBot="1" x14ac:dyDescent="0.25">
      <c r="A1676" s="242"/>
      <c r="B1676" s="184"/>
      <c r="C1676" s="235"/>
      <c r="D1676" s="235"/>
      <c r="E1676" s="243"/>
      <c r="I1676" s="235"/>
      <c r="J1676" s="244"/>
      <c r="L1676" s="182"/>
      <c r="M1676" s="235"/>
      <c r="N1676" s="246"/>
      <c r="O1676" s="246"/>
      <c r="P1676" s="247"/>
      <c r="R1676" s="248"/>
      <c r="Y1676" s="249"/>
      <c r="Z1676" s="250"/>
      <c r="AB1676" s="251"/>
      <c r="AD1676" s="251"/>
      <c r="AF1676" s="251"/>
      <c r="AI1676" s="235"/>
      <c r="AN1676" s="245"/>
      <c r="AO1676" s="245"/>
      <c r="AP1676" s="245"/>
    </row>
    <row r="1677" spans="1:42" s="167" customFormat="1" thickTop="1" thickBot="1" x14ac:dyDescent="0.25">
      <c r="A1677" s="242"/>
      <c r="B1677" s="184"/>
      <c r="C1677" s="235"/>
      <c r="D1677" s="235"/>
      <c r="E1677" s="243"/>
      <c r="I1677" s="235"/>
      <c r="J1677" s="244"/>
      <c r="L1677" s="182"/>
      <c r="M1677" s="235"/>
      <c r="N1677" s="246"/>
      <c r="O1677" s="246"/>
      <c r="P1677" s="247"/>
      <c r="R1677" s="248"/>
      <c r="Y1677" s="249"/>
      <c r="Z1677" s="250"/>
      <c r="AB1677" s="251"/>
      <c r="AD1677" s="251"/>
      <c r="AF1677" s="251"/>
      <c r="AI1677" s="235"/>
      <c r="AN1677" s="245"/>
      <c r="AO1677" s="245"/>
      <c r="AP1677" s="245"/>
    </row>
    <row r="1678" spans="1:42" s="167" customFormat="1" thickTop="1" thickBot="1" x14ac:dyDescent="0.25">
      <c r="A1678" s="242"/>
      <c r="B1678" s="184"/>
      <c r="C1678" s="235"/>
      <c r="D1678" s="235"/>
      <c r="E1678" s="243"/>
      <c r="I1678" s="235"/>
      <c r="J1678" s="244"/>
      <c r="L1678" s="182"/>
      <c r="M1678" s="235"/>
      <c r="N1678" s="246"/>
      <c r="O1678" s="246"/>
      <c r="P1678" s="247"/>
      <c r="R1678" s="248"/>
      <c r="Y1678" s="249"/>
      <c r="Z1678" s="250"/>
      <c r="AB1678" s="251"/>
      <c r="AD1678" s="251"/>
      <c r="AF1678" s="251"/>
      <c r="AI1678" s="235"/>
      <c r="AN1678" s="245"/>
      <c r="AO1678" s="245"/>
      <c r="AP1678" s="245"/>
    </row>
    <row r="1679" spans="1:42" s="167" customFormat="1" thickTop="1" thickBot="1" x14ac:dyDescent="0.25">
      <c r="A1679" s="242"/>
      <c r="B1679" s="184"/>
      <c r="C1679" s="235"/>
      <c r="D1679" s="235"/>
      <c r="E1679" s="243"/>
      <c r="I1679" s="235"/>
      <c r="J1679" s="244"/>
      <c r="L1679" s="182"/>
      <c r="M1679" s="235"/>
      <c r="N1679" s="246"/>
      <c r="O1679" s="246"/>
      <c r="P1679" s="247"/>
      <c r="R1679" s="248"/>
      <c r="Y1679" s="249"/>
      <c r="Z1679" s="250"/>
      <c r="AB1679" s="251"/>
      <c r="AD1679" s="251"/>
      <c r="AF1679" s="251"/>
      <c r="AI1679" s="235"/>
      <c r="AN1679" s="245"/>
      <c r="AO1679" s="245"/>
      <c r="AP1679" s="245"/>
    </row>
    <row r="1680" spans="1:42" s="167" customFormat="1" thickTop="1" thickBot="1" x14ac:dyDescent="0.25">
      <c r="A1680" s="242"/>
      <c r="B1680" s="184"/>
      <c r="C1680" s="235"/>
      <c r="D1680" s="235"/>
      <c r="E1680" s="243"/>
      <c r="I1680" s="235"/>
      <c r="J1680" s="244"/>
      <c r="L1680" s="182"/>
      <c r="M1680" s="235"/>
      <c r="N1680" s="246"/>
      <c r="O1680" s="246"/>
      <c r="P1680" s="247"/>
      <c r="R1680" s="248"/>
      <c r="Y1680" s="249"/>
      <c r="Z1680" s="250"/>
      <c r="AB1680" s="251"/>
      <c r="AD1680" s="251"/>
      <c r="AF1680" s="251"/>
      <c r="AI1680" s="235"/>
      <c r="AN1680" s="245"/>
      <c r="AO1680" s="245"/>
      <c r="AP1680" s="245"/>
    </row>
    <row r="1681" spans="1:42" s="167" customFormat="1" thickTop="1" thickBot="1" x14ac:dyDescent="0.25">
      <c r="A1681" s="242"/>
      <c r="B1681" s="184"/>
      <c r="C1681" s="235"/>
      <c r="D1681" s="235"/>
      <c r="E1681" s="243"/>
      <c r="I1681" s="235"/>
      <c r="J1681" s="244"/>
      <c r="L1681" s="182"/>
      <c r="M1681" s="235"/>
      <c r="N1681" s="246"/>
      <c r="O1681" s="246"/>
      <c r="P1681" s="247"/>
      <c r="R1681" s="248"/>
      <c r="Y1681" s="249"/>
      <c r="Z1681" s="250"/>
      <c r="AB1681" s="251"/>
      <c r="AD1681" s="251"/>
      <c r="AF1681" s="251"/>
      <c r="AI1681" s="235"/>
      <c r="AN1681" s="245"/>
      <c r="AO1681" s="245"/>
      <c r="AP1681" s="245"/>
    </row>
    <row r="1682" spans="1:42" s="167" customFormat="1" thickTop="1" thickBot="1" x14ac:dyDescent="0.25">
      <c r="A1682" s="242"/>
      <c r="B1682" s="184"/>
      <c r="C1682" s="235"/>
      <c r="D1682" s="235"/>
      <c r="E1682" s="243"/>
      <c r="I1682" s="235"/>
      <c r="J1682" s="244"/>
      <c r="L1682" s="182"/>
      <c r="M1682" s="235"/>
      <c r="N1682" s="246"/>
      <c r="O1682" s="246"/>
      <c r="P1682" s="247"/>
      <c r="R1682" s="248"/>
      <c r="Y1682" s="249"/>
      <c r="Z1682" s="250"/>
      <c r="AB1682" s="251"/>
      <c r="AD1682" s="251"/>
      <c r="AF1682" s="251"/>
      <c r="AI1682" s="235"/>
      <c r="AN1682" s="245"/>
      <c r="AO1682" s="245"/>
      <c r="AP1682" s="245"/>
    </row>
    <row r="1683" spans="1:42" s="167" customFormat="1" thickTop="1" thickBot="1" x14ac:dyDescent="0.25">
      <c r="A1683" s="242"/>
      <c r="B1683" s="184"/>
      <c r="C1683" s="235"/>
      <c r="D1683" s="235"/>
      <c r="E1683" s="243"/>
      <c r="I1683" s="235"/>
      <c r="J1683" s="244"/>
      <c r="L1683" s="182"/>
      <c r="M1683" s="235"/>
      <c r="N1683" s="246"/>
      <c r="O1683" s="246"/>
      <c r="P1683" s="247"/>
      <c r="R1683" s="248"/>
      <c r="Y1683" s="249"/>
      <c r="Z1683" s="250"/>
      <c r="AB1683" s="251"/>
      <c r="AD1683" s="251"/>
      <c r="AF1683" s="251"/>
      <c r="AI1683" s="235"/>
      <c r="AN1683" s="245"/>
      <c r="AO1683" s="245"/>
      <c r="AP1683" s="245"/>
    </row>
    <row r="1684" spans="1:42" s="167" customFormat="1" thickTop="1" thickBot="1" x14ac:dyDescent="0.25">
      <c r="A1684" s="242"/>
      <c r="B1684" s="184"/>
      <c r="C1684" s="235"/>
      <c r="D1684" s="235"/>
      <c r="E1684" s="243"/>
      <c r="I1684" s="235"/>
      <c r="J1684" s="244"/>
      <c r="L1684" s="182"/>
      <c r="M1684" s="235"/>
      <c r="N1684" s="246"/>
      <c r="O1684" s="246"/>
      <c r="P1684" s="247"/>
      <c r="R1684" s="248"/>
      <c r="Y1684" s="249"/>
      <c r="Z1684" s="250"/>
      <c r="AB1684" s="251"/>
      <c r="AD1684" s="251"/>
      <c r="AF1684" s="251"/>
      <c r="AI1684" s="235"/>
      <c r="AN1684" s="245"/>
      <c r="AO1684" s="245"/>
      <c r="AP1684" s="245"/>
    </row>
    <row r="1685" spans="1:42" s="167" customFormat="1" thickTop="1" thickBot="1" x14ac:dyDescent="0.25">
      <c r="A1685" s="242"/>
      <c r="B1685" s="184"/>
      <c r="C1685" s="235"/>
      <c r="D1685" s="235"/>
      <c r="E1685" s="243"/>
      <c r="I1685" s="235"/>
      <c r="J1685" s="244"/>
      <c r="L1685" s="182"/>
      <c r="M1685" s="235"/>
      <c r="N1685" s="246"/>
      <c r="O1685" s="246"/>
      <c r="P1685" s="247"/>
      <c r="R1685" s="248"/>
      <c r="Y1685" s="249"/>
      <c r="Z1685" s="250"/>
      <c r="AB1685" s="251"/>
      <c r="AD1685" s="251"/>
      <c r="AF1685" s="251"/>
      <c r="AI1685" s="235"/>
      <c r="AN1685" s="245"/>
      <c r="AO1685" s="245"/>
      <c r="AP1685" s="245"/>
    </row>
    <row r="1686" spans="1:42" s="167" customFormat="1" thickTop="1" thickBot="1" x14ac:dyDescent="0.25">
      <c r="A1686" s="242"/>
      <c r="B1686" s="184"/>
      <c r="C1686" s="235"/>
      <c r="D1686" s="235"/>
      <c r="E1686" s="243"/>
      <c r="I1686" s="235"/>
      <c r="J1686" s="244"/>
      <c r="L1686" s="182"/>
      <c r="M1686" s="235"/>
      <c r="N1686" s="246"/>
      <c r="O1686" s="246"/>
      <c r="P1686" s="247"/>
      <c r="R1686" s="248"/>
      <c r="Y1686" s="249"/>
      <c r="Z1686" s="250"/>
      <c r="AB1686" s="251"/>
      <c r="AD1686" s="251"/>
      <c r="AF1686" s="251"/>
      <c r="AI1686" s="235"/>
      <c r="AN1686" s="245"/>
      <c r="AO1686" s="245"/>
      <c r="AP1686" s="245"/>
    </row>
    <row r="1687" spans="1:42" s="167" customFormat="1" thickTop="1" thickBot="1" x14ac:dyDescent="0.25">
      <c r="A1687" s="242"/>
      <c r="B1687" s="184"/>
      <c r="C1687" s="235"/>
      <c r="D1687" s="235"/>
      <c r="E1687" s="243"/>
      <c r="I1687" s="235"/>
      <c r="J1687" s="244"/>
      <c r="L1687" s="182"/>
      <c r="M1687" s="235"/>
      <c r="N1687" s="246"/>
      <c r="O1687" s="246"/>
      <c r="P1687" s="247"/>
      <c r="R1687" s="248"/>
      <c r="Y1687" s="249"/>
      <c r="Z1687" s="250"/>
      <c r="AB1687" s="251"/>
      <c r="AD1687" s="251"/>
      <c r="AF1687" s="251"/>
      <c r="AI1687" s="235"/>
      <c r="AN1687" s="245"/>
      <c r="AO1687" s="245"/>
      <c r="AP1687" s="245"/>
    </row>
    <row r="1688" spans="1:42" s="167" customFormat="1" thickTop="1" thickBot="1" x14ac:dyDescent="0.25">
      <c r="A1688" s="242"/>
      <c r="B1688" s="184"/>
      <c r="C1688" s="235"/>
      <c r="D1688" s="235"/>
      <c r="E1688" s="243"/>
      <c r="I1688" s="235"/>
      <c r="J1688" s="244"/>
      <c r="L1688" s="182"/>
      <c r="M1688" s="235"/>
      <c r="N1688" s="246"/>
      <c r="O1688" s="246"/>
      <c r="P1688" s="247"/>
      <c r="R1688" s="248"/>
      <c r="Y1688" s="249"/>
      <c r="Z1688" s="250"/>
      <c r="AB1688" s="251"/>
      <c r="AD1688" s="251"/>
      <c r="AF1688" s="251"/>
      <c r="AI1688" s="235"/>
      <c r="AN1688" s="245"/>
      <c r="AO1688" s="245"/>
      <c r="AP1688" s="245"/>
    </row>
    <row r="1689" spans="1:42" s="167" customFormat="1" thickTop="1" thickBot="1" x14ac:dyDescent="0.25">
      <c r="A1689" s="242"/>
      <c r="B1689" s="184"/>
      <c r="C1689" s="235"/>
      <c r="D1689" s="235"/>
      <c r="E1689" s="243"/>
      <c r="I1689" s="235"/>
      <c r="J1689" s="244"/>
      <c r="L1689" s="182"/>
      <c r="M1689" s="235"/>
      <c r="N1689" s="246"/>
      <c r="O1689" s="246"/>
      <c r="P1689" s="247"/>
      <c r="R1689" s="248"/>
      <c r="Y1689" s="249"/>
      <c r="Z1689" s="250"/>
      <c r="AB1689" s="251"/>
      <c r="AD1689" s="251"/>
      <c r="AF1689" s="251"/>
      <c r="AI1689" s="235"/>
      <c r="AN1689" s="245"/>
      <c r="AO1689" s="245"/>
      <c r="AP1689" s="245"/>
    </row>
    <row r="1690" spans="1:42" s="167" customFormat="1" thickTop="1" thickBot="1" x14ac:dyDescent="0.25">
      <c r="A1690" s="242"/>
      <c r="B1690" s="184"/>
      <c r="C1690" s="235"/>
      <c r="D1690" s="235"/>
      <c r="E1690" s="243"/>
      <c r="I1690" s="235"/>
      <c r="J1690" s="244"/>
      <c r="L1690" s="182"/>
      <c r="M1690" s="235"/>
      <c r="N1690" s="246"/>
      <c r="O1690" s="246"/>
      <c r="P1690" s="247"/>
      <c r="R1690" s="248"/>
      <c r="Y1690" s="249"/>
      <c r="Z1690" s="250"/>
      <c r="AB1690" s="251"/>
      <c r="AD1690" s="251"/>
      <c r="AF1690" s="251"/>
      <c r="AI1690" s="235"/>
      <c r="AN1690" s="245"/>
      <c r="AO1690" s="245"/>
      <c r="AP1690" s="245"/>
    </row>
    <row r="1691" spans="1:42" s="167" customFormat="1" thickTop="1" thickBot="1" x14ac:dyDescent="0.25">
      <c r="A1691" s="242"/>
      <c r="B1691" s="184"/>
      <c r="C1691" s="235"/>
      <c r="D1691" s="235"/>
      <c r="E1691" s="243"/>
      <c r="I1691" s="235"/>
      <c r="J1691" s="244"/>
      <c r="L1691" s="182"/>
      <c r="M1691" s="235"/>
      <c r="N1691" s="246"/>
      <c r="O1691" s="246"/>
      <c r="P1691" s="247"/>
      <c r="R1691" s="248"/>
      <c r="Y1691" s="249"/>
      <c r="Z1691" s="250"/>
      <c r="AB1691" s="251"/>
      <c r="AD1691" s="251"/>
      <c r="AF1691" s="251"/>
      <c r="AI1691" s="235"/>
      <c r="AN1691" s="245"/>
      <c r="AO1691" s="245"/>
      <c r="AP1691" s="245"/>
    </row>
    <row r="1692" spans="1:42" s="167" customFormat="1" thickTop="1" thickBot="1" x14ac:dyDescent="0.25">
      <c r="A1692" s="242"/>
      <c r="B1692" s="184"/>
      <c r="C1692" s="235"/>
      <c r="D1692" s="235"/>
      <c r="E1692" s="243"/>
      <c r="I1692" s="235"/>
      <c r="J1692" s="244"/>
      <c r="L1692" s="182"/>
      <c r="M1692" s="235"/>
      <c r="N1692" s="246"/>
      <c r="O1692" s="246"/>
      <c r="P1692" s="247"/>
      <c r="R1692" s="248"/>
      <c r="Y1692" s="249"/>
      <c r="Z1692" s="250"/>
      <c r="AB1692" s="251"/>
      <c r="AD1692" s="251"/>
      <c r="AF1692" s="251"/>
      <c r="AI1692" s="235"/>
      <c r="AN1692" s="245"/>
      <c r="AO1692" s="245"/>
      <c r="AP1692" s="245"/>
    </row>
    <row r="1693" spans="1:42" s="167" customFormat="1" thickTop="1" thickBot="1" x14ac:dyDescent="0.25">
      <c r="A1693" s="242"/>
      <c r="B1693" s="184"/>
      <c r="C1693" s="235"/>
      <c r="D1693" s="235"/>
      <c r="E1693" s="243"/>
      <c r="I1693" s="235"/>
      <c r="J1693" s="244"/>
      <c r="L1693" s="182"/>
      <c r="M1693" s="235"/>
      <c r="N1693" s="246"/>
      <c r="O1693" s="246"/>
      <c r="P1693" s="247"/>
      <c r="R1693" s="248"/>
      <c r="Y1693" s="249"/>
      <c r="Z1693" s="250"/>
      <c r="AB1693" s="251"/>
      <c r="AD1693" s="251"/>
      <c r="AF1693" s="251"/>
      <c r="AI1693" s="235"/>
      <c r="AN1693" s="245"/>
      <c r="AO1693" s="245"/>
      <c r="AP1693" s="245"/>
    </row>
    <row r="1694" spans="1:42" s="167" customFormat="1" thickTop="1" thickBot="1" x14ac:dyDescent="0.25">
      <c r="A1694" s="242"/>
      <c r="B1694" s="184"/>
      <c r="C1694" s="235"/>
      <c r="D1694" s="235"/>
      <c r="E1694" s="243"/>
      <c r="I1694" s="235"/>
      <c r="J1694" s="244"/>
      <c r="L1694" s="182"/>
      <c r="M1694" s="235"/>
      <c r="N1694" s="246"/>
      <c r="O1694" s="246"/>
      <c r="P1694" s="247"/>
      <c r="R1694" s="248"/>
      <c r="Y1694" s="249"/>
      <c r="Z1694" s="250"/>
      <c r="AB1694" s="251"/>
      <c r="AD1694" s="251"/>
      <c r="AF1694" s="251"/>
      <c r="AI1694" s="235"/>
      <c r="AN1694" s="245"/>
      <c r="AO1694" s="245"/>
      <c r="AP1694" s="245"/>
    </row>
    <row r="1695" spans="1:42" s="167" customFormat="1" thickTop="1" thickBot="1" x14ac:dyDescent="0.25">
      <c r="A1695" s="242"/>
      <c r="B1695" s="184"/>
      <c r="C1695" s="235"/>
      <c r="D1695" s="235"/>
      <c r="E1695" s="243"/>
      <c r="I1695" s="235"/>
      <c r="J1695" s="244"/>
      <c r="L1695" s="182"/>
      <c r="M1695" s="235"/>
      <c r="N1695" s="246"/>
      <c r="O1695" s="246"/>
      <c r="P1695" s="247"/>
      <c r="R1695" s="248"/>
      <c r="Y1695" s="249"/>
      <c r="Z1695" s="250"/>
      <c r="AB1695" s="251"/>
      <c r="AD1695" s="251"/>
      <c r="AF1695" s="251"/>
      <c r="AI1695" s="235"/>
      <c r="AN1695" s="245"/>
      <c r="AO1695" s="245"/>
      <c r="AP1695" s="245"/>
    </row>
    <row r="1696" spans="1:42" s="167" customFormat="1" thickTop="1" thickBot="1" x14ac:dyDescent="0.25">
      <c r="A1696" s="242"/>
      <c r="B1696" s="184"/>
      <c r="C1696" s="235"/>
      <c r="D1696" s="235"/>
      <c r="E1696" s="243"/>
      <c r="I1696" s="235"/>
      <c r="J1696" s="244"/>
      <c r="L1696" s="182"/>
      <c r="M1696" s="235"/>
      <c r="N1696" s="246"/>
      <c r="O1696" s="246"/>
      <c r="P1696" s="247"/>
      <c r="R1696" s="248"/>
      <c r="Y1696" s="249"/>
      <c r="Z1696" s="250"/>
      <c r="AB1696" s="251"/>
      <c r="AD1696" s="251"/>
      <c r="AF1696" s="251"/>
      <c r="AI1696" s="235"/>
      <c r="AN1696" s="245"/>
      <c r="AO1696" s="245"/>
      <c r="AP1696" s="245"/>
    </row>
    <row r="1697" spans="1:42" s="167" customFormat="1" thickTop="1" thickBot="1" x14ac:dyDescent="0.25">
      <c r="A1697" s="242"/>
      <c r="B1697" s="184"/>
      <c r="C1697" s="235"/>
      <c r="D1697" s="235"/>
      <c r="E1697" s="243"/>
      <c r="I1697" s="235"/>
      <c r="J1697" s="244"/>
      <c r="L1697" s="182"/>
      <c r="M1697" s="235"/>
      <c r="N1697" s="246"/>
      <c r="O1697" s="246"/>
      <c r="P1697" s="247"/>
      <c r="R1697" s="248"/>
      <c r="Y1697" s="249"/>
      <c r="Z1697" s="250"/>
      <c r="AB1697" s="251"/>
      <c r="AD1697" s="251"/>
      <c r="AF1697" s="251"/>
      <c r="AI1697" s="235"/>
      <c r="AN1697" s="245"/>
      <c r="AO1697" s="245"/>
      <c r="AP1697" s="245"/>
    </row>
    <row r="1698" spans="1:42" s="167" customFormat="1" thickTop="1" thickBot="1" x14ac:dyDescent="0.25">
      <c r="A1698" s="242"/>
      <c r="B1698" s="184"/>
      <c r="C1698" s="235"/>
      <c r="D1698" s="235"/>
      <c r="E1698" s="243"/>
      <c r="I1698" s="235"/>
      <c r="J1698" s="244"/>
      <c r="L1698" s="182"/>
      <c r="M1698" s="235"/>
      <c r="N1698" s="246"/>
      <c r="O1698" s="246"/>
      <c r="P1698" s="247"/>
      <c r="R1698" s="248"/>
      <c r="Y1698" s="249"/>
      <c r="Z1698" s="250"/>
      <c r="AB1698" s="251"/>
      <c r="AD1698" s="251"/>
      <c r="AF1698" s="251"/>
      <c r="AI1698" s="235"/>
      <c r="AN1698" s="245"/>
      <c r="AO1698" s="245"/>
      <c r="AP1698" s="245"/>
    </row>
    <row r="1699" spans="1:42" s="167" customFormat="1" thickTop="1" thickBot="1" x14ac:dyDescent="0.25">
      <c r="A1699" s="242"/>
      <c r="B1699" s="184"/>
      <c r="C1699" s="235"/>
      <c r="D1699" s="235"/>
      <c r="E1699" s="243"/>
      <c r="I1699" s="235"/>
      <c r="J1699" s="244"/>
      <c r="L1699" s="182"/>
      <c r="M1699" s="235"/>
      <c r="N1699" s="246"/>
      <c r="O1699" s="246"/>
      <c r="P1699" s="247"/>
      <c r="R1699" s="248"/>
      <c r="Y1699" s="249"/>
      <c r="Z1699" s="250"/>
      <c r="AB1699" s="251"/>
      <c r="AD1699" s="251"/>
      <c r="AF1699" s="251"/>
      <c r="AI1699" s="235"/>
      <c r="AN1699" s="245"/>
      <c r="AO1699" s="245"/>
      <c r="AP1699" s="245"/>
    </row>
    <row r="1700" spans="1:42" s="167" customFormat="1" thickTop="1" thickBot="1" x14ac:dyDescent="0.25">
      <c r="A1700" s="242"/>
      <c r="B1700" s="184"/>
      <c r="C1700" s="235"/>
      <c r="D1700" s="235"/>
      <c r="E1700" s="243"/>
      <c r="I1700" s="235"/>
      <c r="J1700" s="244"/>
      <c r="L1700" s="182"/>
      <c r="M1700" s="235"/>
      <c r="N1700" s="246"/>
      <c r="O1700" s="246"/>
      <c r="P1700" s="247"/>
      <c r="R1700" s="248"/>
      <c r="Y1700" s="249"/>
      <c r="Z1700" s="250"/>
      <c r="AB1700" s="251"/>
      <c r="AD1700" s="251"/>
      <c r="AF1700" s="251"/>
      <c r="AI1700" s="235"/>
      <c r="AN1700" s="245"/>
      <c r="AO1700" s="245"/>
      <c r="AP1700" s="245"/>
    </row>
    <row r="1701" spans="1:42" s="167" customFormat="1" thickTop="1" thickBot="1" x14ac:dyDescent="0.25">
      <c r="A1701" s="242"/>
      <c r="B1701" s="184"/>
      <c r="C1701" s="235"/>
      <c r="D1701" s="235"/>
      <c r="E1701" s="243"/>
      <c r="I1701" s="235"/>
      <c r="J1701" s="244"/>
      <c r="L1701" s="182"/>
      <c r="M1701" s="235"/>
      <c r="N1701" s="246"/>
      <c r="O1701" s="246"/>
      <c r="P1701" s="247"/>
      <c r="R1701" s="248"/>
      <c r="Y1701" s="249"/>
      <c r="Z1701" s="250"/>
      <c r="AB1701" s="251"/>
      <c r="AD1701" s="251"/>
      <c r="AF1701" s="251"/>
      <c r="AI1701" s="235"/>
      <c r="AN1701" s="245"/>
      <c r="AO1701" s="245"/>
      <c r="AP1701" s="245"/>
    </row>
    <row r="1702" spans="1:42" s="167" customFormat="1" thickTop="1" thickBot="1" x14ac:dyDescent="0.25">
      <c r="A1702" s="242"/>
      <c r="B1702" s="184"/>
      <c r="C1702" s="235"/>
      <c r="D1702" s="235"/>
      <c r="E1702" s="243"/>
      <c r="I1702" s="235"/>
      <c r="J1702" s="244"/>
      <c r="L1702" s="182"/>
      <c r="M1702" s="235"/>
      <c r="N1702" s="246"/>
      <c r="O1702" s="246"/>
      <c r="P1702" s="247"/>
      <c r="R1702" s="248"/>
      <c r="Y1702" s="249"/>
      <c r="Z1702" s="250"/>
      <c r="AB1702" s="251"/>
      <c r="AD1702" s="251"/>
      <c r="AF1702" s="251"/>
      <c r="AI1702" s="235"/>
      <c r="AN1702" s="245"/>
      <c r="AO1702" s="245"/>
      <c r="AP1702" s="245"/>
    </row>
    <row r="1703" spans="1:42" s="167" customFormat="1" thickTop="1" thickBot="1" x14ac:dyDescent="0.25">
      <c r="A1703" s="242"/>
      <c r="B1703" s="184"/>
      <c r="C1703" s="235"/>
      <c r="D1703" s="235"/>
      <c r="E1703" s="243"/>
      <c r="I1703" s="235"/>
      <c r="J1703" s="244"/>
      <c r="L1703" s="182"/>
      <c r="M1703" s="235"/>
      <c r="N1703" s="246"/>
      <c r="O1703" s="246"/>
      <c r="P1703" s="247"/>
      <c r="R1703" s="248"/>
      <c r="Y1703" s="249"/>
      <c r="Z1703" s="250"/>
      <c r="AB1703" s="251"/>
      <c r="AD1703" s="251"/>
      <c r="AF1703" s="251"/>
      <c r="AI1703" s="235"/>
      <c r="AN1703" s="245"/>
      <c r="AO1703" s="245"/>
      <c r="AP1703" s="245"/>
    </row>
    <row r="1704" spans="1:42" s="167" customFormat="1" thickTop="1" thickBot="1" x14ac:dyDescent="0.25">
      <c r="A1704" s="242"/>
      <c r="B1704" s="184"/>
      <c r="C1704" s="235"/>
      <c r="D1704" s="235"/>
      <c r="E1704" s="243"/>
      <c r="I1704" s="235"/>
      <c r="J1704" s="244"/>
      <c r="L1704" s="182"/>
      <c r="M1704" s="235"/>
      <c r="N1704" s="246"/>
      <c r="O1704" s="246"/>
      <c r="P1704" s="247"/>
      <c r="R1704" s="248"/>
      <c r="Y1704" s="249"/>
      <c r="Z1704" s="250"/>
      <c r="AB1704" s="251"/>
      <c r="AD1704" s="251"/>
      <c r="AF1704" s="251"/>
      <c r="AI1704" s="235"/>
      <c r="AN1704" s="245"/>
      <c r="AO1704" s="245"/>
      <c r="AP1704" s="245"/>
    </row>
    <row r="1705" spans="1:42" s="167" customFormat="1" thickTop="1" thickBot="1" x14ac:dyDescent="0.25">
      <c r="A1705" s="242"/>
      <c r="B1705" s="184"/>
      <c r="C1705" s="235"/>
      <c r="D1705" s="235"/>
      <c r="E1705" s="243"/>
      <c r="I1705" s="235"/>
      <c r="J1705" s="244"/>
      <c r="L1705" s="182"/>
      <c r="M1705" s="235"/>
      <c r="N1705" s="246"/>
      <c r="O1705" s="246"/>
      <c r="P1705" s="247"/>
      <c r="R1705" s="248"/>
      <c r="Y1705" s="249"/>
      <c r="Z1705" s="250"/>
      <c r="AB1705" s="251"/>
      <c r="AD1705" s="251"/>
      <c r="AF1705" s="251"/>
      <c r="AI1705" s="235"/>
      <c r="AN1705" s="245"/>
      <c r="AO1705" s="245"/>
      <c r="AP1705" s="245"/>
    </row>
    <row r="1706" spans="1:42" s="167" customFormat="1" thickTop="1" thickBot="1" x14ac:dyDescent="0.25">
      <c r="A1706" s="242"/>
      <c r="B1706" s="184"/>
      <c r="C1706" s="235"/>
      <c r="D1706" s="235"/>
      <c r="E1706" s="243"/>
      <c r="I1706" s="235"/>
      <c r="J1706" s="244"/>
      <c r="L1706" s="182"/>
      <c r="M1706" s="235"/>
      <c r="N1706" s="246"/>
      <c r="O1706" s="246"/>
      <c r="P1706" s="247"/>
      <c r="R1706" s="248"/>
      <c r="Y1706" s="249"/>
      <c r="Z1706" s="250"/>
      <c r="AB1706" s="251"/>
      <c r="AD1706" s="251"/>
      <c r="AF1706" s="251"/>
      <c r="AI1706" s="235"/>
      <c r="AN1706" s="245"/>
      <c r="AO1706" s="245"/>
      <c r="AP1706" s="245"/>
    </row>
    <row r="1707" spans="1:42" s="167" customFormat="1" thickTop="1" thickBot="1" x14ac:dyDescent="0.25">
      <c r="A1707" s="242"/>
      <c r="B1707" s="184"/>
      <c r="C1707" s="235"/>
      <c r="D1707" s="235"/>
      <c r="E1707" s="243"/>
      <c r="I1707" s="235"/>
      <c r="J1707" s="244"/>
      <c r="L1707" s="182"/>
      <c r="M1707" s="235"/>
      <c r="N1707" s="246"/>
      <c r="O1707" s="246"/>
      <c r="P1707" s="247"/>
      <c r="R1707" s="248"/>
      <c r="Y1707" s="249"/>
      <c r="Z1707" s="250"/>
      <c r="AB1707" s="251"/>
      <c r="AD1707" s="251"/>
      <c r="AF1707" s="251"/>
      <c r="AI1707" s="235"/>
      <c r="AN1707" s="245"/>
      <c r="AO1707" s="245"/>
      <c r="AP1707" s="245"/>
    </row>
    <row r="1708" spans="1:42" s="167" customFormat="1" thickTop="1" thickBot="1" x14ac:dyDescent="0.25">
      <c r="A1708" s="242"/>
      <c r="B1708" s="184"/>
      <c r="C1708" s="235"/>
      <c r="D1708" s="235"/>
      <c r="E1708" s="243"/>
      <c r="I1708" s="235"/>
      <c r="J1708" s="244"/>
      <c r="L1708" s="182"/>
      <c r="M1708" s="235"/>
      <c r="N1708" s="246"/>
      <c r="O1708" s="246"/>
      <c r="P1708" s="247"/>
      <c r="R1708" s="248"/>
      <c r="Y1708" s="249"/>
      <c r="Z1708" s="250"/>
      <c r="AB1708" s="251"/>
      <c r="AD1708" s="251"/>
      <c r="AF1708" s="251"/>
      <c r="AI1708" s="235"/>
      <c r="AN1708" s="245"/>
      <c r="AO1708" s="245"/>
      <c r="AP1708" s="245"/>
    </row>
    <row r="1709" spans="1:42" s="167" customFormat="1" thickTop="1" thickBot="1" x14ac:dyDescent="0.25">
      <c r="A1709" s="242"/>
      <c r="B1709" s="184"/>
      <c r="C1709" s="235"/>
      <c r="D1709" s="235"/>
      <c r="E1709" s="243"/>
      <c r="I1709" s="235"/>
      <c r="J1709" s="244"/>
      <c r="L1709" s="182"/>
      <c r="M1709" s="235"/>
      <c r="N1709" s="246"/>
      <c r="O1709" s="246"/>
      <c r="P1709" s="247"/>
      <c r="R1709" s="248"/>
      <c r="Y1709" s="249"/>
      <c r="Z1709" s="250"/>
      <c r="AB1709" s="251"/>
      <c r="AD1709" s="251"/>
      <c r="AF1709" s="251"/>
      <c r="AI1709" s="235"/>
      <c r="AN1709" s="245"/>
      <c r="AO1709" s="245"/>
      <c r="AP1709" s="245"/>
    </row>
    <row r="1710" spans="1:42" s="167" customFormat="1" thickTop="1" thickBot="1" x14ac:dyDescent="0.25">
      <c r="A1710" s="242"/>
      <c r="B1710" s="184"/>
      <c r="C1710" s="235"/>
      <c r="D1710" s="235"/>
      <c r="E1710" s="243"/>
      <c r="I1710" s="235"/>
      <c r="J1710" s="244"/>
      <c r="L1710" s="182"/>
      <c r="M1710" s="235"/>
      <c r="N1710" s="246"/>
      <c r="O1710" s="246"/>
      <c r="P1710" s="247"/>
      <c r="R1710" s="248"/>
      <c r="Y1710" s="249"/>
      <c r="Z1710" s="250"/>
      <c r="AB1710" s="251"/>
      <c r="AD1710" s="251"/>
      <c r="AF1710" s="251"/>
      <c r="AI1710" s="235"/>
      <c r="AN1710" s="245"/>
      <c r="AO1710" s="245"/>
      <c r="AP1710" s="245"/>
    </row>
    <row r="1711" spans="1:42" s="167" customFormat="1" thickTop="1" thickBot="1" x14ac:dyDescent="0.25">
      <c r="A1711" s="242"/>
      <c r="B1711" s="184"/>
      <c r="C1711" s="235"/>
      <c r="D1711" s="235"/>
      <c r="E1711" s="243"/>
      <c r="I1711" s="235"/>
      <c r="J1711" s="244"/>
      <c r="L1711" s="182"/>
      <c r="M1711" s="235"/>
      <c r="N1711" s="246"/>
      <c r="O1711" s="246"/>
      <c r="P1711" s="247"/>
      <c r="R1711" s="248"/>
      <c r="Y1711" s="249"/>
      <c r="Z1711" s="250"/>
      <c r="AB1711" s="251"/>
      <c r="AD1711" s="251"/>
      <c r="AF1711" s="251"/>
      <c r="AI1711" s="235"/>
      <c r="AN1711" s="245"/>
      <c r="AO1711" s="245"/>
      <c r="AP1711" s="245"/>
    </row>
    <row r="1712" spans="1:42" s="167" customFormat="1" thickTop="1" thickBot="1" x14ac:dyDescent="0.25">
      <c r="A1712" s="242"/>
      <c r="B1712" s="184"/>
      <c r="C1712" s="235"/>
      <c r="D1712" s="235"/>
      <c r="E1712" s="243"/>
      <c r="I1712" s="235"/>
      <c r="J1712" s="244"/>
      <c r="L1712" s="182"/>
      <c r="M1712" s="235"/>
      <c r="N1712" s="246"/>
      <c r="O1712" s="246"/>
      <c r="P1712" s="247"/>
      <c r="R1712" s="248"/>
      <c r="Y1712" s="249"/>
      <c r="Z1712" s="250"/>
      <c r="AB1712" s="251"/>
      <c r="AD1712" s="251"/>
      <c r="AF1712" s="251"/>
      <c r="AI1712" s="235"/>
      <c r="AN1712" s="245"/>
      <c r="AO1712" s="245"/>
      <c r="AP1712" s="245"/>
    </row>
    <row r="1713" spans="1:42" s="167" customFormat="1" thickTop="1" thickBot="1" x14ac:dyDescent="0.25">
      <c r="A1713" s="242"/>
      <c r="B1713" s="184"/>
      <c r="C1713" s="235"/>
      <c r="D1713" s="235"/>
      <c r="E1713" s="243"/>
      <c r="I1713" s="235"/>
      <c r="J1713" s="244"/>
      <c r="L1713" s="182"/>
      <c r="M1713" s="235"/>
      <c r="N1713" s="246"/>
      <c r="O1713" s="246"/>
      <c r="P1713" s="247"/>
      <c r="R1713" s="248"/>
      <c r="Y1713" s="249"/>
      <c r="Z1713" s="250"/>
      <c r="AB1713" s="251"/>
      <c r="AD1713" s="251"/>
      <c r="AF1713" s="251"/>
      <c r="AI1713" s="235"/>
      <c r="AN1713" s="245"/>
      <c r="AO1713" s="245"/>
      <c r="AP1713" s="245"/>
    </row>
    <row r="1714" spans="1:42" s="167" customFormat="1" thickTop="1" thickBot="1" x14ac:dyDescent="0.25">
      <c r="A1714" s="242"/>
      <c r="B1714" s="184"/>
      <c r="C1714" s="235"/>
      <c r="D1714" s="235"/>
      <c r="E1714" s="243"/>
      <c r="I1714" s="235"/>
      <c r="J1714" s="244"/>
      <c r="L1714" s="182"/>
      <c r="M1714" s="235"/>
      <c r="N1714" s="246"/>
      <c r="O1714" s="246"/>
      <c r="P1714" s="247"/>
      <c r="R1714" s="248"/>
      <c r="Y1714" s="249"/>
      <c r="Z1714" s="250"/>
      <c r="AB1714" s="251"/>
      <c r="AD1714" s="251"/>
      <c r="AF1714" s="251"/>
      <c r="AI1714" s="235"/>
      <c r="AN1714" s="245"/>
      <c r="AO1714" s="245"/>
      <c r="AP1714" s="245"/>
    </row>
    <row r="1715" spans="1:42" s="167" customFormat="1" thickTop="1" thickBot="1" x14ac:dyDescent="0.25">
      <c r="A1715" s="242"/>
      <c r="B1715" s="184"/>
      <c r="C1715" s="235"/>
      <c r="D1715" s="235"/>
      <c r="E1715" s="243"/>
      <c r="I1715" s="235"/>
      <c r="J1715" s="244"/>
      <c r="L1715" s="182"/>
      <c r="M1715" s="235"/>
      <c r="N1715" s="246"/>
      <c r="O1715" s="246"/>
      <c r="P1715" s="247"/>
      <c r="R1715" s="248"/>
      <c r="Y1715" s="249"/>
      <c r="Z1715" s="250"/>
      <c r="AB1715" s="251"/>
      <c r="AD1715" s="251"/>
      <c r="AF1715" s="251"/>
      <c r="AI1715" s="235"/>
      <c r="AN1715" s="245"/>
      <c r="AO1715" s="245"/>
      <c r="AP1715" s="245"/>
    </row>
    <row r="1716" spans="1:42" s="167" customFormat="1" thickTop="1" thickBot="1" x14ac:dyDescent="0.25">
      <c r="A1716" s="242"/>
      <c r="B1716" s="184"/>
      <c r="C1716" s="235"/>
      <c r="D1716" s="235"/>
      <c r="E1716" s="243"/>
      <c r="I1716" s="235"/>
      <c r="J1716" s="244"/>
      <c r="L1716" s="182"/>
      <c r="M1716" s="235"/>
      <c r="N1716" s="246"/>
      <c r="O1716" s="246"/>
      <c r="P1716" s="247"/>
      <c r="R1716" s="248"/>
      <c r="Y1716" s="249"/>
      <c r="Z1716" s="250"/>
      <c r="AB1716" s="251"/>
      <c r="AD1716" s="251"/>
      <c r="AF1716" s="251"/>
      <c r="AI1716" s="235"/>
      <c r="AN1716" s="245"/>
      <c r="AO1716" s="245"/>
      <c r="AP1716" s="245"/>
    </row>
    <row r="1717" spans="1:42" s="167" customFormat="1" thickTop="1" thickBot="1" x14ac:dyDescent="0.25">
      <c r="A1717" s="242"/>
      <c r="B1717" s="184"/>
      <c r="C1717" s="235"/>
      <c r="D1717" s="235"/>
      <c r="E1717" s="243"/>
      <c r="I1717" s="235"/>
      <c r="J1717" s="244"/>
      <c r="L1717" s="182"/>
      <c r="M1717" s="235"/>
      <c r="N1717" s="246"/>
      <c r="O1717" s="246"/>
      <c r="P1717" s="247"/>
      <c r="R1717" s="248"/>
      <c r="Y1717" s="249"/>
      <c r="Z1717" s="250"/>
      <c r="AB1717" s="251"/>
      <c r="AD1717" s="251"/>
      <c r="AF1717" s="251"/>
      <c r="AI1717" s="235"/>
      <c r="AN1717" s="245"/>
      <c r="AO1717" s="245"/>
      <c r="AP1717" s="245"/>
    </row>
    <row r="1718" spans="1:42" s="167" customFormat="1" thickTop="1" thickBot="1" x14ac:dyDescent="0.25">
      <c r="A1718" s="242"/>
      <c r="B1718" s="184"/>
      <c r="C1718" s="235"/>
      <c r="D1718" s="235"/>
      <c r="E1718" s="243"/>
      <c r="I1718" s="235"/>
      <c r="J1718" s="244"/>
      <c r="L1718" s="182"/>
      <c r="M1718" s="235"/>
      <c r="N1718" s="246"/>
      <c r="O1718" s="246"/>
      <c r="P1718" s="247"/>
      <c r="R1718" s="248"/>
      <c r="Y1718" s="249"/>
      <c r="Z1718" s="250"/>
      <c r="AB1718" s="251"/>
      <c r="AD1718" s="251"/>
      <c r="AF1718" s="251"/>
      <c r="AI1718" s="235"/>
      <c r="AN1718" s="245"/>
      <c r="AO1718" s="245"/>
      <c r="AP1718" s="245"/>
    </row>
    <row r="1719" spans="1:42" s="167" customFormat="1" thickTop="1" thickBot="1" x14ac:dyDescent="0.25">
      <c r="A1719" s="242"/>
      <c r="B1719" s="184"/>
      <c r="C1719" s="235"/>
      <c r="D1719" s="235"/>
      <c r="E1719" s="243"/>
      <c r="I1719" s="235"/>
      <c r="J1719" s="244"/>
      <c r="L1719" s="182"/>
      <c r="M1719" s="235"/>
      <c r="N1719" s="246"/>
      <c r="O1719" s="246"/>
      <c r="P1719" s="247"/>
      <c r="R1719" s="248"/>
      <c r="Y1719" s="249"/>
      <c r="Z1719" s="250"/>
      <c r="AB1719" s="251"/>
      <c r="AD1719" s="251"/>
      <c r="AF1719" s="251"/>
      <c r="AI1719" s="235"/>
      <c r="AN1719" s="245"/>
      <c r="AO1719" s="245"/>
      <c r="AP1719" s="245"/>
    </row>
    <row r="1720" spans="1:42" s="167" customFormat="1" thickTop="1" thickBot="1" x14ac:dyDescent="0.25">
      <c r="A1720" s="242"/>
      <c r="B1720" s="184"/>
      <c r="C1720" s="235"/>
      <c r="D1720" s="235"/>
      <c r="E1720" s="243"/>
      <c r="I1720" s="235"/>
      <c r="J1720" s="244"/>
      <c r="L1720" s="182"/>
      <c r="M1720" s="235"/>
      <c r="N1720" s="246"/>
      <c r="O1720" s="246"/>
      <c r="P1720" s="247"/>
      <c r="R1720" s="248"/>
      <c r="Y1720" s="249"/>
      <c r="Z1720" s="250"/>
      <c r="AB1720" s="251"/>
      <c r="AD1720" s="251"/>
      <c r="AF1720" s="251"/>
      <c r="AI1720" s="235"/>
      <c r="AN1720" s="245"/>
      <c r="AO1720" s="245"/>
      <c r="AP1720" s="245"/>
    </row>
    <row r="1721" spans="1:42" s="167" customFormat="1" thickTop="1" thickBot="1" x14ac:dyDescent="0.25">
      <c r="A1721" s="242"/>
      <c r="B1721" s="184"/>
      <c r="C1721" s="235"/>
      <c r="D1721" s="235"/>
      <c r="E1721" s="243"/>
      <c r="I1721" s="235"/>
      <c r="J1721" s="244"/>
      <c r="L1721" s="182"/>
      <c r="M1721" s="235"/>
      <c r="N1721" s="246"/>
      <c r="O1721" s="246"/>
      <c r="P1721" s="247"/>
      <c r="R1721" s="248"/>
      <c r="Y1721" s="249"/>
      <c r="Z1721" s="250"/>
      <c r="AB1721" s="251"/>
      <c r="AD1721" s="251"/>
      <c r="AF1721" s="251"/>
      <c r="AI1721" s="235"/>
      <c r="AN1721" s="245"/>
      <c r="AO1721" s="245"/>
      <c r="AP1721" s="245"/>
    </row>
    <row r="1722" spans="1:42" s="167" customFormat="1" thickTop="1" thickBot="1" x14ac:dyDescent="0.25">
      <c r="A1722" s="242"/>
      <c r="B1722" s="184"/>
      <c r="C1722" s="235"/>
      <c r="D1722" s="235"/>
      <c r="E1722" s="243"/>
      <c r="I1722" s="235"/>
      <c r="J1722" s="244"/>
      <c r="L1722" s="182"/>
      <c r="M1722" s="235"/>
      <c r="N1722" s="246"/>
      <c r="O1722" s="246"/>
      <c r="P1722" s="247"/>
      <c r="R1722" s="248"/>
      <c r="Y1722" s="249"/>
      <c r="Z1722" s="250"/>
      <c r="AB1722" s="251"/>
      <c r="AD1722" s="251"/>
      <c r="AF1722" s="251"/>
      <c r="AI1722" s="235"/>
      <c r="AN1722" s="245"/>
      <c r="AO1722" s="245"/>
      <c r="AP1722" s="245"/>
    </row>
    <row r="1723" spans="1:42" s="167" customFormat="1" thickTop="1" thickBot="1" x14ac:dyDescent="0.25">
      <c r="A1723" s="242"/>
      <c r="B1723" s="184"/>
      <c r="C1723" s="235"/>
      <c r="D1723" s="235"/>
      <c r="E1723" s="243"/>
      <c r="I1723" s="235"/>
      <c r="J1723" s="244"/>
      <c r="L1723" s="182"/>
      <c r="M1723" s="235"/>
      <c r="N1723" s="246"/>
      <c r="O1723" s="246"/>
      <c r="P1723" s="247"/>
      <c r="R1723" s="248"/>
      <c r="Y1723" s="249"/>
      <c r="Z1723" s="250"/>
      <c r="AB1723" s="251"/>
      <c r="AD1723" s="251"/>
      <c r="AF1723" s="251"/>
      <c r="AI1723" s="235"/>
      <c r="AN1723" s="245"/>
      <c r="AO1723" s="245"/>
      <c r="AP1723" s="245"/>
    </row>
    <row r="1724" spans="1:42" s="167" customFormat="1" thickTop="1" thickBot="1" x14ac:dyDescent="0.25">
      <c r="A1724" s="242"/>
      <c r="B1724" s="184"/>
      <c r="C1724" s="235"/>
      <c r="D1724" s="235"/>
      <c r="E1724" s="243"/>
      <c r="I1724" s="235"/>
      <c r="J1724" s="244"/>
      <c r="L1724" s="182"/>
      <c r="M1724" s="235"/>
      <c r="N1724" s="246"/>
      <c r="O1724" s="246"/>
      <c r="P1724" s="247"/>
      <c r="R1724" s="248"/>
      <c r="Y1724" s="249"/>
      <c r="Z1724" s="250"/>
      <c r="AB1724" s="251"/>
      <c r="AD1724" s="251"/>
      <c r="AF1724" s="251"/>
      <c r="AI1724" s="235"/>
      <c r="AN1724" s="245"/>
      <c r="AO1724" s="245"/>
      <c r="AP1724" s="245"/>
    </row>
    <row r="1725" spans="1:42" s="167" customFormat="1" thickTop="1" thickBot="1" x14ac:dyDescent="0.25">
      <c r="A1725" s="242"/>
      <c r="B1725" s="184"/>
      <c r="C1725" s="235"/>
      <c r="D1725" s="235"/>
      <c r="E1725" s="243"/>
      <c r="I1725" s="235"/>
      <c r="J1725" s="244"/>
      <c r="L1725" s="182"/>
      <c r="M1725" s="235"/>
      <c r="N1725" s="246"/>
      <c r="O1725" s="246"/>
      <c r="P1725" s="247"/>
      <c r="R1725" s="248"/>
      <c r="Y1725" s="249"/>
      <c r="Z1725" s="250"/>
      <c r="AB1725" s="251"/>
      <c r="AD1725" s="251"/>
      <c r="AF1725" s="251"/>
      <c r="AI1725" s="235"/>
      <c r="AN1725" s="245"/>
      <c r="AO1725" s="245"/>
      <c r="AP1725" s="245"/>
    </row>
    <row r="1726" spans="1:42" s="167" customFormat="1" thickTop="1" thickBot="1" x14ac:dyDescent="0.25">
      <c r="A1726" s="242"/>
      <c r="B1726" s="184"/>
      <c r="C1726" s="235"/>
      <c r="D1726" s="235"/>
      <c r="E1726" s="243"/>
      <c r="I1726" s="235"/>
      <c r="J1726" s="244"/>
      <c r="L1726" s="182"/>
      <c r="M1726" s="235"/>
      <c r="N1726" s="246"/>
      <c r="O1726" s="246"/>
      <c r="P1726" s="247"/>
      <c r="R1726" s="248"/>
      <c r="Y1726" s="249"/>
      <c r="Z1726" s="250"/>
      <c r="AB1726" s="251"/>
      <c r="AD1726" s="251"/>
      <c r="AF1726" s="251"/>
      <c r="AI1726" s="235"/>
      <c r="AN1726" s="245"/>
      <c r="AO1726" s="245"/>
      <c r="AP1726" s="245"/>
    </row>
    <row r="1727" spans="1:42" s="167" customFormat="1" thickTop="1" thickBot="1" x14ac:dyDescent="0.25">
      <c r="A1727" s="242"/>
      <c r="B1727" s="184"/>
      <c r="C1727" s="235"/>
      <c r="D1727" s="235"/>
      <c r="E1727" s="243"/>
      <c r="I1727" s="235"/>
      <c r="J1727" s="244"/>
      <c r="L1727" s="182"/>
      <c r="M1727" s="235"/>
      <c r="N1727" s="246"/>
      <c r="O1727" s="246"/>
      <c r="P1727" s="247"/>
      <c r="R1727" s="248"/>
      <c r="Y1727" s="249"/>
      <c r="Z1727" s="250"/>
      <c r="AB1727" s="251"/>
      <c r="AD1727" s="251"/>
      <c r="AF1727" s="251"/>
      <c r="AI1727" s="235"/>
      <c r="AN1727" s="245"/>
      <c r="AO1727" s="245"/>
      <c r="AP1727" s="245"/>
    </row>
    <row r="1728" spans="1:42" s="167" customFormat="1" thickTop="1" thickBot="1" x14ac:dyDescent="0.25">
      <c r="A1728" s="242"/>
      <c r="B1728" s="184"/>
      <c r="C1728" s="235"/>
      <c r="D1728" s="235"/>
      <c r="E1728" s="243"/>
      <c r="I1728" s="235"/>
      <c r="J1728" s="244"/>
      <c r="L1728" s="182"/>
      <c r="M1728" s="235"/>
      <c r="N1728" s="246"/>
      <c r="O1728" s="246"/>
      <c r="P1728" s="247"/>
      <c r="R1728" s="248"/>
      <c r="Y1728" s="249"/>
      <c r="Z1728" s="250"/>
      <c r="AB1728" s="251"/>
      <c r="AD1728" s="251"/>
      <c r="AF1728" s="251"/>
      <c r="AI1728" s="235"/>
      <c r="AN1728" s="245"/>
      <c r="AO1728" s="245"/>
      <c r="AP1728" s="245"/>
    </row>
    <row r="1729" spans="1:42" s="167" customFormat="1" thickTop="1" thickBot="1" x14ac:dyDescent="0.25">
      <c r="A1729" s="242"/>
      <c r="B1729" s="184"/>
      <c r="C1729" s="235"/>
      <c r="D1729" s="235"/>
      <c r="E1729" s="243"/>
      <c r="I1729" s="235"/>
      <c r="J1729" s="244"/>
      <c r="L1729" s="182"/>
      <c r="M1729" s="235"/>
      <c r="N1729" s="246"/>
      <c r="O1729" s="246"/>
      <c r="P1729" s="247"/>
      <c r="R1729" s="248"/>
      <c r="Y1729" s="249"/>
      <c r="Z1729" s="250"/>
      <c r="AB1729" s="251"/>
      <c r="AD1729" s="251"/>
      <c r="AF1729" s="251"/>
      <c r="AI1729" s="235"/>
      <c r="AN1729" s="245"/>
      <c r="AO1729" s="245"/>
      <c r="AP1729" s="245"/>
    </row>
    <row r="1730" spans="1:42" s="167" customFormat="1" thickTop="1" thickBot="1" x14ac:dyDescent="0.25">
      <c r="A1730" s="242"/>
      <c r="B1730" s="184"/>
      <c r="C1730" s="235"/>
      <c r="D1730" s="235"/>
      <c r="E1730" s="243"/>
      <c r="I1730" s="235"/>
      <c r="J1730" s="244"/>
      <c r="L1730" s="182"/>
      <c r="M1730" s="235"/>
      <c r="N1730" s="246"/>
      <c r="O1730" s="246"/>
      <c r="P1730" s="247"/>
      <c r="R1730" s="248"/>
      <c r="Y1730" s="249"/>
      <c r="Z1730" s="250"/>
      <c r="AB1730" s="251"/>
      <c r="AD1730" s="251"/>
      <c r="AF1730" s="251"/>
      <c r="AI1730" s="235"/>
      <c r="AN1730" s="245"/>
      <c r="AO1730" s="245"/>
      <c r="AP1730" s="245"/>
    </row>
    <row r="1731" spans="1:42" s="167" customFormat="1" thickTop="1" thickBot="1" x14ac:dyDescent="0.25">
      <c r="A1731" s="242"/>
      <c r="B1731" s="184"/>
      <c r="C1731" s="235"/>
      <c r="D1731" s="235"/>
      <c r="E1731" s="243"/>
      <c r="I1731" s="235"/>
      <c r="J1731" s="244"/>
      <c r="L1731" s="182"/>
      <c r="M1731" s="235"/>
      <c r="N1731" s="246"/>
      <c r="O1731" s="246"/>
      <c r="P1731" s="247"/>
      <c r="R1731" s="248"/>
      <c r="Y1731" s="249"/>
      <c r="Z1731" s="250"/>
      <c r="AB1731" s="251"/>
      <c r="AD1731" s="251"/>
      <c r="AF1731" s="251"/>
      <c r="AI1731" s="235"/>
      <c r="AN1731" s="245"/>
      <c r="AO1731" s="245"/>
      <c r="AP1731" s="245"/>
    </row>
    <row r="1732" spans="1:42" s="167" customFormat="1" thickTop="1" thickBot="1" x14ac:dyDescent="0.25">
      <c r="A1732" s="242"/>
      <c r="B1732" s="184"/>
      <c r="C1732" s="235"/>
      <c r="D1732" s="235"/>
      <c r="E1732" s="243"/>
      <c r="I1732" s="235"/>
      <c r="J1732" s="244"/>
      <c r="L1732" s="182"/>
      <c r="M1732" s="235"/>
      <c r="N1732" s="246"/>
      <c r="O1732" s="246"/>
      <c r="P1732" s="247"/>
      <c r="R1732" s="248"/>
      <c r="Y1732" s="249"/>
      <c r="Z1732" s="250"/>
      <c r="AB1732" s="251"/>
      <c r="AD1732" s="251"/>
      <c r="AF1732" s="251"/>
      <c r="AI1732" s="235"/>
      <c r="AN1732" s="245"/>
      <c r="AO1732" s="245"/>
      <c r="AP1732" s="245"/>
    </row>
    <row r="1733" spans="1:42" s="167" customFormat="1" thickTop="1" thickBot="1" x14ac:dyDescent="0.25">
      <c r="A1733" s="242"/>
      <c r="B1733" s="184"/>
      <c r="C1733" s="235"/>
      <c r="D1733" s="235"/>
      <c r="E1733" s="243"/>
      <c r="I1733" s="235"/>
      <c r="J1733" s="244"/>
      <c r="L1733" s="182"/>
      <c r="M1733" s="235"/>
      <c r="N1733" s="246"/>
      <c r="O1733" s="246"/>
      <c r="P1733" s="247"/>
      <c r="R1733" s="248"/>
      <c r="Y1733" s="249"/>
      <c r="Z1733" s="250"/>
      <c r="AB1733" s="251"/>
      <c r="AD1733" s="251"/>
      <c r="AF1733" s="251"/>
      <c r="AI1733" s="235"/>
      <c r="AN1733" s="245"/>
      <c r="AO1733" s="245"/>
      <c r="AP1733" s="245"/>
    </row>
    <row r="1734" spans="1:42" s="167" customFormat="1" thickTop="1" thickBot="1" x14ac:dyDescent="0.25">
      <c r="A1734" s="242"/>
      <c r="B1734" s="184"/>
      <c r="C1734" s="235"/>
      <c r="D1734" s="235"/>
      <c r="E1734" s="243"/>
      <c r="I1734" s="235"/>
      <c r="J1734" s="244"/>
      <c r="L1734" s="182"/>
      <c r="M1734" s="235"/>
      <c r="N1734" s="246"/>
      <c r="O1734" s="246"/>
      <c r="P1734" s="247"/>
      <c r="R1734" s="248"/>
      <c r="Y1734" s="249"/>
      <c r="Z1734" s="250"/>
      <c r="AB1734" s="251"/>
      <c r="AD1734" s="251"/>
      <c r="AF1734" s="251"/>
      <c r="AI1734" s="235"/>
      <c r="AN1734" s="245"/>
      <c r="AO1734" s="245"/>
      <c r="AP1734" s="245"/>
    </row>
    <row r="1735" spans="1:42" s="167" customFormat="1" thickTop="1" thickBot="1" x14ac:dyDescent="0.25">
      <c r="A1735" s="242"/>
      <c r="B1735" s="184"/>
      <c r="C1735" s="235"/>
      <c r="D1735" s="235"/>
      <c r="E1735" s="243"/>
      <c r="I1735" s="235"/>
      <c r="J1735" s="244"/>
      <c r="L1735" s="182"/>
      <c r="M1735" s="235"/>
      <c r="N1735" s="246"/>
      <c r="O1735" s="246"/>
      <c r="P1735" s="247"/>
      <c r="R1735" s="248"/>
      <c r="Y1735" s="249"/>
      <c r="Z1735" s="250"/>
      <c r="AB1735" s="251"/>
      <c r="AD1735" s="251"/>
      <c r="AF1735" s="251"/>
      <c r="AI1735" s="235"/>
      <c r="AN1735" s="245"/>
      <c r="AO1735" s="245"/>
      <c r="AP1735" s="245"/>
    </row>
    <row r="1736" spans="1:42" s="167" customFormat="1" thickTop="1" thickBot="1" x14ac:dyDescent="0.25">
      <c r="A1736" s="242"/>
      <c r="B1736" s="184"/>
      <c r="C1736" s="235"/>
      <c r="D1736" s="235"/>
      <c r="E1736" s="243"/>
      <c r="I1736" s="235"/>
      <c r="J1736" s="244"/>
      <c r="L1736" s="182"/>
      <c r="M1736" s="235"/>
      <c r="N1736" s="246"/>
      <c r="O1736" s="246"/>
      <c r="P1736" s="247"/>
      <c r="R1736" s="248"/>
      <c r="Y1736" s="249"/>
      <c r="Z1736" s="250"/>
      <c r="AB1736" s="251"/>
      <c r="AD1736" s="251"/>
      <c r="AF1736" s="251"/>
      <c r="AI1736" s="235"/>
      <c r="AN1736" s="245"/>
      <c r="AO1736" s="245"/>
      <c r="AP1736" s="245"/>
    </row>
    <row r="1737" spans="1:42" s="167" customFormat="1" thickTop="1" thickBot="1" x14ac:dyDescent="0.25">
      <c r="A1737" s="242"/>
      <c r="B1737" s="184"/>
      <c r="C1737" s="235"/>
      <c r="D1737" s="235"/>
      <c r="E1737" s="243"/>
      <c r="I1737" s="235"/>
      <c r="J1737" s="244"/>
      <c r="L1737" s="182"/>
      <c r="M1737" s="235"/>
      <c r="N1737" s="246"/>
      <c r="O1737" s="246"/>
      <c r="P1737" s="247"/>
      <c r="R1737" s="248"/>
      <c r="Y1737" s="249"/>
      <c r="Z1737" s="250"/>
      <c r="AB1737" s="251"/>
      <c r="AD1737" s="251"/>
      <c r="AF1737" s="251"/>
      <c r="AI1737" s="235"/>
      <c r="AN1737" s="245"/>
      <c r="AO1737" s="245"/>
      <c r="AP1737" s="245"/>
    </row>
    <row r="1738" spans="1:42" s="167" customFormat="1" thickTop="1" thickBot="1" x14ac:dyDescent="0.25">
      <c r="A1738" s="242"/>
      <c r="B1738" s="184"/>
      <c r="C1738" s="235"/>
      <c r="D1738" s="235"/>
      <c r="E1738" s="243"/>
      <c r="I1738" s="235"/>
      <c r="J1738" s="244"/>
      <c r="L1738" s="182"/>
      <c r="M1738" s="235"/>
      <c r="N1738" s="246"/>
      <c r="O1738" s="246"/>
      <c r="P1738" s="247"/>
      <c r="R1738" s="248"/>
      <c r="Y1738" s="249"/>
      <c r="Z1738" s="250"/>
      <c r="AB1738" s="251"/>
      <c r="AD1738" s="251"/>
      <c r="AF1738" s="251"/>
      <c r="AI1738" s="235"/>
      <c r="AN1738" s="245"/>
      <c r="AO1738" s="245"/>
      <c r="AP1738" s="245"/>
    </row>
    <row r="1739" spans="1:42" s="167" customFormat="1" thickTop="1" thickBot="1" x14ac:dyDescent="0.25">
      <c r="A1739" s="242"/>
      <c r="B1739" s="184"/>
      <c r="C1739" s="235"/>
      <c r="D1739" s="235"/>
      <c r="E1739" s="243"/>
      <c r="I1739" s="235"/>
      <c r="J1739" s="244"/>
      <c r="L1739" s="182"/>
      <c r="M1739" s="235"/>
      <c r="N1739" s="246"/>
      <c r="O1739" s="246"/>
      <c r="P1739" s="247"/>
      <c r="R1739" s="248"/>
      <c r="Y1739" s="249"/>
      <c r="Z1739" s="250"/>
      <c r="AB1739" s="251"/>
      <c r="AD1739" s="251"/>
      <c r="AF1739" s="251"/>
      <c r="AI1739" s="235"/>
      <c r="AN1739" s="245"/>
      <c r="AO1739" s="245"/>
      <c r="AP1739" s="245"/>
    </row>
    <row r="1740" spans="1:42" s="167" customFormat="1" thickTop="1" thickBot="1" x14ac:dyDescent="0.25">
      <c r="A1740" s="242"/>
      <c r="B1740" s="184"/>
      <c r="C1740" s="235"/>
      <c r="D1740" s="235"/>
      <c r="E1740" s="243"/>
      <c r="I1740" s="235"/>
      <c r="J1740" s="244"/>
      <c r="L1740" s="182"/>
      <c r="M1740" s="235"/>
      <c r="N1740" s="246"/>
      <c r="O1740" s="246"/>
      <c r="P1740" s="247"/>
      <c r="R1740" s="248"/>
      <c r="Y1740" s="249"/>
      <c r="Z1740" s="250"/>
      <c r="AB1740" s="251"/>
      <c r="AD1740" s="251"/>
      <c r="AF1740" s="251"/>
      <c r="AI1740" s="235"/>
      <c r="AN1740" s="245"/>
      <c r="AO1740" s="245"/>
      <c r="AP1740" s="245"/>
    </row>
    <row r="1741" spans="1:42" s="167" customFormat="1" thickTop="1" thickBot="1" x14ac:dyDescent="0.25">
      <c r="A1741" s="242"/>
      <c r="B1741" s="184"/>
      <c r="C1741" s="235"/>
      <c r="D1741" s="235"/>
      <c r="E1741" s="243"/>
      <c r="I1741" s="235"/>
      <c r="J1741" s="244"/>
      <c r="L1741" s="182"/>
      <c r="M1741" s="235"/>
      <c r="N1741" s="246"/>
      <c r="O1741" s="246"/>
      <c r="P1741" s="247"/>
      <c r="R1741" s="248"/>
      <c r="Y1741" s="249"/>
      <c r="Z1741" s="250"/>
      <c r="AB1741" s="251"/>
      <c r="AD1741" s="251"/>
      <c r="AF1741" s="251"/>
      <c r="AI1741" s="235"/>
      <c r="AN1741" s="245"/>
      <c r="AO1741" s="245"/>
      <c r="AP1741" s="245"/>
    </row>
    <row r="1742" spans="1:42" s="167" customFormat="1" thickTop="1" thickBot="1" x14ac:dyDescent="0.25">
      <c r="A1742" s="242"/>
      <c r="B1742" s="184"/>
      <c r="C1742" s="235"/>
      <c r="D1742" s="235"/>
      <c r="E1742" s="243"/>
      <c r="I1742" s="235"/>
      <c r="J1742" s="244"/>
      <c r="L1742" s="182"/>
      <c r="M1742" s="235"/>
      <c r="N1742" s="246"/>
      <c r="O1742" s="246"/>
      <c r="P1742" s="247"/>
      <c r="R1742" s="248"/>
      <c r="Y1742" s="249"/>
      <c r="Z1742" s="250"/>
      <c r="AB1742" s="251"/>
      <c r="AD1742" s="251"/>
      <c r="AF1742" s="251"/>
      <c r="AI1742" s="235"/>
      <c r="AN1742" s="245"/>
      <c r="AO1742" s="245"/>
      <c r="AP1742" s="245"/>
    </row>
    <row r="1743" spans="1:42" s="167" customFormat="1" thickTop="1" thickBot="1" x14ac:dyDescent="0.25">
      <c r="A1743" s="242"/>
      <c r="B1743" s="184"/>
      <c r="C1743" s="235"/>
      <c r="D1743" s="235"/>
      <c r="E1743" s="243"/>
      <c r="I1743" s="235"/>
      <c r="J1743" s="244"/>
      <c r="L1743" s="182"/>
      <c r="M1743" s="235"/>
      <c r="N1743" s="246"/>
      <c r="O1743" s="246"/>
      <c r="P1743" s="247"/>
      <c r="R1743" s="248"/>
      <c r="Y1743" s="249"/>
      <c r="Z1743" s="250"/>
      <c r="AB1743" s="251"/>
      <c r="AD1743" s="251"/>
      <c r="AF1743" s="251"/>
      <c r="AI1743" s="235"/>
      <c r="AN1743" s="245"/>
      <c r="AO1743" s="245"/>
      <c r="AP1743" s="245"/>
    </row>
    <row r="1744" spans="1:42" s="167" customFormat="1" thickTop="1" thickBot="1" x14ac:dyDescent="0.25">
      <c r="A1744" s="242"/>
      <c r="B1744" s="184"/>
      <c r="C1744" s="235"/>
      <c r="D1744" s="235"/>
      <c r="E1744" s="243"/>
      <c r="I1744" s="235"/>
      <c r="J1744" s="244"/>
      <c r="L1744" s="182"/>
      <c r="M1744" s="235"/>
      <c r="N1744" s="246"/>
      <c r="O1744" s="246"/>
      <c r="P1744" s="247"/>
      <c r="R1744" s="248"/>
      <c r="Y1744" s="249"/>
      <c r="Z1744" s="250"/>
      <c r="AB1744" s="251"/>
      <c r="AD1744" s="251"/>
      <c r="AF1744" s="251"/>
      <c r="AI1744" s="235"/>
      <c r="AN1744" s="245"/>
      <c r="AO1744" s="245"/>
      <c r="AP1744" s="245"/>
    </row>
    <row r="1745" spans="1:42" s="167" customFormat="1" thickTop="1" thickBot="1" x14ac:dyDescent="0.25">
      <c r="A1745" s="242"/>
      <c r="B1745" s="184"/>
      <c r="C1745" s="235"/>
      <c r="D1745" s="235"/>
      <c r="E1745" s="243"/>
      <c r="I1745" s="235"/>
      <c r="J1745" s="244"/>
      <c r="L1745" s="182"/>
      <c r="M1745" s="235"/>
      <c r="N1745" s="246"/>
      <c r="O1745" s="246"/>
      <c r="P1745" s="247"/>
      <c r="R1745" s="248"/>
      <c r="Y1745" s="249"/>
      <c r="Z1745" s="250"/>
      <c r="AB1745" s="251"/>
      <c r="AD1745" s="251"/>
      <c r="AF1745" s="251"/>
      <c r="AI1745" s="235"/>
      <c r="AN1745" s="245"/>
      <c r="AO1745" s="245"/>
      <c r="AP1745" s="245"/>
    </row>
    <row r="1746" spans="1:42" s="167" customFormat="1" thickTop="1" thickBot="1" x14ac:dyDescent="0.25">
      <c r="A1746" s="242"/>
      <c r="B1746" s="184"/>
      <c r="C1746" s="235"/>
      <c r="D1746" s="235"/>
      <c r="E1746" s="243"/>
      <c r="I1746" s="235"/>
      <c r="J1746" s="244"/>
      <c r="L1746" s="182"/>
      <c r="M1746" s="235"/>
      <c r="N1746" s="246"/>
      <c r="O1746" s="246"/>
      <c r="P1746" s="247"/>
      <c r="R1746" s="248"/>
      <c r="Y1746" s="249"/>
      <c r="Z1746" s="250"/>
      <c r="AB1746" s="251"/>
      <c r="AD1746" s="251"/>
      <c r="AF1746" s="251"/>
      <c r="AI1746" s="235"/>
      <c r="AN1746" s="245"/>
      <c r="AO1746" s="245"/>
      <c r="AP1746" s="245"/>
    </row>
    <row r="1747" spans="1:42" s="167" customFormat="1" thickTop="1" thickBot="1" x14ac:dyDescent="0.25">
      <c r="A1747" s="242"/>
      <c r="B1747" s="184"/>
      <c r="C1747" s="235"/>
      <c r="D1747" s="235"/>
      <c r="E1747" s="243"/>
      <c r="I1747" s="235"/>
      <c r="J1747" s="244"/>
      <c r="L1747" s="182"/>
      <c r="M1747" s="235"/>
      <c r="N1747" s="246"/>
      <c r="O1747" s="246"/>
      <c r="P1747" s="247"/>
      <c r="R1747" s="248"/>
      <c r="Y1747" s="249"/>
      <c r="Z1747" s="250"/>
      <c r="AB1747" s="251"/>
      <c r="AD1747" s="251"/>
      <c r="AF1747" s="251"/>
      <c r="AI1747" s="235"/>
      <c r="AN1747" s="245"/>
      <c r="AO1747" s="245"/>
      <c r="AP1747" s="245"/>
    </row>
    <row r="1748" spans="1:42" s="167" customFormat="1" thickTop="1" thickBot="1" x14ac:dyDescent="0.25">
      <c r="A1748" s="242"/>
      <c r="B1748" s="184"/>
      <c r="C1748" s="235"/>
      <c r="D1748" s="235"/>
      <c r="E1748" s="243"/>
      <c r="I1748" s="235"/>
      <c r="J1748" s="244"/>
      <c r="L1748" s="182"/>
      <c r="M1748" s="235"/>
      <c r="N1748" s="246"/>
      <c r="O1748" s="246"/>
      <c r="P1748" s="247"/>
      <c r="R1748" s="248"/>
      <c r="Y1748" s="249"/>
      <c r="Z1748" s="250"/>
      <c r="AB1748" s="251"/>
      <c r="AD1748" s="251"/>
      <c r="AF1748" s="251"/>
      <c r="AI1748" s="235"/>
      <c r="AN1748" s="245"/>
      <c r="AO1748" s="245"/>
      <c r="AP1748" s="245"/>
    </row>
    <row r="1749" spans="1:42" s="167" customFormat="1" thickTop="1" thickBot="1" x14ac:dyDescent="0.25">
      <c r="A1749" s="242"/>
      <c r="B1749" s="184"/>
      <c r="C1749" s="235"/>
      <c r="D1749" s="235"/>
      <c r="E1749" s="243"/>
      <c r="I1749" s="235"/>
      <c r="J1749" s="244"/>
      <c r="L1749" s="182"/>
      <c r="M1749" s="235"/>
      <c r="N1749" s="246"/>
      <c r="O1749" s="246"/>
      <c r="P1749" s="247"/>
      <c r="R1749" s="248"/>
      <c r="Y1749" s="249"/>
      <c r="Z1749" s="250"/>
      <c r="AB1749" s="251"/>
      <c r="AD1749" s="251"/>
      <c r="AF1749" s="251"/>
      <c r="AI1749" s="235"/>
      <c r="AN1749" s="245"/>
      <c r="AO1749" s="245"/>
      <c r="AP1749" s="245"/>
    </row>
    <row r="1750" spans="1:42" s="167" customFormat="1" thickTop="1" thickBot="1" x14ac:dyDescent="0.25">
      <c r="A1750" s="242"/>
      <c r="B1750" s="184"/>
      <c r="C1750" s="235"/>
      <c r="D1750" s="235"/>
      <c r="E1750" s="243"/>
      <c r="I1750" s="235"/>
      <c r="J1750" s="244"/>
      <c r="L1750" s="182"/>
      <c r="M1750" s="235"/>
      <c r="N1750" s="246"/>
      <c r="O1750" s="246"/>
      <c r="P1750" s="247"/>
      <c r="R1750" s="248"/>
      <c r="Y1750" s="249"/>
      <c r="Z1750" s="250"/>
      <c r="AB1750" s="251"/>
      <c r="AD1750" s="251"/>
      <c r="AF1750" s="251"/>
      <c r="AI1750" s="235"/>
      <c r="AN1750" s="245"/>
      <c r="AO1750" s="245"/>
      <c r="AP1750" s="245"/>
    </row>
    <row r="1751" spans="1:42" s="167" customFormat="1" thickTop="1" thickBot="1" x14ac:dyDescent="0.25">
      <c r="A1751" s="242"/>
      <c r="B1751" s="184"/>
      <c r="C1751" s="235"/>
      <c r="D1751" s="235"/>
      <c r="E1751" s="243"/>
      <c r="I1751" s="235"/>
      <c r="J1751" s="244"/>
      <c r="L1751" s="182"/>
      <c r="M1751" s="235"/>
      <c r="N1751" s="246"/>
      <c r="O1751" s="246"/>
      <c r="P1751" s="247"/>
      <c r="R1751" s="248"/>
      <c r="Y1751" s="249"/>
      <c r="Z1751" s="250"/>
      <c r="AB1751" s="251"/>
      <c r="AD1751" s="251"/>
      <c r="AF1751" s="251"/>
      <c r="AI1751" s="235"/>
      <c r="AN1751" s="245"/>
      <c r="AO1751" s="245"/>
      <c r="AP1751" s="245"/>
    </row>
    <row r="1752" spans="1:42" s="167" customFormat="1" thickTop="1" thickBot="1" x14ac:dyDescent="0.25">
      <c r="A1752" s="242"/>
      <c r="B1752" s="184"/>
      <c r="C1752" s="235"/>
      <c r="D1752" s="235"/>
      <c r="E1752" s="243"/>
      <c r="I1752" s="235"/>
      <c r="J1752" s="244"/>
      <c r="L1752" s="182"/>
      <c r="M1752" s="235"/>
      <c r="N1752" s="246"/>
      <c r="O1752" s="246"/>
      <c r="P1752" s="247"/>
      <c r="R1752" s="248"/>
      <c r="Y1752" s="249"/>
      <c r="Z1752" s="250"/>
      <c r="AB1752" s="251"/>
      <c r="AD1752" s="251"/>
      <c r="AF1752" s="251"/>
      <c r="AI1752" s="235"/>
      <c r="AN1752" s="245"/>
      <c r="AO1752" s="245"/>
      <c r="AP1752" s="245"/>
    </row>
    <row r="1753" spans="1:42" s="167" customFormat="1" thickTop="1" thickBot="1" x14ac:dyDescent="0.25">
      <c r="A1753" s="242"/>
      <c r="B1753" s="184"/>
      <c r="C1753" s="235"/>
      <c r="D1753" s="235"/>
      <c r="E1753" s="243"/>
      <c r="I1753" s="235"/>
      <c r="J1753" s="244"/>
      <c r="L1753" s="182"/>
      <c r="M1753" s="235"/>
      <c r="N1753" s="246"/>
      <c r="O1753" s="246"/>
      <c r="P1753" s="247"/>
      <c r="R1753" s="248"/>
      <c r="Y1753" s="249"/>
      <c r="Z1753" s="250"/>
      <c r="AB1753" s="251"/>
      <c r="AD1753" s="251"/>
      <c r="AF1753" s="251"/>
      <c r="AI1753" s="235"/>
      <c r="AN1753" s="245"/>
      <c r="AO1753" s="245"/>
      <c r="AP1753" s="245"/>
    </row>
    <row r="1754" spans="1:42" s="167" customFormat="1" thickTop="1" thickBot="1" x14ac:dyDescent="0.25">
      <c r="A1754" s="242"/>
      <c r="B1754" s="184"/>
      <c r="C1754" s="235"/>
      <c r="D1754" s="235"/>
      <c r="E1754" s="243"/>
      <c r="I1754" s="235"/>
      <c r="J1754" s="244"/>
      <c r="L1754" s="182"/>
      <c r="M1754" s="235"/>
      <c r="N1754" s="246"/>
      <c r="O1754" s="246"/>
      <c r="P1754" s="247"/>
      <c r="R1754" s="248"/>
      <c r="Y1754" s="249"/>
      <c r="Z1754" s="250"/>
      <c r="AB1754" s="251"/>
      <c r="AD1754" s="251"/>
      <c r="AF1754" s="251"/>
      <c r="AI1754" s="235"/>
      <c r="AN1754" s="245"/>
      <c r="AO1754" s="245"/>
      <c r="AP1754" s="245"/>
    </row>
    <row r="1755" spans="1:42" s="167" customFormat="1" thickTop="1" thickBot="1" x14ac:dyDescent="0.25">
      <c r="A1755" s="242"/>
      <c r="B1755" s="184"/>
      <c r="C1755" s="235"/>
      <c r="D1755" s="235"/>
      <c r="E1755" s="243"/>
      <c r="I1755" s="235"/>
      <c r="J1755" s="244"/>
      <c r="L1755" s="182"/>
      <c r="M1755" s="235"/>
      <c r="N1755" s="246"/>
      <c r="O1755" s="246"/>
      <c r="P1755" s="247"/>
      <c r="R1755" s="248"/>
      <c r="Y1755" s="249"/>
      <c r="Z1755" s="250"/>
      <c r="AB1755" s="251"/>
      <c r="AD1755" s="251"/>
      <c r="AF1755" s="251"/>
      <c r="AI1755" s="235"/>
      <c r="AN1755" s="245"/>
      <c r="AO1755" s="245"/>
      <c r="AP1755" s="245"/>
    </row>
    <row r="1756" spans="1:42" s="167" customFormat="1" thickTop="1" thickBot="1" x14ac:dyDescent="0.25">
      <c r="A1756" s="242"/>
      <c r="B1756" s="184"/>
      <c r="C1756" s="235"/>
      <c r="D1756" s="235"/>
      <c r="E1756" s="243"/>
      <c r="I1756" s="235"/>
      <c r="J1756" s="244"/>
      <c r="L1756" s="182"/>
      <c r="M1756" s="235"/>
      <c r="N1756" s="246"/>
      <c r="O1756" s="246"/>
      <c r="P1756" s="247"/>
      <c r="R1756" s="248"/>
      <c r="Y1756" s="249"/>
      <c r="Z1756" s="250"/>
      <c r="AB1756" s="251"/>
      <c r="AD1756" s="251"/>
      <c r="AF1756" s="251"/>
      <c r="AI1756" s="235"/>
      <c r="AN1756" s="245"/>
      <c r="AO1756" s="245"/>
      <c r="AP1756" s="245"/>
    </row>
    <row r="1757" spans="1:42" s="167" customFormat="1" thickTop="1" thickBot="1" x14ac:dyDescent="0.25">
      <c r="A1757" s="242"/>
      <c r="B1757" s="184"/>
      <c r="C1757" s="235"/>
      <c r="D1757" s="235"/>
      <c r="E1757" s="243"/>
      <c r="I1757" s="235"/>
      <c r="J1757" s="244"/>
      <c r="L1757" s="182"/>
      <c r="M1757" s="235"/>
      <c r="N1757" s="246"/>
      <c r="O1757" s="246"/>
      <c r="P1757" s="247"/>
      <c r="R1757" s="248"/>
      <c r="Y1757" s="249"/>
      <c r="Z1757" s="250"/>
      <c r="AB1757" s="251"/>
      <c r="AD1757" s="251"/>
      <c r="AF1757" s="251"/>
      <c r="AI1757" s="235"/>
      <c r="AN1757" s="245"/>
      <c r="AO1757" s="245"/>
      <c r="AP1757" s="245"/>
    </row>
    <row r="1758" spans="1:42" s="167" customFormat="1" thickTop="1" thickBot="1" x14ac:dyDescent="0.25">
      <c r="A1758" s="242"/>
      <c r="B1758" s="184"/>
      <c r="C1758" s="235"/>
      <c r="D1758" s="235"/>
      <c r="E1758" s="243"/>
      <c r="I1758" s="235"/>
      <c r="J1758" s="244"/>
      <c r="L1758" s="182"/>
      <c r="M1758" s="235"/>
      <c r="N1758" s="246"/>
      <c r="O1758" s="246"/>
      <c r="P1758" s="247"/>
      <c r="R1758" s="248"/>
      <c r="Y1758" s="249"/>
      <c r="Z1758" s="250"/>
      <c r="AB1758" s="251"/>
      <c r="AD1758" s="251"/>
      <c r="AF1758" s="251"/>
      <c r="AI1758" s="235"/>
      <c r="AN1758" s="245"/>
      <c r="AO1758" s="245"/>
      <c r="AP1758" s="245"/>
    </row>
    <row r="1759" spans="1:42" s="167" customFormat="1" thickTop="1" thickBot="1" x14ac:dyDescent="0.25">
      <c r="A1759" s="242"/>
      <c r="B1759" s="184"/>
      <c r="C1759" s="235"/>
      <c r="D1759" s="235"/>
      <c r="E1759" s="243"/>
      <c r="I1759" s="235"/>
      <c r="J1759" s="244"/>
      <c r="L1759" s="182"/>
      <c r="M1759" s="235"/>
      <c r="N1759" s="246"/>
      <c r="O1759" s="246"/>
      <c r="P1759" s="247"/>
      <c r="R1759" s="248"/>
      <c r="Y1759" s="249"/>
      <c r="Z1759" s="250"/>
      <c r="AB1759" s="251"/>
      <c r="AD1759" s="251"/>
      <c r="AF1759" s="251"/>
      <c r="AI1759" s="235"/>
      <c r="AN1759" s="245"/>
      <c r="AO1759" s="245"/>
      <c r="AP1759" s="245"/>
    </row>
    <row r="1760" spans="1:42" s="167" customFormat="1" thickTop="1" thickBot="1" x14ac:dyDescent="0.25">
      <c r="A1760" s="242"/>
      <c r="B1760" s="184"/>
      <c r="C1760" s="235"/>
      <c r="D1760" s="235"/>
      <c r="E1760" s="243"/>
      <c r="I1760" s="235"/>
      <c r="J1760" s="244"/>
      <c r="L1760" s="182"/>
      <c r="M1760" s="235"/>
      <c r="N1760" s="246"/>
      <c r="O1760" s="246"/>
      <c r="P1760" s="247"/>
      <c r="R1760" s="248"/>
      <c r="Y1760" s="249"/>
      <c r="Z1760" s="250"/>
      <c r="AB1760" s="251"/>
      <c r="AD1760" s="251"/>
      <c r="AF1760" s="251"/>
      <c r="AI1760" s="235"/>
      <c r="AN1760" s="245"/>
      <c r="AO1760" s="245"/>
      <c r="AP1760" s="245"/>
    </row>
    <row r="1761" spans="1:42" s="167" customFormat="1" thickTop="1" thickBot="1" x14ac:dyDescent="0.25">
      <c r="A1761" s="242"/>
      <c r="B1761" s="184"/>
      <c r="C1761" s="235"/>
      <c r="D1761" s="235"/>
      <c r="E1761" s="243"/>
      <c r="I1761" s="235"/>
      <c r="J1761" s="244"/>
      <c r="L1761" s="182"/>
      <c r="M1761" s="235"/>
      <c r="N1761" s="246"/>
      <c r="O1761" s="246"/>
      <c r="P1761" s="247"/>
      <c r="R1761" s="248"/>
      <c r="Y1761" s="249"/>
      <c r="Z1761" s="250"/>
      <c r="AB1761" s="251"/>
      <c r="AD1761" s="251"/>
      <c r="AF1761" s="251"/>
      <c r="AI1761" s="235"/>
      <c r="AN1761" s="245"/>
      <c r="AO1761" s="245"/>
      <c r="AP1761" s="245"/>
    </row>
    <row r="1762" spans="1:42" s="167" customFormat="1" thickTop="1" thickBot="1" x14ac:dyDescent="0.25">
      <c r="A1762" s="242"/>
      <c r="B1762" s="184"/>
      <c r="C1762" s="235"/>
      <c r="D1762" s="235"/>
      <c r="E1762" s="243"/>
      <c r="I1762" s="235"/>
      <c r="J1762" s="244"/>
      <c r="L1762" s="182"/>
      <c r="M1762" s="235"/>
      <c r="N1762" s="246"/>
      <c r="O1762" s="246"/>
      <c r="P1762" s="247"/>
      <c r="R1762" s="248"/>
      <c r="Y1762" s="249"/>
      <c r="Z1762" s="250"/>
      <c r="AB1762" s="251"/>
      <c r="AD1762" s="251"/>
      <c r="AF1762" s="251"/>
      <c r="AI1762" s="235"/>
      <c r="AN1762" s="245"/>
      <c r="AO1762" s="245"/>
      <c r="AP1762" s="245"/>
    </row>
    <row r="1763" spans="1:42" s="167" customFormat="1" thickTop="1" thickBot="1" x14ac:dyDescent="0.25">
      <c r="A1763" s="242"/>
      <c r="B1763" s="184"/>
      <c r="C1763" s="235"/>
      <c r="D1763" s="235"/>
      <c r="E1763" s="243"/>
      <c r="I1763" s="235"/>
      <c r="J1763" s="244"/>
      <c r="L1763" s="182"/>
      <c r="M1763" s="235"/>
      <c r="N1763" s="246"/>
      <c r="O1763" s="246"/>
      <c r="P1763" s="247"/>
      <c r="R1763" s="248"/>
      <c r="Y1763" s="249"/>
      <c r="Z1763" s="250"/>
      <c r="AB1763" s="251"/>
      <c r="AD1763" s="251"/>
      <c r="AF1763" s="251"/>
      <c r="AI1763" s="235"/>
      <c r="AN1763" s="245"/>
      <c r="AO1763" s="245"/>
      <c r="AP1763" s="245"/>
    </row>
    <row r="1764" spans="1:42" s="167" customFormat="1" thickTop="1" thickBot="1" x14ac:dyDescent="0.25">
      <c r="A1764" s="242"/>
      <c r="B1764" s="184"/>
      <c r="C1764" s="235"/>
      <c r="D1764" s="235"/>
      <c r="E1764" s="243"/>
      <c r="I1764" s="235"/>
      <c r="J1764" s="244"/>
      <c r="L1764" s="182"/>
      <c r="M1764" s="235"/>
      <c r="N1764" s="246"/>
      <c r="O1764" s="246"/>
      <c r="P1764" s="247"/>
      <c r="R1764" s="248"/>
      <c r="Y1764" s="249"/>
      <c r="Z1764" s="250"/>
      <c r="AB1764" s="251"/>
      <c r="AD1764" s="251"/>
      <c r="AF1764" s="251"/>
      <c r="AI1764" s="235"/>
      <c r="AN1764" s="245"/>
      <c r="AO1764" s="245"/>
      <c r="AP1764" s="245"/>
    </row>
    <row r="1765" spans="1:42" s="167" customFormat="1" thickTop="1" thickBot="1" x14ac:dyDescent="0.25">
      <c r="A1765" s="242"/>
      <c r="B1765" s="184"/>
      <c r="C1765" s="235"/>
      <c r="D1765" s="235"/>
      <c r="E1765" s="243"/>
      <c r="I1765" s="235"/>
      <c r="J1765" s="244"/>
      <c r="L1765" s="182"/>
      <c r="M1765" s="235"/>
      <c r="N1765" s="246"/>
      <c r="O1765" s="246"/>
      <c r="P1765" s="247"/>
      <c r="R1765" s="248"/>
      <c r="Y1765" s="249"/>
      <c r="Z1765" s="250"/>
      <c r="AB1765" s="251"/>
      <c r="AD1765" s="251"/>
      <c r="AF1765" s="251"/>
      <c r="AI1765" s="235"/>
      <c r="AN1765" s="245"/>
      <c r="AO1765" s="245"/>
      <c r="AP1765" s="245"/>
    </row>
    <row r="1766" spans="1:42" s="167" customFormat="1" thickTop="1" thickBot="1" x14ac:dyDescent="0.25">
      <c r="A1766" s="242"/>
      <c r="B1766" s="184"/>
      <c r="C1766" s="235"/>
      <c r="D1766" s="235"/>
      <c r="E1766" s="243"/>
      <c r="I1766" s="235"/>
      <c r="J1766" s="244"/>
      <c r="L1766" s="182"/>
      <c r="M1766" s="235"/>
      <c r="N1766" s="246"/>
      <c r="O1766" s="246"/>
      <c r="P1766" s="247"/>
      <c r="R1766" s="248"/>
      <c r="Y1766" s="249"/>
      <c r="Z1766" s="250"/>
      <c r="AB1766" s="251"/>
      <c r="AD1766" s="251"/>
      <c r="AF1766" s="251"/>
      <c r="AI1766" s="235"/>
      <c r="AN1766" s="245"/>
      <c r="AO1766" s="245"/>
      <c r="AP1766" s="245"/>
    </row>
    <row r="1767" spans="1:42" s="167" customFormat="1" thickTop="1" thickBot="1" x14ac:dyDescent="0.25">
      <c r="A1767" s="242"/>
      <c r="B1767" s="184"/>
      <c r="C1767" s="235"/>
      <c r="D1767" s="235"/>
      <c r="E1767" s="243"/>
      <c r="I1767" s="235"/>
      <c r="J1767" s="244"/>
      <c r="L1767" s="182"/>
      <c r="M1767" s="235"/>
      <c r="N1767" s="246"/>
      <c r="O1767" s="246"/>
      <c r="P1767" s="247"/>
      <c r="R1767" s="248"/>
      <c r="Y1767" s="249"/>
      <c r="Z1767" s="250"/>
      <c r="AB1767" s="251"/>
      <c r="AD1767" s="251"/>
      <c r="AF1767" s="251"/>
      <c r="AI1767" s="235"/>
      <c r="AN1767" s="245"/>
      <c r="AO1767" s="245"/>
      <c r="AP1767" s="245"/>
    </row>
    <row r="1768" spans="1:42" s="167" customFormat="1" thickTop="1" thickBot="1" x14ac:dyDescent="0.25">
      <c r="A1768" s="242"/>
      <c r="B1768" s="184"/>
      <c r="C1768" s="235"/>
      <c r="D1768" s="235"/>
      <c r="E1768" s="243"/>
      <c r="I1768" s="235"/>
      <c r="J1768" s="244"/>
      <c r="L1768" s="182"/>
      <c r="M1768" s="235"/>
      <c r="N1768" s="246"/>
      <c r="O1768" s="246"/>
      <c r="P1768" s="247"/>
      <c r="R1768" s="248"/>
      <c r="Y1768" s="249"/>
      <c r="Z1768" s="250"/>
      <c r="AB1768" s="251"/>
      <c r="AD1768" s="251"/>
      <c r="AF1768" s="251"/>
      <c r="AI1768" s="235"/>
      <c r="AN1768" s="245"/>
      <c r="AO1768" s="245"/>
      <c r="AP1768" s="245"/>
    </row>
    <row r="1769" spans="1:42" s="167" customFormat="1" thickTop="1" thickBot="1" x14ac:dyDescent="0.25">
      <c r="A1769" s="242"/>
      <c r="B1769" s="184"/>
      <c r="C1769" s="235"/>
      <c r="D1769" s="235"/>
      <c r="E1769" s="243"/>
      <c r="I1769" s="235"/>
      <c r="J1769" s="244"/>
      <c r="L1769" s="182"/>
      <c r="M1769" s="235"/>
      <c r="N1769" s="246"/>
      <c r="O1769" s="246"/>
      <c r="P1769" s="247"/>
      <c r="R1769" s="248"/>
      <c r="Y1769" s="249"/>
      <c r="Z1769" s="250"/>
      <c r="AB1769" s="251"/>
      <c r="AD1769" s="251"/>
      <c r="AF1769" s="251"/>
      <c r="AI1769" s="235"/>
      <c r="AN1769" s="245"/>
      <c r="AO1769" s="245"/>
      <c r="AP1769" s="245"/>
    </row>
    <row r="1770" spans="1:42" s="167" customFormat="1" thickTop="1" thickBot="1" x14ac:dyDescent="0.25">
      <c r="A1770" s="242"/>
      <c r="B1770" s="184"/>
      <c r="C1770" s="235"/>
      <c r="D1770" s="235"/>
      <c r="E1770" s="243"/>
      <c r="I1770" s="235"/>
      <c r="J1770" s="244"/>
      <c r="L1770" s="182"/>
      <c r="M1770" s="235"/>
      <c r="N1770" s="246"/>
      <c r="O1770" s="246"/>
      <c r="P1770" s="247"/>
      <c r="R1770" s="248"/>
      <c r="Y1770" s="249"/>
      <c r="Z1770" s="250"/>
      <c r="AB1770" s="251"/>
      <c r="AD1770" s="251"/>
      <c r="AF1770" s="251"/>
      <c r="AI1770" s="235"/>
      <c r="AN1770" s="245"/>
      <c r="AO1770" s="245"/>
      <c r="AP1770" s="245"/>
    </row>
    <row r="1771" spans="1:42" s="167" customFormat="1" thickTop="1" thickBot="1" x14ac:dyDescent="0.25">
      <c r="A1771" s="242"/>
      <c r="B1771" s="184"/>
      <c r="C1771" s="235"/>
      <c r="D1771" s="235"/>
      <c r="E1771" s="243"/>
      <c r="I1771" s="235"/>
      <c r="J1771" s="244"/>
      <c r="L1771" s="182"/>
      <c r="M1771" s="235"/>
      <c r="N1771" s="246"/>
      <c r="O1771" s="246"/>
      <c r="P1771" s="247"/>
      <c r="R1771" s="248"/>
      <c r="Y1771" s="249"/>
      <c r="Z1771" s="250"/>
      <c r="AB1771" s="251"/>
      <c r="AD1771" s="251"/>
      <c r="AF1771" s="251"/>
      <c r="AI1771" s="235"/>
      <c r="AN1771" s="245"/>
      <c r="AO1771" s="245"/>
      <c r="AP1771" s="245"/>
    </row>
    <row r="1772" spans="1:42" s="167" customFormat="1" thickTop="1" thickBot="1" x14ac:dyDescent="0.25">
      <c r="A1772" s="242"/>
      <c r="B1772" s="184"/>
      <c r="C1772" s="235"/>
      <c r="D1772" s="235"/>
      <c r="E1772" s="243"/>
      <c r="I1772" s="235"/>
      <c r="J1772" s="244"/>
      <c r="L1772" s="182"/>
      <c r="M1772" s="235"/>
      <c r="N1772" s="246"/>
      <c r="O1772" s="246"/>
      <c r="P1772" s="247"/>
      <c r="R1772" s="248"/>
      <c r="Y1772" s="249"/>
      <c r="Z1772" s="250"/>
      <c r="AB1772" s="251"/>
      <c r="AD1772" s="251"/>
      <c r="AF1772" s="251"/>
      <c r="AI1772" s="235"/>
      <c r="AN1772" s="245"/>
      <c r="AO1772" s="245"/>
      <c r="AP1772" s="245"/>
    </row>
    <row r="1773" spans="1:42" s="167" customFormat="1" thickTop="1" thickBot="1" x14ac:dyDescent="0.25">
      <c r="A1773" s="242"/>
      <c r="B1773" s="184"/>
      <c r="C1773" s="235"/>
      <c r="D1773" s="235"/>
      <c r="E1773" s="243"/>
      <c r="I1773" s="235"/>
      <c r="J1773" s="244"/>
      <c r="L1773" s="182"/>
      <c r="M1773" s="235"/>
      <c r="N1773" s="246"/>
      <c r="O1773" s="246"/>
      <c r="P1773" s="247"/>
      <c r="R1773" s="248"/>
      <c r="Y1773" s="249"/>
      <c r="Z1773" s="250"/>
      <c r="AB1773" s="251"/>
      <c r="AD1773" s="251"/>
      <c r="AF1773" s="251"/>
      <c r="AI1773" s="235"/>
      <c r="AN1773" s="245"/>
      <c r="AO1773" s="245"/>
      <c r="AP1773" s="245"/>
    </row>
    <row r="1774" spans="1:42" s="167" customFormat="1" thickTop="1" thickBot="1" x14ac:dyDescent="0.25">
      <c r="A1774" s="242"/>
      <c r="B1774" s="184"/>
      <c r="C1774" s="235"/>
      <c r="D1774" s="235"/>
      <c r="E1774" s="243"/>
      <c r="I1774" s="235"/>
      <c r="J1774" s="244"/>
      <c r="L1774" s="182"/>
      <c r="M1774" s="235"/>
      <c r="N1774" s="246"/>
      <c r="O1774" s="246"/>
      <c r="P1774" s="247"/>
      <c r="R1774" s="248"/>
      <c r="Y1774" s="249"/>
      <c r="Z1774" s="250"/>
      <c r="AB1774" s="251"/>
      <c r="AD1774" s="251"/>
      <c r="AF1774" s="251"/>
      <c r="AI1774" s="235"/>
      <c r="AN1774" s="245"/>
      <c r="AO1774" s="245"/>
      <c r="AP1774" s="245"/>
    </row>
    <row r="1775" spans="1:42" s="167" customFormat="1" thickTop="1" thickBot="1" x14ac:dyDescent="0.25">
      <c r="A1775" s="242"/>
      <c r="B1775" s="184"/>
      <c r="C1775" s="235"/>
      <c r="D1775" s="235"/>
      <c r="E1775" s="243"/>
      <c r="I1775" s="235"/>
      <c r="J1775" s="244"/>
      <c r="L1775" s="182"/>
      <c r="M1775" s="235"/>
      <c r="N1775" s="246"/>
      <c r="O1775" s="246"/>
      <c r="P1775" s="247"/>
      <c r="R1775" s="248"/>
      <c r="Y1775" s="249"/>
      <c r="Z1775" s="250"/>
      <c r="AB1775" s="251"/>
      <c r="AD1775" s="251"/>
      <c r="AF1775" s="251"/>
      <c r="AI1775" s="235"/>
      <c r="AN1775" s="245"/>
      <c r="AO1775" s="245"/>
      <c r="AP1775" s="245"/>
    </row>
    <row r="1776" spans="1:42" s="167" customFormat="1" thickTop="1" thickBot="1" x14ac:dyDescent="0.25">
      <c r="A1776" s="242"/>
      <c r="B1776" s="184"/>
      <c r="C1776" s="235"/>
      <c r="D1776" s="235"/>
      <c r="E1776" s="243"/>
      <c r="I1776" s="235"/>
      <c r="J1776" s="244"/>
      <c r="L1776" s="182"/>
      <c r="M1776" s="235"/>
      <c r="N1776" s="246"/>
      <c r="O1776" s="246"/>
      <c r="P1776" s="247"/>
      <c r="R1776" s="248"/>
      <c r="Y1776" s="249"/>
      <c r="Z1776" s="250"/>
      <c r="AB1776" s="251"/>
      <c r="AD1776" s="251"/>
      <c r="AF1776" s="251"/>
      <c r="AI1776" s="235"/>
      <c r="AN1776" s="245"/>
      <c r="AO1776" s="245"/>
      <c r="AP1776" s="245"/>
    </row>
    <row r="1777" spans="1:42" s="167" customFormat="1" thickTop="1" thickBot="1" x14ac:dyDescent="0.25">
      <c r="A1777" s="242"/>
      <c r="B1777" s="184"/>
      <c r="C1777" s="235"/>
      <c r="D1777" s="235"/>
      <c r="E1777" s="243"/>
      <c r="I1777" s="235"/>
      <c r="J1777" s="244"/>
      <c r="L1777" s="182"/>
      <c r="M1777" s="235"/>
      <c r="N1777" s="246"/>
      <c r="O1777" s="246"/>
      <c r="P1777" s="247"/>
      <c r="R1777" s="248"/>
      <c r="Y1777" s="249"/>
      <c r="Z1777" s="250"/>
      <c r="AB1777" s="251"/>
      <c r="AD1777" s="251"/>
      <c r="AF1777" s="251"/>
      <c r="AI1777" s="235"/>
      <c r="AN1777" s="245"/>
      <c r="AO1777" s="245"/>
      <c r="AP1777" s="245"/>
    </row>
    <row r="1778" spans="1:42" s="167" customFormat="1" thickTop="1" thickBot="1" x14ac:dyDescent="0.25">
      <c r="A1778" s="242"/>
      <c r="B1778" s="184"/>
      <c r="C1778" s="235"/>
      <c r="D1778" s="235"/>
      <c r="E1778" s="243"/>
      <c r="I1778" s="235"/>
      <c r="J1778" s="244"/>
      <c r="L1778" s="182"/>
      <c r="M1778" s="235"/>
      <c r="N1778" s="246"/>
      <c r="O1778" s="246"/>
      <c r="P1778" s="247"/>
      <c r="R1778" s="248"/>
      <c r="Y1778" s="249"/>
      <c r="Z1778" s="250"/>
      <c r="AB1778" s="251"/>
      <c r="AD1778" s="251"/>
      <c r="AF1778" s="251"/>
      <c r="AI1778" s="235"/>
      <c r="AN1778" s="245"/>
      <c r="AO1778" s="245"/>
      <c r="AP1778" s="245"/>
    </row>
    <row r="1779" spans="1:42" s="167" customFormat="1" thickTop="1" thickBot="1" x14ac:dyDescent="0.25">
      <c r="A1779" s="242"/>
      <c r="B1779" s="184"/>
      <c r="C1779" s="235"/>
      <c r="D1779" s="235"/>
      <c r="E1779" s="243"/>
      <c r="I1779" s="235"/>
      <c r="J1779" s="244"/>
      <c r="L1779" s="182"/>
      <c r="M1779" s="235"/>
      <c r="N1779" s="246"/>
      <c r="O1779" s="246"/>
      <c r="P1779" s="247"/>
      <c r="R1779" s="248"/>
      <c r="Y1779" s="249"/>
      <c r="Z1779" s="250"/>
      <c r="AB1779" s="251"/>
      <c r="AD1779" s="251"/>
      <c r="AF1779" s="251"/>
      <c r="AI1779" s="235"/>
      <c r="AN1779" s="245"/>
      <c r="AO1779" s="245"/>
      <c r="AP1779" s="245"/>
    </row>
    <row r="1780" spans="1:42" s="167" customFormat="1" thickTop="1" thickBot="1" x14ac:dyDescent="0.25">
      <c r="A1780" s="242"/>
      <c r="B1780" s="184"/>
      <c r="C1780" s="235"/>
      <c r="D1780" s="235"/>
      <c r="E1780" s="243"/>
      <c r="I1780" s="235"/>
      <c r="J1780" s="244"/>
      <c r="L1780" s="182"/>
      <c r="M1780" s="235"/>
      <c r="N1780" s="246"/>
      <c r="O1780" s="246"/>
      <c r="P1780" s="247"/>
      <c r="R1780" s="248"/>
      <c r="Y1780" s="249"/>
      <c r="Z1780" s="250"/>
      <c r="AB1780" s="251"/>
      <c r="AD1780" s="251"/>
      <c r="AF1780" s="251"/>
      <c r="AI1780" s="235"/>
      <c r="AN1780" s="245"/>
      <c r="AO1780" s="245"/>
      <c r="AP1780" s="245"/>
    </row>
    <row r="1781" spans="1:42" s="167" customFormat="1" thickTop="1" thickBot="1" x14ac:dyDescent="0.25">
      <c r="A1781" s="242"/>
      <c r="B1781" s="184"/>
      <c r="C1781" s="235"/>
      <c r="D1781" s="235"/>
      <c r="E1781" s="243"/>
      <c r="I1781" s="235"/>
      <c r="J1781" s="244"/>
      <c r="L1781" s="182"/>
      <c r="M1781" s="235"/>
      <c r="N1781" s="246"/>
      <c r="O1781" s="246"/>
      <c r="P1781" s="247"/>
      <c r="R1781" s="248"/>
      <c r="Y1781" s="249"/>
      <c r="Z1781" s="250"/>
      <c r="AB1781" s="251"/>
      <c r="AD1781" s="251"/>
      <c r="AF1781" s="251"/>
      <c r="AI1781" s="235"/>
      <c r="AN1781" s="245"/>
      <c r="AO1781" s="245"/>
      <c r="AP1781" s="245"/>
    </row>
    <row r="1782" spans="1:42" s="167" customFormat="1" thickTop="1" thickBot="1" x14ac:dyDescent="0.25">
      <c r="A1782" s="242"/>
      <c r="B1782" s="184"/>
      <c r="C1782" s="235"/>
      <c r="D1782" s="235"/>
      <c r="E1782" s="243"/>
      <c r="I1782" s="235"/>
      <c r="J1782" s="244"/>
      <c r="L1782" s="182"/>
      <c r="M1782" s="235"/>
      <c r="N1782" s="246"/>
      <c r="O1782" s="246"/>
      <c r="P1782" s="247"/>
      <c r="R1782" s="248"/>
      <c r="Y1782" s="249"/>
      <c r="Z1782" s="250"/>
      <c r="AB1782" s="251"/>
      <c r="AD1782" s="251"/>
      <c r="AF1782" s="251"/>
      <c r="AI1782" s="235"/>
      <c r="AN1782" s="245"/>
      <c r="AO1782" s="245"/>
      <c r="AP1782" s="245"/>
    </row>
    <row r="1783" spans="1:42" s="167" customFormat="1" thickTop="1" thickBot="1" x14ac:dyDescent="0.25">
      <c r="A1783" s="242"/>
      <c r="B1783" s="184"/>
      <c r="C1783" s="235"/>
      <c r="D1783" s="235"/>
      <c r="E1783" s="243"/>
      <c r="I1783" s="235"/>
      <c r="J1783" s="244"/>
      <c r="L1783" s="182"/>
      <c r="M1783" s="235"/>
      <c r="N1783" s="246"/>
      <c r="O1783" s="246"/>
      <c r="P1783" s="247"/>
      <c r="R1783" s="248"/>
      <c r="Y1783" s="249"/>
      <c r="Z1783" s="250"/>
      <c r="AB1783" s="251"/>
      <c r="AD1783" s="251"/>
      <c r="AF1783" s="251"/>
      <c r="AI1783" s="235"/>
      <c r="AN1783" s="245"/>
      <c r="AO1783" s="245"/>
      <c r="AP1783" s="245"/>
    </row>
    <row r="1784" spans="1:42" s="167" customFormat="1" thickTop="1" thickBot="1" x14ac:dyDescent="0.25">
      <c r="A1784" s="242"/>
      <c r="B1784" s="184"/>
      <c r="C1784" s="235"/>
      <c r="D1784" s="235"/>
      <c r="E1784" s="243"/>
      <c r="I1784" s="235"/>
      <c r="J1784" s="244"/>
      <c r="L1784" s="182"/>
      <c r="M1784" s="235"/>
      <c r="N1784" s="246"/>
      <c r="O1784" s="246"/>
      <c r="P1784" s="247"/>
      <c r="R1784" s="248"/>
      <c r="Y1784" s="249"/>
      <c r="Z1784" s="250"/>
      <c r="AB1784" s="251"/>
      <c r="AD1784" s="251"/>
      <c r="AF1784" s="251"/>
      <c r="AI1784" s="235"/>
      <c r="AN1784" s="245"/>
      <c r="AO1784" s="245"/>
      <c r="AP1784" s="245"/>
    </row>
    <row r="1785" spans="1:42" s="167" customFormat="1" thickTop="1" thickBot="1" x14ac:dyDescent="0.25">
      <c r="A1785" s="242"/>
      <c r="B1785" s="184"/>
      <c r="C1785" s="235"/>
      <c r="D1785" s="235"/>
      <c r="E1785" s="243"/>
      <c r="I1785" s="235"/>
      <c r="J1785" s="244"/>
      <c r="L1785" s="182"/>
      <c r="M1785" s="235"/>
      <c r="N1785" s="246"/>
      <c r="O1785" s="246"/>
      <c r="P1785" s="247"/>
      <c r="R1785" s="248"/>
      <c r="Y1785" s="249"/>
      <c r="Z1785" s="250"/>
      <c r="AB1785" s="251"/>
      <c r="AD1785" s="251"/>
      <c r="AF1785" s="251"/>
      <c r="AI1785" s="235"/>
      <c r="AN1785" s="245"/>
      <c r="AO1785" s="245"/>
      <c r="AP1785" s="245"/>
    </row>
    <row r="1786" spans="1:42" s="167" customFormat="1" thickTop="1" thickBot="1" x14ac:dyDescent="0.25">
      <c r="A1786" s="242"/>
      <c r="B1786" s="184"/>
      <c r="C1786" s="235"/>
      <c r="D1786" s="235"/>
      <c r="E1786" s="243"/>
      <c r="I1786" s="235"/>
      <c r="J1786" s="244"/>
      <c r="L1786" s="182"/>
      <c r="M1786" s="235"/>
      <c r="N1786" s="246"/>
      <c r="O1786" s="246"/>
      <c r="P1786" s="247"/>
      <c r="R1786" s="248"/>
      <c r="Y1786" s="249"/>
      <c r="Z1786" s="250"/>
      <c r="AB1786" s="251"/>
      <c r="AD1786" s="251"/>
      <c r="AF1786" s="251"/>
      <c r="AI1786" s="235"/>
      <c r="AN1786" s="245"/>
      <c r="AO1786" s="245"/>
      <c r="AP1786" s="245"/>
    </row>
    <row r="1787" spans="1:42" s="167" customFormat="1" thickTop="1" thickBot="1" x14ac:dyDescent="0.25">
      <c r="A1787" s="242"/>
      <c r="B1787" s="184"/>
      <c r="C1787" s="235"/>
      <c r="D1787" s="235"/>
      <c r="E1787" s="243"/>
      <c r="I1787" s="235"/>
      <c r="J1787" s="244"/>
      <c r="L1787" s="182"/>
      <c r="M1787" s="235"/>
      <c r="N1787" s="246"/>
      <c r="O1787" s="246"/>
      <c r="P1787" s="247"/>
      <c r="R1787" s="248"/>
      <c r="Y1787" s="249"/>
      <c r="Z1787" s="250"/>
      <c r="AB1787" s="251"/>
      <c r="AD1787" s="251"/>
      <c r="AF1787" s="251"/>
      <c r="AI1787" s="235"/>
      <c r="AN1787" s="245"/>
      <c r="AO1787" s="245"/>
      <c r="AP1787" s="245"/>
    </row>
    <row r="1788" spans="1:42" s="167" customFormat="1" thickTop="1" thickBot="1" x14ac:dyDescent="0.25">
      <c r="A1788" s="242"/>
      <c r="B1788" s="184"/>
      <c r="C1788" s="235"/>
      <c r="D1788" s="235"/>
      <c r="E1788" s="243"/>
      <c r="I1788" s="235"/>
      <c r="J1788" s="244"/>
      <c r="L1788" s="182"/>
      <c r="M1788" s="235"/>
      <c r="N1788" s="246"/>
      <c r="O1788" s="246"/>
      <c r="P1788" s="247"/>
      <c r="R1788" s="248"/>
      <c r="Y1788" s="249"/>
      <c r="Z1788" s="250"/>
      <c r="AB1788" s="251"/>
      <c r="AD1788" s="251"/>
      <c r="AF1788" s="251"/>
      <c r="AI1788" s="235"/>
      <c r="AN1788" s="245"/>
      <c r="AO1788" s="245"/>
      <c r="AP1788" s="245"/>
    </row>
    <row r="1789" spans="1:42" s="167" customFormat="1" thickTop="1" thickBot="1" x14ac:dyDescent="0.25">
      <c r="A1789" s="242"/>
      <c r="B1789" s="184"/>
      <c r="C1789" s="235"/>
      <c r="D1789" s="235"/>
      <c r="E1789" s="243"/>
      <c r="I1789" s="235"/>
      <c r="J1789" s="244"/>
      <c r="L1789" s="182"/>
      <c r="M1789" s="235"/>
      <c r="N1789" s="246"/>
      <c r="O1789" s="246"/>
      <c r="P1789" s="247"/>
      <c r="R1789" s="248"/>
      <c r="Y1789" s="249"/>
      <c r="Z1789" s="250"/>
      <c r="AB1789" s="251"/>
      <c r="AD1789" s="251"/>
      <c r="AF1789" s="251"/>
      <c r="AI1789" s="235"/>
      <c r="AN1789" s="245"/>
      <c r="AO1789" s="245"/>
      <c r="AP1789" s="245"/>
    </row>
    <row r="1790" spans="1:42" s="167" customFormat="1" thickTop="1" thickBot="1" x14ac:dyDescent="0.25">
      <c r="A1790" s="242"/>
      <c r="B1790" s="184"/>
      <c r="C1790" s="235"/>
      <c r="D1790" s="235"/>
      <c r="E1790" s="243"/>
      <c r="I1790" s="235"/>
      <c r="J1790" s="244"/>
      <c r="L1790" s="182"/>
      <c r="M1790" s="235"/>
      <c r="N1790" s="246"/>
      <c r="O1790" s="246"/>
      <c r="P1790" s="247"/>
      <c r="R1790" s="248"/>
      <c r="Y1790" s="249"/>
      <c r="Z1790" s="250"/>
      <c r="AB1790" s="251"/>
      <c r="AD1790" s="251"/>
      <c r="AF1790" s="251"/>
      <c r="AI1790" s="235"/>
      <c r="AN1790" s="245"/>
      <c r="AO1790" s="245"/>
      <c r="AP1790" s="245"/>
    </row>
    <row r="1791" spans="1:42" s="167" customFormat="1" thickTop="1" thickBot="1" x14ac:dyDescent="0.25">
      <c r="A1791" s="242"/>
      <c r="B1791" s="184"/>
      <c r="C1791" s="235"/>
      <c r="D1791" s="235"/>
      <c r="E1791" s="243"/>
      <c r="I1791" s="235"/>
      <c r="J1791" s="244"/>
      <c r="L1791" s="182"/>
      <c r="M1791" s="235"/>
      <c r="N1791" s="246"/>
      <c r="O1791" s="246"/>
      <c r="P1791" s="247"/>
      <c r="R1791" s="248"/>
      <c r="Y1791" s="249"/>
      <c r="Z1791" s="250"/>
      <c r="AB1791" s="251"/>
      <c r="AD1791" s="251"/>
      <c r="AF1791" s="251"/>
      <c r="AI1791" s="235"/>
      <c r="AN1791" s="245"/>
      <c r="AO1791" s="245"/>
      <c r="AP1791" s="245"/>
    </row>
    <row r="1792" spans="1:42" s="167" customFormat="1" thickTop="1" thickBot="1" x14ac:dyDescent="0.25">
      <c r="A1792" s="242"/>
      <c r="B1792" s="184"/>
      <c r="C1792" s="235"/>
      <c r="D1792" s="235"/>
      <c r="E1792" s="243"/>
      <c r="I1792" s="235"/>
      <c r="J1792" s="244"/>
      <c r="L1792" s="182"/>
      <c r="M1792" s="235"/>
      <c r="N1792" s="246"/>
      <c r="O1792" s="246"/>
      <c r="P1792" s="247"/>
      <c r="R1792" s="248"/>
      <c r="Y1792" s="249"/>
      <c r="Z1792" s="250"/>
      <c r="AB1792" s="251"/>
      <c r="AD1792" s="251"/>
      <c r="AF1792" s="251"/>
      <c r="AI1792" s="235"/>
      <c r="AN1792" s="245"/>
      <c r="AO1792" s="245"/>
      <c r="AP1792" s="245"/>
    </row>
    <row r="1793" spans="1:42" s="167" customFormat="1" thickTop="1" thickBot="1" x14ac:dyDescent="0.25">
      <c r="A1793" s="242"/>
      <c r="B1793" s="184"/>
      <c r="C1793" s="235"/>
      <c r="D1793" s="235"/>
      <c r="E1793" s="243"/>
      <c r="I1793" s="235"/>
      <c r="J1793" s="244"/>
      <c r="L1793" s="182"/>
      <c r="M1793" s="235"/>
      <c r="N1793" s="246"/>
      <c r="O1793" s="246"/>
      <c r="P1793" s="247"/>
      <c r="R1793" s="248"/>
      <c r="Y1793" s="249"/>
      <c r="Z1793" s="250"/>
      <c r="AB1793" s="251"/>
      <c r="AD1793" s="251"/>
      <c r="AF1793" s="251"/>
      <c r="AI1793" s="235"/>
      <c r="AN1793" s="245"/>
      <c r="AO1793" s="245"/>
      <c r="AP1793" s="245"/>
    </row>
    <row r="1794" spans="1:42" s="167" customFormat="1" thickTop="1" thickBot="1" x14ac:dyDescent="0.25">
      <c r="A1794" s="242"/>
      <c r="B1794" s="184"/>
      <c r="C1794" s="235"/>
      <c r="D1794" s="235"/>
      <c r="E1794" s="243"/>
      <c r="I1794" s="235"/>
      <c r="J1794" s="244"/>
      <c r="L1794" s="182"/>
      <c r="M1794" s="235"/>
      <c r="N1794" s="246"/>
      <c r="O1794" s="246"/>
      <c r="P1794" s="247"/>
      <c r="R1794" s="248"/>
      <c r="Y1794" s="249"/>
      <c r="Z1794" s="250"/>
      <c r="AB1794" s="251"/>
      <c r="AD1794" s="251"/>
      <c r="AF1794" s="251"/>
      <c r="AI1794" s="235"/>
      <c r="AN1794" s="245"/>
      <c r="AO1794" s="245"/>
      <c r="AP1794" s="245"/>
    </row>
    <row r="1795" spans="1:42" s="167" customFormat="1" thickTop="1" thickBot="1" x14ac:dyDescent="0.25">
      <c r="A1795" s="242"/>
      <c r="B1795" s="184"/>
      <c r="C1795" s="235"/>
      <c r="D1795" s="235"/>
      <c r="E1795" s="243"/>
      <c r="I1795" s="235"/>
      <c r="J1795" s="244"/>
      <c r="L1795" s="182"/>
      <c r="M1795" s="235"/>
      <c r="N1795" s="246"/>
      <c r="O1795" s="246"/>
      <c r="P1795" s="247"/>
      <c r="R1795" s="248"/>
      <c r="Y1795" s="249"/>
      <c r="Z1795" s="250"/>
      <c r="AB1795" s="251"/>
      <c r="AD1795" s="251"/>
      <c r="AF1795" s="251"/>
      <c r="AI1795" s="235"/>
      <c r="AN1795" s="245"/>
      <c r="AO1795" s="245"/>
      <c r="AP1795" s="245"/>
    </row>
    <row r="1796" spans="1:42" s="167" customFormat="1" thickTop="1" thickBot="1" x14ac:dyDescent="0.25">
      <c r="A1796" s="242"/>
      <c r="B1796" s="184"/>
      <c r="C1796" s="235"/>
      <c r="D1796" s="235"/>
      <c r="E1796" s="243"/>
      <c r="I1796" s="235"/>
      <c r="J1796" s="244"/>
      <c r="L1796" s="182"/>
      <c r="M1796" s="235"/>
      <c r="N1796" s="246"/>
      <c r="O1796" s="246"/>
      <c r="P1796" s="247"/>
      <c r="R1796" s="248"/>
      <c r="Y1796" s="249"/>
      <c r="Z1796" s="250"/>
      <c r="AB1796" s="251"/>
      <c r="AD1796" s="251"/>
      <c r="AF1796" s="251"/>
      <c r="AI1796" s="235"/>
      <c r="AN1796" s="245"/>
      <c r="AO1796" s="245"/>
      <c r="AP1796" s="245"/>
    </row>
    <row r="1797" spans="1:42" s="167" customFormat="1" thickTop="1" thickBot="1" x14ac:dyDescent="0.25">
      <c r="A1797" s="242"/>
      <c r="B1797" s="184"/>
      <c r="C1797" s="235"/>
      <c r="D1797" s="235"/>
      <c r="E1797" s="243"/>
      <c r="I1797" s="235"/>
      <c r="J1797" s="244"/>
      <c r="L1797" s="182"/>
      <c r="M1797" s="235"/>
      <c r="N1797" s="246"/>
      <c r="O1797" s="246"/>
      <c r="P1797" s="247"/>
      <c r="R1797" s="248"/>
      <c r="Y1797" s="249"/>
      <c r="Z1797" s="250"/>
      <c r="AB1797" s="251"/>
      <c r="AD1797" s="251"/>
      <c r="AF1797" s="251"/>
      <c r="AI1797" s="235"/>
      <c r="AN1797" s="245"/>
      <c r="AO1797" s="245"/>
      <c r="AP1797" s="245"/>
    </row>
    <row r="1798" spans="1:42" s="167" customFormat="1" thickTop="1" thickBot="1" x14ac:dyDescent="0.25">
      <c r="A1798" s="242"/>
      <c r="B1798" s="184"/>
      <c r="C1798" s="235"/>
      <c r="D1798" s="235"/>
      <c r="E1798" s="243"/>
      <c r="I1798" s="235"/>
      <c r="J1798" s="244"/>
      <c r="L1798" s="182"/>
      <c r="M1798" s="235"/>
      <c r="N1798" s="246"/>
      <c r="O1798" s="246"/>
      <c r="P1798" s="247"/>
      <c r="R1798" s="248"/>
      <c r="Y1798" s="249"/>
      <c r="Z1798" s="250"/>
      <c r="AB1798" s="251"/>
      <c r="AD1798" s="251"/>
      <c r="AF1798" s="251"/>
      <c r="AI1798" s="235"/>
      <c r="AN1798" s="245"/>
      <c r="AO1798" s="245"/>
      <c r="AP1798" s="245"/>
    </row>
    <row r="1799" spans="1:42" s="167" customFormat="1" thickTop="1" thickBot="1" x14ac:dyDescent="0.25">
      <c r="A1799" s="242"/>
      <c r="B1799" s="184"/>
      <c r="C1799" s="235"/>
      <c r="D1799" s="235"/>
      <c r="E1799" s="243"/>
      <c r="I1799" s="235"/>
      <c r="J1799" s="244"/>
      <c r="L1799" s="182"/>
      <c r="M1799" s="235"/>
      <c r="N1799" s="246"/>
      <c r="O1799" s="246"/>
      <c r="P1799" s="247"/>
      <c r="R1799" s="248"/>
      <c r="Y1799" s="249"/>
      <c r="Z1799" s="250"/>
      <c r="AB1799" s="251"/>
      <c r="AD1799" s="251"/>
      <c r="AF1799" s="251"/>
      <c r="AI1799" s="235"/>
      <c r="AN1799" s="245"/>
      <c r="AO1799" s="245"/>
      <c r="AP1799" s="245"/>
    </row>
    <row r="1800" spans="1:42" s="167" customFormat="1" thickTop="1" thickBot="1" x14ac:dyDescent="0.25">
      <c r="A1800" s="242"/>
      <c r="B1800" s="184"/>
      <c r="C1800" s="235"/>
      <c r="D1800" s="235"/>
      <c r="E1800" s="243"/>
      <c r="I1800" s="235"/>
      <c r="J1800" s="244"/>
      <c r="L1800" s="182"/>
      <c r="M1800" s="235"/>
      <c r="N1800" s="246"/>
      <c r="O1800" s="246"/>
      <c r="P1800" s="247"/>
      <c r="R1800" s="248"/>
      <c r="Y1800" s="249"/>
      <c r="Z1800" s="250"/>
      <c r="AB1800" s="251"/>
      <c r="AD1800" s="251"/>
      <c r="AF1800" s="251"/>
      <c r="AI1800" s="235"/>
      <c r="AN1800" s="245"/>
      <c r="AO1800" s="245"/>
      <c r="AP1800" s="245"/>
    </row>
    <row r="1801" spans="1:42" s="167" customFormat="1" thickTop="1" thickBot="1" x14ac:dyDescent="0.25">
      <c r="A1801" s="242"/>
      <c r="B1801" s="184"/>
      <c r="C1801" s="235"/>
      <c r="D1801" s="235"/>
      <c r="E1801" s="243"/>
      <c r="I1801" s="235"/>
      <c r="J1801" s="244"/>
      <c r="L1801" s="182"/>
      <c r="M1801" s="235"/>
      <c r="N1801" s="246"/>
      <c r="O1801" s="246"/>
      <c r="P1801" s="247"/>
      <c r="R1801" s="248"/>
      <c r="Y1801" s="249"/>
      <c r="Z1801" s="250"/>
      <c r="AB1801" s="251"/>
      <c r="AD1801" s="251"/>
      <c r="AF1801" s="251"/>
      <c r="AI1801" s="235"/>
      <c r="AN1801" s="245"/>
      <c r="AO1801" s="245"/>
      <c r="AP1801" s="245"/>
    </row>
    <row r="1802" spans="1:42" s="167" customFormat="1" thickTop="1" thickBot="1" x14ac:dyDescent="0.25">
      <c r="A1802" s="242"/>
      <c r="B1802" s="184"/>
      <c r="C1802" s="235"/>
      <c r="D1802" s="235"/>
      <c r="E1802" s="243"/>
      <c r="I1802" s="235"/>
      <c r="J1802" s="244"/>
      <c r="L1802" s="182"/>
      <c r="M1802" s="235"/>
      <c r="N1802" s="246"/>
      <c r="O1802" s="246"/>
      <c r="P1802" s="247"/>
      <c r="R1802" s="248"/>
      <c r="Y1802" s="249"/>
      <c r="Z1802" s="250"/>
      <c r="AB1802" s="251"/>
      <c r="AD1802" s="251"/>
      <c r="AF1802" s="251"/>
      <c r="AI1802" s="235"/>
      <c r="AN1802" s="245"/>
      <c r="AO1802" s="245"/>
      <c r="AP1802" s="245"/>
    </row>
    <row r="1803" spans="1:42" s="167" customFormat="1" thickTop="1" thickBot="1" x14ac:dyDescent="0.25">
      <c r="A1803" s="242"/>
      <c r="B1803" s="184"/>
      <c r="C1803" s="235"/>
      <c r="D1803" s="235"/>
      <c r="E1803" s="243"/>
      <c r="I1803" s="235"/>
      <c r="J1803" s="244"/>
      <c r="L1803" s="182"/>
      <c r="M1803" s="235"/>
      <c r="N1803" s="246"/>
      <c r="O1803" s="246"/>
      <c r="P1803" s="247"/>
      <c r="R1803" s="248"/>
      <c r="Y1803" s="249"/>
      <c r="Z1803" s="250"/>
      <c r="AB1803" s="251"/>
      <c r="AD1803" s="251"/>
      <c r="AF1803" s="251"/>
      <c r="AI1803" s="235"/>
      <c r="AN1803" s="245"/>
      <c r="AO1803" s="245"/>
      <c r="AP1803" s="245"/>
    </row>
    <row r="1804" spans="1:42" s="167" customFormat="1" thickTop="1" thickBot="1" x14ac:dyDescent="0.25">
      <c r="A1804" s="242"/>
      <c r="B1804" s="184"/>
      <c r="C1804" s="235"/>
      <c r="D1804" s="235"/>
      <c r="E1804" s="243"/>
      <c r="I1804" s="235"/>
      <c r="J1804" s="244"/>
      <c r="L1804" s="182"/>
      <c r="M1804" s="235"/>
      <c r="N1804" s="246"/>
      <c r="O1804" s="246"/>
      <c r="P1804" s="247"/>
      <c r="R1804" s="248"/>
      <c r="Y1804" s="249"/>
      <c r="Z1804" s="250"/>
      <c r="AB1804" s="251"/>
      <c r="AD1804" s="251"/>
      <c r="AF1804" s="251"/>
      <c r="AI1804" s="235"/>
      <c r="AN1804" s="245"/>
      <c r="AO1804" s="245"/>
      <c r="AP1804" s="245"/>
    </row>
    <row r="1805" spans="1:42" s="167" customFormat="1" thickTop="1" thickBot="1" x14ac:dyDescent="0.25">
      <c r="A1805" s="242"/>
      <c r="B1805" s="184"/>
      <c r="C1805" s="235"/>
      <c r="D1805" s="235"/>
      <c r="E1805" s="243"/>
      <c r="I1805" s="235"/>
      <c r="J1805" s="244"/>
      <c r="L1805" s="182"/>
      <c r="M1805" s="235"/>
      <c r="N1805" s="246"/>
      <c r="O1805" s="246"/>
      <c r="P1805" s="247"/>
      <c r="R1805" s="248"/>
      <c r="Y1805" s="249"/>
      <c r="Z1805" s="250"/>
      <c r="AB1805" s="251"/>
      <c r="AD1805" s="251"/>
      <c r="AF1805" s="251"/>
      <c r="AI1805" s="235"/>
      <c r="AN1805" s="245"/>
      <c r="AO1805" s="245"/>
      <c r="AP1805" s="245"/>
    </row>
    <row r="1806" spans="1:42" s="167" customFormat="1" thickTop="1" thickBot="1" x14ac:dyDescent="0.25">
      <c r="A1806" s="242"/>
      <c r="B1806" s="184"/>
      <c r="C1806" s="235"/>
      <c r="D1806" s="235"/>
      <c r="E1806" s="243"/>
      <c r="I1806" s="235"/>
      <c r="J1806" s="244"/>
      <c r="L1806" s="182"/>
      <c r="M1806" s="235"/>
      <c r="N1806" s="246"/>
      <c r="O1806" s="246"/>
      <c r="P1806" s="247"/>
      <c r="R1806" s="248"/>
      <c r="Y1806" s="249"/>
      <c r="Z1806" s="250"/>
      <c r="AB1806" s="251"/>
      <c r="AD1806" s="251"/>
      <c r="AF1806" s="251"/>
      <c r="AI1806" s="235"/>
      <c r="AN1806" s="245"/>
      <c r="AO1806" s="245"/>
      <c r="AP1806" s="245"/>
    </row>
    <row r="1807" spans="1:42" s="167" customFormat="1" thickTop="1" thickBot="1" x14ac:dyDescent="0.25">
      <c r="A1807" s="242"/>
      <c r="B1807" s="184"/>
      <c r="C1807" s="235"/>
      <c r="D1807" s="235"/>
      <c r="E1807" s="243"/>
      <c r="I1807" s="235"/>
      <c r="J1807" s="244"/>
      <c r="L1807" s="182"/>
      <c r="M1807" s="235"/>
      <c r="N1807" s="246"/>
      <c r="O1807" s="246"/>
      <c r="P1807" s="247"/>
      <c r="R1807" s="248"/>
      <c r="Y1807" s="249"/>
      <c r="Z1807" s="250"/>
      <c r="AB1807" s="251"/>
      <c r="AD1807" s="251"/>
      <c r="AF1807" s="251"/>
      <c r="AI1807" s="235"/>
      <c r="AN1807" s="245"/>
      <c r="AO1807" s="245"/>
      <c r="AP1807" s="245"/>
    </row>
    <row r="1808" spans="1:42" s="167" customFormat="1" thickTop="1" thickBot="1" x14ac:dyDescent="0.25">
      <c r="A1808" s="242"/>
      <c r="B1808" s="184"/>
      <c r="C1808" s="235"/>
      <c r="D1808" s="235"/>
      <c r="E1808" s="243"/>
      <c r="I1808" s="235"/>
      <c r="J1808" s="244"/>
      <c r="L1808" s="182"/>
      <c r="M1808" s="235"/>
      <c r="N1808" s="246"/>
      <c r="O1808" s="246"/>
      <c r="P1808" s="247"/>
      <c r="R1808" s="248"/>
      <c r="Y1808" s="249"/>
      <c r="Z1808" s="250"/>
      <c r="AB1808" s="251"/>
      <c r="AD1808" s="251"/>
      <c r="AF1808" s="251"/>
      <c r="AI1808" s="235"/>
      <c r="AN1808" s="245"/>
      <c r="AO1808" s="245"/>
      <c r="AP1808" s="245"/>
    </row>
    <row r="1809" spans="1:42" s="167" customFormat="1" thickTop="1" thickBot="1" x14ac:dyDescent="0.25">
      <c r="A1809" s="242"/>
      <c r="B1809" s="184"/>
      <c r="C1809" s="235"/>
      <c r="D1809" s="235"/>
      <c r="E1809" s="243"/>
      <c r="I1809" s="235"/>
      <c r="J1809" s="244"/>
      <c r="L1809" s="182"/>
      <c r="M1809" s="235"/>
      <c r="N1809" s="246"/>
      <c r="O1809" s="246"/>
      <c r="P1809" s="247"/>
      <c r="R1809" s="248"/>
      <c r="Y1809" s="249"/>
      <c r="Z1809" s="250"/>
      <c r="AB1809" s="251"/>
      <c r="AD1809" s="251"/>
      <c r="AF1809" s="251"/>
      <c r="AI1809" s="235"/>
      <c r="AN1809" s="245"/>
      <c r="AO1809" s="245"/>
      <c r="AP1809" s="245"/>
    </row>
    <row r="1810" spans="1:42" s="167" customFormat="1" thickTop="1" thickBot="1" x14ac:dyDescent="0.25">
      <c r="A1810" s="242"/>
      <c r="B1810" s="184"/>
      <c r="C1810" s="235"/>
      <c r="D1810" s="235"/>
      <c r="E1810" s="243"/>
      <c r="I1810" s="235"/>
      <c r="J1810" s="244"/>
      <c r="L1810" s="182"/>
      <c r="M1810" s="235"/>
      <c r="N1810" s="246"/>
      <c r="O1810" s="246"/>
      <c r="P1810" s="247"/>
      <c r="R1810" s="248"/>
      <c r="Y1810" s="249"/>
      <c r="Z1810" s="250"/>
      <c r="AB1810" s="251"/>
      <c r="AD1810" s="251"/>
      <c r="AF1810" s="251"/>
      <c r="AI1810" s="235"/>
      <c r="AN1810" s="245"/>
      <c r="AO1810" s="245"/>
      <c r="AP1810" s="245"/>
    </row>
    <row r="1811" spans="1:42" s="167" customFormat="1" thickTop="1" thickBot="1" x14ac:dyDescent="0.25">
      <c r="A1811" s="242"/>
      <c r="B1811" s="184"/>
      <c r="C1811" s="235"/>
      <c r="D1811" s="235"/>
      <c r="E1811" s="243"/>
      <c r="I1811" s="235"/>
      <c r="J1811" s="244"/>
      <c r="L1811" s="182"/>
      <c r="M1811" s="235"/>
      <c r="N1811" s="246"/>
      <c r="O1811" s="246"/>
      <c r="P1811" s="247"/>
      <c r="R1811" s="248"/>
      <c r="Y1811" s="249"/>
      <c r="Z1811" s="250"/>
      <c r="AB1811" s="251"/>
      <c r="AD1811" s="251"/>
      <c r="AF1811" s="251"/>
      <c r="AI1811" s="235"/>
      <c r="AN1811" s="245"/>
      <c r="AO1811" s="245"/>
      <c r="AP1811" s="245"/>
    </row>
    <row r="1812" spans="1:42" s="167" customFormat="1" thickTop="1" thickBot="1" x14ac:dyDescent="0.25">
      <c r="A1812" s="242"/>
      <c r="B1812" s="184"/>
      <c r="C1812" s="235"/>
      <c r="D1812" s="235"/>
      <c r="E1812" s="243"/>
      <c r="I1812" s="235"/>
      <c r="J1812" s="244"/>
      <c r="L1812" s="182"/>
      <c r="M1812" s="235"/>
      <c r="N1812" s="246"/>
      <c r="O1812" s="246"/>
      <c r="P1812" s="247"/>
      <c r="R1812" s="248"/>
      <c r="Y1812" s="249"/>
      <c r="Z1812" s="250"/>
      <c r="AB1812" s="251"/>
      <c r="AD1812" s="251"/>
      <c r="AF1812" s="251"/>
      <c r="AI1812" s="235"/>
      <c r="AN1812" s="245"/>
      <c r="AO1812" s="245"/>
      <c r="AP1812" s="245"/>
    </row>
    <row r="1813" spans="1:42" s="167" customFormat="1" thickTop="1" thickBot="1" x14ac:dyDescent="0.25">
      <c r="A1813" s="242"/>
      <c r="B1813" s="184"/>
      <c r="C1813" s="235"/>
      <c r="D1813" s="235"/>
      <c r="E1813" s="243"/>
      <c r="I1813" s="235"/>
      <c r="J1813" s="244"/>
      <c r="L1813" s="182"/>
      <c r="M1813" s="235"/>
      <c r="N1813" s="246"/>
      <c r="O1813" s="246"/>
      <c r="P1813" s="247"/>
      <c r="R1813" s="248"/>
      <c r="Y1813" s="249"/>
      <c r="Z1813" s="250"/>
      <c r="AB1813" s="251"/>
      <c r="AD1813" s="251"/>
      <c r="AF1813" s="251"/>
      <c r="AI1813" s="235"/>
      <c r="AN1813" s="245"/>
      <c r="AO1813" s="245"/>
      <c r="AP1813" s="245"/>
    </row>
    <row r="1814" spans="1:42" s="167" customFormat="1" thickTop="1" thickBot="1" x14ac:dyDescent="0.25">
      <c r="A1814" s="242"/>
      <c r="B1814" s="184"/>
      <c r="C1814" s="235"/>
      <c r="D1814" s="235"/>
      <c r="E1814" s="243"/>
      <c r="I1814" s="235"/>
      <c r="J1814" s="244"/>
      <c r="L1814" s="182"/>
      <c r="M1814" s="235"/>
      <c r="N1814" s="246"/>
      <c r="O1814" s="246"/>
      <c r="P1814" s="247"/>
      <c r="R1814" s="248"/>
      <c r="Y1814" s="249"/>
      <c r="Z1814" s="250"/>
      <c r="AB1814" s="251"/>
      <c r="AD1814" s="251"/>
      <c r="AF1814" s="251"/>
      <c r="AI1814" s="235"/>
      <c r="AN1814" s="245"/>
      <c r="AO1814" s="245"/>
      <c r="AP1814" s="245"/>
    </row>
    <row r="1815" spans="1:42" s="167" customFormat="1" thickTop="1" thickBot="1" x14ac:dyDescent="0.25">
      <c r="A1815" s="242"/>
      <c r="B1815" s="184"/>
      <c r="C1815" s="235"/>
      <c r="D1815" s="235"/>
      <c r="E1815" s="243"/>
      <c r="I1815" s="235"/>
      <c r="J1815" s="244"/>
      <c r="L1815" s="182"/>
      <c r="M1815" s="235"/>
      <c r="N1815" s="246"/>
      <c r="O1815" s="246"/>
      <c r="P1815" s="247"/>
      <c r="R1815" s="248"/>
      <c r="Y1815" s="249"/>
      <c r="Z1815" s="250"/>
      <c r="AB1815" s="251"/>
      <c r="AD1815" s="251"/>
      <c r="AF1815" s="251"/>
      <c r="AI1815" s="235"/>
      <c r="AN1815" s="245"/>
      <c r="AO1815" s="245"/>
      <c r="AP1815" s="245"/>
    </row>
    <row r="1816" spans="1:42" s="167" customFormat="1" thickTop="1" thickBot="1" x14ac:dyDescent="0.25">
      <c r="A1816" s="242"/>
      <c r="B1816" s="184"/>
      <c r="C1816" s="235"/>
      <c r="D1816" s="235"/>
      <c r="E1816" s="243"/>
      <c r="I1816" s="235"/>
      <c r="J1816" s="244"/>
      <c r="L1816" s="182"/>
      <c r="M1816" s="235"/>
      <c r="N1816" s="246"/>
      <c r="O1816" s="246"/>
      <c r="P1816" s="247"/>
      <c r="R1816" s="248"/>
      <c r="Y1816" s="249"/>
      <c r="Z1816" s="250"/>
      <c r="AB1816" s="251"/>
      <c r="AD1816" s="251"/>
      <c r="AF1816" s="251"/>
      <c r="AI1816" s="235"/>
      <c r="AN1816" s="245"/>
      <c r="AO1816" s="245"/>
      <c r="AP1816" s="245"/>
    </row>
    <row r="1817" spans="1:42" s="167" customFormat="1" thickTop="1" thickBot="1" x14ac:dyDescent="0.25">
      <c r="A1817" s="242"/>
      <c r="B1817" s="184"/>
      <c r="C1817" s="235"/>
      <c r="D1817" s="235"/>
      <c r="E1817" s="243"/>
      <c r="I1817" s="235"/>
      <c r="J1817" s="244"/>
      <c r="L1817" s="182"/>
      <c r="M1817" s="235"/>
      <c r="N1817" s="246"/>
      <c r="O1817" s="246"/>
      <c r="P1817" s="247"/>
      <c r="R1817" s="248"/>
      <c r="Y1817" s="249"/>
      <c r="Z1817" s="250"/>
      <c r="AB1817" s="251"/>
      <c r="AD1817" s="251"/>
      <c r="AF1817" s="251"/>
      <c r="AI1817" s="235"/>
      <c r="AN1817" s="245"/>
      <c r="AO1817" s="245"/>
      <c r="AP1817" s="245"/>
    </row>
    <row r="1818" spans="1:42" s="167" customFormat="1" thickTop="1" thickBot="1" x14ac:dyDescent="0.25">
      <c r="A1818" s="242"/>
      <c r="B1818" s="184"/>
      <c r="C1818" s="235"/>
      <c r="D1818" s="235"/>
      <c r="E1818" s="243"/>
      <c r="I1818" s="235"/>
      <c r="J1818" s="244"/>
      <c r="L1818" s="182"/>
      <c r="M1818" s="235"/>
      <c r="N1818" s="246"/>
      <c r="O1818" s="246"/>
      <c r="P1818" s="247"/>
      <c r="R1818" s="248"/>
      <c r="Y1818" s="249"/>
      <c r="Z1818" s="250"/>
      <c r="AB1818" s="251"/>
      <c r="AD1818" s="251"/>
      <c r="AF1818" s="251"/>
      <c r="AI1818" s="235"/>
      <c r="AN1818" s="245"/>
      <c r="AO1818" s="245"/>
      <c r="AP1818" s="245"/>
    </row>
    <row r="1819" spans="1:42" s="167" customFormat="1" thickTop="1" thickBot="1" x14ac:dyDescent="0.25">
      <c r="A1819" s="242"/>
      <c r="B1819" s="184"/>
      <c r="C1819" s="235"/>
      <c r="D1819" s="235"/>
      <c r="E1819" s="243"/>
      <c r="I1819" s="235"/>
      <c r="J1819" s="244"/>
      <c r="L1819" s="182"/>
      <c r="M1819" s="235"/>
      <c r="N1819" s="246"/>
      <c r="O1819" s="246"/>
      <c r="P1819" s="247"/>
      <c r="R1819" s="248"/>
      <c r="Y1819" s="249"/>
      <c r="Z1819" s="250"/>
      <c r="AB1819" s="251"/>
      <c r="AD1819" s="251"/>
      <c r="AF1819" s="251"/>
      <c r="AI1819" s="235"/>
      <c r="AN1819" s="245"/>
      <c r="AO1819" s="245"/>
      <c r="AP1819" s="245"/>
    </row>
    <row r="1820" spans="1:42" s="167" customFormat="1" thickTop="1" thickBot="1" x14ac:dyDescent="0.25">
      <c r="A1820" s="242"/>
      <c r="B1820" s="184"/>
      <c r="C1820" s="235"/>
      <c r="D1820" s="235"/>
      <c r="E1820" s="243"/>
      <c r="I1820" s="235"/>
      <c r="J1820" s="244"/>
      <c r="L1820" s="182"/>
      <c r="M1820" s="235"/>
      <c r="N1820" s="246"/>
      <c r="O1820" s="246"/>
      <c r="P1820" s="247"/>
      <c r="R1820" s="248"/>
      <c r="Y1820" s="249"/>
      <c r="Z1820" s="250"/>
      <c r="AB1820" s="251"/>
      <c r="AD1820" s="251"/>
      <c r="AF1820" s="251"/>
      <c r="AI1820" s="235"/>
      <c r="AN1820" s="245"/>
      <c r="AO1820" s="245"/>
      <c r="AP1820" s="245"/>
    </row>
    <row r="1821" spans="1:42" s="167" customFormat="1" thickTop="1" thickBot="1" x14ac:dyDescent="0.25">
      <c r="A1821" s="242"/>
      <c r="B1821" s="184"/>
      <c r="C1821" s="235"/>
      <c r="D1821" s="235"/>
      <c r="E1821" s="243"/>
      <c r="I1821" s="235"/>
      <c r="J1821" s="244"/>
      <c r="L1821" s="182"/>
      <c r="M1821" s="235"/>
      <c r="N1821" s="246"/>
      <c r="O1821" s="246"/>
      <c r="P1821" s="247"/>
      <c r="R1821" s="248"/>
      <c r="Y1821" s="249"/>
      <c r="Z1821" s="250"/>
      <c r="AB1821" s="251"/>
      <c r="AD1821" s="251"/>
      <c r="AF1821" s="251"/>
      <c r="AI1821" s="235"/>
      <c r="AN1821" s="245"/>
      <c r="AO1821" s="245"/>
      <c r="AP1821" s="245"/>
    </row>
    <row r="1822" spans="1:42" s="167" customFormat="1" thickTop="1" thickBot="1" x14ac:dyDescent="0.25">
      <c r="A1822" s="242"/>
      <c r="B1822" s="184"/>
      <c r="C1822" s="235"/>
      <c r="D1822" s="235"/>
      <c r="E1822" s="243"/>
      <c r="I1822" s="235"/>
      <c r="J1822" s="244"/>
      <c r="L1822" s="182"/>
      <c r="M1822" s="235"/>
      <c r="N1822" s="246"/>
      <c r="O1822" s="246"/>
      <c r="P1822" s="247"/>
      <c r="R1822" s="248"/>
      <c r="Y1822" s="249"/>
      <c r="Z1822" s="250"/>
      <c r="AB1822" s="251"/>
      <c r="AD1822" s="251"/>
      <c r="AF1822" s="251"/>
      <c r="AI1822" s="235"/>
      <c r="AN1822" s="245"/>
      <c r="AO1822" s="245"/>
      <c r="AP1822" s="245"/>
    </row>
    <row r="1823" spans="1:42" s="167" customFormat="1" thickTop="1" thickBot="1" x14ac:dyDescent="0.25">
      <c r="A1823" s="242"/>
      <c r="B1823" s="184"/>
      <c r="C1823" s="235"/>
      <c r="D1823" s="235"/>
      <c r="E1823" s="243"/>
      <c r="I1823" s="235"/>
      <c r="J1823" s="244"/>
      <c r="L1823" s="182"/>
      <c r="M1823" s="235"/>
      <c r="N1823" s="246"/>
      <c r="O1823" s="246"/>
      <c r="P1823" s="247"/>
      <c r="R1823" s="248"/>
      <c r="Y1823" s="249"/>
      <c r="Z1823" s="250"/>
      <c r="AB1823" s="251"/>
      <c r="AD1823" s="251"/>
      <c r="AF1823" s="251"/>
      <c r="AI1823" s="235"/>
      <c r="AN1823" s="245"/>
      <c r="AO1823" s="245"/>
      <c r="AP1823" s="245"/>
    </row>
    <row r="1824" spans="1:42" s="167" customFormat="1" thickTop="1" thickBot="1" x14ac:dyDescent="0.25">
      <c r="A1824" s="242"/>
      <c r="B1824" s="184"/>
      <c r="C1824" s="235"/>
      <c r="D1824" s="235"/>
      <c r="E1824" s="243"/>
      <c r="I1824" s="235"/>
      <c r="J1824" s="244"/>
      <c r="L1824" s="182"/>
      <c r="M1824" s="235"/>
      <c r="N1824" s="246"/>
      <c r="O1824" s="246"/>
      <c r="P1824" s="247"/>
      <c r="R1824" s="248"/>
      <c r="Y1824" s="249"/>
      <c r="Z1824" s="250"/>
      <c r="AB1824" s="251"/>
      <c r="AD1824" s="251"/>
      <c r="AF1824" s="251"/>
      <c r="AI1824" s="235"/>
      <c r="AN1824" s="245"/>
      <c r="AO1824" s="245"/>
      <c r="AP1824" s="245"/>
    </row>
    <row r="1825" spans="1:42" s="167" customFormat="1" thickTop="1" thickBot="1" x14ac:dyDescent="0.25">
      <c r="A1825" s="242"/>
      <c r="B1825" s="184"/>
      <c r="C1825" s="235"/>
      <c r="D1825" s="235"/>
      <c r="E1825" s="243"/>
      <c r="I1825" s="235"/>
      <c r="J1825" s="244"/>
      <c r="L1825" s="182"/>
      <c r="M1825" s="235"/>
      <c r="N1825" s="246"/>
      <c r="O1825" s="246"/>
      <c r="P1825" s="247"/>
      <c r="R1825" s="248"/>
      <c r="Y1825" s="249"/>
      <c r="Z1825" s="250"/>
      <c r="AB1825" s="251"/>
      <c r="AD1825" s="251"/>
      <c r="AF1825" s="251"/>
      <c r="AI1825" s="235"/>
      <c r="AN1825" s="245"/>
      <c r="AO1825" s="245"/>
      <c r="AP1825" s="245"/>
    </row>
    <row r="1826" spans="1:42" s="167" customFormat="1" thickTop="1" thickBot="1" x14ac:dyDescent="0.25">
      <c r="A1826" s="242"/>
      <c r="B1826" s="184"/>
      <c r="C1826" s="235"/>
      <c r="D1826" s="235"/>
      <c r="E1826" s="243"/>
      <c r="I1826" s="235"/>
      <c r="J1826" s="244"/>
      <c r="L1826" s="182"/>
      <c r="M1826" s="235"/>
      <c r="N1826" s="246"/>
      <c r="O1826" s="246"/>
      <c r="P1826" s="247"/>
      <c r="R1826" s="248"/>
      <c r="Y1826" s="249"/>
      <c r="Z1826" s="250"/>
      <c r="AB1826" s="251"/>
      <c r="AD1826" s="251"/>
      <c r="AF1826" s="251"/>
      <c r="AI1826" s="235"/>
      <c r="AN1826" s="245"/>
      <c r="AO1826" s="245"/>
      <c r="AP1826" s="245"/>
    </row>
    <row r="1827" spans="1:42" s="167" customFormat="1" thickTop="1" thickBot="1" x14ac:dyDescent="0.25">
      <c r="A1827" s="242"/>
      <c r="B1827" s="184"/>
      <c r="C1827" s="235"/>
      <c r="D1827" s="235"/>
      <c r="E1827" s="243"/>
      <c r="I1827" s="235"/>
      <c r="J1827" s="244"/>
      <c r="L1827" s="182"/>
      <c r="M1827" s="235"/>
      <c r="N1827" s="246"/>
      <c r="O1827" s="246"/>
      <c r="P1827" s="247"/>
      <c r="R1827" s="248"/>
      <c r="Y1827" s="249"/>
      <c r="Z1827" s="250"/>
      <c r="AB1827" s="251"/>
      <c r="AD1827" s="251"/>
      <c r="AF1827" s="251"/>
      <c r="AI1827" s="235"/>
      <c r="AN1827" s="245"/>
      <c r="AO1827" s="245"/>
      <c r="AP1827" s="245"/>
    </row>
    <row r="1828" spans="1:42" s="167" customFormat="1" thickTop="1" thickBot="1" x14ac:dyDescent="0.25">
      <c r="A1828" s="242"/>
      <c r="B1828" s="184"/>
      <c r="C1828" s="235"/>
      <c r="D1828" s="235"/>
      <c r="E1828" s="243"/>
      <c r="I1828" s="235"/>
      <c r="J1828" s="244"/>
      <c r="L1828" s="182"/>
      <c r="M1828" s="235"/>
      <c r="N1828" s="246"/>
      <c r="O1828" s="246"/>
      <c r="P1828" s="247"/>
      <c r="R1828" s="248"/>
      <c r="Y1828" s="249"/>
      <c r="Z1828" s="250"/>
      <c r="AB1828" s="251"/>
      <c r="AD1828" s="251"/>
      <c r="AF1828" s="251"/>
      <c r="AI1828" s="235"/>
      <c r="AN1828" s="245"/>
      <c r="AO1828" s="245"/>
      <c r="AP1828" s="245"/>
    </row>
    <row r="1829" spans="1:42" s="167" customFormat="1" thickTop="1" thickBot="1" x14ac:dyDescent="0.25">
      <c r="A1829" s="242"/>
      <c r="B1829" s="184"/>
      <c r="C1829" s="235"/>
      <c r="D1829" s="235"/>
      <c r="E1829" s="243"/>
      <c r="I1829" s="235"/>
      <c r="J1829" s="244"/>
      <c r="L1829" s="182"/>
      <c r="M1829" s="235"/>
      <c r="N1829" s="246"/>
      <c r="O1829" s="246"/>
      <c r="P1829" s="247"/>
      <c r="R1829" s="248"/>
      <c r="Y1829" s="249"/>
      <c r="Z1829" s="250"/>
      <c r="AB1829" s="251"/>
      <c r="AD1829" s="251"/>
      <c r="AF1829" s="251"/>
      <c r="AI1829" s="235"/>
      <c r="AN1829" s="245"/>
      <c r="AO1829" s="245"/>
      <c r="AP1829" s="245"/>
    </row>
    <row r="1830" spans="1:42" s="167" customFormat="1" thickTop="1" thickBot="1" x14ac:dyDescent="0.25">
      <c r="A1830" s="242"/>
      <c r="B1830" s="184"/>
      <c r="C1830" s="235"/>
      <c r="D1830" s="235"/>
      <c r="E1830" s="243"/>
      <c r="I1830" s="235"/>
      <c r="J1830" s="244"/>
      <c r="L1830" s="182"/>
      <c r="M1830" s="235"/>
      <c r="N1830" s="246"/>
      <c r="O1830" s="246"/>
      <c r="P1830" s="247"/>
      <c r="R1830" s="248"/>
      <c r="Y1830" s="249"/>
      <c r="Z1830" s="250"/>
      <c r="AB1830" s="251"/>
      <c r="AD1830" s="251"/>
      <c r="AF1830" s="251"/>
      <c r="AI1830" s="235"/>
      <c r="AN1830" s="245"/>
      <c r="AO1830" s="245"/>
      <c r="AP1830" s="245"/>
    </row>
    <row r="1831" spans="1:42" s="167" customFormat="1" thickTop="1" thickBot="1" x14ac:dyDescent="0.25">
      <c r="A1831" s="242"/>
      <c r="B1831" s="184"/>
      <c r="C1831" s="235"/>
      <c r="D1831" s="235"/>
      <c r="E1831" s="243"/>
      <c r="I1831" s="235"/>
      <c r="J1831" s="244"/>
      <c r="L1831" s="182"/>
      <c r="M1831" s="235"/>
      <c r="N1831" s="246"/>
      <c r="O1831" s="246"/>
      <c r="P1831" s="247"/>
      <c r="R1831" s="248"/>
      <c r="Y1831" s="249"/>
      <c r="Z1831" s="250"/>
      <c r="AB1831" s="251"/>
      <c r="AD1831" s="251"/>
      <c r="AF1831" s="251"/>
      <c r="AI1831" s="235"/>
      <c r="AN1831" s="245"/>
      <c r="AO1831" s="245"/>
      <c r="AP1831" s="245"/>
    </row>
    <row r="1832" spans="1:42" s="167" customFormat="1" thickTop="1" thickBot="1" x14ac:dyDescent="0.25">
      <c r="A1832" s="242"/>
      <c r="B1832" s="184"/>
      <c r="C1832" s="235"/>
      <c r="D1832" s="235"/>
      <c r="E1832" s="243"/>
      <c r="I1832" s="235"/>
      <c r="J1832" s="244"/>
      <c r="L1832" s="182"/>
      <c r="M1832" s="235"/>
      <c r="N1832" s="246"/>
      <c r="O1832" s="246"/>
      <c r="P1832" s="247"/>
      <c r="R1832" s="248"/>
      <c r="Y1832" s="249"/>
      <c r="Z1832" s="250"/>
      <c r="AB1832" s="251"/>
      <c r="AD1832" s="251"/>
      <c r="AF1832" s="251"/>
      <c r="AI1832" s="235"/>
      <c r="AN1832" s="245"/>
      <c r="AO1832" s="245"/>
      <c r="AP1832" s="245"/>
    </row>
    <row r="1833" spans="1:42" s="167" customFormat="1" thickTop="1" thickBot="1" x14ac:dyDescent="0.25">
      <c r="A1833" s="242"/>
      <c r="B1833" s="184"/>
      <c r="C1833" s="235"/>
      <c r="D1833" s="235"/>
      <c r="E1833" s="243"/>
      <c r="I1833" s="235"/>
      <c r="J1833" s="244"/>
      <c r="L1833" s="182"/>
      <c r="M1833" s="235"/>
      <c r="N1833" s="246"/>
      <c r="O1833" s="246"/>
      <c r="P1833" s="247"/>
      <c r="R1833" s="248"/>
      <c r="Y1833" s="249"/>
      <c r="Z1833" s="250"/>
      <c r="AB1833" s="251"/>
      <c r="AD1833" s="251"/>
      <c r="AF1833" s="251"/>
      <c r="AI1833" s="235"/>
      <c r="AN1833" s="245"/>
      <c r="AO1833" s="245"/>
      <c r="AP1833" s="245"/>
    </row>
    <row r="1834" spans="1:42" s="167" customFormat="1" thickTop="1" thickBot="1" x14ac:dyDescent="0.25">
      <c r="A1834" s="242"/>
      <c r="B1834" s="184"/>
      <c r="C1834" s="235"/>
      <c r="D1834" s="235"/>
      <c r="E1834" s="243"/>
      <c r="I1834" s="235"/>
      <c r="J1834" s="244"/>
      <c r="L1834" s="182"/>
      <c r="M1834" s="235"/>
      <c r="N1834" s="246"/>
      <c r="O1834" s="246"/>
      <c r="P1834" s="247"/>
      <c r="R1834" s="248"/>
      <c r="Y1834" s="249"/>
      <c r="Z1834" s="250"/>
      <c r="AB1834" s="251"/>
      <c r="AD1834" s="251"/>
      <c r="AF1834" s="251"/>
      <c r="AI1834" s="235"/>
      <c r="AN1834" s="245"/>
      <c r="AO1834" s="245"/>
      <c r="AP1834" s="245"/>
    </row>
    <row r="1835" spans="1:42" s="167" customFormat="1" thickTop="1" thickBot="1" x14ac:dyDescent="0.25">
      <c r="A1835" s="242"/>
      <c r="B1835" s="184"/>
      <c r="C1835" s="235"/>
      <c r="D1835" s="235"/>
      <c r="E1835" s="243"/>
      <c r="I1835" s="235"/>
      <c r="J1835" s="244"/>
      <c r="L1835" s="182"/>
      <c r="M1835" s="235"/>
      <c r="N1835" s="246"/>
      <c r="O1835" s="246"/>
      <c r="P1835" s="247"/>
      <c r="R1835" s="248"/>
      <c r="Y1835" s="249"/>
      <c r="Z1835" s="250"/>
      <c r="AB1835" s="251"/>
      <c r="AD1835" s="251"/>
      <c r="AF1835" s="251"/>
      <c r="AI1835" s="235"/>
      <c r="AN1835" s="245"/>
      <c r="AO1835" s="245"/>
      <c r="AP1835" s="245"/>
    </row>
    <row r="1836" spans="1:42" s="167" customFormat="1" thickTop="1" thickBot="1" x14ac:dyDescent="0.25">
      <c r="A1836" s="242"/>
      <c r="B1836" s="184"/>
      <c r="C1836" s="235"/>
      <c r="D1836" s="235"/>
      <c r="E1836" s="243"/>
      <c r="I1836" s="235"/>
      <c r="J1836" s="244"/>
      <c r="L1836" s="182"/>
      <c r="M1836" s="235"/>
      <c r="N1836" s="246"/>
      <c r="O1836" s="246"/>
      <c r="P1836" s="247"/>
      <c r="R1836" s="248"/>
      <c r="Y1836" s="249"/>
      <c r="Z1836" s="250"/>
      <c r="AB1836" s="251"/>
      <c r="AD1836" s="251"/>
      <c r="AF1836" s="251"/>
      <c r="AI1836" s="235"/>
      <c r="AN1836" s="245"/>
      <c r="AO1836" s="245"/>
      <c r="AP1836" s="245"/>
    </row>
    <row r="1837" spans="1:42" s="167" customFormat="1" thickTop="1" thickBot="1" x14ac:dyDescent="0.25">
      <c r="A1837" s="242"/>
      <c r="B1837" s="184"/>
      <c r="C1837" s="235"/>
      <c r="D1837" s="235"/>
      <c r="E1837" s="243"/>
      <c r="I1837" s="235"/>
      <c r="J1837" s="244"/>
      <c r="L1837" s="182"/>
      <c r="M1837" s="235"/>
      <c r="N1837" s="246"/>
      <c r="O1837" s="246"/>
      <c r="P1837" s="247"/>
      <c r="R1837" s="248"/>
      <c r="Y1837" s="249"/>
      <c r="Z1837" s="250"/>
      <c r="AB1837" s="251"/>
      <c r="AD1837" s="251"/>
      <c r="AF1837" s="251"/>
      <c r="AI1837" s="235"/>
      <c r="AN1837" s="245"/>
      <c r="AO1837" s="245"/>
      <c r="AP1837" s="245"/>
    </row>
    <row r="1838" spans="1:42" s="167" customFormat="1" thickTop="1" thickBot="1" x14ac:dyDescent="0.25">
      <c r="A1838" s="242"/>
      <c r="B1838" s="184"/>
      <c r="C1838" s="235"/>
      <c r="D1838" s="235"/>
      <c r="E1838" s="243"/>
      <c r="I1838" s="235"/>
      <c r="J1838" s="244"/>
      <c r="L1838" s="182"/>
      <c r="M1838" s="235"/>
      <c r="N1838" s="246"/>
      <c r="O1838" s="246"/>
      <c r="P1838" s="247"/>
      <c r="R1838" s="248"/>
      <c r="Y1838" s="249"/>
      <c r="Z1838" s="250"/>
      <c r="AB1838" s="251"/>
      <c r="AD1838" s="251"/>
      <c r="AF1838" s="251"/>
      <c r="AI1838" s="235"/>
      <c r="AN1838" s="245"/>
      <c r="AO1838" s="245"/>
      <c r="AP1838" s="245"/>
    </row>
    <row r="1839" spans="1:42" s="167" customFormat="1" thickTop="1" thickBot="1" x14ac:dyDescent="0.25">
      <c r="A1839" s="242"/>
      <c r="B1839" s="184"/>
      <c r="C1839" s="235"/>
      <c r="D1839" s="235"/>
      <c r="E1839" s="243"/>
      <c r="I1839" s="235"/>
      <c r="J1839" s="244"/>
      <c r="L1839" s="182"/>
      <c r="M1839" s="235"/>
      <c r="N1839" s="246"/>
      <c r="O1839" s="246"/>
      <c r="P1839" s="247"/>
      <c r="R1839" s="248"/>
      <c r="Y1839" s="249"/>
      <c r="Z1839" s="250"/>
      <c r="AB1839" s="251"/>
      <c r="AD1839" s="251"/>
      <c r="AF1839" s="251"/>
      <c r="AI1839" s="235"/>
      <c r="AN1839" s="245"/>
      <c r="AO1839" s="245"/>
      <c r="AP1839" s="245"/>
    </row>
    <row r="1840" spans="1:42" s="167" customFormat="1" thickTop="1" thickBot="1" x14ac:dyDescent="0.25">
      <c r="A1840" s="242"/>
      <c r="B1840" s="184"/>
      <c r="C1840" s="235"/>
      <c r="D1840" s="235"/>
      <c r="E1840" s="243"/>
      <c r="I1840" s="235"/>
      <c r="J1840" s="244"/>
      <c r="L1840" s="182"/>
      <c r="M1840" s="235"/>
      <c r="N1840" s="246"/>
      <c r="O1840" s="246"/>
      <c r="P1840" s="247"/>
      <c r="R1840" s="248"/>
      <c r="Y1840" s="249"/>
      <c r="Z1840" s="250"/>
      <c r="AB1840" s="251"/>
      <c r="AD1840" s="251"/>
      <c r="AF1840" s="251"/>
      <c r="AI1840" s="235"/>
      <c r="AN1840" s="245"/>
      <c r="AO1840" s="245"/>
      <c r="AP1840" s="245"/>
    </row>
    <row r="1841" spans="1:42" s="167" customFormat="1" thickTop="1" thickBot="1" x14ac:dyDescent="0.25">
      <c r="A1841" s="242"/>
      <c r="B1841" s="184"/>
      <c r="C1841" s="235"/>
      <c r="D1841" s="235"/>
      <c r="E1841" s="243"/>
      <c r="I1841" s="235"/>
      <c r="J1841" s="244"/>
      <c r="L1841" s="182"/>
      <c r="M1841" s="235"/>
      <c r="N1841" s="246"/>
      <c r="O1841" s="246"/>
      <c r="P1841" s="247"/>
      <c r="R1841" s="248"/>
      <c r="Y1841" s="249"/>
      <c r="Z1841" s="250"/>
      <c r="AB1841" s="251"/>
      <c r="AD1841" s="251"/>
      <c r="AF1841" s="251"/>
      <c r="AI1841" s="235"/>
      <c r="AN1841" s="245"/>
      <c r="AO1841" s="245"/>
      <c r="AP1841" s="245"/>
    </row>
    <row r="1842" spans="1:42" s="167" customFormat="1" thickTop="1" thickBot="1" x14ac:dyDescent="0.25">
      <c r="A1842" s="242"/>
      <c r="B1842" s="184"/>
      <c r="C1842" s="235"/>
      <c r="D1842" s="235"/>
      <c r="E1842" s="243"/>
      <c r="I1842" s="235"/>
      <c r="J1842" s="244"/>
      <c r="L1842" s="182"/>
      <c r="M1842" s="235"/>
      <c r="N1842" s="246"/>
      <c r="O1842" s="246"/>
      <c r="P1842" s="247"/>
      <c r="R1842" s="248"/>
      <c r="Y1842" s="249"/>
      <c r="Z1842" s="250"/>
      <c r="AB1842" s="251"/>
      <c r="AD1842" s="251"/>
      <c r="AF1842" s="251"/>
      <c r="AI1842" s="235"/>
      <c r="AN1842" s="245"/>
      <c r="AO1842" s="245"/>
      <c r="AP1842" s="245"/>
    </row>
    <row r="1843" spans="1:42" s="167" customFormat="1" thickTop="1" thickBot="1" x14ac:dyDescent="0.25">
      <c r="A1843" s="242"/>
      <c r="B1843" s="184"/>
      <c r="C1843" s="235"/>
      <c r="D1843" s="235"/>
      <c r="E1843" s="243"/>
      <c r="I1843" s="235"/>
      <c r="J1843" s="244"/>
      <c r="L1843" s="182"/>
      <c r="M1843" s="235"/>
      <c r="N1843" s="246"/>
      <c r="O1843" s="246"/>
      <c r="P1843" s="247"/>
      <c r="R1843" s="248"/>
      <c r="Y1843" s="249"/>
      <c r="Z1843" s="250"/>
      <c r="AB1843" s="251"/>
      <c r="AD1843" s="251"/>
      <c r="AF1843" s="251"/>
      <c r="AI1843" s="235"/>
      <c r="AN1843" s="245"/>
      <c r="AO1843" s="245"/>
      <c r="AP1843" s="245"/>
    </row>
    <row r="1844" spans="1:42" s="167" customFormat="1" thickTop="1" thickBot="1" x14ac:dyDescent="0.25">
      <c r="A1844" s="242"/>
      <c r="B1844" s="184"/>
      <c r="C1844" s="235"/>
      <c r="D1844" s="235"/>
      <c r="E1844" s="243"/>
      <c r="I1844" s="235"/>
      <c r="J1844" s="244"/>
      <c r="L1844" s="182"/>
      <c r="M1844" s="235"/>
      <c r="N1844" s="246"/>
      <c r="O1844" s="246"/>
      <c r="P1844" s="247"/>
      <c r="R1844" s="248"/>
      <c r="Y1844" s="249"/>
      <c r="Z1844" s="250"/>
      <c r="AB1844" s="251"/>
      <c r="AD1844" s="251"/>
      <c r="AF1844" s="251"/>
      <c r="AI1844" s="235"/>
      <c r="AN1844" s="245"/>
      <c r="AO1844" s="245"/>
      <c r="AP1844" s="245"/>
    </row>
    <row r="1845" spans="1:42" s="167" customFormat="1" thickTop="1" thickBot="1" x14ac:dyDescent="0.25">
      <c r="A1845" s="242"/>
      <c r="B1845" s="184"/>
      <c r="C1845" s="235"/>
      <c r="D1845" s="235"/>
      <c r="E1845" s="243"/>
      <c r="I1845" s="235"/>
      <c r="J1845" s="244"/>
      <c r="L1845" s="182"/>
      <c r="M1845" s="235"/>
      <c r="N1845" s="246"/>
      <c r="O1845" s="246"/>
      <c r="P1845" s="247"/>
      <c r="R1845" s="248"/>
      <c r="Y1845" s="249"/>
      <c r="Z1845" s="250"/>
      <c r="AB1845" s="251"/>
      <c r="AD1845" s="251"/>
      <c r="AF1845" s="251"/>
      <c r="AI1845" s="235"/>
      <c r="AN1845" s="245"/>
      <c r="AO1845" s="245"/>
      <c r="AP1845" s="245"/>
    </row>
    <row r="1846" spans="1:42" s="167" customFormat="1" thickTop="1" thickBot="1" x14ac:dyDescent="0.25">
      <c r="A1846" s="242"/>
      <c r="B1846" s="184"/>
      <c r="C1846" s="235"/>
      <c r="D1846" s="235"/>
      <c r="E1846" s="243"/>
      <c r="I1846" s="235"/>
      <c r="J1846" s="244"/>
      <c r="L1846" s="182"/>
      <c r="M1846" s="235"/>
      <c r="N1846" s="246"/>
      <c r="O1846" s="246"/>
      <c r="P1846" s="247"/>
      <c r="R1846" s="248"/>
      <c r="Y1846" s="249"/>
      <c r="Z1846" s="250"/>
      <c r="AB1846" s="251"/>
      <c r="AD1846" s="251"/>
      <c r="AF1846" s="251"/>
      <c r="AI1846" s="235"/>
      <c r="AN1846" s="245"/>
      <c r="AO1846" s="245"/>
      <c r="AP1846" s="245"/>
    </row>
    <row r="1847" spans="1:42" s="167" customFormat="1" thickTop="1" thickBot="1" x14ac:dyDescent="0.25">
      <c r="A1847" s="242"/>
      <c r="B1847" s="184"/>
      <c r="C1847" s="235"/>
      <c r="D1847" s="235"/>
      <c r="E1847" s="243"/>
      <c r="I1847" s="235"/>
      <c r="J1847" s="244"/>
      <c r="L1847" s="182"/>
      <c r="M1847" s="235"/>
      <c r="N1847" s="246"/>
      <c r="O1847" s="246"/>
      <c r="P1847" s="247"/>
      <c r="R1847" s="248"/>
      <c r="Y1847" s="249"/>
      <c r="Z1847" s="250"/>
      <c r="AB1847" s="251"/>
      <c r="AD1847" s="251"/>
      <c r="AF1847" s="251"/>
      <c r="AI1847" s="235"/>
      <c r="AN1847" s="245"/>
      <c r="AO1847" s="245"/>
      <c r="AP1847" s="245"/>
    </row>
    <row r="1848" spans="1:42" s="167" customFormat="1" thickTop="1" thickBot="1" x14ac:dyDescent="0.25">
      <c r="A1848" s="242"/>
      <c r="B1848" s="184"/>
      <c r="C1848" s="235"/>
      <c r="D1848" s="235"/>
      <c r="E1848" s="243"/>
      <c r="I1848" s="235"/>
      <c r="J1848" s="244"/>
      <c r="L1848" s="182"/>
      <c r="M1848" s="235"/>
      <c r="N1848" s="246"/>
      <c r="O1848" s="246"/>
      <c r="P1848" s="247"/>
      <c r="R1848" s="248"/>
      <c r="Y1848" s="249"/>
      <c r="Z1848" s="250"/>
      <c r="AB1848" s="251"/>
      <c r="AD1848" s="251"/>
      <c r="AF1848" s="251"/>
      <c r="AI1848" s="235"/>
      <c r="AN1848" s="245"/>
      <c r="AO1848" s="245"/>
      <c r="AP1848" s="245"/>
    </row>
    <row r="1849" spans="1:42" s="167" customFormat="1" thickTop="1" thickBot="1" x14ac:dyDescent="0.25">
      <c r="A1849" s="242"/>
      <c r="B1849" s="184"/>
      <c r="C1849" s="235"/>
      <c r="D1849" s="235"/>
      <c r="E1849" s="243"/>
      <c r="I1849" s="235"/>
      <c r="J1849" s="244"/>
      <c r="L1849" s="182"/>
      <c r="M1849" s="235"/>
      <c r="N1849" s="246"/>
      <c r="O1849" s="246"/>
      <c r="P1849" s="247"/>
      <c r="R1849" s="248"/>
      <c r="Y1849" s="249"/>
      <c r="Z1849" s="250"/>
      <c r="AB1849" s="251"/>
      <c r="AD1849" s="251"/>
      <c r="AF1849" s="251"/>
      <c r="AI1849" s="235"/>
      <c r="AN1849" s="245"/>
      <c r="AO1849" s="245"/>
      <c r="AP1849" s="245"/>
    </row>
    <row r="1850" spans="1:42" s="167" customFormat="1" thickTop="1" thickBot="1" x14ac:dyDescent="0.25">
      <c r="A1850" s="242"/>
      <c r="B1850" s="184"/>
      <c r="C1850" s="235"/>
      <c r="D1850" s="235"/>
      <c r="E1850" s="243"/>
      <c r="I1850" s="235"/>
      <c r="J1850" s="244"/>
      <c r="L1850" s="182"/>
      <c r="M1850" s="235"/>
      <c r="N1850" s="246"/>
      <c r="O1850" s="246"/>
      <c r="P1850" s="247"/>
      <c r="R1850" s="248"/>
      <c r="Y1850" s="249"/>
      <c r="Z1850" s="250"/>
      <c r="AB1850" s="251"/>
      <c r="AD1850" s="251"/>
      <c r="AF1850" s="251"/>
      <c r="AI1850" s="235"/>
      <c r="AN1850" s="245"/>
      <c r="AO1850" s="245"/>
      <c r="AP1850" s="245"/>
    </row>
    <row r="1851" spans="1:42" s="167" customFormat="1" thickTop="1" thickBot="1" x14ac:dyDescent="0.25">
      <c r="A1851" s="242"/>
      <c r="B1851" s="184"/>
      <c r="C1851" s="235"/>
      <c r="D1851" s="235"/>
      <c r="E1851" s="243"/>
      <c r="I1851" s="235"/>
      <c r="J1851" s="244"/>
      <c r="L1851" s="182"/>
      <c r="M1851" s="235"/>
      <c r="N1851" s="246"/>
      <c r="O1851" s="246"/>
      <c r="P1851" s="247"/>
      <c r="R1851" s="248"/>
      <c r="Y1851" s="249"/>
      <c r="Z1851" s="250"/>
      <c r="AB1851" s="251"/>
      <c r="AD1851" s="251"/>
      <c r="AF1851" s="251"/>
      <c r="AI1851" s="235"/>
      <c r="AN1851" s="245"/>
      <c r="AO1851" s="245"/>
      <c r="AP1851" s="245"/>
    </row>
    <row r="1852" spans="1:42" s="167" customFormat="1" thickTop="1" thickBot="1" x14ac:dyDescent="0.25">
      <c r="A1852" s="242"/>
      <c r="B1852" s="184"/>
      <c r="C1852" s="235"/>
      <c r="D1852" s="235"/>
      <c r="E1852" s="243"/>
      <c r="I1852" s="235"/>
      <c r="J1852" s="244"/>
      <c r="L1852" s="182"/>
      <c r="M1852" s="235"/>
      <c r="N1852" s="246"/>
      <c r="O1852" s="246"/>
      <c r="P1852" s="247"/>
      <c r="R1852" s="248"/>
      <c r="Y1852" s="249"/>
      <c r="Z1852" s="250"/>
      <c r="AB1852" s="251"/>
      <c r="AD1852" s="251"/>
      <c r="AF1852" s="251"/>
      <c r="AI1852" s="235"/>
      <c r="AN1852" s="245"/>
      <c r="AO1852" s="245"/>
      <c r="AP1852" s="245"/>
    </row>
    <row r="1853" spans="1:42" s="167" customFormat="1" thickTop="1" thickBot="1" x14ac:dyDescent="0.25">
      <c r="A1853" s="242"/>
      <c r="B1853" s="184"/>
      <c r="C1853" s="235"/>
      <c r="D1853" s="235"/>
      <c r="E1853" s="243"/>
      <c r="I1853" s="235"/>
      <c r="J1853" s="244"/>
      <c r="L1853" s="182"/>
      <c r="M1853" s="235"/>
      <c r="N1853" s="246"/>
      <c r="O1853" s="246"/>
      <c r="P1853" s="247"/>
      <c r="R1853" s="248"/>
      <c r="Y1853" s="249"/>
      <c r="Z1853" s="250"/>
      <c r="AB1853" s="251"/>
      <c r="AD1853" s="251"/>
      <c r="AF1853" s="251"/>
      <c r="AI1853" s="235"/>
      <c r="AN1853" s="245"/>
      <c r="AO1853" s="245"/>
      <c r="AP1853" s="245"/>
    </row>
    <row r="1854" spans="1:42" s="167" customFormat="1" thickTop="1" thickBot="1" x14ac:dyDescent="0.25">
      <c r="A1854" s="242"/>
      <c r="B1854" s="184"/>
      <c r="C1854" s="235"/>
      <c r="D1854" s="235"/>
      <c r="E1854" s="243"/>
      <c r="I1854" s="235"/>
      <c r="J1854" s="244"/>
      <c r="L1854" s="182"/>
      <c r="M1854" s="235"/>
      <c r="N1854" s="246"/>
      <c r="O1854" s="246"/>
      <c r="P1854" s="247"/>
      <c r="R1854" s="248"/>
      <c r="Y1854" s="249"/>
      <c r="Z1854" s="250"/>
      <c r="AB1854" s="251"/>
      <c r="AD1854" s="251"/>
      <c r="AF1854" s="251"/>
      <c r="AI1854" s="235"/>
      <c r="AN1854" s="245"/>
      <c r="AO1854" s="245"/>
      <c r="AP1854" s="245"/>
    </row>
    <row r="1855" spans="1:42" s="167" customFormat="1" thickTop="1" thickBot="1" x14ac:dyDescent="0.25">
      <c r="A1855" s="242"/>
      <c r="B1855" s="184"/>
      <c r="C1855" s="235"/>
      <c r="D1855" s="235"/>
      <c r="E1855" s="243"/>
      <c r="I1855" s="235"/>
      <c r="J1855" s="244"/>
      <c r="L1855" s="182"/>
      <c r="M1855" s="235"/>
      <c r="N1855" s="246"/>
      <c r="O1855" s="246"/>
      <c r="P1855" s="247"/>
      <c r="R1855" s="248"/>
      <c r="Y1855" s="249"/>
      <c r="Z1855" s="250"/>
      <c r="AB1855" s="251"/>
      <c r="AD1855" s="251"/>
      <c r="AF1855" s="251"/>
      <c r="AI1855" s="235"/>
      <c r="AN1855" s="245"/>
      <c r="AO1855" s="245"/>
      <c r="AP1855" s="245"/>
    </row>
    <row r="1856" spans="1:42" s="167" customFormat="1" thickTop="1" thickBot="1" x14ac:dyDescent="0.25">
      <c r="A1856" s="242"/>
      <c r="B1856" s="184"/>
      <c r="C1856" s="235"/>
      <c r="D1856" s="235"/>
      <c r="E1856" s="243"/>
      <c r="I1856" s="235"/>
      <c r="J1856" s="244"/>
      <c r="L1856" s="182"/>
      <c r="M1856" s="235"/>
      <c r="N1856" s="246"/>
      <c r="O1856" s="246"/>
      <c r="P1856" s="247"/>
      <c r="R1856" s="248"/>
      <c r="Y1856" s="249"/>
      <c r="Z1856" s="250"/>
      <c r="AB1856" s="251"/>
      <c r="AD1856" s="251"/>
      <c r="AF1856" s="251"/>
      <c r="AI1856" s="235"/>
      <c r="AN1856" s="245"/>
      <c r="AO1856" s="245"/>
      <c r="AP1856" s="245"/>
    </row>
    <row r="1857" spans="1:42" s="167" customFormat="1" thickTop="1" thickBot="1" x14ac:dyDescent="0.25">
      <c r="A1857" s="242"/>
      <c r="B1857" s="184"/>
      <c r="C1857" s="235"/>
      <c r="D1857" s="235"/>
      <c r="E1857" s="243"/>
      <c r="I1857" s="235"/>
      <c r="J1857" s="244"/>
      <c r="L1857" s="182"/>
      <c r="M1857" s="235"/>
      <c r="N1857" s="246"/>
      <c r="O1857" s="246"/>
      <c r="P1857" s="247"/>
      <c r="R1857" s="248"/>
      <c r="Y1857" s="249"/>
      <c r="Z1857" s="250"/>
      <c r="AB1857" s="251"/>
      <c r="AD1857" s="251"/>
      <c r="AF1857" s="251"/>
      <c r="AI1857" s="235"/>
      <c r="AN1857" s="245"/>
      <c r="AO1857" s="245"/>
      <c r="AP1857" s="245"/>
    </row>
    <row r="1858" spans="1:42" s="167" customFormat="1" thickTop="1" thickBot="1" x14ac:dyDescent="0.25">
      <c r="A1858" s="242"/>
      <c r="B1858" s="184"/>
      <c r="C1858" s="235"/>
      <c r="D1858" s="235"/>
      <c r="E1858" s="243"/>
      <c r="I1858" s="235"/>
      <c r="J1858" s="244"/>
      <c r="L1858" s="182"/>
      <c r="M1858" s="235"/>
      <c r="N1858" s="246"/>
      <c r="O1858" s="246"/>
      <c r="P1858" s="247"/>
      <c r="R1858" s="248"/>
      <c r="Y1858" s="249"/>
      <c r="Z1858" s="250"/>
      <c r="AB1858" s="251"/>
      <c r="AD1858" s="251"/>
      <c r="AF1858" s="251"/>
      <c r="AI1858" s="235"/>
      <c r="AN1858" s="245"/>
      <c r="AO1858" s="245"/>
      <c r="AP1858" s="245"/>
    </row>
    <row r="1859" spans="1:42" s="167" customFormat="1" thickTop="1" thickBot="1" x14ac:dyDescent="0.25">
      <c r="A1859" s="242"/>
      <c r="B1859" s="184"/>
      <c r="C1859" s="235"/>
      <c r="D1859" s="235"/>
      <c r="E1859" s="243"/>
      <c r="I1859" s="235"/>
      <c r="J1859" s="244"/>
      <c r="L1859" s="182"/>
      <c r="M1859" s="235"/>
      <c r="N1859" s="246"/>
      <c r="O1859" s="246"/>
      <c r="P1859" s="247"/>
      <c r="R1859" s="248"/>
      <c r="Y1859" s="249"/>
      <c r="Z1859" s="250"/>
      <c r="AB1859" s="251"/>
      <c r="AD1859" s="251"/>
      <c r="AF1859" s="251"/>
      <c r="AI1859" s="235"/>
      <c r="AN1859" s="245"/>
      <c r="AO1859" s="245"/>
      <c r="AP1859" s="245"/>
    </row>
    <row r="1860" spans="1:42" s="167" customFormat="1" thickTop="1" thickBot="1" x14ac:dyDescent="0.25">
      <c r="A1860" s="242"/>
      <c r="B1860" s="184"/>
      <c r="C1860" s="235"/>
      <c r="D1860" s="235"/>
      <c r="E1860" s="243"/>
      <c r="I1860" s="235"/>
      <c r="J1860" s="244"/>
      <c r="L1860" s="182"/>
      <c r="M1860" s="235"/>
      <c r="N1860" s="246"/>
      <c r="O1860" s="246"/>
      <c r="P1860" s="247"/>
      <c r="R1860" s="248"/>
      <c r="Y1860" s="249"/>
      <c r="Z1860" s="250"/>
      <c r="AB1860" s="251"/>
      <c r="AD1860" s="251"/>
      <c r="AF1860" s="251"/>
      <c r="AI1860" s="235"/>
      <c r="AN1860" s="245"/>
      <c r="AO1860" s="245"/>
      <c r="AP1860" s="245"/>
    </row>
    <row r="1861" spans="1:42" s="167" customFormat="1" thickTop="1" thickBot="1" x14ac:dyDescent="0.25">
      <c r="A1861" s="242"/>
      <c r="B1861" s="184"/>
      <c r="C1861" s="235"/>
      <c r="D1861" s="235"/>
      <c r="E1861" s="243"/>
      <c r="I1861" s="235"/>
      <c r="J1861" s="244"/>
      <c r="L1861" s="182"/>
      <c r="M1861" s="235"/>
      <c r="N1861" s="246"/>
      <c r="O1861" s="246"/>
      <c r="P1861" s="247"/>
      <c r="R1861" s="248"/>
      <c r="Y1861" s="249"/>
      <c r="Z1861" s="250"/>
      <c r="AB1861" s="251"/>
      <c r="AD1861" s="251"/>
      <c r="AF1861" s="251"/>
      <c r="AI1861" s="235"/>
      <c r="AN1861" s="245"/>
      <c r="AO1861" s="245"/>
      <c r="AP1861" s="245"/>
    </row>
    <row r="1862" spans="1:42" s="167" customFormat="1" thickTop="1" thickBot="1" x14ac:dyDescent="0.25">
      <c r="A1862" s="242"/>
      <c r="B1862" s="184"/>
      <c r="C1862" s="235"/>
      <c r="D1862" s="235"/>
      <c r="E1862" s="243"/>
      <c r="I1862" s="235"/>
      <c r="J1862" s="244"/>
      <c r="L1862" s="182"/>
      <c r="M1862" s="235"/>
      <c r="N1862" s="246"/>
      <c r="O1862" s="246"/>
      <c r="P1862" s="247"/>
      <c r="R1862" s="248"/>
      <c r="Y1862" s="249"/>
      <c r="Z1862" s="250"/>
      <c r="AB1862" s="251"/>
      <c r="AD1862" s="251"/>
      <c r="AF1862" s="251"/>
      <c r="AI1862" s="235"/>
      <c r="AN1862" s="245"/>
      <c r="AO1862" s="245"/>
      <c r="AP1862" s="245"/>
    </row>
    <row r="1863" spans="1:42" s="167" customFormat="1" thickTop="1" thickBot="1" x14ac:dyDescent="0.25">
      <c r="A1863" s="242"/>
      <c r="B1863" s="184"/>
      <c r="C1863" s="235"/>
      <c r="D1863" s="235"/>
      <c r="E1863" s="243"/>
      <c r="I1863" s="235"/>
      <c r="J1863" s="244"/>
      <c r="L1863" s="182"/>
      <c r="M1863" s="235"/>
      <c r="N1863" s="246"/>
      <c r="O1863" s="246"/>
      <c r="P1863" s="247"/>
      <c r="R1863" s="248"/>
      <c r="Y1863" s="249"/>
      <c r="Z1863" s="250"/>
      <c r="AB1863" s="251"/>
      <c r="AD1863" s="251"/>
      <c r="AF1863" s="251"/>
      <c r="AI1863" s="235"/>
      <c r="AN1863" s="245"/>
      <c r="AO1863" s="245"/>
      <c r="AP1863" s="245"/>
    </row>
    <row r="1864" spans="1:42" s="167" customFormat="1" thickTop="1" thickBot="1" x14ac:dyDescent="0.25">
      <c r="A1864" s="242"/>
      <c r="B1864" s="184"/>
      <c r="C1864" s="235"/>
      <c r="D1864" s="235"/>
      <c r="E1864" s="243"/>
      <c r="I1864" s="235"/>
      <c r="J1864" s="244"/>
      <c r="L1864" s="182"/>
      <c r="M1864" s="235"/>
      <c r="N1864" s="246"/>
      <c r="O1864" s="246"/>
      <c r="P1864" s="247"/>
      <c r="R1864" s="248"/>
      <c r="Y1864" s="249"/>
      <c r="Z1864" s="250"/>
      <c r="AB1864" s="251"/>
      <c r="AD1864" s="251"/>
      <c r="AF1864" s="251"/>
      <c r="AI1864" s="235"/>
      <c r="AN1864" s="245"/>
      <c r="AO1864" s="245"/>
      <c r="AP1864" s="245"/>
    </row>
    <row r="1865" spans="1:42" s="167" customFormat="1" thickTop="1" thickBot="1" x14ac:dyDescent="0.25">
      <c r="A1865" s="242"/>
      <c r="B1865" s="184"/>
      <c r="C1865" s="235"/>
      <c r="D1865" s="235"/>
      <c r="E1865" s="243"/>
      <c r="I1865" s="235"/>
      <c r="J1865" s="244"/>
      <c r="L1865" s="182"/>
      <c r="M1865" s="235"/>
      <c r="N1865" s="246"/>
      <c r="O1865" s="246"/>
      <c r="P1865" s="247"/>
      <c r="R1865" s="248"/>
      <c r="Y1865" s="249"/>
      <c r="Z1865" s="250"/>
      <c r="AB1865" s="251"/>
      <c r="AD1865" s="251"/>
      <c r="AF1865" s="251"/>
      <c r="AI1865" s="235"/>
      <c r="AN1865" s="245"/>
      <c r="AO1865" s="245"/>
      <c r="AP1865" s="245"/>
    </row>
    <row r="1866" spans="1:42" s="167" customFormat="1" thickTop="1" thickBot="1" x14ac:dyDescent="0.25">
      <c r="A1866" s="242"/>
      <c r="B1866" s="184"/>
      <c r="C1866" s="235"/>
      <c r="D1866" s="235"/>
      <c r="E1866" s="243"/>
      <c r="I1866" s="235"/>
      <c r="J1866" s="244"/>
      <c r="L1866" s="182"/>
      <c r="M1866" s="235"/>
      <c r="N1866" s="246"/>
      <c r="O1866" s="246"/>
      <c r="P1866" s="247"/>
      <c r="R1866" s="248"/>
      <c r="Y1866" s="249"/>
      <c r="Z1866" s="250"/>
      <c r="AB1866" s="251"/>
      <c r="AD1866" s="251"/>
      <c r="AF1866" s="251"/>
      <c r="AI1866" s="235"/>
      <c r="AN1866" s="245"/>
      <c r="AO1866" s="245"/>
      <c r="AP1866" s="245"/>
    </row>
    <row r="1867" spans="1:42" s="167" customFormat="1" thickTop="1" thickBot="1" x14ac:dyDescent="0.25">
      <c r="A1867" s="242"/>
      <c r="B1867" s="184"/>
      <c r="C1867" s="235"/>
      <c r="D1867" s="235"/>
      <c r="E1867" s="243"/>
      <c r="I1867" s="235"/>
      <c r="J1867" s="244"/>
      <c r="L1867" s="182"/>
      <c r="M1867" s="235"/>
      <c r="N1867" s="246"/>
      <c r="O1867" s="246"/>
      <c r="P1867" s="247"/>
      <c r="R1867" s="248"/>
      <c r="Y1867" s="249"/>
      <c r="Z1867" s="250"/>
      <c r="AB1867" s="251"/>
      <c r="AD1867" s="251"/>
      <c r="AF1867" s="251"/>
      <c r="AI1867" s="235"/>
      <c r="AN1867" s="245"/>
      <c r="AO1867" s="245"/>
      <c r="AP1867" s="245"/>
    </row>
    <row r="1868" spans="1:42" s="167" customFormat="1" thickTop="1" thickBot="1" x14ac:dyDescent="0.25">
      <c r="A1868" s="242"/>
      <c r="B1868" s="184"/>
      <c r="C1868" s="235"/>
      <c r="D1868" s="235"/>
      <c r="E1868" s="243"/>
      <c r="I1868" s="235"/>
      <c r="J1868" s="244"/>
      <c r="L1868" s="182"/>
      <c r="M1868" s="235"/>
      <c r="N1868" s="246"/>
      <c r="O1868" s="246"/>
      <c r="P1868" s="247"/>
      <c r="R1868" s="248"/>
      <c r="Y1868" s="249"/>
      <c r="Z1868" s="250"/>
      <c r="AB1868" s="251"/>
      <c r="AD1868" s="251"/>
      <c r="AF1868" s="251"/>
      <c r="AI1868" s="235"/>
      <c r="AN1868" s="245"/>
      <c r="AO1868" s="245"/>
      <c r="AP1868" s="245"/>
    </row>
    <row r="1869" spans="1:42" s="167" customFormat="1" thickTop="1" thickBot="1" x14ac:dyDescent="0.25">
      <c r="A1869" s="242"/>
      <c r="B1869" s="184"/>
      <c r="C1869" s="235"/>
      <c r="D1869" s="235"/>
      <c r="E1869" s="243"/>
      <c r="I1869" s="235"/>
      <c r="J1869" s="244"/>
      <c r="L1869" s="182"/>
      <c r="M1869" s="235"/>
      <c r="N1869" s="246"/>
      <c r="O1869" s="246"/>
      <c r="P1869" s="247"/>
      <c r="R1869" s="248"/>
      <c r="Y1869" s="249"/>
      <c r="Z1869" s="250"/>
      <c r="AB1869" s="251"/>
      <c r="AD1869" s="251"/>
      <c r="AF1869" s="251"/>
      <c r="AI1869" s="235"/>
      <c r="AN1869" s="245"/>
      <c r="AO1869" s="245"/>
      <c r="AP1869" s="245"/>
    </row>
    <row r="1870" spans="1:42" s="167" customFormat="1" thickTop="1" thickBot="1" x14ac:dyDescent="0.25">
      <c r="A1870" s="242"/>
      <c r="B1870" s="184"/>
      <c r="C1870" s="235"/>
      <c r="D1870" s="235"/>
      <c r="E1870" s="243"/>
      <c r="I1870" s="235"/>
      <c r="J1870" s="244"/>
      <c r="L1870" s="182"/>
      <c r="M1870" s="235"/>
      <c r="N1870" s="246"/>
      <c r="O1870" s="246"/>
      <c r="P1870" s="247"/>
      <c r="R1870" s="248"/>
      <c r="Y1870" s="249"/>
      <c r="Z1870" s="250"/>
      <c r="AB1870" s="251"/>
      <c r="AD1870" s="251"/>
      <c r="AF1870" s="251"/>
      <c r="AI1870" s="235"/>
      <c r="AN1870" s="245"/>
      <c r="AO1870" s="245"/>
      <c r="AP1870" s="245"/>
    </row>
    <row r="1871" spans="1:42" s="167" customFormat="1" thickTop="1" thickBot="1" x14ac:dyDescent="0.25">
      <c r="A1871" s="242"/>
      <c r="B1871" s="184"/>
      <c r="C1871" s="235"/>
      <c r="D1871" s="235"/>
      <c r="E1871" s="243"/>
      <c r="I1871" s="235"/>
      <c r="J1871" s="244"/>
      <c r="L1871" s="182"/>
      <c r="M1871" s="235"/>
      <c r="N1871" s="246"/>
      <c r="O1871" s="246"/>
      <c r="P1871" s="247"/>
      <c r="R1871" s="248"/>
      <c r="Y1871" s="249"/>
      <c r="Z1871" s="250"/>
      <c r="AB1871" s="251"/>
      <c r="AD1871" s="251"/>
      <c r="AF1871" s="251"/>
      <c r="AI1871" s="235"/>
      <c r="AN1871" s="245"/>
      <c r="AO1871" s="245"/>
      <c r="AP1871" s="245"/>
    </row>
    <row r="1872" spans="1:42" s="167" customFormat="1" thickTop="1" thickBot="1" x14ac:dyDescent="0.25">
      <c r="A1872" s="242"/>
      <c r="B1872" s="184"/>
      <c r="C1872" s="235"/>
      <c r="D1872" s="235"/>
      <c r="E1872" s="243"/>
      <c r="I1872" s="235"/>
      <c r="J1872" s="244"/>
      <c r="L1872" s="182"/>
      <c r="M1872" s="235"/>
      <c r="N1872" s="246"/>
      <c r="O1872" s="246"/>
      <c r="P1872" s="247"/>
      <c r="R1872" s="248"/>
      <c r="Y1872" s="249"/>
      <c r="Z1872" s="250"/>
      <c r="AB1872" s="251"/>
      <c r="AD1872" s="251"/>
      <c r="AF1872" s="251"/>
      <c r="AI1872" s="235"/>
      <c r="AN1872" s="245"/>
      <c r="AO1872" s="245"/>
      <c r="AP1872" s="245"/>
    </row>
    <row r="1873" spans="1:42" s="167" customFormat="1" thickTop="1" thickBot="1" x14ac:dyDescent="0.25">
      <c r="A1873" s="242"/>
      <c r="B1873" s="184"/>
      <c r="C1873" s="235"/>
      <c r="D1873" s="235"/>
      <c r="E1873" s="243"/>
      <c r="I1873" s="235"/>
      <c r="J1873" s="244"/>
      <c r="L1873" s="182"/>
      <c r="M1873" s="235"/>
      <c r="N1873" s="246"/>
      <c r="O1873" s="246"/>
      <c r="P1873" s="247"/>
      <c r="R1873" s="248"/>
      <c r="Y1873" s="249"/>
      <c r="Z1873" s="250"/>
      <c r="AB1873" s="251"/>
      <c r="AD1873" s="251"/>
      <c r="AF1873" s="251"/>
      <c r="AI1873" s="235"/>
      <c r="AN1873" s="245"/>
      <c r="AO1873" s="245"/>
      <c r="AP1873" s="245"/>
    </row>
    <row r="1874" spans="1:42" s="167" customFormat="1" thickTop="1" thickBot="1" x14ac:dyDescent="0.25">
      <c r="A1874" s="242"/>
      <c r="B1874" s="184"/>
      <c r="C1874" s="235"/>
      <c r="D1874" s="235"/>
      <c r="E1874" s="243"/>
      <c r="I1874" s="235"/>
      <c r="J1874" s="244"/>
      <c r="L1874" s="182"/>
      <c r="M1874" s="235"/>
      <c r="N1874" s="246"/>
      <c r="O1874" s="246"/>
      <c r="P1874" s="247"/>
      <c r="R1874" s="248"/>
      <c r="Y1874" s="249"/>
      <c r="Z1874" s="250"/>
      <c r="AB1874" s="251"/>
      <c r="AD1874" s="251"/>
      <c r="AF1874" s="251"/>
      <c r="AI1874" s="235"/>
      <c r="AN1874" s="245"/>
      <c r="AO1874" s="245"/>
      <c r="AP1874" s="245"/>
    </row>
    <row r="1875" spans="1:42" s="167" customFormat="1" thickTop="1" thickBot="1" x14ac:dyDescent="0.25">
      <c r="A1875" s="242"/>
      <c r="B1875" s="184"/>
      <c r="C1875" s="235"/>
      <c r="D1875" s="235"/>
      <c r="E1875" s="243"/>
      <c r="I1875" s="235"/>
      <c r="J1875" s="244"/>
      <c r="L1875" s="182"/>
      <c r="M1875" s="235"/>
      <c r="N1875" s="246"/>
      <c r="O1875" s="246"/>
      <c r="P1875" s="247"/>
      <c r="R1875" s="248"/>
      <c r="Y1875" s="249"/>
      <c r="Z1875" s="250"/>
      <c r="AB1875" s="251"/>
      <c r="AD1875" s="251"/>
      <c r="AF1875" s="251"/>
      <c r="AI1875" s="235"/>
      <c r="AN1875" s="245"/>
      <c r="AO1875" s="245"/>
      <c r="AP1875" s="245"/>
    </row>
    <row r="1876" spans="1:42" s="167" customFormat="1" thickTop="1" thickBot="1" x14ac:dyDescent="0.25">
      <c r="A1876" s="242"/>
      <c r="B1876" s="184"/>
      <c r="C1876" s="235"/>
      <c r="D1876" s="235"/>
      <c r="E1876" s="243"/>
      <c r="I1876" s="235"/>
      <c r="J1876" s="244"/>
      <c r="L1876" s="182"/>
      <c r="M1876" s="235"/>
      <c r="N1876" s="246"/>
      <c r="O1876" s="246"/>
      <c r="P1876" s="247"/>
      <c r="R1876" s="248"/>
      <c r="Y1876" s="249"/>
      <c r="Z1876" s="250"/>
      <c r="AB1876" s="251"/>
      <c r="AD1876" s="251"/>
      <c r="AF1876" s="251"/>
      <c r="AI1876" s="235"/>
      <c r="AN1876" s="245"/>
      <c r="AO1876" s="245"/>
      <c r="AP1876" s="245"/>
    </row>
    <row r="1877" spans="1:42" s="167" customFormat="1" thickTop="1" thickBot="1" x14ac:dyDescent="0.25">
      <c r="A1877" s="242"/>
      <c r="B1877" s="184"/>
      <c r="C1877" s="235"/>
      <c r="D1877" s="235"/>
      <c r="E1877" s="243"/>
      <c r="I1877" s="235"/>
      <c r="J1877" s="244"/>
      <c r="L1877" s="182"/>
      <c r="M1877" s="235"/>
      <c r="N1877" s="246"/>
      <c r="O1877" s="246"/>
      <c r="P1877" s="247"/>
      <c r="R1877" s="248"/>
      <c r="Y1877" s="249"/>
      <c r="Z1877" s="250"/>
      <c r="AB1877" s="251"/>
      <c r="AD1877" s="251"/>
      <c r="AF1877" s="251"/>
      <c r="AI1877" s="235"/>
      <c r="AN1877" s="245"/>
      <c r="AO1877" s="245"/>
      <c r="AP1877" s="245"/>
    </row>
    <row r="1878" spans="1:42" s="167" customFormat="1" thickTop="1" thickBot="1" x14ac:dyDescent="0.25">
      <c r="A1878" s="242"/>
      <c r="B1878" s="184"/>
      <c r="C1878" s="235"/>
      <c r="D1878" s="235"/>
      <c r="E1878" s="243"/>
      <c r="I1878" s="235"/>
      <c r="J1878" s="244"/>
      <c r="L1878" s="182"/>
      <c r="M1878" s="235"/>
      <c r="N1878" s="246"/>
      <c r="O1878" s="246"/>
      <c r="P1878" s="247"/>
      <c r="R1878" s="248"/>
      <c r="Y1878" s="249"/>
      <c r="Z1878" s="250"/>
      <c r="AB1878" s="251"/>
      <c r="AD1878" s="251"/>
      <c r="AF1878" s="251"/>
      <c r="AI1878" s="235"/>
      <c r="AN1878" s="245"/>
      <c r="AO1878" s="245"/>
      <c r="AP1878" s="245"/>
    </row>
    <row r="1879" spans="1:42" s="167" customFormat="1" thickTop="1" thickBot="1" x14ac:dyDescent="0.25">
      <c r="A1879" s="242"/>
      <c r="B1879" s="184"/>
      <c r="C1879" s="235"/>
      <c r="D1879" s="235"/>
      <c r="E1879" s="243"/>
      <c r="I1879" s="235"/>
      <c r="J1879" s="244"/>
      <c r="L1879" s="182"/>
      <c r="M1879" s="235"/>
      <c r="N1879" s="246"/>
      <c r="O1879" s="246"/>
      <c r="P1879" s="247"/>
      <c r="R1879" s="248"/>
      <c r="Y1879" s="249"/>
      <c r="Z1879" s="250"/>
      <c r="AB1879" s="251"/>
      <c r="AD1879" s="251"/>
      <c r="AF1879" s="251"/>
      <c r="AI1879" s="235"/>
      <c r="AN1879" s="245"/>
      <c r="AO1879" s="245"/>
      <c r="AP1879" s="245"/>
    </row>
    <row r="1880" spans="1:42" s="167" customFormat="1" thickTop="1" thickBot="1" x14ac:dyDescent="0.25">
      <c r="A1880" s="242"/>
      <c r="B1880" s="184"/>
      <c r="C1880" s="235"/>
      <c r="D1880" s="235"/>
      <c r="E1880" s="243"/>
      <c r="I1880" s="235"/>
      <c r="J1880" s="244"/>
      <c r="L1880" s="182"/>
      <c r="M1880" s="235"/>
      <c r="N1880" s="246"/>
      <c r="O1880" s="246"/>
      <c r="P1880" s="247"/>
      <c r="R1880" s="248"/>
      <c r="Y1880" s="249"/>
      <c r="Z1880" s="250"/>
      <c r="AB1880" s="251"/>
      <c r="AD1880" s="251"/>
      <c r="AF1880" s="251"/>
      <c r="AI1880" s="235"/>
      <c r="AN1880" s="245"/>
      <c r="AO1880" s="245"/>
      <c r="AP1880" s="245"/>
    </row>
    <row r="1881" spans="1:42" s="167" customFormat="1" thickTop="1" thickBot="1" x14ac:dyDescent="0.25">
      <c r="A1881" s="242"/>
      <c r="B1881" s="184"/>
      <c r="C1881" s="235"/>
      <c r="D1881" s="235"/>
      <c r="E1881" s="243"/>
      <c r="I1881" s="235"/>
      <c r="J1881" s="244"/>
      <c r="L1881" s="182"/>
      <c r="M1881" s="235"/>
      <c r="N1881" s="246"/>
      <c r="O1881" s="246"/>
      <c r="P1881" s="247"/>
      <c r="R1881" s="248"/>
      <c r="Y1881" s="249"/>
      <c r="Z1881" s="250"/>
      <c r="AB1881" s="251"/>
      <c r="AD1881" s="251"/>
      <c r="AF1881" s="251"/>
      <c r="AI1881" s="235"/>
      <c r="AN1881" s="245"/>
      <c r="AO1881" s="245"/>
      <c r="AP1881" s="245"/>
    </row>
    <row r="1882" spans="1:42" s="167" customFormat="1" thickTop="1" thickBot="1" x14ac:dyDescent="0.25">
      <c r="A1882" s="242"/>
      <c r="B1882" s="184"/>
      <c r="C1882" s="235"/>
      <c r="D1882" s="235"/>
      <c r="E1882" s="243"/>
      <c r="I1882" s="235"/>
      <c r="J1882" s="244"/>
      <c r="L1882" s="182"/>
      <c r="M1882" s="235"/>
      <c r="N1882" s="246"/>
      <c r="O1882" s="246"/>
      <c r="P1882" s="247"/>
      <c r="R1882" s="248"/>
      <c r="Y1882" s="249"/>
      <c r="Z1882" s="250"/>
      <c r="AB1882" s="251"/>
      <c r="AD1882" s="251"/>
      <c r="AF1882" s="251"/>
      <c r="AI1882" s="235"/>
      <c r="AN1882" s="245"/>
      <c r="AO1882" s="245"/>
      <c r="AP1882" s="245"/>
    </row>
    <row r="1883" spans="1:42" s="167" customFormat="1" thickTop="1" thickBot="1" x14ac:dyDescent="0.25">
      <c r="A1883" s="242"/>
      <c r="B1883" s="184"/>
      <c r="C1883" s="235"/>
      <c r="D1883" s="235"/>
      <c r="E1883" s="243"/>
      <c r="I1883" s="235"/>
      <c r="J1883" s="244"/>
      <c r="L1883" s="182"/>
      <c r="M1883" s="235"/>
      <c r="N1883" s="246"/>
      <c r="O1883" s="246"/>
      <c r="P1883" s="247"/>
      <c r="R1883" s="248"/>
      <c r="Y1883" s="249"/>
      <c r="Z1883" s="250"/>
      <c r="AB1883" s="251"/>
      <c r="AD1883" s="251"/>
      <c r="AF1883" s="251"/>
      <c r="AI1883" s="235"/>
      <c r="AN1883" s="245"/>
      <c r="AO1883" s="245"/>
      <c r="AP1883" s="245"/>
    </row>
    <row r="1884" spans="1:42" s="167" customFormat="1" thickTop="1" thickBot="1" x14ac:dyDescent="0.25">
      <c r="A1884" s="242"/>
      <c r="B1884" s="184"/>
      <c r="C1884" s="235"/>
      <c r="D1884" s="235"/>
      <c r="E1884" s="243"/>
      <c r="I1884" s="235"/>
      <c r="J1884" s="244"/>
      <c r="L1884" s="182"/>
      <c r="M1884" s="235"/>
      <c r="N1884" s="246"/>
      <c r="O1884" s="246"/>
      <c r="P1884" s="247"/>
      <c r="R1884" s="248"/>
      <c r="Y1884" s="249"/>
      <c r="Z1884" s="250"/>
      <c r="AB1884" s="251"/>
      <c r="AD1884" s="251"/>
      <c r="AF1884" s="251"/>
      <c r="AI1884" s="235"/>
      <c r="AN1884" s="245"/>
      <c r="AO1884" s="245"/>
      <c r="AP1884" s="245"/>
    </row>
    <row r="1885" spans="1:42" s="167" customFormat="1" thickTop="1" thickBot="1" x14ac:dyDescent="0.25">
      <c r="A1885" s="242"/>
      <c r="B1885" s="184"/>
      <c r="C1885" s="235"/>
      <c r="D1885" s="235"/>
      <c r="E1885" s="243"/>
      <c r="I1885" s="235"/>
      <c r="J1885" s="244"/>
      <c r="L1885" s="182"/>
      <c r="M1885" s="235"/>
      <c r="N1885" s="246"/>
      <c r="O1885" s="246"/>
      <c r="P1885" s="247"/>
      <c r="R1885" s="248"/>
      <c r="Y1885" s="249"/>
      <c r="Z1885" s="250"/>
      <c r="AB1885" s="251"/>
      <c r="AD1885" s="251"/>
      <c r="AF1885" s="251"/>
      <c r="AI1885" s="235"/>
      <c r="AN1885" s="245"/>
      <c r="AO1885" s="245"/>
      <c r="AP1885" s="245"/>
    </row>
    <row r="1886" spans="1:42" s="167" customFormat="1" thickTop="1" thickBot="1" x14ac:dyDescent="0.25">
      <c r="A1886" s="242"/>
      <c r="B1886" s="184"/>
      <c r="C1886" s="235"/>
      <c r="D1886" s="235"/>
      <c r="E1886" s="243"/>
      <c r="I1886" s="235"/>
      <c r="J1886" s="244"/>
      <c r="L1886" s="182"/>
      <c r="M1886" s="235"/>
      <c r="N1886" s="246"/>
      <c r="O1886" s="246"/>
      <c r="P1886" s="247"/>
      <c r="R1886" s="248"/>
      <c r="Y1886" s="249"/>
      <c r="Z1886" s="250"/>
      <c r="AB1886" s="251"/>
      <c r="AD1886" s="251"/>
      <c r="AF1886" s="251"/>
      <c r="AI1886" s="235"/>
      <c r="AN1886" s="245"/>
      <c r="AO1886" s="245"/>
      <c r="AP1886" s="245"/>
    </row>
    <row r="1887" spans="1:42" s="167" customFormat="1" thickTop="1" thickBot="1" x14ac:dyDescent="0.25">
      <c r="A1887" s="242"/>
      <c r="B1887" s="184"/>
      <c r="C1887" s="235"/>
      <c r="D1887" s="235"/>
      <c r="E1887" s="243"/>
      <c r="I1887" s="235"/>
      <c r="J1887" s="244"/>
      <c r="L1887" s="182"/>
      <c r="M1887" s="235"/>
      <c r="N1887" s="246"/>
      <c r="O1887" s="246"/>
      <c r="P1887" s="247"/>
      <c r="R1887" s="248"/>
      <c r="Y1887" s="249"/>
      <c r="Z1887" s="250"/>
      <c r="AB1887" s="251"/>
      <c r="AD1887" s="251"/>
      <c r="AF1887" s="251"/>
      <c r="AI1887" s="235"/>
      <c r="AN1887" s="245"/>
      <c r="AO1887" s="245"/>
      <c r="AP1887" s="245"/>
    </row>
    <row r="1888" spans="1:42" s="167" customFormat="1" thickTop="1" thickBot="1" x14ac:dyDescent="0.25">
      <c r="A1888" s="242"/>
      <c r="B1888" s="184"/>
      <c r="C1888" s="235"/>
      <c r="D1888" s="235"/>
      <c r="E1888" s="243"/>
      <c r="I1888" s="235"/>
      <c r="J1888" s="244"/>
      <c r="L1888" s="182"/>
      <c r="M1888" s="235"/>
      <c r="N1888" s="246"/>
      <c r="O1888" s="246"/>
      <c r="P1888" s="247"/>
      <c r="R1888" s="248"/>
      <c r="Y1888" s="249"/>
      <c r="Z1888" s="250"/>
      <c r="AB1888" s="251"/>
      <c r="AD1888" s="251"/>
      <c r="AF1888" s="251"/>
      <c r="AI1888" s="235"/>
      <c r="AN1888" s="245"/>
      <c r="AO1888" s="245"/>
      <c r="AP1888" s="245"/>
    </row>
    <row r="1889" spans="1:42" s="167" customFormat="1" thickTop="1" thickBot="1" x14ac:dyDescent="0.25">
      <c r="A1889" s="242"/>
      <c r="B1889" s="184"/>
      <c r="C1889" s="235"/>
      <c r="D1889" s="235"/>
      <c r="E1889" s="243"/>
      <c r="I1889" s="235"/>
      <c r="J1889" s="244"/>
      <c r="L1889" s="182"/>
      <c r="M1889" s="235"/>
      <c r="N1889" s="246"/>
      <c r="O1889" s="246"/>
      <c r="P1889" s="247"/>
      <c r="R1889" s="248"/>
      <c r="Y1889" s="249"/>
      <c r="Z1889" s="250"/>
      <c r="AB1889" s="251"/>
      <c r="AD1889" s="251"/>
      <c r="AF1889" s="251"/>
      <c r="AI1889" s="235"/>
      <c r="AN1889" s="245"/>
      <c r="AO1889" s="245"/>
      <c r="AP1889" s="245"/>
    </row>
    <row r="1890" spans="1:42" s="167" customFormat="1" thickTop="1" thickBot="1" x14ac:dyDescent="0.25">
      <c r="A1890" s="242"/>
      <c r="B1890" s="184"/>
      <c r="C1890" s="235"/>
      <c r="D1890" s="235"/>
      <c r="E1890" s="243"/>
      <c r="I1890" s="235"/>
      <c r="J1890" s="244"/>
      <c r="L1890" s="182"/>
      <c r="M1890" s="235"/>
      <c r="N1890" s="246"/>
      <c r="O1890" s="246"/>
      <c r="P1890" s="247"/>
      <c r="R1890" s="248"/>
      <c r="Y1890" s="249"/>
      <c r="Z1890" s="250"/>
      <c r="AB1890" s="251"/>
      <c r="AD1890" s="251"/>
      <c r="AF1890" s="251"/>
      <c r="AI1890" s="235"/>
      <c r="AN1890" s="245"/>
      <c r="AO1890" s="245"/>
      <c r="AP1890" s="245"/>
    </row>
    <row r="1891" spans="1:42" s="167" customFormat="1" thickTop="1" thickBot="1" x14ac:dyDescent="0.25">
      <c r="A1891" s="242"/>
      <c r="B1891" s="184"/>
      <c r="C1891" s="235"/>
      <c r="D1891" s="235"/>
      <c r="E1891" s="243"/>
      <c r="I1891" s="235"/>
      <c r="J1891" s="244"/>
      <c r="L1891" s="182"/>
      <c r="M1891" s="235"/>
      <c r="N1891" s="246"/>
      <c r="O1891" s="246"/>
      <c r="P1891" s="247"/>
      <c r="R1891" s="248"/>
      <c r="Y1891" s="249"/>
      <c r="Z1891" s="250"/>
      <c r="AB1891" s="251"/>
      <c r="AD1891" s="251"/>
      <c r="AF1891" s="251"/>
      <c r="AI1891" s="235"/>
      <c r="AN1891" s="245"/>
      <c r="AO1891" s="245"/>
      <c r="AP1891" s="245"/>
    </row>
    <row r="1892" spans="1:42" s="167" customFormat="1" thickTop="1" thickBot="1" x14ac:dyDescent="0.25">
      <c r="A1892" s="242"/>
      <c r="B1892" s="184"/>
      <c r="C1892" s="235"/>
      <c r="D1892" s="235"/>
      <c r="E1892" s="243"/>
      <c r="I1892" s="235"/>
      <c r="J1892" s="244"/>
      <c r="L1892" s="182"/>
      <c r="M1892" s="235"/>
      <c r="N1892" s="246"/>
      <c r="O1892" s="246"/>
      <c r="P1892" s="247"/>
      <c r="R1892" s="248"/>
      <c r="Y1892" s="249"/>
      <c r="Z1892" s="250"/>
      <c r="AB1892" s="251"/>
      <c r="AD1892" s="251"/>
      <c r="AF1892" s="251"/>
      <c r="AI1892" s="235"/>
      <c r="AN1892" s="245"/>
      <c r="AO1892" s="245"/>
      <c r="AP1892" s="245"/>
    </row>
    <row r="1893" spans="1:42" s="167" customFormat="1" thickTop="1" thickBot="1" x14ac:dyDescent="0.25">
      <c r="A1893" s="242"/>
      <c r="B1893" s="184"/>
      <c r="C1893" s="235"/>
      <c r="D1893" s="235"/>
      <c r="E1893" s="243"/>
      <c r="I1893" s="235"/>
      <c r="J1893" s="244"/>
      <c r="L1893" s="182"/>
      <c r="M1893" s="235"/>
      <c r="N1893" s="246"/>
      <c r="O1893" s="246"/>
      <c r="P1893" s="247"/>
      <c r="R1893" s="248"/>
      <c r="Y1893" s="249"/>
      <c r="Z1893" s="250"/>
      <c r="AB1893" s="251"/>
      <c r="AD1893" s="251"/>
      <c r="AF1893" s="251"/>
      <c r="AI1893" s="235"/>
      <c r="AN1893" s="245"/>
      <c r="AO1893" s="245"/>
      <c r="AP1893" s="245"/>
    </row>
    <row r="1894" spans="1:42" s="167" customFormat="1" thickTop="1" thickBot="1" x14ac:dyDescent="0.25">
      <c r="A1894" s="242"/>
      <c r="B1894" s="184"/>
      <c r="C1894" s="235"/>
      <c r="D1894" s="235"/>
      <c r="E1894" s="243"/>
      <c r="I1894" s="235"/>
      <c r="J1894" s="244"/>
      <c r="L1894" s="182"/>
      <c r="M1894" s="235"/>
      <c r="N1894" s="246"/>
      <c r="O1894" s="246"/>
      <c r="P1894" s="247"/>
      <c r="R1894" s="248"/>
      <c r="Y1894" s="249"/>
      <c r="Z1894" s="250"/>
      <c r="AB1894" s="251"/>
      <c r="AD1894" s="251"/>
      <c r="AF1894" s="251"/>
      <c r="AI1894" s="235"/>
      <c r="AN1894" s="245"/>
      <c r="AO1894" s="245"/>
      <c r="AP1894" s="245"/>
    </row>
    <row r="1895" spans="1:42" s="167" customFormat="1" thickTop="1" thickBot="1" x14ac:dyDescent="0.25">
      <c r="A1895" s="242"/>
      <c r="B1895" s="184"/>
      <c r="C1895" s="235"/>
      <c r="D1895" s="235"/>
      <c r="E1895" s="243"/>
      <c r="I1895" s="235"/>
      <c r="J1895" s="244"/>
      <c r="L1895" s="182"/>
      <c r="M1895" s="235"/>
      <c r="N1895" s="246"/>
      <c r="O1895" s="246"/>
      <c r="P1895" s="247"/>
      <c r="R1895" s="248"/>
      <c r="Y1895" s="249"/>
      <c r="Z1895" s="250"/>
      <c r="AB1895" s="251"/>
      <c r="AD1895" s="251"/>
      <c r="AF1895" s="251"/>
      <c r="AI1895" s="235"/>
      <c r="AN1895" s="245"/>
      <c r="AO1895" s="245"/>
      <c r="AP1895" s="245"/>
    </row>
    <row r="1896" spans="1:42" s="167" customFormat="1" thickTop="1" thickBot="1" x14ac:dyDescent="0.25">
      <c r="A1896" s="242"/>
      <c r="B1896" s="184"/>
      <c r="C1896" s="235"/>
      <c r="D1896" s="235"/>
      <c r="E1896" s="243"/>
      <c r="I1896" s="235"/>
      <c r="J1896" s="244"/>
      <c r="L1896" s="182"/>
      <c r="M1896" s="235"/>
      <c r="N1896" s="246"/>
      <c r="O1896" s="246"/>
      <c r="P1896" s="247"/>
      <c r="R1896" s="248"/>
      <c r="Y1896" s="249"/>
      <c r="Z1896" s="250"/>
      <c r="AB1896" s="251"/>
      <c r="AD1896" s="251"/>
      <c r="AF1896" s="251"/>
      <c r="AI1896" s="235"/>
      <c r="AN1896" s="245"/>
      <c r="AO1896" s="245"/>
      <c r="AP1896" s="245"/>
    </row>
    <row r="1897" spans="1:42" s="167" customFormat="1" thickTop="1" thickBot="1" x14ac:dyDescent="0.25">
      <c r="A1897" s="242"/>
      <c r="B1897" s="184"/>
      <c r="C1897" s="235"/>
      <c r="D1897" s="235"/>
      <c r="E1897" s="243"/>
      <c r="I1897" s="235"/>
      <c r="J1897" s="244"/>
      <c r="L1897" s="182"/>
      <c r="M1897" s="235"/>
      <c r="N1897" s="246"/>
      <c r="O1897" s="246"/>
      <c r="P1897" s="247"/>
      <c r="R1897" s="248"/>
      <c r="Y1897" s="249"/>
      <c r="Z1897" s="250"/>
      <c r="AB1897" s="251"/>
      <c r="AD1897" s="251"/>
      <c r="AF1897" s="251"/>
      <c r="AI1897" s="235"/>
      <c r="AN1897" s="245"/>
      <c r="AO1897" s="245"/>
      <c r="AP1897" s="245"/>
    </row>
    <row r="1898" spans="1:42" s="167" customFormat="1" thickTop="1" thickBot="1" x14ac:dyDescent="0.25">
      <c r="A1898" s="242"/>
      <c r="B1898" s="184"/>
      <c r="C1898" s="235"/>
      <c r="D1898" s="235"/>
      <c r="E1898" s="243"/>
      <c r="I1898" s="235"/>
      <c r="J1898" s="244"/>
      <c r="L1898" s="182"/>
      <c r="M1898" s="235"/>
      <c r="N1898" s="246"/>
      <c r="O1898" s="246"/>
      <c r="P1898" s="247"/>
      <c r="R1898" s="248"/>
      <c r="Y1898" s="249"/>
      <c r="Z1898" s="250"/>
      <c r="AB1898" s="251"/>
      <c r="AD1898" s="251"/>
      <c r="AF1898" s="251"/>
      <c r="AI1898" s="235"/>
      <c r="AN1898" s="245"/>
      <c r="AO1898" s="245"/>
      <c r="AP1898" s="245"/>
    </row>
    <row r="1899" spans="1:42" s="167" customFormat="1" thickTop="1" thickBot="1" x14ac:dyDescent="0.25">
      <c r="A1899" s="242"/>
      <c r="B1899" s="184"/>
      <c r="C1899" s="235"/>
      <c r="D1899" s="235"/>
      <c r="E1899" s="243"/>
      <c r="I1899" s="235"/>
      <c r="J1899" s="244"/>
      <c r="L1899" s="182"/>
      <c r="M1899" s="235"/>
      <c r="N1899" s="246"/>
      <c r="O1899" s="246"/>
      <c r="P1899" s="247"/>
      <c r="R1899" s="248"/>
      <c r="Y1899" s="249"/>
      <c r="Z1899" s="250"/>
      <c r="AB1899" s="251"/>
      <c r="AD1899" s="251"/>
      <c r="AF1899" s="251"/>
      <c r="AI1899" s="235"/>
      <c r="AN1899" s="245"/>
      <c r="AO1899" s="245"/>
      <c r="AP1899" s="245"/>
    </row>
    <row r="1900" spans="1:42" s="167" customFormat="1" thickTop="1" thickBot="1" x14ac:dyDescent="0.25">
      <c r="A1900" s="242"/>
      <c r="B1900" s="184"/>
      <c r="C1900" s="235"/>
      <c r="D1900" s="235"/>
      <c r="E1900" s="243"/>
      <c r="I1900" s="235"/>
      <c r="J1900" s="244"/>
      <c r="L1900" s="182"/>
      <c r="M1900" s="235"/>
      <c r="N1900" s="246"/>
      <c r="O1900" s="246"/>
      <c r="P1900" s="247"/>
      <c r="R1900" s="248"/>
      <c r="Y1900" s="249"/>
      <c r="Z1900" s="250"/>
      <c r="AB1900" s="251"/>
      <c r="AD1900" s="251"/>
      <c r="AF1900" s="251"/>
      <c r="AI1900" s="235"/>
      <c r="AN1900" s="245"/>
      <c r="AO1900" s="245"/>
      <c r="AP1900" s="245"/>
    </row>
    <row r="1901" spans="1:42" s="167" customFormat="1" thickTop="1" thickBot="1" x14ac:dyDescent="0.25">
      <c r="A1901" s="242"/>
      <c r="B1901" s="184"/>
      <c r="C1901" s="235"/>
      <c r="D1901" s="235"/>
      <c r="E1901" s="243"/>
      <c r="I1901" s="235"/>
      <c r="J1901" s="244"/>
      <c r="L1901" s="182"/>
      <c r="M1901" s="235"/>
      <c r="N1901" s="246"/>
      <c r="O1901" s="246"/>
      <c r="P1901" s="247"/>
      <c r="R1901" s="248"/>
      <c r="Y1901" s="249"/>
      <c r="Z1901" s="250"/>
      <c r="AB1901" s="251"/>
      <c r="AD1901" s="251"/>
      <c r="AF1901" s="251"/>
      <c r="AI1901" s="235"/>
      <c r="AN1901" s="245"/>
      <c r="AO1901" s="245"/>
      <c r="AP1901" s="245"/>
    </row>
    <row r="1902" spans="1:42" s="167" customFormat="1" thickTop="1" thickBot="1" x14ac:dyDescent="0.25">
      <c r="A1902" s="242"/>
      <c r="B1902" s="184"/>
      <c r="C1902" s="235"/>
      <c r="D1902" s="235"/>
      <c r="E1902" s="243"/>
      <c r="I1902" s="235"/>
      <c r="J1902" s="244"/>
      <c r="L1902" s="182"/>
      <c r="M1902" s="235"/>
      <c r="N1902" s="246"/>
      <c r="O1902" s="246"/>
      <c r="P1902" s="247"/>
      <c r="R1902" s="248"/>
      <c r="Y1902" s="249"/>
      <c r="Z1902" s="250"/>
      <c r="AB1902" s="251"/>
      <c r="AD1902" s="251"/>
      <c r="AF1902" s="251"/>
      <c r="AI1902" s="235"/>
      <c r="AN1902" s="245"/>
      <c r="AO1902" s="245"/>
      <c r="AP1902" s="245"/>
    </row>
    <row r="1903" spans="1:42" s="167" customFormat="1" thickTop="1" thickBot="1" x14ac:dyDescent="0.25">
      <c r="A1903" s="242"/>
      <c r="B1903" s="184"/>
      <c r="C1903" s="235"/>
      <c r="D1903" s="235"/>
      <c r="E1903" s="243"/>
      <c r="I1903" s="235"/>
      <c r="J1903" s="244"/>
      <c r="L1903" s="182"/>
      <c r="M1903" s="235"/>
      <c r="N1903" s="246"/>
      <c r="O1903" s="246"/>
      <c r="P1903" s="247"/>
      <c r="R1903" s="248"/>
      <c r="Y1903" s="249"/>
      <c r="Z1903" s="250"/>
      <c r="AB1903" s="251"/>
      <c r="AD1903" s="251"/>
      <c r="AF1903" s="251"/>
      <c r="AI1903" s="235"/>
      <c r="AN1903" s="245"/>
      <c r="AO1903" s="245"/>
      <c r="AP1903" s="245"/>
    </row>
    <row r="1904" spans="1:42" s="167" customFormat="1" thickTop="1" thickBot="1" x14ac:dyDescent="0.25">
      <c r="A1904" s="242"/>
      <c r="B1904" s="184"/>
      <c r="C1904" s="235"/>
      <c r="D1904" s="235"/>
      <c r="E1904" s="243"/>
      <c r="I1904" s="235"/>
      <c r="J1904" s="244"/>
      <c r="L1904" s="182"/>
      <c r="M1904" s="235"/>
      <c r="N1904" s="246"/>
      <c r="O1904" s="246"/>
      <c r="P1904" s="247"/>
      <c r="R1904" s="248"/>
      <c r="Y1904" s="249"/>
      <c r="Z1904" s="250"/>
      <c r="AB1904" s="251"/>
      <c r="AD1904" s="251"/>
      <c r="AF1904" s="251"/>
      <c r="AI1904" s="235"/>
      <c r="AN1904" s="245"/>
      <c r="AO1904" s="245"/>
      <c r="AP1904" s="245"/>
    </row>
    <row r="1905" spans="1:42" s="167" customFormat="1" thickTop="1" thickBot="1" x14ac:dyDescent="0.25">
      <c r="A1905" s="242"/>
      <c r="B1905" s="184"/>
      <c r="C1905" s="235"/>
      <c r="D1905" s="235"/>
      <c r="E1905" s="243"/>
      <c r="I1905" s="235"/>
      <c r="J1905" s="244"/>
      <c r="L1905" s="182"/>
      <c r="M1905" s="235"/>
      <c r="N1905" s="246"/>
      <c r="O1905" s="246"/>
      <c r="P1905" s="247"/>
      <c r="R1905" s="248"/>
      <c r="Y1905" s="249"/>
      <c r="Z1905" s="250"/>
      <c r="AB1905" s="251"/>
      <c r="AD1905" s="251"/>
      <c r="AF1905" s="251"/>
      <c r="AI1905" s="235"/>
      <c r="AN1905" s="245"/>
      <c r="AO1905" s="245"/>
      <c r="AP1905" s="245"/>
    </row>
    <row r="1906" spans="1:42" s="167" customFormat="1" thickTop="1" thickBot="1" x14ac:dyDescent="0.25">
      <c r="A1906" s="242"/>
      <c r="B1906" s="184"/>
      <c r="C1906" s="235"/>
      <c r="D1906" s="235"/>
      <c r="E1906" s="243"/>
      <c r="I1906" s="235"/>
      <c r="J1906" s="244"/>
      <c r="L1906" s="182"/>
      <c r="M1906" s="235"/>
      <c r="N1906" s="246"/>
      <c r="O1906" s="246"/>
      <c r="P1906" s="247"/>
      <c r="R1906" s="248"/>
      <c r="Y1906" s="249"/>
      <c r="Z1906" s="250"/>
      <c r="AB1906" s="251"/>
      <c r="AD1906" s="251"/>
      <c r="AF1906" s="251"/>
      <c r="AI1906" s="235"/>
      <c r="AN1906" s="245"/>
      <c r="AO1906" s="245"/>
      <c r="AP1906" s="245"/>
    </row>
    <row r="1907" spans="1:42" s="167" customFormat="1" thickTop="1" thickBot="1" x14ac:dyDescent="0.25">
      <c r="A1907" s="242"/>
      <c r="B1907" s="184"/>
      <c r="C1907" s="235"/>
      <c r="D1907" s="235"/>
      <c r="E1907" s="243"/>
      <c r="I1907" s="235"/>
      <c r="J1907" s="244"/>
      <c r="L1907" s="182"/>
      <c r="M1907" s="235"/>
      <c r="N1907" s="246"/>
      <c r="O1907" s="246"/>
      <c r="P1907" s="247"/>
      <c r="R1907" s="248"/>
      <c r="Y1907" s="249"/>
      <c r="Z1907" s="250"/>
      <c r="AB1907" s="251"/>
      <c r="AD1907" s="251"/>
      <c r="AF1907" s="251"/>
      <c r="AI1907" s="235"/>
      <c r="AN1907" s="245"/>
      <c r="AO1907" s="245"/>
      <c r="AP1907" s="245"/>
    </row>
    <row r="1908" spans="1:42" s="167" customFormat="1" thickTop="1" thickBot="1" x14ac:dyDescent="0.25">
      <c r="A1908" s="242"/>
      <c r="B1908" s="184"/>
      <c r="C1908" s="235"/>
      <c r="D1908" s="235"/>
      <c r="E1908" s="243"/>
      <c r="I1908" s="235"/>
      <c r="J1908" s="244"/>
      <c r="L1908" s="182"/>
      <c r="M1908" s="235"/>
      <c r="N1908" s="246"/>
      <c r="O1908" s="246"/>
      <c r="P1908" s="247"/>
      <c r="R1908" s="248"/>
      <c r="Y1908" s="249"/>
      <c r="Z1908" s="250"/>
      <c r="AB1908" s="251"/>
      <c r="AD1908" s="251"/>
      <c r="AF1908" s="251"/>
      <c r="AI1908" s="235"/>
      <c r="AN1908" s="245"/>
      <c r="AO1908" s="245"/>
      <c r="AP1908" s="245"/>
    </row>
    <row r="1909" spans="1:42" s="167" customFormat="1" thickTop="1" thickBot="1" x14ac:dyDescent="0.25">
      <c r="A1909" s="242"/>
      <c r="B1909" s="184"/>
      <c r="C1909" s="235"/>
      <c r="D1909" s="235"/>
      <c r="E1909" s="243"/>
      <c r="I1909" s="235"/>
      <c r="J1909" s="244"/>
      <c r="L1909" s="182"/>
      <c r="M1909" s="235"/>
      <c r="N1909" s="246"/>
      <c r="O1909" s="246"/>
      <c r="P1909" s="247"/>
      <c r="R1909" s="248"/>
      <c r="Y1909" s="249"/>
      <c r="Z1909" s="250"/>
      <c r="AB1909" s="251"/>
      <c r="AD1909" s="251"/>
      <c r="AF1909" s="251"/>
      <c r="AI1909" s="235"/>
      <c r="AN1909" s="245"/>
      <c r="AO1909" s="245"/>
      <c r="AP1909" s="245"/>
    </row>
    <row r="1910" spans="1:42" s="167" customFormat="1" thickTop="1" thickBot="1" x14ac:dyDescent="0.25">
      <c r="A1910" s="242"/>
      <c r="B1910" s="184"/>
      <c r="C1910" s="235"/>
      <c r="D1910" s="235"/>
      <c r="E1910" s="243"/>
      <c r="I1910" s="235"/>
      <c r="J1910" s="244"/>
      <c r="L1910" s="182"/>
      <c r="M1910" s="235"/>
      <c r="N1910" s="246"/>
      <c r="O1910" s="246"/>
      <c r="P1910" s="247"/>
      <c r="R1910" s="248"/>
      <c r="Y1910" s="249"/>
      <c r="Z1910" s="250"/>
      <c r="AB1910" s="251"/>
      <c r="AD1910" s="251"/>
      <c r="AF1910" s="251"/>
      <c r="AI1910" s="235"/>
      <c r="AN1910" s="245"/>
      <c r="AO1910" s="245"/>
      <c r="AP1910" s="245"/>
    </row>
    <row r="1911" spans="1:42" s="167" customFormat="1" thickTop="1" thickBot="1" x14ac:dyDescent="0.25">
      <c r="A1911" s="242"/>
      <c r="B1911" s="184"/>
      <c r="C1911" s="235"/>
      <c r="D1911" s="235"/>
      <c r="E1911" s="243"/>
      <c r="I1911" s="235"/>
      <c r="J1911" s="244"/>
      <c r="L1911" s="182"/>
      <c r="M1911" s="235"/>
      <c r="N1911" s="246"/>
      <c r="O1911" s="246"/>
      <c r="P1911" s="247"/>
      <c r="R1911" s="248"/>
      <c r="Y1911" s="249"/>
      <c r="Z1911" s="250"/>
      <c r="AB1911" s="251"/>
      <c r="AD1911" s="251"/>
      <c r="AF1911" s="251"/>
      <c r="AI1911" s="235"/>
      <c r="AN1911" s="245"/>
      <c r="AO1911" s="245"/>
      <c r="AP1911" s="245"/>
    </row>
    <row r="1912" spans="1:42" s="167" customFormat="1" thickTop="1" thickBot="1" x14ac:dyDescent="0.25">
      <c r="A1912" s="242"/>
      <c r="B1912" s="184"/>
      <c r="C1912" s="235"/>
      <c r="D1912" s="235"/>
      <c r="E1912" s="243"/>
      <c r="I1912" s="235"/>
      <c r="J1912" s="244"/>
      <c r="L1912" s="182"/>
      <c r="M1912" s="235"/>
      <c r="N1912" s="246"/>
      <c r="O1912" s="246"/>
      <c r="P1912" s="247"/>
      <c r="R1912" s="248"/>
      <c r="Y1912" s="249"/>
      <c r="Z1912" s="250"/>
      <c r="AB1912" s="251"/>
      <c r="AD1912" s="251"/>
      <c r="AF1912" s="251"/>
      <c r="AI1912" s="235"/>
      <c r="AN1912" s="245"/>
      <c r="AO1912" s="245"/>
      <c r="AP1912" s="245"/>
    </row>
    <row r="1913" spans="1:42" s="167" customFormat="1" thickTop="1" thickBot="1" x14ac:dyDescent="0.25">
      <c r="A1913" s="242"/>
      <c r="B1913" s="184"/>
      <c r="C1913" s="235"/>
      <c r="D1913" s="235"/>
      <c r="E1913" s="243"/>
      <c r="I1913" s="235"/>
      <c r="J1913" s="244"/>
      <c r="L1913" s="182"/>
      <c r="M1913" s="235"/>
      <c r="N1913" s="246"/>
      <c r="O1913" s="246"/>
      <c r="P1913" s="247"/>
      <c r="R1913" s="248"/>
      <c r="Y1913" s="249"/>
      <c r="Z1913" s="250"/>
      <c r="AB1913" s="251"/>
      <c r="AD1913" s="251"/>
      <c r="AF1913" s="251"/>
      <c r="AI1913" s="235"/>
      <c r="AN1913" s="245"/>
      <c r="AO1913" s="245"/>
      <c r="AP1913" s="245"/>
    </row>
    <row r="1914" spans="1:42" s="167" customFormat="1" thickTop="1" thickBot="1" x14ac:dyDescent="0.25">
      <c r="A1914" s="242"/>
      <c r="B1914" s="184"/>
      <c r="C1914" s="235"/>
      <c r="D1914" s="235"/>
      <c r="E1914" s="243"/>
      <c r="I1914" s="235"/>
      <c r="J1914" s="244"/>
      <c r="L1914" s="182"/>
      <c r="M1914" s="235"/>
      <c r="N1914" s="246"/>
      <c r="O1914" s="246"/>
      <c r="P1914" s="247"/>
      <c r="R1914" s="248"/>
      <c r="Y1914" s="249"/>
      <c r="Z1914" s="250"/>
      <c r="AB1914" s="251"/>
      <c r="AD1914" s="251"/>
      <c r="AF1914" s="251"/>
      <c r="AI1914" s="235"/>
      <c r="AN1914" s="245"/>
      <c r="AO1914" s="245"/>
      <c r="AP1914" s="245"/>
    </row>
    <row r="1915" spans="1:42" s="167" customFormat="1" thickTop="1" thickBot="1" x14ac:dyDescent="0.25">
      <c r="A1915" s="242"/>
      <c r="B1915" s="184"/>
      <c r="C1915" s="235"/>
      <c r="D1915" s="235"/>
      <c r="E1915" s="243"/>
      <c r="I1915" s="235"/>
      <c r="J1915" s="244"/>
      <c r="L1915" s="182"/>
      <c r="M1915" s="235"/>
      <c r="N1915" s="246"/>
      <c r="O1915" s="246"/>
      <c r="P1915" s="247"/>
      <c r="R1915" s="248"/>
      <c r="Y1915" s="249"/>
      <c r="Z1915" s="250"/>
      <c r="AB1915" s="251"/>
      <c r="AD1915" s="251"/>
      <c r="AF1915" s="251"/>
      <c r="AI1915" s="235"/>
      <c r="AN1915" s="245"/>
      <c r="AO1915" s="245"/>
      <c r="AP1915" s="245"/>
    </row>
    <row r="1916" spans="1:42" s="167" customFormat="1" thickTop="1" thickBot="1" x14ac:dyDescent="0.25">
      <c r="A1916" s="242"/>
      <c r="B1916" s="184"/>
      <c r="C1916" s="235"/>
      <c r="D1916" s="235"/>
      <c r="E1916" s="243"/>
      <c r="I1916" s="235"/>
      <c r="J1916" s="244"/>
      <c r="L1916" s="182"/>
      <c r="M1916" s="235"/>
      <c r="N1916" s="246"/>
      <c r="O1916" s="246"/>
      <c r="P1916" s="247"/>
      <c r="R1916" s="248"/>
      <c r="Y1916" s="249"/>
      <c r="Z1916" s="250"/>
      <c r="AB1916" s="251"/>
      <c r="AD1916" s="251"/>
      <c r="AF1916" s="251"/>
      <c r="AI1916" s="235"/>
      <c r="AN1916" s="245"/>
      <c r="AO1916" s="245"/>
      <c r="AP1916" s="245"/>
    </row>
    <row r="1917" spans="1:42" s="167" customFormat="1" thickTop="1" thickBot="1" x14ac:dyDescent="0.25">
      <c r="A1917" s="242"/>
      <c r="B1917" s="184"/>
      <c r="C1917" s="235"/>
      <c r="D1917" s="235"/>
      <c r="E1917" s="243"/>
      <c r="I1917" s="235"/>
      <c r="J1917" s="244"/>
      <c r="L1917" s="182"/>
      <c r="M1917" s="235"/>
      <c r="N1917" s="246"/>
      <c r="O1917" s="246"/>
      <c r="P1917" s="247"/>
      <c r="R1917" s="248"/>
      <c r="Y1917" s="249"/>
      <c r="Z1917" s="250"/>
      <c r="AB1917" s="251"/>
      <c r="AD1917" s="251"/>
      <c r="AF1917" s="251"/>
      <c r="AI1917" s="235"/>
      <c r="AN1917" s="245"/>
      <c r="AO1917" s="245"/>
      <c r="AP1917" s="245"/>
    </row>
    <row r="1918" spans="1:42" s="167" customFormat="1" thickTop="1" thickBot="1" x14ac:dyDescent="0.25">
      <c r="A1918" s="242"/>
      <c r="B1918" s="184"/>
      <c r="C1918" s="235"/>
      <c r="D1918" s="235"/>
      <c r="E1918" s="243"/>
      <c r="I1918" s="235"/>
      <c r="J1918" s="244"/>
      <c r="L1918" s="182"/>
      <c r="M1918" s="235"/>
      <c r="N1918" s="246"/>
      <c r="O1918" s="246"/>
      <c r="P1918" s="247"/>
      <c r="R1918" s="248"/>
      <c r="Y1918" s="249"/>
      <c r="Z1918" s="250"/>
      <c r="AB1918" s="251"/>
      <c r="AD1918" s="251"/>
      <c r="AF1918" s="251"/>
      <c r="AI1918" s="235"/>
      <c r="AN1918" s="245"/>
      <c r="AO1918" s="245"/>
      <c r="AP1918" s="245"/>
    </row>
    <row r="1919" spans="1:42" s="167" customFormat="1" thickTop="1" thickBot="1" x14ac:dyDescent="0.25">
      <c r="A1919" s="242"/>
      <c r="B1919" s="184"/>
      <c r="C1919" s="235"/>
      <c r="D1919" s="235"/>
      <c r="E1919" s="243"/>
      <c r="I1919" s="235"/>
      <c r="J1919" s="244"/>
      <c r="L1919" s="182"/>
      <c r="M1919" s="235"/>
      <c r="N1919" s="246"/>
      <c r="O1919" s="246"/>
      <c r="P1919" s="247"/>
      <c r="R1919" s="248"/>
      <c r="Y1919" s="249"/>
      <c r="Z1919" s="250"/>
      <c r="AB1919" s="251"/>
      <c r="AD1919" s="251"/>
      <c r="AF1919" s="251"/>
      <c r="AI1919" s="235"/>
      <c r="AN1919" s="245"/>
      <c r="AO1919" s="245"/>
      <c r="AP1919" s="245"/>
    </row>
    <row r="1920" spans="1:42" s="167" customFormat="1" thickTop="1" thickBot="1" x14ac:dyDescent="0.25">
      <c r="A1920" s="242"/>
      <c r="B1920" s="184"/>
      <c r="C1920" s="235"/>
      <c r="D1920" s="235"/>
      <c r="E1920" s="243"/>
      <c r="I1920" s="235"/>
      <c r="J1920" s="244"/>
      <c r="L1920" s="182"/>
      <c r="M1920" s="235"/>
      <c r="N1920" s="246"/>
      <c r="O1920" s="246"/>
      <c r="P1920" s="247"/>
      <c r="R1920" s="248"/>
      <c r="Y1920" s="249"/>
      <c r="Z1920" s="250"/>
      <c r="AB1920" s="251"/>
      <c r="AD1920" s="251"/>
      <c r="AF1920" s="251"/>
      <c r="AI1920" s="235"/>
      <c r="AN1920" s="245"/>
      <c r="AO1920" s="245"/>
      <c r="AP1920" s="245"/>
    </row>
    <row r="1921" spans="1:42" s="167" customFormat="1" thickTop="1" thickBot="1" x14ac:dyDescent="0.25">
      <c r="A1921" s="242"/>
      <c r="B1921" s="184"/>
      <c r="C1921" s="235"/>
      <c r="D1921" s="235"/>
      <c r="E1921" s="243"/>
      <c r="I1921" s="235"/>
      <c r="J1921" s="244"/>
      <c r="L1921" s="182"/>
      <c r="M1921" s="235"/>
      <c r="N1921" s="246"/>
      <c r="O1921" s="246"/>
      <c r="P1921" s="247"/>
      <c r="R1921" s="248"/>
      <c r="Y1921" s="249"/>
      <c r="Z1921" s="250"/>
      <c r="AB1921" s="251"/>
      <c r="AD1921" s="251"/>
      <c r="AF1921" s="251"/>
      <c r="AI1921" s="235"/>
      <c r="AN1921" s="245"/>
      <c r="AO1921" s="245"/>
      <c r="AP1921" s="245"/>
    </row>
    <row r="1922" spans="1:42" s="167" customFormat="1" thickTop="1" thickBot="1" x14ac:dyDescent="0.25">
      <c r="A1922" s="242"/>
      <c r="B1922" s="184"/>
      <c r="C1922" s="235"/>
      <c r="D1922" s="235"/>
      <c r="E1922" s="243"/>
      <c r="I1922" s="235"/>
      <c r="J1922" s="244"/>
      <c r="L1922" s="182"/>
      <c r="M1922" s="235"/>
      <c r="N1922" s="246"/>
      <c r="O1922" s="246"/>
      <c r="P1922" s="247"/>
      <c r="R1922" s="248"/>
      <c r="Y1922" s="249"/>
      <c r="Z1922" s="250"/>
      <c r="AB1922" s="251"/>
      <c r="AD1922" s="251"/>
      <c r="AF1922" s="251"/>
      <c r="AI1922" s="235"/>
      <c r="AN1922" s="245"/>
      <c r="AO1922" s="245"/>
      <c r="AP1922" s="245"/>
    </row>
    <row r="1923" spans="1:42" s="167" customFormat="1" thickTop="1" thickBot="1" x14ac:dyDescent="0.25">
      <c r="A1923" s="242"/>
      <c r="B1923" s="184"/>
      <c r="C1923" s="235"/>
      <c r="D1923" s="235"/>
      <c r="E1923" s="243"/>
      <c r="I1923" s="235"/>
      <c r="J1923" s="244"/>
      <c r="L1923" s="182"/>
      <c r="M1923" s="235"/>
      <c r="N1923" s="246"/>
      <c r="O1923" s="246"/>
      <c r="P1923" s="247"/>
      <c r="R1923" s="248"/>
      <c r="Y1923" s="249"/>
      <c r="Z1923" s="250"/>
      <c r="AB1923" s="251"/>
      <c r="AD1923" s="251"/>
      <c r="AF1923" s="251"/>
      <c r="AI1923" s="235"/>
      <c r="AN1923" s="245"/>
      <c r="AO1923" s="245"/>
      <c r="AP1923" s="245"/>
    </row>
    <row r="1924" spans="1:42" s="167" customFormat="1" thickTop="1" thickBot="1" x14ac:dyDescent="0.25">
      <c r="A1924" s="242"/>
      <c r="B1924" s="184"/>
      <c r="C1924" s="235"/>
      <c r="D1924" s="235"/>
      <c r="E1924" s="243"/>
      <c r="I1924" s="235"/>
      <c r="J1924" s="244"/>
      <c r="L1924" s="182"/>
      <c r="M1924" s="235"/>
      <c r="N1924" s="246"/>
      <c r="O1924" s="246"/>
      <c r="P1924" s="247"/>
      <c r="R1924" s="248"/>
      <c r="Y1924" s="249"/>
      <c r="Z1924" s="250"/>
      <c r="AB1924" s="251"/>
      <c r="AD1924" s="251"/>
      <c r="AF1924" s="251"/>
      <c r="AI1924" s="235"/>
      <c r="AN1924" s="245"/>
      <c r="AO1924" s="245"/>
      <c r="AP1924" s="245"/>
    </row>
    <row r="1925" spans="1:42" s="167" customFormat="1" thickTop="1" thickBot="1" x14ac:dyDescent="0.25">
      <c r="A1925" s="242"/>
      <c r="B1925" s="184"/>
      <c r="C1925" s="235"/>
      <c r="D1925" s="235"/>
      <c r="E1925" s="243"/>
      <c r="I1925" s="235"/>
      <c r="J1925" s="244"/>
      <c r="L1925" s="182"/>
      <c r="M1925" s="235"/>
      <c r="N1925" s="246"/>
      <c r="O1925" s="246"/>
      <c r="P1925" s="247"/>
      <c r="R1925" s="248"/>
      <c r="Y1925" s="249"/>
      <c r="Z1925" s="250"/>
      <c r="AB1925" s="251"/>
      <c r="AD1925" s="251"/>
      <c r="AF1925" s="251"/>
      <c r="AI1925" s="235"/>
      <c r="AN1925" s="245"/>
      <c r="AO1925" s="245"/>
      <c r="AP1925" s="245"/>
    </row>
    <row r="1926" spans="1:42" s="167" customFormat="1" thickTop="1" thickBot="1" x14ac:dyDescent="0.25">
      <c r="A1926" s="242"/>
      <c r="B1926" s="184"/>
      <c r="C1926" s="235"/>
      <c r="D1926" s="235"/>
      <c r="E1926" s="243"/>
      <c r="I1926" s="235"/>
      <c r="J1926" s="244"/>
      <c r="L1926" s="182"/>
      <c r="M1926" s="235"/>
      <c r="N1926" s="246"/>
      <c r="O1926" s="246"/>
      <c r="P1926" s="247"/>
      <c r="R1926" s="248"/>
      <c r="Y1926" s="249"/>
      <c r="Z1926" s="250"/>
      <c r="AB1926" s="251"/>
      <c r="AD1926" s="251"/>
      <c r="AF1926" s="251"/>
      <c r="AI1926" s="235"/>
      <c r="AN1926" s="245"/>
      <c r="AO1926" s="245"/>
      <c r="AP1926" s="245"/>
    </row>
    <row r="1927" spans="1:42" s="167" customFormat="1" thickTop="1" thickBot="1" x14ac:dyDescent="0.25">
      <c r="A1927" s="242"/>
      <c r="B1927" s="184"/>
      <c r="C1927" s="235"/>
      <c r="D1927" s="235"/>
      <c r="E1927" s="243"/>
      <c r="I1927" s="235"/>
      <c r="J1927" s="244"/>
      <c r="L1927" s="182"/>
      <c r="M1927" s="235"/>
      <c r="N1927" s="246"/>
      <c r="O1927" s="246"/>
      <c r="P1927" s="247"/>
      <c r="R1927" s="248"/>
      <c r="Y1927" s="249"/>
      <c r="Z1927" s="250"/>
      <c r="AB1927" s="251"/>
      <c r="AD1927" s="251"/>
      <c r="AF1927" s="251"/>
      <c r="AI1927" s="235"/>
      <c r="AN1927" s="245"/>
      <c r="AO1927" s="245"/>
      <c r="AP1927" s="245"/>
    </row>
    <row r="1928" spans="1:42" s="167" customFormat="1" thickTop="1" thickBot="1" x14ac:dyDescent="0.25">
      <c r="A1928" s="242"/>
      <c r="B1928" s="184"/>
      <c r="C1928" s="235"/>
      <c r="D1928" s="235"/>
      <c r="E1928" s="243"/>
      <c r="I1928" s="235"/>
      <c r="J1928" s="244"/>
      <c r="L1928" s="182"/>
      <c r="M1928" s="235"/>
      <c r="N1928" s="246"/>
      <c r="O1928" s="246"/>
      <c r="P1928" s="247"/>
      <c r="R1928" s="248"/>
      <c r="Y1928" s="249"/>
      <c r="Z1928" s="250"/>
      <c r="AB1928" s="251"/>
      <c r="AD1928" s="251"/>
      <c r="AF1928" s="251"/>
      <c r="AI1928" s="235"/>
      <c r="AN1928" s="245"/>
      <c r="AO1928" s="245"/>
      <c r="AP1928" s="245"/>
    </row>
    <row r="1929" spans="1:42" s="167" customFormat="1" thickTop="1" thickBot="1" x14ac:dyDescent="0.25">
      <c r="A1929" s="242"/>
      <c r="B1929" s="184"/>
      <c r="C1929" s="235"/>
      <c r="D1929" s="235"/>
      <c r="E1929" s="243"/>
      <c r="I1929" s="235"/>
      <c r="J1929" s="244"/>
      <c r="L1929" s="182"/>
      <c r="M1929" s="235"/>
      <c r="N1929" s="246"/>
      <c r="O1929" s="246"/>
      <c r="P1929" s="247"/>
      <c r="R1929" s="248"/>
      <c r="Y1929" s="249"/>
      <c r="Z1929" s="250"/>
      <c r="AB1929" s="251"/>
      <c r="AD1929" s="251"/>
      <c r="AF1929" s="251"/>
      <c r="AI1929" s="235"/>
      <c r="AN1929" s="245"/>
      <c r="AO1929" s="245"/>
      <c r="AP1929" s="245"/>
    </row>
    <row r="1930" spans="1:42" s="167" customFormat="1" thickTop="1" thickBot="1" x14ac:dyDescent="0.25">
      <c r="A1930" s="242"/>
      <c r="B1930" s="184"/>
      <c r="C1930" s="235"/>
      <c r="D1930" s="235"/>
      <c r="E1930" s="243"/>
      <c r="I1930" s="235"/>
      <c r="J1930" s="244"/>
      <c r="L1930" s="182"/>
      <c r="M1930" s="235"/>
      <c r="N1930" s="246"/>
      <c r="O1930" s="246"/>
      <c r="P1930" s="247"/>
      <c r="R1930" s="248"/>
      <c r="Y1930" s="249"/>
      <c r="Z1930" s="250"/>
      <c r="AB1930" s="251"/>
      <c r="AD1930" s="251"/>
      <c r="AF1930" s="251"/>
      <c r="AI1930" s="235"/>
      <c r="AN1930" s="245"/>
      <c r="AO1930" s="245"/>
      <c r="AP1930" s="245"/>
    </row>
    <row r="1931" spans="1:42" s="167" customFormat="1" thickTop="1" thickBot="1" x14ac:dyDescent="0.25">
      <c r="A1931" s="242"/>
      <c r="B1931" s="184"/>
      <c r="C1931" s="235"/>
      <c r="D1931" s="235"/>
      <c r="E1931" s="243"/>
      <c r="I1931" s="235"/>
      <c r="J1931" s="244"/>
      <c r="L1931" s="182"/>
      <c r="M1931" s="235"/>
      <c r="N1931" s="246"/>
      <c r="O1931" s="246"/>
      <c r="P1931" s="247"/>
      <c r="R1931" s="248"/>
      <c r="Y1931" s="249"/>
      <c r="Z1931" s="250"/>
      <c r="AB1931" s="251"/>
      <c r="AD1931" s="251"/>
      <c r="AF1931" s="251"/>
      <c r="AI1931" s="235"/>
      <c r="AN1931" s="245"/>
      <c r="AO1931" s="245"/>
      <c r="AP1931" s="245"/>
    </row>
    <row r="1932" spans="1:42" s="167" customFormat="1" thickTop="1" thickBot="1" x14ac:dyDescent="0.25">
      <c r="A1932" s="242"/>
      <c r="B1932" s="184"/>
      <c r="C1932" s="235"/>
      <c r="D1932" s="235"/>
      <c r="E1932" s="243"/>
      <c r="I1932" s="235"/>
      <c r="J1932" s="244"/>
      <c r="L1932" s="182"/>
      <c r="M1932" s="235"/>
      <c r="N1932" s="246"/>
      <c r="O1932" s="246"/>
      <c r="P1932" s="247"/>
      <c r="R1932" s="248"/>
      <c r="Y1932" s="249"/>
      <c r="Z1932" s="250"/>
      <c r="AB1932" s="251"/>
      <c r="AD1932" s="251"/>
      <c r="AF1932" s="251"/>
      <c r="AI1932" s="235"/>
      <c r="AN1932" s="245"/>
      <c r="AO1932" s="245"/>
      <c r="AP1932" s="245"/>
    </row>
    <row r="1933" spans="1:42" s="167" customFormat="1" thickTop="1" thickBot="1" x14ac:dyDescent="0.25">
      <c r="A1933" s="242"/>
      <c r="B1933" s="184"/>
      <c r="C1933" s="235"/>
      <c r="D1933" s="235"/>
      <c r="E1933" s="243"/>
      <c r="I1933" s="235"/>
      <c r="J1933" s="244"/>
      <c r="L1933" s="182"/>
      <c r="M1933" s="235"/>
      <c r="N1933" s="246"/>
      <c r="O1933" s="246"/>
      <c r="P1933" s="247"/>
      <c r="R1933" s="248"/>
      <c r="Y1933" s="249"/>
      <c r="Z1933" s="250"/>
      <c r="AB1933" s="251"/>
      <c r="AD1933" s="251"/>
      <c r="AF1933" s="251"/>
      <c r="AI1933" s="235"/>
      <c r="AN1933" s="245"/>
      <c r="AO1933" s="245"/>
      <c r="AP1933" s="245"/>
    </row>
    <row r="1934" spans="1:42" s="167" customFormat="1" thickTop="1" thickBot="1" x14ac:dyDescent="0.25">
      <c r="A1934" s="242"/>
      <c r="B1934" s="184"/>
      <c r="C1934" s="235"/>
      <c r="D1934" s="235"/>
      <c r="E1934" s="243"/>
      <c r="I1934" s="235"/>
      <c r="J1934" s="244"/>
      <c r="L1934" s="182"/>
      <c r="M1934" s="235"/>
      <c r="N1934" s="246"/>
      <c r="O1934" s="246"/>
      <c r="P1934" s="247"/>
      <c r="R1934" s="248"/>
      <c r="Y1934" s="249"/>
      <c r="Z1934" s="250"/>
      <c r="AB1934" s="251"/>
      <c r="AD1934" s="251"/>
      <c r="AF1934" s="251"/>
      <c r="AI1934" s="235"/>
      <c r="AN1934" s="245"/>
      <c r="AO1934" s="245"/>
      <c r="AP1934" s="245"/>
    </row>
    <row r="1935" spans="1:42" s="167" customFormat="1" thickTop="1" thickBot="1" x14ac:dyDescent="0.25">
      <c r="A1935" s="242"/>
      <c r="B1935" s="184"/>
      <c r="C1935" s="235"/>
      <c r="D1935" s="235"/>
      <c r="E1935" s="243"/>
      <c r="I1935" s="235"/>
      <c r="J1935" s="244"/>
      <c r="L1935" s="182"/>
      <c r="M1935" s="235"/>
      <c r="N1935" s="246"/>
      <c r="O1935" s="246"/>
      <c r="P1935" s="247"/>
      <c r="R1935" s="248"/>
      <c r="Y1935" s="249"/>
      <c r="Z1935" s="250"/>
      <c r="AB1935" s="251"/>
      <c r="AD1935" s="251"/>
      <c r="AF1935" s="251"/>
      <c r="AI1935" s="235"/>
      <c r="AN1935" s="245"/>
      <c r="AO1935" s="245"/>
      <c r="AP1935" s="245"/>
    </row>
    <row r="1936" spans="1:42" s="167" customFormat="1" thickTop="1" thickBot="1" x14ac:dyDescent="0.25">
      <c r="A1936" s="242"/>
      <c r="B1936" s="184"/>
      <c r="C1936" s="235"/>
      <c r="D1936" s="235"/>
      <c r="E1936" s="243"/>
      <c r="I1936" s="235"/>
      <c r="J1936" s="244"/>
      <c r="L1936" s="182"/>
      <c r="M1936" s="235"/>
      <c r="N1936" s="246"/>
      <c r="O1936" s="246"/>
      <c r="P1936" s="247"/>
      <c r="R1936" s="248"/>
      <c r="Y1936" s="249"/>
      <c r="Z1936" s="250"/>
      <c r="AB1936" s="251"/>
      <c r="AD1936" s="251"/>
      <c r="AF1936" s="251"/>
      <c r="AI1936" s="235"/>
      <c r="AN1936" s="245"/>
      <c r="AO1936" s="245"/>
      <c r="AP1936" s="245"/>
    </row>
    <row r="1937" spans="1:42" s="167" customFormat="1" thickTop="1" thickBot="1" x14ac:dyDescent="0.25">
      <c r="A1937" s="242"/>
      <c r="B1937" s="184"/>
      <c r="C1937" s="235"/>
      <c r="D1937" s="235"/>
      <c r="E1937" s="243"/>
      <c r="I1937" s="235"/>
      <c r="J1937" s="244"/>
      <c r="L1937" s="182"/>
      <c r="M1937" s="235"/>
      <c r="N1937" s="246"/>
      <c r="O1937" s="246"/>
      <c r="P1937" s="247"/>
      <c r="R1937" s="248"/>
      <c r="Y1937" s="249"/>
      <c r="Z1937" s="250"/>
      <c r="AB1937" s="251"/>
      <c r="AD1937" s="251"/>
      <c r="AF1937" s="251"/>
      <c r="AI1937" s="235"/>
      <c r="AN1937" s="245"/>
      <c r="AO1937" s="245"/>
      <c r="AP1937" s="245"/>
    </row>
    <row r="1938" spans="1:42" s="167" customFormat="1" thickTop="1" thickBot="1" x14ac:dyDescent="0.25">
      <c r="A1938" s="242"/>
      <c r="B1938" s="184"/>
      <c r="C1938" s="235"/>
      <c r="D1938" s="235"/>
      <c r="E1938" s="243"/>
      <c r="I1938" s="235"/>
      <c r="J1938" s="244"/>
      <c r="L1938" s="182"/>
      <c r="M1938" s="235"/>
      <c r="N1938" s="246"/>
      <c r="O1938" s="246"/>
      <c r="P1938" s="247"/>
      <c r="R1938" s="248"/>
      <c r="Y1938" s="249"/>
      <c r="Z1938" s="250"/>
      <c r="AB1938" s="251"/>
      <c r="AD1938" s="251"/>
      <c r="AF1938" s="251"/>
      <c r="AI1938" s="235"/>
      <c r="AN1938" s="245"/>
      <c r="AO1938" s="245"/>
      <c r="AP1938" s="245"/>
    </row>
    <row r="1939" spans="1:42" s="167" customFormat="1" thickTop="1" thickBot="1" x14ac:dyDescent="0.25">
      <c r="A1939" s="242"/>
      <c r="B1939" s="184"/>
      <c r="C1939" s="235"/>
      <c r="D1939" s="235"/>
      <c r="E1939" s="243"/>
      <c r="I1939" s="235"/>
      <c r="J1939" s="244"/>
      <c r="L1939" s="182"/>
      <c r="M1939" s="235"/>
      <c r="N1939" s="246"/>
      <c r="O1939" s="246"/>
      <c r="P1939" s="247"/>
      <c r="R1939" s="248"/>
      <c r="Y1939" s="249"/>
      <c r="Z1939" s="250"/>
      <c r="AB1939" s="251"/>
      <c r="AD1939" s="251"/>
      <c r="AF1939" s="251"/>
      <c r="AI1939" s="235"/>
      <c r="AN1939" s="245"/>
      <c r="AO1939" s="245"/>
      <c r="AP1939" s="245"/>
    </row>
    <row r="1940" spans="1:42" s="167" customFormat="1" thickTop="1" thickBot="1" x14ac:dyDescent="0.25">
      <c r="A1940" s="242"/>
      <c r="B1940" s="184"/>
      <c r="C1940" s="235"/>
      <c r="D1940" s="235"/>
      <c r="E1940" s="243"/>
      <c r="I1940" s="235"/>
      <c r="J1940" s="244"/>
      <c r="L1940" s="182"/>
      <c r="M1940" s="235"/>
      <c r="N1940" s="246"/>
      <c r="O1940" s="246"/>
      <c r="P1940" s="247"/>
      <c r="R1940" s="248"/>
      <c r="Y1940" s="249"/>
      <c r="Z1940" s="250"/>
      <c r="AB1940" s="251"/>
      <c r="AD1940" s="251"/>
      <c r="AF1940" s="251"/>
      <c r="AI1940" s="235"/>
      <c r="AN1940" s="245"/>
      <c r="AO1940" s="245"/>
      <c r="AP1940" s="245"/>
    </row>
    <row r="1941" spans="1:42" s="167" customFormat="1" thickTop="1" thickBot="1" x14ac:dyDescent="0.25">
      <c r="A1941" s="242"/>
      <c r="B1941" s="184"/>
      <c r="C1941" s="235"/>
      <c r="D1941" s="235"/>
      <c r="E1941" s="243"/>
      <c r="I1941" s="235"/>
      <c r="J1941" s="244"/>
      <c r="L1941" s="182"/>
      <c r="M1941" s="235"/>
      <c r="N1941" s="246"/>
      <c r="O1941" s="246"/>
      <c r="P1941" s="247"/>
      <c r="R1941" s="248"/>
      <c r="Y1941" s="249"/>
      <c r="Z1941" s="250"/>
      <c r="AB1941" s="251"/>
      <c r="AD1941" s="251"/>
      <c r="AF1941" s="251"/>
      <c r="AI1941" s="235"/>
      <c r="AN1941" s="245"/>
      <c r="AO1941" s="245"/>
      <c r="AP1941" s="245"/>
    </row>
    <row r="1942" spans="1:42" s="167" customFormat="1" thickTop="1" thickBot="1" x14ac:dyDescent="0.25">
      <c r="A1942" s="242"/>
      <c r="B1942" s="184"/>
      <c r="C1942" s="235"/>
      <c r="D1942" s="235"/>
      <c r="E1942" s="243"/>
      <c r="I1942" s="235"/>
      <c r="J1942" s="244"/>
      <c r="L1942" s="182"/>
      <c r="M1942" s="235"/>
      <c r="N1942" s="246"/>
      <c r="O1942" s="246"/>
      <c r="P1942" s="247"/>
      <c r="R1942" s="248"/>
      <c r="Y1942" s="249"/>
      <c r="Z1942" s="250"/>
      <c r="AB1942" s="251"/>
      <c r="AD1942" s="251"/>
      <c r="AF1942" s="251"/>
      <c r="AI1942" s="235"/>
      <c r="AN1942" s="245"/>
      <c r="AO1942" s="245"/>
      <c r="AP1942" s="245"/>
    </row>
    <row r="1943" spans="1:42" s="167" customFormat="1" thickTop="1" thickBot="1" x14ac:dyDescent="0.25">
      <c r="A1943" s="242"/>
      <c r="B1943" s="184"/>
      <c r="C1943" s="235"/>
      <c r="D1943" s="235"/>
      <c r="E1943" s="243"/>
      <c r="I1943" s="235"/>
      <c r="J1943" s="244"/>
      <c r="L1943" s="182"/>
      <c r="M1943" s="235"/>
      <c r="N1943" s="246"/>
      <c r="O1943" s="246"/>
      <c r="P1943" s="247"/>
      <c r="R1943" s="248"/>
      <c r="Y1943" s="249"/>
      <c r="Z1943" s="250"/>
      <c r="AB1943" s="251"/>
      <c r="AD1943" s="251"/>
      <c r="AF1943" s="251"/>
      <c r="AI1943" s="235"/>
      <c r="AN1943" s="245"/>
      <c r="AO1943" s="245"/>
      <c r="AP1943" s="245"/>
    </row>
    <row r="1944" spans="1:42" s="167" customFormat="1" thickTop="1" thickBot="1" x14ac:dyDescent="0.25">
      <c r="A1944" s="242"/>
      <c r="B1944" s="184"/>
      <c r="C1944" s="235"/>
      <c r="D1944" s="235"/>
      <c r="E1944" s="243"/>
      <c r="I1944" s="235"/>
      <c r="J1944" s="244"/>
      <c r="L1944" s="182"/>
      <c r="M1944" s="235"/>
      <c r="N1944" s="246"/>
      <c r="O1944" s="246"/>
      <c r="P1944" s="247"/>
      <c r="R1944" s="248"/>
      <c r="Y1944" s="249"/>
      <c r="Z1944" s="250"/>
      <c r="AB1944" s="251"/>
      <c r="AD1944" s="251"/>
      <c r="AF1944" s="251"/>
      <c r="AI1944" s="235"/>
      <c r="AN1944" s="245"/>
      <c r="AO1944" s="245"/>
      <c r="AP1944" s="245"/>
    </row>
    <row r="1945" spans="1:42" s="167" customFormat="1" thickTop="1" thickBot="1" x14ac:dyDescent="0.25">
      <c r="A1945" s="242"/>
      <c r="B1945" s="184"/>
      <c r="C1945" s="235"/>
      <c r="D1945" s="235"/>
      <c r="E1945" s="243"/>
      <c r="I1945" s="235"/>
      <c r="J1945" s="244"/>
      <c r="L1945" s="182"/>
      <c r="M1945" s="235"/>
      <c r="N1945" s="246"/>
      <c r="O1945" s="246"/>
      <c r="P1945" s="247"/>
      <c r="R1945" s="248"/>
      <c r="Y1945" s="249"/>
      <c r="Z1945" s="250"/>
      <c r="AB1945" s="251"/>
      <c r="AD1945" s="251"/>
      <c r="AF1945" s="251"/>
      <c r="AI1945" s="235"/>
      <c r="AN1945" s="245"/>
      <c r="AO1945" s="245"/>
      <c r="AP1945" s="245"/>
    </row>
    <row r="1946" spans="1:42" s="167" customFormat="1" thickTop="1" thickBot="1" x14ac:dyDescent="0.25">
      <c r="A1946" s="242"/>
      <c r="B1946" s="184"/>
      <c r="C1946" s="235"/>
      <c r="D1946" s="235"/>
      <c r="E1946" s="243"/>
      <c r="I1946" s="235"/>
      <c r="J1946" s="244"/>
      <c r="L1946" s="182"/>
      <c r="M1946" s="235"/>
      <c r="N1946" s="246"/>
      <c r="O1946" s="246"/>
      <c r="P1946" s="247"/>
      <c r="R1946" s="248"/>
      <c r="Y1946" s="249"/>
      <c r="Z1946" s="250"/>
      <c r="AB1946" s="251"/>
      <c r="AD1946" s="251"/>
      <c r="AF1946" s="251"/>
      <c r="AI1946" s="235"/>
      <c r="AN1946" s="245"/>
      <c r="AO1946" s="245"/>
      <c r="AP1946" s="245"/>
    </row>
    <row r="1947" spans="1:42" s="167" customFormat="1" thickTop="1" thickBot="1" x14ac:dyDescent="0.25">
      <c r="A1947" s="242"/>
      <c r="B1947" s="184"/>
      <c r="C1947" s="235"/>
      <c r="D1947" s="235"/>
      <c r="E1947" s="243"/>
      <c r="I1947" s="235"/>
      <c r="J1947" s="244"/>
      <c r="L1947" s="182"/>
      <c r="M1947" s="235"/>
      <c r="N1947" s="246"/>
      <c r="O1947" s="246"/>
      <c r="P1947" s="247"/>
      <c r="R1947" s="248"/>
      <c r="Y1947" s="249"/>
      <c r="Z1947" s="250"/>
      <c r="AB1947" s="251"/>
      <c r="AD1947" s="251"/>
      <c r="AF1947" s="251"/>
      <c r="AI1947" s="235"/>
      <c r="AN1947" s="245"/>
      <c r="AO1947" s="245"/>
      <c r="AP1947" s="245"/>
    </row>
    <row r="1948" spans="1:42" s="167" customFormat="1" thickTop="1" thickBot="1" x14ac:dyDescent="0.25">
      <c r="A1948" s="242"/>
      <c r="B1948" s="184"/>
      <c r="C1948" s="235"/>
      <c r="D1948" s="235"/>
      <c r="E1948" s="243"/>
      <c r="I1948" s="235"/>
      <c r="J1948" s="244"/>
      <c r="L1948" s="182"/>
      <c r="M1948" s="235"/>
      <c r="N1948" s="246"/>
      <c r="O1948" s="246"/>
      <c r="P1948" s="247"/>
      <c r="R1948" s="248"/>
      <c r="Y1948" s="249"/>
      <c r="Z1948" s="250"/>
      <c r="AB1948" s="251"/>
      <c r="AD1948" s="251"/>
      <c r="AF1948" s="251"/>
      <c r="AI1948" s="235"/>
      <c r="AN1948" s="245"/>
      <c r="AO1948" s="245"/>
      <c r="AP1948" s="245"/>
    </row>
    <row r="1949" spans="1:42" s="167" customFormat="1" thickTop="1" thickBot="1" x14ac:dyDescent="0.25">
      <c r="A1949" s="242"/>
      <c r="B1949" s="184"/>
      <c r="C1949" s="235"/>
      <c r="D1949" s="235"/>
      <c r="E1949" s="243"/>
      <c r="I1949" s="235"/>
      <c r="J1949" s="244"/>
      <c r="L1949" s="182"/>
      <c r="M1949" s="235"/>
      <c r="N1949" s="246"/>
      <c r="O1949" s="246"/>
      <c r="P1949" s="247"/>
      <c r="R1949" s="248"/>
      <c r="Y1949" s="249"/>
      <c r="Z1949" s="250"/>
      <c r="AB1949" s="251"/>
      <c r="AD1949" s="251"/>
      <c r="AF1949" s="251"/>
      <c r="AI1949" s="235"/>
      <c r="AN1949" s="245"/>
      <c r="AO1949" s="245"/>
      <c r="AP1949" s="245"/>
    </row>
    <row r="1950" spans="1:42" s="167" customFormat="1" thickTop="1" thickBot="1" x14ac:dyDescent="0.25">
      <c r="A1950" s="242"/>
      <c r="B1950" s="184"/>
      <c r="C1950" s="235"/>
      <c r="D1950" s="235"/>
      <c r="E1950" s="243"/>
      <c r="I1950" s="235"/>
      <c r="J1950" s="244"/>
      <c r="L1950" s="182"/>
      <c r="M1950" s="235"/>
      <c r="N1950" s="246"/>
      <c r="O1950" s="246"/>
      <c r="P1950" s="247"/>
      <c r="R1950" s="248"/>
      <c r="Y1950" s="249"/>
      <c r="Z1950" s="250"/>
      <c r="AB1950" s="251"/>
      <c r="AD1950" s="251"/>
      <c r="AF1950" s="251"/>
      <c r="AI1950" s="235"/>
      <c r="AN1950" s="245"/>
      <c r="AO1950" s="245"/>
      <c r="AP1950" s="245"/>
    </row>
    <row r="1951" spans="1:42" s="167" customFormat="1" thickTop="1" thickBot="1" x14ac:dyDescent="0.25">
      <c r="A1951" s="242"/>
      <c r="B1951" s="184"/>
      <c r="C1951" s="235"/>
      <c r="D1951" s="235"/>
      <c r="E1951" s="243"/>
      <c r="I1951" s="235"/>
      <c r="J1951" s="244"/>
      <c r="L1951" s="182"/>
      <c r="M1951" s="235"/>
      <c r="N1951" s="246"/>
      <c r="O1951" s="246"/>
      <c r="P1951" s="247"/>
      <c r="R1951" s="248"/>
      <c r="Y1951" s="249"/>
      <c r="Z1951" s="250"/>
      <c r="AB1951" s="251"/>
      <c r="AD1951" s="251"/>
      <c r="AF1951" s="251"/>
      <c r="AI1951" s="235"/>
      <c r="AN1951" s="245"/>
      <c r="AO1951" s="245"/>
      <c r="AP1951" s="245"/>
    </row>
    <row r="1952" spans="1:42" s="167" customFormat="1" thickTop="1" thickBot="1" x14ac:dyDescent="0.25">
      <c r="A1952" s="242"/>
      <c r="B1952" s="184"/>
      <c r="C1952" s="235"/>
      <c r="D1952" s="235"/>
      <c r="E1952" s="243"/>
      <c r="I1952" s="235"/>
      <c r="J1952" s="244"/>
      <c r="L1952" s="182"/>
      <c r="M1952" s="235"/>
      <c r="N1952" s="246"/>
      <c r="O1952" s="246"/>
      <c r="P1952" s="247"/>
      <c r="R1952" s="248"/>
      <c r="Y1952" s="249"/>
      <c r="Z1952" s="250"/>
      <c r="AB1952" s="251"/>
      <c r="AD1952" s="251"/>
      <c r="AF1952" s="251"/>
      <c r="AI1952" s="235"/>
      <c r="AN1952" s="245"/>
      <c r="AO1952" s="245"/>
      <c r="AP1952" s="245"/>
    </row>
    <row r="1953" spans="1:42" s="167" customFormat="1" thickTop="1" thickBot="1" x14ac:dyDescent="0.25">
      <c r="A1953" s="242"/>
      <c r="B1953" s="184"/>
      <c r="C1953" s="235"/>
      <c r="D1953" s="235"/>
      <c r="E1953" s="243"/>
      <c r="I1953" s="235"/>
      <c r="J1953" s="244"/>
      <c r="L1953" s="182"/>
      <c r="M1953" s="235"/>
      <c r="N1953" s="246"/>
      <c r="O1953" s="246"/>
      <c r="P1953" s="247"/>
      <c r="R1953" s="248"/>
      <c r="Y1953" s="249"/>
      <c r="Z1953" s="250"/>
      <c r="AB1953" s="251"/>
      <c r="AD1953" s="251"/>
      <c r="AF1953" s="251"/>
      <c r="AI1953" s="235"/>
      <c r="AN1953" s="245"/>
      <c r="AO1953" s="245"/>
      <c r="AP1953" s="245"/>
    </row>
    <row r="1954" spans="1:42" s="167" customFormat="1" thickTop="1" thickBot="1" x14ac:dyDescent="0.25">
      <c r="A1954" s="242"/>
      <c r="B1954" s="184"/>
      <c r="C1954" s="235"/>
      <c r="D1954" s="235"/>
      <c r="E1954" s="243"/>
      <c r="I1954" s="235"/>
      <c r="J1954" s="244"/>
      <c r="L1954" s="182"/>
      <c r="M1954" s="235"/>
      <c r="N1954" s="246"/>
      <c r="O1954" s="246"/>
      <c r="P1954" s="247"/>
      <c r="R1954" s="248"/>
      <c r="Y1954" s="249"/>
      <c r="Z1954" s="250"/>
      <c r="AB1954" s="251"/>
      <c r="AD1954" s="251"/>
      <c r="AF1954" s="251"/>
      <c r="AI1954" s="235"/>
      <c r="AN1954" s="245"/>
      <c r="AO1954" s="245"/>
      <c r="AP1954" s="245"/>
    </row>
    <row r="1955" spans="1:42" s="167" customFormat="1" thickTop="1" thickBot="1" x14ac:dyDescent="0.25">
      <c r="A1955" s="242"/>
      <c r="B1955" s="184"/>
      <c r="C1955" s="235"/>
      <c r="D1955" s="235"/>
      <c r="E1955" s="243"/>
      <c r="I1955" s="235"/>
      <c r="J1955" s="244"/>
      <c r="L1955" s="182"/>
      <c r="M1955" s="235"/>
      <c r="N1955" s="246"/>
      <c r="O1955" s="246"/>
      <c r="P1955" s="247"/>
      <c r="R1955" s="248"/>
      <c r="Y1955" s="249"/>
      <c r="Z1955" s="250"/>
      <c r="AB1955" s="251"/>
      <c r="AD1955" s="251"/>
      <c r="AF1955" s="251"/>
      <c r="AI1955" s="235"/>
      <c r="AN1955" s="245"/>
      <c r="AO1955" s="245"/>
      <c r="AP1955" s="245"/>
    </row>
    <row r="1956" spans="1:42" s="167" customFormat="1" thickTop="1" thickBot="1" x14ac:dyDescent="0.25">
      <c r="A1956" s="242"/>
      <c r="B1956" s="184"/>
      <c r="C1956" s="235"/>
      <c r="D1956" s="235"/>
      <c r="E1956" s="243"/>
      <c r="I1956" s="235"/>
      <c r="J1956" s="244"/>
      <c r="L1956" s="182"/>
      <c r="M1956" s="235"/>
      <c r="N1956" s="246"/>
      <c r="O1956" s="246"/>
      <c r="P1956" s="247"/>
      <c r="R1956" s="248"/>
      <c r="Y1956" s="249"/>
      <c r="Z1956" s="250"/>
      <c r="AB1956" s="251"/>
      <c r="AD1956" s="251"/>
      <c r="AF1956" s="251"/>
      <c r="AI1956" s="235"/>
      <c r="AN1956" s="245"/>
      <c r="AO1956" s="245"/>
      <c r="AP1956" s="245"/>
    </row>
    <row r="1957" spans="1:42" s="167" customFormat="1" thickTop="1" thickBot="1" x14ac:dyDescent="0.25">
      <c r="A1957" s="242"/>
      <c r="B1957" s="184"/>
      <c r="C1957" s="235"/>
      <c r="D1957" s="235"/>
      <c r="E1957" s="243"/>
      <c r="I1957" s="235"/>
      <c r="J1957" s="244"/>
      <c r="L1957" s="182"/>
      <c r="M1957" s="235"/>
      <c r="N1957" s="246"/>
      <c r="O1957" s="246"/>
      <c r="P1957" s="247"/>
      <c r="R1957" s="248"/>
      <c r="Y1957" s="249"/>
      <c r="Z1957" s="250"/>
      <c r="AB1957" s="251"/>
      <c r="AD1957" s="251"/>
      <c r="AF1957" s="251"/>
      <c r="AI1957" s="235"/>
      <c r="AN1957" s="245"/>
      <c r="AO1957" s="245"/>
      <c r="AP1957" s="245"/>
    </row>
    <row r="1958" spans="1:42" s="167" customFormat="1" thickTop="1" thickBot="1" x14ac:dyDescent="0.25">
      <c r="A1958" s="242"/>
      <c r="B1958" s="184"/>
      <c r="C1958" s="235"/>
      <c r="D1958" s="235"/>
      <c r="E1958" s="243"/>
      <c r="I1958" s="235"/>
      <c r="J1958" s="244"/>
      <c r="L1958" s="182"/>
      <c r="M1958" s="235"/>
      <c r="N1958" s="246"/>
      <c r="O1958" s="246"/>
      <c r="P1958" s="247"/>
      <c r="R1958" s="248"/>
      <c r="Y1958" s="249"/>
      <c r="Z1958" s="250"/>
      <c r="AB1958" s="251"/>
      <c r="AD1958" s="251"/>
      <c r="AF1958" s="251"/>
      <c r="AI1958" s="235"/>
      <c r="AN1958" s="245"/>
      <c r="AO1958" s="245"/>
      <c r="AP1958" s="245"/>
    </row>
    <row r="1959" spans="1:42" s="167" customFormat="1" thickTop="1" thickBot="1" x14ac:dyDescent="0.25">
      <c r="A1959" s="242"/>
      <c r="B1959" s="184"/>
      <c r="C1959" s="235"/>
      <c r="D1959" s="235"/>
      <c r="E1959" s="243"/>
      <c r="I1959" s="235"/>
      <c r="J1959" s="244"/>
      <c r="L1959" s="182"/>
      <c r="M1959" s="235"/>
      <c r="N1959" s="246"/>
      <c r="O1959" s="246"/>
      <c r="P1959" s="247"/>
      <c r="R1959" s="248"/>
      <c r="Y1959" s="249"/>
      <c r="Z1959" s="250"/>
      <c r="AB1959" s="251"/>
      <c r="AD1959" s="251"/>
      <c r="AF1959" s="251"/>
      <c r="AI1959" s="235"/>
      <c r="AN1959" s="245"/>
      <c r="AO1959" s="245"/>
      <c r="AP1959" s="245"/>
    </row>
    <row r="1960" spans="1:42" s="167" customFormat="1" thickTop="1" thickBot="1" x14ac:dyDescent="0.25">
      <c r="A1960" s="242"/>
      <c r="B1960" s="184"/>
      <c r="C1960" s="235"/>
      <c r="D1960" s="235"/>
      <c r="E1960" s="243"/>
      <c r="I1960" s="235"/>
      <c r="J1960" s="244"/>
      <c r="L1960" s="182"/>
      <c r="M1960" s="235"/>
      <c r="N1960" s="246"/>
      <c r="O1960" s="246"/>
      <c r="P1960" s="247"/>
      <c r="R1960" s="248"/>
      <c r="Y1960" s="249"/>
      <c r="Z1960" s="250"/>
      <c r="AB1960" s="251"/>
      <c r="AD1960" s="251"/>
      <c r="AF1960" s="251"/>
      <c r="AI1960" s="235"/>
      <c r="AN1960" s="245"/>
      <c r="AO1960" s="245"/>
      <c r="AP1960" s="245"/>
    </row>
    <row r="1961" spans="1:42" s="167" customFormat="1" thickTop="1" thickBot="1" x14ac:dyDescent="0.25">
      <c r="A1961" s="242"/>
      <c r="B1961" s="184"/>
      <c r="C1961" s="235"/>
      <c r="D1961" s="235"/>
      <c r="E1961" s="243"/>
      <c r="I1961" s="235"/>
      <c r="J1961" s="244"/>
      <c r="L1961" s="182"/>
      <c r="M1961" s="235"/>
      <c r="N1961" s="246"/>
      <c r="O1961" s="246"/>
      <c r="P1961" s="247"/>
      <c r="R1961" s="248"/>
      <c r="Y1961" s="249"/>
      <c r="Z1961" s="250"/>
      <c r="AB1961" s="251"/>
      <c r="AD1961" s="251"/>
      <c r="AF1961" s="251"/>
      <c r="AI1961" s="235"/>
      <c r="AN1961" s="245"/>
      <c r="AO1961" s="245"/>
      <c r="AP1961" s="245"/>
    </row>
    <row r="1962" spans="1:42" s="167" customFormat="1" thickTop="1" thickBot="1" x14ac:dyDescent="0.25">
      <c r="A1962" s="242"/>
      <c r="B1962" s="184"/>
      <c r="C1962" s="235"/>
      <c r="D1962" s="235"/>
      <c r="E1962" s="243"/>
      <c r="I1962" s="235"/>
      <c r="J1962" s="244"/>
      <c r="L1962" s="182"/>
      <c r="M1962" s="235"/>
      <c r="N1962" s="246"/>
      <c r="O1962" s="246"/>
      <c r="P1962" s="247"/>
      <c r="R1962" s="248"/>
      <c r="Y1962" s="249"/>
      <c r="Z1962" s="250"/>
      <c r="AB1962" s="251"/>
      <c r="AD1962" s="251"/>
      <c r="AF1962" s="251"/>
      <c r="AI1962" s="235"/>
      <c r="AN1962" s="245"/>
      <c r="AO1962" s="245"/>
      <c r="AP1962" s="245"/>
    </row>
    <row r="1963" spans="1:42" s="167" customFormat="1" thickTop="1" thickBot="1" x14ac:dyDescent="0.25">
      <c r="A1963" s="242"/>
      <c r="B1963" s="184"/>
      <c r="C1963" s="235"/>
      <c r="D1963" s="235"/>
      <c r="E1963" s="243"/>
      <c r="I1963" s="235"/>
      <c r="J1963" s="244"/>
      <c r="L1963" s="182"/>
      <c r="M1963" s="235"/>
      <c r="N1963" s="246"/>
      <c r="O1963" s="246"/>
      <c r="P1963" s="247"/>
      <c r="R1963" s="248"/>
      <c r="Y1963" s="249"/>
      <c r="Z1963" s="250"/>
      <c r="AB1963" s="251"/>
      <c r="AD1963" s="251"/>
      <c r="AF1963" s="251"/>
      <c r="AI1963" s="235"/>
      <c r="AN1963" s="245"/>
      <c r="AO1963" s="245"/>
      <c r="AP1963" s="245"/>
    </row>
    <row r="1964" spans="1:42" s="167" customFormat="1" thickTop="1" thickBot="1" x14ac:dyDescent="0.25">
      <c r="A1964" s="242"/>
      <c r="B1964" s="184"/>
      <c r="C1964" s="235"/>
      <c r="D1964" s="235"/>
      <c r="E1964" s="243"/>
      <c r="I1964" s="235"/>
      <c r="J1964" s="244"/>
      <c r="L1964" s="182"/>
      <c r="M1964" s="235"/>
      <c r="N1964" s="246"/>
      <c r="O1964" s="246"/>
      <c r="P1964" s="247"/>
      <c r="R1964" s="248"/>
      <c r="Y1964" s="249"/>
      <c r="Z1964" s="250"/>
      <c r="AB1964" s="251"/>
      <c r="AD1964" s="251"/>
      <c r="AF1964" s="251"/>
      <c r="AI1964" s="235"/>
      <c r="AN1964" s="245"/>
      <c r="AO1964" s="245"/>
      <c r="AP1964" s="245"/>
    </row>
    <row r="1965" spans="1:42" s="167" customFormat="1" thickTop="1" thickBot="1" x14ac:dyDescent="0.25">
      <c r="A1965" s="242"/>
      <c r="B1965" s="184"/>
      <c r="C1965" s="235"/>
      <c r="D1965" s="235"/>
      <c r="E1965" s="243"/>
      <c r="I1965" s="235"/>
      <c r="J1965" s="244"/>
      <c r="L1965" s="182"/>
      <c r="M1965" s="235"/>
      <c r="N1965" s="246"/>
      <c r="O1965" s="246"/>
      <c r="P1965" s="247"/>
      <c r="R1965" s="248"/>
      <c r="Y1965" s="249"/>
      <c r="Z1965" s="250"/>
      <c r="AB1965" s="251"/>
      <c r="AD1965" s="251"/>
      <c r="AF1965" s="251"/>
      <c r="AI1965" s="235"/>
      <c r="AN1965" s="245"/>
      <c r="AO1965" s="245"/>
      <c r="AP1965" s="245"/>
    </row>
    <row r="1966" spans="1:42" s="167" customFormat="1" thickTop="1" thickBot="1" x14ac:dyDescent="0.25">
      <c r="A1966" s="242"/>
      <c r="B1966" s="184"/>
      <c r="C1966" s="235"/>
      <c r="D1966" s="235"/>
      <c r="E1966" s="243"/>
      <c r="I1966" s="235"/>
      <c r="J1966" s="244"/>
      <c r="L1966" s="182"/>
      <c r="M1966" s="235"/>
      <c r="N1966" s="246"/>
      <c r="O1966" s="246"/>
      <c r="P1966" s="247"/>
      <c r="R1966" s="248"/>
      <c r="Y1966" s="249"/>
      <c r="Z1966" s="250"/>
      <c r="AB1966" s="251"/>
      <c r="AD1966" s="251"/>
      <c r="AF1966" s="251"/>
      <c r="AI1966" s="235"/>
      <c r="AN1966" s="245"/>
      <c r="AO1966" s="245"/>
      <c r="AP1966" s="245"/>
    </row>
    <row r="1967" spans="1:42" s="167" customFormat="1" thickTop="1" thickBot="1" x14ac:dyDescent="0.25">
      <c r="A1967" s="242"/>
      <c r="B1967" s="184"/>
      <c r="C1967" s="235"/>
      <c r="D1967" s="235"/>
      <c r="E1967" s="243"/>
      <c r="I1967" s="235"/>
      <c r="J1967" s="244"/>
      <c r="L1967" s="182"/>
      <c r="M1967" s="235"/>
      <c r="N1967" s="246"/>
      <c r="O1967" s="246"/>
      <c r="P1967" s="247"/>
      <c r="R1967" s="248"/>
      <c r="Y1967" s="249"/>
      <c r="Z1967" s="250"/>
      <c r="AB1967" s="251"/>
      <c r="AD1967" s="251"/>
      <c r="AF1967" s="251"/>
      <c r="AI1967" s="235"/>
      <c r="AN1967" s="245"/>
      <c r="AO1967" s="245"/>
      <c r="AP1967" s="245"/>
    </row>
    <row r="1968" spans="1:42" s="167" customFormat="1" thickTop="1" thickBot="1" x14ac:dyDescent="0.25">
      <c r="A1968" s="242"/>
      <c r="B1968" s="184"/>
      <c r="C1968" s="235"/>
      <c r="D1968" s="235"/>
      <c r="E1968" s="243"/>
      <c r="I1968" s="235"/>
      <c r="J1968" s="244"/>
      <c r="L1968" s="182"/>
      <c r="M1968" s="235"/>
      <c r="N1968" s="246"/>
      <c r="O1968" s="246"/>
      <c r="P1968" s="247"/>
      <c r="R1968" s="248"/>
      <c r="Y1968" s="249"/>
      <c r="Z1968" s="250"/>
      <c r="AB1968" s="251"/>
      <c r="AD1968" s="251"/>
      <c r="AF1968" s="251"/>
      <c r="AI1968" s="235"/>
      <c r="AN1968" s="245"/>
      <c r="AO1968" s="245"/>
      <c r="AP1968" s="245"/>
    </row>
    <row r="1969" spans="1:42" s="167" customFormat="1" thickTop="1" thickBot="1" x14ac:dyDescent="0.25">
      <c r="A1969" s="242"/>
      <c r="B1969" s="184"/>
      <c r="C1969" s="235"/>
      <c r="D1969" s="235"/>
      <c r="E1969" s="243"/>
      <c r="I1969" s="235"/>
      <c r="J1969" s="244"/>
      <c r="L1969" s="182"/>
      <c r="M1969" s="235"/>
      <c r="N1969" s="246"/>
      <c r="O1969" s="246"/>
      <c r="P1969" s="247"/>
      <c r="R1969" s="248"/>
      <c r="Y1969" s="249"/>
      <c r="Z1969" s="250"/>
      <c r="AB1969" s="251"/>
      <c r="AD1969" s="251"/>
      <c r="AF1969" s="251"/>
      <c r="AI1969" s="235"/>
      <c r="AN1969" s="245"/>
      <c r="AO1969" s="245"/>
      <c r="AP1969" s="245"/>
    </row>
    <row r="1970" spans="1:42" s="167" customFormat="1" thickTop="1" thickBot="1" x14ac:dyDescent="0.25">
      <c r="A1970" s="242"/>
      <c r="B1970" s="184"/>
      <c r="C1970" s="235"/>
      <c r="D1970" s="235"/>
      <c r="E1970" s="243"/>
      <c r="I1970" s="235"/>
      <c r="J1970" s="244"/>
      <c r="L1970" s="182"/>
      <c r="M1970" s="235"/>
      <c r="N1970" s="246"/>
      <c r="O1970" s="246"/>
      <c r="P1970" s="247"/>
      <c r="R1970" s="248"/>
      <c r="Y1970" s="249"/>
      <c r="Z1970" s="250"/>
      <c r="AB1970" s="251"/>
      <c r="AD1970" s="251"/>
      <c r="AF1970" s="251"/>
      <c r="AI1970" s="235"/>
      <c r="AN1970" s="245"/>
      <c r="AO1970" s="245"/>
      <c r="AP1970" s="245"/>
    </row>
    <row r="1971" spans="1:42" s="167" customFormat="1" thickTop="1" thickBot="1" x14ac:dyDescent="0.25">
      <c r="A1971" s="242"/>
      <c r="B1971" s="184"/>
      <c r="C1971" s="235"/>
      <c r="D1971" s="235"/>
      <c r="E1971" s="243"/>
      <c r="I1971" s="235"/>
      <c r="J1971" s="244"/>
      <c r="L1971" s="182"/>
      <c r="M1971" s="235"/>
      <c r="N1971" s="246"/>
      <c r="O1971" s="246"/>
      <c r="P1971" s="247"/>
      <c r="R1971" s="248"/>
      <c r="Y1971" s="249"/>
      <c r="Z1971" s="250"/>
      <c r="AB1971" s="251"/>
      <c r="AD1971" s="251"/>
      <c r="AF1971" s="251"/>
      <c r="AI1971" s="235"/>
      <c r="AN1971" s="245"/>
      <c r="AO1971" s="245"/>
      <c r="AP1971" s="245"/>
    </row>
    <row r="1972" spans="1:42" s="167" customFormat="1" thickTop="1" thickBot="1" x14ac:dyDescent="0.25">
      <c r="A1972" s="242"/>
      <c r="B1972" s="184"/>
      <c r="C1972" s="235"/>
      <c r="D1972" s="235"/>
      <c r="E1972" s="243"/>
      <c r="I1972" s="235"/>
      <c r="J1972" s="244"/>
      <c r="L1972" s="182"/>
      <c r="M1972" s="235"/>
      <c r="N1972" s="246"/>
      <c r="O1972" s="246"/>
      <c r="P1972" s="247"/>
      <c r="R1972" s="248"/>
      <c r="Y1972" s="249"/>
      <c r="Z1972" s="250"/>
      <c r="AB1972" s="251"/>
      <c r="AD1972" s="251"/>
      <c r="AF1972" s="251"/>
      <c r="AI1972" s="235"/>
      <c r="AN1972" s="245"/>
      <c r="AO1972" s="245"/>
      <c r="AP1972" s="245"/>
    </row>
    <row r="1973" spans="1:42" s="167" customFormat="1" thickTop="1" thickBot="1" x14ac:dyDescent="0.25">
      <c r="A1973" s="242"/>
      <c r="B1973" s="184"/>
      <c r="C1973" s="235"/>
      <c r="D1973" s="235"/>
      <c r="E1973" s="243"/>
      <c r="I1973" s="235"/>
      <c r="J1973" s="244"/>
      <c r="L1973" s="182"/>
      <c r="M1973" s="235"/>
      <c r="N1973" s="246"/>
      <c r="O1973" s="246"/>
      <c r="P1973" s="247"/>
      <c r="R1973" s="248"/>
      <c r="Y1973" s="249"/>
      <c r="Z1973" s="250"/>
      <c r="AB1973" s="251"/>
      <c r="AD1973" s="251"/>
      <c r="AF1973" s="251"/>
      <c r="AI1973" s="235"/>
      <c r="AN1973" s="245"/>
      <c r="AO1973" s="245"/>
      <c r="AP1973" s="245"/>
    </row>
    <row r="1974" spans="1:42" s="167" customFormat="1" thickTop="1" thickBot="1" x14ac:dyDescent="0.25">
      <c r="A1974" s="242"/>
      <c r="B1974" s="184"/>
      <c r="C1974" s="235"/>
      <c r="D1974" s="235"/>
      <c r="E1974" s="243"/>
      <c r="I1974" s="235"/>
      <c r="J1974" s="244"/>
      <c r="L1974" s="182"/>
      <c r="M1974" s="235"/>
      <c r="N1974" s="246"/>
      <c r="O1974" s="246"/>
      <c r="P1974" s="247"/>
      <c r="R1974" s="248"/>
      <c r="Y1974" s="249"/>
      <c r="Z1974" s="250"/>
      <c r="AB1974" s="251"/>
      <c r="AD1974" s="251"/>
      <c r="AF1974" s="251"/>
      <c r="AI1974" s="235"/>
      <c r="AN1974" s="245"/>
      <c r="AO1974" s="245"/>
      <c r="AP1974" s="245"/>
    </row>
    <row r="1975" spans="1:42" s="167" customFormat="1" thickTop="1" thickBot="1" x14ac:dyDescent="0.25">
      <c r="A1975" s="242"/>
      <c r="B1975" s="184"/>
      <c r="C1975" s="235"/>
      <c r="D1975" s="235"/>
      <c r="E1975" s="243"/>
      <c r="I1975" s="235"/>
      <c r="J1975" s="244"/>
      <c r="L1975" s="182"/>
      <c r="M1975" s="235"/>
      <c r="N1975" s="246"/>
      <c r="O1975" s="246"/>
      <c r="P1975" s="247"/>
      <c r="R1975" s="248"/>
      <c r="Y1975" s="249"/>
      <c r="Z1975" s="250"/>
      <c r="AB1975" s="251"/>
      <c r="AD1975" s="251"/>
      <c r="AF1975" s="251"/>
      <c r="AI1975" s="235"/>
      <c r="AN1975" s="245"/>
      <c r="AO1975" s="245"/>
      <c r="AP1975" s="245"/>
    </row>
    <row r="1976" spans="1:42" s="167" customFormat="1" thickTop="1" thickBot="1" x14ac:dyDescent="0.25">
      <c r="A1976" s="242"/>
      <c r="B1976" s="184"/>
      <c r="C1976" s="235"/>
      <c r="D1976" s="235"/>
      <c r="E1976" s="243"/>
      <c r="I1976" s="235"/>
      <c r="J1976" s="244"/>
      <c r="L1976" s="182"/>
      <c r="M1976" s="235"/>
      <c r="N1976" s="246"/>
      <c r="O1976" s="246"/>
      <c r="P1976" s="247"/>
      <c r="R1976" s="248"/>
      <c r="Y1976" s="249"/>
      <c r="Z1976" s="250"/>
      <c r="AB1976" s="251"/>
      <c r="AD1976" s="251"/>
      <c r="AF1976" s="251"/>
      <c r="AI1976" s="235"/>
      <c r="AN1976" s="245"/>
      <c r="AO1976" s="245"/>
      <c r="AP1976" s="245"/>
    </row>
    <row r="1977" spans="1:42" s="167" customFormat="1" thickTop="1" thickBot="1" x14ac:dyDescent="0.25">
      <c r="A1977" s="242"/>
      <c r="B1977" s="184"/>
      <c r="C1977" s="235"/>
      <c r="D1977" s="235"/>
      <c r="E1977" s="243"/>
      <c r="I1977" s="235"/>
      <c r="J1977" s="244"/>
      <c r="L1977" s="182"/>
      <c r="M1977" s="235"/>
      <c r="N1977" s="246"/>
      <c r="O1977" s="246"/>
      <c r="P1977" s="247"/>
      <c r="R1977" s="248"/>
      <c r="Y1977" s="249"/>
      <c r="Z1977" s="250"/>
      <c r="AB1977" s="251"/>
      <c r="AD1977" s="251"/>
      <c r="AF1977" s="251"/>
      <c r="AI1977" s="235"/>
      <c r="AN1977" s="245"/>
      <c r="AO1977" s="245"/>
      <c r="AP1977" s="245"/>
    </row>
    <row r="1978" spans="1:42" s="167" customFormat="1" thickTop="1" thickBot="1" x14ac:dyDescent="0.25">
      <c r="A1978" s="242"/>
      <c r="B1978" s="184"/>
      <c r="C1978" s="235"/>
      <c r="D1978" s="235"/>
      <c r="E1978" s="243"/>
      <c r="I1978" s="235"/>
      <c r="J1978" s="244"/>
      <c r="L1978" s="182"/>
      <c r="M1978" s="235"/>
      <c r="N1978" s="246"/>
      <c r="O1978" s="246"/>
      <c r="P1978" s="247"/>
      <c r="R1978" s="248"/>
      <c r="Y1978" s="249"/>
      <c r="Z1978" s="250"/>
      <c r="AB1978" s="251"/>
      <c r="AD1978" s="251"/>
      <c r="AF1978" s="251"/>
      <c r="AI1978" s="235"/>
      <c r="AN1978" s="245"/>
      <c r="AO1978" s="245"/>
      <c r="AP1978" s="245"/>
    </row>
    <row r="1979" spans="1:42" s="167" customFormat="1" thickTop="1" thickBot="1" x14ac:dyDescent="0.25">
      <c r="A1979" s="242"/>
      <c r="B1979" s="184"/>
      <c r="C1979" s="235"/>
      <c r="D1979" s="235"/>
      <c r="E1979" s="243"/>
      <c r="I1979" s="235"/>
      <c r="J1979" s="244"/>
      <c r="L1979" s="182"/>
      <c r="M1979" s="235"/>
      <c r="N1979" s="246"/>
      <c r="O1979" s="246"/>
      <c r="P1979" s="247"/>
      <c r="R1979" s="248"/>
      <c r="Y1979" s="249"/>
      <c r="Z1979" s="250"/>
      <c r="AB1979" s="251"/>
      <c r="AD1979" s="251"/>
      <c r="AF1979" s="251"/>
      <c r="AI1979" s="235"/>
      <c r="AN1979" s="245"/>
      <c r="AO1979" s="245"/>
      <c r="AP1979" s="245"/>
    </row>
    <row r="1980" spans="1:42" s="167" customFormat="1" thickTop="1" thickBot="1" x14ac:dyDescent="0.25">
      <c r="A1980" s="242"/>
      <c r="B1980" s="184"/>
      <c r="C1980" s="235"/>
      <c r="D1980" s="235"/>
      <c r="E1980" s="243"/>
      <c r="I1980" s="235"/>
      <c r="J1980" s="244"/>
      <c r="L1980" s="182"/>
      <c r="M1980" s="235"/>
      <c r="N1980" s="246"/>
      <c r="O1980" s="246"/>
      <c r="P1980" s="247"/>
      <c r="R1980" s="248"/>
      <c r="Y1980" s="249"/>
      <c r="Z1980" s="250"/>
      <c r="AB1980" s="251"/>
      <c r="AD1980" s="251"/>
      <c r="AF1980" s="251"/>
      <c r="AI1980" s="235"/>
      <c r="AN1980" s="245"/>
      <c r="AO1980" s="245"/>
      <c r="AP1980" s="245"/>
    </row>
    <row r="1981" spans="1:42" s="167" customFormat="1" thickTop="1" thickBot="1" x14ac:dyDescent="0.25">
      <c r="A1981" s="242"/>
      <c r="B1981" s="184"/>
      <c r="C1981" s="235"/>
      <c r="D1981" s="235"/>
      <c r="E1981" s="243"/>
      <c r="I1981" s="235"/>
      <c r="J1981" s="244"/>
      <c r="L1981" s="182"/>
      <c r="M1981" s="235"/>
      <c r="N1981" s="246"/>
      <c r="O1981" s="246"/>
      <c r="P1981" s="247"/>
      <c r="R1981" s="248"/>
      <c r="Y1981" s="249"/>
      <c r="Z1981" s="250"/>
      <c r="AB1981" s="251"/>
      <c r="AD1981" s="251"/>
      <c r="AF1981" s="251"/>
      <c r="AI1981" s="235"/>
      <c r="AN1981" s="245"/>
      <c r="AO1981" s="245"/>
      <c r="AP1981" s="245"/>
    </row>
    <row r="1982" spans="1:42" s="167" customFormat="1" thickTop="1" thickBot="1" x14ac:dyDescent="0.25">
      <c r="A1982" s="242"/>
      <c r="B1982" s="184"/>
      <c r="C1982" s="235"/>
      <c r="D1982" s="235"/>
      <c r="E1982" s="243"/>
      <c r="I1982" s="235"/>
      <c r="J1982" s="244"/>
      <c r="L1982" s="182"/>
      <c r="M1982" s="235"/>
      <c r="N1982" s="246"/>
      <c r="O1982" s="246"/>
      <c r="P1982" s="247"/>
      <c r="R1982" s="248"/>
      <c r="Y1982" s="249"/>
      <c r="Z1982" s="250"/>
      <c r="AB1982" s="251"/>
      <c r="AD1982" s="251"/>
      <c r="AF1982" s="251"/>
      <c r="AI1982" s="235"/>
      <c r="AN1982" s="245"/>
      <c r="AO1982" s="245"/>
      <c r="AP1982" s="245"/>
    </row>
    <row r="1983" spans="1:42" s="167" customFormat="1" thickTop="1" thickBot="1" x14ac:dyDescent="0.25">
      <c r="A1983" s="242"/>
      <c r="B1983" s="184"/>
      <c r="C1983" s="235"/>
      <c r="D1983" s="235"/>
      <c r="E1983" s="243"/>
      <c r="I1983" s="235"/>
      <c r="J1983" s="244"/>
      <c r="L1983" s="182"/>
      <c r="M1983" s="235"/>
      <c r="N1983" s="246"/>
      <c r="O1983" s="246"/>
      <c r="P1983" s="247"/>
      <c r="R1983" s="248"/>
      <c r="Y1983" s="249"/>
      <c r="Z1983" s="250"/>
      <c r="AB1983" s="251"/>
      <c r="AD1983" s="251"/>
      <c r="AF1983" s="251"/>
      <c r="AI1983" s="235"/>
      <c r="AN1983" s="245"/>
      <c r="AO1983" s="245"/>
      <c r="AP1983" s="245"/>
    </row>
    <row r="1984" spans="1:42" s="167" customFormat="1" thickTop="1" thickBot="1" x14ac:dyDescent="0.25">
      <c r="A1984" s="242"/>
      <c r="B1984" s="184"/>
      <c r="C1984" s="235"/>
      <c r="D1984" s="235"/>
      <c r="E1984" s="243"/>
      <c r="I1984" s="235"/>
      <c r="J1984" s="244"/>
      <c r="L1984" s="182"/>
      <c r="M1984" s="235"/>
      <c r="N1984" s="246"/>
      <c r="O1984" s="246"/>
      <c r="P1984" s="247"/>
      <c r="R1984" s="248"/>
      <c r="Y1984" s="249"/>
      <c r="Z1984" s="250"/>
      <c r="AB1984" s="251"/>
      <c r="AD1984" s="251"/>
      <c r="AF1984" s="251"/>
      <c r="AI1984" s="235"/>
      <c r="AN1984" s="245"/>
      <c r="AO1984" s="245"/>
      <c r="AP1984" s="245"/>
    </row>
    <row r="1985" spans="1:42" s="167" customFormat="1" thickTop="1" thickBot="1" x14ac:dyDescent="0.25">
      <c r="A1985" s="242"/>
      <c r="B1985" s="184"/>
      <c r="C1985" s="235"/>
      <c r="D1985" s="235"/>
      <c r="E1985" s="243"/>
      <c r="I1985" s="235"/>
      <c r="J1985" s="244"/>
      <c r="L1985" s="182"/>
      <c r="M1985" s="235"/>
      <c r="N1985" s="246"/>
      <c r="O1985" s="246"/>
      <c r="P1985" s="247"/>
      <c r="R1985" s="248"/>
      <c r="Y1985" s="249"/>
      <c r="Z1985" s="250"/>
      <c r="AB1985" s="251"/>
      <c r="AD1985" s="251"/>
      <c r="AF1985" s="251"/>
      <c r="AI1985" s="235"/>
      <c r="AN1985" s="245"/>
      <c r="AO1985" s="245"/>
      <c r="AP1985" s="245"/>
    </row>
    <row r="1986" spans="1:42" s="167" customFormat="1" thickTop="1" thickBot="1" x14ac:dyDescent="0.25">
      <c r="A1986" s="242"/>
      <c r="B1986" s="184"/>
      <c r="C1986" s="235"/>
      <c r="D1986" s="235"/>
      <c r="E1986" s="243"/>
      <c r="I1986" s="235"/>
      <c r="J1986" s="244"/>
      <c r="L1986" s="182"/>
      <c r="M1986" s="235"/>
      <c r="N1986" s="246"/>
      <c r="O1986" s="246"/>
      <c r="P1986" s="247"/>
      <c r="R1986" s="248"/>
      <c r="Y1986" s="249"/>
      <c r="Z1986" s="250"/>
      <c r="AB1986" s="251"/>
      <c r="AD1986" s="251"/>
      <c r="AF1986" s="251"/>
      <c r="AI1986" s="235"/>
      <c r="AN1986" s="245"/>
      <c r="AO1986" s="245"/>
      <c r="AP1986" s="245"/>
    </row>
    <row r="1987" spans="1:42" s="167" customFormat="1" thickTop="1" thickBot="1" x14ac:dyDescent="0.25">
      <c r="A1987" s="242"/>
      <c r="B1987" s="184"/>
      <c r="C1987" s="235"/>
      <c r="D1987" s="235"/>
      <c r="E1987" s="243"/>
      <c r="I1987" s="235"/>
      <c r="J1987" s="244"/>
      <c r="L1987" s="182"/>
      <c r="M1987" s="235"/>
      <c r="N1987" s="246"/>
      <c r="O1987" s="246"/>
      <c r="P1987" s="247"/>
      <c r="R1987" s="248"/>
      <c r="Y1987" s="249"/>
      <c r="Z1987" s="250"/>
      <c r="AB1987" s="251"/>
      <c r="AD1987" s="251"/>
      <c r="AF1987" s="251"/>
      <c r="AI1987" s="235"/>
      <c r="AN1987" s="245"/>
      <c r="AO1987" s="245"/>
      <c r="AP1987" s="245"/>
    </row>
    <row r="1988" spans="1:42" s="167" customFormat="1" thickTop="1" thickBot="1" x14ac:dyDescent="0.25">
      <c r="A1988" s="242"/>
      <c r="B1988" s="184"/>
      <c r="C1988" s="235"/>
      <c r="D1988" s="235"/>
      <c r="E1988" s="243"/>
      <c r="I1988" s="235"/>
      <c r="J1988" s="244"/>
      <c r="L1988" s="182"/>
      <c r="M1988" s="235"/>
      <c r="N1988" s="246"/>
      <c r="O1988" s="246"/>
      <c r="P1988" s="247"/>
      <c r="R1988" s="248"/>
      <c r="Y1988" s="249"/>
      <c r="Z1988" s="250"/>
      <c r="AB1988" s="251"/>
      <c r="AD1988" s="251"/>
      <c r="AF1988" s="251"/>
      <c r="AI1988" s="235"/>
      <c r="AN1988" s="245"/>
      <c r="AO1988" s="245"/>
      <c r="AP1988" s="245"/>
    </row>
    <row r="1989" spans="1:42" s="167" customFormat="1" thickTop="1" thickBot="1" x14ac:dyDescent="0.25">
      <c r="A1989" s="242"/>
      <c r="B1989" s="184"/>
      <c r="C1989" s="235"/>
      <c r="D1989" s="235"/>
      <c r="E1989" s="243"/>
      <c r="I1989" s="235"/>
      <c r="J1989" s="244"/>
      <c r="L1989" s="182"/>
      <c r="M1989" s="235"/>
      <c r="N1989" s="246"/>
      <c r="O1989" s="246"/>
      <c r="P1989" s="247"/>
      <c r="R1989" s="248"/>
      <c r="Y1989" s="249"/>
      <c r="Z1989" s="250"/>
      <c r="AB1989" s="251"/>
      <c r="AD1989" s="251"/>
      <c r="AF1989" s="251"/>
      <c r="AI1989" s="235"/>
      <c r="AN1989" s="245"/>
      <c r="AO1989" s="245"/>
      <c r="AP1989" s="245"/>
    </row>
    <row r="1990" spans="1:42" s="167" customFormat="1" thickTop="1" thickBot="1" x14ac:dyDescent="0.25">
      <c r="A1990" s="242"/>
      <c r="B1990" s="184"/>
      <c r="C1990" s="235"/>
      <c r="D1990" s="235"/>
      <c r="E1990" s="243"/>
      <c r="I1990" s="235"/>
      <c r="J1990" s="244"/>
      <c r="L1990" s="182"/>
      <c r="M1990" s="235"/>
      <c r="N1990" s="246"/>
      <c r="O1990" s="246"/>
      <c r="P1990" s="247"/>
      <c r="R1990" s="248"/>
      <c r="Y1990" s="249"/>
      <c r="Z1990" s="250"/>
      <c r="AB1990" s="251"/>
      <c r="AD1990" s="251"/>
      <c r="AF1990" s="251"/>
      <c r="AI1990" s="235"/>
      <c r="AN1990" s="245"/>
      <c r="AO1990" s="245"/>
      <c r="AP1990" s="245"/>
    </row>
    <row r="1991" spans="1:42" s="167" customFormat="1" thickTop="1" thickBot="1" x14ac:dyDescent="0.25">
      <c r="A1991" s="242"/>
      <c r="B1991" s="184"/>
      <c r="C1991" s="235"/>
      <c r="D1991" s="235"/>
      <c r="E1991" s="243"/>
      <c r="I1991" s="235"/>
      <c r="J1991" s="244"/>
      <c r="L1991" s="182"/>
      <c r="M1991" s="235"/>
      <c r="N1991" s="246"/>
      <c r="O1991" s="246"/>
      <c r="P1991" s="247"/>
      <c r="R1991" s="248"/>
      <c r="Y1991" s="249"/>
      <c r="Z1991" s="250"/>
      <c r="AB1991" s="251"/>
      <c r="AD1991" s="251"/>
      <c r="AF1991" s="251"/>
      <c r="AI1991" s="235"/>
      <c r="AN1991" s="245"/>
      <c r="AO1991" s="245"/>
      <c r="AP1991" s="245"/>
    </row>
    <row r="1992" spans="1:42" s="167" customFormat="1" thickTop="1" thickBot="1" x14ac:dyDescent="0.25">
      <c r="A1992" s="242"/>
      <c r="B1992" s="184"/>
      <c r="C1992" s="235"/>
      <c r="D1992" s="235"/>
      <c r="E1992" s="243"/>
      <c r="I1992" s="235"/>
      <c r="J1992" s="244"/>
      <c r="L1992" s="182"/>
      <c r="M1992" s="235"/>
      <c r="N1992" s="246"/>
      <c r="O1992" s="246"/>
      <c r="P1992" s="247"/>
      <c r="R1992" s="248"/>
      <c r="Y1992" s="249"/>
      <c r="Z1992" s="250"/>
      <c r="AB1992" s="251"/>
      <c r="AD1992" s="251"/>
      <c r="AF1992" s="251"/>
      <c r="AI1992" s="235"/>
      <c r="AN1992" s="245"/>
      <c r="AO1992" s="245"/>
      <c r="AP1992" s="245"/>
    </row>
    <row r="1993" spans="1:42" s="167" customFormat="1" thickTop="1" thickBot="1" x14ac:dyDescent="0.25">
      <c r="A1993" s="242"/>
      <c r="B1993" s="184"/>
      <c r="C1993" s="235"/>
      <c r="D1993" s="235"/>
      <c r="E1993" s="243"/>
      <c r="I1993" s="235"/>
      <c r="J1993" s="244"/>
      <c r="L1993" s="182"/>
      <c r="M1993" s="235"/>
      <c r="N1993" s="246"/>
      <c r="O1993" s="246"/>
      <c r="P1993" s="247"/>
      <c r="R1993" s="248"/>
      <c r="Y1993" s="249"/>
      <c r="Z1993" s="250"/>
      <c r="AB1993" s="251"/>
      <c r="AD1993" s="251"/>
      <c r="AF1993" s="251"/>
      <c r="AI1993" s="235"/>
      <c r="AN1993" s="245"/>
      <c r="AO1993" s="245"/>
      <c r="AP1993" s="245"/>
    </row>
    <row r="1994" spans="1:42" s="167" customFormat="1" thickTop="1" thickBot="1" x14ac:dyDescent="0.25">
      <c r="A1994" s="242"/>
      <c r="B1994" s="184"/>
      <c r="C1994" s="235"/>
      <c r="D1994" s="235"/>
      <c r="E1994" s="243"/>
      <c r="I1994" s="235"/>
      <c r="J1994" s="244"/>
      <c r="L1994" s="182"/>
      <c r="M1994" s="235"/>
      <c r="N1994" s="246"/>
      <c r="O1994" s="246"/>
      <c r="P1994" s="247"/>
      <c r="R1994" s="248"/>
      <c r="Y1994" s="249"/>
      <c r="Z1994" s="250"/>
      <c r="AB1994" s="251"/>
      <c r="AD1994" s="251"/>
      <c r="AF1994" s="251"/>
      <c r="AI1994" s="235"/>
      <c r="AN1994" s="245"/>
      <c r="AO1994" s="245"/>
      <c r="AP1994" s="245"/>
    </row>
    <row r="1995" spans="1:42" s="167" customFormat="1" thickTop="1" thickBot="1" x14ac:dyDescent="0.25">
      <c r="A1995" s="242"/>
      <c r="B1995" s="184"/>
      <c r="C1995" s="235"/>
      <c r="D1995" s="235"/>
      <c r="E1995" s="243"/>
      <c r="I1995" s="235"/>
      <c r="J1995" s="244"/>
      <c r="L1995" s="182"/>
      <c r="M1995" s="235"/>
      <c r="N1995" s="246"/>
      <c r="O1995" s="246"/>
      <c r="P1995" s="247"/>
      <c r="R1995" s="248"/>
      <c r="Y1995" s="249"/>
      <c r="Z1995" s="250"/>
      <c r="AB1995" s="251"/>
      <c r="AD1995" s="251"/>
      <c r="AF1995" s="251"/>
      <c r="AI1995" s="235"/>
      <c r="AN1995" s="245"/>
      <c r="AO1995" s="245"/>
      <c r="AP1995" s="245"/>
    </row>
    <row r="1996" spans="1:42" s="167" customFormat="1" thickTop="1" thickBot="1" x14ac:dyDescent="0.25">
      <c r="A1996" s="242"/>
      <c r="B1996" s="184"/>
      <c r="C1996" s="235"/>
      <c r="D1996" s="235"/>
      <c r="E1996" s="243"/>
      <c r="I1996" s="235"/>
      <c r="J1996" s="244"/>
      <c r="L1996" s="182"/>
      <c r="M1996" s="235"/>
      <c r="N1996" s="246"/>
      <c r="O1996" s="246"/>
      <c r="P1996" s="247"/>
      <c r="R1996" s="248"/>
      <c r="Y1996" s="249"/>
      <c r="Z1996" s="250"/>
      <c r="AB1996" s="251"/>
      <c r="AD1996" s="251"/>
      <c r="AF1996" s="251"/>
      <c r="AI1996" s="235"/>
      <c r="AN1996" s="245"/>
      <c r="AO1996" s="245"/>
      <c r="AP1996" s="245"/>
    </row>
    <row r="1997" spans="1:42" s="167" customFormat="1" thickTop="1" thickBot="1" x14ac:dyDescent="0.25">
      <c r="A1997" s="242"/>
      <c r="B1997" s="184"/>
      <c r="C1997" s="235"/>
      <c r="D1997" s="235"/>
      <c r="E1997" s="243"/>
      <c r="I1997" s="235"/>
      <c r="J1997" s="244"/>
      <c r="L1997" s="182"/>
      <c r="M1997" s="235"/>
      <c r="N1997" s="246"/>
      <c r="O1997" s="246"/>
      <c r="P1997" s="247"/>
      <c r="R1997" s="248"/>
      <c r="Y1997" s="249"/>
      <c r="Z1997" s="250"/>
      <c r="AB1997" s="251"/>
      <c r="AD1997" s="251"/>
      <c r="AF1997" s="251"/>
      <c r="AI1997" s="235"/>
      <c r="AN1997" s="245"/>
      <c r="AO1997" s="245"/>
      <c r="AP1997" s="245"/>
    </row>
    <row r="1998" spans="1:42" s="167" customFormat="1" thickTop="1" thickBot="1" x14ac:dyDescent="0.25">
      <c r="A1998" s="242"/>
      <c r="B1998" s="184"/>
      <c r="C1998" s="235"/>
      <c r="D1998" s="235"/>
      <c r="E1998" s="243"/>
      <c r="I1998" s="235"/>
      <c r="J1998" s="244"/>
      <c r="L1998" s="182"/>
      <c r="M1998" s="235"/>
      <c r="N1998" s="246"/>
      <c r="O1998" s="246"/>
      <c r="P1998" s="247"/>
      <c r="R1998" s="248"/>
      <c r="Y1998" s="249"/>
      <c r="Z1998" s="250"/>
      <c r="AB1998" s="251"/>
      <c r="AD1998" s="251"/>
      <c r="AF1998" s="251"/>
      <c r="AI1998" s="235"/>
      <c r="AN1998" s="245"/>
      <c r="AO1998" s="245"/>
      <c r="AP1998" s="245"/>
    </row>
    <row r="1999" spans="1:42" s="167" customFormat="1" thickTop="1" thickBot="1" x14ac:dyDescent="0.25">
      <c r="A1999" s="242"/>
      <c r="B1999" s="184"/>
      <c r="C1999" s="235"/>
      <c r="D1999" s="235"/>
      <c r="E1999" s="243"/>
      <c r="I1999" s="235"/>
      <c r="J1999" s="244"/>
      <c r="L1999" s="182"/>
      <c r="M1999" s="235"/>
      <c r="N1999" s="246"/>
      <c r="O1999" s="246"/>
      <c r="P1999" s="247"/>
      <c r="R1999" s="248"/>
      <c r="Y1999" s="249"/>
      <c r="Z1999" s="250"/>
      <c r="AB1999" s="251"/>
      <c r="AD1999" s="251"/>
      <c r="AF1999" s="251"/>
      <c r="AI1999" s="235"/>
      <c r="AN1999" s="245"/>
      <c r="AO1999" s="245"/>
      <c r="AP1999" s="245"/>
    </row>
    <row r="2000" spans="1:42" s="167" customFormat="1" thickTop="1" thickBot="1" x14ac:dyDescent="0.25">
      <c r="A2000" s="242"/>
      <c r="B2000" s="184"/>
      <c r="C2000" s="235"/>
      <c r="D2000" s="235"/>
      <c r="E2000" s="243"/>
      <c r="I2000" s="235"/>
      <c r="J2000" s="244"/>
      <c r="L2000" s="182"/>
      <c r="M2000" s="235"/>
      <c r="N2000" s="246"/>
      <c r="O2000" s="246"/>
      <c r="P2000" s="247"/>
      <c r="R2000" s="248"/>
      <c r="Y2000" s="249"/>
      <c r="Z2000" s="250"/>
      <c r="AB2000" s="251"/>
      <c r="AD2000" s="251"/>
      <c r="AF2000" s="251"/>
      <c r="AI2000" s="235"/>
      <c r="AN2000" s="245"/>
      <c r="AO2000" s="245"/>
      <c r="AP2000" s="245"/>
    </row>
    <row r="2001" spans="1:42" s="167" customFormat="1" thickTop="1" thickBot="1" x14ac:dyDescent="0.25">
      <c r="A2001" s="242"/>
      <c r="B2001" s="184"/>
      <c r="C2001" s="235"/>
      <c r="D2001" s="235"/>
      <c r="E2001" s="243"/>
      <c r="I2001" s="235"/>
      <c r="J2001" s="244"/>
      <c r="L2001" s="182"/>
      <c r="M2001" s="235"/>
      <c r="N2001" s="246"/>
      <c r="O2001" s="246"/>
      <c r="P2001" s="247"/>
      <c r="R2001" s="248"/>
      <c r="Y2001" s="249"/>
      <c r="Z2001" s="250"/>
      <c r="AB2001" s="251"/>
      <c r="AD2001" s="251"/>
      <c r="AF2001" s="251"/>
      <c r="AI2001" s="235"/>
      <c r="AN2001" s="245"/>
      <c r="AO2001" s="245"/>
      <c r="AP2001" s="245"/>
    </row>
    <row r="2002" spans="1:42" s="167" customFormat="1" thickTop="1" thickBot="1" x14ac:dyDescent="0.25">
      <c r="A2002" s="242"/>
      <c r="B2002" s="184"/>
      <c r="C2002" s="235"/>
      <c r="D2002" s="235"/>
      <c r="E2002" s="243"/>
      <c r="I2002" s="235"/>
      <c r="J2002" s="244"/>
      <c r="L2002" s="182"/>
      <c r="M2002" s="235"/>
      <c r="N2002" s="246"/>
      <c r="O2002" s="246"/>
      <c r="P2002" s="247"/>
      <c r="R2002" s="248"/>
      <c r="Y2002" s="249"/>
      <c r="Z2002" s="250"/>
      <c r="AB2002" s="251"/>
      <c r="AD2002" s="251"/>
      <c r="AF2002" s="251"/>
      <c r="AI2002" s="235"/>
      <c r="AN2002" s="245"/>
      <c r="AO2002" s="245"/>
      <c r="AP2002" s="245"/>
    </row>
    <row r="2003" spans="1:42" s="167" customFormat="1" thickTop="1" thickBot="1" x14ac:dyDescent="0.25">
      <c r="A2003" s="242"/>
      <c r="B2003" s="184"/>
      <c r="C2003" s="235"/>
      <c r="D2003" s="235"/>
      <c r="E2003" s="243"/>
      <c r="I2003" s="235"/>
      <c r="J2003" s="244"/>
      <c r="L2003" s="182"/>
      <c r="M2003" s="235"/>
      <c r="N2003" s="246"/>
      <c r="O2003" s="246"/>
      <c r="P2003" s="247"/>
      <c r="R2003" s="248"/>
      <c r="Y2003" s="249"/>
      <c r="Z2003" s="250"/>
      <c r="AB2003" s="251"/>
      <c r="AD2003" s="251"/>
      <c r="AF2003" s="251"/>
      <c r="AI2003" s="235"/>
      <c r="AN2003" s="245"/>
      <c r="AO2003" s="245"/>
      <c r="AP2003" s="245"/>
    </row>
    <row r="2004" spans="1:42" s="167" customFormat="1" thickTop="1" thickBot="1" x14ac:dyDescent="0.25">
      <c r="A2004" s="242"/>
      <c r="B2004" s="184"/>
      <c r="C2004" s="235"/>
      <c r="D2004" s="235"/>
      <c r="E2004" s="243"/>
      <c r="I2004" s="235"/>
      <c r="J2004" s="244"/>
      <c r="L2004" s="182"/>
      <c r="M2004" s="235"/>
      <c r="N2004" s="246"/>
      <c r="O2004" s="246"/>
      <c r="P2004" s="247"/>
      <c r="R2004" s="248"/>
      <c r="Y2004" s="249"/>
      <c r="Z2004" s="250"/>
      <c r="AB2004" s="251"/>
      <c r="AD2004" s="251"/>
      <c r="AF2004" s="251"/>
      <c r="AI2004" s="235"/>
      <c r="AN2004" s="245"/>
      <c r="AO2004" s="245"/>
      <c r="AP2004" s="245"/>
    </row>
    <row r="2005" spans="1:42" s="167" customFormat="1" thickTop="1" thickBot="1" x14ac:dyDescent="0.25">
      <c r="A2005" s="242"/>
      <c r="B2005" s="184"/>
      <c r="C2005" s="235"/>
      <c r="D2005" s="235"/>
      <c r="E2005" s="243"/>
      <c r="I2005" s="235"/>
      <c r="J2005" s="244"/>
      <c r="L2005" s="182"/>
      <c r="M2005" s="235"/>
      <c r="N2005" s="246"/>
      <c r="O2005" s="246"/>
      <c r="P2005" s="247"/>
      <c r="R2005" s="248"/>
      <c r="Y2005" s="249"/>
      <c r="Z2005" s="250"/>
      <c r="AB2005" s="251"/>
      <c r="AD2005" s="251"/>
      <c r="AF2005" s="251"/>
      <c r="AI2005" s="235"/>
      <c r="AN2005" s="245"/>
      <c r="AO2005" s="245"/>
      <c r="AP2005" s="245"/>
    </row>
    <row r="2006" spans="1:42" s="167" customFormat="1" thickTop="1" thickBot="1" x14ac:dyDescent="0.25">
      <c r="A2006" s="242"/>
      <c r="B2006" s="184"/>
      <c r="C2006" s="235"/>
      <c r="D2006" s="235"/>
      <c r="E2006" s="243"/>
      <c r="I2006" s="235"/>
      <c r="J2006" s="244"/>
      <c r="L2006" s="182"/>
      <c r="M2006" s="235"/>
      <c r="N2006" s="246"/>
      <c r="O2006" s="246"/>
      <c r="P2006" s="247"/>
      <c r="R2006" s="248"/>
      <c r="Y2006" s="249"/>
      <c r="Z2006" s="250"/>
      <c r="AB2006" s="251"/>
      <c r="AD2006" s="251"/>
      <c r="AF2006" s="251"/>
      <c r="AI2006" s="235"/>
      <c r="AN2006" s="245"/>
      <c r="AO2006" s="245"/>
      <c r="AP2006" s="245"/>
    </row>
    <row r="2007" spans="1:42" s="167" customFormat="1" thickTop="1" thickBot="1" x14ac:dyDescent="0.25">
      <c r="A2007" s="242"/>
      <c r="B2007" s="184"/>
      <c r="C2007" s="235"/>
      <c r="D2007" s="235"/>
      <c r="E2007" s="243"/>
      <c r="I2007" s="235"/>
      <c r="J2007" s="244"/>
      <c r="L2007" s="182"/>
      <c r="M2007" s="235"/>
      <c r="N2007" s="246"/>
      <c r="O2007" s="246"/>
      <c r="P2007" s="247"/>
      <c r="R2007" s="248"/>
      <c r="Y2007" s="249"/>
      <c r="Z2007" s="250"/>
      <c r="AB2007" s="251"/>
      <c r="AD2007" s="251"/>
      <c r="AF2007" s="251"/>
      <c r="AI2007" s="235"/>
      <c r="AN2007" s="245"/>
      <c r="AO2007" s="245"/>
      <c r="AP2007" s="245"/>
    </row>
    <row r="2008" spans="1:42" s="167" customFormat="1" thickTop="1" thickBot="1" x14ac:dyDescent="0.25">
      <c r="A2008" s="242"/>
      <c r="B2008" s="184"/>
      <c r="C2008" s="235"/>
      <c r="D2008" s="235"/>
      <c r="E2008" s="243"/>
      <c r="I2008" s="235"/>
      <c r="J2008" s="244"/>
      <c r="L2008" s="182"/>
      <c r="M2008" s="235"/>
      <c r="N2008" s="246"/>
      <c r="O2008" s="246"/>
      <c r="P2008" s="247"/>
      <c r="R2008" s="248"/>
      <c r="Y2008" s="249"/>
      <c r="Z2008" s="250"/>
      <c r="AB2008" s="251"/>
      <c r="AD2008" s="251"/>
      <c r="AF2008" s="251"/>
      <c r="AI2008" s="235"/>
      <c r="AN2008" s="245"/>
      <c r="AO2008" s="245"/>
      <c r="AP2008" s="245"/>
    </row>
    <row r="2009" spans="1:42" s="167" customFormat="1" thickTop="1" thickBot="1" x14ac:dyDescent="0.25">
      <c r="A2009" s="242"/>
      <c r="B2009" s="184"/>
      <c r="C2009" s="235"/>
      <c r="D2009" s="235"/>
      <c r="E2009" s="243"/>
      <c r="I2009" s="235"/>
      <c r="J2009" s="244"/>
      <c r="L2009" s="182"/>
      <c r="M2009" s="235"/>
      <c r="N2009" s="246"/>
      <c r="O2009" s="246"/>
      <c r="P2009" s="247"/>
      <c r="R2009" s="248"/>
      <c r="Y2009" s="249"/>
      <c r="Z2009" s="250"/>
      <c r="AB2009" s="251"/>
      <c r="AD2009" s="251"/>
      <c r="AF2009" s="251"/>
      <c r="AI2009" s="235"/>
      <c r="AN2009" s="245"/>
      <c r="AO2009" s="245"/>
      <c r="AP2009" s="245"/>
    </row>
    <row r="2010" spans="1:42" s="167" customFormat="1" thickTop="1" thickBot="1" x14ac:dyDescent="0.25">
      <c r="A2010" s="242"/>
      <c r="B2010" s="184"/>
      <c r="C2010" s="235"/>
      <c r="D2010" s="235"/>
      <c r="E2010" s="243"/>
      <c r="I2010" s="235"/>
      <c r="J2010" s="244"/>
      <c r="L2010" s="182"/>
      <c r="M2010" s="235"/>
      <c r="N2010" s="246"/>
      <c r="O2010" s="246"/>
      <c r="P2010" s="247"/>
      <c r="R2010" s="248"/>
      <c r="Y2010" s="249"/>
      <c r="Z2010" s="250"/>
      <c r="AB2010" s="251"/>
      <c r="AD2010" s="251"/>
      <c r="AF2010" s="251"/>
      <c r="AI2010" s="235"/>
      <c r="AN2010" s="245"/>
      <c r="AO2010" s="245"/>
      <c r="AP2010" s="245"/>
    </row>
    <row r="2011" spans="1:42" s="167" customFormat="1" thickTop="1" thickBot="1" x14ac:dyDescent="0.25">
      <c r="A2011" s="242"/>
      <c r="B2011" s="184"/>
      <c r="C2011" s="235"/>
      <c r="D2011" s="235"/>
      <c r="E2011" s="243"/>
      <c r="I2011" s="235"/>
      <c r="J2011" s="244"/>
      <c r="L2011" s="182"/>
      <c r="M2011" s="235"/>
      <c r="N2011" s="246"/>
      <c r="O2011" s="246"/>
      <c r="P2011" s="247"/>
      <c r="R2011" s="248"/>
      <c r="Y2011" s="249"/>
      <c r="Z2011" s="250"/>
      <c r="AB2011" s="251"/>
      <c r="AD2011" s="251"/>
      <c r="AF2011" s="251"/>
      <c r="AI2011" s="235"/>
      <c r="AN2011" s="245"/>
      <c r="AO2011" s="245"/>
      <c r="AP2011" s="245"/>
    </row>
    <row r="2012" spans="1:42" s="167" customFormat="1" thickTop="1" thickBot="1" x14ac:dyDescent="0.25">
      <c r="A2012" s="242"/>
      <c r="B2012" s="184"/>
      <c r="C2012" s="235"/>
      <c r="D2012" s="235"/>
      <c r="E2012" s="243"/>
      <c r="I2012" s="235"/>
      <c r="J2012" s="244"/>
      <c r="L2012" s="182"/>
      <c r="M2012" s="235"/>
      <c r="N2012" s="246"/>
      <c r="O2012" s="246"/>
      <c r="P2012" s="247"/>
      <c r="R2012" s="248"/>
      <c r="Y2012" s="249"/>
      <c r="Z2012" s="250"/>
      <c r="AB2012" s="251"/>
      <c r="AD2012" s="251"/>
      <c r="AF2012" s="251"/>
      <c r="AI2012" s="235"/>
      <c r="AN2012" s="245"/>
      <c r="AO2012" s="245"/>
      <c r="AP2012" s="245"/>
    </row>
    <row r="2013" spans="1:42" s="167" customFormat="1" thickTop="1" thickBot="1" x14ac:dyDescent="0.25">
      <c r="A2013" s="242"/>
      <c r="B2013" s="184"/>
      <c r="C2013" s="235"/>
      <c r="D2013" s="235"/>
      <c r="E2013" s="243"/>
      <c r="I2013" s="235"/>
      <c r="J2013" s="244"/>
      <c r="L2013" s="182"/>
      <c r="M2013" s="235"/>
      <c r="N2013" s="246"/>
      <c r="O2013" s="246"/>
      <c r="P2013" s="247"/>
      <c r="R2013" s="248"/>
      <c r="Y2013" s="249"/>
      <c r="Z2013" s="250"/>
      <c r="AB2013" s="251"/>
      <c r="AD2013" s="251"/>
      <c r="AF2013" s="251"/>
      <c r="AI2013" s="235"/>
      <c r="AN2013" s="245"/>
      <c r="AO2013" s="245"/>
      <c r="AP2013" s="245"/>
    </row>
    <row r="2014" spans="1:42" s="167" customFormat="1" thickTop="1" thickBot="1" x14ac:dyDescent="0.25">
      <c r="A2014" s="242"/>
      <c r="B2014" s="184"/>
      <c r="C2014" s="235"/>
      <c r="D2014" s="235"/>
      <c r="E2014" s="243"/>
      <c r="I2014" s="235"/>
      <c r="J2014" s="244"/>
      <c r="L2014" s="182"/>
      <c r="M2014" s="235"/>
      <c r="N2014" s="246"/>
      <c r="O2014" s="246"/>
      <c r="P2014" s="247"/>
      <c r="R2014" s="248"/>
      <c r="Y2014" s="249"/>
      <c r="Z2014" s="250"/>
      <c r="AB2014" s="251"/>
      <c r="AD2014" s="251"/>
      <c r="AF2014" s="251"/>
      <c r="AI2014" s="235"/>
      <c r="AN2014" s="245"/>
      <c r="AO2014" s="245"/>
      <c r="AP2014" s="245"/>
    </row>
    <row r="2015" spans="1:42" s="167" customFormat="1" thickTop="1" thickBot="1" x14ac:dyDescent="0.25">
      <c r="A2015" s="242"/>
      <c r="B2015" s="184"/>
      <c r="C2015" s="235"/>
      <c r="D2015" s="235"/>
      <c r="E2015" s="243"/>
      <c r="I2015" s="235"/>
      <c r="J2015" s="244"/>
      <c r="L2015" s="182"/>
      <c r="M2015" s="235"/>
      <c r="N2015" s="246"/>
      <c r="O2015" s="246"/>
      <c r="P2015" s="247"/>
      <c r="R2015" s="248"/>
      <c r="Y2015" s="249"/>
      <c r="Z2015" s="250"/>
      <c r="AB2015" s="251"/>
      <c r="AD2015" s="251"/>
      <c r="AF2015" s="251"/>
      <c r="AI2015" s="235"/>
      <c r="AN2015" s="245"/>
      <c r="AO2015" s="245"/>
      <c r="AP2015" s="245"/>
    </row>
    <row r="2016" spans="1:42" s="167" customFormat="1" thickTop="1" thickBot="1" x14ac:dyDescent="0.25">
      <c r="A2016" s="242"/>
      <c r="B2016" s="184"/>
      <c r="C2016" s="235"/>
      <c r="D2016" s="235"/>
      <c r="E2016" s="243"/>
      <c r="I2016" s="235"/>
      <c r="J2016" s="244"/>
      <c r="L2016" s="182"/>
      <c r="M2016" s="235"/>
      <c r="N2016" s="246"/>
      <c r="O2016" s="246"/>
      <c r="P2016" s="247"/>
      <c r="R2016" s="248"/>
      <c r="Y2016" s="249"/>
      <c r="Z2016" s="250"/>
      <c r="AB2016" s="251"/>
      <c r="AD2016" s="251"/>
      <c r="AF2016" s="251"/>
      <c r="AI2016" s="235"/>
      <c r="AN2016" s="245"/>
      <c r="AO2016" s="245"/>
      <c r="AP2016" s="245"/>
    </row>
    <row r="2017" spans="1:42" s="167" customFormat="1" thickTop="1" thickBot="1" x14ac:dyDescent="0.25">
      <c r="A2017" s="242"/>
      <c r="B2017" s="184"/>
      <c r="C2017" s="235"/>
      <c r="D2017" s="235"/>
      <c r="E2017" s="243"/>
      <c r="I2017" s="235"/>
      <c r="J2017" s="244"/>
      <c r="L2017" s="182"/>
      <c r="M2017" s="235"/>
      <c r="N2017" s="246"/>
      <c r="O2017" s="246"/>
      <c r="P2017" s="247"/>
      <c r="R2017" s="248"/>
      <c r="Y2017" s="249"/>
      <c r="Z2017" s="250"/>
      <c r="AB2017" s="251"/>
      <c r="AD2017" s="251"/>
      <c r="AF2017" s="251"/>
      <c r="AI2017" s="235"/>
      <c r="AN2017" s="245"/>
      <c r="AO2017" s="245"/>
      <c r="AP2017" s="245"/>
    </row>
    <row r="2018" spans="1:42" s="167" customFormat="1" thickTop="1" thickBot="1" x14ac:dyDescent="0.25">
      <c r="A2018" s="242"/>
      <c r="B2018" s="184"/>
      <c r="C2018" s="235"/>
      <c r="D2018" s="235"/>
      <c r="E2018" s="243"/>
      <c r="I2018" s="235"/>
      <c r="J2018" s="244"/>
      <c r="L2018" s="182"/>
      <c r="M2018" s="235"/>
      <c r="N2018" s="246"/>
      <c r="O2018" s="246"/>
      <c r="P2018" s="247"/>
      <c r="R2018" s="248"/>
      <c r="Y2018" s="249"/>
      <c r="Z2018" s="250"/>
      <c r="AB2018" s="251"/>
      <c r="AD2018" s="251"/>
      <c r="AF2018" s="251"/>
      <c r="AI2018" s="235"/>
      <c r="AN2018" s="245"/>
      <c r="AO2018" s="245"/>
      <c r="AP2018" s="245"/>
    </row>
    <row r="2019" spans="1:42" s="167" customFormat="1" thickTop="1" thickBot="1" x14ac:dyDescent="0.25">
      <c r="A2019" s="242"/>
      <c r="B2019" s="184"/>
      <c r="C2019" s="235"/>
      <c r="D2019" s="235"/>
      <c r="E2019" s="243"/>
      <c r="I2019" s="235"/>
      <c r="J2019" s="244"/>
      <c r="L2019" s="182"/>
      <c r="M2019" s="235"/>
      <c r="N2019" s="246"/>
      <c r="O2019" s="246"/>
      <c r="P2019" s="247"/>
      <c r="R2019" s="248"/>
      <c r="Y2019" s="249"/>
      <c r="Z2019" s="250"/>
      <c r="AB2019" s="251"/>
      <c r="AD2019" s="251"/>
      <c r="AF2019" s="251"/>
      <c r="AI2019" s="235"/>
      <c r="AN2019" s="245"/>
      <c r="AO2019" s="245"/>
      <c r="AP2019" s="245"/>
    </row>
    <row r="2020" spans="1:42" s="167" customFormat="1" thickTop="1" thickBot="1" x14ac:dyDescent="0.25">
      <c r="A2020" s="242"/>
      <c r="B2020" s="184"/>
      <c r="C2020" s="235"/>
      <c r="D2020" s="235"/>
      <c r="E2020" s="243"/>
      <c r="I2020" s="235"/>
      <c r="J2020" s="244"/>
      <c r="L2020" s="182"/>
      <c r="M2020" s="235"/>
      <c r="N2020" s="246"/>
      <c r="O2020" s="246"/>
      <c r="P2020" s="247"/>
      <c r="R2020" s="248"/>
      <c r="Y2020" s="249"/>
      <c r="Z2020" s="250"/>
      <c r="AB2020" s="251"/>
      <c r="AD2020" s="251"/>
      <c r="AF2020" s="251"/>
      <c r="AI2020" s="235"/>
      <c r="AN2020" s="245"/>
      <c r="AO2020" s="245"/>
      <c r="AP2020" s="245"/>
    </row>
    <row r="2021" spans="1:42" s="167" customFormat="1" thickTop="1" thickBot="1" x14ac:dyDescent="0.25">
      <c r="A2021" s="242"/>
      <c r="B2021" s="184"/>
      <c r="C2021" s="235"/>
      <c r="D2021" s="235"/>
      <c r="E2021" s="243"/>
      <c r="I2021" s="235"/>
      <c r="J2021" s="244"/>
      <c r="L2021" s="182"/>
      <c r="M2021" s="235"/>
      <c r="N2021" s="246"/>
      <c r="O2021" s="246"/>
      <c r="P2021" s="247"/>
      <c r="R2021" s="248"/>
      <c r="Y2021" s="249"/>
      <c r="Z2021" s="250"/>
      <c r="AB2021" s="251"/>
      <c r="AD2021" s="251"/>
      <c r="AF2021" s="251"/>
      <c r="AI2021" s="235"/>
      <c r="AN2021" s="245"/>
      <c r="AO2021" s="245"/>
      <c r="AP2021" s="245"/>
    </row>
    <row r="2022" spans="1:42" s="167" customFormat="1" thickTop="1" thickBot="1" x14ac:dyDescent="0.25">
      <c r="A2022" s="242"/>
      <c r="B2022" s="184"/>
      <c r="C2022" s="235"/>
      <c r="D2022" s="235"/>
      <c r="E2022" s="243"/>
      <c r="I2022" s="235"/>
      <c r="J2022" s="244"/>
      <c r="L2022" s="182"/>
      <c r="M2022" s="235"/>
      <c r="N2022" s="246"/>
      <c r="O2022" s="246"/>
      <c r="P2022" s="247"/>
      <c r="R2022" s="248"/>
      <c r="Y2022" s="249"/>
      <c r="Z2022" s="250"/>
      <c r="AB2022" s="251"/>
      <c r="AD2022" s="251"/>
      <c r="AF2022" s="251"/>
      <c r="AI2022" s="235"/>
      <c r="AN2022" s="245"/>
      <c r="AO2022" s="245"/>
      <c r="AP2022" s="245"/>
    </row>
    <row r="2023" spans="1:42" s="167" customFormat="1" thickTop="1" thickBot="1" x14ac:dyDescent="0.25">
      <c r="A2023" s="242"/>
      <c r="B2023" s="184"/>
      <c r="C2023" s="235"/>
      <c r="D2023" s="235"/>
      <c r="E2023" s="243"/>
      <c r="I2023" s="235"/>
      <c r="J2023" s="244"/>
      <c r="L2023" s="182"/>
      <c r="M2023" s="235"/>
      <c r="N2023" s="246"/>
      <c r="O2023" s="246"/>
      <c r="P2023" s="247"/>
      <c r="R2023" s="248"/>
      <c r="Y2023" s="249"/>
      <c r="Z2023" s="250"/>
      <c r="AB2023" s="251"/>
      <c r="AD2023" s="251"/>
      <c r="AF2023" s="251"/>
      <c r="AI2023" s="235"/>
      <c r="AN2023" s="245"/>
      <c r="AO2023" s="245"/>
      <c r="AP2023" s="245"/>
    </row>
    <row r="2024" spans="1:42" s="167" customFormat="1" thickTop="1" thickBot="1" x14ac:dyDescent="0.25">
      <c r="A2024" s="242"/>
      <c r="B2024" s="184"/>
      <c r="C2024" s="235"/>
      <c r="D2024" s="235"/>
      <c r="E2024" s="243"/>
      <c r="I2024" s="235"/>
      <c r="J2024" s="244"/>
      <c r="L2024" s="182"/>
      <c r="M2024" s="235"/>
      <c r="N2024" s="246"/>
      <c r="O2024" s="246"/>
      <c r="P2024" s="247"/>
      <c r="R2024" s="248"/>
      <c r="Y2024" s="249"/>
      <c r="Z2024" s="250"/>
      <c r="AB2024" s="251"/>
      <c r="AD2024" s="251"/>
      <c r="AF2024" s="251"/>
      <c r="AI2024" s="235"/>
      <c r="AN2024" s="245"/>
      <c r="AO2024" s="245"/>
      <c r="AP2024" s="245"/>
    </row>
    <row r="2025" spans="1:42" s="167" customFormat="1" thickTop="1" thickBot="1" x14ac:dyDescent="0.25">
      <c r="A2025" s="242"/>
      <c r="B2025" s="184"/>
      <c r="C2025" s="235"/>
      <c r="D2025" s="235"/>
      <c r="E2025" s="243"/>
      <c r="I2025" s="235"/>
      <c r="J2025" s="244"/>
      <c r="L2025" s="182"/>
      <c r="M2025" s="235"/>
      <c r="N2025" s="246"/>
      <c r="O2025" s="246"/>
      <c r="P2025" s="247"/>
      <c r="R2025" s="248"/>
      <c r="Y2025" s="249"/>
      <c r="Z2025" s="250"/>
      <c r="AB2025" s="251"/>
      <c r="AD2025" s="251"/>
      <c r="AF2025" s="251"/>
      <c r="AI2025" s="235"/>
      <c r="AN2025" s="245"/>
      <c r="AO2025" s="245"/>
      <c r="AP2025" s="245"/>
    </row>
    <row r="2026" spans="1:42" s="167" customFormat="1" thickTop="1" thickBot="1" x14ac:dyDescent="0.25">
      <c r="A2026" s="242"/>
      <c r="B2026" s="184"/>
      <c r="C2026" s="235"/>
      <c r="D2026" s="235"/>
      <c r="E2026" s="243"/>
      <c r="I2026" s="235"/>
      <c r="J2026" s="244"/>
      <c r="L2026" s="182"/>
      <c r="M2026" s="235"/>
      <c r="N2026" s="246"/>
      <c r="O2026" s="246"/>
      <c r="P2026" s="247"/>
      <c r="R2026" s="248"/>
      <c r="Y2026" s="249"/>
      <c r="Z2026" s="250"/>
      <c r="AB2026" s="251"/>
      <c r="AD2026" s="251"/>
      <c r="AF2026" s="251"/>
      <c r="AI2026" s="235"/>
      <c r="AN2026" s="245"/>
      <c r="AO2026" s="245"/>
      <c r="AP2026" s="245"/>
    </row>
    <row r="2027" spans="1:42" s="167" customFormat="1" thickTop="1" thickBot="1" x14ac:dyDescent="0.25">
      <c r="A2027" s="242"/>
      <c r="B2027" s="184"/>
      <c r="C2027" s="235"/>
      <c r="D2027" s="235"/>
      <c r="E2027" s="243"/>
      <c r="I2027" s="235"/>
      <c r="J2027" s="244"/>
      <c r="L2027" s="182"/>
      <c r="M2027" s="235"/>
      <c r="N2027" s="246"/>
      <c r="O2027" s="246"/>
      <c r="P2027" s="247"/>
      <c r="R2027" s="248"/>
      <c r="Y2027" s="249"/>
      <c r="Z2027" s="250"/>
      <c r="AB2027" s="251"/>
      <c r="AD2027" s="251"/>
      <c r="AF2027" s="251"/>
      <c r="AI2027" s="235"/>
      <c r="AN2027" s="245"/>
      <c r="AO2027" s="245"/>
      <c r="AP2027" s="245"/>
    </row>
    <row r="2028" spans="1:42" s="167" customFormat="1" thickTop="1" thickBot="1" x14ac:dyDescent="0.25">
      <c r="A2028" s="242"/>
      <c r="B2028" s="184"/>
      <c r="C2028" s="235"/>
      <c r="D2028" s="235"/>
      <c r="E2028" s="243"/>
      <c r="I2028" s="235"/>
      <c r="J2028" s="244"/>
      <c r="L2028" s="182"/>
      <c r="M2028" s="235"/>
      <c r="N2028" s="246"/>
      <c r="O2028" s="246"/>
      <c r="P2028" s="247"/>
      <c r="R2028" s="248"/>
      <c r="Y2028" s="249"/>
      <c r="Z2028" s="250"/>
      <c r="AB2028" s="251"/>
      <c r="AD2028" s="251"/>
      <c r="AF2028" s="251"/>
      <c r="AI2028" s="235"/>
      <c r="AN2028" s="245"/>
      <c r="AO2028" s="245"/>
      <c r="AP2028" s="245"/>
    </row>
    <row r="2029" spans="1:42" s="167" customFormat="1" thickTop="1" thickBot="1" x14ac:dyDescent="0.25">
      <c r="A2029" s="242"/>
      <c r="B2029" s="184"/>
      <c r="C2029" s="235"/>
      <c r="D2029" s="235"/>
      <c r="E2029" s="243"/>
      <c r="I2029" s="235"/>
      <c r="J2029" s="244"/>
      <c r="L2029" s="182"/>
      <c r="M2029" s="235"/>
      <c r="N2029" s="246"/>
      <c r="O2029" s="246"/>
      <c r="P2029" s="247"/>
      <c r="R2029" s="248"/>
      <c r="Y2029" s="249"/>
      <c r="Z2029" s="250"/>
      <c r="AB2029" s="251"/>
      <c r="AD2029" s="251"/>
      <c r="AF2029" s="251"/>
      <c r="AI2029" s="235"/>
      <c r="AN2029" s="245"/>
      <c r="AO2029" s="245"/>
      <c r="AP2029" s="245"/>
    </row>
    <row r="2030" spans="1:42" s="167" customFormat="1" thickTop="1" thickBot="1" x14ac:dyDescent="0.25">
      <c r="A2030" s="242"/>
      <c r="B2030" s="184"/>
      <c r="C2030" s="235"/>
      <c r="D2030" s="235"/>
      <c r="E2030" s="243"/>
      <c r="I2030" s="235"/>
      <c r="J2030" s="244"/>
      <c r="L2030" s="182"/>
      <c r="M2030" s="235"/>
      <c r="N2030" s="246"/>
      <c r="O2030" s="246"/>
      <c r="P2030" s="247"/>
      <c r="R2030" s="248"/>
      <c r="Y2030" s="249"/>
      <c r="Z2030" s="250"/>
      <c r="AB2030" s="251"/>
      <c r="AD2030" s="251"/>
      <c r="AF2030" s="251"/>
      <c r="AI2030" s="235"/>
      <c r="AN2030" s="245"/>
      <c r="AO2030" s="245"/>
      <c r="AP2030" s="245"/>
    </row>
    <row r="2031" spans="1:42" s="167" customFormat="1" thickTop="1" thickBot="1" x14ac:dyDescent="0.25">
      <c r="A2031" s="242"/>
      <c r="B2031" s="184"/>
      <c r="C2031" s="235"/>
      <c r="D2031" s="235"/>
      <c r="E2031" s="243"/>
      <c r="I2031" s="235"/>
      <c r="J2031" s="244"/>
      <c r="L2031" s="182"/>
      <c r="M2031" s="235"/>
      <c r="N2031" s="246"/>
      <c r="O2031" s="246"/>
      <c r="P2031" s="247"/>
      <c r="R2031" s="248"/>
      <c r="Y2031" s="249"/>
      <c r="Z2031" s="250"/>
      <c r="AB2031" s="251"/>
      <c r="AD2031" s="251"/>
      <c r="AF2031" s="251"/>
      <c r="AI2031" s="235"/>
      <c r="AN2031" s="245"/>
      <c r="AO2031" s="245"/>
      <c r="AP2031" s="245"/>
    </row>
    <row r="2032" spans="1:42" s="167" customFormat="1" thickTop="1" thickBot="1" x14ac:dyDescent="0.25">
      <c r="A2032" s="242"/>
      <c r="B2032" s="184"/>
      <c r="C2032" s="235"/>
      <c r="D2032" s="235"/>
      <c r="E2032" s="243"/>
      <c r="I2032" s="235"/>
      <c r="J2032" s="244"/>
      <c r="L2032" s="182"/>
      <c r="M2032" s="235"/>
      <c r="N2032" s="246"/>
      <c r="O2032" s="246"/>
      <c r="P2032" s="247"/>
      <c r="R2032" s="248"/>
      <c r="Y2032" s="249"/>
      <c r="Z2032" s="250"/>
      <c r="AB2032" s="251"/>
      <c r="AD2032" s="251"/>
      <c r="AF2032" s="251"/>
      <c r="AI2032" s="235"/>
      <c r="AN2032" s="245"/>
      <c r="AO2032" s="245"/>
      <c r="AP2032" s="245"/>
    </row>
    <row r="2033" spans="1:42" s="167" customFormat="1" thickTop="1" thickBot="1" x14ac:dyDescent="0.25">
      <c r="A2033" s="242"/>
      <c r="B2033" s="184"/>
      <c r="C2033" s="235"/>
      <c r="D2033" s="235"/>
      <c r="E2033" s="243"/>
      <c r="I2033" s="235"/>
      <c r="J2033" s="244"/>
      <c r="L2033" s="182"/>
      <c r="M2033" s="235"/>
      <c r="N2033" s="246"/>
      <c r="O2033" s="246"/>
      <c r="P2033" s="247"/>
      <c r="R2033" s="248"/>
      <c r="Y2033" s="249"/>
      <c r="Z2033" s="250"/>
      <c r="AB2033" s="251"/>
      <c r="AD2033" s="251"/>
      <c r="AF2033" s="251"/>
      <c r="AI2033" s="235"/>
      <c r="AN2033" s="245"/>
      <c r="AO2033" s="245"/>
      <c r="AP2033" s="245"/>
    </row>
    <row r="2034" spans="1:42" s="167" customFormat="1" thickTop="1" thickBot="1" x14ac:dyDescent="0.25">
      <c r="A2034" s="242"/>
      <c r="B2034" s="184"/>
      <c r="C2034" s="235"/>
      <c r="D2034" s="235"/>
      <c r="E2034" s="243"/>
      <c r="I2034" s="235"/>
      <c r="J2034" s="244"/>
      <c r="L2034" s="182"/>
      <c r="M2034" s="235"/>
      <c r="N2034" s="246"/>
      <c r="O2034" s="246"/>
      <c r="P2034" s="247"/>
      <c r="R2034" s="248"/>
      <c r="Y2034" s="249"/>
      <c r="Z2034" s="250"/>
      <c r="AB2034" s="251"/>
      <c r="AD2034" s="251"/>
      <c r="AF2034" s="251"/>
      <c r="AI2034" s="235"/>
      <c r="AN2034" s="245"/>
      <c r="AO2034" s="245"/>
      <c r="AP2034" s="245"/>
    </row>
    <row r="2035" spans="1:42" s="167" customFormat="1" thickTop="1" thickBot="1" x14ac:dyDescent="0.25">
      <c r="A2035" s="242"/>
      <c r="B2035" s="184"/>
      <c r="C2035" s="235"/>
      <c r="D2035" s="235"/>
      <c r="E2035" s="243"/>
      <c r="I2035" s="235"/>
      <c r="J2035" s="244"/>
      <c r="L2035" s="182"/>
      <c r="M2035" s="235"/>
      <c r="N2035" s="246"/>
      <c r="O2035" s="246"/>
      <c r="P2035" s="247"/>
      <c r="R2035" s="248"/>
      <c r="Y2035" s="249"/>
      <c r="Z2035" s="250"/>
      <c r="AB2035" s="251"/>
      <c r="AD2035" s="251"/>
      <c r="AF2035" s="251"/>
      <c r="AI2035" s="235"/>
      <c r="AN2035" s="245"/>
      <c r="AO2035" s="245"/>
      <c r="AP2035" s="245"/>
    </row>
    <row r="2036" spans="1:42" s="167" customFormat="1" thickTop="1" thickBot="1" x14ac:dyDescent="0.25">
      <c r="A2036" s="242"/>
      <c r="B2036" s="184"/>
      <c r="C2036" s="235"/>
      <c r="D2036" s="235"/>
      <c r="E2036" s="243"/>
      <c r="I2036" s="235"/>
      <c r="J2036" s="244"/>
      <c r="L2036" s="182"/>
      <c r="M2036" s="235"/>
      <c r="N2036" s="246"/>
      <c r="O2036" s="246"/>
      <c r="P2036" s="247"/>
      <c r="R2036" s="248"/>
      <c r="Y2036" s="249"/>
      <c r="Z2036" s="250"/>
      <c r="AB2036" s="251"/>
      <c r="AD2036" s="251"/>
      <c r="AF2036" s="251"/>
      <c r="AI2036" s="235"/>
      <c r="AN2036" s="245"/>
      <c r="AO2036" s="245"/>
      <c r="AP2036" s="245"/>
    </row>
    <row r="2037" spans="1:42" s="167" customFormat="1" thickTop="1" thickBot="1" x14ac:dyDescent="0.25">
      <c r="A2037" s="242"/>
      <c r="B2037" s="184"/>
      <c r="C2037" s="235"/>
      <c r="D2037" s="235"/>
      <c r="E2037" s="243"/>
      <c r="I2037" s="235"/>
      <c r="J2037" s="244"/>
      <c r="L2037" s="182"/>
      <c r="M2037" s="235"/>
      <c r="N2037" s="246"/>
      <c r="O2037" s="246"/>
      <c r="P2037" s="247"/>
      <c r="R2037" s="248"/>
      <c r="Y2037" s="249"/>
      <c r="Z2037" s="250"/>
      <c r="AB2037" s="251"/>
      <c r="AD2037" s="251"/>
      <c r="AF2037" s="251"/>
      <c r="AI2037" s="235"/>
      <c r="AN2037" s="245"/>
      <c r="AO2037" s="245"/>
      <c r="AP2037" s="245"/>
    </row>
    <row r="2038" spans="1:42" s="167" customFormat="1" thickTop="1" thickBot="1" x14ac:dyDescent="0.25">
      <c r="A2038" s="242"/>
      <c r="B2038" s="184"/>
      <c r="C2038" s="235"/>
      <c r="D2038" s="235"/>
      <c r="E2038" s="243"/>
      <c r="I2038" s="235"/>
      <c r="J2038" s="244"/>
      <c r="L2038" s="182"/>
      <c r="M2038" s="235"/>
      <c r="N2038" s="246"/>
      <c r="O2038" s="246"/>
      <c r="P2038" s="247"/>
      <c r="R2038" s="248"/>
      <c r="Y2038" s="249"/>
      <c r="Z2038" s="250"/>
      <c r="AB2038" s="251"/>
      <c r="AD2038" s="251"/>
      <c r="AF2038" s="251"/>
      <c r="AI2038" s="235"/>
      <c r="AN2038" s="245"/>
      <c r="AO2038" s="245"/>
      <c r="AP2038" s="245"/>
    </row>
    <row r="2039" spans="1:42" s="167" customFormat="1" thickTop="1" thickBot="1" x14ac:dyDescent="0.25">
      <c r="A2039" s="242"/>
      <c r="B2039" s="184"/>
      <c r="C2039" s="235"/>
      <c r="D2039" s="235"/>
      <c r="E2039" s="243"/>
      <c r="I2039" s="235"/>
      <c r="J2039" s="244"/>
      <c r="L2039" s="182"/>
      <c r="M2039" s="235"/>
      <c r="N2039" s="246"/>
      <c r="O2039" s="246"/>
      <c r="P2039" s="247"/>
      <c r="R2039" s="248"/>
      <c r="Y2039" s="249"/>
      <c r="Z2039" s="250"/>
      <c r="AB2039" s="251"/>
      <c r="AD2039" s="251"/>
      <c r="AF2039" s="251"/>
      <c r="AI2039" s="235"/>
      <c r="AN2039" s="245"/>
      <c r="AO2039" s="245"/>
      <c r="AP2039" s="245"/>
    </row>
    <row r="2040" spans="1:42" s="167" customFormat="1" thickTop="1" thickBot="1" x14ac:dyDescent="0.25">
      <c r="A2040" s="242"/>
      <c r="B2040" s="184"/>
      <c r="C2040" s="235"/>
      <c r="D2040" s="235"/>
      <c r="E2040" s="243"/>
      <c r="I2040" s="235"/>
      <c r="J2040" s="244"/>
      <c r="L2040" s="182"/>
      <c r="M2040" s="235"/>
      <c r="N2040" s="246"/>
      <c r="O2040" s="246"/>
      <c r="P2040" s="247"/>
      <c r="R2040" s="248"/>
      <c r="Y2040" s="249"/>
      <c r="Z2040" s="250"/>
      <c r="AB2040" s="251"/>
      <c r="AD2040" s="251"/>
      <c r="AF2040" s="251"/>
      <c r="AI2040" s="235"/>
      <c r="AN2040" s="245"/>
      <c r="AO2040" s="245"/>
      <c r="AP2040" s="245"/>
    </row>
    <row r="2041" spans="1:42" s="167" customFormat="1" thickTop="1" thickBot="1" x14ac:dyDescent="0.25">
      <c r="A2041" s="242"/>
      <c r="B2041" s="184"/>
      <c r="C2041" s="235"/>
      <c r="D2041" s="235"/>
      <c r="E2041" s="243"/>
      <c r="I2041" s="235"/>
      <c r="J2041" s="244"/>
      <c r="L2041" s="182"/>
      <c r="M2041" s="235"/>
      <c r="N2041" s="246"/>
      <c r="O2041" s="246"/>
      <c r="P2041" s="247"/>
      <c r="R2041" s="248"/>
      <c r="Y2041" s="249"/>
      <c r="Z2041" s="250"/>
      <c r="AB2041" s="251"/>
      <c r="AD2041" s="251"/>
      <c r="AF2041" s="251"/>
      <c r="AI2041" s="235"/>
      <c r="AN2041" s="245"/>
      <c r="AO2041" s="245"/>
      <c r="AP2041" s="245"/>
    </row>
    <row r="2042" spans="1:42" s="167" customFormat="1" thickTop="1" thickBot="1" x14ac:dyDescent="0.25">
      <c r="A2042" s="242"/>
      <c r="B2042" s="184"/>
      <c r="C2042" s="235"/>
      <c r="D2042" s="235"/>
      <c r="E2042" s="243"/>
      <c r="I2042" s="235"/>
      <c r="J2042" s="244"/>
      <c r="L2042" s="182"/>
      <c r="M2042" s="235"/>
      <c r="N2042" s="246"/>
      <c r="O2042" s="246"/>
      <c r="P2042" s="247"/>
      <c r="R2042" s="248"/>
      <c r="Y2042" s="249"/>
      <c r="Z2042" s="250"/>
      <c r="AB2042" s="251"/>
      <c r="AD2042" s="251"/>
      <c r="AF2042" s="251"/>
      <c r="AI2042" s="235"/>
      <c r="AN2042" s="245"/>
      <c r="AO2042" s="245"/>
      <c r="AP2042" s="245"/>
    </row>
    <row r="2043" spans="1:42" s="167" customFormat="1" thickTop="1" thickBot="1" x14ac:dyDescent="0.25">
      <c r="A2043" s="242"/>
      <c r="B2043" s="184"/>
      <c r="C2043" s="235"/>
      <c r="D2043" s="235"/>
      <c r="E2043" s="243"/>
      <c r="I2043" s="235"/>
      <c r="J2043" s="244"/>
      <c r="L2043" s="182"/>
      <c r="M2043" s="235"/>
      <c r="N2043" s="246"/>
      <c r="O2043" s="246"/>
      <c r="P2043" s="247"/>
      <c r="R2043" s="248"/>
      <c r="Y2043" s="249"/>
      <c r="Z2043" s="250"/>
      <c r="AB2043" s="251"/>
      <c r="AD2043" s="251"/>
      <c r="AF2043" s="251"/>
      <c r="AI2043" s="235"/>
      <c r="AN2043" s="245"/>
      <c r="AO2043" s="245"/>
      <c r="AP2043" s="245"/>
    </row>
    <row r="2044" spans="1:42" s="167" customFormat="1" thickTop="1" thickBot="1" x14ac:dyDescent="0.25">
      <c r="A2044" s="242"/>
      <c r="B2044" s="184"/>
      <c r="C2044" s="235"/>
      <c r="D2044" s="235"/>
      <c r="E2044" s="243"/>
      <c r="I2044" s="235"/>
      <c r="J2044" s="244"/>
      <c r="L2044" s="182"/>
      <c r="M2044" s="235"/>
      <c r="N2044" s="246"/>
      <c r="O2044" s="246"/>
      <c r="P2044" s="247"/>
      <c r="R2044" s="248"/>
      <c r="Y2044" s="249"/>
      <c r="Z2044" s="250"/>
      <c r="AB2044" s="251"/>
      <c r="AD2044" s="251"/>
      <c r="AF2044" s="251"/>
      <c r="AI2044" s="235"/>
      <c r="AN2044" s="245"/>
      <c r="AO2044" s="245"/>
      <c r="AP2044" s="245"/>
    </row>
    <row r="2045" spans="1:42" s="167" customFormat="1" thickTop="1" thickBot="1" x14ac:dyDescent="0.25">
      <c r="A2045" s="242"/>
      <c r="B2045" s="184"/>
      <c r="C2045" s="235"/>
      <c r="D2045" s="235"/>
      <c r="E2045" s="243"/>
      <c r="I2045" s="235"/>
      <c r="J2045" s="244"/>
      <c r="L2045" s="182"/>
      <c r="M2045" s="235"/>
      <c r="N2045" s="246"/>
      <c r="O2045" s="246"/>
      <c r="P2045" s="247"/>
      <c r="R2045" s="248"/>
      <c r="Y2045" s="249"/>
      <c r="Z2045" s="250"/>
      <c r="AB2045" s="251"/>
      <c r="AD2045" s="251"/>
      <c r="AF2045" s="251"/>
      <c r="AI2045" s="235"/>
      <c r="AN2045" s="245"/>
      <c r="AO2045" s="245"/>
      <c r="AP2045" s="245"/>
    </row>
    <row r="2046" spans="1:42" s="167" customFormat="1" thickTop="1" thickBot="1" x14ac:dyDescent="0.25">
      <c r="A2046" s="242"/>
      <c r="B2046" s="184"/>
      <c r="C2046" s="235"/>
      <c r="D2046" s="235"/>
      <c r="E2046" s="243"/>
      <c r="I2046" s="235"/>
      <c r="J2046" s="244"/>
      <c r="L2046" s="182"/>
      <c r="M2046" s="235"/>
      <c r="N2046" s="246"/>
      <c r="O2046" s="246"/>
      <c r="P2046" s="247"/>
      <c r="R2046" s="248"/>
      <c r="Y2046" s="249"/>
      <c r="Z2046" s="250"/>
      <c r="AB2046" s="251"/>
      <c r="AD2046" s="251"/>
      <c r="AF2046" s="251"/>
      <c r="AI2046" s="235"/>
      <c r="AN2046" s="245"/>
      <c r="AO2046" s="245"/>
      <c r="AP2046" s="245"/>
    </row>
    <row r="2047" spans="1:42" s="167" customFormat="1" thickTop="1" thickBot="1" x14ac:dyDescent="0.25">
      <c r="A2047" s="242"/>
      <c r="B2047" s="184"/>
      <c r="C2047" s="235"/>
      <c r="D2047" s="235"/>
      <c r="E2047" s="243"/>
      <c r="I2047" s="235"/>
      <c r="J2047" s="244"/>
      <c r="L2047" s="182"/>
      <c r="M2047" s="235"/>
      <c r="N2047" s="246"/>
      <c r="O2047" s="246"/>
      <c r="P2047" s="247"/>
      <c r="R2047" s="248"/>
      <c r="Y2047" s="249"/>
      <c r="Z2047" s="250"/>
      <c r="AB2047" s="251"/>
      <c r="AD2047" s="251"/>
      <c r="AF2047" s="251"/>
      <c r="AI2047" s="235"/>
      <c r="AN2047" s="245"/>
      <c r="AO2047" s="245"/>
      <c r="AP2047" s="245"/>
    </row>
    <row r="2048" spans="1:42" s="167" customFormat="1" thickTop="1" thickBot="1" x14ac:dyDescent="0.25">
      <c r="A2048" s="242"/>
      <c r="B2048" s="184"/>
      <c r="C2048" s="235"/>
      <c r="D2048" s="235"/>
      <c r="E2048" s="243"/>
      <c r="I2048" s="235"/>
      <c r="J2048" s="244"/>
      <c r="L2048" s="182"/>
      <c r="M2048" s="235"/>
      <c r="N2048" s="246"/>
      <c r="O2048" s="246"/>
      <c r="P2048" s="247"/>
      <c r="R2048" s="248"/>
      <c r="Y2048" s="249"/>
      <c r="Z2048" s="250"/>
      <c r="AB2048" s="251"/>
      <c r="AD2048" s="251"/>
      <c r="AF2048" s="251"/>
      <c r="AI2048" s="235"/>
      <c r="AN2048" s="245"/>
      <c r="AO2048" s="245"/>
      <c r="AP2048" s="245"/>
    </row>
    <row r="2049" spans="1:42" s="167" customFormat="1" thickTop="1" thickBot="1" x14ac:dyDescent="0.25">
      <c r="A2049" s="242"/>
      <c r="B2049" s="184"/>
      <c r="C2049" s="235"/>
      <c r="D2049" s="235"/>
      <c r="E2049" s="243"/>
      <c r="I2049" s="235"/>
      <c r="J2049" s="244"/>
      <c r="L2049" s="182"/>
      <c r="M2049" s="235"/>
      <c r="N2049" s="246"/>
      <c r="O2049" s="246"/>
      <c r="P2049" s="247"/>
      <c r="R2049" s="248"/>
      <c r="Y2049" s="249"/>
      <c r="Z2049" s="250"/>
      <c r="AB2049" s="251"/>
      <c r="AD2049" s="251"/>
      <c r="AF2049" s="251"/>
      <c r="AI2049" s="235"/>
      <c r="AN2049" s="245"/>
      <c r="AO2049" s="245"/>
      <c r="AP2049" s="245"/>
    </row>
    <row r="2050" spans="1:42" s="167" customFormat="1" thickTop="1" thickBot="1" x14ac:dyDescent="0.25">
      <c r="A2050" s="242"/>
      <c r="B2050" s="184"/>
      <c r="C2050" s="235"/>
      <c r="D2050" s="235"/>
      <c r="E2050" s="243"/>
      <c r="I2050" s="235"/>
      <c r="J2050" s="244"/>
      <c r="L2050" s="182"/>
      <c r="M2050" s="235"/>
      <c r="N2050" s="246"/>
      <c r="O2050" s="246"/>
      <c r="P2050" s="247"/>
      <c r="R2050" s="248"/>
      <c r="Y2050" s="249"/>
      <c r="Z2050" s="250"/>
      <c r="AB2050" s="251"/>
      <c r="AD2050" s="251"/>
      <c r="AF2050" s="251"/>
      <c r="AI2050" s="235"/>
      <c r="AN2050" s="245"/>
      <c r="AO2050" s="245"/>
      <c r="AP2050" s="245"/>
    </row>
    <row r="2051" spans="1:42" s="167" customFormat="1" thickTop="1" thickBot="1" x14ac:dyDescent="0.25">
      <c r="A2051" s="242"/>
      <c r="B2051" s="184"/>
      <c r="C2051" s="235"/>
      <c r="D2051" s="235"/>
      <c r="E2051" s="243"/>
      <c r="I2051" s="235"/>
      <c r="J2051" s="244"/>
      <c r="L2051" s="182"/>
      <c r="M2051" s="235"/>
      <c r="N2051" s="246"/>
      <c r="O2051" s="246"/>
      <c r="P2051" s="247"/>
      <c r="R2051" s="248"/>
      <c r="Y2051" s="249"/>
      <c r="Z2051" s="250"/>
      <c r="AB2051" s="251"/>
      <c r="AD2051" s="251"/>
      <c r="AF2051" s="251"/>
      <c r="AI2051" s="235"/>
      <c r="AN2051" s="245"/>
      <c r="AO2051" s="245"/>
      <c r="AP2051" s="245"/>
    </row>
    <row r="2052" spans="1:42" s="167" customFormat="1" thickTop="1" thickBot="1" x14ac:dyDescent="0.25">
      <c r="A2052" s="242"/>
      <c r="B2052" s="184"/>
      <c r="C2052" s="235"/>
      <c r="D2052" s="235"/>
      <c r="E2052" s="243"/>
      <c r="I2052" s="235"/>
      <c r="J2052" s="244"/>
      <c r="L2052" s="182"/>
      <c r="M2052" s="235"/>
      <c r="N2052" s="246"/>
      <c r="O2052" s="246"/>
      <c r="P2052" s="247"/>
      <c r="R2052" s="248"/>
      <c r="Y2052" s="249"/>
      <c r="Z2052" s="250"/>
      <c r="AB2052" s="251"/>
      <c r="AD2052" s="251"/>
      <c r="AF2052" s="251"/>
      <c r="AI2052" s="235"/>
      <c r="AN2052" s="245"/>
      <c r="AO2052" s="245"/>
      <c r="AP2052" s="245"/>
    </row>
    <row r="2053" spans="1:42" s="167" customFormat="1" thickTop="1" thickBot="1" x14ac:dyDescent="0.25">
      <c r="A2053" s="242"/>
      <c r="B2053" s="184"/>
      <c r="C2053" s="235"/>
      <c r="D2053" s="235"/>
      <c r="E2053" s="243"/>
      <c r="I2053" s="235"/>
      <c r="J2053" s="244"/>
      <c r="L2053" s="182"/>
      <c r="M2053" s="235"/>
      <c r="N2053" s="246"/>
      <c r="O2053" s="246"/>
      <c r="P2053" s="247"/>
      <c r="R2053" s="248"/>
      <c r="Y2053" s="249"/>
      <c r="Z2053" s="250"/>
      <c r="AB2053" s="251"/>
      <c r="AD2053" s="251"/>
      <c r="AF2053" s="251"/>
      <c r="AI2053" s="235"/>
      <c r="AN2053" s="245"/>
      <c r="AO2053" s="245"/>
      <c r="AP2053" s="245"/>
    </row>
    <row r="2054" spans="1:42" s="167" customFormat="1" thickTop="1" thickBot="1" x14ac:dyDescent="0.25">
      <c r="A2054" s="242"/>
      <c r="B2054" s="184"/>
      <c r="C2054" s="235"/>
      <c r="D2054" s="235"/>
      <c r="E2054" s="243"/>
      <c r="I2054" s="235"/>
      <c r="J2054" s="244"/>
      <c r="L2054" s="182"/>
      <c r="M2054" s="235"/>
      <c r="N2054" s="246"/>
      <c r="O2054" s="246"/>
      <c r="P2054" s="247"/>
      <c r="R2054" s="248"/>
      <c r="Y2054" s="249"/>
      <c r="Z2054" s="250"/>
      <c r="AB2054" s="251"/>
      <c r="AD2054" s="251"/>
      <c r="AF2054" s="251"/>
      <c r="AI2054" s="235"/>
      <c r="AN2054" s="245"/>
      <c r="AO2054" s="245"/>
      <c r="AP2054" s="245"/>
    </row>
    <row r="2055" spans="1:42" s="167" customFormat="1" thickTop="1" thickBot="1" x14ac:dyDescent="0.25">
      <c r="A2055" s="242"/>
      <c r="B2055" s="184"/>
      <c r="C2055" s="235"/>
      <c r="D2055" s="235"/>
      <c r="E2055" s="243"/>
      <c r="I2055" s="235"/>
      <c r="J2055" s="244"/>
      <c r="L2055" s="182"/>
      <c r="M2055" s="235"/>
      <c r="N2055" s="246"/>
      <c r="O2055" s="246"/>
      <c r="P2055" s="247"/>
      <c r="R2055" s="248"/>
      <c r="Y2055" s="249"/>
      <c r="Z2055" s="250"/>
      <c r="AB2055" s="251"/>
      <c r="AD2055" s="251"/>
      <c r="AF2055" s="251"/>
      <c r="AI2055" s="235"/>
      <c r="AN2055" s="245"/>
      <c r="AO2055" s="245"/>
      <c r="AP2055" s="245"/>
    </row>
    <row r="2056" spans="1:42" s="167" customFormat="1" thickTop="1" thickBot="1" x14ac:dyDescent="0.25">
      <c r="A2056" s="242"/>
      <c r="B2056" s="184"/>
      <c r="C2056" s="235"/>
      <c r="D2056" s="235"/>
      <c r="E2056" s="243"/>
      <c r="I2056" s="235"/>
      <c r="J2056" s="244"/>
      <c r="L2056" s="182"/>
      <c r="M2056" s="235"/>
      <c r="N2056" s="246"/>
      <c r="O2056" s="246"/>
      <c r="P2056" s="247"/>
      <c r="R2056" s="248"/>
      <c r="Y2056" s="249"/>
      <c r="Z2056" s="250"/>
      <c r="AB2056" s="251"/>
      <c r="AD2056" s="251"/>
      <c r="AF2056" s="251"/>
      <c r="AI2056" s="235"/>
      <c r="AN2056" s="245"/>
      <c r="AO2056" s="245"/>
      <c r="AP2056" s="245"/>
    </row>
    <row r="2057" spans="1:42" s="167" customFormat="1" thickTop="1" thickBot="1" x14ac:dyDescent="0.25">
      <c r="A2057" s="242"/>
      <c r="B2057" s="184"/>
      <c r="C2057" s="235"/>
      <c r="D2057" s="235"/>
      <c r="E2057" s="243"/>
      <c r="I2057" s="235"/>
      <c r="J2057" s="244"/>
      <c r="L2057" s="182"/>
      <c r="M2057" s="235"/>
      <c r="N2057" s="246"/>
      <c r="O2057" s="246"/>
      <c r="P2057" s="247"/>
      <c r="R2057" s="248"/>
      <c r="Y2057" s="249"/>
      <c r="Z2057" s="250"/>
      <c r="AB2057" s="251"/>
      <c r="AD2057" s="251"/>
      <c r="AF2057" s="251"/>
      <c r="AI2057" s="235"/>
      <c r="AN2057" s="245"/>
      <c r="AO2057" s="245"/>
      <c r="AP2057" s="245"/>
    </row>
    <row r="2058" spans="1:42" s="167" customFormat="1" thickTop="1" thickBot="1" x14ac:dyDescent="0.25">
      <c r="A2058" s="242"/>
      <c r="B2058" s="184"/>
      <c r="C2058" s="235"/>
      <c r="D2058" s="235"/>
      <c r="E2058" s="243"/>
      <c r="I2058" s="235"/>
      <c r="J2058" s="244"/>
      <c r="L2058" s="182"/>
      <c r="M2058" s="235"/>
      <c r="N2058" s="246"/>
      <c r="O2058" s="246"/>
      <c r="P2058" s="247"/>
      <c r="R2058" s="248"/>
      <c r="Y2058" s="249"/>
      <c r="Z2058" s="250"/>
      <c r="AB2058" s="251"/>
      <c r="AD2058" s="251"/>
      <c r="AF2058" s="251"/>
      <c r="AI2058" s="235"/>
      <c r="AN2058" s="245"/>
      <c r="AO2058" s="245"/>
      <c r="AP2058" s="245"/>
    </row>
    <row r="2059" spans="1:42" s="167" customFormat="1" thickTop="1" thickBot="1" x14ac:dyDescent="0.25">
      <c r="A2059" s="242"/>
      <c r="B2059" s="184"/>
      <c r="C2059" s="235"/>
      <c r="D2059" s="235"/>
      <c r="E2059" s="243"/>
      <c r="I2059" s="235"/>
      <c r="J2059" s="244"/>
      <c r="L2059" s="182"/>
      <c r="M2059" s="235"/>
      <c r="N2059" s="246"/>
      <c r="O2059" s="246"/>
      <c r="P2059" s="247"/>
      <c r="R2059" s="248"/>
      <c r="Y2059" s="249"/>
      <c r="Z2059" s="250"/>
      <c r="AB2059" s="251"/>
      <c r="AD2059" s="251"/>
      <c r="AF2059" s="251"/>
      <c r="AI2059" s="235"/>
      <c r="AN2059" s="245"/>
      <c r="AO2059" s="245"/>
      <c r="AP2059" s="245"/>
    </row>
    <row r="2060" spans="1:42" s="167" customFormat="1" thickTop="1" thickBot="1" x14ac:dyDescent="0.25">
      <c r="A2060" s="242"/>
      <c r="B2060" s="184"/>
      <c r="C2060" s="235"/>
      <c r="D2060" s="235"/>
      <c r="E2060" s="243"/>
      <c r="I2060" s="235"/>
      <c r="J2060" s="244"/>
      <c r="L2060" s="182"/>
      <c r="M2060" s="235"/>
      <c r="N2060" s="246"/>
      <c r="O2060" s="246"/>
      <c r="P2060" s="247"/>
      <c r="R2060" s="248"/>
      <c r="Y2060" s="249"/>
      <c r="Z2060" s="250"/>
      <c r="AB2060" s="251"/>
      <c r="AD2060" s="251"/>
      <c r="AF2060" s="251"/>
      <c r="AI2060" s="235"/>
      <c r="AN2060" s="245"/>
      <c r="AO2060" s="245"/>
      <c r="AP2060" s="245"/>
    </row>
    <row r="2061" spans="1:42" s="167" customFormat="1" thickTop="1" thickBot="1" x14ac:dyDescent="0.25">
      <c r="A2061" s="242"/>
      <c r="B2061" s="184"/>
      <c r="C2061" s="235"/>
      <c r="D2061" s="235"/>
      <c r="E2061" s="243"/>
      <c r="I2061" s="235"/>
      <c r="J2061" s="244"/>
      <c r="L2061" s="182"/>
      <c r="M2061" s="235"/>
      <c r="N2061" s="246"/>
      <c r="O2061" s="246"/>
      <c r="P2061" s="247"/>
      <c r="R2061" s="248"/>
      <c r="Y2061" s="249"/>
      <c r="Z2061" s="250"/>
      <c r="AB2061" s="251"/>
      <c r="AD2061" s="251"/>
      <c r="AF2061" s="251"/>
      <c r="AI2061" s="235"/>
      <c r="AN2061" s="245"/>
      <c r="AO2061" s="245"/>
      <c r="AP2061" s="245"/>
    </row>
    <row r="2062" spans="1:42" s="167" customFormat="1" thickTop="1" thickBot="1" x14ac:dyDescent="0.25">
      <c r="A2062" s="242"/>
      <c r="B2062" s="184"/>
      <c r="C2062" s="235"/>
      <c r="D2062" s="235"/>
      <c r="E2062" s="243"/>
      <c r="I2062" s="235"/>
      <c r="J2062" s="244"/>
      <c r="L2062" s="182"/>
      <c r="M2062" s="235"/>
      <c r="N2062" s="246"/>
      <c r="O2062" s="246"/>
      <c r="P2062" s="247"/>
      <c r="R2062" s="248"/>
      <c r="Y2062" s="249"/>
      <c r="Z2062" s="250"/>
      <c r="AB2062" s="251"/>
      <c r="AD2062" s="251"/>
      <c r="AF2062" s="251"/>
      <c r="AI2062" s="235"/>
      <c r="AN2062" s="245"/>
      <c r="AO2062" s="245"/>
      <c r="AP2062" s="245"/>
    </row>
    <row r="2063" spans="1:42" s="167" customFormat="1" thickTop="1" thickBot="1" x14ac:dyDescent="0.25">
      <c r="A2063" s="242"/>
      <c r="B2063" s="184"/>
      <c r="C2063" s="235"/>
      <c r="D2063" s="235"/>
      <c r="E2063" s="243"/>
      <c r="I2063" s="235"/>
      <c r="J2063" s="244"/>
      <c r="L2063" s="182"/>
      <c r="M2063" s="235"/>
      <c r="N2063" s="246"/>
      <c r="O2063" s="246"/>
      <c r="P2063" s="247"/>
      <c r="R2063" s="248"/>
      <c r="Y2063" s="249"/>
      <c r="Z2063" s="250"/>
      <c r="AB2063" s="251"/>
      <c r="AD2063" s="251"/>
      <c r="AF2063" s="251"/>
      <c r="AI2063" s="235"/>
      <c r="AN2063" s="245"/>
      <c r="AO2063" s="245"/>
      <c r="AP2063" s="245"/>
    </row>
    <row r="2064" spans="1:42" s="167" customFormat="1" thickTop="1" thickBot="1" x14ac:dyDescent="0.25">
      <c r="A2064" s="242"/>
      <c r="B2064" s="184"/>
      <c r="C2064" s="235"/>
      <c r="D2064" s="235"/>
      <c r="E2064" s="243"/>
      <c r="I2064" s="235"/>
      <c r="J2064" s="244"/>
      <c r="L2064" s="182"/>
      <c r="M2064" s="235"/>
      <c r="N2064" s="246"/>
      <c r="O2064" s="246"/>
      <c r="P2064" s="247"/>
      <c r="R2064" s="248"/>
      <c r="Y2064" s="249"/>
      <c r="Z2064" s="250"/>
      <c r="AB2064" s="251"/>
      <c r="AD2064" s="251"/>
      <c r="AF2064" s="251"/>
      <c r="AI2064" s="235"/>
      <c r="AN2064" s="245"/>
      <c r="AO2064" s="245"/>
      <c r="AP2064" s="245"/>
    </row>
    <row r="2065" spans="1:42" s="167" customFormat="1" thickTop="1" thickBot="1" x14ac:dyDescent="0.25">
      <c r="A2065" s="242"/>
      <c r="B2065" s="184"/>
      <c r="C2065" s="235"/>
      <c r="D2065" s="235"/>
      <c r="E2065" s="243"/>
      <c r="I2065" s="235"/>
      <c r="J2065" s="244"/>
      <c r="L2065" s="182"/>
      <c r="M2065" s="235"/>
      <c r="N2065" s="246"/>
      <c r="O2065" s="246"/>
      <c r="P2065" s="247"/>
      <c r="R2065" s="248"/>
      <c r="Y2065" s="249"/>
      <c r="Z2065" s="250"/>
      <c r="AB2065" s="251"/>
      <c r="AD2065" s="251"/>
      <c r="AF2065" s="251"/>
      <c r="AI2065" s="235"/>
      <c r="AN2065" s="245"/>
      <c r="AO2065" s="245"/>
      <c r="AP2065" s="245"/>
    </row>
    <row r="2066" spans="1:42" s="167" customFormat="1" thickTop="1" thickBot="1" x14ac:dyDescent="0.25">
      <c r="A2066" s="242"/>
      <c r="B2066" s="184"/>
      <c r="C2066" s="235"/>
      <c r="D2066" s="235"/>
      <c r="E2066" s="243"/>
      <c r="I2066" s="235"/>
      <c r="J2066" s="244"/>
      <c r="L2066" s="182"/>
      <c r="M2066" s="235"/>
      <c r="N2066" s="246"/>
      <c r="O2066" s="246"/>
      <c r="P2066" s="247"/>
      <c r="R2066" s="248"/>
      <c r="Y2066" s="249"/>
      <c r="Z2066" s="250"/>
      <c r="AB2066" s="251"/>
      <c r="AD2066" s="251"/>
      <c r="AF2066" s="251"/>
      <c r="AI2066" s="235"/>
      <c r="AN2066" s="245"/>
      <c r="AO2066" s="245"/>
      <c r="AP2066" s="245"/>
    </row>
    <row r="2067" spans="1:42" s="167" customFormat="1" thickTop="1" thickBot="1" x14ac:dyDescent="0.25">
      <c r="A2067" s="242"/>
      <c r="B2067" s="184"/>
      <c r="C2067" s="235"/>
      <c r="D2067" s="235"/>
      <c r="E2067" s="243"/>
      <c r="I2067" s="235"/>
      <c r="J2067" s="244"/>
      <c r="L2067" s="182"/>
      <c r="M2067" s="235"/>
      <c r="N2067" s="246"/>
      <c r="O2067" s="246"/>
      <c r="P2067" s="247"/>
      <c r="R2067" s="248"/>
      <c r="Y2067" s="249"/>
      <c r="Z2067" s="250"/>
      <c r="AB2067" s="251"/>
      <c r="AD2067" s="251"/>
      <c r="AF2067" s="251"/>
      <c r="AI2067" s="235"/>
      <c r="AN2067" s="245"/>
      <c r="AO2067" s="245"/>
      <c r="AP2067" s="245"/>
    </row>
    <row r="2068" spans="1:42" s="167" customFormat="1" thickTop="1" thickBot="1" x14ac:dyDescent="0.25">
      <c r="A2068" s="242"/>
      <c r="B2068" s="184"/>
      <c r="C2068" s="235"/>
      <c r="D2068" s="235"/>
      <c r="E2068" s="243"/>
      <c r="I2068" s="235"/>
      <c r="J2068" s="244"/>
      <c r="L2068" s="182"/>
      <c r="M2068" s="235"/>
      <c r="N2068" s="246"/>
      <c r="O2068" s="246"/>
      <c r="P2068" s="247"/>
      <c r="R2068" s="248"/>
      <c r="Y2068" s="249"/>
      <c r="Z2068" s="250"/>
      <c r="AB2068" s="251"/>
      <c r="AD2068" s="251"/>
      <c r="AF2068" s="251"/>
      <c r="AI2068" s="235"/>
      <c r="AN2068" s="245"/>
      <c r="AO2068" s="245"/>
      <c r="AP2068" s="245"/>
    </row>
    <row r="2069" spans="1:42" s="167" customFormat="1" thickTop="1" thickBot="1" x14ac:dyDescent="0.25">
      <c r="A2069" s="242"/>
      <c r="B2069" s="184"/>
      <c r="C2069" s="235"/>
      <c r="D2069" s="235"/>
      <c r="E2069" s="243"/>
      <c r="I2069" s="235"/>
      <c r="J2069" s="244"/>
      <c r="L2069" s="182"/>
      <c r="M2069" s="235"/>
      <c r="N2069" s="246"/>
      <c r="O2069" s="246"/>
      <c r="P2069" s="247"/>
      <c r="R2069" s="248"/>
      <c r="Y2069" s="249"/>
      <c r="Z2069" s="250"/>
      <c r="AB2069" s="251"/>
      <c r="AD2069" s="251"/>
      <c r="AF2069" s="251"/>
      <c r="AI2069" s="235"/>
      <c r="AN2069" s="245"/>
      <c r="AO2069" s="245"/>
      <c r="AP2069" s="245"/>
    </row>
    <row r="2070" spans="1:42" s="167" customFormat="1" thickTop="1" thickBot="1" x14ac:dyDescent="0.25">
      <c r="A2070" s="242"/>
      <c r="B2070" s="184"/>
      <c r="C2070" s="235"/>
      <c r="D2070" s="235"/>
      <c r="E2070" s="243"/>
      <c r="I2070" s="235"/>
      <c r="J2070" s="244"/>
      <c r="L2070" s="182"/>
      <c r="M2070" s="235"/>
      <c r="N2070" s="246"/>
      <c r="O2070" s="246"/>
      <c r="P2070" s="247"/>
      <c r="R2070" s="248"/>
      <c r="Y2070" s="249"/>
      <c r="Z2070" s="250"/>
      <c r="AB2070" s="251"/>
      <c r="AD2070" s="251"/>
      <c r="AF2070" s="251"/>
      <c r="AI2070" s="235"/>
      <c r="AN2070" s="245"/>
      <c r="AO2070" s="245"/>
      <c r="AP2070" s="245"/>
    </row>
    <row r="2071" spans="1:42" s="167" customFormat="1" thickTop="1" thickBot="1" x14ac:dyDescent="0.25">
      <c r="A2071" s="242"/>
      <c r="B2071" s="184"/>
      <c r="C2071" s="235"/>
      <c r="D2071" s="235"/>
      <c r="E2071" s="243"/>
      <c r="I2071" s="235"/>
      <c r="J2071" s="244"/>
      <c r="L2071" s="182"/>
      <c r="M2071" s="235"/>
      <c r="N2071" s="246"/>
      <c r="O2071" s="246"/>
      <c r="P2071" s="247"/>
      <c r="R2071" s="248"/>
      <c r="Y2071" s="249"/>
      <c r="Z2071" s="250"/>
      <c r="AB2071" s="251"/>
      <c r="AD2071" s="251"/>
      <c r="AF2071" s="251"/>
      <c r="AI2071" s="235"/>
      <c r="AN2071" s="245"/>
      <c r="AO2071" s="245"/>
      <c r="AP2071" s="245"/>
    </row>
    <row r="2072" spans="1:42" s="167" customFormat="1" thickTop="1" thickBot="1" x14ac:dyDescent="0.25">
      <c r="A2072" s="242"/>
      <c r="B2072" s="184"/>
      <c r="C2072" s="235"/>
      <c r="D2072" s="235"/>
      <c r="E2072" s="243"/>
      <c r="I2072" s="235"/>
      <c r="J2072" s="244"/>
      <c r="L2072" s="182"/>
      <c r="M2072" s="235"/>
      <c r="N2072" s="246"/>
      <c r="O2072" s="246"/>
      <c r="P2072" s="247"/>
      <c r="R2072" s="248"/>
      <c r="Y2072" s="249"/>
      <c r="Z2072" s="250"/>
      <c r="AB2072" s="251"/>
      <c r="AD2072" s="251"/>
      <c r="AF2072" s="251"/>
      <c r="AI2072" s="235"/>
      <c r="AN2072" s="245"/>
      <c r="AO2072" s="245"/>
      <c r="AP2072" s="245"/>
    </row>
    <row r="2073" spans="1:42" s="167" customFormat="1" thickTop="1" thickBot="1" x14ac:dyDescent="0.25">
      <c r="A2073" s="242"/>
      <c r="B2073" s="184"/>
      <c r="C2073" s="235"/>
      <c r="D2073" s="235"/>
      <c r="E2073" s="243"/>
      <c r="I2073" s="235"/>
      <c r="J2073" s="244"/>
      <c r="L2073" s="182"/>
      <c r="M2073" s="235"/>
      <c r="N2073" s="246"/>
      <c r="O2073" s="246"/>
      <c r="P2073" s="247"/>
      <c r="R2073" s="248"/>
      <c r="Y2073" s="249"/>
      <c r="Z2073" s="250"/>
      <c r="AB2073" s="251"/>
      <c r="AD2073" s="251"/>
      <c r="AF2073" s="251"/>
      <c r="AI2073" s="235"/>
      <c r="AN2073" s="245"/>
      <c r="AO2073" s="245"/>
      <c r="AP2073" s="245"/>
    </row>
    <row r="2074" spans="1:42" s="167" customFormat="1" thickTop="1" thickBot="1" x14ac:dyDescent="0.25">
      <c r="A2074" s="242"/>
      <c r="B2074" s="184"/>
      <c r="C2074" s="235"/>
      <c r="D2074" s="235"/>
      <c r="E2074" s="243"/>
      <c r="I2074" s="235"/>
      <c r="J2074" s="244"/>
      <c r="L2074" s="182"/>
      <c r="M2074" s="235"/>
      <c r="N2074" s="246"/>
      <c r="O2074" s="246"/>
      <c r="P2074" s="247"/>
      <c r="R2074" s="248"/>
      <c r="Y2074" s="249"/>
      <c r="Z2074" s="250"/>
      <c r="AB2074" s="251"/>
      <c r="AD2074" s="251"/>
      <c r="AF2074" s="251"/>
      <c r="AI2074" s="235"/>
      <c r="AN2074" s="245"/>
      <c r="AO2074" s="245"/>
      <c r="AP2074" s="245"/>
    </row>
    <row r="2075" spans="1:42" s="167" customFormat="1" thickTop="1" thickBot="1" x14ac:dyDescent="0.25">
      <c r="A2075" s="242"/>
      <c r="B2075" s="184"/>
      <c r="C2075" s="235"/>
      <c r="D2075" s="235"/>
      <c r="E2075" s="243"/>
      <c r="I2075" s="235"/>
      <c r="J2075" s="244"/>
      <c r="L2075" s="182"/>
      <c r="M2075" s="235"/>
      <c r="N2075" s="246"/>
      <c r="O2075" s="246"/>
      <c r="P2075" s="247"/>
      <c r="R2075" s="248"/>
      <c r="Y2075" s="249"/>
      <c r="Z2075" s="250"/>
      <c r="AB2075" s="251"/>
      <c r="AD2075" s="251"/>
      <c r="AF2075" s="251"/>
      <c r="AI2075" s="235"/>
      <c r="AN2075" s="245"/>
      <c r="AO2075" s="245"/>
      <c r="AP2075" s="245"/>
    </row>
    <row r="2076" spans="1:42" s="167" customFormat="1" thickTop="1" thickBot="1" x14ac:dyDescent="0.25">
      <c r="A2076" s="242"/>
      <c r="B2076" s="184"/>
      <c r="C2076" s="235"/>
      <c r="D2076" s="235"/>
      <c r="E2076" s="243"/>
      <c r="I2076" s="235"/>
      <c r="J2076" s="244"/>
      <c r="L2076" s="182"/>
      <c r="M2076" s="235"/>
      <c r="N2076" s="246"/>
      <c r="O2076" s="246"/>
      <c r="P2076" s="247"/>
      <c r="R2076" s="248"/>
      <c r="Y2076" s="249"/>
      <c r="Z2076" s="250"/>
      <c r="AB2076" s="251"/>
      <c r="AD2076" s="251"/>
      <c r="AF2076" s="251"/>
      <c r="AI2076" s="235"/>
      <c r="AN2076" s="245"/>
      <c r="AO2076" s="245"/>
      <c r="AP2076" s="245"/>
    </row>
    <row r="2077" spans="1:42" s="167" customFormat="1" thickTop="1" thickBot="1" x14ac:dyDescent="0.25">
      <c r="A2077" s="242"/>
      <c r="B2077" s="184"/>
      <c r="C2077" s="235"/>
      <c r="D2077" s="235"/>
      <c r="E2077" s="243"/>
      <c r="I2077" s="235"/>
      <c r="J2077" s="244"/>
      <c r="L2077" s="182"/>
      <c r="M2077" s="235"/>
      <c r="N2077" s="246"/>
      <c r="O2077" s="246"/>
      <c r="P2077" s="247"/>
      <c r="R2077" s="248"/>
      <c r="Y2077" s="249"/>
      <c r="Z2077" s="250"/>
      <c r="AB2077" s="251"/>
      <c r="AD2077" s="251"/>
      <c r="AF2077" s="251"/>
      <c r="AI2077" s="235"/>
      <c r="AN2077" s="245"/>
      <c r="AO2077" s="245"/>
      <c r="AP2077" s="245"/>
    </row>
    <row r="2078" spans="1:42" s="167" customFormat="1" thickTop="1" thickBot="1" x14ac:dyDescent="0.25">
      <c r="A2078" s="242"/>
      <c r="B2078" s="184"/>
      <c r="C2078" s="235"/>
      <c r="D2078" s="235"/>
      <c r="E2078" s="243"/>
      <c r="I2078" s="235"/>
      <c r="J2078" s="244"/>
      <c r="L2078" s="182"/>
      <c r="M2078" s="235"/>
      <c r="N2078" s="246"/>
      <c r="O2078" s="246"/>
      <c r="P2078" s="247"/>
      <c r="R2078" s="248"/>
      <c r="Y2078" s="249"/>
      <c r="Z2078" s="250"/>
      <c r="AB2078" s="251"/>
      <c r="AD2078" s="251"/>
      <c r="AF2078" s="251"/>
      <c r="AI2078" s="235"/>
      <c r="AN2078" s="245"/>
      <c r="AO2078" s="245"/>
      <c r="AP2078" s="245"/>
    </row>
    <row r="2079" spans="1:42" s="167" customFormat="1" thickTop="1" thickBot="1" x14ac:dyDescent="0.25">
      <c r="A2079" s="242"/>
      <c r="B2079" s="184"/>
      <c r="C2079" s="235"/>
      <c r="D2079" s="235"/>
      <c r="E2079" s="243"/>
      <c r="I2079" s="235"/>
      <c r="J2079" s="244"/>
      <c r="L2079" s="182"/>
      <c r="M2079" s="235"/>
      <c r="N2079" s="246"/>
      <c r="O2079" s="246"/>
      <c r="P2079" s="247"/>
      <c r="R2079" s="248"/>
      <c r="Y2079" s="249"/>
      <c r="Z2079" s="250"/>
      <c r="AB2079" s="251"/>
      <c r="AD2079" s="251"/>
      <c r="AF2079" s="251"/>
      <c r="AI2079" s="235"/>
      <c r="AN2079" s="245"/>
      <c r="AO2079" s="245"/>
      <c r="AP2079" s="245"/>
    </row>
    <row r="2080" spans="1:42" s="167" customFormat="1" thickTop="1" thickBot="1" x14ac:dyDescent="0.25">
      <c r="A2080" s="242"/>
      <c r="B2080" s="184"/>
      <c r="C2080" s="235"/>
      <c r="D2080" s="235"/>
      <c r="E2080" s="243"/>
      <c r="I2080" s="235"/>
      <c r="J2080" s="244"/>
      <c r="L2080" s="182"/>
      <c r="M2080" s="235"/>
      <c r="N2080" s="246"/>
      <c r="O2080" s="246"/>
      <c r="P2080" s="247"/>
      <c r="R2080" s="248"/>
      <c r="Y2080" s="249"/>
      <c r="Z2080" s="250"/>
      <c r="AB2080" s="251"/>
      <c r="AD2080" s="251"/>
      <c r="AF2080" s="251"/>
      <c r="AI2080" s="235"/>
      <c r="AN2080" s="245"/>
      <c r="AO2080" s="245"/>
      <c r="AP2080" s="245"/>
    </row>
    <row r="2081" spans="1:42" s="167" customFormat="1" thickTop="1" thickBot="1" x14ac:dyDescent="0.25">
      <c r="A2081" s="242"/>
      <c r="B2081" s="184"/>
      <c r="C2081" s="235"/>
      <c r="D2081" s="235"/>
      <c r="E2081" s="243"/>
      <c r="I2081" s="235"/>
      <c r="J2081" s="244"/>
      <c r="L2081" s="182"/>
      <c r="M2081" s="235"/>
      <c r="N2081" s="246"/>
      <c r="O2081" s="246"/>
      <c r="P2081" s="247"/>
      <c r="R2081" s="248"/>
      <c r="Y2081" s="249"/>
      <c r="Z2081" s="250"/>
      <c r="AB2081" s="251"/>
      <c r="AD2081" s="251"/>
      <c r="AF2081" s="251"/>
      <c r="AI2081" s="235"/>
      <c r="AN2081" s="245"/>
      <c r="AO2081" s="245"/>
      <c r="AP2081" s="245"/>
    </row>
    <row r="2082" spans="1:42" s="167" customFormat="1" thickTop="1" thickBot="1" x14ac:dyDescent="0.25">
      <c r="A2082" s="242"/>
      <c r="B2082" s="184"/>
      <c r="C2082" s="235"/>
      <c r="D2082" s="235"/>
      <c r="E2082" s="243"/>
      <c r="I2082" s="235"/>
      <c r="J2082" s="244"/>
      <c r="L2082" s="182"/>
      <c r="M2082" s="235"/>
      <c r="N2082" s="246"/>
      <c r="O2082" s="246"/>
      <c r="P2082" s="247"/>
      <c r="R2082" s="248"/>
      <c r="Y2082" s="249"/>
      <c r="Z2082" s="250"/>
      <c r="AB2082" s="251"/>
      <c r="AD2082" s="251"/>
      <c r="AF2082" s="251"/>
      <c r="AI2082" s="235"/>
      <c r="AN2082" s="245"/>
      <c r="AO2082" s="245"/>
      <c r="AP2082" s="245"/>
    </row>
    <row r="2083" spans="1:42" s="167" customFormat="1" thickTop="1" thickBot="1" x14ac:dyDescent="0.25">
      <c r="A2083" s="242"/>
      <c r="B2083" s="184"/>
      <c r="C2083" s="235"/>
      <c r="D2083" s="235"/>
      <c r="E2083" s="243"/>
      <c r="I2083" s="235"/>
      <c r="J2083" s="244"/>
      <c r="L2083" s="182"/>
      <c r="M2083" s="235"/>
      <c r="N2083" s="246"/>
      <c r="O2083" s="246"/>
      <c r="P2083" s="247"/>
      <c r="R2083" s="248"/>
      <c r="Y2083" s="249"/>
      <c r="Z2083" s="250"/>
      <c r="AB2083" s="251"/>
      <c r="AD2083" s="251"/>
      <c r="AF2083" s="251"/>
      <c r="AI2083" s="235"/>
      <c r="AN2083" s="245"/>
      <c r="AO2083" s="245"/>
      <c r="AP2083" s="245"/>
    </row>
    <row r="2084" spans="1:42" s="167" customFormat="1" thickTop="1" thickBot="1" x14ac:dyDescent="0.25">
      <c r="A2084" s="242"/>
      <c r="B2084" s="184"/>
      <c r="C2084" s="235"/>
      <c r="D2084" s="235"/>
      <c r="E2084" s="243"/>
      <c r="I2084" s="235"/>
      <c r="J2084" s="244"/>
      <c r="L2084" s="182"/>
      <c r="M2084" s="235"/>
      <c r="N2084" s="246"/>
      <c r="O2084" s="246"/>
      <c r="P2084" s="247"/>
      <c r="R2084" s="248"/>
      <c r="Y2084" s="249"/>
      <c r="Z2084" s="250"/>
      <c r="AB2084" s="251"/>
      <c r="AD2084" s="251"/>
      <c r="AF2084" s="251"/>
      <c r="AI2084" s="235"/>
      <c r="AN2084" s="245"/>
      <c r="AO2084" s="245"/>
      <c r="AP2084" s="245"/>
    </row>
    <row r="2085" spans="1:42" s="167" customFormat="1" thickTop="1" thickBot="1" x14ac:dyDescent="0.25">
      <c r="A2085" s="242"/>
      <c r="B2085" s="184"/>
      <c r="C2085" s="235"/>
      <c r="D2085" s="235"/>
      <c r="E2085" s="243"/>
      <c r="I2085" s="235"/>
      <c r="J2085" s="244"/>
      <c r="L2085" s="182"/>
      <c r="M2085" s="235"/>
      <c r="N2085" s="246"/>
      <c r="O2085" s="246"/>
      <c r="P2085" s="247"/>
      <c r="R2085" s="248"/>
      <c r="Y2085" s="249"/>
      <c r="Z2085" s="250"/>
      <c r="AB2085" s="251"/>
      <c r="AD2085" s="251"/>
      <c r="AF2085" s="251"/>
      <c r="AI2085" s="235"/>
      <c r="AN2085" s="245"/>
      <c r="AO2085" s="245"/>
      <c r="AP2085" s="245"/>
    </row>
    <row r="2086" spans="1:42" s="167" customFormat="1" thickTop="1" thickBot="1" x14ac:dyDescent="0.25">
      <c r="A2086" s="242"/>
      <c r="B2086" s="184"/>
      <c r="C2086" s="235"/>
      <c r="D2086" s="235"/>
      <c r="E2086" s="243"/>
      <c r="I2086" s="235"/>
      <c r="J2086" s="244"/>
      <c r="L2086" s="182"/>
      <c r="M2086" s="235"/>
      <c r="N2086" s="246"/>
      <c r="O2086" s="246"/>
      <c r="P2086" s="247"/>
      <c r="R2086" s="248"/>
      <c r="Y2086" s="249"/>
      <c r="Z2086" s="250"/>
      <c r="AB2086" s="251"/>
      <c r="AD2086" s="251"/>
      <c r="AF2086" s="251"/>
      <c r="AI2086" s="235"/>
      <c r="AN2086" s="245"/>
      <c r="AO2086" s="245"/>
      <c r="AP2086" s="245"/>
    </row>
    <row r="2087" spans="1:42" s="167" customFormat="1" thickTop="1" thickBot="1" x14ac:dyDescent="0.25">
      <c r="A2087" s="242"/>
      <c r="B2087" s="184"/>
      <c r="C2087" s="235"/>
      <c r="D2087" s="235"/>
      <c r="E2087" s="243"/>
      <c r="I2087" s="235"/>
      <c r="J2087" s="244"/>
      <c r="L2087" s="182"/>
      <c r="M2087" s="235"/>
      <c r="N2087" s="246"/>
      <c r="O2087" s="246"/>
      <c r="P2087" s="247"/>
      <c r="R2087" s="248"/>
      <c r="Y2087" s="249"/>
      <c r="Z2087" s="250"/>
      <c r="AB2087" s="251"/>
      <c r="AD2087" s="251"/>
      <c r="AF2087" s="251"/>
      <c r="AI2087" s="235"/>
      <c r="AN2087" s="245"/>
      <c r="AO2087" s="245"/>
      <c r="AP2087" s="245"/>
    </row>
    <row r="2088" spans="1:42" s="167" customFormat="1" thickTop="1" thickBot="1" x14ac:dyDescent="0.25">
      <c r="A2088" s="242"/>
      <c r="B2088" s="184"/>
      <c r="C2088" s="235"/>
      <c r="D2088" s="235"/>
      <c r="E2088" s="243"/>
      <c r="I2088" s="235"/>
      <c r="J2088" s="244"/>
      <c r="L2088" s="182"/>
      <c r="M2088" s="235"/>
      <c r="N2088" s="246"/>
      <c r="O2088" s="246"/>
      <c r="P2088" s="247"/>
      <c r="R2088" s="248"/>
      <c r="Y2088" s="249"/>
      <c r="Z2088" s="250"/>
      <c r="AB2088" s="251"/>
      <c r="AD2088" s="251"/>
      <c r="AF2088" s="251"/>
      <c r="AI2088" s="235"/>
      <c r="AN2088" s="245"/>
      <c r="AO2088" s="245"/>
      <c r="AP2088" s="245"/>
    </row>
    <row r="2089" spans="1:42" s="167" customFormat="1" thickTop="1" thickBot="1" x14ac:dyDescent="0.25">
      <c r="A2089" s="242"/>
      <c r="B2089" s="184"/>
      <c r="C2089" s="235"/>
      <c r="D2089" s="235"/>
      <c r="E2089" s="243"/>
      <c r="I2089" s="235"/>
      <c r="J2089" s="244"/>
      <c r="L2089" s="182"/>
      <c r="M2089" s="235"/>
      <c r="N2089" s="246"/>
      <c r="O2089" s="246"/>
      <c r="P2089" s="247"/>
      <c r="R2089" s="248"/>
      <c r="Y2089" s="249"/>
      <c r="Z2089" s="250"/>
      <c r="AB2089" s="251"/>
      <c r="AD2089" s="251"/>
      <c r="AF2089" s="251"/>
      <c r="AI2089" s="235"/>
      <c r="AN2089" s="245"/>
      <c r="AO2089" s="245"/>
      <c r="AP2089" s="245"/>
    </row>
    <row r="2090" spans="1:42" s="167" customFormat="1" thickTop="1" thickBot="1" x14ac:dyDescent="0.25">
      <c r="A2090" s="242"/>
      <c r="B2090" s="184"/>
      <c r="C2090" s="235"/>
      <c r="D2090" s="235"/>
      <c r="E2090" s="243"/>
      <c r="I2090" s="235"/>
      <c r="J2090" s="244"/>
      <c r="L2090" s="182"/>
      <c r="M2090" s="235"/>
      <c r="N2090" s="246"/>
      <c r="O2090" s="246"/>
      <c r="P2090" s="247"/>
      <c r="R2090" s="248"/>
      <c r="Y2090" s="249"/>
      <c r="Z2090" s="250"/>
      <c r="AB2090" s="251"/>
      <c r="AD2090" s="251"/>
      <c r="AF2090" s="251"/>
      <c r="AI2090" s="235"/>
      <c r="AN2090" s="245"/>
      <c r="AO2090" s="245"/>
      <c r="AP2090" s="245"/>
    </row>
    <row r="2091" spans="1:42" s="167" customFormat="1" thickTop="1" thickBot="1" x14ac:dyDescent="0.25">
      <c r="A2091" s="242"/>
      <c r="B2091" s="184"/>
      <c r="C2091" s="235"/>
      <c r="D2091" s="235"/>
      <c r="E2091" s="243"/>
      <c r="I2091" s="235"/>
      <c r="J2091" s="244"/>
      <c r="L2091" s="182"/>
      <c r="M2091" s="235"/>
      <c r="N2091" s="246"/>
      <c r="O2091" s="246"/>
      <c r="P2091" s="247"/>
      <c r="R2091" s="248"/>
      <c r="Y2091" s="249"/>
      <c r="Z2091" s="250"/>
      <c r="AB2091" s="251"/>
      <c r="AD2091" s="251"/>
      <c r="AF2091" s="251"/>
      <c r="AI2091" s="235"/>
      <c r="AN2091" s="245"/>
      <c r="AO2091" s="245"/>
      <c r="AP2091" s="245"/>
    </row>
    <row r="2092" spans="1:42" s="167" customFormat="1" thickTop="1" thickBot="1" x14ac:dyDescent="0.25">
      <c r="A2092" s="242"/>
      <c r="B2092" s="184"/>
      <c r="C2092" s="235"/>
      <c r="D2092" s="235"/>
      <c r="E2092" s="243"/>
      <c r="I2092" s="235"/>
      <c r="J2092" s="244"/>
      <c r="L2092" s="182"/>
      <c r="M2092" s="235"/>
      <c r="N2092" s="246"/>
      <c r="O2092" s="246"/>
      <c r="P2092" s="247"/>
      <c r="R2092" s="248"/>
      <c r="Y2092" s="249"/>
      <c r="Z2092" s="250"/>
      <c r="AB2092" s="251"/>
      <c r="AD2092" s="251"/>
      <c r="AF2092" s="251"/>
      <c r="AI2092" s="235"/>
      <c r="AN2092" s="245"/>
      <c r="AO2092" s="245"/>
      <c r="AP2092" s="245"/>
    </row>
    <row r="2093" spans="1:42" s="167" customFormat="1" thickTop="1" thickBot="1" x14ac:dyDescent="0.25">
      <c r="A2093" s="242"/>
      <c r="B2093" s="184"/>
      <c r="C2093" s="235"/>
      <c r="D2093" s="235"/>
      <c r="E2093" s="243"/>
      <c r="I2093" s="235"/>
      <c r="J2093" s="244"/>
      <c r="L2093" s="182"/>
      <c r="M2093" s="235"/>
      <c r="N2093" s="246"/>
      <c r="O2093" s="246"/>
      <c r="P2093" s="247"/>
      <c r="R2093" s="248"/>
      <c r="Y2093" s="249"/>
      <c r="Z2093" s="250"/>
      <c r="AB2093" s="251"/>
      <c r="AD2093" s="251"/>
      <c r="AF2093" s="251"/>
      <c r="AI2093" s="235"/>
      <c r="AN2093" s="245"/>
      <c r="AO2093" s="245"/>
      <c r="AP2093" s="245"/>
    </row>
    <row r="2094" spans="1:42" s="167" customFormat="1" thickTop="1" thickBot="1" x14ac:dyDescent="0.25">
      <c r="A2094" s="242"/>
      <c r="B2094" s="184"/>
      <c r="C2094" s="235"/>
      <c r="D2094" s="235"/>
      <c r="E2094" s="243"/>
      <c r="I2094" s="235"/>
      <c r="J2094" s="244"/>
      <c r="L2094" s="182"/>
      <c r="M2094" s="235"/>
      <c r="N2094" s="246"/>
      <c r="O2094" s="246"/>
      <c r="P2094" s="247"/>
      <c r="R2094" s="248"/>
      <c r="Y2094" s="249"/>
      <c r="Z2094" s="250"/>
      <c r="AB2094" s="251"/>
      <c r="AD2094" s="251"/>
      <c r="AF2094" s="251"/>
      <c r="AI2094" s="235"/>
      <c r="AN2094" s="245"/>
      <c r="AO2094" s="245"/>
      <c r="AP2094" s="245"/>
    </row>
    <row r="2095" spans="1:42" s="167" customFormat="1" thickTop="1" thickBot="1" x14ac:dyDescent="0.25">
      <c r="A2095" s="242"/>
      <c r="B2095" s="184"/>
      <c r="C2095" s="235"/>
      <c r="D2095" s="235"/>
      <c r="E2095" s="243"/>
      <c r="I2095" s="235"/>
      <c r="J2095" s="244"/>
      <c r="L2095" s="182"/>
      <c r="M2095" s="235"/>
      <c r="N2095" s="246"/>
      <c r="O2095" s="246"/>
      <c r="P2095" s="247"/>
      <c r="R2095" s="248"/>
      <c r="Y2095" s="249"/>
      <c r="Z2095" s="250"/>
      <c r="AB2095" s="251"/>
      <c r="AD2095" s="251"/>
      <c r="AF2095" s="251"/>
      <c r="AI2095" s="235"/>
      <c r="AN2095" s="245"/>
      <c r="AO2095" s="245"/>
      <c r="AP2095" s="245"/>
    </row>
    <row r="2096" spans="1:42" s="167" customFormat="1" thickTop="1" thickBot="1" x14ac:dyDescent="0.25">
      <c r="A2096" s="242"/>
      <c r="B2096" s="184"/>
      <c r="C2096" s="235"/>
      <c r="D2096" s="235"/>
      <c r="E2096" s="243"/>
      <c r="I2096" s="235"/>
      <c r="J2096" s="244"/>
      <c r="L2096" s="182"/>
      <c r="M2096" s="235"/>
      <c r="N2096" s="246"/>
      <c r="O2096" s="246"/>
      <c r="P2096" s="247"/>
      <c r="R2096" s="248"/>
      <c r="Y2096" s="249"/>
      <c r="Z2096" s="250"/>
      <c r="AB2096" s="251"/>
      <c r="AD2096" s="251"/>
      <c r="AF2096" s="251"/>
      <c r="AI2096" s="235"/>
      <c r="AN2096" s="245"/>
      <c r="AO2096" s="245"/>
      <c r="AP2096" s="245"/>
    </row>
    <row r="2097" spans="1:42" s="167" customFormat="1" thickTop="1" thickBot="1" x14ac:dyDescent="0.25">
      <c r="A2097" s="242"/>
      <c r="B2097" s="184"/>
      <c r="C2097" s="235"/>
      <c r="D2097" s="235"/>
      <c r="E2097" s="243"/>
      <c r="I2097" s="235"/>
      <c r="J2097" s="244"/>
      <c r="L2097" s="182"/>
      <c r="M2097" s="235"/>
      <c r="N2097" s="246"/>
      <c r="O2097" s="246"/>
      <c r="P2097" s="247"/>
      <c r="R2097" s="248"/>
      <c r="Y2097" s="249"/>
      <c r="Z2097" s="250"/>
      <c r="AB2097" s="251"/>
      <c r="AD2097" s="251"/>
      <c r="AF2097" s="251"/>
      <c r="AI2097" s="235"/>
      <c r="AN2097" s="245"/>
      <c r="AO2097" s="245"/>
      <c r="AP2097" s="245"/>
    </row>
    <row r="2098" spans="1:42" s="167" customFormat="1" thickTop="1" thickBot="1" x14ac:dyDescent="0.25">
      <c r="A2098" s="242"/>
      <c r="B2098" s="184"/>
      <c r="C2098" s="235"/>
      <c r="D2098" s="235"/>
      <c r="E2098" s="243"/>
      <c r="I2098" s="235"/>
      <c r="J2098" s="244"/>
      <c r="L2098" s="182"/>
      <c r="M2098" s="235"/>
      <c r="N2098" s="246"/>
      <c r="O2098" s="246"/>
      <c r="P2098" s="247"/>
      <c r="R2098" s="248"/>
      <c r="Y2098" s="249"/>
      <c r="Z2098" s="250"/>
      <c r="AB2098" s="251"/>
      <c r="AD2098" s="251"/>
      <c r="AF2098" s="251"/>
      <c r="AI2098" s="235"/>
      <c r="AN2098" s="245"/>
      <c r="AO2098" s="245"/>
      <c r="AP2098" s="245"/>
    </row>
    <row r="2099" spans="1:42" s="167" customFormat="1" thickTop="1" thickBot="1" x14ac:dyDescent="0.25">
      <c r="A2099" s="242"/>
      <c r="B2099" s="184"/>
      <c r="C2099" s="235"/>
      <c r="D2099" s="235"/>
      <c r="E2099" s="243"/>
      <c r="I2099" s="235"/>
      <c r="J2099" s="244"/>
      <c r="L2099" s="182"/>
      <c r="M2099" s="235"/>
      <c r="N2099" s="246"/>
      <c r="O2099" s="246"/>
      <c r="P2099" s="247"/>
      <c r="R2099" s="248"/>
      <c r="Y2099" s="249"/>
      <c r="Z2099" s="250"/>
      <c r="AB2099" s="251"/>
      <c r="AD2099" s="251"/>
      <c r="AF2099" s="251"/>
      <c r="AI2099" s="235"/>
      <c r="AN2099" s="245"/>
      <c r="AO2099" s="245"/>
      <c r="AP2099" s="245"/>
    </row>
    <row r="2100" spans="1:42" s="167" customFormat="1" thickTop="1" thickBot="1" x14ac:dyDescent="0.25">
      <c r="A2100" s="242"/>
      <c r="B2100" s="184"/>
      <c r="C2100" s="235"/>
      <c r="D2100" s="235"/>
      <c r="E2100" s="243"/>
      <c r="I2100" s="235"/>
      <c r="J2100" s="244"/>
      <c r="L2100" s="182"/>
      <c r="M2100" s="235"/>
      <c r="N2100" s="246"/>
      <c r="O2100" s="246"/>
      <c r="P2100" s="247"/>
      <c r="R2100" s="248"/>
      <c r="Y2100" s="249"/>
      <c r="Z2100" s="250"/>
      <c r="AB2100" s="251"/>
      <c r="AD2100" s="251"/>
      <c r="AF2100" s="251"/>
      <c r="AI2100" s="235"/>
      <c r="AN2100" s="245"/>
      <c r="AO2100" s="245"/>
      <c r="AP2100" s="245"/>
    </row>
    <row r="2101" spans="1:42" s="167" customFormat="1" thickTop="1" thickBot="1" x14ac:dyDescent="0.25">
      <c r="A2101" s="242"/>
      <c r="B2101" s="184"/>
      <c r="C2101" s="235"/>
      <c r="D2101" s="235"/>
      <c r="E2101" s="243"/>
      <c r="I2101" s="235"/>
      <c r="J2101" s="244"/>
      <c r="L2101" s="182"/>
      <c r="M2101" s="235"/>
      <c r="N2101" s="246"/>
      <c r="O2101" s="246"/>
      <c r="P2101" s="247"/>
      <c r="R2101" s="248"/>
      <c r="Y2101" s="249"/>
      <c r="Z2101" s="250"/>
      <c r="AB2101" s="251"/>
      <c r="AD2101" s="251"/>
      <c r="AF2101" s="251"/>
      <c r="AI2101" s="235"/>
      <c r="AN2101" s="245"/>
      <c r="AO2101" s="245"/>
      <c r="AP2101" s="245"/>
    </row>
    <row r="2102" spans="1:42" s="167" customFormat="1" thickTop="1" thickBot="1" x14ac:dyDescent="0.25">
      <c r="A2102" s="242"/>
      <c r="B2102" s="184"/>
      <c r="C2102" s="235"/>
      <c r="D2102" s="235"/>
      <c r="E2102" s="243"/>
      <c r="I2102" s="235"/>
      <c r="J2102" s="244"/>
      <c r="L2102" s="182"/>
      <c r="M2102" s="235"/>
      <c r="N2102" s="246"/>
      <c r="O2102" s="246"/>
      <c r="P2102" s="247"/>
      <c r="R2102" s="248"/>
      <c r="Y2102" s="249"/>
      <c r="Z2102" s="250"/>
      <c r="AB2102" s="251"/>
      <c r="AD2102" s="251"/>
      <c r="AF2102" s="251"/>
      <c r="AI2102" s="235"/>
      <c r="AN2102" s="245"/>
      <c r="AO2102" s="245"/>
      <c r="AP2102" s="245"/>
    </row>
    <row r="2103" spans="1:42" s="167" customFormat="1" thickTop="1" thickBot="1" x14ac:dyDescent="0.25">
      <c r="A2103" s="242"/>
      <c r="B2103" s="184"/>
      <c r="C2103" s="235"/>
      <c r="D2103" s="235"/>
      <c r="E2103" s="243"/>
      <c r="I2103" s="235"/>
      <c r="J2103" s="244"/>
      <c r="L2103" s="182"/>
      <c r="M2103" s="235"/>
      <c r="N2103" s="246"/>
      <c r="O2103" s="246"/>
      <c r="P2103" s="247"/>
      <c r="R2103" s="248"/>
      <c r="Y2103" s="249"/>
      <c r="Z2103" s="250"/>
      <c r="AB2103" s="251"/>
      <c r="AD2103" s="251"/>
      <c r="AF2103" s="251"/>
      <c r="AI2103" s="235"/>
      <c r="AN2103" s="245"/>
      <c r="AO2103" s="245"/>
      <c r="AP2103" s="245"/>
    </row>
    <row r="2104" spans="1:42" s="167" customFormat="1" thickTop="1" thickBot="1" x14ac:dyDescent="0.25">
      <c r="A2104" s="242"/>
      <c r="B2104" s="184"/>
      <c r="C2104" s="235"/>
      <c r="D2104" s="235"/>
      <c r="E2104" s="243"/>
      <c r="I2104" s="235"/>
      <c r="J2104" s="244"/>
      <c r="L2104" s="182"/>
      <c r="M2104" s="235"/>
      <c r="N2104" s="246"/>
      <c r="O2104" s="246"/>
      <c r="P2104" s="247"/>
      <c r="R2104" s="248"/>
      <c r="Y2104" s="249"/>
      <c r="Z2104" s="250"/>
      <c r="AB2104" s="251"/>
      <c r="AD2104" s="251"/>
      <c r="AF2104" s="251"/>
      <c r="AI2104" s="235"/>
      <c r="AN2104" s="245"/>
      <c r="AO2104" s="245"/>
      <c r="AP2104" s="245"/>
    </row>
    <row r="2105" spans="1:42" s="167" customFormat="1" thickTop="1" thickBot="1" x14ac:dyDescent="0.25">
      <c r="A2105" s="242"/>
      <c r="B2105" s="184"/>
      <c r="C2105" s="235"/>
      <c r="D2105" s="235"/>
      <c r="E2105" s="243"/>
      <c r="I2105" s="235"/>
      <c r="J2105" s="244"/>
      <c r="L2105" s="182"/>
      <c r="M2105" s="235"/>
      <c r="N2105" s="246"/>
      <c r="O2105" s="246"/>
      <c r="P2105" s="247"/>
      <c r="R2105" s="248"/>
      <c r="Y2105" s="249"/>
      <c r="Z2105" s="250"/>
      <c r="AB2105" s="251"/>
      <c r="AD2105" s="251"/>
      <c r="AF2105" s="251"/>
      <c r="AI2105" s="235"/>
      <c r="AN2105" s="245"/>
      <c r="AO2105" s="245"/>
      <c r="AP2105" s="245"/>
    </row>
    <row r="2106" spans="1:42" s="167" customFormat="1" thickTop="1" thickBot="1" x14ac:dyDescent="0.25">
      <c r="A2106" s="242"/>
      <c r="B2106" s="184"/>
      <c r="C2106" s="235"/>
      <c r="D2106" s="235"/>
      <c r="E2106" s="243"/>
      <c r="I2106" s="235"/>
      <c r="J2106" s="244"/>
      <c r="L2106" s="182"/>
      <c r="M2106" s="235"/>
      <c r="N2106" s="246"/>
      <c r="O2106" s="246"/>
      <c r="P2106" s="247"/>
      <c r="R2106" s="248"/>
      <c r="Y2106" s="249"/>
      <c r="Z2106" s="250"/>
      <c r="AB2106" s="251"/>
      <c r="AD2106" s="251"/>
      <c r="AF2106" s="251"/>
      <c r="AI2106" s="235"/>
      <c r="AN2106" s="245"/>
      <c r="AO2106" s="245"/>
      <c r="AP2106" s="245"/>
    </row>
    <row r="2107" spans="1:42" s="167" customFormat="1" thickTop="1" thickBot="1" x14ac:dyDescent="0.25">
      <c r="A2107" s="242"/>
      <c r="B2107" s="184"/>
      <c r="C2107" s="235"/>
      <c r="D2107" s="235"/>
      <c r="E2107" s="243"/>
      <c r="I2107" s="235"/>
      <c r="J2107" s="244"/>
      <c r="L2107" s="182"/>
      <c r="M2107" s="235"/>
      <c r="N2107" s="246"/>
      <c r="O2107" s="246"/>
      <c r="P2107" s="247"/>
      <c r="R2107" s="248"/>
      <c r="Y2107" s="249"/>
      <c r="Z2107" s="250"/>
      <c r="AB2107" s="251"/>
      <c r="AD2107" s="251"/>
      <c r="AF2107" s="251"/>
      <c r="AI2107" s="235"/>
      <c r="AN2107" s="245"/>
      <c r="AO2107" s="245"/>
      <c r="AP2107" s="245"/>
    </row>
    <row r="2108" spans="1:42" s="167" customFormat="1" thickTop="1" thickBot="1" x14ac:dyDescent="0.25">
      <c r="A2108" s="242"/>
      <c r="B2108" s="184"/>
      <c r="C2108" s="235"/>
      <c r="D2108" s="235"/>
      <c r="E2108" s="243"/>
      <c r="I2108" s="235"/>
      <c r="J2108" s="244"/>
      <c r="L2108" s="182"/>
      <c r="M2108" s="235"/>
      <c r="N2108" s="246"/>
      <c r="O2108" s="246"/>
      <c r="P2108" s="247"/>
      <c r="R2108" s="248"/>
      <c r="Y2108" s="249"/>
      <c r="Z2108" s="250"/>
      <c r="AB2108" s="251"/>
      <c r="AD2108" s="251"/>
      <c r="AF2108" s="251"/>
      <c r="AI2108" s="235"/>
      <c r="AN2108" s="245"/>
      <c r="AO2108" s="245"/>
      <c r="AP2108" s="245"/>
    </row>
    <row r="2109" spans="1:42" s="167" customFormat="1" thickTop="1" thickBot="1" x14ac:dyDescent="0.25">
      <c r="A2109" s="242"/>
      <c r="B2109" s="184"/>
      <c r="C2109" s="235"/>
      <c r="D2109" s="235"/>
      <c r="E2109" s="243"/>
      <c r="I2109" s="235"/>
      <c r="J2109" s="244"/>
      <c r="L2109" s="182"/>
      <c r="M2109" s="235"/>
      <c r="N2109" s="246"/>
      <c r="O2109" s="246"/>
      <c r="P2109" s="247"/>
      <c r="R2109" s="248"/>
      <c r="Y2109" s="249"/>
      <c r="Z2109" s="250"/>
      <c r="AB2109" s="251"/>
      <c r="AD2109" s="251"/>
      <c r="AF2109" s="251"/>
      <c r="AI2109" s="235"/>
      <c r="AN2109" s="245"/>
      <c r="AO2109" s="245"/>
      <c r="AP2109" s="245"/>
    </row>
    <row r="2110" spans="1:42" s="167" customFormat="1" thickTop="1" thickBot="1" x14ac:dyDescent="0.25">
      <c r="A2110" s="242"/>
      <c r="B2110" s="184"/>
      <c r="C2110" s="235"/>
      <c r="D2110" s="235"/>
      <c r="E2110" s="243"/>
      <c r="I2110" s="235"/>
      <c r="J2110" s="244"/>
      <c r="L2110" s="182"/>
      <c r="M2110" s="235"/>
      <c r="N2110" s="246"/>
      <c r="O2110" s="246"/>
      <c r="P2110" s="247"/>
      <c r="R2110" s="248"/>
      <c r="Y2110" s="249"/>
      <c r="Z2110" s="250"/>
      <c r="AB2110" s="251"/>
      <c r="AD2110" s="251"/>
      <c r="AF2110" s="251"/>
      <c r="AI2110" s="235"/>
      <c r="AN2110" s="245"/>
      <c r="AO2110" s="245"/>
      <c r="AP2110" s="245"/>
    </row>
    <row r="2111" spans="1:42" s="167" customFormat="1" thickTop="1" thickBot="1" x14ac:dyDescent="0.25">
      <c r="A2111" s="242"/>
      <c r="B2111" s="184"/>
      <c r="C2111" s="235"/>
      <c r="D2111" s="235"/>
      <c r="E2111" s="243"/>
      <c r="I2111" s="235"/>
      <c r="J2111" s="244"/>
      <c r="L2111" s="182"/>
      <c r="M2111" s="235"/>
      <c r="N2111" s="246"/>
      <c r="O2111" s="246"/>
      <c r="P2111" s="247"/>
      <c r="R2111" s="248"/>
      <c r="Y2111" s="249"/>
      <c r="Z2111" s="250"/>
      <c r="AB2111" s="251"/>
      <c r="AD2111" s="251"/>
      <c r="AF2111" s="251"/>
      <c r="AI2111" s="235"/>
      <c r="AN2111" s="245"/>
      <c r="AO2111" s="245"/>
      <c r="AP2111" s="245"/>
    </row>
    <row r="2112" spans="1:42" s="167" customFormat="1" thickTop="1" thickBot="1" x14ac:dyDescent="0.25">
      <c r="A2112" s="242"/>
      <c r="B2112" s="184"/>
      <c r="C2112" s="235"/>
      <c r="D2112" s="235"/>
      <c r="E2112" s="243"/>
      <c r="I2112" s="235"/>
      <c r="J2112" s="244"/>
      <c r="L2112" s="182"/>
      <c r="M2112" s="235"/>
      <c r="N2112" s="246"/>
      <c r="O2112" s="246"/>
      <c r="P2112" s="247"/>
      <c r="R2112" s="248"/>
      <c r="Y2112" s="249"/>
      <c r="Z2112" s="250"/>
      <c r="AB2112" s="251"/>
      <c r="AD2112" s="251"/>
      <c r="AF2112" s="251"/>
      <c r="AI2112" s="235"/>
      <c r="AN2112" s="245"/>
      <c r="AO2112" s="245"/>
      <c r="AP2112" s="245"/>
    </row>
    <row r="2113" spans="1:42" s="167" customFormat="1" thickTop="1" thickBot="1" x14ac:dyDescent="0.25">
      <c r="A2113" s="242"/>
      <c r="B2113" s="184"/>
      <c r="C2113" s="235"/>
      <c r="D2113" s="235"/>
      <c r="E2113" s="243"/>
      <c r="I2113" s="235"/>
      <c r="J2113" s="244"/>
      <c r="L2113" s="182"/>
      <c r="M2113" s="235"/>
      <c r="N2113" s="246"/>
      <c r="O2113" s="246"/>
      <c r="P2113" s="247"/>
      <c r="R2113" s="248"/>
      <c r="Y2113" s="249"/>
      <c r="Z2113" s="250"/>
      <c r="AB2113" s="251"/>
      <c r="AD2113" s="251"/>
      <c r="AF2113" s="251"/>
      <c r="AI2113" s="235"/>
      <c r="AN2113" s="245"/>
      <c r="AO2113" s="245"/>
      <c r="AP2113" s="245"/>
    </row>
    <row r="2114" spans="1:42" s="167" customFormat="1" thickTop="1" thickBot="1" x14ac:dyDescent="0.25">
      <c r="A2114" s="242"/>
      <c r="B2114" s="184"/>
      <c r="C2114" s="235"/>
      <c r="D2114" s="235"/>
      <c r="E2114" s="243"/>
      <c r="I2114" s="235"/>
      <c r="J2114" s="244"/>
      <c r="L2114" s="182"/>
      <c r="M2114" s="235"/>
      <c r="N2114" s="246"/>
      <c r="O2114" s="246"/>
      <c r="P2114" s="247"/>
      <c r="R2114" s="248"/>
      <c r="Y2114" s="249"/>
      <c r="Z2114" s="250"/>
      <c r="AB2114" s="251"/>
      <c r="AD2114" s="251"/>
      <c r="AF2114" s="251"/>
      <c r="AI2114" s="235"/>
      <c r="AN2114" s="245"/>
      <c r="AO2114" s="245"/>
      <c r="AP2114" s="245"/>
    </row>
    <row r="2115" spans="1:42" s="167" customFormat="1" thickTop="1" thickBot="1" x14ac:dyDescent="0.25">
      <c r="A2115" s="242"/>
      <c r="B2115" s="184"/>
      <c r="C2115" s="235"/>
      <c r="D2115" s="235"/>
      <c r="E2115" s="243"/>
      <c r="I2115" s="235"/>
      <c r="J2115" s="244"/>
      <c r="L2115" s="182"/>
      <c r="M2115" s="235"/>
      <c r="N2115" s="246"/>
      <c r="O2115" s="246"/>
      <c r="P2115" s="247"/>
      <c r="R2115" s="248"/>
      <c r="Y2115" s="249"/>
      <c r="Z2115" s="250"/>
      <c r="AB2115" s="251"/>
      <c r="AD2115" s="251"/>
      <c r="AF2115" s="251"/>
      <c r="AI2115" s="235"/>
      <c r="AN2115" s="245"/>
      <c r="AO2115" s="245"/>
      <c r="AP2115" s="245"/>
    </row>
    <row r="2116" spans="1:42" s="167" customFormat="1" thickTop="1" thickBot="1" x14ac:dyDescent="0.25">
      <c r="A2116" s="242"/>
      <c r="B2116" s="184"/>
      <c r="C2116" s="235"/>
      <c r="D2116" s="235"/>
      <c r="E2116" s="243"/>
      <c r="I2116" s="235"/>
      <c r="J2116" s="244"/>
      <c r="L2116" s="182"/>
      <c r="M2116" s="235"/>
      <c r="N2116" s="246"/>
      <c r="O2116" s="246"/>
      <c r="P2116" s="247"/>
      <c r="R2116" s="248"/>
      <c r="Y2116" s="249"/>
      <c r="Z2116" s="250"/>
      <c r="AB2116" s="251"/>
      <c r="AD2116" s="251"/>
      <c r="AF2116" s="251"/>
      <c r="AI2116" s="235"/>
      <c r="AN2116" s="245"/>
      <c r="AO2116" s="245"/>
      <c r="AP2116" s="245"/>
    </row>
    <row r="2117" spans="1:42" s="167" customFormat="1" thickTop="1" thickBot="1" x14ac:dyDescent="0.25">
      <c r="A2117" s="242"/>
      <c r="B2117" s="184"/>
      <c r="C2117" s="235"/>
      <c r="D2117" s="235"/>
      <c r="E2117" s="243"/>
      <c r="I2117" s="235"/>
      <c r="J2117" s="244"/>
      <c r="L2117" s="182"/>
      <c r="M2117" s="235"/>
      <c r="N2117" s="246"/>
      <c r="O2117" s="246"/>
      <c r="P2117" s="247"/>
      <c r="R2117" s="248"/>
      <c r="Y2117" s="249"/>
      <c r="Z2117" s="250"/>
      <c r="AB2117" s="251"/>
      <c r="AD2117" s="251"/>
      <c r="AF2117" s="251"/>
      <c r="AI2117" s="235"/>
      <c r="AN2117" s="245"/>
      <c r="AO2117" s="245"/>
      <c r="AP2117" s="245"/>
    </row>
    <row r="2118" spans="1:42" s="167" customFormat="1" thickTop="1" thickBot="1" x14ac:dyDescent="0.25">
      <c r="A2118" s="242"/>
      <c r="B2118" s="184"/>
      <c r="C2118" s="235"/>
      <c r="D2118" s="235"/>
      <c r="E2118" s="243"/>
      <c r="I2118" s="235"/>
      <c r="J2118" s="244"/>
      <c r="L2118" s="182"/>
      <c r="M2118" s="235"/>
      <c r="N2118" s="246"/>
      <c r="O2118" s="246"/>
      <c r="P2118" s="247"/>
      <c r="R2118" s="248"/>
      <c r="Y2118" s="249"/>
      <c r="Z2118" s="250"/>
      <c r="AB2118" s="251"/>
      <c r="AD2118" s="251"/>
      <c r="AF2118" s="251"/>
      <c r="AI2118" s="235"/>
      <c r="AN2118" s="245"/>
      <c r="AO2118" s="245"/>
      <c r="AP2118" s="245"/>
    </row>
    <row r="2119" spans="1:42" s="167" customFormat="1" thickTop="1" thickBot="1" x14ac:dyDescent="0.25">
      <c r="A2119" s="242"/>
      <c r="B2119" s="184"/>
      <c r="C2119" s="235"/>
      <c r="D2119" s="235"/>
      <c r="E2119" s="243"/>
      <c r="I2119" s="235"/>
      <c r="J2119" s="244"/>
      <c r="L2119" s="182"/>
      <c r="M2119" s="235"/>
      <c r="N2119" s="246"/>
      <c r="O2119" s="246"/>
      <c r="P2119" s="247"/>
      <c r="R2119" s="248"/>
      <c r="Y2119" s="249"/>
      <c r="Z2119" s="250"/>
      <c r="AB2119" s="251"/>
      <c r="AD2119" s="251"/>
      <c r="AF2119" s="251"/>
      <c r="AI2119" s="235"/>
      <c r="AN2119" s="245"/>
      <c r="AO2119" s="245"/>
      <c r="AP2119" s="245"/>
    </row>
    <row r="2120" spans="1:42" s="167" customFormat="1" thickTop="1" thickBot="1" x14ac:dyDescent="0.25">
      <c r="A2120" s="242"/>
      <c r="B2120" s="184"/>
      <c r="C2120" s="235"/>
      <c r="D2120" s="235"/>
      <c r="E2120" s="243"/>
      <c r="I2120" s="235"/>
      <c r="J2120" s="244"/>
      <c r="L2120" s="182"/>
      <c r="M2120" s="235"/>
      <c r="N2120" s="246"/>
      <c r="O2120" s="246"/>
      <c r="P2120" s="247"/>
      <c r="R2120" s="248"/>
      <c r="Y2120" s="249"/>
      <c r="Z2120" s="250"/>
      <c r="AB2120" s="251"/>
      <c r="AD2120" s="251"/>
      <c r="AF2120" s="251"/>
      <c r="AI2120" s="235"/>
      <c r="AN2120" s="245"/>
      <c r="AO2120" s="245"/>
      <c r="AP2120" s="245"/>
    </row>
    <row r="2121" spans="1:42" s="167" customFormat="1" thickTop="1" thickBot="1" x14ac:dyDescent="0.25">
      <c r="A2121" s="242"/>
      <c r="B2121" s="184"/>
      <c r="C2121" s="235"/>
      <c r="D2121" s="235"/>
      <c r="E2121" s="243"/>
      <c r="I2121" s="235"/>
      <c r="J2121" s="244"/>
      <c r="L2121" s="182"/>
      <c r="M2121" s="235"/>
      <c r="N2121" s="246"/>
      <c r="O2121" s="246"/>
      <c r="P2121" s="247"/>
      <c r="R2121" s="248"/>
      <c r="Y2121" s="249"/>
      <c r="Z2121" s="250"/>
      <c r="AB2121" s="251"/>
      <c r="AD2121" s="251"/>
      <c r="AF2121" s="251"/>
      <c r="AI2121" s="235"/>
      <c r="AN2121" s="245"/>
      <c r="AO2121" s="245"/>
      <c r="AP2121" s="245"/>
    </row>
    <row r="2122" spans="1:42" s="167" customFormat="1" thickTop="1" thickBot="1" x14ac:dyDescent="0.25">
      <c r="A2122" s="242"/>
      <c r="B2122" s="184"/>
      <c r="C2122" s="235"/>
      <c r="D2122" s="235"/>
      <c r="E2122" s="243"/>
      <c r="I2122" s="235"/>
      <c r="J2122" s="244"/>
      <c r="L2122" s="182"/>
      <c r="M2122" s="235"/>
      <c r="N2122" s="246"/>
      <c r="O2122" s="246"/>
      <c r="P2122" s="247"/>
      <c r="R2122" s="248"/>
      <c r="Y2122" s="249"/>
      <c r="Z2122" s="250"/>
      <c r="AB2122" s="251"/>
      <c r="AD2122" s="251"/>
      <c r="AF2122" s="251"/>
      <c r="AI2122" s="235"/>
      <c r="AN2122" s="245"/>
      <c r="AO2122" s="245"/>
      <c r="AP2122" s="245"/>
    </row>
    <row r="2123" spans="1:42" s="167" customFormat="1" thickTop="1" thickBot="1" x14ac:dyDescent="0.25">
      <c r="A2123" s="242"/>
      <c r="B2123" s="184"/>
      <c r="C2123" s="235"/>
      <c r="D2123" s="235"/>
      <c r="E2123" s="243"/>
      <c r="I2123" s="235"/>
      <c r="J2123" s="244"/>
      <c r="L2123" s="182"/>
      <c r="M2123" s="235"/>
      <c r="N2123" s="246"/>
      <c r="O2123" s="246"/>
      <c r="P2123" s="247"/>
      <c r="R2123" s="248"/>
      <c r="Y2123" s="249"/>
      <c r="Z2123" s="250"/>
      <c r="AB2123" s="251"/>
      <c r="AD2123" s="251"/>
      <c r="AF2123" s="251"/>
      <c r="AI2123" s="235"/>
      <c r="AN2123" s="245"/>
      <c r="AO2123" s="245"/>
      <c r="AP2123" s="245"/>
    </row>
    <row r="2124" spans="1:42" s="167" customFormat="1" thickTop="1" thickBot="1" x14ac:dyDescent="0.25">
      <c r="A2124" s="242"/>
      <c r="B2124" s="184"/>
      <c r="C2124" s="235"/>
      <c r="D2124" s="235"/>
      <c r="E2124" s="243"/>
      <c r="I2124" s="235"/>
      <c r="J2124" s="244"/>
      <c r="L2124" s="182"/>
      <c r="M2124" s="235"/>
      <c r="N2124" s="246"/>
      <c r="O2124" s="246"/>
      <c r="P2124" s="247"/>
      <c r="R2124" s="248"/>
      <c r="Y2124" s="249"/>
      <c r="Z2124" s="250"/>
      <c r="AB2124" s="251"/>
      <c r="AD2124" s="251"/>
      <c r="AF2124" s="251"/>
      <c r="AI2124" s="235"/>
      <c r="AN2124" s="245"/>
      <c r="AO2124" s="245"/>
      <c r="AP2124" s="245"/>
    </row>
    <row r="2125" spans="1:42" s="167" customFormat="1" thickTop="1" thickBot="1" x14ac:dyDescent="0.25">
      <c r="A2125" s="242"/>
      <c r="B2125" s="184"/>
      <c r="C2125" s="235"/>
      <c r="D2125" s="235"/>
      <c r="E2125" s="243"/>
      <c r="I2125" s="235"/>
      <c r="J2125" s="244"/>
      <c r="L2125" s="182"/>
      <c r="M2125" s="235"/>
      <c r="N2125" s="246"/>
      <c r="O2125" s="246"/>
      <c r="P2125" s="247"/>
      <c r="R2125" s="248"/>
      <c r="Y2125" s="249"/>
      <c r="Z2125" s="250"/>
      <c r="AB2125" s="251"/>
      <c r="AD2125" s="251"/>
      <c r="AF2125" s="251"/>
      <c r="AI2125" s="235"/>
      <c r="AN2125" s="245"/>
      <c r="AO2125" s="245"/>
      <c r="AP2125" s="245"/>
    </row>
    <row r="2126" spans="1:42" s="167" customFormat="1" thickTop="1" thickBot="1" x14ac:dyDescent="0.25">
      <c r="A2126" s="242"/>
      <c r="B2126" s="184"/>
      <c r="C2126" s="235"/>
      <c r="D2126" s="235"/>
      <c r="E2126" s="243"/>
      <c r="I2126" s="235"/>
      <c r="J2126" s="244"/>
      <c r="L2126" s="182"/>
      <c r="M2126" s="235"/>
      <c r="N2126" s="246"/>
      <c r="O2126" s="246"/>
      <c r="P2126" s="247"/>
      <c r="R2126" s="248"/>
      <c r="Y2126" s="249"/>
      <c r="Z2126" s="250"/>
      <c r="AB2126" s="251"/>
      <c r="AD2126" s="251"/>
      <c r="AF2126" s="251"/>
      <c r="AI2126" s="235"/>
      <c r="AN2126" s="245"/>
      <c r="AO2126" s="245"/>
      <c r="AP2126" s="245"/>
    </row>
    <row r="2127" spans="1:42" s="167" customFormat="1" thickTop="1" thickBot="1" x14ac:dyDescent="0.25">
      <c r="A2127" s="242"/>
      <c r="B2127" s="184"/>
      <c r="C2127" s="235"/>
      <c r="D2127" s="235"/>
      <c r="E2127" s="243"/>
      <c r="I2127" s="235"/>
      <c r="J2127" s="244"/>
      <c r="L2127" s="182"/>
      <c r="M2127" s="235"/>
      <c r="N2127" s="246"/>
      <c r="O2127" s="246"/>
      <c r="P2127" s="247"/>
      <c r="R2127" s="248"/>
      <c r="Y2127" s="249"/>
      <c r="Z2127" s="250"/>
      <c r="AB2127" s="251"/>
      <c r="AD2127" s="251"/>
      <c r="AF2127" s="251"/>
      <c r="AI2127" s="235"/>
      <c r="AN2127" s="245"/>
      <c r="AO2127" s="245"/>
      <c r="AP2127" s="245"/>
    </row>
    <row r="2128" spans="1:42" s="167" customFormat="1" thickTop="1" thickBot="1" x14ac:dyDescent="0.25">
      <c r="A2128" s="242"/>
      <c r="B2128" s="184"/>
      <c r="C2128" s="235"/>
      <c r="D2128" s="235"/>
      <c r="E2128" s="243"/>
      <c r="I2128" s="235"/>
      <c r="J2128" s="244"/>
      <c r="L2128" s="182"/>
      <c r="M2128" s="235"/>
      <c r="N2128" s="246"/>
      <c r="O2128" s="246"/>
      <c r="P2128" s="247"/>
      <c r="R2128" s="248"/>
      <c r="Y2128" s="249"/>
      <c r="Z2128" s="250"/>
      <c r="AB2128" s="251"/>
      <c r="AD2128" s="251"/>
      <c r="AF2128" s="251"/>
      <c r="AI2128" s="235"/>
      <c r="AN2128" s="245"/>
      <c r="AO2128" s="245"/>
      <c r="AP2128" s="245"/>
    </row>
    <row r="2129" spans="1:42" s="167" customFormat="1" thickTop="1" thickBot="1" x14ac:dyDescent="0.25">
      <c r="A2129" s="242"/>
      <c r="B2129" s="184"/>
      <c r="C2129" s="235"/>
      <c r="D2129" s="235"/>
      <c r="E2129" s="243"/>
      <c r="I2129" s="235"/>
      <c r="J2129" s="244"/>
      <c r="L2129" s="182"/>
      <c r="M2129" s="235"/>
      <c r="N2129" s="246"/>
      <c r="O2129" s="246"/>
      <c r="P2129" s="247"/>
      <c r="R2129" s="248"/>
      <c r="Y2129" s="249"/>
      <c r="Z2129" s="250"/>
      <c r="AB2129" s="251"/>
      <c r="AD2129" s="251"/>
      <c r="AF2129" s="251"/>
      <c r="AI2129" s="235"/>
      <c r="AN2129" s="245"/>
      <c r="AO2129" s="245"/>
      <c r="AP2129" s="245"/>
    </row>
    <row r="2130" spans="1:42" s="167" customFormat="1" thickTop="1" thickBot="1" x14ac:dyDescent="0.25">
      <c r="A2130" s="242"/>
      <c r="B2130" s="184"/>
      <c r="C2130" s="235"/>
      <c r="D2130" s="235"/>
      <c r="E2130" s="243"/>
      <c r="I2130" s="235"/>
      <c r="J2130" s="244"/>
      <c r="L2130" s="182"/>
      <c r="M2130" s="235"/>
      <c r="N2130" s="246"/>
      <c r="O2130" s="246"/>
      <c r="P2130" s="247"/>
      <c r="R2130" s="248"/>
      <c r="Y2130" s="249"/>
      <c r="Z2130" s="250"/>
      <c r="AB2130" s="251"/>
      <c r="AD2130" s="251"/>
      <c r="AF2130" s="251"/>
      <c r="AI2130" s="235"/>
      <c r="AN2130" s="245"/>
      <c r="AO2130" s="245"/>
      <c r="AP2130" s="245"/>
    </row>
    <row r="2131" spans="1:42" s="167" customFormat="1" thickTop="1" thickBot="1" x14ac:dyDescent="0.25">
      <c r="A2131" s="242"/>
      <c r="B2131" s="184"/>
      <c r="C2131" s="235"/>
      <c r="D2131" s="235"/>
      <c r="E2131" s="243"/>
      <c r="I2131" s="235"/>
      <c r="J2131" s="244"/>
      <c r="L2131" s="182"/>
      <c r="M2131" s="235"/>
      <c r="N2131" s="246"/>
      <c r="O2131" s="246"/>
      <c r="P2131" s="247"/>
      <c r="R2131" s="248"/>
      <c r="Y2131" s="249"/>
      <c r="Z2131" s="250"/>
      <c r="AB2131" s="251"/>
      <c r="AD2131" s="251"/>
      <c r="AF2131" s="251"/>
      <c r="AI2131" s="235"/>
      <c r="AN2131" s="245"/>
      <c r="AO2131" s="245"/>
      <c r="AP2131" s="245"/>
    </row>
    <row r="2132" spans="1:42" s="167" customFormat="1" thickTop="1" thickBot="1" x14ac:dyDescent="0.25">
      <c r="A2132" s="242"/>
      <c r="B2132" s="184"/>
      <c r="C2132" s="235"/>
      <c r="D2132" s="235"/>
      <c r="E2132" s="243"/>
      <c r="I2132" s="235"/>
      <c r="J2132" s="244"/>
      <c r="L2132" s="182"/>
      <c r="M2132" s="235"/>
      <c r="N2132" s="246"/>
      <c r="O2132" s="246"/>
      <c r="P2132" s="247"/>
      <c r="R2132" s="248"/>
      <c r="Y2132" s="249"/>
      <c r="Z2132" s="250"/>
      <c r="AB2132" s="251"/>
      <c r="AD2132" s="251"/>
      <c r="AF2132" s="251"/>
      <c r="AI2132" s="235"/>
      <c r="AN2132" s="245"/>
      <c r="AO2132" s="245"/>
      <c r="AP2132" s="245"/>
    </row>
    <row r="2133" spans="1:42" s="167" customFormat="1" thickTop="1" thickBot="1" x14ac:dyDescent="0.25">
      <c r="A2133" s="242"/>
      <c r="B2133" s="184"/>
      <c r="C2133" s="235"/>
      <c r="D2133" s="235"/>
      <c r="E2133" s="243"/>
      <c r="I2133" s="235"/>
      <c r="J2133" s="244"/>
      <c r="L2133" s="182"/>
      <c r="M2133" s="235"/>
      <c r="N2133" s="246"/>
      <c r="O2133" s="246"/>
      <c r="P2133" s="247"/>
      <c r="R2133" s="248"/>
      <c r="Y2133" s="249"/>
      <c r="Z2133" s="250"/>
      <c r="AB2133" s="251"/>
      <c r="AD2133" s="251"/>
      <c r="AF2133" s="251"/>
      <c r="AI2133" s="235"/>
      <c r="AN2133" s="245"/>
      <c r="AO2133" s="245"/>
      <c r="AP2133" s="245"/>
    </row>
    <row r="2134" spans="1:42" s="167" customFormat="1" thickTop="1" thickBot="1" x14ac:dyDescent="0.25">
      <c r="A2134" s="242"/>
      <c r="B2134" s="184"/>
      <c r="C2134" s="235"/>
      <c r="D2134" s="235"/>
      <c r="E2134" s="243"/>
      <c r="I2134" s="235"/>
      <c r="J2134" s="244"/>
      <c r="L2134" s="182"/>
      <c r="M2134" s="235"/>
      <c r="N2134" s="246"/>
      <c r="O2134" s="246"/>
      <c r="P2134" s="247"/>
      <c r="R2134" s="248"/>
      <c r="Y2134" s="249"/>
      <c r="Z2134" s="250"/>
      <c r="AB2134" s="251"/>
      <c r="AD2134" s="251"/>
      <c r="AF2134" s="251"/>
      <c r="AI2134" s="235"/>
      <c r="AN2134" s="245"/>
      <c r="AO2134" s="245"/>
      <c r="AP2134" s="245"/>
    </row>
    <row r="2135" spans="1:42" s="167" customFormat="1" thickTop="1" thickBot="1" x14ac:dyDescent="0.25">
      <c r="A2135" s="242"/>
      <c r="B2135" s="184"/>
      <c r="C2135" s="235"/>
      <c r="D2135" s="235"/>
      <c r="E2135" s="243"/>
      <c r="I2135" s="235"/>
      <c r="J2135" s="244"/>
      <c r="L2135" s="182"/>
      <c r="M2135" s="235"/>
      <c r="N2135" s="246"/>
      <c r="O2135" s="246"/>
      <c r="P2135" s="247"/>
      <c r="R2135" s="248"/>
      <c r="Y2135" s="249"/>
      <c r="Z2135" s="250"/>
      <c r="AB2135" s="251"/>
      <c r="AD2135" s="251"/>
      <c r="AF2135" s="251"/>
      <c r="AI2135" s="235"/>
      <c r="AN2135" s="245"/>
      <c r="AO2135" s="245"/>
      <c r="AP2135" s="245"/>
    </row>
    <row r="2136" spans="1:42" s="167" customFormat="1" thickTop="1" thickBot="1" x14ac:dyDescent="0.25">
      <c r="A2136" s="242"/>
      <c r="B2136" s="184"/>
      <c r="C2136" s="235"/>
      <c r="D2136" s="235"/>
      <c r="E2136" s="243"/>
      <c r="I2136" s="235"/>
      <c r="J2136" s="244"/>
      <c r="L2136" s="182"/>
      <c r="M2136" s="235"/>
      <c r="N2136" s="246"/>
      <c r="O2136" s="246"/>
      <c r="P2136" s="247"/>
      <c r="R2136" s="248"/>
      <c r="Y2136" s="249"/>
      <c r="Z2136" s="250"/>
      <c r="AB2136" s="251"/>
      <c r="AD2136" s="251"/>
      <c r="AF2136" s="251"/>
      <c r="AI2136" s="235"/>
      <c r="AN2136" s="245"/>
      <c r="AO2136" s="245"/>
      <c r="AP2136" s="245"/>
    </row>
    <row r="2137" spans="1:42" s="167" customFormat="1" thickTop="1" thickBot="1" x14ac:dyDescent="0.25">
      <c r="A2137" s="242"/>
      <c r="B2137" s="184"/>
      <c r="C2137" s="235"/>
      <c r="D2137" s="235"/>
      <c r="E2137" s="243"/>
      <c r="I2137" s="235"/>
      <c r="J2137" s="244"/>
      <c r="L2137" s="182"/>
      <c r="M2137" s="235"/>
      <c r="N2137" s="246"/>
      <c r="O2137" s="246"/>
      <c r="P2137" s="247"/>
      <c r="R2137" s="248"/>
      <c r="Y2137" s="249"/>
      <c r="Z2137" s="250"/>
      <c r="AB2137" s="251"/>
      <c r="AD2137" s="251"/>
      <c r="AF2137" s="251"/>
      <c r="AI2137" s="235"/>
      <c r="AN2137" s="245"/>
      <c r="AO2137" s="245"/>
      <c r="AP2137" s="245"/>
    </row>
    <row r="2138" spans="1:42" s="167" customFormat="1" thickTop="1" thickBot="1" x14ac:dyDescent="0.25">
      <c r="A2138" s="242"/>
      <c r="B2138" s="184"/>
      <c r="C2138" s="235"/>
      <c r="D2138" s="235"/>
      <c r="E2138" s="243"/>
      <c r="I2138" s="235"/>
      <c r="J2138" s="244"/>
      <c r="L2138" s="182"/>
      <c r="M2138" s="235"/>
      <c r="N2138" s="246"/>
      <c r="O2138" s="246"/>
      <c r="P2138" s="247"/>
      <c r="R2138" s="248"/>
      <c r="Y2138" s="249"/>
      <c r="Z2138" s="250"/>
      <c r="AB2138" s="251"/>
      <c r="AD2138" s="251"/>
      <c r="AF2138" s="251"/>
      <c r="AI2138" s="235"/>
      <c r="AN2138" s="245"/>
      <c r="AO2138" s="245"/>
      <c r="AP2138" s="245"/>
    </row>
    <row r="2139" spans="1:42" s="167" customFormat="1" thickTop="1" thickBot="1" x14ac:dyDescent="0.25">
      <c r="A2139" s="242"/>
      <c r="B2139" s="184"/>
      <c r="C2139" s="235"/>
      <c r="D2139" s="235"/>
      <c r="E2139" s="243"/>
      <c r="I2139" s="235"/>
      <c r="J2139" s="244"/>
      <c r="L2139" s="182"/>
      <c r="M2139" s="235"/>
      <c r="N2139" s="246"/>
      <c r="O2139" s="246"/>
      <c r="P2139" s="247"/>
      <c r="R2139" s="248"/>
      <c r="Y2139" s="249"/>
      <c r="Z2139" s="250"/>
      <c r="AB2139" s="251"/>
      <c r="AD2139" s="251"/>
      <c r="AF2139" s="251"/>
      <c r="AI2139" s="235"/>
      <c r="AN2139" s="245"/>
      <c r="AO2139" s="245"/>
      <c r="AP2139" s="245"/>
    </row>
    <row r="2140" spans="1:42" s="167" customFormat="1" thickTop="1" thickBot="1" x14ac:dyDescent="0.25">
      <c r="A2140" s="242"/>
      <c r="B2140" s="184"/>
      <c r="C2140" s="235"/>
      <c r="D2140" s="235"/>
      <c r="E2140" s="243"/>
      <c r="I2140" s="235"/>
      <c r="J2140" s="244"/>
      <c r="L2140" s="182"/>
      <c r="M2140" s="235"/>
      <c r="N2140" s="246"/>
      <c r="O2140" s="246"/>
      <c r="P2140" s="247"/>
      <c r="R2140" s="248"/>
      <c r="Y2140" s="249"/>
      <c r="Z2140" s="250"/>
      <c r="AB2140" s="251"/>
      <c r="AD2140" s="251"/>
      <c r="AF2140" s="251"/>
      <c r="AI2140" s="235"/>
      <c r="AN2140" s="245"/>
      <c r="AO2140" s="245"/>
      <c r="AP2140" s="245"/>
    </row>
    <row r="2141" spans="1:42" s="167" customFormat="1" thickTop="1" thickBot="1" x14ac:dyDescent="0.25">
      <c r="A2141" s="242"/>
      <c r="B2141" s="184"/>
      <c r="C2141" s="235"/>
      <c r="D2141" s="235"/>
      <c r="E2141" s="243"/>
      <c r="I2141" s="235"/>
      <c r="J2141" s="244"/>
      <c r="L2141" s="182"/>
      <c r="M2141" s="235"/>
      <c r="N2141" s="246"/>
      <c r="O2141" s="246"/>
      <c r="P2141" s="247"/>
      <c r="R2141" s="248"/>
      <c r="Y2141" s="249"/>
      <c r="Z2141" s="250"/>
      <c r="AB2141" s="251"/>
      <c r="AD2141" s="251"/>
      <c r="AF2141" s="251"/>
      <c r="AI2141" s="235"/>
      <c r="AN2141" s="245"/>
      <c r="AO2141" s="245"/>
      <c r="AP2141" s="245"/>
    </row>
    <row r="2142" spans="1:42" s="167" customFormat="1" thickTop="1" thickBot="1" x14ac:dyDescent="0.25">
      <c r="A2142" s="242"/>
      <c r="B2142" s="184"/>
      <c r="C2142" s="235"/>
      <c r="D2142" s="235"/>
      <c r="E2142" s="243"/>
      <c r="I2142" s="235"/>
      <c r="J2142" s="244"/>
      <c r="L2142" s="182"/>
      <c r="M2142" s="235"/>
      <c r="N2142" s="246"/>
      <c r="O2142" s="246"/>
      <c r="P2142" s="247"/>
      <c r="R2142" s="248"/>
      <c r="Y2142" s="249"/>
      <c r="Z2142" s="250"/>
      <c r="AB2142" s="251"/>
      <c r="AD2142" s="251"/>
      <c r="AF2142" s="251"/>
      <c r="AI2142" s="235"/>
      <c r="AN2142" s="245"/>
      <c r="AO2142" s="245"/>
      <c r="AP2142" s="245"/>
    </row>
    <row r="2143" spans="1:42" s="167" customFormat="1" thickTop="1" thickBot="1" x14ac:dyDescent="0.25">
      <c r="A2143" s="242"/>
      <c r="B2143" s="184"/>
      <c r="C2143" s="235"/>
      <c r="D2143" s="235"/>
      <c r="E2143" s="243"/>
      <c r="I2143" s="235"/>
      <c r="J2143" s="244"/>
      <c r="L2143" s="182"/>
      <c r="M2143" s="235"/>
      <c r="N2143" s="246"/>
      <c r="O2143" s="246"/>
      <c r="P2143" s="247"/>
      <c r="R2143" s="248"/>
      <c r="Y2143" s="249"/>
      <c r="Z2143" s="250"/>
      <c r="AB2143" s="251"/>
      <c r="AD2143" s="251"/>
      <c r="AF2143" s="251"/>
      <c r="AI2143" s="235"/>
      <c r="AN2143" s="245"/>
      <c r="AO2143" s="245"/>
      <c r="AP2143" s="245"/>
    </row>
    <row r="2144" spans="1:42" s="167" customFormat="1" thickTop="1" thickBot="1" x14ac:dyDescent="0.25">
      <c r="A2144" s="242"/>
      <c r="B2144" s="184"/>
      <c r="C2144" s="235"/>
      <c r="D2144" s="235"/>
      <c r="E2144" s="243"/>
      <c r="I2144" s="235"/>
      <c r="J2144" s="244"/>
      <c r="L2144" s="182"/>
      <c r="M2144" s="235"/>
      <c r="N2144" s="246"/>
      <c r="O2144" s="246"/>
      <c r="P2144" s="247"/>
      <c r="R2144" s="248"/>
      <c r="Y2144" s="249"/>
      <c r="Z2144" s="250"/>
      <c r="AB2144" s="251"/>
      <c r="AD2144" s="251"/>
      <c r="AF2144" s="251"/>
      <c r="AI2144" s="235"/>
      <c r="AN2144" s="245"/>
      <c r="AO2144" s="245"/>
      <c r="AP2144" s="245"/>
    </row>
    <row r="2145" spans="1:42" s="167" customFormat="1" thickTop="1" thickBot="1" x14ac:dyDescent="0.25">
      <c r="A2145" s="242"/>
      <c r="B2145" s="184"/>
      <c r="C2145" s="235"/>
      <c r="D2145" s="235"/>
      <c r="E2145" s="243"/>
      <c r="I2145" s="235"/>
      <c r="J2145" s="244"/>
      <c r="L2145" s="182"/>
      <c r="M2145" s="235"/>
      <c r="N2145" s="246"/>
      <c r="O2145" s="246"/>
      <c r="P2145" s="247"/>
      <c r="R2145" s="248"/>
      <c r="Y2145" s="249"/>
      <c r="Z2145" s="250"/>
      <c r="AB2145" s="251"/>
      <c r="AD2145" s="251"/>
      <c r="AF2145" s="251"/>
      <c r="AI2145" s="235"/>
      <c r="AN2145" s="245"/>
      <c r="AO2145" s="245"/>
      <c r="AP2145" s="245"/>
    </row>
    <row r="2146" spans="1:42" s="167" customFormat="1" thickTop="1" thickBot="1" x14ac:dyDescent="0.25">
      <c r="A2146" s="242"/>
      <c r="B2146" s="184"/>
      <c r="C2146" s="235"/>
      <c r="D2146" s="235"/>
      <c r="E2146" s="243"/>
      <c r="I2146" s="235"/>
      <c r="J2146" s="244"/>
      <c r="L2146" s="182"/>
      <c r="M2146" s="235"/>
      <c r="N2146" s="246"/>
      <c r="O2146" s="246"/>
      <c r="P2146" s="247"/>
      <c r="R2146" s="248"/>
      <c r="Y2146" s="249"/>
      <c r="Z2146" s="250"/>
      <c r="AB2146" s="251"/>
      <c r="AD2146" s="251"/>
      <c r="AF2146" s="251"/>
      <c r="AI2146" s="235"/>
      <c r="AN2146" s="245"/>
      <c r="AO2146" s="245"/>
      <c r="AP2146" s="245"/>
    </row>
    <row r="2147" spans="1:42" s="167" customFormat="1" thickTop="1" thickBot="1" x14ac:dyDescent="0.25">
      <c r="A2147" s="242"/>
      <c r="B2147" s="184"/>
      <c r="C2147" s="235"/>
      <c r="D2147" s="235"/>
      <c r="E2147" s="243"/>
      <c r="I2147" s="235"/>
      <c r="J2147" s="244"/>
      <c r="L2147" s="182"/>
      <c r="M2147" s="235"/>
      <c r="N2147" s="246"/>
      <c r="O2147" s="246"/>
      <c r="P2147" s="247"/>
      <c r="R2147" s="248"/>
      <c r="Y2147" s="249"/>
      <c r="Z2147" s="250"/>
      <c r="AB2147" s="251"/>
      <c r="AD2147" s="251"/>
      <c r="AF2147" s="251"/>
      <c r="AI2147" s="235"/>
      <c r="AN2147" s="245"/>
      <c r="AO2147" s="245"/>
      <c r="AP2147" s="245"/>
    </row>
    <row r="2148" spans="1:42" s="167" customFormat="1" thickTop="1" thickBot="1" x14ac:dyDescent="0.25">
      <c r="A2148" s="242"/>
      <c r="B2148" s="184"/>
      <c r="C2148" s="235"/>
      <c r="D2148" s="235"/>
      <c r="E2148" s="243"/>
      <c r="I2148" s="235"/>
      <c r="J2148" s="244"/>
      <c r="L2148" s="182"/>
      <c r="M2148" s="235"/>
      <c r="N2148" s="246"/>
      <c r="O2148" s="246"/>
      <c r="P2148" s="247"/>
      <c r="R2148" s="248"/>
      <c r="Y2148" s="249"/>
      <c r="Z2148" s="250"/>
      <c r="AB2148" s="251"/>
      <c r="AD2148" s="251"/>
      <c r="AF2148" s="251"/>
      <c r="AI2148" s="235"/>
      <c r="AN2148" s="245"/>
      <c r="AO2148" s="245"/>
      <c r="AP2148" s="245"/>
    </row>
    <row r="2149" spans="1:42" s="167" customFormat="1" thickTop="1" thickBot="1" x14ac:dyDescent="0.25">
      <c r="A2149" s="242"/>
      <c r="B2149" s="184"/>
      <c r="C2149" s="235"/>
      <c r="D2149" s="235"/>
      <c r="E2149" s="243"/>
      <c r="I2149" s="235"/>
      <c r="J2149" s="244"/>
      <c r="L2149" s="182"/>
      <c r="M2149" s="235"/>
      <c r="N2149" s="246"/>
      <c r="O2149" s="246"/>
      <c r="P2149" s="247"/>
      <c r="R2149" s="248"/>
      <c r="Y2149" s="249"/>
      <c r="Z2149" s="250"/>
      <c r="AB2149" s="251"/>
      <c r="AD2149" s="251"/>
      <c r="AF2149" s="251"/>
      <c r="AI2149" s="235"/>
      <c r="AN2149" s="245"/>
      <c r="AO2149" s="245"/>
      <c r="AP2149" s="245"/>
    </row>
    <row r="2150" spans="1:42" s="167" customFormat="1" thickTop="1" thickBot="1" x14ac:dyDescent="0.25">
      <c r="A2150" s="242"/>
      <c r="B2150" s="184"/>
      <c r="C2150" s="235"/>
      <c r="D2150" s="235"/>
      <c r="E2150" s="243"/>
      <c r="I2150" s="235"/>
      <c r="J2150" s="244"/>
      <c r="L2150" s="182"/>
      <c r="M2150" s="235"/>
      <c r="N2150" s="246"/>
      <c r="O2150" s="246"/>
      <c r="P2150" s="247"/>
      <c r="R2150" s="248"/>
      <c r="Y2150" s="249"/>
      <c r="Z2150" s="250"/>
      <c r="AB2150" s="251"/>
      <c r="AD2150" s="251"/>
      <c r="AF2150" s="251"/>
      <c r="AI2150" s="235"/>
      <c r="AN2150" s="245"/>
      <c r="AO2150" s="245"/>
      <c r="AP2150" s="245"/>
    </row>
    <row r="2151" spans="1:42" s="167" customFormat="1" thickTop="1" thickBot="1" x14ac:dyDescent="0.25">
      <c r="A2151" s="242"/>
      <c r="B2151" s="184"/>
      <c r="C2151" s="235"/>
      <c r="D2151" s="235"/>
      <c r="E2151" s="243"/>
      <c r="I2151" s="235"/>
      <c r="J2151" s="244"/>
      <c r="L2151" s="182"/>
      <c r="M2151" s="235"/>
      <c r="N2151" s="246"/>
      <c r="O2151" s="246"/>
      <c r="P2151" s="247"/>
      <c r="R2151" s="248"/>
      <c r="Y2151" s="249"/>
      <c r="Z2151" s="250"/>
      <c r="AB2151" s="251"/>
      <c r="AD2151" s="251"/>
      <c r="AF2151" s="251"/>
      <c r="AI2151" s="235"/>
      <c r="AN2151" s="245"/>
      <c r="AO2151" s="245"/>
      <c r="AP2151" s="245"/>
    </row>
    <row r="2152" spans="1:42" s="167" customFormat="1" thickTop="1" thickBot="1" x14ac:dyDescent="0.25">
      <c r="A2152" s="242"/>
      <c r="B2152" s="184"/>
      <c r="C2152" s="235"/>
      <c r="D2152" s="235"/>
      <c r="E2152" s="243"/>
      <c r="I2152" s="235"/>
      <c r="J2152" s="244"/>
      <c r="L2152" s="182"/>
      <c r="M2152" s="235"/>
      <c r="N2152" s="246"/>
      <c r="O2152" s="246"/>
      <c r="P2152" s="247"/>
      <c r="R2152" s="248"/>
      <c r="Y2152" s="249"/>
      <c r="Z2152" s="250"/>
      <c r="AB2152" s="251"/>
      <c r="AD2152" s="251"/>
      <c r="AF2152" s="251"/>
      <c r="AI2152" s="235"/>
      <c r="AN2152" s="245"/>
      <c r="AO2152" s="245"/>
      <c r="AP2152" s="245"/>
    </row>
    <row r="2153" spans="1:42" s="167" customFormat="1" thickTop="1" thickBot="1" x14ac:dyDescent="0.25">
      <c r="A2153" s="242"/>
      <c r="B2153" s="184"/>
      <c r="C2153" s="235"/>
      <c r="D2153" s="235"/>
      <c r="E2153" s="243"/>
      <c r="I2153" s="235"/>
      <c r="J2153" s="244"/>
      <c r="L2153" s="182"/>
      <c r="M2153" s="235"/>
      <c r="N2153" s="246"/>
      <c r="O2153" s="246"/>
      <c r="P2153" s="247"/>
      <c r="R2153" s="248"/>
      <c r="Y2153" s="249"/>
      <c r="Z2153" s="250"/>
      <c r="AB2153" s="251"/>
      <c r="AD2153" s="251"/>
      <c r="AF2153" s="251"/>
      <c r="AI2153" s="235"/>
      <c r="AN2153" s="245"/>
      <c r="AO2153" s="245"/>
      <c r="AP2153" s="245"/>
    </row>
    <row r="2154" spans="1:42" s="167" customFormat="1" thickTop="1" thickBot="1" x14ac:dyDescent="0.25">
      <c r="A2154" s="242"/>
      <c r="B2154" s="184"/>
      <c r="C2154" s="235"/>
      <c r="D2154" s="235"/>
      <c r="E2154" s="243"/>
      <c r="I2154" s="235"/>
      <c r="J2154" s="244"/>
      <c r="L2154" s="182"/>
      <c r="M2154" s="235"/>
      <c r="N2154" s="246"/>
      <c r="O2154" s="246"/>
      <c r="P2154" s="247"/>
      <c r="R2154" s="248"/>
      <c r="Y2154" s="249"/>
      <c r="Z2154" s="250"/>
      <c r="AB2154" s="251"/>
      <c r="AD2154" s="251"/>
      <c r="AF2154" s="251"/>
      <c r="AI2154" s="235"/>
      <c r="AN2154" s="245"/>
      <c r="AO2154" s="245"/>
      <c r="AP2154" s="245"/>
    </row>
    <row r="2155" spans="1:42" s="167" customFormat="1" thickTop="1" thickBot="1" x14ac:dyDescent="0.25">
      <c r="A2155" s="242"/>
      <c r="B2155" s="184"/>
      <c r="C2155" s="235"/>
      <c r="D2155" s="235"/>
      <c r="E2155" s="243"/>
      <c r="I2155" s="235"/>
      <c r="J2155" s="244"/>
      <c r="L2155" s="182"/>
      <c r="M2155" s="235"/>
      <c r="N2155" s="246"/>
      <c r="O2155" s="246"/>
      <c r="P2155" s="247"/>
      <c r="R2155" s="248"/>
      <c r="Y2155" s="249"/>
      <c r="Z2155" s="250"/>
      <c r="AB2155" s="251"/>
      <c r="AD2155" s="251"/>
      <c r="AF2155" s="251"/>
      <c r="AI2155" s="235"/>
      <c r="AN2155" s="245"/>
      <c r="AO2155" s="245"/>
      <c r="AP2155" s="245"/>
    </row>
    <row r="2156" spans="1:42" s="167" customFormat="1" thickTop="1" thickBot="1" x14ac:dyDescent="0.25">
      <c r="A2156" s="242"/>
      <c r="B2156" s="184"/>
      <c r="C2156" s="235"/>
      <c r="D2156" s="235"/>
      <c r="E2156" s="243"/>
      <c r="I2156" s="235"/>
      <c r="J2156" s="244"/>
      <c r="L2156" s="182"/>
      <c r="M2156" s="235"/>
      <c r="N2156" s="246"/>
      <c r="O2156" s="246"/>
      <c r="P2156" s="247"/>
      <c r="R2156" s="248"/>
      <c r="Y2156" s="249"/>
      <c r="Z2156" s="250"/>
      <c r="AB2156" s="251"/>
      <c r="AD2156" s="251"/>
      <c r="AF2156" s="251"/>
      <c r="AI2156" s="235"/>
      <c r="AN2156" s="245"/>
      <c r="AO2156" s="245"/>
      <c r="AP2156" s="245"/>
    </row>
    <row r="2157" spans="1:42" s="167" customFormat="1" thickTop="1" thickBot="1" x14ac:dyDescent="0.25">
      <c r="A2157" s="242"/>
      <c r="B2157" s="184"/>
      <c r="C2157" s="235"/>
      <c r="D2157" s="235"/>
      <c r="E2157" s="243"/>
      <c r="I2157" s="235"/>
      <c r="J2157" s="244"/>
      <c r="L2157" s="182"/>
      <c r="M2157" s="235"/>
      <c r="N2157" s="246"/>
      <c r="O2157" s="246"/>
      <c r="P2157" s="247"/>
      <c r="R2157" s="248"/>
      <c r="Y2157" s="249"/>
      <c r="Z2157" s="250"/>
      <c r="AB2157" s="251"/>
      <c r="AD2157" s="251"/>
      <c r="AF2157" s="251"/>
      <c r="AI2157" s="235"/>
      <c r="AN2157" s="245"/>
      <c r="AO2157" s="245"/>
      <c r="AP2157" s="245"/>
    </row>
    <row r="2158" spans="1:42" s="167" customFormat="1" thickTop="1" thickBot="1" x14ac:dyDescent="0.25">
      <c r="A2158" s="242"/>
      <c r="B2158" s="184"/>
      <c r="C2158" s="235"/>
      <c r="D2158" s="235"/>
      <c r="E2158" s="243"/>
      <c r="I2158" s="235"/>
      <c r="J2158" s="244"/>
      <c r="L2158" s="182"/>
      <c r="M2158" s="235"/>
      <c r="N2158" s="246"/>
      <c r="O2158" s="246"/>
      <c r="P2158" s="247"/>
      <c r="R2158" s="248"/>
      <c r="Y2158" s="249"/>
      <c r="Z2158" s="250"/>
      <c r="AB2158" s="251"/>
      <c r="AD2158" s="251"/>
      <c r="AF2158" s="251"/>
      <c r="AI2158" s="235"/>
      <c r="AN2158" s="245"/>
      <c r="AO2158" s="245"/>
      <c r="AP2158" s="245"/>
    </row>
    <row r="2159" spans="1:42" s="167" customFormat="1" thickTop="1" thickBot="1" x14ac:dyDescent="0.25">
      <c r="A2159" s="242"/>
      <c r="B2159" s="184"/>
      <c r="C2159" s="235"/>
      <c r="D2159" s="235"/>
      <c r="E2159" s="243"/>
      <c r="I2159" s="235"/>
      <c r="J2159" s="244"/>
      <c r="L2159" s="182"/>
      <c r="M2159" s="235"/>
      <c r="N2159" s="246"/>
      <c r="O2159" s="246"/>
      <c r="P2159" s="247"/>
      <c r="R2159" s="248"/>
      <c r="Y2159" s="249"/>
      <c r="Z2159" s="250"/>
      <c r="AB2159" s="251"/>
      <c r="AD2159" s="251"/>
      <c r="AF2159" s="251"/>
      <c r="AI2159" s="235"/>
      <c r="AN2159" s="245"/>
      <c r="AO2159" s="245"/>
      <c r="AP2159" s="245"/>
    </row>
    <row r="2160" spans="1:42" s="167" customFormat="1" thickTop="1" thickBot="1" x14ac:dyDescent="0.25">
      <c r="A2160" s="242"/>
      <c r="B2160" s="184"/>
      <c r="C2160" s="235"/>
      <c r="D2160" s="235"/>
      <c r="E2160" s="243"/>
      <c r="I2160" s="235"/>
      <c r="J2160" s="244"/>
      <c r="L2160" s="182"/>
      <c r="M2160" s="235"/>
      <c r="N2160" s="246"/>
      <c r="O2160" s="246"/>
      <c r="P2160" s="247"/>
      <c r="R2160" s="248"/>
      <c r="Y2160" s="249"/>
      <c r="Z2160" s="250"/>
      <c r="AB2160" s="251"/>
      <c r="AD2160" s="251"/>
      <c r="AF2160" s="251"/>
      <c r="AI2160" s="235"/>
      <c r="AN2160" s="245"/>
      <c r="AO2160" s="245"/>
      <c r="AP2160" s="245"/>
    </row>
    <row r="2161" spans="1:42" s="167" customFormat="1" thickTop="1" thickBot="1" x14ac:dyDescent="0.25">
      <c r="A2161" s="242"/>
      <c r="B2161" s="184"/>
      <c r="C2161" s="235"/>
      <c r="D2161" s="235"/>
      <c r="E2161" s="243"/>
      <c r="I2161" s="235"/>
      <c r="J2161" s="244"/>
      <c r="L2161" s="182"/>
      <c r="M2161" s="235"/>
      <c r="N2161" s="246"/>
      <c r="O2161" s="246"/>
      <c r="P2161" s="247"/>
      <c r="R2161" s="248"/>
      <c r="Y2161" s="249"/>
      <c r="Z2161" s="250"/>
      <c r="AB2161" s="251"/>
      <c r="AD2161" s="251"/>
      <c r="AF2161" s="251"/>
      <c r="AI2161" s="235"/>
      <c r="AN2161" s="245"/>
      <c r="AO2161" s="245"/>
      <c r="AP2161" s="245"/>
    </row>
    <row r="2162" spans="1:42" s="167" customFormat="1" thickTop="1" thickBot="1" x14ac:dyDescent="0.25">
      <c r="A2162" s="242"/>
      <c r="B2162" s="184"/>
      <c r="C2162" s="235"/>
      <c r="D2162" s="235"/>
      <c r="E2162" s="243"/>
      <c r="I2162" s="235"/>
      <c r="J2162" s="244"/>
      <c r="L2162" s="182"/>
      <c r="M2162" s="235"/>
      <c r="N2162" s="246"/>
      <c r="O2162" s="246"/>
      <c r="P2162" s="247"/>
      <c r="R2162" s="248"/>
      <c r="Y2162" s="249"/>
      <c r="Z2162" s="250"/>
      <c r="AB2162" s="251"/>
      <c r="AD2162" s="251"/>
      <c r="AF2162" s="251"/>
      <c r="AI2162" s="235"/>
      <c r="AN2162" s="245"/>
      <c r="AO2162" s="245"/>
      <c r="AP2162" s="245"/>
    </row>
    <row r="2163" spans="1:42" s="167" customFormat="1" thickTop="1" thickBot="1" x14ac:dyDescent="0.25">
      <c r="A2163" s="242"/>
      <c r="B2163" s="184"/>
      <c r="C2163" s="235"/>
      <c r="D2163" s="235"/>
      <c r="E2163" s="243"/>
      <c r="I2163" s="235"/>
      <c r="J2163" s="244"/>
      <c r="L2163" s="182"/>
      <c r="M2163" s="235"/>
      <c r="N2163" s="246"/>
      <c r="O2163" s="246"/>
      <c r="P2163" s="247"/>
      <c r="R2163" s="248"/>
      <c r="Y2163" s="249"/>
      <c r="Z2163" s="250"/>
      <c r="AB2163" s="251"/>
      <c r="AD2163" s="251"/>
      <c r="AF2163" s="251"/>
      <c r="AI2163" s="235"/>
      <c r="AN2163" s="245"/>
      <c r="AO2163" s="245"/>
      <c r="AP2163" s="245"/>
    </row>
    <row r="2164" spans="1:42" s="167" customFormat="1" thickTop="1" thickBot="1" x14ac:dyDescent="0.25">
      <c r="A2164" s="242"/>
      <c r="B2164" s="184"/>
      <c r="C2164" s="235"/>
      <c r="D2164" s="235"/>
      <c r="E2164" s="243"/>
      <c r="I2164" s="235"/>
      <c r="J2164" s="244"/>
      <c r="L2164" s="182"/>
      <c r="M2164" s="235"/>
      <c r="N2164" s="246"/>
      <c r="O2164" s="246"/>
      <c r="P2164" s="247"/>
      <c r="R2164" s="248"/>
      <c r="Y2164" s="249"/>
      <c r="Z2164" s="250"/>
      <c r="AB2164" s="251"/>
      <c r="AD2164" s="251"/>
      <c r="AF2164" s="251"/>
      <c r="AI2164" s="235"/>
      <c r="AN2164" s="245"/>
      <c r="AO2164" s="245"/>
      <c r="AP2164" s="245"/>
    </row>
    <row r="2165" spans="1:42" s="167" customFormat="1" thickTop="1" thickBot="1" x14ac:dyDescent="0.25">
      <c r="A2165" s="242"/>
      <c r="B2165" s="184"/>
      <c r="C2165" s="235"/>
      <c r="D2165" s="235"/>
      <c r="E2165" s="243"/>
      <c r="I2165" s="235"/>
      <c r="J2165" s="244"/>
      <c r="L2165" s="182"/>
      <c r="M2165" s="235"/>
      <c r="N2165" s="246"/>
      <c r="O2165" s="246"/>
      <c r="P2165" s="247"/>
      <c r="R2165" s="248"/>
      <c r="Y2165" s="249"/>
      <c r="Z2165" s="250"/>
      <c r="AB2165" s="251"/>
      <c r="AD2165" s="251"/>
      <c r="AF2165" s="251"/>
      <c r="AI2165" s="235"/>
      <c r="AN2165" s="245"/>
      <c r="AO2165" s="245"/>
      <c r="AP2165" s="245"/>
    </row>
    <row r="2166" spans="1:42" s="167" customFormat="1" thickTop="1" thickBot="1" x14ac:dyDescent="0.25">
      <c r="A2166" s="242"/>
      <c r="B2166" s="184"/>
      <c r="C2166" s="235"/>
      <c r="D2166" s="235"/>
      <c r="E2166" s="243"/>
      <c r="I2166" s="235"/>
      <c r="J2166" s="244"/>
      <c r="L2166" s="182"/>
      <c r="M2166" s="235"/>
      <c r="N2166" s="246"/>
      <c r="O2166" s="246"/>
      <c r="P2166" s="247"/>
      <c r="R2166" s="248"/>
      <c r="Y2166" s="249"/>
      <c r="Z2166" s="250"/>
      <c r="AB2166" s="251"/>
      <c r="AD2166" s="251"/>
      <c r="AF2166" s="251"/>
      <c r="AI2166" s="235"/>
      <c r="AN2166" s="245"/>
      <c r="AO2166" s="245"/>
      <c r="AP2166" s="245"/>
    </row>
    <row r="2167" spans="1:42" s="167" customFormat="1" thickTop="1" thickBot="1" x14ac:dyDescent="0.25">
      <c r="A2167" s="242"/>
      <c r="B2167" s="184"/>
      <c r="C2167" s="235"/>
      <c r="D2167" s="235"/>
      <c r="E2167" s="243"/>
      <c r="I2167" s="235"/>
      <c r="J2167" s="244"/>
      <c r="L2167" s="182"/>
      <c r="M2167" s="235"/>
      <c r="N2167" s="246"/>
      <c r="O2167" s="246"/>
      <c r="P2167" s="247"/>
      <c r="R2167" s="248"/>
      <c r="Y2167" s="249"/>
      <c r="Z2167" s="250"/>
      <c r="AB2167" s="251"/>
      <c r="AD2167" s="251"/>
      <c r="AF2167" s="251"/>
      <c r="AI2167" s="235"/>
      <c r="AN2167" s="245"/>
      <c r="AO2167" s="245"/>
      <c r="AP2167" s="245"/>
    </row>
    <row r="2168" spans="1:42" s="167" customFormat="1" thickTop="1" thickBot="1" x14ac:dyDescent="0.25">
      <c r="A2168" s="242"/>
      <c r="B2168" s="184"/>
      <c r="C2168" s="235"/>
      <c r="D2168" s="235"/>
      <c r="E2168" s="243"/>
      <c r="I2168" s="235"/>
      <c r="J2168" s="244"/>
      <c r="L2168" s="182"/>
      <c r="M2168" s="235"/>
      <c r="N2168" s="246"/>
      <c r="O2168" s="246"/>
      <c r="P2168" s="247"/>
      <c r="R2168" s="248"/>
      <c r="Y2168" s="249"/>
      <c r="Z2168" s="250"/>
      <c r="AB2168" s="251"/>
      <c r="AD2168" s="251"/>
      <c r="AF2168" s="251"/>
      <c r="AI2168" s="235"/>
      <c r="AN2168" s="245"/>
      <c r="AO2168" s="245"/>
      <c r="AP2168" s="245"/>
    </row>
    <row r="2169" spans="1:42" s="167" customFormat="1" thickTop="1" thickBot="1" x14ac:dyDescent="0.25">
      <c r="A2169" s="242"/>
      <c r="B2169" s="184"/>
      <c r="C2169" s="235"/>
      <c r="D2169" s="235"/>
      <c r="E2169" s="243"/>
      <c r="I2169" s="235"/>
      <c r="J2169" s="244"/>
      <c r="L2169" s="182"/>
      <c r="M2169" s="235"/>
      <c r="N2169" s="246"/>
      <c r="O2169" s="246"/>
      <c r="P2169" s="247"/>
      <c r="R2169" s="248"/>
      <c r="Y2169" s="249"/>
      <c r="Z2169" s="250"/>
      <c r="AB2169" s="251"/>
      <c r="AD2169" s="251"/>
      <c r="AF2169" s="251"/>
      <c r="AI2169" s="235"/>
      <c r="AN2169" s="245"/>
      <c r="AO2169" s="245"/>
      <c r="AP2169" s="245"/>
    </row>
    <row r="2170" spans="1:42" s="167" customFormat="1" thickTop="1" thickBot="1" x14ac:dyDescent="0.25">
      <c r="A2170" s="242"/>
      <c r="B2170" s="184"/>
      <c r="C2170" s="235"/>
      <c r="D2170" s="235"/>
      <c r="E2170" s="243"/>
      <c r="I2170" s="235"/>
      <c r="J2170" s="244"/>
      <c r="L2170" s="182"/>
      <c r="M2170" s="235"/>
      <c r="N2170" s="246"/>
      <c r="O2170" s="246"/>
      <c r="P2170" s="247"/>
      <c r="R2170" s="248"/>
      <c r="Y2170" s="249"/>
      <c r="Z2170" s="250"/>
      <c r="AB2170" s="251"/>
      <c r="AD2170" s="251"/>
      <c r="AF2170" s="251"/>
      <c r="AI2170" s="235"/>
      <c r="AN2170" s="245"/>
      <c r="AO2170" s="245"/>
      <c r="AP2170" s="245"/>
    </row>
    <row r="2171" spans="1:42" s="167" customFormat="1" thickTop="1" thickBot="1" x14ac:dyDescent="0.25">
      <c r="A2171" s="242"/>
      <c r="B2171" s="184"/>
      <c r="C2171" s="235"/>
      <c r="D2171" s="235"/>
      <c r="E2171" s="243"/>
      <c r="I2171" s="235"/>
      <c r="J2171" s="244"/>
      <c r="L2171" s="182"/>
      <c r="M2171" s="235"/>
      <c r="N2171" s="246"/>
      <c r="O2171" s="246"/>
      <c r="P2171" s="247"/>
      <c r="R2171" s="248"/>
      <c r="Y2171" s="249"/>
      <c r="Z2171" s="250"/>
      <c r="AB2171" s="251"/>
      <c r="AD2171" s="251"/>
      <c r="AF2171" s="251"/>
      <c r="AI2171" s="235"/>
      <c r="AN2171" s="245"/>
      <c r="AO2171" s="245"/>
      <c r="AP2171" s="245"/>
    </row>
    <row r="2172" spans="1:42" s="167" customFormat="1" thickTop="1" thickBot="1" x14ac:dyDescent="0.25">
      <c r="A2172" s="242"/>
      <c r="B2172" s="184"/>
      <c r="C2172" s="235"/>
      <c r="D2172" s="235"/>
      <c r="E2172" s="243"/>
      <c r="I2172" s="235"/>
      <c r="J2172" s="244"/>
      <c r="L2172" s="182"/>
      <c r="M2172" s="235"/>
      <c r="N2172" s="246"/>
      <c r="O2172" s="246"/>
      <c r="P2172" s="247"/>
      <c r="R2172" s="248"/>
      <c r="Y2172" s="249"/>
      <c r="Z2172" s="250"/>
      <c r="AB2172" s="251"/>
      <c r="AD2172" s="251"/>
      <c r="AF2172" s="251"/>
      <c r="AI2172" s="235"/>
      <c r="AN2172" s="245"/>
      <c r="AO2172" s="245"/>
      <c r="AP2172" s="245"/>
    </row>
    <row r="2173" spans="1:42" s="167" customFormat="1" thickTop="1" thickBot="1" x14ac:dyDescent="0.25">
      <c r="A2173" s="242"/>
      <c r="B2173" s="184"/>
      <c r="C2173" s="235"/>
      <c r="D2173" s="235"/>
      <c r="E2173" s="243"/>
      <c r="I2173" s="235"/>
      <c r="J2173" s="244"/>
      <c r="L2173" s="182"/>
      <c r="M2173" s="235"/>
      <c r="N2173" s="246"/>
      <c r="O2173" s="246"/>
      <c r="P2173" s="247"/>
      <c r="R2173" s="248"/>
      <c r="Y2173" s="249"/>
      <c r="Z2173" s="250"/>
      <c r="AB2173" s="251"/>
      <c r="AD2173" s="251"/>
      <c r="AF2173" s="251"/>
      <c r="AI2173" s="235"/>
      <c r="AN2173" s="245"/>
      <c r="AO2173" s="245"/>
      <c r="AP2173" s="245"/>
    </row>
    <row r="2174" spans="1:42" s="167" customFormat="1" thickTop="1" thickBot="1" x14ac:dyDescent="0.25">
      <c r="A2174" s="242"/>
      <c r="B2174" s="184"/>
      <c r="C2174" s="235"/>
      <c r="D2174" s="235"/>
      <c r="E2174" s="243"/>
      <c r="I2174" s="235"/>
      <c r="J2174" s="244"/>
      <c r="L2174" s="182"/>
      <c r="M2174" s="235"/>
      <c r="N2174" s="246"/>
      <c r="O2174" s="246"/>
      <c r="P2174" s="247"/>
      <c r="R2174" s="248"/>
      <c r="Y2174" s="249"/>
      <c r="Z2174" s="250"/>
      <c r="AB2174" s="251"/>
      <c r="AD2174" s="251"/>
      <c r="AF2174" s="251"/>
      <c r="AI2174" s="235"/>
      <c r="AN2174" s="245"/>
      <c r="AO2174" s="245"/>
      <c r="AP2174" s="245"/>
    </row>
    <row r="2175" spans="1:42" s="167" customFormat="1" thickTop="1" thickBot="1" x14ac:dyDescent="0.25">
      <c r="A2175" s="242"/>
      <c r="B2175" s="184"/>
      <c r="C2175" s="235"/>
      <c r="D2175" s="235"/>
      <c r="E2175" s="243"/>
      <c r="I2175" s="235"/>
      <c r="J2175" s="244"/>
      <c r="L2175" s="182"/>
      <c r="M2175" s="235"/>
      <c r="N2175" s="246"/>
      <c r="O2175" s="246"/>
      <c r="P2175" s="247"/>
      <c r="R2175" s="248"/>
      <c r="Y2175" s="249"/>
      <c r="Z2175" s="250"/>
      <c r="AB2175" s="251"/>
      <c r="AD2175" s="251"/>
      <c r="AF2175" s="251"/>
      <c r="AI2175" s="235"/>
      <c r="AN2175" s="245"/>
      <c r="AO2175" s="245"/>
      <c r="AP2175" s="245"/>
    </row>
    <row r="2176" spans="1:42" s="167" customFormat="1" thickTop="1" thickBot="1" x14ac:dyDescent="0.25">
      <c r="A2176" s="242"/>
      <c r="B2176" s="184"/>
      <c r="C2176" s="235"/>
      <c r="D2176" s="235"/>
      <c r="E2176" s="243"/>
      <c r="I2176" s="235"/>
      <c r="J2176" s="244"/>
      <c r="L2176" s="182"/>
      <c r="M2176" s="235"/>
      <c r="N2176" s="246"/>
      <c r="O2176" s="246"/>
      <c r="P2176" s="247"/>
      <c r="R2176" s="248"/>
      <c r="Y2176" s="249"/>
      <c r="Z2176" s="250"/>
      <c r="AB2176" s="251"/>
      <c r="AD2176" s="251"/>
      <c r="AF2176" s="251"/>
      <c r="AI2176" s="235"/>
      <c r="AN2176" s="245"/>
      <c r="AO2176" s="245"/>
      <c r="AP2176" s="245"/>
    </row>
    <row r="2177" spans="1:42" s="167" customFormat="1" thickTop="1" thickBot="1" x14ac:dyDescent="0.25">
      <c r="A2177" s="242"/>
      <c r="B2177" s="184"/>
      <c r="C2177" s="235"/>
      <c r="D2177" s="235"/>
      <c r="E2177" s="243"/>
      <c r="I2177" s="235"/>
      <c r="J2177" s="244"/>
      <c r="L2177" s="182"/>
      <c r="M2177" s="235"/>
      <c r="N2177" s="246"/>
      <c r="O2177" s="246"/>
      <c r="P2177" s="247"/>
      <c r="R2177" s="248"/>
      <c r="Y2177" s="249"/>
      <c r="Z2177" s="250"/>
      <c r="AB2177" s="251"/>
      <c r="AD2177" s="251"/>
      <c r="AF2177" s="251"/>
      <c r="AI2177" s="235"/>
      <c r="AN2177" s="245"/>
      <c r="AO2177" s="245"/>
      <c r="AP2177" s="245"/>
    </row>
    <row r="2178" spans="1:42" s="167" customFormat="1" thickTop="1" thickBot="1" x14ac:dyDescent="0.25">
      <c r="A2178" s="242"/>
      <c r="B2178" s="184"/>
      <c r="C2178" s="235"/>
      <c r="D2178" s="235"/>
      <c r="E2178" s="243"/>
      <c r="I2178" s="235"/>
      <c r="J2178" s="244"/>
      <c r="L2178" s="182"/>
      <c r="M2178" s="235"/>
      <c r="N2178" s="246"/>
      <c r="O2178" s="246"/>
      <c r="P2178" s="247"/>
      <c r="R2178" s="248"/>
      <c r="Y2178" s="249"/>
      <c r="Z2178" s="250"/>
      <c r="AB2178" s="251"/>
      <c r="AD2178" s="251"/>
      <c r="AF2178" s="251"/>
      <c r="AI2178" s="235"/>
      <c r="AN2178" s="245"/>
      <c r="AO2178" s="245"/>
      <c r="AP2178" s="245"/>
    </row>
    <row r="2179" spans="1:42" s="167" customFormat="1" thickTop="1" thickBot="1" x14ac:dyDescent="0.25">
      <c r="A2179" s="242"/>
      <c r="B2179" s="184"/>
      <c r="C2179" s="235"/>
      <c r="D2179" s="235"/>
      <c r="E2179" s="243"/>
      <c r="I2179" s="235"/>
      <c r="J2179" s="244"/>
      <c r="L2179" s="182"/>
      <c r="M2179" s="235"/>
      <c r="N2179" s="246"/>
      <c r="O2179" s="246"/>
      <c r="P2179" s="247"/>
      <c r="R2179" s="248"/>
      <c r="Y2179" s="249"/>
      <c r="Z2179" s="250"/>
      <c r="AB2179" s="251"/>
      <c r="AD2179" s="251"/>
      <c r="AF2179" s="251"/>
      <c r="AI2179" s="235"/>
      <c r="AN2179" s="245"/>
      <c r="AO2179" s="245"/>
      <c r="AP2179" s="245"/>
    </row>
    <row r="2180" spans="1:42" s="167" customFormat="1" thickTop="1" thickBot="1" x14ac:dyDescent="0.25">
      <c r="A2180" s="242"/>
      <c r="B2180" s="184"/>
      <c r="C2180" s="235"/>
      <c r="D2180" s="235"/>
      <c r="E2180" s="243"/>
      <c r="I2180" s="235"/>
      <c r="J2180" s="244"/>
      <c r="L2180" s="182"/>
      <c r="M2180" s="235"/>
      <c r="N2180" s="246"/>
      <c r="O2180" s="246"/>
      <c r="P2180" s="247"/>
      <c r="R2180" s="248"/>
      <c r="Y2180" s="249"/>
      <c r="Z2180" s="250"/>
      <c r="AB2180" s="251"/>
      <c r="AD2180" s="251"/>
      <c r="AF2180" s="251"/>
      <c r="AI2180" s="235"/>
      <c r="AN2180" s="245"/>
      <c r="AO2180" s="245"/>
      <c r="AP2180" s="245"/>
    </row>
    <row r="2181" spans="1:42" s="167" customFormat="1" thickTop="1" thickBot="1" x14ac:dyDescent="0.25">
      <c r="A2181" s="242"/>
      <c r="B2181" s="184"/>
      <c r="C2181" s="235"/>
      <c r="D2181" s="235"/>
      <c r="E2181" s="243"/>
      <c r="I2181" s="235"/>
      <c r="J2181" s="244"/>
      <c r="L2181" s="182"/>
      <c r="M2181" s="235"/>
      <c r="N2181" s="246"/>
      <c r="O2181" s="246"/>
      <c r="P2181" s="247"/>
      <c r="R2181" s="248"/>
      <c r="Y2181" s="249"/>
      <c r="Z2181" s="250"/>
      <c r="AB2181" s="251"/>
      <c r="AD2181" s="251"/>
      <c r="AF2181" s="251"/>
      <c r="AI2181" s="235"/>
      <c r="AN2181" s="245"/>
      <c r="AO2181" s="245"/>
      <c r="AP2181" s="245"/>
    </row>
    <row r="2182" spans="1:42" s="167" customFormat="1" thickTop="1" thickBot="1" x14ac:dyDescent="0.25">
      <c r="A2182" s="242"/>
      <c r="B2182" s="184"/>
      <c r="C2182" s="235"/>
      <c r="D2182" s="235"/>
      <c r="E2182" s="243"/>
      <c r="I2182" s="235"/>
      <c r="J2182" s="244"/>
      <c r="L2182" s="182"/>
      <c r="M2182" s="235"/>
      <c r="N2182" s="246"/>
      <c r="O2182" s="246"/>
      <c r="P2182" s="247"/>
      <c r="R2182" s="248"/>
      <c r="Y2182" s="249"/>
      <c r="Z2182" s="250"/>
      <c r="AB2182" s="251"/>
      <c r="AD2182" s="251"/>
      <c r="AF2182" s="251"/>
      <c r="AI2182" s="235"/>
      <c r="AN2182" s="245"/>
      <c r="AO2182" s="245"/>
      <c r="AP2182" s="245"/>
    </row>
    <row r="2183" spans="1:42" s="167" customFormat="1" thickTop="1" thickBot="1" x14ac:dyDescent="0.25">
      <c r="A2183" s="242"/>
      <c r="B2183" s="184"/>
      <c r="C2183" s="235"/>
      <c r="D2183" s="235"/>
      <c r="E2183" s="243"/>
      <c r="I2183" s="235"/>
      <c r="J2183" s="244"/>
      <c r="L2183" s="182"/>
      <c r="M2183" s="235"/>
      <c r="N2183" s="246"/>
      <c r="O2183" s="246"/>
      <c r="P2183" s="247"/>
      <c r="R2183" s="248"/>
      <c r="Y2183" s="249"/>
      <c r="Z2183" s="250"/>
      <c r="AB2183" s="251"/>
      <c r="AD2183" s="251"/>
      <c r="AF2183" s="251"/>
      <c r="AI2183" s="235"/>
      <c r="AN2183" s="245"/>
      <c r="AO2183" s="245"/>
      <c r="AP2183" s="245"/>
    </row>
    <row r="2184" spans="1:42" s="167" customFormat="1" thickTop="1" thickBot="1" x14ac:dyDescent="0.25">
      <c r="A2184" s="242"/>
      <c r="B2184" s="184"/>
      <c r="C2184" s="235"/>
      <c r="D2184" s="235"/>
      <c r="E2184" s="243"/>
      <c r="I2184" s="235"/>
      <c r="J2184" s="244"/>
      <c r="L2184" s="182"/>
      <c r="M2184" s="235"/>
      <c r="N2184" s="246"/>
      <c r="O2184" s="246"/>
      <c r="P2184" s="247"/>
      <c r="R2184" s="248"/>
      <c r="Y2184" s="249"/>
      <c r="Z2184" s="250"/>
      <c r="AB2184" s="251"/>
      <c r="AD2184" s="251"/>
      <c r="AF2184" s="251"/>
      <c r="AI2184" s="235"/>
      <c r="AN2184" s="245"/>
      <c r="AO2184" s="245"/>
      <c r="AP2184" s="245"/>
    </row>
    <row r="2185" spans="1:42" s="167" customFormat="1" thickTop="1" thickBot="1" x14ac:dyDescent="0.25">
      <c r="A2185" s="242"/>
      <c r="B2185" s="184"/>
      <c r="C2185" s="235"/>
      <c r="D2185" s="235"/>
      <c r="E2185" s="243"/>
      <c r="I2185" s="235"/>
      <c r="J2185" s="244"/>
      <c r="L2185" s="182"/>
      <c r="M2185" s="235"/>
      <c r="N2185" s="246"/>
      <c r="O2185" s="246"/>
      <c r="P2185" s="247"/>
      <c r="R2185" s="248"/>
      <c r="Y2185" s="249"/>
      <c r="Z2185" s="250"/>
      <c r="AB2185" s="251"/>
      <c r="AD2185" s="251"/>
      <c r="AF2185" s="251"/>
      <c r="AI2185" s="235"/>
      <c r="AN2185" s="245"/>
      <c r="AO2185" s="245"/>
      <c r="AP2185" s="245"/>
    </row>
    <row r="2186" spans="1:42" s="167" customFormat="1" thickTop="1" thickBot="1" x14ac:dyDescent="0.25">
      <c r="A2186" s="242"/>
      <c r="B2186" s="184"/>
      <c r="C2186" s="235"/>
      <c r="D2186" s="235"/>
      <c r="E2186" s="243"/>
      <c r="I2186" s="235"/>
      <c r="J2186" s="244"/>
      <c r="L2186" s="182"/>
      <c r="M2186" s="235"/>
      <c r="N2186" s="246"/>
      <c r="O2186" s="246"/>
      <c r="P2186" s="247"/>
      <c r="R2186" s="248"/>
      <c r="Y2186" s="249"/>
      <c r="Z2186" s="250"/>
      <c r="AB2186" s="251"/>
      <c r="AD2186" s="251"/>
      <c r="AF2186" s="251"/>
      <c r="AI2186" s="235"/>
      <c r="AN2186" s="245"/>
      <c r="AO2186" s="245"/>
      <c r="AP2186" s="245"/>
    </row>
    <row r="2187" spans="1:42" s="167" customFormat="1" thickTop="1" thickBot="1" x14ac:dyDescent="0.25">
      <c r="A2187" s="242"/>
      <c r="B2187" s="184"/>
      <c r="C2187" s="235"/>
      <c r="D2187" s="235"/>
      <c r="E2187" s="243"/>
      <c r="I2187" s="235"/>
      <c r="J2187" s="244"/>
      <c r="L2187" s="182"/>
      <c r="M2187" s="235"/>
      <c r="N2187" s="246"/>
      <c r="O2187" s="246"/>
      <c r="P2187" s="247"/>
      <c r="R2187" s="248"/>
      <c r="Y2187" s="249"/>
      <c r="Z2187" s="250"/>
      <c r="AB2187" s="251"/>
      <c r="AD2187" s="251"/>
      <c r="AF2187" s="251"/>
      <c r="AI2187" s="235"/>
      <c r="AN2187" s="245"/>
      <c r="AO2187" s="245"/>
      <c r="AP2187" s="245"/>
    </row>
    <row r="2188" spans="1:42" s="167" customFormat="1" thickTop="1" thickBot="1" x14ac:dyDescent="0.25">
      <c r="A2188" s="242"/>
      <c r="B2188" s="184"/>
      <c r="C2188" s="235"/>
      <c r="D2188" s="235"/>
      <c r="E2188" s="243"/>
      <c r="I2188" s="235"/>
      <c r="J2188" s="244"/>
      <c r="L2188" s="182"/>
      <c r="M2188" s="235"/>
      <c r="N2188" s="246"/>
      <c r="O2188" s="246"/>
      <c r="P2188" s="247"/>
      <c r="R2188" s="248"/>
      <c r="Y2188" s="249"/>
      <c r="Z2188" s="250"/>
      <c r="AB2188" s="251"/>
      <c r="AD2188" s="251"/>
      <c r="AF2188" s="251"/>
      <c r="AI2188" s="235"/>
      <c r="AN2188" s="245"/>
      <c r="AO2188" s="245"/>
      <c r="AP2188" s="245"/>
    </row>
    <row r="2189" spans="1:42" s="167" customFormat="1" thickTop="1" thickBot="1" x14ac:dyDescent="0.25">
      <c r="A2189" s="242"/>
      <c r="B2189" s="184"/>
      <c r="C2189" s="235"/>
      <c r="D2189" s="235"/>
      <c r="E2189" s="243"/>
      <c r="I2189" s="235"/>
      <c r="J2189" s="244"/>
      <c r="L2189" s="182"/>
      <c r="M2189" s="235"/>
      <c r="N2189" s="246"/>
      <c r="O2189" s="246"/>
      <c r="P2189" s="247"/>
      <c r="R2189" s="248"/>
      <c r="Y2189" s="249"/>
      <c r="Z2189" s="250"/>
      <c r="AB2189" s="251"/>
      <c r="AD2189" s="251"/>
      <c r="AF2189" s="251"/>
      <c r="AI2189" s="235"/>
      <c r="AN2189" s="245"/>
      <c r="AO2189" s="245"/>
      <c r="AP2189" s="245"/>
    </row>
    <row r="2190" spans="1:42" s="167" customFormat="1" thickTop="1" thickBot="1" x14ac:dyDescent="0.25">
      <c r="A2190" s="242"/>
      <c r="B2190" s="184"/>
      <c r="C2190" s="235"/>
      <c r="D2190" s="235"/>
      <c r="E2190" s="243"/>
      <c r="I2190" s="235"/>
      <c r="J2190" s="244"/>
      <c r="L2190" s="182"/>
      <c r="M2190" s="235"/>
      <c r="N2190" s="246"/>
      <c r="O2190" s="246"/>
      <c r="P2190" s="247"/>
      <c r="R2190" s="248"/>
      <c r="Y2190" s="249"/>
      <c r="Z2190" s="250"/>
      <c r="AB2190" s="251"/>
      <c r="AD2190" s="251"/>
      <c r="AF2190" s="251"/>
      <c r="AI2190" s="235"/>
      <c r="AN2190" s="245"/>
      <c r="AO2190" s="245"/>
      <c r="AP2190" s="245"/>
    </row>
    <row r="2191" spans="1:42" s="167" customFormat="1" thickTop="1" thickBot="1" x14ac:dyDescent="0.25">
      <c r="A2191" s="242"/>
      <c r="B2191" s="184"/>
      <c r="C2191" s="235"/>
      <c r="D2191" s="235"/>
      <c r="E2191" s="243"/>
      <c r="I2191" s="235"/>
      <c r="J2191" s="244"/>
      <c r="L2191" s="182"/>
      <c r="M2191" s="235"/>
      <c r="N2191" s="246"/>
      <c r="O2191" s="246"/>
      <c r="P2191" s="247"/>
      <c r="R2191" s="248"/>
      <c r="Y2191" s="249"/>
      <c r="Z2191" s="250"/>
      <c r="AB2191" s="251"/>
      <c r="AD2191" s="251"/>
      <c r="AF2191" s="251"/>
      <c r="AI2191" s="235"/>
      <c r="AN2191" s="245"/>
      <c r="AO2191" s="245"/>
      <c r="AP2191" s="245"/>
    </row>
    <row r="2192" spans="1:42" s="167" customFormat="1" thickTop="1" thickBot="1" x14ac:dyDescent="0.25">
      <c r="A2192" s="242"/>
      <c r="B2192" s="184"/>
      <c r="C2192" s="235"/>
      <c r="D2192" s="235"/>
      <c r="E2192" s="243"/>
      <c r="I2192" s="235"/>
      <c r="J2192" s="244"/>
      <c r="L2192" s="182"/>
      <c r="M2192" s="235"/>
      <c r="N2192" s="246"/>
      <c r="O2192" s="246"/>
      <c r="P2192" s="247"/>
      <c r="R2192" s="248"/>
      <c r="Y2192" s="249"/>
      <c r="Z2192" s="250"/>
      <c r="AB2192" s="251"/>
      <c r="AD2192" s="251"/>
      <c r="AF2192" s="251"/>
      <c r="AI2192" s="235"/>
      <c r="AN2192" s="245"/>
      <c r="AO2192" s="245"/>
      <c r="AP2192" s="245"/>
    </row>
    <row r="2193" spans="1:42" s="167" customFormat="1" thickTop="1" thickBot="1" x14ac:dyDescent="0.25">
      <c r="A2193" s="242"/>
      <c r="B2193" s="184"/>
      <c r="C2193" s="235"/>
      <c r="D2193" s="235"/>
      <c r="E2193" s="243"/>
      <c r="I2193" s="235"/>
      <c r="J2193" s="244"/>
      <c r="L2193" s="182"/>
      <c r="M2193" s="235"/>
      <c r="N2193" s="246"/>
      <c r="O2193" s="246"/>
      <c r="P2193" s="247"/>
      <c r="R2193" s="248"/>
      <c r="Y2193" s="249"/>
      <c r="Z2193" s="250"/>
      <c r="AB2193" s="251"/>
      <c r="AD2193" s="251"/>
      <c r="AF2193" s="251"/>
      <c r="AI2193" s="235"/>
      <c r="AN2193" s="245"/>
      <c r="AO2193" s="245"/>
      <c r="AP2193" s="245"/>
    </row>
    <row r="2194" spans="1:42" s="167" customFormat="1" thickTop="1" thickBot="1" x14ac:dyDescent="0.25">
      <c r="A2194" s="242"/>
      <c r="B2194" s="184"/>
      <c r="C2194" s="235"/>
      <c r="D2194" s="235"/>
      <c r="E2194" s="243"/>
      <c r="I2194" s="235"/>
      <c r="J2194" s="244"/>
      <c r="L2194" s="182"/>
      <c r="M2194" s="235"/>
      <c r="N2194" s="246"/>
      <c r="O2194" s="246"/>
      <c r="P2194" s="247"/>
      <c r="R2194" s="248"/>
      <c r="Y2194" s="249"/>
      <c r="Z2194" s="250"/>
      <c r="AB2194" s="251"/>
      <c r="AD2194" s="251"/>
      <c r="AF2194" s="251"/>
      <c r="AI2194" s="235"/>
      <c r="AN2194" s="245"/>
      <c r="AO2194" s="245"/>
      <c r="AP2194" s="245"/>
    </row>
    <row r="2195" spans="1:42" s="167" customFormat="1" thickTop="1" thickBot="1" x14ac:dyDescent="0.25">
      <c r="A2195" s="242"/>
      <c r="B2195" s="184"/>
      <c r="C2195" s="235"/>
      <c r="D2195" s="235"/>
      <c r="E2195" s="243"/>
      <c r="I2195" s="235"/>
      <c r="J2195" s="244"/>
      <c r="L2195" s="182"/>
      <c r="M2195" s="235"/>
      <c r="N2195" s="246"/>
      <c r="O2195" s="246"/>
      <c r="P2195" s="247"/>
      <c r="R2195" s="248"/>
      <c r="Y2195" s="249"/>
      <c r="Z2195" s="250"/>
      <c r="AB2195" s="251"/>
      <c r="AD2195" s="251"/>
      <c r="AF2195" s="251"/>
      <c r="AI2195" s="235"/>
      <c r="AN2195" s="245"/>
      <c r="AO2195" s="245"/>
      <c r="AP2195" s="245"/>
    </row>
    <row r="2196" spans="1:42" s="167" customFormat="1" thickTop="1" thickBot="1" x14ac:dyDescent="0.25">
      <c r="A2196" s="242"/>
      <c r="B2196" s="184"/>
      <c r="C2196" s="235"/>
      <c r="D2196" s="235"/>
      <c r="E2196" s="243"/>
      <c r="I2196" s="235"/>
      <c r="J2196" s="244"/>
      <c r="L2196" s="182"/>
      <c r="M2196" s="235"/>
      <c r="N2196" s="246"/>
      <c r="O2196" s="246"/>
      <c r="P2196" s="247"/>
      <c r="R2196" s="248"/>
      <c r="Y2196" s="249"/>
      <c r="Z2196" s="250"/>
      <c r="AB2196" s="251"/>
      <c r="AD2196" s="251"/>
      <c r="AF2196" s="251"/>
      <c r="AI2196" s="235"/>
      <c r="AN2196" s="245"/>
      <c r="AO2196" s="245"/>
      <c r="AP2196" s="245"/>
    </row>
    <row r="2197" spans="1:42" s="167" customFormat="1" thickTop="1" thickBot="1" x14ac:dyDescent="0.25">
      <c r="A2197" s="242"/>
      <c r="B2197" s="184"/>
      <c r="C2197" s="235"/>
      <c r="D2197" s="235"/>
      <c r="E2197" s="243"/>
      <c r="I2197" s="235"/>
      <c r="J2197" s="244"/>
      <c r="L2197" s="182"/>
      <c r="M2197" s="235"/>
      <c r="N2197" s="246"/>
      <c r="O2197" s="246"/>
      <c r="P2197" s="247"/>
      <c r="R2197" s="248"/>
      <c r="Y2197" s="249"/>
      <c r="Z2197" s="250"/>
      <c r="AB2197" s="251"/>
      <c r="AD2197" s="251"/>
      <c r="AF2197" s="251"/>
      <c r="AI2197" s="235"/>
      <c r="AN2197" s="245"/>
      <c r="AO2197" s="245"/>
      <c r="AP2197" s="245"/>
    </row>
    <row r="2198" spans="1:42" s="167" customFormat="1" thickTop="1" thickBot="1" x14ac:dyDescent="0.25">
      <c r="A2198" s="242"/>
      <c r="B2198" s="184"/>
      <c r="C2198" s="235"/>
      <c r="D2198" s="235"/>
      <c r="E2198" s="243"/>
      <c r="I2198" s="235"/>
      <c r="J2198" s="244"/>
      <c r="L2198" s="182"/>
      <c r="M2198" s="235"/>
      <c r="N2198" s="246"/>
      <c r="O2198" s="246"/>
      <c r="P2198" s="247"/>
      <c r="R2198" s="248"/>
      <c r="Y2198" s="249"/>
      <c r="Z2198" s="250"/>
      <c r="AB2198" s="251"/>
      <c r="AD2198" s="251"/>
      <c r="AF2198" s="251"/>
      <c r="AI2198" s="235"/>
      <c r="AN2198" s="245"/>
      <c r="AO2198" s="245"/>
      <c r="AP2198" s="245"/>
    </row>
    <row r="2199" spans="1:42" s="167" customFormat="1" thickTop="1" thickBot="1" x14ac:dyDescent="0.25">
      <c r="A2199" s="242"/>
      <c r="B2199" s="184"/>
      <c r="C2199" s="235"/>
      <c r="D2199" s="235"/>
      <c r="E2199" s="243"/>
      <c r="I2199" s="235"/>
      <c r="J2199" s="244"/>
      <c r="L2199" s="182"/>
      <c r="M2199" s="235"/>
      <c r="N2199" s="246"/>
      <c r="O2199" s="246"/>
      <c r="P2199" s="247"/>
      <c r="R2199" s="248"/>
      <c r="Y2199" s="249"/>
      <c r="Z2199" s="250"/>
      <c r="AB2199" s="251"/>
      <c r="AD2199" s="251"/>
      <c r="AF2199" s="251"/>
      <c r="AI2199" s="235"/>
      <c r="AN2199" s="245"/>
      <c r="AO2199" s="245"/>
      <c r="AP2199" s="245"/>
    </row>
    <row r="2200" spans="1:42" s="167" customFormat="1" thickTop="1" thickBot="1" x14ac:dyDescent="0.25">
      <c r="A2200" s="242"/>
      <c r="B2200" s="184"/>
      <c r="C2200" s="235"/>
      <c r="D2200" s="235"/>
      <c r="E2200" s="243"/>
      <c r="I2200" s="235"/>
      <c r="J2200" s="244"/>
      <c r="L2200" s="182"/>
      <c r="M2200" s="235"/>
      <c r="N2200" s="246"/>
      <c r="O2200" s="246"/>
      <c r="P2200" s="247"/>
      <c r="R2200" s="248"/>
      <c r="Y2200" s="249"/>
      <c r="Z2200" s="250"/>
      <c r="AB2200" s="251"/>
      <c r="AD2200" s="251"/>
      <c r="AF2200" s="251"/>
      <c r="AI2200" s="235"/>
      <c r="AN2200" s="245"/>
      <c r="AO2200" s="245"/>
      <c r="AP2200" s="245"/>
    </row>
    <row r="2201" spans="1:42" s="167" customFormat="1" thickTop="1" thickBot="1" x14ac:dyDescent="0.25">
      <c r="A2201" s="242"/>
      <c r="B2201" s="184"/>
      <c r="C2201" s="235"/>
      <c r="D2201" s="235"/>
      <c r="E2201" s="243"/>
      <c r="I2201" s="235"/>
      <c r="J2201" s="244"/>
      <c r="L2201" s="182"/>
      <c r="M2201" s="235"/>
      <c r="N2201" s="246"/>
      <c r="O2201" s="246"/>
      <c r="P2201" s="247"/>
      <c r="R2201" s="248"/>
      <c r="Y2201" s="249"/>
      <c r="Z2201" s="250"/>
      <c r="AB2201" s="251"/>
      <c r="AD2201" s="251"/>
      <c r="AF2201" s="251"/>
      <c r="AI2201" s="235"/>
      <c r="AN2201" s="245"/>
      <c r="AO2201" s="245"/>
      <c r="AP2201" s="245"/>
    </row>
    <row r="2202" spans="1:42" s="167" customFormat="1" thickTop="1" thickBot="1" x14ac:dyDescent="0.25">
      <c r="A2202" s="242"/>
      <c r="B2202" s="184"/>
      <c r="C2202" s="235"/>
      <c r="D2202" s="235"/>
      <c r="E2202" s="243"/>
      <c r="I2202" s="235"/>
      <c r="J2202" s="244"/>
      <c r="L2202" s="182"/>
      <c r="M2202" s="235"/>
      <c r="N2202" s="246"/>
      <c r="O2202" s="246"/>
      <c r="P2202" s="247"/>
      <c r="R2202" s="248"/>
      <c r="Y2202" s="249"/>
      <c r="Z2202" s="250"/>
      <c r="AB2202" s="251"/>
      <c r="AD2202" s="251"/>
      <c r="AF2202" s="251"/>
      <c r="AI2202" s="235"/>
      <c r="AN2202" s="245"/>
      <c r="AO2202" s="245"/>
      <c r="AP2202" s="245"/>
    </row>
    <row r="2203" spans="1:42" s="167" customFormat="1" thickTop="1" thickBot="1" x14ac:dyDescent="0.25">
      <c r="A2203" s="242"/>
      <c r="B2203" s="184"/>
      <c r="C2203" s="235"/>
      <c r="D2203" s="235"/>
      <c r="E2203" s="243"/>
      <c r="I2203" s="235"/>
      <c r="J2203" s="244"/>
      <c r="L2203" s="182"/>
      <c r="M2203" s="235"/>
      <c r="N2203" s="246"/>
      <c r="O2203" s="246"/>
      <c r="P2203" s="247"/>
      <c r="R2203" s="248"/>
      <c r="Y2203" s="249"/>
      <c r="Z2203" s="250"/>
      <c r="AB2203" s="251"/>
      <c r="AD2203" s="251"/>
      <c r="AF2203" s="251"/>
      <c r="AI2203" s="235"/>
      <c r="AN2203" s="245"/>
      <c r="AO2203" s="245"/>
      <c r="AP2203" s="245"/>
    </row>
    <row r="2204" spans="1:42" s="167" customFormat="1" thickTop="1" thickBot="1" x14ac:dyDescent="0.25">
      <c r="A2204" s="242"/>
      <c r="B2204" s="184"/>
      <c r="C2204" s="235"/>
      <c r="D2204" s="235"/>
      <c r="E2204" s="243"/>
      <c r="I2204" s="235"/>
      <c r="J2204" s="244"/>
      <c r="L2204" s="182"/>
      <c r="M2204" s="235"/>
      <c r="N2204" s="246"/>
      <c r="O2204" s="246"/>
      <c r="P2204" s="247"/>
      <c r="R2204" s="248"/>
      <c r="Y2204" s="249"/>
      <c r="Z2204" s="250"/>
      <c r="AB2204" s="251"/>
      <c r="AD2204" s="251"/>
      <c r="AF2204" s="251"/>
      <c r="AI2204" s="235"/>
      <c r="AN2204" s="245"/>
      <c r="AO2204" s="245"/>
      <c r="AP2204" s="245"/>
    </row>
    <row r="2205" spans="1:42" s="167" customFormat="1" thickTop="1" thickBot="1" x14ac:dyDescent="0.25">
      <c r="A2205" s="242"/>
      <c r="B2205" s="184"/>
      <c r="C2205" s="235"/>
      <c r="D2205" s="235"/>
      <c r="E2205" s="243"/>
      <c r="I2205" s="235"/>
      <c r="J2205" s="244"/>
      <c r="L2205" s="182"/>
      <c r="M2205" s="235"/>
      <c r="N2205" s="246"/>
      <c r="O2205" s="246"/>
      <c r="P2205" s="247"/>
      <c r="R2205" s="248"/>
      <c r="Y2205" s="249"/>
      <c r="Z2205" s="250"/>
      <c r="AB2205" s="251"/>
      <c r="AD2205" s="251"/>
      <c r="AF2205" s="251"/>
      <c r="AI2205" s="235"/>
      <c r="AN2205" s="245"/>
      <c r="AO2205" s="245"/>
      <c r="AP2205" s="245"/>
    </row>
    <row r="2206" spans="1:42" s="167" customFormat="1" thickTop="1" thickBot="1" x14ac:dyDescent="0.25">
      <c r="A2206" s="242"/>
      <c r="B2206" s="184"/>
      <c r="C2206" s="235"/>
      <c r="D2206" s="235"/>
      <c r="E2206" s="243"/>
      <c r="I2206" s="235"/>
      <c r="J2206" s="244"/>
      <c r="L2206" s="182"/>
      <c r="M2206" s="235"/>
      <c r="N2206" s="246"/>
      <c r="O2206" s="246"/>
      <c r="P2206" s="247"/>
      <c r="R2206" s="248"/>
      <c r="Y2206" s="249"/>
      <c r="Z2206" s="250"/>
      <c r="AB2206" s="251"/>
      <c r="AD2206" s="251"/>
      <c r="AF2206" s="251"/>
      <c r="AI2206" s="235"/>
      <c r="AN2206" s="245"/>
      <c r="AO2206" s="245"/>
      <c r="AP2206" s="245"/>
    </row>
    <row r="2207" spans="1:42" s="167" customFormat="1" thickTop="1" thickBot="1" x14ac:dyDescent="0.25">
      <c r="A2207" s="242"/>
      <c r="B2207" s="184"/>
      <c r="C2207" s="235"/>
      <c r="D2207" s="235"/>
      <c r="E2207" s="243"/>
      <c r="I2207" s="235"/>
      <c r="J2207" s="244"/>
      <c r="L2207" s="182"/>
      <c r="M2207" s="235"/>
      <c r="N2207" s="246"/>
      <c r="O2207" s="246"/>
      <c r="P2207" s="247"/>
      <c r="R2207" s="248"/>
      <c r="Y2207" s="249"/>
      <c r="Z2207" s="250"/>
      <c r="AB2207" s="251"/>
      <c r="AD2207" s="251"/>
      <c r="AF2207" s="251"/>
      <c r="AI2207" s="235"/>
      <c r="AN2207" s="245"/>
      <c r="AO2207" s="245"/>
      <c r="AP2207" s="245"/>
    </row>
    <row r="2208" spans="1:42" s="167" customFormat="1" thickTop="1" thickBot="1" x14ac:dyDescent="0.25">
      <c r="A2208" s="242"/>
      <c r="B2208" s="184"/>
      <c r="C2208" s="235"/>
      <c r="D2208" s="235"/>
      <c r="E2208" s="243"/>
      <c r="I2208" s="235"/>
      <c r="J2208" s="244"/>
      <c r="L2208" s="182"/>
      <c r="M2208" s="235"/>
      <c r="N2208" s="246"/>
      <c r="O2208" s="246"/>
      <c r="P2208" s="247"/>
      <c r="R2208" s="248"/>
      <c r="Y2208" s="249"/>
      <c r="Z2208" s="250"/>
      <c r="AB2208" s="251"/>
      <c r="AD2208" s="251"/>
      <c r="AF2208" s="251"/>
      <c r="AI2208" s="235"/>
      <c r="AN2208" s="245"/>
      <c r="AO2208" s="245"/>
      <c r="AP2208" s="245"/>
    </row>
    <row r="2209" spans="1:42" s="167" customFormat="1" thickTop="1" thickBot="1" x14ac:dyDescent="0.25">
      <c r="A2209" s="242"/>
      <c r="B2209" s="184"/>
      <c r="C2209" s="235"/>
      <c r="D2209" s="235"/>
      <c r="E2209" s="243"/>
      <c r="I2209" s="235"/>
      <c r="J2209" s="244"/>
      <c r="L2209" s="182"/>
      <c r="M2209" s="235"/>
      <c r="N2209" s="246"/>
      <c r="O2209" s="246"/>
      <c r="P2209" s="247"/>
      <c r="R2209" s="248"/>
      <c r="Y2209" s="249"/>
      <c r="Z2209" s="250"/>
      <c r="AB2209" s="251"/>
      <c r="AD2209" s="251"/>
      <c r="AF2209" s="251"/>
      <c r="AI2209" s="235"/>
      <c r="AN2209" s="245"/>
      <c r="AO2209" s="245"/>
      <c r="AP2209" s="245"/>
    </row>
    <row r="2210" spans="1:42" s="167" customFormat="1" thickTop="1" thickBot="1" x14ac:dyDescent="0.25">
      <c r="A2210" s="242"/>
      <c r="B2210" s="184"/>
      <c r="C2210" s="235"/>
      <c r="D2210" s="235"/>
      <c r="E2210" s="243"/>
      <c r="I2210" s="235"/>
      <c r="J2210" s="244"/>
      <c r="L2210" s="182"/>
      <c r="M2210" s="235"/>
      <c r="N2210" s="246"/>
      <c r="O2210" s="246"/>
      <c r="P2210" s="247"/>
      <c r="R2210" s="248"/>
      <c r="Y2210" s="249"/>
      <c r="Z2210" s="250"/>
      <c r="AB2210" s="251"/>
      <c r="AD2210" s="251"/>
      <c r="AF2210" s="251"/>
      <c r="AI2210" s="235"/>
      <c r="AN2210" s="245"/>
      <c r="AO2210" s="245"/>
      <c r="AP2210" s="245"/>
    </row>
    <row r="2211" spans="1:42" s="167" customFormat="1" thickTop="1" thickBot="1" x14ac:dyDescent="0.25">
      <c r="A2211" s="242"/>
      <c r="B2211" s="184"/>
      <c r="C2211" s="235"/>
      <c r="D2211" s="235"/>
      <c r="E2211" s="243"/>
      <c r="I2211" s="235"/>
      <c r="J2211" s="244"/>
      <c r="L2211" s="182"/>
      <c r="M2211" s="235"/>
      <c r="N2211" s="246"/>
      <c r="O2211" s="246"/>
      <c r="P2211" s="247"/>
      <c r="R2211" s="248"/>
      <c r="Y2211" s="249"/>
      <c r="Z2211" s="250"/>
      <c r="AB2211" s="251"/>
      <c r="AD2211" s="251"/>
      <c r="AF2211" s="251"/>
      <c r="AI2211" s="235"/>
      <c r="AN2211" s="245"/>
      <c r="AO2211" s="245"/>
      <c r="AP2211" s="245"/>
    </row>
    <row r="2212" spans="1:42" s="167" customFormat="1" thickTop="1" thickBot="1" x14ac:dyDescent="0.25">
      <c r="A2212" s="242"/>
      <c r="B2212" s="184"/>
      <c r="C2212" s="235"/>
      <c r="D2212" s="235"/>
      <c r="E2212" s="243"/>
      <c r="I2212" s="235"/>
      <c r="J2212" s="244"/>
      <c r="L2212" s="182"/>
      <c r="M2212" s="235"/>
      <c r="N2212" s="246"/>
      <c r="O2212" s="246"/>
      <c r="P2212" s="247"/>
      <c r="R2212" s="248"/>
      <c r="Y2212" s="249"/>
      <c r="Z2212" s="250"/>
      <c r="AB2212" s="251"/>
      <c r="AD2212" s="251"/>
      <c r="AF2212" s="251"/>
      <c r="AI2212" s="235"/>
      <c r="AN2212" s="245"/>
      <c r="AO2212" s="245"/>
      <c r="AP2212" s="245"/>
    </row>
    <row r="2213" spans="1:42" s="167" customFormat="1" thickTop="1" thickBot="1" x14ac:dyDescent="0.25">
      <c r="A2213" s="242"/>
      <c r="B2213" s="184"/>
      <c r="C2213" s="235"/>
      <c r="D2213" s="235"/>
      <c r="E2213" s="243"/>
      <c r="I2213" s="235"/>
      <c r="J2213" s="244"/>
      <c r="L2213" s="182"/>
      <c r="M2213" s="235"/>
      <c r="N2213" s="246"/>
      <c r="O2213" s="246"/>
      <c r="P2213" s="247"/>
      <c r="R2213" s="248"/>
      <c r="Y2213" s="249"/>
      <c r="Z2213" s="250"/>
      <c r="AB2213" s="251"/>
      <c r="AD2213" s="251"/>
      <c r="AF2213" s="251"/>
      <c r="AI2213" s="235"/>
      <c r="AN2213" s="245"/>
      <c r="AO2213" s="245"/>
      <c r="AP2213" s="245"/>
    </row>
    <row r="2214" spans="1:42" s="167" customFormat="1" thickTop="1" thickBot="1" x14ac:dyDescent="0.25">
      <c r="A2214" s="242"/>
      <c r="B2214" s="184"/>
      <c r="C2214" s="235"/>
      <c r="D2214" s="235"/>
      <c r="E2214" s="243"/>
      <c r="I2214" s="235"/>
      <c r="J2214" s="244"/>
      <c r="L2214" s="182"/>
      <c r="M2214" s="235"/>
      <c r="N2214" s="246"/>
      <c r="O2214" s="246"/>
      <c r="P2214" s="247"/>
      <c r="R2214" s="248"/>
      <c r="Y2214" s="249"/>
      <c r="Z2214" s="250"/>
      <c r="AB2214" s="251"/>
      <c r="AD2214" s="251"/>
      <c r="AF2214" s="251"/>
      <c r="AI2214" s="235"/>
      <c r="AN2214" s="245"/>
      <c r="AO2214" s="245"/>
      <c r="AP2214" s="245"/>
    </row>
    <row r="2215" spans="1:42" s="167" customFormat="1" thickTop="1" thickBot="1" x14ac:dyDescent="0.25">
      <c r="A2215" s="242"/>
      <c r="B2215" s="184"/>
      <c r="C2215" s="235"/>
      <c r="D2215" s="235"/>
      <c r="E2215" s="243"/>
      <c r="I2215" s="235"/>
      <c r="J2215" s="244"/>
      <c r="L2215" s="182"/>
      <c r="M2215" s="235"/>
      <c r="N2215" s="246"/>
      <c r="O2215" s="246"/>
      <c r="P2215" s="247"/>
      <c r="R2215" s="248"/>
      <c r="Y2215" s="249"/>
      <c r="Z2215" s="250"/>
      <c r="AB2215" s="251"/>
      <c r="AD2215" s="251"/>
      <c r="AF2215" s="251"/>
      <c r="AI2215" s="235"/>
      <c r="AN2215" s="245"/>
      <c r="AO2215" s="245"/>
      <c r="AP2215" s="245"/>
    </row>
    <row r="2216" spans="1:42" s="167" customFormat="1" thickTop="1" thickBot="1" x14ac:dyDescent="0.25">
      <c r="A2216" s="242"/>
      <c r="B2216" s="184"/>
      <c r="C2216" s="235"/>
      <c r="D2216" s="235"/>
      <c r="E2216" s="243"/>
      <c r="I2216" s="235"/>
      <c r="J2216" s="244"/>
      <c r="L2216" s="182"/>
      <c r="M2216" s="235"/>
      <c r="N2216" s="246"/>
      <c r="O2216" s="246"/>
      <c r="P2216" s="247"/>
      <c r="R2216" s="248"/>
      <c r="Y2216" s="249"/>
      <c r="Z2216" s="250"/>
      <c r="AB2216" s="251"/>
      <c r="AD2216" s="251"/>
      <c r="AF2216" s="251"/>
      <c r="AI2216" s="235"/>
      <c r="AN2216" s="245"/>
      <c r="AO2216" s="245"/>
      <c r="AP2216" s="245"/>
    </row>
    <row r="2217" spans="1:42" s="167" customFormat="1" thickTop="1" thickBot="1" x14ac:dyDescent="0.25">
      <c r="A2217" s="242"/>
      <c r="B2217" s="184"/>
      <c r="C2217" s="235"/>
      <c r="D2217" s="235"/>
      <c r="E2217" s="243"/>
      <c r="I2217" s="235"/>
      <c r="J2217" s="244"/>
      <c r="L2217" s="182"/>
      <c r="M2217" s="235"/>
      <c r="N2217" s="246"/>
      <c r="O2217" s="246"/>
      <c r="P2217" s="247"/>
      <c r="R2217" s="248"/>
      <c r="Y2217" s="249"/>
      <c r="Z2217" s="250"/>
      <c r="AB2217" s="251"/>
      <c r="AD2217" s="251"/>
      <c r="AF2217" s="251"/>
      <c r="AI2217" s="235"/>
      <c r="AN2217" s="245"/>
      <c r="AO2217" s="245"/>
      <c r="AP2217" s="245"/>
    </row>
    <row r="2218" spans="1:42" s="167" customFormat="1" thickTop="1" thickBot="1" x14ac:dyDescent="0.25">
      <c r="A2218" s="242"/>
      <c r="B2218" s="184"/>
      <c r="C2218" s="235"/>
      <c r="D2218" s="235"/>
      <c r="E2218" s="243"/>
      <c r="I2218" s="235"/>
      <c r="J2218" s="244"/>
      <c r="L2218" s="182"/>
      <c r="M2218" s="235"/>
      <c r="N2218" s="246"/>
      <c r="O2218" s="246"/>
      <c r="P2218" s="247"/>
      <c r="R2218" s="248"/>
      <c r="Y2218" s="249"/>
      <c r="Z2218" s="250"/>
      <c r="AB2218" s="251"/>
      <c r="AD2218" s="251"/>
      <c r="AF2218" s="251"/>
      <c r="AI2218" s="235"/>
      <c r="AN2218" s="245"/>
      <c r="AO2218" s="245"/>
      <c r="AP2218" s="245"/>
    </row>
    <row r="2219" spans="1:42" s="167" customFormat="1" thickTop="1" thickBot="1" x14ac:dyDescent="0.25">
      <c r="A2219" s="242"/>
      <c r="B2219" s="184"/>
      <c r="C2219" s="235"/>
      <c r="D2219" s="235"/>
      <c r="E2219" s="243"/>
      <c r="I2219" s="235"/>
      <c r="J2219" s="244"/>
      <c r="L2219" s="182"/>
      <c r="M2219" s="235"/>
      <c r="N2219" s="246"/>
      <c r="O2219" s="246"/>
      <c r="P2219" s="247"/>
      <c r="R2219" s="248"/>
      <c r="Y2219" s="249"/>
      <c r="Z2219" s="250"/>
      <c r="AB2219" s="251"/>
      <c r="AD2219" s="251"/>
      <c r="AF2219" s="251"/>
      <c r="AI2219" s="235"/>
      <c r="AN2219" s="245"/>
      <c r="AO2219" s="245"/>
      <c r="AP2219" s="245"/>
    </row>
    <row r="2220" spans="1:42" s="167" customFormat="1" thickTop="1" thickBot="1" x14ac:dyDescent="0.25">
      <c r="A2220" s="242"/>
      <c r="B2220" s="184"/>
      <c r="C2220" s="235"/>
      <c r="D2220" s="235"/>
      <c r="E2220" s="243"/>
      <c r="I2220" s="235"/>
      <c r="J2220" s="244"/>
      <c r="L2220" s="182"/>
      <c r="M2220" s="235"/>
      <c r="N2220" s="246"/>
      <c r="O2220" s="246"/>
      <c r="P2220" s="247"/>
      <c r="R2220" s="248"/>
      <c r="Y2220" s="249"/>
      <c r="Z2220" s="250"/>
      <c r="AB2220" s="251"/>
      <c r="AD2220" s="251"/>
      <c r="AF2220" s="251"/>
      <c r="AI2220" s="235"/>
      <c r="AN2220" s="245"/>
      <c r="AO2220" s="245"/>
      <c r="AP2220" s="245"/>
    </row>
    <row r="2221" spans="1:42" s="167" customFormat="1" thickTop="1" thickBot="1" x14ac:dyDescent="0.25">
      <c r="A2221" s="242"/>
      <c r="B2221" s="184"/>
      <c r="C2221" s="235"/>
      <c r="D2221" s="235"/>
      <c r="E2221" s="243"/>
      <c r="I2221" s="235"/>
      <c r="J2221" s="244"/>
      <c r="L2221" s="182"/>
      <c r="M2221" s="235"/>
      <c r="N2221" s="246"/>
      <c r="O2221" s="246"/>
      <c r="P2221" s="247"/>
      <c r="R2221" s="248"/>
      <c r="Y2221" s="249"/>
      <c r="Z2221" s="250"/>
      <c r="AB2221" s="251"/>
      <c r="AD2221" s="251"/>
      <c r="AF2221" s="251"/>
      <c r="AI2221" s="235"/>
      <c r="AN2221" s="245"/>
      <c r="AO2221" s="245"/>
      <c r="AP2221" s="245"/>
    </row>
    <row r="2222" spans="1:42" s="167" customFormat="1" thickTop="1" thickBot="1" x14ac:dyDescent="0.25">
      <c r="A2222" s="242"/>
      <c r="B2222" s="184"/>
      <c r="C2222" s="235"/>
      <c r="D2222" s="235"/>
      <c r="E2222" s="243"/>
      <c r="I2222" s="235"/>
      <c r="J2222" s="244"/>
      <c r="L2222" s="182"/>
      <c r="M2222" s="235"/>
      <c r="N2222" s="246"/>
      <c r="O2222" s="246"/>
      <c r="P2222" s="247"/>
      <c r="R2222" s="248"/>
      <c r="Y2222" s="249"/>
      <c r="Z2222" s="250"/>
      <c r="AB2222" s="251"/>
      <c r="AD2222" s="251"/>
      <c r="AF2222" s="251"/>
      <c r="AI2222" s="235"/>
      <c r="AN2222" s="245"/>
      <c r="AO2222" s="245"/>
      <c r="AP2222" s="245"/>
    </row>
    <row r="2223" spans="1:42" s="167" customFormat="1" thickTop="1" thickBot="1" x14ac:dyDescent="0.25">
      <c r="A2223" s="242"/>
      <c r="B2223" s="184"/>
      <c r="C2223" s="235"/>
      <c r="D2223" s="235"/>
      <c r="E2223" s="243"/>
      <c r="I2223" s="235"/>
      <c r="J2223" s="244"/>
      <c r="L2223" s="182"/>
      <c r="M2223" s="235"/>
      <c r="N2223" s="246"/>
      <c r="O2223" s="246"/>
      <c r="P2223" s="247"/>
      <c r="R2223" s="248"/>
      <c r="Y2223" s="249"/>
      <c r="Z2223" s="250"/>
      <c r="AB2223" s="251"/>
      <c r="AD2223" s="251"/>
      <c r="AF2223" s="251"/>
      <c r="AI2223" s="235"/>
      <c r="AN2223" s="245"/>
      <c r="AO2223" s="245"/>
      <c r="AP2223" s="245"/>
    </row>
    <row r="2224" spans="1:42" s="167" customFormat="1" thickTop="1" thickBot="1" x14ac:dyDescent="0.25">
      <c r="A2224" s="242"/>
      <c r="B2224" s="184"/>
      <c r="C2224" s="235"/>
      <c r="D2224" s="235"/>
      <c r="E2224" s="243"/>
      <c r="I2224" s="235"/>
      <c r="J2224" s="244"/>
      <c r="L2224" s="182"/>
      <c r="M2224" s="235"/>
      <c r="N2224" s="246"/>
      <c r="O2224" s="246"/>
      <c r="P2224" s="247"/>
      <c r="R2224" s="248"/>
      <c r="Y2224" s="249"/>
      <c r="Z2224" s="250"/>
      <c r="AB2224" s="251"/>
      <c r="AD2224" s="251"/>
      <c r="AF2224" s="251"/>
      <c r="AI2224" s="235"/>
      <c r="AN2224" s="245"/>
      <c r="AO2224" s="245"/>
      <c r="AP2224" s="245"/>
    </row>
    <row r="2225" spans="1:42" s="167" customFormat="1" thickTop="1" thickBot="1" x14ac:dyDescent="0.25">
      <c r="A2225" s="242"/>
      <c r="B2225" s="184"/>
      <c r="C2225" s="235"/>
      <c r="D2225" s="235"/>
      <c r="E2225" s="243"/>
      <c r="I2225" s="235"/>
      <c r="J2225" s="244"/>
      <c r="L2225" s="182"/>
      <c r="M2225" s="235"/>
      <c r="N2225" s="246"/>
      <c r="O2225" s="246"/>
      <c r="P2225" s="247"/>
      <c r="R2225" s="248"/>
      <c r="Y2225" s="249"/>
      <c r="Z2225" s="250"/>
      <c r="AB2225" s="251"/>
      <c r="AD2225" s="251"/>
      <c r="AF2225" s="251"/>
      <c r="AI2225" s="235"/>
      <c r="AN2225" s="245"/>
      <c r="AO2225" s="245"/>
      <c r="AP2225" s="245"/>
    </row>
    <row r="2226" spans="1:42" s="167" customFormat="1" thickTop="1" thickBot="1" x14ac:dyDescent="0.25">
      <c r="A2226" s="242"/>
      <c r="B2226" s="184"/>
      <c r="C2226" s="235"/>
      <c r="D2226" s="235"/>
      <c r="E2226" s="243"/>
      <c r="I2226" s="235"/>
      <c r="J2226" s="244"/>
      <c r="L2226" s="182"/>
      <c r="M2226" s="235"/>
      <c r="N2226" s="246"/>
      <c r="O2226" s="246"/>
      <c r="P2226" s="247"/>
      <c r="R2226" s="248"/>
      <c r="Y2226" s="249"/>
      <c r="Z2226" s="250"/>
      <c r="AB2226" s="251"/>
      <c r="AD2226" s="251"/>
      <c r="AF2226" s="251"/>
      <c r="AI2226" s="235"/>
      <c r="AN2226" s="245"/>
      <c r="AO2226" s="245"/>
      <c r="AP2226" s="245"/>
    </row>
    <row r="2227" spans="1:42" s="167" customFormat="1" thickTop="1" thickBot="1" x14ac:dyDescent="0.25">
      <c r="A2227" s="242"/>
      <c r="B2227" s="184"/>
      <c r="C2227" s="235"/>
      <c r="D2227" s="235"/>
      <c r="E2227" s="243"/>
      <c r="I2227" s="235"/>
      <c r="J2227" s="244"/>
      <c r="L2227" s="182"/>
      <c r="M2227" s="235"/>
      <c r="N2227" s="246"/>
      <c r="O2227" s="246"/>
      <c r="P2227" s="247"/>
      <c r="R2227" s="248"/>
      <c r="Y2227" s="249"/>
      <c r="Z2227" s="250"/>
      <c r="AB2227" s="251"/>
      <c r="AD2227" s="251"/>
      <c r="AF2227" s="251"/>
      <c r="AI2227" s="235"/>
      <c r="AN2227" s="245"/>
      <c r="AO2227" s="245"/>
      <c r="AP2227" s="245"/>
    </row>
    <row r="2228" spans="1:42" s="167" customFormat="1" thickTop="1" thickBot="1" x14ac:dyDescent="0.25">
      <c r="A2228" s="242"/>
      <c r="B2228" s="184"/>
      <c r="C2228" s="235"/>
      <c r="D2228" s="235"/>
      <c r="E2228" s="243"/>
      <c r="I2228" s="235"/>
      <c r="J2228" s="244"/>
      <c r="L2228" s="182"/>
      <c r="M2228" s="235"/>
      <c r="N2228" s="246"/>
      <c r="O2228" s="246"/>
      <c r="P2228" s="247"/>
      <c r="R2228" s="248"/>
      <c r="Y2228" s="249"/>
      <c r="Z2228" s="250"/>
      <c r="AB2228" s="251"/>
      <c r="AD2228" s="251"/>
      <c r="AF2228" s="251"/>
      <c r="AI2228" s="235"/>
      <c r="AN2228" s="245"/>
      <c r="AO2228" s="245"/>
      <c r="AP2228" s="245"/>
    </row>
    <row r="2229" spans="1:42" s="167" customFormat="1" thickTop="1" thickBot="1" x14ac:dyDescent="0.25">
      <c r="A2229" s="242"/>
      <c r="B2229" s="184"/>
      <c r="C2229" s="235"/>
      <c r="D2229" s="235"/>
      <c r="E2229" s="243"/>
      <c r="I2229" s="235"/>
      <c r="J2229" s="244"/>
      <c r="L2229" s="182"/>
      <c r="M2229" s="235"/>
      <c r="N2229" s="246"/>
      <c r="O2229" s="246"/>
      <c r="P2229" s="247"/>
      <c r="R2229" s="248"/>
      <c r="Y2229" s="249"/>
      <c r="Z2229" s="250"/>
      <c r="AB2229" s="251"/>
      <c r="AD2229" s="251"/>
      <c r="AF2229" s="251"/>
      <c r="AI2229" s="235"/>
      <c r="AN2229" s="245"/>
      <c r="AO2229" s="245"/>
      <c r="AP2229" s="245"/>
    </row>
    <row r="2230" spans="1:42" s="167" customFormat="1" thickTop="1" thickBot="1" x14ac:dyDescent="0.25">
      <c r="A2230" s="242"/>
      <c r="B2230" s="184"/>
      <c r="C2230" s="235"/>
      <c r="D2230" s="235"/>
      <c r="E2230" s="243"/>
      <c r="I2230" s="235"/>
      <c r="J2230" s="244"/>
      <c r="L2230" s="182"/>
      <c r="M2230" s="235"/>
      <c r="N2230" s="246"/>
      <c r="O2230" s="246"/>
      <c r="P2230" s="247"/>
      <c r="R2230" s="248"/>
      <c r="Y2230" s="249"/>
      <c r="Z2230" s="250"/>
      <c r="AB2230" s="251"/>
      <c r="AD2230" s="251"/>
      <c r="AF2230" s="251"/>
      <c r="AI2230" s="235"/>
      <c r="AN2230" s="245"/>
      <c r="AO2230" s="245"/>
      <c r="AP2230" s="245"/>
    </row>
    <row r="2231" spans="1:42" s="167" customFormat="1" thickTop="1" thickBot="1" x14ac:dyDescent="0.25">
      <c r="A2231" s="242"/>
      <c r="B2231" s="184"/>
      <c r="C2231" s="235"/>
      <c r="D2231" s="235"/>
      <c r="E2231" s="243"/>
      <c r="I2231" s="235"/>
      <c r="J2231" s="244"/>
      <c r="L2231" s="182"/>
      <c r="M2231" s="235"/>
      <c r="N2231" s="246"/>
      <c r="O2231" s="246"/>
      <c r="P2231" s="247"/>
      <c r="R2231" s="248"/>
      <c r="Y2231" s="249"/>
      <c r="Z2231" s="250"/>
      <c r="AB2231" s="251"/>
      <c r="AD2231" s="251"/>
      <c r="AF2231" s="251"/>
      <c r="AI2231" s="235"/>
      <c r="AN2231" s="245"/>
      <c r="AO2231" s="245"/>
      <c r="AP2231" s="245"/>
    </row>
    <row r="2232" spans="1:42" s="167" customFormat="1" thickTop="1" thickBot="1" x14ac:dyDescent="0.25">
      <c r="A2232" s="242"/>
      <c r="B2232" s="184"/>
      <c r="C2232" s="235"/>
      <c r="D2232" s="235"/>
      <c r="E2232" s="243"/>
      <c r="I2232" s="235"/>
      <c r="J2232" s="244"/>
      <c r="L2232" s="182"/>
      <c r="M2232" s="235"/>
      <c r="N2232" s="246"/>
      <c r="O2232" s="246"/>
      <c r="P2232" s="247"/>
      <c r="R2232" s="248"/>
      <c r="Y2232" s="249"/>
      <c r="Z2232" s="250"/>
      <c r="AB2232" s="251"/>
      <c r="AD2232" s="251"/>
      <c r="AF2232" s="251"/>
      <c r="AI2232" s="235"/>
      <c r="AN2232" s="245"/>
      <c r="AO2232" s="245"/>
      <c r="AP2232" s="245"/>
    </row>
    <row r="2233" spans="1:42" s="167" customFormat="1" thickTop="1" thickBot="1" x14ac:dyDescent="0.25">
      <c r="A2233" s="242"/>
      <c r="B2233" s="184"/>
      <c r="C2233" s="235"/>
      <c r="D2233" s="235"/>
      <c r="E2233" s="243"/>
      <c r="I2233" s="235"/>
      <c r="J2233" s="244"/>
      <c r="L2233" s="182"/>
      <c r="M2233" s="235"/>
      <c r="N2233" s="246"/>
      <c r="O2233" s="246"/>
      <c r="P2233" s="247"/>
      <c r="R2233" s="248"/>
      <c r="Y2233" s="249"/>
      <c r="Z2233" s="250"/>
      <c r="AB2233" s="251"/>
      <c r="AD2233" s="251"/>
      <c r="AF2233" s="251"/>
      <c r="AI2233" s="235"/>
      <c r="AN2233" s="245"/>
      <c r="AO2233" s="245"/>
      <c r="AP2233" s="245"/>
    </row>
    <row r="2234" spans="1:42" s="167" customFormat="1" thickTop="1" thickBot="1" x14ac:dyDescent="0.25">
      <c r="A2234" s="242"/>
      <c r="B2234" s="184"/>
      <c r="C2234" s="235"/>
      <c r="D2234" s="235"/>
      <c r="E2234" s="243"/>
      <c r="I2234" s="235"/>
      <c r="J2234" s="244"/>
      <c r="L2234" s="182"/>
      <c r="M2234" s="235"/>
      <c r="N2234" s="246"/>
      <c r="O2234" s="246"/>
      <c r="P2234" s="247"/>
      <c r="R2234" s="248"/>
      <c r="Y2234" s="249"/>
      <c r="Z2234" s="250"/>
      <c r="AB2234" s="251"/>
      <c r="AD2234" s="251"/>
      <c r="AF2234" s="251"/>
      <c r="AI2234" s="235"/>
      <c r="AN2234" s="245"/>
      <c r="AO2234" s="245"/>
      <c r="AP2234" s="245"/>
    </row>
    <row r="2235" spans="1:42" s="167" customFormat="1" thickTop="1" thickBot="1" x14ac:dyDescent="0.25">
      <c r="A2235" s="242"/>
      <c r="B2235" s="184"/>
      <c r="C2235" s="235"/>
      <c r="D2235" s="235"/>
      <c r="E2235" s="243"/>
      <c r="I2235" s="235"/>
      <c r="J2235" s="244"/>
      <c r="L2235" s="182"/>
      <c r="M2235" s="235"/>
      <c r="N2235" s="246"/>
      <c r="O2235" s="246"/>
      <c r="P2235" s="247"/>
      <c r="R2235" s="248"/>
      <c r="Y2235" s="249"/>
      <c r="Z2235" s="250"/>
      <c r="AB2235" s="251"/>
      <c r="AD2235" s="251"/>
      <c r="AF2235" s="251"/>
      <c r="AI2235" s="235"/>
      <c r="AN2235" s="245"/>
      <c r="AO2235" s="245"/>
      <c r="AP2235" s="245"/>
    </row>
    <row r="2236" spans="1:42" s="167" customFormat="1" thickTop="1" thickBot="1" x14ac:dyDescent="0.25">
      <c r="A2236" s="242"/>
      <c r="B2236" s="184"/>
      <c r="C2236" s="235"/>
      <c r="D2236" s="235"/>
      <c r="E2236" s="243"/>
      <c r="I2236" s="235"/>
      <c r="J2236" s="244"/>
      <c r="L2236" s="182"/>
      <c r="M2236" s="235"/>
      <c r="N2236" s="246"/>
      <c r="O2236" s="246"/>
      <c r="P2236" s="247"/>
      <c r="R2236" s="248"/>
      <c r="Y2236" s="249"/>
      <c r="Z2236" s="250"/>
      <c r="AB2236" s="251"/>
      <c r="AD2236" s="251"/>
      <c r="AF2236" s="251"/>
      <c r="AI2236" s="235"/>
      <c r="AN2236" s="245"/>
      <c r="AO2236" s="245"/>
      <c r="AP2236" s="245"/>
    </row>
    <row r="2237" spans="1:42" s="167" customFormat="1" thickTop="1" thickBot="1" x14ac:dyDescent="0.25">
      <c r="A2237" s="242"/>
      <c r="B2237" s="184"/>
      <c r="C2237" s="235"/>
      <c r="D2237" s="235"/>
      <c r="E2237" s="243"/>
      <c r="I2237" s="235"/>
      <c r="J2237" s="244"/>
      <c r="L2237" s="182"/>
      <c r="M2237" s="235"/>
      <c r="N2237" s="246"/>
      <c r="O2237" s="246"/>
      <c r="P2237" s="247"/>
      <c r="R2237" s="248"/>
      <c r="Y2237" s="249"/>
      <c r="Z2237" s="250"/>
      <c r="AB2237" s="251"/>
      <c r="AD2237" s="251"/>
      <c r="AF2237" s="251"/>
      <c r="AI2237" s="235"/>
      <c r="AN2237" s="245"/>
      <c r="AO2237" s="245"/>
      <c r="AP2237" s="245"/>
    </row>
    <row r="2238" spans="1:42" s="167" customFormat="1" thickTop="1" thickBot="1" x14ac:dyDescent="0.25">
      <c r="A2238" s="242"/>
      <c r="B2238" s="184"/>
      <c r="C2238" s="235"/>
      <c r="D2238" s="235"/>
      <c r="E2238" s="243"/>
      <c r="I2238" s="235"/>
      <c r="J2238" s="244"/>
      <c r="L2238" s="182"/>
      <c r="M2238" s="235"/>
      <c r="N2238" s="246"/>
      <c r="O2238" s="246"/>
      <c r="P2238" s="247"/>
      <c r="R2238" s="248"/>
      <c r="Y2238" s="249"/>
      <c r="Z2238" s="250"/>
      <c r="AB2238" s="251"/>
      <c r="AD2238" s="251"/>
      <c r="AF2238" s="251"/>
      <c r="AI2238" s="235"/>
      <c r="AN2238" s="245"/>
      <c r="AO2238" s="245"/>
      <c r="AP2238" s="245"/>
    </row>
    <row r="2239" spans="1:42" s="167" customFormat="1" thickTop="1" thickBot="1" x14ac:dyDescent="0.25">
      <c r="A2239" s="242"/>
      <c r="B2239" s="184"/>
      <c r="C2239" s="235"/>
      <c r="D2239" s="235"/>
      <c r="E2239" s="243"/>
      <c r="I2239" s="235"/>
      <c r="J2239" s="244"/>
      <c r="L2239" s="182"/>
      <c r="M2239" s="235"/>
      <c r="N2239" s="246"/>
      <c r="O2239" s="246"/>
      <c r="P2239" s="247"/>
      <c r="R2239" s="248"/>
      <c r="Y2239" s="249"/>
      <c r="Z2239" s="250"/>
      <c r="AB2239" s="251"/>
      <c r="AD2239" s="251"/>
      <c r="AF2239" s="251"/>
      <c r="AI2239" s="235"/>
      <c r="AN2239" s="245"/>
      <c r="AO2239" s="245"/>
      <c r="AP2239" s="245"/>
    </row>
    <row r="2240" spans="1:42" s="167" customFormat="1" thickTop="1" thickBot="1" x14ac:dyDescent="0.25">
      <c r="A2240" s="242"/>
      <c r="B2240" s="184"/>
      <c r="C2240" s="235"/>
      <c r="D2240" s="235"/>
      <c r="E2240" s="243"/>
      <c r="I2240" s="235"/>
      <c r="J2240" s="244"/>
      <c r="L2240" s="182"/>
      <c r="M2240" s="235"/>
      <c r="N2240" s="246"/>
      <c r="O2240" s="246"/>
      <c r="P2240" s="247"/>
      <c r="R2240" s="248"/>
      <c r="Y2240" s="249"/>
      <c r="Z2240" s="250"/>
      <c r="AB2240" s="251"/>
      <c r="AD2240" s="251"/>
      <c r="AF2240" s="251"/>
      <c r="AI2240" s="235"/>
      <c r="AN2240" s="245"/>
      <c r="AO2240" s="245"/>
      <c r="AP2240" s="245"/>
    </row>
    <row r="2241" spans="1:42" s="167" customFormat="1" thickTop="1" thickBot="1" x14ac:dyDescent="0.25">
      <c r="A2241" s="242"/>
      <c r="B2241" s="184"/>
      <c r="C2241" s="235"/>
      <c r="D2241" s="235"/>
      <c r="E2241" s="243"/>
      <c r="I2241" s="235"/>
      <c r="J2241" s="244"/>
      <c r="L2241" s="182"/>
      <c r="M2241" s="235"/>
      <c r="N2241" s="246"/>
      <c r="O2241" s="246"/>
      <c r="P2241" s="247"/>
      <c r="R2241" s="248"/>
      <c r="Y2241" s="249"/>
      <c r="Z2241" s="250"/>
      <c r="AB2241" s="251"/>
      <c r="AD2241" s="251"/>
      <c r="AF2241" s="251"/>
      <c r="AI2241" s="235"/>
      <c r="AN2241" s="245"/>
      <c r="AO2241" s="245"/>
      <c r="AP2241" s="245"/>
    </row>
    <row r="2242" spans="1:42" s="167" customFormat="1" thickTop="1" thickBot="1" x14ac:dyDescent="0.25">
      <c r="A2242" s="242"/>
      <c r="B2242" s="184"/>
      <c r="C2242" s="235"/>
      <c r="D2242" s="235"/>
      <c r="E2242" s="243"/>
      <c r="I2242" s="235"/>
      <c r="J2242" s="244"/>
      <c r="L2242" s="182"/>
      <c r="M2242" s="235"/>
      <c r="N2242" s="246"/>
      <c r="O2242" s="246"/>
      <c r="P2242" s="247"/>
      <c r="R2242" s="248"/>
      <c r="Y2242" s="249"/>
      <c r="Z2242" s="250"/>
      <c r="AB2242" s="251"/>
      <c r="AD2242" s="251"/>
      <c r="AF2242" s="251"/>
      <c r="AI2242" s="235"/>
      <c r="AN2242" s="245"/>
      <c r="AO2242" s="245"/>
      <c r="AP2242" s="245"/>
    </row>
    <row r="2243" spans="1:42" s="167" customFormat="1" thickTop="1" thickBot="1" x14ac:dyDescent="0.25">
      <c r="A2243" s="242"/>
      <c r="B2243" s="184"/>
      <c r="C2243" s="235"/>
      <c r="D2243" s="235"/>
      <c r="E2243" s="243"/>
      <c r="I2243" s="235"/>
      <c r="J2243" s="244"/>
      <c r="L2243" s="182"/>
      <c r="M2243" s="235"/>
      <c r="N2243" s="246"/>
      <c r="O2243" s="246"/>
      <c r="P2243" s="247"/>
      <c r="R2243" s="248"/>
      <c r="Y2243" s="249"/>
      <c r="Z2243" s="250"/>
      <c r="AB2243" s="251"/>
      <c r="AD2243" s="251"/>
      <c r="AF2243" s="251"/>
      <c r="AI2243" s="235"/>
      <c r="AN2243" s="245"/>
      <c r="AO2243" s="245"/>
      <c r="AP2243" s="245"/>
    </row>
    <row r="2244" spans="1:42" s="167" customFormat="1" thickTop="1" thickBot="1" x14ac:dyDescent="0.25">
      <c r="A2244" s="242"/>
      <c r="B2244" s="184"/>
      <c r="C2244" s="235"/>
      <c r="D2244" s="235"/>
      <c r="E2244" s="243"/>
      <c r="I2244" s="235"/>
      <c r="J2244" s="244"/>
      <c r="L2244" s="182"/>
      <c r="M2244" s="235"/>
      <c r="N2244" s="246"/>
      <c r="O2244" s="246"/>
      <c r="P2244" s="247"/>
      <c r="R2244" s="248"/>
      <c r="Y2244" s="249"/>
      <c r="Z2244" s="250"/>
      <c r="AB2244" s="251"/>
      <c r="AD2244" s="251"/>
      <c r="AF2244" s="251"/>
      <c r="AI2244" s="235"/>
      <c r="AN2244" s="245"/>
      <c r="AO2244" s="245"/>
      <c r="AP2244" s="245"/>
    </row>
    <row r="2245" spans="1:42" s="167" customFormat="1" thickTop="1" thickBot="1" x14ac:dyDescent="0.25">
      <c r="A2245" s="242"/>
      <c r="B2245" s="184"/>
      <c r="C2245" s="235"/>
      <c r="D2245" s="235"/>
      <c r="E2245" s="243"/>
      <c r="I2245" s="235"/>
      <c r="J2245" s="244"/>
      <c r="L2245" s="182"/>
      <c r="M2245" s="235"/>
      <c r="N2245" s="246"/>
      <c r="O2245" s="246"/>
      <c r="P2245" s="247"/>
      <c r="R2245" s="248"/>
      <c r="Y2245" s="249"/>
      <c r="Z2245" s="250"/>
      <c r="AB2245" s="251"/>
      <c r="AD2245" s="251"/>
      <c r="AF2245" s="251"/>
      <c r="AI2245" s="235"/>
      <c r="AN2245" s="245"/>
      <c r="AO2245" s="245"/>
      <c r="AP2245" s="245"/>
    </row>
    <row r="2246" spans="1:42" s="167" customFormat="1" thickTop="1" thickBot="1" x14ac:dyDescent="0.25">
      <c r="A2246" s="242"/>
      <c r="B2246" s="184"/>
      <c r="C2246" s="235"/>
      <c r="D2246" s="235"/>
      <c r="E2246" s="243"/>
      <c r="I2246" s="235"/>
      <c r="J2246" s="244"/>
      <c r="L2246" s="182"/>
      <c r="M2246" s="235"/>
      <c r="N2246" s="246"/>
      <c r="O2246" s="246"/>
      <c r="P2246" s="247"/>
      <c r="R2246" s="248"/>
      <c r="Y2246" s="249"/>
      <c r="Z2246" s="250"/>
      <c r="AB2246" s="251"/>
      <c r="AD2246" s="251"/>
      <c r="AF2246" s="251"/>
      <c r="AI2246" s="235"/>
      <c r="AN2246" s="245"/>
      <c r="AO2246" s="245"/>
      <c r="AP2246" s="245"/>
    </row>
    <row r="2247" spans="1:42" s="167" customFormat="1" thickTop="1" thickBot="1" x14ac:dyDescent="0.25">
      <c r="A2247" s="242"/>
      <c r="B2247" s="184"/>
      <c r="C2247" s="235"/>
      <c r="D2247" s="235"/>
      <c r="E2247" s="243"/>
      <c r="I2247" s="235"/>
      <c r="J2247" s="244"/>
      <c r="L2247" s="182"/>
      <c r="M2247" s="235"/>
      <c r="N2247" s="246"/>
      <c r="O2247" s="246"/>
      <c r="P2247" s="247"/>
      <c r="R2247" s="248"/>
      <c r="Y2247" s="249"/>
      <c r="Z2247" s="250"/>
      <c r="AB2247" s="251"/>
      <c r="AD2247" s="251"/>
      <c r="AF2247" s="251"/>
      <c r="AI2247" s="235"/>
      <c r="AN2247" s="245"/>
      <c r="AO2247" s="245"/>
      <c r="AP2247" s="245"/>
    </row>
    <row r="2248" spans="1:42" s="167" customFormat="1" thickTop="1" thickBot="1" x14ac:dyDescent="0.25">
      <c r="A2248" s="242"/>
      <c r="B2248" s="184"/>
      <c r="C2248" s="235"/>
      <c r="D2248" s="235"/>
      <c r="E2248" s="243"/>
      <c r="I2248" s="235"/>
      <c r="J2248" s="244"/>
      <c r="L2248" s="182"/>
      <c r="M2248" s="235"/>
      <c r="N2248" s="246"/>
      <c r="O2248" s="246"/>
      <c r="P2248" s="247"/>
      <c r="R2248" s="248"/>
      <c r="Y2248" s="249"/>
      <c r="Z2248" s="250"/>
      <c r="AB2248" s="251"/>
      <c r="AD2248" s="251"/>
      <c r="AF2248" s="251"/>
      <c r="AI2248" s="235"/>
      <c r="AN2248" s="245"/>
      <c r="AO2248" s="245"/>
      <c r="AP2248" s="245"/>
    </row>
    <row r="2249" spans="1:42" s="167" customFormat="1" thickTop="1" thickBot="1" x14ac:dyDescent="0.25">
      <c r="A2249" s="242"/>
      <c r="B2249" s="184"/>
      <c r="C2249" s="235"/>
      <c r="D2249" s="235"/>
      <c r="E2249" s="243"/>
      <c r="I2249" s="235"/>
      <c r="J2249" s="244"/>
      <c r="L2249" s="182"/>
      <c r="M2249" s="235"/>
      <c r="N2249" s="246"/>
      <c r="O2249" s="246"/>
      <c r="P2249" s="247"/>
      <c r="R2249" s="248"/>
      <c r="Y2249" s="249"/>
      <c r="Z2249" s="250"/>
      <c r="AB2249" s="251"/>
      <c r="AD2249" s="251"/>
      <c r="AF2249" s="251"/>
      <c r="AI2249" s="235"/>
      <c r="AN2249" s="245"/>
      <c r="AO2249" s="245"/>
      <c r="AP2249" s="245"/>
    </row>
    <row r="2250" spans="1:42" s="167" customFormat="1" thickTop="1" thickBot="1" x14ac:dyDescent="0.25">
      <c r="A2250" s="242"/>
      <c r="B2250" s="184"/>
      <c r="C2250" s="235"/>
      <c r="D2250" s="235"/>
      <c r="E2250" s="243"/>
      <c r="I2250" s="235"/>
      <c r="J2250" s="244"/>
      <c r="L2250" s="182"/>
      <c r="M2250" s="235"/>
      <c r="N2250" s="246"/>
      <c r="O2250" s="246"/>
      <c r="P2250" s="247"/>
      <c r="R2250" s="248"/>
      <c r="Y2250" s="249"/>
      <c r="Z2250" s="250"/>
      <c r="AB2250" s="251"/>
      <c r="AD2250" s="251"/>
      <c r="AF2250" s="251"/>
      <c r="AI2250" s="235"/>
      <c r="AN2250" s="245"/>
      <c r="AO2250" s="245"/>
      <c r="AP2250" s="245"/>
    </row>
    <row r="2251" spans="1:42" s="167" customFormat="1" thickTop="1" thickBot="1" x14ac:dyDescent="0.25">
      <c r="A2251" s="242"/>
      <c r="B2251" s="184"/>
      <c r="C2251" s="235"/>
      <c r="D2251" s="235"/>
      <c r="E2251" s="243"/>
      <c r="I2251" s="235"/>
      <c r="J2251" s="244"/>
      <c r="L2251" s="182"/>
      <c r="M2251" s="235"/>
      <c r="N2251" s="246"/>
      <c r="O2251" s="246"/>
      <c r="P2251" s="247"/>
      <c r="R2251" s="248"/>
      <c r="Y2251" s="249"/>
      <c r="Z2251" s="250"/>
      <c r="AB2251" s="251"/>
      <c r="AD2251" s="251"/>
      <c r="AF2251" s="251"/>
      <c r="AI2251" s="235"/>
      <c r="AN2251" s="245"/>
      <c r="AO2251" s="245"/>
      <c r="AP2251" s="245"/>
    </row>
    <row r="2252" spans="1:42" s="167" customFormat="1" thickTop="1" thickBot="1" x14ac:dyDescent="0.25">
      <c r="A2252" s="242"/>
      <c r="B2252" s="184"/>
      <c r="C2252" s="235"/>
      <c r="D2252" s="235"/>
      <c r="E2252" s="243"/>
      <c r="I2252" s="235"/>
      <c r="J2252" s="244"/>
      <c r="L2252" s="182"/>
      <c r="M2252" s="235"/>
      <c r="N2252" s="246"/>
      <c r="O2252" s="246"/>
      <c r="P2252" s="247"/>
      <c r="R2252" s="248"/>
      <c r="Y2252" s="249"/>
      <c r="Z2252" s="250"/>
      <c r="AB2252" s="251"/>
      <c r="AD2252" s="251"/>
      <c r="AF2252" s="251"/>
      <c r="AI2252" s="235"/>
      <c r="AN2252" s="245"/>
      <c r="AO2252" s="245"/>
      <c r="AP2252" s="245"/>
    </row>
    <row r="2253" spans="1:42" s="167" customFormat="1" thickTop="1" thickBot="1" x14ac:dyDescent="0.25">
      <c r="A2253" s="242"/>
      <c r="B2253" s="184"/>
      <c r="C2253" s="235"/>
      <c r="D2253" s="235"/>
      <c r="E2253" s="243"/>
      <c r="I2253" s="235"/>
      <c r="J2253" s="244"/>
      <c r="L2253" s="182"/>
      <c r="M2253" s="235"/>
      <c r="N2253" s="246"/>
      <c r="O2253" s="246"/>
      <c r="P2253" s="247"/>
      <c r="R2253" s="248"/>
      <c r="Y2253" s="249"/>
      <c r="Z2253" s="250"/>
      <c r="AB2253" s="251"/>
      <c r="AD2253" s="251"/>
      <c r="AF2253" s="251"/>
      <c r="AI2253" s="235"/>
      <c r="AN2253" s="245"/>
      <c r="AO2253" s="245"/>
      <c r="AP2253" s="245"/>
    </row>
    <row r="2254" spans="1:42" s="167" customFormat="1" thickTop="1" thickBot="1" x14ac:dyDescent="0.25">
      <c r="A2254" s="242"/>
      <c r="B2254" s="184"/>
      <c r="C2254" s="235"/>
      <c r="D2254" s="235"/>
      <c r="E2254" s="243"/>
      <c r="I2254" s="235"/>
      <c r="J2254" s="244"/>
      <c r="L2254" s="182"/>
      <c r="M2254" s="235"/>
      <c r="N2254" s="246"/>
      <c r="O2254" s="246"/>
      <c r="P2254" s="247"/>
      <c r="R2254" s="248"/>
      <c r="Y2254" s="249"/>
      <c r="Z2254" s="250"/>
      <c r="AB2254" s="251"/>
      <c r="AD2254" s="251"/>
      <c r="AF2254" s="251"/>
      <c r="AI2254" s="235"/>
      <c r="AN2254" s="245"/>
      <c r="AO2254" s="245"/>
      <c r="AP2254" s="245"/>
    </row>
    <row r="2255" spans="1:42" s="167" customFormat="1" thickTop="1" thickBot="1" x14ac:dyDescent="0.25">
      <c r="A2255" s="242"/>
      <c r="B2255" s="184"/>
      <c r="C2255" s="235"/>
      <c r="D2255" s="235"/>
      <c r="E2255" s="243"/>
      <c r="I2255" s="235"/>
      <c r="J2255" s="244"/>
      <c r="L2255" s="182"/>
      <c r="M2255" s="235"/>
      <c r="N2255" s="246"/>
      <c r="O2255" s="246"/>
      <c r="P2255" s="247"/>
      <c r="R2255" s="248"/>
      <c r="Y2255" s="249"/>
      <c r="Z2255" s="250"/>
      <c r="AB2255" s="251"/>
      <c r="AD2255" s="251"/>
      <c r="AF2255" s="251"/>
      <c r="AI2255" s="235"/>
      <c r="AN2255" s="245"/>
      <c r="AO2255" s="245"/>
      <c r="AP2255" s="245"/>
    </row>
    <row r="2256" spans="1:42" s="167" customFormat="1" thickTop="1" thickBot="1" x14ac:dyDescent="0.25">
      <c r="A2256" s="242"/>
      <c r="B2256" s="184"/>
      <c r="C2256" s="235"/>
      <c r="D2256" s="235"/>
      <c r="E2256" s="243"/>
      <c r="I2256" s="235"/>
      <c r="J2256" s="244"/>
      <c r="L2256" s="182"/>
      <c r="M2256" s="235"/>
      <c r="N2256" s="246"/>
      <c r="O2256" s="246"/>
      <c r="P2256" s="247"/>
      <c r="R2256" s="248"/>
      <c r="Y2256" s="249"/>
      <c r="Z2256" s="250"/>
      <c r="AB2256" s="251"/>
      <c r="AD2256" s="251"/>
      <c r="AF2256" s="251"/>
      <c r="AI2256" s="235"/>
      <c r="AN2256" s="245"/>
      <c r="AO2256" s="245"/>
      <c r="AP2256" s="245"/>
    </row>
    <row r="2257" spans="1:42" s="167" customFormat="1" thickTop="1" thickBot="1" x14ac:dyDescent="0.25">
      <c r="A2257" s="242"/>
      <c r="B2257" s="184"/>
      <c r="C2257" s="235"/>
      <c r="D2257" s="235"/>
      <c r="E2257" s="243"/>
      <c r="I2257" s="235"/>
      <c r="J2257" s="244"/>
      <c r="L2257" s="182"/>
      <c r="M2257" s="235"/>
      <c r="N2257" s="246"/>
      <c r="O2257" s="246"/>
      <c r="P2257" s="247"/>
      <c r="R2257" s="248"/>
      <c r="Y2257" s="249"/>
      <c r="Z2257" s="250"/>
      <c r="AB2257" s="251"/>
      <c r="AD2257" s="251"/>
      <c r="AF2257" s="251"/>
      <c r="AI2257" s="235"/>
      <c r="AN2257" s="245"/>
      <c r="AO2257" s="245"/>
      <c r="AP2257" s="245"/>
    </row>
    <row r="2258" spans="1:42" s="167" customFormat="1" thickTop="1" thickBot="1" x14ac:dyDescent="0.25">
      <c r="A2258" s="242"/>
      <c r="B2258" s="184"/>
      <c r="C2258" s="235"/>
      <c r="D2258" s="235"/>
      <c r="E2258" s="243"/>
      <c r="I2258" s="235"/>
      <c r="J2258" s="244"/>
      <c r="L2258" s="182"/>
      <c r="M2258" s="235"/>
      <c r="N2258" s="246"/>
      <c r="O2258" s="246"/>
      <c r="P2258" s="247"/>
      <c r="R2258" s="248"/>
      <c r="Y2258" s="249"/>
      <c r="Z2258" s="250"/>
      <c r="AB2258" s="251"/>
      <c r="AD2258" s="251"/>
      <c r="AF2258" s="251"/>
      <c r="AI2258" s="235"/>
      <c r="AN2258" s="245"/>
      <c r="AO2258" s="245"/>
      <c r="AP2258" s="245"/>
    </row>
    <row r="2259" spans="1:42" s="167" customFormat="1" thickTop="1" thickBot="1" x14ac:dyDescent="0.25">
      <c r="A2259" s="242"/>
      <c r="B2259" s="184"/>
      <c r="C2259" s="235"/>
      <c r="D2259" s="235"/>
      <c r="E2259" s="243"/>
      <c r="I2259" s="235"/>
      <c r="J2259" s="244"/>
      <c r="L2259" s="182"/>
      <c r="M2259" s="235"/>
      <c r="N2259" s="246"/>
      <c r="O2259" s="246"/>
      <c r="P2259" s="247"/>
      <c r="R2259" s="248"/>
      <c r="Y2259" s="249"/>
      <c r="Z2259" s="250"/>
      <c r="AB2259" s="251"/>
      <c r="AD2259" s="251"/>
      <c r="AF2259" s="251"/>
      <c r="AI2259" s="235"/>
      <c r="AN2259" s="245"/>
      <c r="AO2259" s="245"/>
      <c r="AP2259" s="245"/>
    </row>
    <row r="2260" spans="1:42" s="167" customFormat="1" thickTop="1" thickBot="1" x14ac:dyDescent="0.25">
      <c r="A2260" s="242"/>
      <c r="B2260" s="184"/>
      <c r="C2260" s="235"/>
      <c r="D2260" s="235"/>
      <c r="E2260" s="243"/>
      <c r="I2260" s="235"/>
      <c r="J2260" s="244"/>
      <c r="L2260" s="182"/>
      <c r="M2260" s="235"/>
      <c r="N2260" s="246"/>
      <c r="O2260" s="246"/>
      <c r="P2260" s="247"/>
      <c r="R2260" s="248"/>
      <c r="Y2260" s="249"/>
      <c r="Z2260" s="250"/>
      <c r="AB2260" s="251"/>
      <c r="AD2260" s="251"/>
      <c r="AF2260" s="251"/>
      <c r="AI2260" s="235"/>
      <c r="AN2260" s="245"/>
      <c r="AO2260" s="245"/>
      <c r="AP2260" s="245"/>
    </row>
    <row r="2261" spans="1:42" s="167" customFormat="1" thickTop="1" thickBot="1" x14ac:dyDescent="0.25">
      <c r="A2261" s="242"/>
      <c r="B2261" s="184"/>
      <c r="C2261" s="235"/>
      <c r="D2261" s="235"/>
      <c r="E2261" s="243"/>
      <c r="I2261" s="235"/>
      <c r="J2261" s="244"/>
      <c r="L2261" s="182"/>
      <c r="M2261" s="235"/>
      <c r="N2261" s="246"/>
      <c r="O2261" s="246"/>
      <c r="P2261" s="247"/>
      <c r="R2261" s="248"/>
      <c r="Y2261" s="249"/>
      <c r="Z2261" s="250"/>
      <c r="AB2261" s="251"/>
      <c r="AD2261" s="251"/>
      <c r="AF2261" s="251"/>
      <c r="AI2261" s="235"/>
      <c r="AN2261" s="245"/>
      <c r="AO2261" s="245"/>
      <c r="AP2261" s="245"/>
    </row>
    <row r="2262" spans="1:42" s="167" customFormat="1" thickTop="1" thickBot="1" x14ac:dyDescent="0.25">
      <c r="A2262" s="242"/>
      <c r="B2262" s="184"/>
      <c r="C2262" s="235"/>
      <c r="D2262" s="235"/>
      <c r="E2262" s="243"/>
      <c r="I2262" s="235"/>
      <c r="J2262" s="244"/>
      <c r="L2262" s="182"/>
      <c r="M2262" s="235"/>
      <c r="N2262" s="246"/>
      <c r="O2262" s="246"/>
      <c r="P2262" s="247"/>
      <c r="R2262" s="248"/>
      <c r="Y2262" s="249"/>
      <c r="Z2262" s="250"/>
      <c r="AB2262" s="251"/>
      <c r="AD2262" s="251"/>
      <c r="AF2262" s="251"/>
      <c r="AI2262" s="235"/>
      <c r="AN2262" s="245"/>
      <c r="AO2262" s="245"/>
      <c r="AP2262" s="245"/>
    </row>
    <row r="2263" spans="1:42" s="167" customFormat="1" thickTop="1" thickBot="1" x14ac:dyDescent="0.25">
      <c r="A2263" s="242"/>
      <c r="B2263" s="184"/>
      <c r="C2263" s="235"/>
      <c r="D2263" s="235"/>
      <c r="E2263" s="243"/>
      <c r="I2263" s="235"/>
      <c r="J2263" s="244"/>
      <c r="L2263" s="182"/>
      <c r="M2263" s="235"/>
      <c r="N2263" s="246"/>
      <c r="O2263" s="246"/>
      <c r="P2263" s="247"/>
      <c r="R2263" s="248"/>
      <c r="Y2263" s="249"/>
      <c r="Z2263" s="250"/>
      <c r="AB2263" s="251"/>
      <c r="AD2263" s="251"/>
      <c r="AF2263" s="251"/>
      <c r="AI2263" s="235"/>
      <c r="AN2263" s="245"/>
      <c r="AO2263" s="245"/>
      <c r="AP2263" s="245"/>
    </row>
    <row r="2264" spans="1:42" s="167" customFormat="1" thickTop="1" thickBot="1" x14ac:dyDescent="0.25">
      <c r="A2264" s="242"/>
      <c r="B2264" s="184"/>
      <c r="C2264" s="235"/>
      <c r="D2264" s="235"/>
      <c r="E2264" s="243"/>
      <c r="I2264" s="235"/>
      <c r="J2264" s="244"/>
      <c r="L2264" s="182"/>
      <c r="M2264" s="235"/>
      <c r="N2264" s="246"/>
      <c r="O2264" s="246"/>
      <c r="P2264" s="247"/>
      <c r="R2264" s="248"/>
      <c r="Y2264" s="249"/>
      <c r="Z2264" s="250"/>
      <c r="AB2264" s="251"/>
      <c r="AD2264" s="251"/>
      <c r="AF2264" s="251"/>
      <c r="AI2264" s="235"/>
      <c r="AN2264" s="245"/>
      <c r="AO2264" s="245"/>
      <c r="AP2264" s="245"/>
    </row>
    <row r="2265" spans="1:42" s="167" customFormat="1" thickTop="1" thickBot="1" x14ac:dyDescent="0.25">
      <c r="A2265" s="242"/>
      <c r="B2265" s="184"/>
      <c r="C2265" s="235"/>
      <c r="D2265" s="235"/>
      <c r="E2265" s="243"/>
      <c r="I2265" s="235"/>
      <c r="J2265" s="244"/>
      <c r="L2265" s="182"/>
      <c r="M2265" s="235"/>
      <c r="N2265" s="246"/>
      <c r="O2265" s="246"/>
      <c r="P2265" s="247"/>
      <c r="R2265" s="248"/>
      <c r="Y2265" s="249"/>
      <c r="Z2265" s="250"/>
      <c r="AB2265" s="251"/>
      <c r="AD2265" s="251"/>
      <c r="AF2265" s="251"/>
      <c r="AI2265" s="235"/>
      <c r="AN2265" s="245"/>
      <c r="AO2265" s="245"/>
      <c r="AP2265" s="245"/>
    </row>
    <row r="2266" spans="1:42" s="167" customFormat="1" thickTop="1" thickBot="1" x14ac:dyDescent="0.25">
      <c r="A2266" s="242"/>
      <c r="B2266" s="184"/>
      <c r="C2266" s="235"/>
      <c r="D2266" s="235"/>
      <c r="E2266" s="243"/>
      <c r="I2266" s="235"/>
      <c r="J2266" s="244"/>
      <c r="L2266" s="182"/>
      <c r="M2266" s="235"/>
      <c r="N2266" s="246"/>
      <c r="O2266" s="246"/>
      <c r="P2266" s="247"/>
      <c r="R2266" s="248"/>
      <c r="Y2266" s="249"/>
      <c r="Z2266" s="250"/>
      <c r="AB2266" s="251"/>
      <c r="AD2266" s="251"/>
      <c r="AF2266" s="251"/>
      <c r="AI2266" s="235"/>
      <c r="AN2266" s="245"/>
      <c r="AO2266" s="245"/>
      <c r="AP2266" s="245"/>
    </row>
    <row r="2267" spans="1:42" s="167" customFormat="1" thickTop="1" thickBot="1" x14ac:dyDescent="0.25">
      <c r="A2267" s="242"/>
      <c r="B2267" s="184"/>
      <c r="C2267" s="235"/>
      <c r="D2267" s="235"/>
      <c r="E2267" s="243"/>
      <c r="I2267" s="235"/>
      <c r="J2267" s="244"/>
      <c r="L2267" s="182"/>
      <c r="M2267" s="235"/>
      <c r="N2267" s="246"/>
      <c r="O2267" s="246"/>
      <c r="P2267" s="247"/>
      <c r="R2267" s="248"/>
      <c r="Y2267" s="249"/>
      <c r="Z2267" s="250"/>
      <c r="AB2267" s="251"/>
      <c r="AD2267" s="251"/>
      <c r="AF2267" s="251"/>
      <c r="AI2267" s="235"/>
      <c r="AN2267" s="245"/>
      <c r="AO2267" s="245"/>
      <c r="AP2267" s="245"/>
    </row>
    <row r="2268" spans="1:42" s="167" customFormat="1" thickTop="1" thickBot="1" x14ac:dyDescent="0.25">
      <c r="A2268" s="242"/>
      <c r="B2268" s="184"/>
      <c r="C2268" s="235"/>
      <c r="D2268" s="235"/>
      <c r="E2268" s="243"/>
      <c r="I2268" s="235"/>
      <c r="J2268" s="244"/>
      <c r="L2268" s="182"/>
      <c r="M2268" s="235"/>
      <c r="N2268" s="246"/>
      <c r="O2268" s="246"/>
      <c r="P2268" s="247"/>
      <c r="R2268" s="248"/>
      <c r="Y2268" s="249"/>
      <c r="Z2268" s="250"/>
      <c r="AB2268" s="251"/>
      <c r="AD2268" s="251"/>
      <c r="AF2268" s="251"/>
      <c r="AI2268" s="235"/>
      <c r="AN2268" s="245"/>
      <c r="AO2268" s="245"/>
      <c r="AP2268" s="245"/>
    </row>
    <row r="2269" spans="1:42" s="167" customFormat="1" thickTop="1" thickBot="1" x14ac:dyDescent="0.25">
      <c r="A2269" s="242"/>
      <c r="B2269" s="184"/>
      <c r="C2269" s="235"/>
      <c r="D2269" s="235"/>
      <c r="E2269" s="243"/>
      <c r="I2269" s="235"/>
      <c r="J2269" s="244"/>
      <c r="L2269" s="182"/>
      <c r="M2269" s="235"/>
      <c r="N2269" s="246"/>
      <c r="O2269" s="246"/>
      <c r="P2269" s="247"/>
      <c r="R2269" s="248"/>
      <c r="Y2269" s="249"/>
      <c r="Z2269" s="250"/>
      <c r="AB2269" s="251"/>
      <c r="AD2269" s="251"/>
      <c r="AF2269" s="251"/>
      <c r="AI2269" s="235"/>
      <c r="AN2269" s="245"/>
      <c r="AO2269" s="245"/>
      <c r="AP2269" s="245"/>
    </row>
    <row r="2270" spans="1:42" s="167" customFormat="1" thickTop="1" thickBot="1" x14ac:dyDescent="0.25">
      <c r="A2270" s="242"/>
      <c r="B2270" s="184"/>
      <c r="C2270" s="235"/>
      <c r="D2270" s="235"/>
      <c r="E2270" s="243"/>
      <c r="I2270" s="235"/>
      <c r="J2270" s="244"/>
      <c r="L2270" s="182"/>
      <c r="M2270" s="235"/>
      <c r="N2270" s="246"/>
      <c r="O2270" s="246"/>
      <c r="P2270" s="247"/>
      <c r="R2270" s="248"/>
      <c r="Y2270" s="249"/>
      <c r="Z2270" s="250"/>
      <c r="AB2270" s="251"/>
      <c r="AD2270" s="251"/>
      <c r="AF2270" s="251"/>
      <c r="AI2270" s="235"/>
      <c r="AN2270" s="245"/>
      <c r="AO2270" s="245"/>
      <c r="AP2270" s="245"/>
    </row>
    <row r="2271" spans="1:42" s="167" customFormat="1" thickTop="1" thickBot="1" x14ac:dyDescent="0.25">
      <c r="A2271" s="242"/>
      <c r="B2271" s="184"/>
      <c r="C2271" s="235"/>
      <c r="D2271" s="235"/>
      <c r="E2271" s="243"/>
      <c r="I2271" s="235"/>
      <c r="J2271" s="244"/>
      <c r="L2271" s="182"/>
      <c r="M2271" s="235"/>
      <c r="N2271" s="246"/>
      <c r="O2271" s="246"/>
      <c r="P2271" s="247"/>
      <c r="R2271" s="248"/>
      <c r="Y2271" s="249"/>
      <c r="Z2271" s="250"/>
      <c r="AB2271" s="251"/>
      <c r="AD2271" s="251"/>
      <c r="AF2271" s="251"/>
      <c r="AI2271" s="235"/>
      <c r="AN2271" s="245"/>
      <c r="AO2271" s="245"/>
      <c r="AP2271" s="245"/>
    </row>
    <row r="2272" spans="1:42" s="167" customFormat="1" thickTop="1" thickBot="1" x14ac:dyDescent="0.25">
      <c r="A2272" s="242"/>
      <c r="B2272" s="184"/>
      <c r="C2272" s="235"/>
      <c r="D2272" s="235"/>
      <c r="E2272" s="243"/>
      <c r="I2272" s="235"/>
      <c r="J2272" s="244"/>
      <c r="L2272" s="182"/>
      <c r="M2272" s="235"/>
      <c r="N2272" s="246"/>
      <c r="O2272" s="246"/>
      <c r="P2272" s="247"/>
      <c r="R2272" s="248"/>
      <c r="Y2272" s="249"/>
      <c r="Z2272" s="250"/>
      <c r="AB2272" s="251"/>
      <c r="AD2272" s="251"/>
      <c r="AF2272" s="251"/>
      <c r="AI2272" s="235"/>
      <c r="AN2272" s="245"/>
      <c r="AO2272" s="245"/>
      <c r="AP2272" s="245"/>
    </row>
    <row r="2273" spans="1:42" s="167" customFormat="1" thickTop="1" thickBot="1" x14ac:dyDescent="0.25">
      <c r="A2273" s="242"/>
      <c r="B2273" s="184"/>
      <c r="C2273" s="235"/>
      <c r="D2273" s="235"/>
      <c r="E2273" s="243"/>
      <c r="I2273" s="235"/>
      <c r="J2273" s="244"/>
      <c r="L2273" s="182"/>
      <c r="M2273" s="235"/>
      <c r="N2273" s="246"/>
      <c r="O2273" s="246"/>
      <c r="P2273" s="247"/>
      <c r="R2273" s="248"/>
      <c r="Y2273" s="249"/>
      <c r="Z2273" s="250"/>
      <c r="AB2273" s="251"/>
      <c r="AD2273" s="251"/>
      <c r="AF2273" s="251"/>
      <c r="AI2273" s="235"/>
      <c r="AN2273" s="245"/>
      <c r="AO2273" s="245"/>
      <c r="AP2273" s="245"/>
    </row>
    <row r="2274" spans="1:42" s="167" customFormat="1" thickTop="1" thickBot="1" x14ac:dyDescent="0.25">
      <c r="A2274" s="242"/>
      <c r="B2274" s="184"/>
      <c r="C2274" s="235"/>
      <c r="D2274" s="235"/>
      <c r="E2274" s="243"/>
      <c r="I2274" s="235"/>
      <c r="J2274" s="244"/>
      <c r="L2274" s="182"/>
      <c r="M2274" s="235"/>
      <c r="N2274" s="246"/>
      <c r="O2274" s="246"/>
      <c r="P2274" s="247"/>
      <c r="R2274" s="248"/>
      <c r="Y2274" s="249"/>
      <c r="Z2274" s="250"/>
      <c r="AB2274" s="251"/>
      <c r="AD2274" s="251"/>
      <c r="AF2274" s="251"/>
      <c r="AI2274" s="235"/>
      <c r="AN2274" s="245"/>
      <c r="AO2274" s="245"/>
      <c r="AP2274" s="245"/>
    </row>
    <row r="2275" spans="1:42" s="167" customFormat="1" thickTop="1" thickBot="1" x14ac:dyDescent="0.25">
      <c r="A2275" s="242"/>
      <c r="B2275" s="184"/>
      <c r="C2275" s="235"/>
      <c r="D2275" s="235"/>
      <c r="E2275" s="243"/>
      <c r="I2275" s="235"/>
      <c r="J2275" s="244"/>
      <c r="L2275" s="182"/>
      <c r="M2275" s="235"/>
      <c r="N2275" s="246"/>
      <c r="O2275" s="246"/>
      <c r="P2275" s="247"/>
      <c r="R2275" s="248"/>
      <c r="Y2275" s="249"/>
      <c r="Z2275" s="250"/>
      <c r="AB2275" s="251"/>
      <c r="AD2275" s="251"/>
      <c r="AF2275" s="251"/>
      <c r="AI2275" s="235"/>
      <c r="AN2275" s="245"/>
      <c r="AO2275" s="245"/>
      <c r="AP2275" s="245"/>
    </row>
    <row r="2276" spans="1:42" s="167" customFormat="1" thickTop="1" thickBot="1" x14ac:dyDescent="0.25">
      <c r="A2276" s="242"/>
      <c r="B2276" s="184"/>
      <c r="C2276" s="235"/>
      <c r="D2276" s="235"/>
      <c r="E2276" s="243"/>
      <c r="I2276" s="235"/>
      <c r="J2276" s="244"/>
      <c r="L2276" s="182"/>
      <c r="M2276" s="235"/>
      <c r="N2276" s="246"/>
      <c r="O2276" s="246"/>
      <c r="P2276" s="247"/>
      <c r="R2276" s="248"/>
      <c r="Y2276" s="249"/>
      <c r="Z2276" s="250"/>
      <c r="AB2276" s="251"/>
      <c r="AD2276" s="251"/>
      <c r="AF2276" s="251"/>
      <c r="AI2276" s="235"/>
      <c r="AN2276" s="245"/>
      <c r="AO2276" s="245"/>
      <c r="AP2276" s="245"/>
    </row>
    <row r="2277" spans="1:42" s="167" customFormat="1" thickTop="1" thickBot="1" x14ac:dyDescent="0.25">
      <c r="A2277" s="242"/>
      <c r="B2277" s="184"/>
      <c r="C2277" s="235"/>
      <c r="D2277" s="235"/>
      <c r="E2277" s="243"/>
      <c r="I2277" s="235"/>
      <c r="J2277" s="244"/>
      <c r="L2277" s="182"/>
      <c r="M2277" s="235"/>
      <c r="N2277" s="246"/>
      <c r="O2277" s="246"/>
      <c r="P2277" s="247"/>
      <c r="R2277" s="248"/>
      <c r="Y2277" s="249"/>
      <c r="Z2277" s="250"/>
      <c r="AB2277" s="251"/>
      <c r="AD2277" s="251"/>
      <c r="AF2277" s="251"/>
      <c r="AI2277" s="235"/>
      <c r="AN2277" s="245"/>
      <c r="AO2277" s="245"/>
      <c r="AP2277" s="245"/>
    </row>
    <row r="2278" spans="1:42" s="167" customFormat="1" thickTop="1" thickBot="1" x14ac:dyDescent="0.25">
      <c r="A2278" s="242"/>
      <c r="B2278" s="184"/>
      <c r="C2278" s="235"/>
      <c r="D2278" s="235"/>
      <c r="E2278" s="243"/>
      <c r="I2278" s="235"/>
      <c r="J2278" s="244"/>
      <c r="L2278" s="182"/>
      <c r="M2278" s="235"/>
      <c r="N2278" s="246"/>
      <c r="O2278" s="246"/>
      <c r="P2278" s="247"/>
      <c r="R2278" s="248"/>
      <c r="Y2278" s="249"/>
      <c r="Z2278" s="250"/>
      <c r="AB2278" s="251"/>
      <c r="AD2278" s="251"/>
      <c r="AF2278" s="251"/>
      <c r="AI2278" s="235"/>
      <c r="AN2278" s="245"/>
      <c r="AO2278" s="245"/>
      <c r="AP2278" s="245"/>
    </row>
    <row r="2279" spans="1:42" s="167" customFormat="1" thickTop="1" thickBot="1" x14ac:dyDescent="0.25">
      <c r="A2279" s="242"/>
      <c r="B2279" s="184"/>
      <c r="C2279" s="235"/>
      <c r="D2279" s="235"/>
      <c r="E2279" s="243"/>
      <c r="I2279" s="235"/>
      <c r="J2279" s="244"/>
      <c r="L2279" s="182"/>
      <c r="M2279" s="235"/>
      <c r="N2279" s="246"/>
      <c r="O2279" s="246"/>
      <c r="P2279" s="247"/>
      <c r="R2279" s="248"/>
      <c r="Y2279" s="249"/>
      <c r="Z2279" s="250"/>
      <c r="AB2279" s="251"/>
      <c r="AD2279" s="251"/>
      <c r="AF2279" s="251"/>
      <c r="AI2279" s="235"/>
      <c r="AN2279" s="245"/>
      <c r="AO2279" s="245"/>
      <c r="AP2279" s="245"/>
    </row>
    <row r="2280" spans="1:42" s="167" customFormat="1" thickTop="1" thickBot="1" x14ac:dyDescent="0.25">
      <c r="A2280" s="242"/>
      <c r="B2280" s="184"/>
      <c r="C2280" s="235"/>
      <c r="D2280" s="235"/>
      <c r="E2280" s="243"/>
      <c r="I2280" s="235"/>
      <c r="J2280" s="244"/>
      <c r="L2280" s="182"/>
      <c r="M2280" s="235"/>
      <c r="N2280" s="246"/>
      <c r="O2280" s="246"/>
      <c r="P2280" s="247"/>
      <c r="R2280" s="248"/>
      <c r="Y2280" s="249"/>
      <c r="Z2280" s="250"/>
      <c r="AB2280" s="251"/>
      <c r="AD2280" s="251"/>
      <c r="AF2280" s="251"/>
      <c r="AI2280" s="235"/>
      <c r="AN2280" s="245"/>
      <c r="AO2280" s="245"/>
      <c r="AP2280" s="245"/>
    </row>
    <row r="2281" spans="1:42" s="167" customFormat="1" thickTop="1" thickBot="1" x14ac:dyDescent="0.25">
      <c r="A2281" s="242"/>
      <c r="B2281" s="184"/>
      <c r="C2281" s="235"/>
      <c r="D2281" s="235"/>
      <c r="E2281" s="243"/>
      <c r="I2281" s="235"/>
      <c r="J2281" s="244"/>
      <c r="L2281" s="182"/>
      <c r="M2281" s="235"/>
      <c r="N2281" s="246"/>
      <c r="O2281" s="246"/>
      <c r="P2281" s="247"/>
      <c r="R2281" s="248"/>
      <c r="Y2281" s="249"/>
      <c r="Z2281" s="250"/>
      <c r="AB2281" s="251"/>
      <c r="AD2281" s="251"/>
      <c r="AF2281" s="251"/>
      <c r="AI2281" s="235"/>
      <c r="AN2281" s="245"/>
      <c r="AO2281" s="245"/>
      <c r="AP2281" s="245"/>
    </row>
    <row r="2282" spans="1:42" s="167" customFormat="1" thickTop="1" thickBot="1" x14ac:dyDescent="0.25">
      <c r="A2282" s="242"/>
      <c r="B2282" s="184"/>
      <c r="C2282" s="235"/>
      <c r="D2282" s="235"/>
      <c r="E2282" s="243"/>
      <c r="I2282" s="235"/>
      <c r="J2282" s="244"/>
      <c r="L2282" s="182"/>
      <c r="M2282" s="235"/>
      <c r="N2282" s="246"/>
      <c r="O2282" s="246"/>
      <c r="P2282" s="247"/>
      <c r="R2282" s="248"/>
      <c r="Y2282" s="249"/>
      <c r="Z2282" s="250"/>
      <c r="AB2282" s="251"/>
      <c r="AD2282" s="251"/>
      <c r="AF2282" s="251"/>
      <c r="AI2282" s="235"/>
      <c r="AN2282" s="245"/>
      <c r="AO2282" s="245"/>
      <c r="AP2282" s="245"/>
    </row>
    <row r="2283" spans="1:42" s="167" customFormat="1" thickTop="1" thickBot="1" x14ac:dyDescent="0.25">
      <c r="A2283" s="242"/>
      <c r="B2283" s="184"/>
      <c r="C2283" s="235"/>
      <c r="D2283" s="235"/>
      <c r="E2283" s="243"/>
      <c r="I2283" s="235"/>
      <c r="J2283" s="244"/>
      <c r="L2283" s="182"/>
      <c r="M2283" s="235"/>
      <c r="N2283" s="246"/>
      <c r="O2283" s="246"/>
      <c r="P2283" s="247"/>
      <c r="R2283" s="248"/>
      <c r="Y2283" s="249"/>
      <c r="Z2283" s="250"/>
      <c r="AB2283" s="251"/>
      <c r="AD2283" s="251"/>
      <c r="AF2283" s="251"/>
      <c r="AI2283" s="235"/>
      <c r="AN2283" s="245"/>
      <c r="AO2283" s="245"/>
      <c r="AP2283" s="245"/>
    </row>
    <row r="2284" spans="1:42" s="167" customFormat="1" thickTop="1" thickBot="1" x14ac:dyDescent="0.25">
      <c r="A2284" s="242"/>
      <c r="B2284" s="184"/>
      <c r="C2284" s="235"/>
      <c r="D2284" s="235"/>
      <c r="E2284" s="243"/>
      <c r="I2284" s="235"/>
      <c r="J2284" s="244"/>
      <c r="L2284" s="182"/>
      <c r="M2284" s="235"/>
      <c r="N2284" s="246"/>
      <c r="O2284" s="246"/>
      <c r="P2284" s="247"/>
      <c r="R2284" s="248"/>
      <c r="Y2284" s="249"/>
      <c r="Z2284" s="250"/>
      <c r="AB2284" s="251"/>
      <c r="AD2284" s="251"/>
      <c r="AF2284" s="251"/>
      <c r="AI2284" s="235"/>
      <c r="AN2284" s="245"/>
      <c r="AO2284" s="245"/>
      <c r="AP2284" s="245"/>
    </row>
    <row r="2285" spans="1:42" s="167" customFormat="1" thickTop="1" thickBot="1" x14ac:dyDescent="0.25">
      <c r="A2285" s="242"/>
      <c r="B2285" s="184"/>
      <c r="C2285" s="235"/>
      <c r="D2285" s="235"/>
      <c r="E2285" s="243"/>
      <c r="I2285" s="235"/>
      <c r="J2285" s="244"/>
      <c r="L2285" s="182"/>
      <c r="M2285" s="235"/>
      <c r="N2285" s="246"/>
      <c r="O2285" s="246"/>
      <c r="P2285" s="247"/>
      <c r="R2285" s="248"/>
      <c r="Y2285" s="249"/>
      <c r="Z2285" s="250"/>
      <c r="AB2285" s="251"/>
      <c r="AD2285" s="251"/>
      <c r="AF2285" s="251"/>
      <c r="AI2285" s="235"/>
      <c r="AN2285" s="245"/>
      <c r="AO2285" s="245"/>
      <c r="AP2285" s="245"/>
    </row>
    <row r="2286" spans="1:42" s="167" customFormat="1" thickTop="1" thickBot="1" x14ac:dyDescent="0.25">
      <c r="A2286" s="242"/>
      <c r="B2286" s="184"/>
      <c r="C2286" s="235"/>
      <c r="D2286" s="235"/>
      <c r="E2286" s="243"/>
      <c r="I2286" s="235"/>
      <c r="J2286" s="244"/>
      <c r="L2286" s="182"/>
      <c r="M2286" s="235"/>
      <c r="N2286" s="246"/>
      <c r="O2286" s="246"/>
      <c r="P2286" s="247"/>
      <c r="R2286" s="248"/>
      <c r="Y2286" s="249"/>
      <c r="Z2286" s="250"/>
      <c r="AB2286" s="251"/>
      <c r="AD2286" s="251"/>
      <c r="AF2286" s="251"/>
      <c r="AI2286" s="235"/>
      <c r="AN2286" s="245"/>
      <c r="AO2286" s="245"/>
      <c r="AP2286" s="245"/>
    </row>
    <row r="2287" spans="1:42" s="167" customFormat="1" thickTop="1" thickBot="1" x14ac:dyDescent="0.25">
      <c r="A2287" s="242"/>
      <c r="B2287" s="184"/>
      <c r="C2287" s="235"/>
      <c r="D2287" s="235"/>
      <c r="E2287" s="243"/>
      <c r="I2287" s="235"/>
      <c r="J2287" s="244"/>
      <c r="L2287" s="182"/>
      <c r="M2287" s="235"/>
      <c r="N2287" s="246"/>
      <c r="O2287" s="246"/>
      <c r="P2287" s="247"/>
      <c r="R2287" s="248"/>
      <c r="Y2287" s="249"/>
      <c r="Z2287" s="250"/>
      <c r="AB2287" s="251"/>
      <c r="AD2287" s="251"/>
      <c r="AF2287" s="251"/>
      <c r="AI2287" s="235"/>
      <c r="AN2287" s="245"/>
      <c r="AO2287" s="245"/>
      <c r="AP2287" s="245"/>
    </row>
    <row r="2288" spans="1:42" s="167" customFormat="1" thickTop="1" thickBot="1" x14ac:dyDescent="0.25">
      <c r="A2288" s="242"/>
      <c r="B2288" s="184"/>
      <c r="C2288" s="235"/>
      <c r="D2288" s="235"/>
      <c r="E2288" s="243"/>
      <c r="I2288" s="235"/>
      <c r="J2288" s="244"/>
      <c r="L2288" s="182"/>
      <c r="M2288" s="235"/>
      <c r="N2288" s="246"/>
      <c r="O2288" s="246"/>
      <c r="P2288" s="247"/>
      <c r="R2288" s="248"/>
      <c r="Y2288" s="249"/>
      <c r="Z2288" s="250"/>
      <c r="AB2288" s="251"/>
      <c r="AD2288" s="251"/>
      <c r="AF2288" s="251"/>
      <c r="AI2288" s="235"/>
      <c r="AN2288" s="245"/>
      <c r="AO2288" s="245"/>
      <c r="AP2288" s="245"/>
    </row>
    <row r="2289" spans="1:42" s="167" customFormat="1" thickTop="1" thickBot="1" x14ac:dyDescent="0.25">
      <c r="A2289" s="242"/>
      <c r="B2289" s="184"/>
      <c r="C2289" s="235"/>
      <c r="D2289" s="235"/>
      <c r="E2289" s="243"/>
      <c r="I2289" s="235"/>
      <c r="J2289" s="244"/>
      <c r="L2289" s="182"/>
      <c r="M2289" s="235"/>
      <c r="N2289" s="246"/>
      <c r="O2289" s="246"/>
      <c r="P2289" s="247"/>
      <c r="R2289" s="248"/>
      <c r="Y2289" s="249"/>
      <c r="Z2289" s="250"/>
      <c r="AB2289" s="251"/>
      <c r="AD2289" s="251"/>
      <c r="AF2289" s="251"/>
      <c r="AI2289" s="235"/>
      <c r="AN2289" s="245"/>
      <c r="AO2289" s="245"/>
      <c r="AP2289" s="245"/>
    </row>
    <row r="2290" spans="1:42" s="167" customFormat="1" thickTop="1" thickBot="1" x14ac:dyDescent="0.25">
      <c r="A2290" s="242"/>
      <c r="B2290" s="184"/>
      <c r="C2290" s="235"/>
      <c r="D2290" s="235"/>
      <c r="E2290" s="243"/>
      <c r="I2290" s="235"/>
      <c r="J2290" s="244"/>
      <c r="L2290" s="182"/>
      <c r="M2290" s="235"/>
      <c r="N2290" s="246"/>
      <c r="O2290" s="246"/>
      <c r="P2290" s="247"/>
      <c r="R2290" s="248"/>
      <c r="Y2290" s="249"/>
      <c r="Z2290" s="250"/>
      <c r="AB2290" s="251"/>
      <c r="AD2290" s="251"/>
      <c r="AF2290" s="251"/>
      <c r="AI2290" s="235"/>
      <c r="AN2290" s="245"/>
      <c r="AO2290" s="245"/>
      <c r="AP2290" s="245"/>
    </row>
    <row r="2291" spans="1:42" s="167" customFormat="1" thickTop="1" thickBot="1" x14ac:dyDescent="0.25">
      <c r="A2291" s="242"/>
      <c r="B2291" s="184"/>
      <c r="C2291" s="235"/>
      <c r="D2291" s="235"/>
      <c r="E2291" s="243"/>
      <c r="I2291" s="235"/>
      <c r="J2291" s="244"/>
      <c r="L2291" s="182"/>
      <c r="M2291" s="235"/>
      <c r="N2291" s="246"/>
      <c r="O2291" s="246"/>
      <c r="P2291" s="247"/>
      <c r="R2291" s="248"/>
      <c r="Y2291" s="249"/>
      <c r="Z2291" s="250"/>
      <c r="AB2291" s="251"/>
      <c r="AD2291" s="251"/>
      <c r="AF2291" s="251"/>
      <c r="AI2291" s="235"/>
      <c r="AN2291" s="245"/>
      <c r="AO2291" s="245"/>
      <c r="AP2291" s="245"/>
    </row>
    <row r="2292" spans="1:42" s="167" customFormat="1" thickTop="1" thickBot="1" x14ac:dyDescent="0.25">
      <c r="A2292" s="242"/>
      <c r="B2292" s="184"/>
      <c r="C2292" s="235"/>
      <c r="D2292" s="235"/>
      <c r="E2292" s="243"/>
      <c r="I2292" s="235"/>
      <c r="J2292" s="244"/>
      <c r="L2292" s="182"/>
      <c r="M2292" s="235"/>
      <c r="N2292" s="246"/>
      <c r="O2292" s="246"/>
      <c r="P2292" s="247"/>
      <c r="R2292" s="248"/>
      <c r="Y2292" s="249"/>
      <c r="Z2292" s="250"/>
      <c r="AB2292" s="251"/>
      <c r="AD2292" s="251"/>
      <c r="AF2292" s="251"/>
      <c r="AI2292" s="235"/>
      <c r="AN2292" s="245"/>
      <c r="AO2292" s="245"/>
      <c r="AP2292" s="245"/>
    </row>
    <row r="2293" spans="1:42" s="167" customFormat="1" thickTop="1" thickBot="1" x14ac:dyDescent="0.25">
      <c r="A2293" s="242"/>
      <c r="B2293" s="184"/>
      <c r="C2293" s="235"/>
      <c r="D2293" s="235"/>
      <c r="E2293" s="243"/>
      <c r="I2293" s="235"/>
      <c r="J2293" s="244"/>
      <c r="L2293" s="182"/>
      <c r="M2293" s="235"/>
      <c r="N2293" s="246"/>
      <c r="O2293" s="246"/>
      <c r="P2293" s="247"/>
      <c r="R2293" s="248"/>
      <c r="Y2293" s="249"/>
      <c r="Z2293" s="250"/>
      <c r="AB2293" s="251"/>
      <c r="AD2293" s="251"/>
      <c r="AF2293" s="251"/>
      <c r="AI2293" s="235"/>
      <c r="AN2293" s="245"/>
      <c r="AO2293" s="245"/>
      <c r="AP2293" s="245"/>
    </row>
    <row r="2294" spans="1:42" s="167" customFormat="1" thickTop="1" thickBot="1" x14ac:dyDescent="0.25">
      <c r="A2294" s="242"/>
      <c r="B2294" s="184"/>
      <c r="C2294" s="235"/>
      <c r="D2294" s="235"/>
      <c r="E2294" s="243"/>
      <c r="I2294" s="235"/>
      <c r="J2294" s="244"/>
      <c r="L2294" s="182"/>
      <c r="M2294" s="235"/>
      <c r="N2294" s="246"/>
      <c r="O2294" s="246"/>
      <c r="P2294" s="247"/>
      <c r="R2294" s="248"/>
      <c r="Y2294" s="249"/>
      <c r="Z2294" s="250"/>
      <c r="AB2294" s="251"/>
      <c r="AD2294" s="251"/>
      <c r="AF2294" s="251"/>
      <c r="AI2294" s="235"/>
      <c r="AN2294" s="245"/>
      <c r="AO2294" s="245"/>
      <c r="AP2294" s="245"/>
    </row>
    <row r="2295" spans="1:42" s="167" customFormat="1" thickTop="1" thickBot="1" x14ac:dyDescent="0.25">
      <c r="A2295" s="242"/>
      <c r="B2295" s="184"/>
      <c r="C2295" s="235"/>
      <c r="D2295" s="235"/>
      <c r="E2295" s="243"/>
      <c r="I2295" s="235"/>
      <c r="J2295" s="244"/>
      <c r="L2295" s="182"/>
      <c r="M2295" s="235"/>
      <c r="N2295" s="246"/>
      <c r="O2295" s="246"/>
      <c r="P2295" s="247"/>
      <c r="R2295" s="248"/>
      <c r="Y2295" s="249"/>
      <c r="Z2295" s="250"/>
      <c r="AB2295" s="251"/>
      <c r="AD2295" s="251"/>
      <c r="AF2295" s="251"/>
      <c r="AI2295" s="235"/>
      <c r="AN2295" s="245"/>
      <c r="AO2295" s="245"/>
      <c r="AP2295" s="245"/>
    </row>
    <row r="2296" spans="1:42" s="167" customFormat="1" thickTop="1" thickBot="1" x14ac:dyDescent="0.25">
      <c r="A2296" s="242"/>
      <c r="B2296" s="184"/>
      <c r="C2296" s="235"/>
      <c r="D2296" s="235"/>
      <c r="E2296" s="243"/>
      <c r="I2296" s="235"/>
      <c r="J2296" s="244"/>
      <c r="L2296" s="182"/>
      <c r="M2296" s="235"/>
      <c r="N2296" s="246"/>
      <c r="O2296" s="246"/>
      <c r="P2296" s="247"/>
      <c r="R2296" s="248"/>
      <c r="Y2296" s="249"/>
      <c r="Z2296" s="250"/>
      <c r="AB2296" s="251"/>
      <c r="AD2296" s="251"/>
      <c r="AF2296" s="251"/>
      <c r="AI2296" s="235"/>
      <c r="AN2296" s="245"/>
      <c r="AO2296" s="245"/>
      <c r="AP2296" s="245"/>
    </row>
    <row r="2297" spans="1:42" s="167" customFormat="1" thickTop="1" thickBot="1" x14ac:dyDescent="0.25">
      <c r="A2297" s="242"/>
      <c r="B2297" s="184"/>
      <c r="C2297" s="235"/>
      <c r="D2297" s="235"/>
      <c r="E2297" s="243"/>
      <c r="I2297" s="235"/>
      <c r="J2297" s="244"/>
      <c r="L2297" s="182"/>
      <c r="M2297" s="235"/>
      <c r="N2297" s="246"/>
      <c r="O2297" s="246"/>
      <c r="P2297" s="247"/>
      <c r="R2297" s="248"/>
      <c r="Y2297" s="249"/>
      <c r="Z2297" s="250"/>
      <c r="AB2297" s="251"/>
      <c r="AD2297" s="251"/>
      <c r="AF2297" s="251"/>
      <c r="AI2297" s="235"/>
      <c r="AN2297" s="245"/>
      <c r="AO2297" s="245"/>
      <c r="AP2297" s="245"/>
    </row>
    <row r="2298" spans="1:42" s="167" customFormat="1" thickTop="1" thickBot="1" x14ac:dyDescent="0.25">
      <c r="A2298" s="242"/>
      <c r="B2298" s="184"/>
      <c r="C2298" s="235"/>
      <c r="D2298" s="235"/>
      <c r="E2298" s="243"/>
      <c r="I2298" s="235"/>
      <c r="J2298" s="244"/>
      <c r="L2298" s="182"/>
      <c r="M2298" s="235"/>
      <c r="N2298" s="246"/>
      <c r="O2298" s="246"/>
      <c r="P2298" s="247"/>
      <c r="R2298" s="248"/>
      <c r="Y2298" s="249"/>
      <c r="Z2298" s="250"/>
      <c r="AB2298" s="251"/>
      <c r="AD2298" s="251"/>
      <c r="AF2298" s="251"/>
      <c r="AI2298" s="235"/>
      <c r="AN2298" s="245"/>
      <c r="AO2298" s="245"/>
      <c r="AP2298" s="245"/>
    </row>
    <row r="2299" spans="1:42" s="167" customFormat="1" thickTop="1" thickBot="1" x14ac:dyDescent="0.25">
      <c r="A2299" s="242"/>
      <c r="B2299" s="184"/>
      <c r="C2299" s="235"/>
      <c r="D2299" s="235"/>
      <c r="E2299" s="243"/>
      <c r="I2299" s="235"/>
      <c r="J2299" s="244"/>
      <c r="L2299" s="182"/>
      <c r="M2299" s="235"/>
      <c r="N2299" s="246"/>
      <c r="O2299" s="246"/>
      <c r="P2299" s="247"/>
      <c r="R2299" s="248"/>
      <c r="Y2299" s="249"/>
      <c r="Z2299" s="250"/>
      <c r="AB2299" s="251"/>
      <c r="AD2299" s="251"/>
      <c r="AF2299" s="251"/>
      <c r="AI2299" s="235"/>
      <c r="AN2299" s="245"/>
      <c r="AO2299" s="245"/>
      <c r="AP2299" s="245"/>
    </row>
    <row r="2300" spans="1:42" s="167" customFormat="1" thickTop="1" thickBot="1" x14ac:dyDescent="0.25">
      <c r="A2300" s="242"/>
      <c r="B2300" s="184"/>
      <c r="C2300" s="235"/>
      <c r="D2300" s="235"/>
      <c r="E2300" s="243"/>
      <c r="I2300" s="235"/>
      <c r="J2300" s="244"/>
      <c r="L2300" s="182"/>
      <c r="M2300" s="235"/>
      <c r="N2300" s="246"/>
      <c r="O2300" s="246"/>
      <c r="P2300" s="247"/>
      <c r="R2300" s="248"/>
      <c r="Y2300" s="249"/>
      <c r="Z2300" s="250"/>
      <c r="AB2300" s="251"/>
      <c r="AD2300" s="251"/>
      <c r="AF2300" s="251"/>
      <c r="AI2300" s="235"/>
      <c r="AN2300" s="245"/>
      <c r="AO2300" s="245"/>
      <c r="AP2300" s="245"/>
    </row>
    <row r="2301" spans="1:42" s="167" customFormat="1" thickTop="1" thickBot="1" x14ac:dyDescent="0.25">
      <c r="A2301" s="242"/>
      <c r="B2301" s="184"/>
      <c r="C2301" s="235"/>
      <c r="D2301" s="235"/>
      <c r="E2301" s="243"/>
      <c r="I2301" s="235"/>
      <c r="J2301" s="244"/>
      <c r="L2301" s="182"/>
      <c r="M2301" s="235"/>
      <c r="N2301" s="246"/>
      <c r="O2301" s="246"/>
      <c r="P2301" s="247"/>
      <c r="R2301" s="248"/>
      <c r="Y2301" s="249"/>
      <c r="Z2301" s="250"/>
      <c r="AB2301" s="251"/>
      <c r="AD2301" s="251"/>
      <c r="AF2301" s="251"/>
      <c r="AI2301" s="235"/>
      <c r="AN2301" s="245"/>
      <c r="AO2301" s="245"/>
      <c r="AP2301" s="245"/>
    </row>
    <row r="2302" spans="1:42" s="167" customFormat="1" thickTop="1" thickBot="1" x14ac:dyDescent="0.25">
      <c r="A2302" s="242"/>
      <c r="B2302" s="184"/>
      <c r="C2302" s="235"/>
      <c r="D2302" s="235"/>
      <c r="E2302" s="243"/>
      <c r="I2302" s="235"/>
      <c r="J2302" s="244"/>
      <c r="L2302" s="182"/>
      <c r="M2302" s="235"/>
      <c r="N2302" s="246"/>
      <c r="O2302" s="246"/>
      <c r="P2302" s="247"/>
      <c r="R2302" s="248"/>
      <c r="Y2302" s="249"/>
      <c r="Z2302" s="250"/>
      <c r="AB2302" s="251"/>
      <c r="AD2302" s="251"/>
      <c r="AF2302" s="251"/>
      <c r="AI2302" s="235"/>
      <c r="AN2302" s="245"/>
      <c r="AO2302" s="245"/>
      <c r="AP2302" s="245"/>
    </row>
    <row r="2303" spans="1:42" s="167" customFormat="1" thickTop="1" thickBot="1" x14ac:dyDescent="0.25">
      <c r="A2303" s="242"/>
      <c r="B2303" s="184"/>
      <c r="C2303" s="235"/>
      <c r="D2303" s="235"/>
      <c r="E2303" s="243"/>
      <c r="I2303" s="235"/>
      <c r="J2303" s="244"/>
      <c r="L2303" s="182"/>
      <c r="M2303" s="235"/>
      <c r="N2303" s="246"/>
      <c r="O2303" s="246"/>
      <c r="P2303" s="247"/>
      <c r="R2303" s="248"/>
      <c r="Y2303" s="249"/>
      <c r="Z2303" s="250"/>
      <c r="AB2303" s="251"/>
      <c r="AD2303" s="251"/>
      <c r="AF2303" s="251"/>
      <c r="AI2303" s="235"/>
      <c r="AN2303" s="245"/>
      <c r="AO2303" s="245"/>
      <c r="AP2303" s="245"/>
    </row>
    <row r="2304" spans="1:42" s="167" customFormat="1" thickTop="1" thickBot="1" x14ac:dyDescent="0.25">
      <c r="A2304" s="242"/>
      <c r="B2304" s="184"/>
      <c r="C2304" s="235"/>
      <c r="D2304" s="235"/>
      <c r="E2304" s="243"/>
      <c r="I2304" s="235"/>
      <c r="J2304" s="244"/>
      <c r="L2304" s="182"/>
      <c r="M2304" s="235"/>
      <c r="N2304" s="246"/>
      <c r="O2304" s="246"/>
      <c r="P2304" s="247"/>
      <c r="R2304" s="248"/>
      <c r="Y2304" s="249"/>
      <c r="Z2304" s="250"/>
      <c r="AB2304" s="251"/>
      <c r="AD2304" s="251"/>
      <c r="AF2304" s="251"/>
      <c r="AI2304" s="235"/>
      <c r="AN2304" s="245"/>
      <c r="AO2304" s="245"/>
      <c r="AP2304" s="245"/>
    </row>
    <row r="2305" spans="1:42" s="167" customFormat="1" thickTop="1" thickBot="1" x14ac:dyDescent="0.25">
      <c r="A2305" s="242"/>
      <c r="B2305" s="184"/>
      <c r="C2305" s="235"/>
      <c r="D2305" s="235"/>
      <c r="E2305" s="243"/>
      <c r="I2305" s="235"/>
      <c r="J2305" s="244"/>
      <c r="L2305" s="182"/>
      <c r="M2305" s="235"/>
      <c r="N2305" s="246"/>
      <c r="O2305" s="246"/>
      <c r="P2305" s="247"/>
      <c r="R2305" s="248"/>
      <c r="Y2305" s="249"/>
      <c r="Z2305" s="250"/>
      <c r="AB2305" s="251"/>
      <c r="AD2305" s="251"/>
      <c r="AF2305" s="251"/>
      <c r="AI2305" s="235"/>
      <c r="AN2305" s="245"/>
      <c r="AO2305" s="245"/>
      <c r="AP2305" s="245"/>
    </row>
    <row r="2306" spans="1:42" s="167" customFormat="1" thickTop="1" thickBot="1" x14ac:dyDescent="0.25">
      <c r="A2306" s="242"/>
      <c r="B2306" s="184"/>
      <c r="C2306" s="235"/>
      <c r="D2306" s="235"/>
      <c r="E2306" s="243"/>
      <c r="I2306" s="235"/>
      <c r="J2306" s="244"/>
      <c r="L2306" s="182"/>
      <c r="M2306" s="235"/>
      <c r="N2306" s="246"/>
      <c r="O2306" s="246"/>
      <c r="P2306" s="247"/>
      <c r="R2306" s="248"/>
      <c r="Y2306" s="249"/>
      <c r="Z2306" s="250"/>
      <c r="AB2306" s="251"/>
      <c r="AD2306" s="251"/>
      <c r="AF2306" s="251"/>
      <c r="AI2306" s="235"/>
      <c r="AN2306" s="245"/>
      <c r="AO2306" s="245"/>
      <c r="AP2306" s="245"/>
    </row>
    <row r="2307" spans="1:42" s="167" customFormat="1" thickTop="1" thickBot="1" x14ac:dyDescent="0.25">
      <c r="A2307" s="242"/>
      <c r="B2307" s="184"/>
      <c r="C2307" s="235"/>
      <c r="D2307" s="235"/>
      <c r="E2307" s="243"/>
      <c r="I2307" s="235"/>
      <c r="J2307" s="244"/>
      <c r="L2307" s="182"/>
      <c r="M2307" s="235"/>
      <c r="N2307" s="246"/>
      <c r="O2307" s="246"/>
      <c r="P2307" s="247"/>
      <c r="R2307" s="248"/>
      <c r="Y2307" s="249"/>
      <c r="Z2307" s="250"/>
      <c r="AB2307" s="251"/>
      <c r="AD2307" s="251"/>
      <c r="AF2307" s="251"/>
      <c r="AI2307" s="235"/>
      <c r="AN2307" s="245"/>
      <c r="AO2307" s="245"/>
      <c r="AP2307" s="245"/>
    </row>
    <row r="2308" spans="1:42" s="167" customFormat="1" thickTop="1" thickBot="1" x14ac:dyDescent="0.25">
      <c r="A2308" s="242"/>
      <c r="B2308" s="184"/>
      <c r="C2308" s="235"/>
      <c r="D2308" s="235"/>
      <c r="E2308" s="243"/>
      <c r="I2308" s="235"/>
      <c r="J2308" s="244"/>
      <c r="L2308" s="182"/>
      <c r="M2308" s="235"/>
      <c r="N2308" s="246"/>
      <c r="O2308" s="246"/>
      <c r="P2308" s="247"/>
      <c r="R2308" s="248"/>
      <c r="Y2308" s="249"/>
      <c r="Z2308" s="250"/>
      <c r="AB2308" s="251"/>
      <c r="AD2308" s="251"/>
      <c r="AF2308" s="251"/>
      <c r="AI2308" s="235"/>
      <c r="AN2308" s="245"/>
      <c r="AO2308" s="245"/>
      <c r="AP2308" s="245"/>
    </row>
    <row r="2309" spans="1:42" s="167" customFormat="1" thickTop="1" thickBot="1" x14ac:dyDescent="0.25">
      <c r="A2309" s="242"/>
      <c r="B2309" s="184"/>
      <c r="C2309" s="235"/>
      <c r="D2309" s="235"/>
      <c r="E2309" s="243"/>
      <c r="I2309" s="235"/>
      <c r="J2309" s="244"/>
      <c r="L2309" s="182"/>
      <c r="M2309" s="235"/>
      <c r="N2309" s="246"/>
      <c r="O2309" s="246"/>
      <c r="P2309" s="247"/>
      <c r="R2309" s="248"/>
      <c r="Y2309" s="249"/>
      <c r="Z2309" s="250"/>
      <c r="AB2309" s="251"/>
      <c r="AD2309" s="251"/>
      <c r="AF2309" s="251"/>
      <c r="AI2309" s="235"/>
      <c r="AN2309" s="245"/>
      <c r="AO2309" s="245"/>
      <c r="AP2309" s="245"/>
    </row>
    <row r="2310" spans="1:42" s="167" customFormat="1" thickTop="1" thickBot="1" x14ac:dyDescent="0.25">
      <c r="A2310" s="242"/>
      <c r="B2310" s="184"/>
      <c r="C2310" s="235"/>
      <c r="D2310" s="235"/>
      <c r="E2310" s="243"/>
      <c r="I2310" s="235"/>
      <c r="J2310" s="244"/>
      <c r="L2310" s="182"/>
      <c r="M2310" s="235"/>
      <c r="N2310" s="246"/>
      <c r="O2310" s="246"/>
      <c r="P2310" s="247"/>
      <c r="R2310" s="248"/>
      <c r="Y2310" s="249"/>
      <c r="Z2310" s="250"/>
      <c r="AB2310" s="251"/>
      <c r="AD2310" s="251"/>
      <c r="AF2310" s="251"/>
      <c r="AI2310" s="235"/>
      <c r="AN2310" s="245"/>
      <c r="AO2310" s="245"/>
      <c r="AP2310" s="245"/>
    </row>
    <row r="2311" spans="1:42" s="167" customFormat="1" thickTop="1" thickBot="1" x14ac:dyDescent="0.25">
      <c r="A2311" s="242"/>
      <c r="B2311" s="184"/>
      <c r="C2311" s="235"/>
      <c r="D2311" s="235"/>
      <c r="E2311" s="243"/>
      <c r="I2311" s="235"/>
      <c r="J2311" s="244"/>
      <c r="L2311" s="182"/>
      <c r="M2311" s="235"/>
      <c r="N2311" s="246"/>
      <c r="O2311" s="246"/>
      <c r="P2311" s="247"/>
      <c r="R2311" s="248"/>
      <c r="Y2311" s="249"/>
      <c r="Z2311" s="250"/>
      <c r="AB2311" s="251"/>
      <c r="AD2311" s="251"/>
      <c r="AF2311" s="251"/>
      <c r="AI2311" s="235"/>
      <c r="AN2311" s="245"/>
      <c r="AO2311" s="245"/>
      <c r="AP2311" s="245"/>
    </row>
    <row r="2312" spans="1:42" s="167" customFormat="1" thickTop="1" thickBot="1" x14ac:dyDescent="0.25">
      <c r="A2312" s="242"/>
      <c r="B2312" s="184"/>
      <c r="C2312" s="235"/>
      <c r="D2312" s="235"/>
      <c r="E2312" s="243"/>
      <c r="I2312" s="235"/>
      <c r="J2312" s="244"/>
      <c r="L2312" s="182"/>
      <c r="M2312" s="235"/>
      <c r="N2312" s="246"/>
      <c r="O2312" s="246"/>
      <c r="P2312" s="247"/>
      <c r="R2312" s="248"/>
      <c r="Y2312" s="249"/>
      <c r="Z2312" s="250"/>
      <c r="AB2312" s="251"/>
      <c r="AD2312" s="251"/>
      <c r="AF2312" s="251"/>
      <c r="AI2312" s="235"/>
      <c r="AN2312" s="245"/>
      <c r="AO2312" s="245"/>
      <c r="AP2312" s="245"/>
    </row>
    <row r="2313" spans="1:42" s="167" customFormat="1" thickTop="1" thickBot="1" x14ac:dyDescent="0.25">
      <c r="A2313" s="242"/>
      <c r="B2313" s="184"/>
      <c r="C2313" s="235"/>
      <c r="D2313" s="235"/>
      <c r="E2313" s="243"/>
      <c r="I2313" s="235"/>
      <c r="J2313" s="244"/>
      <c r="L2313" s="182"/>
      <c r="M2313" s="235"/>
      <c r="N2313" s="246"/>
      <c r="O2313" s="246"/>
      <c r="P2313" s="247"/>
      <c r="R2313" s="248"/>
      <c r="Y2313" s="249"/>
      <c r="Z2313" s="250"/>
      <c r="AB2313" s="251"/>
      <c r="AD2313" s="251"/>
      <c r="AF2313" s="251"/>
      <c r="AI2313" s="235"/>
      <c r="AN2313" s="245"/>
      <c r="AO2313" s="245"/>
      <c r="AP2313" s="245"/>
    </row>
    <row r="2314" spans="1:42" s="167" customFormat="1" thickTop="1" thickBot="1" x14ac:dyDescent="0.25">
      <c r="A2314" s="242"/>
      <c r="B2314" s="184"/>
      <c r="C2314" s="235"/>
      <c r="D2314" s="235"/>
      <c r="E2314" s="243"/>
      <c r="I2314" s="235"/>
      <c r="J2314" s="244"/>
      <c r="L2314" s="182"/>
      <c r="M2314" s="235"/>
      <c r="N2314" s="246"/>
      <c r="O2314" s="246"/>
      <c r="P2314" s="247"/>
      <c r="R2314" s="248"/>
      <c r="Y2314" s="249"/>
      <c r="Z2314" s="250"/>
      <c r="AB2314" s="251"/>
      <c r="AD2314" s="251"/>
      <c r="AF2314" s="251"/>
      <c r="AI2314" s="235"/>
      <c r="AN2314" s="245"/>
      <c r="AO2314" s="245"/>
      <c r="AP2314" s="245"/>
    </row>
    <row r="2315" spans="1:42" s="167" customFormat="1" thickTop="1" thickBot="1" x14ac:dyDescent="0.25">
      <c r="A2315" s="242"/>
      <c r="B2315" s="184"/>
      <c r="C2315" s="235"/>
      <c r="D2315" s="235"/>
      <c r="E2315" s="243"/>
      <c r="I2315" s="235"/>
      <c r="J2315" s="244"/>
      <c r="L2315" s="182"/>
      <c r="M2315" s="235"/>
      <c r="N2315" s="246"/>
      <c r="O2315" s="246"/>
      <c r="P2315" s="247"/>
      <c r="R2315" s="248"/>
      <c r="Y2315" s="249"/>
      <c r="Z2315" s="250"/>
      <c r="AB2315" s="251"/>
      <c r="AD2315" s="251"/>
      <c r="AF2315" s="251"/>
      <c r="AI2315" s="235"/>
      <c r="AN2315" s="245"/>
      <c r="AO2315" s="245"/>
      <c r="AP2315" s="245"/>
    </row>
    <row r="2316" spans="1:42" s="167" customFormat="1" thickTop="1" thickBot="1" x14ac:dyDescent="0.25">
      <c r="A2316" s="242"/>
      <c r="B2316" s="184"/>
      <c r="C2316" s="235"/>
      <c r="D2316" s="235"/>
      <c r="E2316" s="243"/>
      <c r="I2316" s="235"/>
      <c r="J2316" s="244"/>
      <c r="L2316" s="182"/>
      <c r="M2316" s="235"/>
      <c r="N2316" s="246"/>
      <c r="O2316" s="246"/>
      <c r="P2316" s="247"/>
      <c r="R2316" s="248"/>
      <c r="Y2316" s="249"/>
      <c r="Z2316" s="250"/>
      <c r="AB2316" s="251"/>
      <c r="AD2316" s="251"/>
      <c r="AF2316" s="251"/>
      <c r="AI2316" s="235"/>
      <c r="AN2316" s="245"/>
      <c r="AO2316" s="245"/>
      <c r="AP2316" s="245"/>
    </row>
    <row r="2317" spans="1:42" s="167" customFormat="1" thickTop="1" thickBot="1" x14ac:dyDescent="0.25">
      <c r="A2317" s="242"/>
      <c r="B2317" s="184"/>
      <c r="C2317" s="235"/>
      <c r="D2317" s="235"/>
      <c r="E2317" s="243"/>
      <c r="I2317" s="235"/>
      <c r="J2317" s="244"/>
      <c r="L2317" s="182"/>
      <c r="M2317" s="235"/>
      <c r="N2317" s="246"/>
      <c r="O2317" s="246"/>
      <c r="P2317" s="247"/>
      <c r="R2317" s="248"/>
      <c r="Y2317" s="249"/>
      <c r="Z2317" s="250"/>
      <c r="AB2317" s="251"/>
      <c r="AD2317" s="251"/>
      <c r="AF2317" s="251"/>
      <c r="AI2317" s="235"/>
      <c r="AN2317" s="245"/>
      <c r="AO2317" s="245"/>
      <c r="AP2317" s="245"/>
    </row>
    <row r="2318" spans="1:42" s="167" customFormat="1" thickTop="1" thickBot="1" x14ac:dyDescent="0.25">
      <c r="A2318" s="242"/>
      <c r="B2318" s="184"/>
      <c r="C2318" s="235"/>
      <c r="D2318" s="235"/>
      <c r="E2318" s="243"/>
      <c r="I2318" s="235"/>
      <c r="J2318" s="244"/>
      <c r="L2318" s="182"/>
      <c r="M2318" s="235"/>
      <c r="N2318" s="246"/>
      <c r="O2318" s="246"/>
      <c r="P2318" s="247"/>
      <c r="R2318" s="248"/>
      <c r="Y2318" s="249"/>
      <c r="Z2318" s="250"/>
      <c r="AB2318" s="251"/>
      <c r="AD2318" s="251"/>
      <c r="AF2318" s="251"/>
      <c r="AI2318" s="235"/>
      <c r="AN2318" s="245"/>
      <c r="AO2318" s="245"/>
      <c r="AP2318" s="245"/>
    </row>
    <row r="2319" spans="1:42" s="167" customFormat="1" thickTop="1" thickBot="1" x14ac:dyDescent="0.25">
      <c r="A2319" s="242"/>
      <c r="B2319" s="184"/>
      <c r="C2319" s="235"/>
      <c r="D2319" s="235"/>
      <c r="E2319" s="243"/>
      <c r="I2319" s="235"/>
      <c r="J2319" s="244"/>
      <c r="L2319" s="182"/>
      <c r="M2319" s="235"/>
      <c r="N2319" s="246"/>
      <c r="O2319" s="246"/>
      <c r="P2319" s="247"/>
      <c r="R2319" s="248"/>
      <c r="Y2319" s="249"/>
      <c r="Z2319" s="250"/>
      <c r="AB2319" s="251"/>
      <c r="AD2319" s="251"/>
      <c r="AF2319" s="251"/>
      <c r="AI2319" s="235"/>
      <c r="AN2319" s="245"/>
      <c r="AO2319" s="245"/>
      <c r="AP2319" s="245"/>
    </row>
    <row r="2320" spans="1:42" s="167" customFormat="1" thickTop="1" thickBot="1" x14ac:dyDescent="0.25">
      <c r="A2320" s="242"/>
      <c r="B2320" s="184"/>
      <c r="C2320" s="235"/>
      <c r="D2320" s="235"/>
      <c r="E2320" s="243"/>
      <c r="I2320" s="235"/>
      <c r="J2320" s="244"/>
      <c r="L2320" s="182"/>
      <c r="M2320" s="235"/>
      <c r="N2320" s="246"/>
      <c r="O2320" s="246"/>
      <c r="P2320" s="247"/>
      <c r="R2320" s="248"/>
      <c r="Y2320" s="249"/>
      <c r="Z2320" s="250"/>
      <c r="AB2320" s="251"/>
      <c r="AD2320" s="251"/>
      <c r="AF2320" s="251"/>
      <c r="AI2320" s="235"/>
      <c r="AN2320" s="245"/>
      <c r="AO2320" s="245"/>
      <c r="AP2320" s="245"/>
    </row>
    <row r="2321" spans="1:42" s="167" customFormat="1" thickTop="1" thickBot="1" x14ac:dyDescent="0.25">
      <c r="A2321" s="242"/>
      <c r="B2321" s="184"/>
      <c r="C2321" s="235"/>
      <c r="D2321" s="235"/>
      <c r="E2321" s="243"/>
      <c r="I2321" s="235"/>
      <c r="J2321" s="244"/>
      <c r="L2321" s="182"/>
      <c r="M2321" s="235"/>
      <c r="N2321" s="246"/>
      <c r="O2321" s="246"/>
      <c r="P2321" s="247"/>
      <c r="R2321" s="248"/>
      <c r="Y2321" s="249"/>
      <c r="Z2321" s="250"/>
      <c r="AB2321" s="251"/>
      <c r="AD2321" s="251"/>
      <c r="AF2321" s="251"/>
      <c r="AI2321" s="235"/>
      <c r="AN2321" s="245"/>
      <c r="AO2321" s="245"/>
      <c r="AP2321" s="245"/>
    </row>
    <row r="2322" spans="1:42" s="167" customFormat="1" thickTop="1" thickBot="1" x14ac:dyDescent="0.25">
      <c r="A2322" s="242"/>
      <c r="B2322" s="184"/>
      <c r="C2322" s="235"/>
      <c r="D2322" s="235"/>
      <c r="E2322" s="243"/>
      <c r="I2322" s="235"/>
      <c r="J2322" s="244"/>
      <c r="L2322" s="182"/>
      <c r="M2322" s="235"/>
      <c r="N2322" s="246"/>
      <c r="O2322" s="246"/>
      <c r="P2322" s="247"/>
      <c r="R2322" s="248"/>
      <c r="Y2322" s="249"/>
      <c r="Z2322" s="250"/>
      <c r="AB2322" s="251"/>
      <c r="AD2322" s="251"/>
      <c r="AF2322" s="251"/>
      <c r="AI2322" s="235"/>
      <c r="AN2322" s="245"/>
      <c r="AO2322" s="245"/>
      <c r="AP2322" s="245"/>
    </row>
    <row r="2323" spans="1:42" s="167" customFormat="1" thickTop="1" thickBot="1" x14ac:dyDescent="0.25">
      <c r="A2323" s="242"/>
      <c r="B2323" s="184"/>
      <c r="C2323" s="235"/>
      <c r="D2323" s="235"/>
      <c r="E2323" s="243"/>
      <c r="I2323" s="235"/>
      <c r="J2323" s="244"/>
      <c r="L2323" s="182"/>
      <c r="M2323" s="235"/>
      <c r="N2323" s="246"/>
      <c r="O2323" s="246"/>
      <c r="P2323" s="247"/>
      <c r="R2323" s="248"/>
      <c r="Y2323" s="249"/>
      <c r="Z2323" s="250"/>
      <c r="AB2323" s="251"/>
      <c r="AD2323" s="251"/>
      <c r="AF2323" s="251"/>
      <c r="AI2323" s="235"/>
      <c r="AN2323" s="245"/>
      <c r="AO2323" s="245"/>
      <c r="AP2323" s="245"/>
    </row>
    <row r="2324" spans="1:42" s="167" customFormat="1" thickTop="1" thickBot="1" x14ac:dyDescent="0.25">
      <c r="A2324" s="242"/>
      <c r="B2324" s="184"/>
      <c r="C2324" s="235"/>
      <c r="D2324" s="235"/>
      <c r="E2324" s="243"/>
      <c r="I2324" s="235"/>
      <c r="J2324" s="244"/>
      <c r="L2324" s="182"/>
      <c r="M2324" s="235"/>
      <c r="N2324" s="246"/>
      <c r="O2324" s="246"/>
      <c r="P2324" s="247"/>
      <c r="R2324" s="248"/>
      <c r="Y2324" s="249"/>
      <c r="Z2324" s="250"/>
      <c r="AB2324" s="251"/>
      <c r="AD2324" s="251"/>
      <c r="AF2324" s="251"/>
      <c r="AI2324" s="235"/>
      <c r="AN2324" s="245"/>
      <c r="AO2324" s="245"/>
      <c r="AP2324" s="245"/>
    </row>
    <row r="2325" spans="1:42" s="167" customFormat="1" thickTop="1" thickBot="1" x14ac:dyDescent="0.25">
      <c r="A2325" s="242"/>
      <c r="B2325" s="184"/>
      <c r="C2325" s="235"/>
      <c r="D2325" s="235"/>
      <c r="E2325" s="243"/>
      <c r="I2325" s="235"/>
      <c r="J2325" s="244"/>
      <c r="L2325" s="182"/>
      <c r="M2325" s="235"/>
      <c r="N2325" s="246"/>
      <c r="O2325" s="246"/>
      <c r="P2325" s="247"/>
      <c r="R2325" s="248"/>
      <c r="Y2325" s="249"/>
      <c r="Z2325" s="250"/>
      <c r="AB2325" s="251"/>
      <c r="AD2325" s="251"/>
      <c r="AF2325" s="251"/>
      <c r="AI2325" s="235"/>
      <c r="AN2325" s="245"/>
      <c r="AO2325" s="245"/>
      <c r="AP2325" s="245"/>
    </row>
    <row r="2326" spans="1:42" s="167" customFormat="1" thickTop="1" thickBot="1" x14ac:dyDescent="0.25">
      <c r="A2326" s="242"/>
      <c r="B2326" s="184"/>
      <c r="C2326" s="235"/>
      <c r="D2326" s="235"/>
      <c r="E2326" s="243"/>
      <c r="I2326" s="235"/>
      <c r="J2326" s="244"/>
      <c r="L2326" s="182"/>
      <c r="M2326" s="235"/>
      <c r="N2326" s="246"/>
      <c r="O2326" s="246"/>
      <c r="P2326" s="247"/>
      <c r="R2326" s="248"/>
      <c r="Y2326" s="249"/>
      <c r="Z2326" s="250"/>
      <c r="AB2326" s="251"/>
      <c r="AD2326" s="251"/>
      <c r="AF2326" s="251"/>
      <c r="AI2326" s="235"/>
      <c r="AN2326" s="245"/>
      <c r="AO2326" s="245"/>
      <c r="AP2326" s="245"/>
    </row>
    <row r="2327" spans="1:42" s="167" customFormat="1" thickTop="1" thickBot="1" x14ac:dyDescent="0.25">
      <c r="A2327" s="242"/>
      <c r="B2327" s="184"/>
      <c r="C2327" s="235"/>
      <c r="D2327" s="235"/>
      <c r="E2327" s="243"/>
      <c r="I2327" s="235"/>
      <c r="J2327" s="244"/>
      <c r="L2327" s="182"/>
      <c r="M2327" s="235"/>
      <c r="N2327" s="246"/>
      <c r="O2327" s="246"/>
      <c r="P2327" s="247"/>
      <c r="R2327" s="248"/>
      <c r="Y2327" s="249"/>
      <c r="Z2327" s="250"/>
      <c r="AB2327" s="251"/>
      <c r="AD2327" s="251"/>
      <c r="AF2327" s="251"/>
      <c r="AI2327" s="235"/>
      <c r="AN2327" s="245"/>
      <c r="AO2327" s="245"/>
      <c r="AP2327" s="245"/>
    </row>
    <row r="2328" spans="1:42" s="167" customFormat="1" thickTop="1" thickBot="1" x14ac:dyDescent="0.25">
      <c r="A2328" s="242"/>
      <c r="B2328" s="184"/>
      <c r="C2328" s="235"/>
      <c r="D2328" s="235"/>
      <c r="E2328" s="243"/>
      <c r="I2328" s="235"/>
      <c r="J2328" s="244"/>
      <c r="L2328" s="182"/>
      <c r="M2328" s="235"/>
      <c r="N2328" s="246"/>
      <c r="O2328" s="246"/>
      <c r="P2328" s="247"/>
      <c r="R2328" s="248"/>
      <c r="Y2328" s="249"/>
      <c r="Z2328" s="250"/>
      <c r="AB2328" s="251"/>
      <c r="AD2328" s="251"/>
      <c r="AF2328" s="251"/>
      <c r="AI2328" s="235"/>
      <c r="AN2328" s="245"/>
      <c r="AO2328" s="245"/>
      <c r="AP2328" s="245"/>
    </row>
    <row r="2329" spans="1:42" s="167" customFormat="1" thickTop="1" thickBot="1" x14ac:dyDescent="0.25">
      <c r="A2329" s="242"/>
      <c r="B2329" s="184"/>
      <c r="C2329" s="235"/>
      <c r="D2329" s="235"/>
      <c r="E2329" s="243"/>
      <c r="I2329" s="235"/>
      <c r="J2329" s="244"/>
      <c r="L2329" s="182"/>
      <c r="M2329" s="235"/>
      <c r="N2329" s="246"/>
      <c r="O2329" s="246"/>
      <c r="P2329" s="247"/>
      <c r="R2329" s="248"/>
      <c r="Y2329" s="249"/>
      <c r="Z2329" s="250"/>
      <c r="AB2329" s="251"/>
      <c r="AD2329" s="251"/>
      <c r="AF2329" s="251"/>
      <c r="AI2329" s="235"/>
      <c r="AN2329" s="245"/>
      <c r="AO2329" s="245"/>
      <c r="AP2329" s="245"/>
    </row>
    <row r="2330" spans="1:42" s="167" customFormat="1" thickTop="1" thickBot="1" x14ac:dyDescent="0.25">
      <c r="A2330" s="242"/>
      <c r="B2330" s="184"/>
      <c r="C2330" s="235"/>
      <c r="D2330" s="235"/>
      <c r="E2330" s="243"/>
      <c r="I2330" s="235"/>
      <c r="J2330" s="244"/>
      <c r="L2330" s="182"/>
      <c r="M2330" s="235"/>
      <c r="N2330" s="246"/>
      <c r="O2330" s="246"/>
      <c r="P2330" s="247"/>
      <c r="R2330" s="248"/>
      <c r="Y2330" s="249"/>
      <c r="Z2330" s="250"/>
      <c r="AB2330" s="251"/>
      <c r="AD2330" s="251"/>
      <c r="AF2330" s="251"/>
      <c r="AI2330" s="235"/>
      <c r="AN2330" s="245"/>
      <c r="AO2330" s="245"/>
      <c r="AP2330" s="245"/>
    </row>
    <row r="2331" spans="1:42" s="167" customFormat="1" thickTop="1" thickBot="1" x14ac:dyDescent="0.25">
      <c r="A2331" s="242"/>
      <c r="B2331" s="184"/>
      <c r="C2331" s="235"/>
      <c r="D2331" s="235"/>
      <c r="E2331" s="243"/>
      <c r="I2331" s="235"/>
      <c r="J2331" s="244"/>
      <c r="L2331" s="182"/>
      <c r="M2331" s="235"/>
      <c r="N2331" s="246"/>
      <c r="O2331" s="246"/>
      <c r="P2331" s="247"/>
      <c r="R2331" s="248"/>
      <c r="Y2331" s="249"/>
      <c r="Z2331" s="250"/>
      <c r="AB2331" s="251"/>
      <c r="AD2331" s="251"/>
      <c r="AF2331" s="251"/>
      <c r="AI2331" s="235"/>
      <c r="AN2331" s="245"/>
      <c r="AO2331" s="245"/>
      <c r="AP2331" s="245"/>
    </row>
    <row r="2332" spans="1:42" s="167" customFormat="1" thickTop="1" thickBot="1" x14ac:dyDescent="0.25">
      <c r="A2332" s="242"/>
      <c r="B2332" s="184"/>
      <c r="C2332" s="235"/>
      <c r="D2332" s="235"/>
      <c r="E2332" s="243"/>
      <c r="I2332" s="235"/>
      <c r="J2332" s="244"/>
      <c r="L2332" s="182"/>
      <c r="M2332" s="235"/>
      <c r="N2332" s="246"/>
      <c r="O2332" s="246"/>
      <c r="P2332" s="247"/>
      <c r="R2332" s="248"/>
      <c r="Y2332" s="249"/>
      <c r="Z2332" s="250"/>
      <c r="AB2332" s="251"/>
      <c r="AD2332" s="251"/>
      <c r="AF2332" s="251"/>
      <c r="AI2332" s="235"/>
      <c r="AN2332" s="245"/>
      <c r="AO2332" s="245"/>
      <c r="AP2332" s="245"/>
    </row>
    <row r="2333" spans="1:42" s="167" customFormat="1" thickTop="1" thickBot="1" x14ac:dyDescent="0.25">
      <c r="A2333" s="242"/>
      <c r="B2333" s="184"/>
      <c r="C2333" s="235"/>
      <c r="D2333" s="235"/>
      <c r="E2333" s="243"/>
      <c r="I2333" s="235"/>
      <c r="J2333" s="244"/>
      <c r="L2333" s="182"/>
      <c r="M2333" s="235"/>
      <c r="N2333" s="246"/>
      <c r="O2333" s="246"/>
      <c r="P2333" s="247"/>
      <c r="R2333" s="248"/>
      <c r="Y2333" s="249"/>
      <c r="Z2333" s="250"/>
      <c r="AB2333" s="251"/>
      <c r="AD2333" s="251"/>
      <c r="AF2333" s="251"/>
      <c r="AI2333" s="235"/>
      <c r="AN2333" s="245"/>
      <c r="AO2333" s="245"/>
      <c r="AP2333" s="245"/>
    </row>
    <row r="2334" spans="1:42" s="167" customFormat="1" thickTop="1" thickBot="1" x14ac:dyDescent="0.25">
      <c r="A2334" s="242"/>
      <c r="B2334" s="184"/>
      <c r="C2334" s="235"/>
      <c r="D2334" s="235"/>
      <c r="E2334" s="243"/>
      <c r="I2334" s="235"/>
      <c r="J2334" s="244"/>
      <c r="L2334" s="182"/>
      <c r="M2334" s="235"/>
      <c r="N2334" s="246"/>
      <c r="O2334" s="246"/>
      <c r="P2334" s="247"/>
      <c r="R2334" s="248"/>
      <c r="Y2334" s="249"/>
      <c r="Z2334" s="250"/>
      <c r="AB2334" s="251"/>
      <c r="AD2334" s="251"/>
      <c r="AF2334" s="251"/>
      <c r="AI2334" s="235"/>
      <c r="AN2334" s="245"/>
      <c r="AO2334" s="245"/>
      <c r="AP2334" s="245"/>
    </row>
    <row r="2335" spans="1:42" s="167" customFormat="1" thickTop="1" thickBot="1" x14ac:dyDescent="0.25">
      <c r="A2335" s="242"/>
      <c r="B2335" s="184"/>
      <c r="C2335" s="235"/>
      <c r="D2335" s="235"/>
      <c r="E2335" s="243"/>
      <c r="I2335" s="235"/>
      <c r="J2335" s="244"/>
      <c r="L2335" s="182"/>
      <c r="M2335" s="235"/>
      <c r="N2335" s="246"/>
      <c r="O2335" s="246"/>
      <c r="P2335" s="247"/>
      <c r="R2335" s="248"/>
      <c r="Y2335" s="249"/>
      <c r="Z2335" s="250"/>
      <c r="AB2335" s="251"/>
      <c r="AD2335" s="251"/>
      <c r="AF2335" s="251"/>
      <c r="AI2335" s="235"/>
      <c r="AN2335" s="245"/>
      <c r="AO2335" s="245"/>
      <c r="AP2335" s="245"/>
    </row>
    <row r="2336" spans="1:42" s="167" customFormat="1" thickTop="1" thickBot="1" x14ac:dyDescent="0.25">
      <c r="A2336" s="242"/>
      <c r="B2336" s="184"/>
      <c r="C2336" s="235"/>
      <c r="D2336" s="235"/>
      <c r="E2336" s="243"/>
      <c r="I2336" s="235"/>
      <c r="J2336" s="244"/>
      <c r="L2336" s="182"/>
      <c r="M2336" s="235"/>
      <c r="N2336" s="246"/>
      <c r="O2336" s="246"/>
      <c r="P2336" s="247"/>
      <c r="R2336" s="248"/>
      <c r="Y2336" s="249"/>
      <c r="Z2336" s="250"/>
      <c r="AB2336" s="251"/>
      <c r="AD2336" s="251"/>
      <c r="AF2336" s="251"/>
      <c r="AI2336" s="235"/>
      <c r="AN2336" s="245"/>
      <c r="AO2336" s="245"/>
      <c r="AP2336" s="245"/>
    </row>
    <row r="2337" spans="1:42" s="167" customFormat="1" thickTop="1" thickBot="1" x14ac:dyDescent="0.25">
      <c r="A2337" s="242"/>
      <c r="B2337" s="184"/>
      <c r="C2337" s="235"/>
      <c r="D2337" s="235"/>
      <c r="E2337" s="243"/>
      <c r="I2337" s="235"/>
      <c r="J2337" s="244"/>
      <c r="L2337" s="182"/>
      <c r="M2337" s="235"/>
      <c r="N2337" s="246"/>
      <c r="O2337" s="246"/>
      <c r="P2337" s="247"/>
      <c r="R2337" s="248"/>
      <c r="Y2337" s="249"/>
      <c r="Z2337" s="250"/>
      <c r="AB2337" s="251"/>
      <c r="AD2337" s="251"/>
      <c r="AF2337" s="251"/>
      <c r="AI2337" s="235"/>
      <c r="AN2337" s="245"/>
      <c r="AO2337" s="245"/>
      <c r="AP2337" s="245"/>
    </row>
    <row r="2338" spans="1:42" s="167" customFormat="1" thickTop="1" thickBot="1" x14ac:dyDescent="0.25">
      <c r="A2338" s="242"/>
      <c r="B2338" s="184"/>
      <c r="C2338" s="235"/>
      <c r="D2338" s="235"/>
      <c r="E2338" s="243"/>
      <c r="I2338" s="235"/>
      <c r="J2338" s="244"/>
      <c r="L2338" s="182"/>
      <c r="M2338" s="235"/>
      <c r="N2338" s="246"/>
      <c r="O2338" s="246"/>
      <c r="P2338" s="247"/>
      <c r="R2338" s="248"/>
      <c r="Y2338" s="249"/>
      <c r="Z2338" s="250"/>
      <c r="AB2338" s="251"/>
      <c r="AD2338" s="251"/>
      <c r="AF2338" s="251"/>
      <c r="AI2338" s="235"/>
      <c r="AN2338" s="245"/>
      <c r="AO2338" s="245"/>
      <c r="AP2338" s="245"/>
    </row>
    <row r="2339" spans="1:42" s="167" customFormat="1" thickTop="1" thickBot="1" x14ac:dyDescent="0.25">
      <c r="A2339" s="242"/>
      <c r="B2339" s="184"/>
      <c r="C2339" s="235"/>
      <c r="D2339" s="235"/>
      <c r="E2339" s="243"/>
      <c r="I2339" s="235"/>
      <c r="J2339" s="244"/>
      <c r="L2339" s="182"/>
      <c r="M2339" s="235"/>
      <c r="N2339" s="246"/>
      <c r="O2339" s="246"/>
      <c r="P2339" s="247"/>
      <c r="R2339" s="248"/>
      <c r="Y2339" s="249"/>
      <c r="Z2339" s="250"/>
      <c r="AB2339" s="251"/>
      <c r="AD2339" s="251"/>
      <c r="AF2339" s="251"/>
      <c r="AI2339" s="235"/>
      <c r="AN2339" s="245"/>
      <c r="AO2339" s="245"/>
      <c r="AP2339" s="245"/>
    </row>
    <row r="2340" spans="1:42" s="167" customFormat="1" thickTop="1" thickBot="1" x14ac:dyDescent="0.25">
      <c r="A2340" s="242"/>
      <c r="B2340" s="184"/>
      <c r="C2340" s="235"/>
      <c r="D2340" s="235"/>
      <c r="E2340" s="243"/>
      <c r="I2340" s="235"/>
      <c r="J2340" s="244"/>
      <c r="L2340" s="182"/>
      <c r="M2340" s="235"/>
      <c r="N2340" s="246"/>
      <c r="O2340" s="246"/>
      <c r="P2340" s="247"/>
      <c r="R2340" s="248"/>
      <c r="Y2340" s="249"/>
      <c r="Z2340" s="250"/>
      <c r="AB2340" s="251"/>
      <c r="AD2340" s="251"/>
      <c r="AF2340" s="251"/>
      <c r="AI2340" s="235"/>
      <c r="AN2340" s="245"/>
      <c r="AO2340" s="245"/>
      <c r="AP2340" s="245"/>
    </row>
    <row r="2341" spans="1:42" s="167" customFormat="1" thickTop="1" thickBot="1" x14ac:dyDescent="0.25">
      <c r="A2341" s="242"/>
      <c r="B2341" s="184"/>
      <c r="C2341" s="235"/>
      <c r="D2341" s="235"/>
      <c r="E2341" s="243"/>
      <c r="I2341" s="235"/>
      <c r="J2341" s="244"/>
      <c r="L2341" s="182"/>
      <c r="M2341" s="235"/>
      <c r="N2341" s="246"/>
      <c r="O2341" s="246"/>
      <c r="P2341" s="247"/>
      <c r="R2341" s="248"/>
      <c r="Y2341" s="249"/>
      <c r="Z2341" s="250"/>
      <c r="AB2341" s="251"/>
      <c r="AD2341" s="251"/>
      <c r="AF2341" s="251"/>
      <c r="AI2341" s="235"/>
      <c r="AN2341" s="245"/>
      <c r="AO2341" s="245"/>
      <c r="AP2341" s="245"/>
    </row>
    <row r="2342" spans="1:42" s="167" customFormat="1" thickTop="1" thickBot="1" x14ac:dyDescent="0.25">
      <c r="A2342" s="242"/>
      <c r="B2342" s="184"/>
      <c r="C2342" s="235"/>
      <c r="D2342" s="235"/>
      <c r="E2342" s="243"/>
      <c r="I2342" s="235"/>
      <c r="J2342" s="244"/>
      <c r="L2342" s="182"/>
      <c r="M2342" s="235"/>
      <c r="N2342" s="246"/>
      <c r="O2342" s="246"/>
      <c r="P2342" s="247"/>
      <c r="R2342" s="248"/>
      <c r="Y2342" s="249"/>
      <c r="Z2342" s="250"/>
      <c r="AB2342" s="251"/>
      <c r="AD2342" s="251"/>
      <c r="AF2342" s="251"/>
      <c r="AI2342" s="235"/>
      <c r="AN2342" s="245"/>
      <c r="AO2342" s="245"/>
      <c r="AP2342" s="245"/>
    </row>
    <row r="2343" spans="1:42" s="167" customFormat="1" thickTop="1" thickBot="1" x14ac:dyDescent="0.25">
      <c r="A2343" s="242"/>
      <c r="B2343" s="184"/>
      <c r="C2343" s="235"/>
      <c r="D2343" s="235"/>
      <c r="E2343" s="243"/>
      <c r="I2343" s="235"/>
      <c r="J2343" s="244"/>
      <c r="L2343" s="182"/>
      <c r="M2343" s="235"/>
      <c r="N2343" s="246"/>
      <c r="O2343" s="246"/>
      <c r="P2343" s="247"/>
      <c r="R2343" s="248"/>
      <c r="Y2343" s="249"/>
      <c r="Z2343" s="250"/>
      <c r="AB2343" s="251"/>
      <c r="AD2343" s="251"/>
      <c r="AF2343" s="251"/>
      <c r="AI2343" s="235"/>
      <c r="AN2343" s="245"/>
      <c r="AO2343" s="245"/>
      <c r="AP2343" s="245"/>
    </row>
    <row r="2344" spans="1:42" s="167" customFormat="1" thickTop="1" thickBot="1" x14ac:dyDescent="0.25">
      <c r="A2344" s="242"/>
      <c r="B2344" s="184"/>
      <c r="C2344" s="235"/>
      <c r="D2344" s="235"/>
      <c r="E2344" s="243"/>
      <c r="I2344" s="235"/>
      <c r="J2344" s="244"/>
      <c r="L2344" s="182"/>
      <c r="M2344" s="235"/>
      <c r="N2344" s="246"/>
      <c r="O2344" s="246"/>
      <c r="P2344" s="247"/>
      <c r="R2344" s="248"/>
      <c r="Y2344" s="249"/>
      <c r="Z2344" s="250"/>
      <c r="AB2344" s="251"/>
      <c r="AD2344" s="251"/>
      <c r="AF2344" s="251"/>
      <c r="AI2344" s="235"/>
      <c r="AN2344" s="245"/>
      <c r="AO2344" s="245"/>
      <c r="AP2344" s="245"/>
    </row>
    <row r="2345" spans="1:42" s="167" customFormat="1" thickTop="1" thickBot="1" x14ac:dyDescent="0.25">
      <c r="A2345" s="242"/>
      <c r="B2345" s="184"/>
      <c r="C2345" s="235"/>
      <c r="D2345" s="235"/>
      <c r="E2345" s="243"/>
      <c r="I2345" s="235"/>
      <c r="J2345" s="244"/>
      <c r="L2345" s="182"/>
      <c r="M2345" s="235"/>
      <c r="N2345" s="246"/>
      <c r="O2345" s="246"/>
      <c r="P2345" s="247"/>
      <c r="R2345" s="248"/>
      <c r="Y2345" s="249"/>
      <c r="Z2345" s="250"/>
      <c r="AB2345" s="251"/>
      <c r="AD2345" s="251"/>
      <c r="AF2345" s="251"/>
      <c r="AI2345" s="235"/>
      <c r="AN2345" s="245"/>
      <c r="AO2345" s="245"/>
      <c r="AP2345" s="245"/>
    </row>
    <row r="2346" spans="1:42" s="167" customFormat="1" thickTop="1" thickBot="1" x14ac:dyDescent="0.25">
      <c r="A2346" s="242"/>
      <c r="B2346" s="184"/>
      <c r="C2346" s="235"/>
      <c r="D2346" s="235"/>
      <c r="E2346" s="243"/>
      <c r="I2346" s="235"/>
      <c r="J2346" s="244"/>
      <c r="L2346" s="182"/>
      <c r="M2346" s="235"/>
      <c r="N2346" s="246"/>
      <c r="O2346" s="246"/>
      <c r="P2346" s="247"/>
      <c r="R2346" s="248"/>
      <c r="Y2346" s="249"/>
      <c r="Z2346" s="250"/>
      <c r="AB2346" s="251"/>
      <c r="AD2346" s="251"/>
      <c r="AF2346" s="251"/>
      <c r="AI2346" s="235"/>
      <c r="AN2346" s="245"/>
      <c r="AO2346" s="245"/>
      <c r="AP2346" s="245"/>
    </row>
    <row r="2347" spans="1:42" s="167" customFormat="1" thickTop="1" thickBot="1" x14ac:dyDescent="0.25">
      <c r="A2347" s="242"/>
      <c r="B2347" s="184"/>
      <c r="C2347" s="235"/>
      <c r="D2347" s="235"/>
      <c r="E2347" s="243"/>
      <c r="I2347" s="235"/>
      <c r="J2347" s="244"/>
      <c r="L2347" s="182"/>
      <c r="M2347" s="235"/>
      <c r="N2347" s="246"/>
      <c r="O2347" s="246"/>
      <c r="P2347" s="247"/>
      <c r="R2347" s="248"/>
      <c r="Y2347" s="249"/>
      <c r="Z2347" s="250"/>
      <c r="AB2347" s="251"/>
      <c r="AD2347" s="251"/>
      <c r="AF2347" s="251"/>
      <c r="AI2347" s="235"/>
      <c r="AN2347" s="245"/>
      <c r="AO2347" s="245"/>
      <c r="AP2347" s="245"/>
    </row>
    <row r="2348" spans="1:42" s="167" customFormat="1" thickTop="1" thickBot="1" x14ac:dyDescent="0.25">
      <c r="A2348" s="242"/>
      <c r="B2348" s="184"/>
      <c r="C2348" s="235"/>
      <c r="D2348" s="235"/>
      <c r="E2348" s="243"/>
      <c r="I2348" s="235"/>
      <c r="J2348" s="244"/>
      <c r="L2348" s="182"/>
      <c r="M2348" s="235"/>
      <c r="N2348" s="246"/>
      <c r="O2348" s="246"/>
      <c r="P2348" s="247"/>
      <c r="R2348" s="248"/>
      <c r="Y2348" s="249"/>
      <c r="Z2348" s="250"/>
      <c r="AB2348" s="251"/>
      <c r="AD2348" s="251"/>
      <c r="AF2348" s="251"/>
      <c r="AI2348" s="235"/>
      <c r="AN2348" s="245"/>
      <c r="AO2348" s="245"/>
      <c r="AP2348" s="245"/>
    </row>
    <row r="2349" spans="1:42" s="167" customFormat="1" thickTop="1" thickBot="1" x14ac:dyDescent="0.25">
      <c r="A2349" s="242"/>
      <c r="B2349" s="184"/>
      <c r="C2349" s="235"/>
      <c r="D2349" s="235"/>
      <c r="E2349" s="243"/>
      <c r="I2349" s="235"/>
      <c r="J2349" s="244"/>
      <c r="L2349" s="182"/>
      <c r="M2349" s="235"/>
      <c r="N2349" s="246"/>
      <c r="O2349" s="246"/>
      <c r="P2349" s="247"/>
      <c r="R2349" s="248"/>
      <c r="Y2349" s="249"/>
      <c r="Z2349" s="250"/>
      <c r="AB2349" s="251"/>
      <c r="AD2349" s="251"/>
      <c r="AF2349" s="251"/>
      <c r="AI2349" s="235"/>
      <c r="AN2349" s="245"/>
      <c r="AO2349" s="245"/>
      <c r="AP2349" s="245"/>
    </row>
    <row r="2350" spans="1:42" s="167" customFormat="1" thickTop="1" thickBot="1" x14ac:dyDescent="0.25">
      <c r="A2350" s="242"/>
      <c r="B2350" s="184"/>
      <c r="C2350" s="235"/>
      <c r="D2350" s="235"/>
      <c r="E2350" s="243"/>
      <c r="I2350" s="235"/>
      <c r="J2350" s="244"/>
      <c r="L2350" s="182"/>
      <c r="M2350" s="235"/>
      <c r="N2350" s="246"/>
      <c r="O2350" s="246"/>
      <c r="P2350" s="247"/>
      <c r="R2350" s="248"/>
      <c r="Y2350" s="249"/>
      <c r="Z2350" s="250"/>
      <c r="AB2350" s="251"/>
      <c r="AD2350" s="251"/>
      <c r="AF2350" s="251"/>
      <c r="AI2350" s="235"/>
      <c r="AN2350" s="245"/>
      <c r="AO2350" s="245"/>
      <c r="AP2350" s="245"/>
    </row>
    <row r="2351" spans="1:42" s="167" customFormat="1" thickTop="1" thickBot="1" x14ac:dyDescent="0.25">
      <c r="A2351" s="242"/>
      <c r="B2351" s="184"/>
      <c r="C2351" s="235"/>
      <c r="D2351" s="235"/>
      <c r="E2351" s="243"/>
      <c r="I2351" s="235"/>
      <c r="J2351" s="244"/>
      <c r="L2351" s="182"/>
      <c r="M2351" s="235"/>
      <c r="N2351" s="246"/>
      <c r="O2351" s="246"/>
      <c r="P2351" s="247"/>
      <c r="R2351" s="248"/>
      <c r="Y2351" s="249"/>
      <c r="Z2351" s="250"/>
      <c r="AB2351" s="251"/>
      <c r="AD2351" s="251"/>
      <c r="AF2351" s="251"/>
      <c r="AI2351" s="235"/>
      <c r="AN2351" s="245"/>
      <c r="AO2351" s="245"/>
      <c r="AP2351" s="245"/>
    </row>
    <row r="2352" spans="1:42" s="167" customFormat="1" thickTop="1" thickBot="1" x14ac:dyDescent="0.25">
      <c r="A2352" s="242"/>
      <c r="B2352" s="184"/>
      <c r="C2352" s="235"/>
      <c r="D2352" s="235"/>
      <c r="E2352" s="243"/>
      <c r="I2352" s="235"/>
      <c r="J2352" s="244"/>
      <c r="L2352" s="182"/>
      <c r="M2352" s="235"/>
      <c r="N2352" s="246"/>
      <c r="O2352" s="246"/>
      <c r="P2352" s="247"/>
      <c r="R2352" s="248"/>
      <c r="Y2352" s="249"/>
      <c r="Z2352" s="250"/>
      <c r="AB2352" s="251"/>
      <c r="AD2352" s="251"/>
      <c r="AF2352" s="251"/>
      <c r="AI2352" s="235"/>
      <c r="AN2352" s="245"/>
      <c r="AO2352" s="245"/>
      <c r="AP2352" s="245"/>
    </row>
    <row r="2353" spans="1:42" s="167" customFormat="1" thickTop="1" thickBot="1" x14ac:dyDescent="0.25">
      <c r="A2353" s="242"/>
      <c r="B2353" s="184"/>
      <c r="C2353" s="235"/>
      <c r="D2353" s="235"/>
      <c r="E2353" s="243"/>
      <c r="I2353" s="235"/>
      <c r="J2353" s="244"/>
      <c r="L2353" s="182"/>
      <c r="M2353" s="235"/>
      <c r="N2353" s="246"/>
      <c r="O2353" s="246"/>
      <c r="P2353" s="247"/>
      <c r="R2353" s="248"/>
      <c r="Y2353" s="249"/>
      <c r="Z2353" s="250"/>
      <c r="AB2353" s="251"/>
      <c r="AD2353" s="251"/>
      <c r="AF2353" s="251"/>
      <c r="AI2353" s="235"/>
      <c r="AN2353" s="245"/>
      <c r="AO2353" s="245"/>
      <c r="AP2353" s="245"/>
    </row>
    <row r="2354" spans="1:42" s="167" customFormat="1" thickTop="1" thickBot="1" x14ac:dyDescent="0.25">
      <c r="A2354" s="242"/>
      <c r="B2354" s="184"/>
      <c r="C2354" s="235"/>
      <c r="D2354" s="235"/>
      <c r="E2354" s="243"/>
      <c r="I2354" s="235"/>
      <c r="J2354" s="244"/>
      <c r="L2354" s="182"/>
      <c r="M2354" s="235"/>
      <c r="N2354" s="246"/>
      <c r="O2354" s="246"/>
      <c r="P2354" s="247"/>
      <c r="R2354" s="248"/>
      <c r="Y2354" s="249"/>
      <c r="Z2354" s="250"/>
      <c r="AB2354" s="251"/>
      <c r="AD2354" s="251"/>
      <c r="AF2354" s="251"/>
      <c r="AI2354" s="235"/>
      <c r="AN2354" s="245"/>
      <c r="AO2354" s="245"/>
      <c r="AP2354" s="245"/>
    </row>
    <row r="2355" spans="1:42" s="167" customFormat="1" thickTop="1" thickBot="1" x14ac:dyDescent="0.25">
      <c r="A2355" s="242"/>
      <c r="B2355" s="184"/>
      <c r="C2355" s="235"/>
      <c r="D2355" s="235"/>
      <c r="E2355" s="243"/>
      <c r="I2355" s="235"/>
      <c r="J2355" s="244"/>
      <c r="L2355" s="182"/>
      <c r="M2355" s="235"/>
      <c r="N2355" s="246"/>
      <c r="O2355" s="246"/>
      <c r="P2355" s="247"/>
      <c r="R2355" s="248"/>
      <c r="Y2355" s="249"/>
      <c r="Z2355" s="250"/>
      <c r="AB2355" s="251"/>
      <c r="AD2355" s="251"/>
      <c r="AF2355" s="251"/>
      <c r="AI2355" s="235"/>
      <c r="AN2355" s="245"/>
      <c r="AO2355" s="245"/>
      <c r="AP2355" s="245"/>
    </row>
    <row r="2356" spans="1:42" s="167" customFormat="1" thickTop="1" thickBot="1" x14ac:dyDescent="0.25">
      <c r="A2356" s="242"/>
      <c r="B2356" s="184"/>
      <c r="C2356" s="235"/>
      <c r="D2356" s="235"/>
      <c r="E2356" s="243"/>
      <c r="I2356" s="235"/>
      <c r="J2356" s="244"/>
      <c r="L2356" s="182"/>
      <c r="M2356" s="235"/>
      <c r="N2356" s="246"/>
      <c r="O2356" s="246"/>
      <c r="P2356" s="247"/>
      <c r="R2356" s="248"/>
      <c r="Y2356" s="249"/>
      <c r="Z2356" s="250"/>
      <c r="AB2356" s="251"/>
      <c r="AD2356" s="251"/>
      <c r="AF2356" s="251"/>
      <c r="AI2356" s="235"/>
      <c r="AN2356" s="245"/>
      <c r="AO2356" s="245"/>
      <c r="AP2356" s="245"/>
    </row>
    <row r="2357" spans="1:42" s="167" customFormat="1" thickTop="1" thickBot="1" x14ac:dyDescent="0.25">
      <c r="A2357" s="242"/>
      <c r="B2357" s="184"/>
      <c r="C2357" s="235"/>
      <c r="D2357" s="235"/>
      <c r="E2357" s="243"/>
      <c r="I2357" s="235"/>
      <c r="J2357" s="244"/>
      <c r="L2357" s="182"/>
      <c r="M2357" s="235"/>
      <c r="N2357" s="246"/>
      <c r="O2357" s="246"/>
      <c r="P2357" s="247"/>
      <c r="R2357" s="248"/>
      <c r="Y2357" s="249"/>
      <c r="Z2357" s="250"/>
      <c r="AB2357" s="251"/>
      <c r="AD2357" s="251"/>
      <c r="AF2357" s="251"/>
      <c r="AI2357" s="235"/>
      <c r="AN2357" s="245"/>
      <c r="AO2357" s="245"/>
      <c r="AP2357" s="245"/>
    </row>
    <row r="2358" spans="1:42" s="167" customFormat="1" thickTop="1" thickBot="1" x14ac:dyDescent="0.25">
      <c r="A2358" s="242"/>
      <c r="B2358" s="184"/>
      <c r="C2358" s="235"/>
      <c r="D2358" s="235"/>
      <c r="E2358" s="243"/>
      <c r="I2358" s="235"/>
      <c r="J2358" s="244"/>
      <c r="L2358" s="182"/>
      <c r="M2358" s="235"/>
      <c r="N2358" s="246"/>
      <c r="O2358" s="246"/>
      <c r="P2358" s="247"/>
      <c r="R2358" s="248"/>
      <c r="Y2358" s="249"/>
      <c r="Z2358" s="250"/>
      <c r="AB2358" s="251"/>
      <c r="AD2358" s="251"/>
      <c r="AF2358" s="251"/>
      <c r="AI2358" s="235"/>
      <c r="AN2358" s="245"/>
      <c r="AO2358" s="245"/>
      <c r="AP2358" s="245"/>
    </row>
    <row r="2359" spans="1:42" s="167" customFormat="1" thickTop="1" thickBot="1" x14ac:dyDescent="0.25">
      <c r="A2359" s="242"/>
      <c r="B2359" s="184"/>
      <c r="C2359" s="235"/>
      <c r="D2359" s="235"/>
      <c r="E2359" s="243"/>
      <c r="I2359" s="235"/>
      <c r="J2359" s="244"/>
      <c r="L2359" s="182"/>
      <c r="M2359" s="235"/>
      <c r="N2359" s="246"/>
      <c r="O2359" s="246"/>
      <c r="P2359" s="247"/>
      <c r="R2359" s="248"/>
      <c r="Y2359" s="249"/>
      <c r="Z2359" s="250"/>
      <c r="AB2359" s="251"/>
      <c r="AD2359" s="251"/>
      <c r="AF2359" s="251"/>
      <c r="AI2359" s="235"/>
      <c r="AN2359" s="245"/>
      <c r="AO2359" s="245"/>
      <c r="AP2359" s="245"/>
    </row>
    <row r="2360" spans="1:42" s="167" customFormat="1" thickTop="1" thickBot="1" x14ac:dyDescent="0.25">
      <c r="A2360" s="242"/>
      <c r="B2360" s="184"/>
      <c r="C2360" s="235"/>
      <c r="D2360" s="235"/>
      <c r="E2360" s="243"/>
      <c r="I2360" s="235"/>
      <c r="J2360" s="244"/>
      <c r="L2360" s="182"/>
      <c r="M2360" s="235"/>
      <c r="N2360" s="246"/>
      <c r="O2360" s="246"/>
      <c r="P2360" s="247"/>
      <c r="R2360" s="248"/>
      <c r="Y2360" s="249"/>
      <c r="Z2360" s="250"/>
      <c r="AB2360" s="251"/>
      <c r="AD2360" s="251"/>
      <c r="AF2360" s="251"/>
      <c r="AI2360" s="235"/>
      <c r="AN2360" s="245"/>
      <c r="AO2360" s="245"/>
      <c r="AP2360" s="245"/>
    </row>
    <row r="2361" spans="1:42" s="167" customFormat="1" thickTop="1" thickBot="1" x14ac:dyDescent="0.25">
      <c r="A2361" s="242"/>
      <c r="B2361" s="184"/>
      <c r="C2361" s="235"/>
      <c r="D2361" s="235"/>
      <c r="E2361" s="243"/>
      <c r="I2361" s="235"/>
      <c r="J2361" s="244"/>
      <c r="L2361" s="182"/>
      <c r="M2361" s="235"/>
      <c r="N2361" s="246"/>
      <c r="O2361" s="246"/>
      <c r="P2361" s="247"/>
      <c r="R2361" s="248"/>
      <c r="Y2361" s="249"/>
      <c r="Z2361" s="250"/>
      <c r="AB2361" s="251"/>
      <c r="AD2361" s="251"/>
      <c r="AF2361" s="251"/>
      <c r="AI2361" s="235"/>
      <c r="AN2361" s="245"/>
      <c r="AO2361" s="245"/>
      <c r="AP2361" s="245"/>
    </row>
    <row r="2362" spans="1:42" s="167" customFormat="1" thickTop="1" thickBot="1" x14ac:dyDescent="0.25">
      <c r="A2362" s="242"/>
      <c r="B2362" s="184"/>
      <c r="C2362" s="235"/>
      <c r="D2362" s="235"/>
      <c r="E2362" s="243"/>
      <c r="I2362" s="235"/>
      <c r="J2362" s="244"/>
      <c r="L2362" s="182"/>
      <c r="M2362" s="235"/>
      <c r="N2362" s="246"/>
      <c r="O2362" s="246"/>
      <c r="P2362" s="247"/>
      <c r="R2362" s="248"/>
      <c r="Y2362" s="249"/>
      <c r="Z2362" s="250"/>
      <c r="AB2362" s="251"/>
      <c r="AD2362" s="251"/>
      <c r="AF2362" s="251"/>
      <c r="AI2362" s="235"/>
      <c r="AN2362" s="245"/>
      <c r="AO2362" s="245"/>
      <c r="AP2362" s="245"/>
    </row>
    <row r="2363" spans="1:42" s="167" customFormat="1" thickTop="1" thickBot="1" x14ac:dyDescent="0.25">
      <c r="A2363" s="242"/>
      <c r="B2363" s="184"/>
      <c r="C2363" s="235"/>
      <c r="D2363" s="235"/>
      <c r="E2363" s="243"/>
      <c r="I2363" s="235"/>
      <c r="J2363" s="244"/>
      <c r="L2363" s="182"/>
      <c r="M2363" s="235"/>
      <c r="N2363" s="246"/>
      <c r="O2363" s="246"/>
      <c r="P2363" s="247"/>
      <c r="R2363" s="248"/>
      <c r="Y2363" s="249"/>
      <c r="Z2363" s="250"/>
      <c r="AB2363" s="251"/>
      <c r="AD2363" s="251"/>
      <c r="AF2363" s="251"/>
      <c r="AI2363" s="235"/>
      <c r="AN2363" s="245"/>
      <c r="AO2363" s="245"/>
      <c r="AP2363" s="245"/>
    </row>
    <row r="2364" spans="1:42" s="167" customFormat="1" thickTop="1" thickBot="1" x14ac:dyDescent="0.25">
      <c r="A2364" s="242"/>
      <c r="B2364" s="184"/>
      <c r="C2364" s="235"/>
      <c r="D2364" s="235"/>
      <c r="E2364" s="243"/>
      <c r="I2364" s="235"/>
      <c r="J2364" s="244"/>
      <c r="L2364" s="182"/>
      <c r="M2364" s="235"/>
      <c r="N2364" s="246"/>
      <c r="O2364" s="246"/>
      <c r="P2364" s="247"/>
      <c r="R2364" s="248"/>
      <c r="Y2364" s="249"/>
      <c r="Z2364" s="250"/>
      <c r="AB2364" s="251"/>
      <c r="AD2364" s="251"/>
      <c r="AF2364" s="251"/>
      <c r="AI2364" s="235"/>
      <c r="AN2364" s="245"/>
      <c r="AO2364" s="245"/>
      <c r="AP2364" s="245"/>
    </row>
    <row r="2365" spans="1:42" s="167" customFormat="1" thickTop="1" thickBot="1" x14ac:dyDescent="0.25">
      <c r="A2365" s="242"/>
      <c r="B2365" s="184"/>
      <c r="C2365" s="235"/>
      <c r="D2365" s="235"/>
      <c r="E2365" s="243"/>
      <c r="I2365" s="235"/>
      <c r="J2365" s="244"/>
      <c r="L2365" s="182"/>
      <c r="M2365" s="235"/>
      <c r="N2365" s="246"/>
      <c r="O2365" s="246"/>
      <c r="P2365" s="247"/>
      <c r="R2365" s="248"/>
      <c r="Y2365" s="249"/>
      <c r="Z2365" s="250"/>
      <c r="AB2365" s="251"/>
      <c r="AD2365" s="251"/>
      <c r="AF2365" s="251"/>
      <c r="AI2365" s="235"/>
      <c r="AN2365" s="245"/>
      <c r="AO2365" s="245"/>
      <c r="AP2365" s="245"/>
    </row>
    <row r="2366" spans="1:42" s="167" customFormat="1" thickTop="1" thickBot="1" x14ac:dyDescent="0.25">
      <c r="A2366" s="242"/>
      <c r="B2366" s="184"/>
      <c r="C2366" s="235"/>
      <c r="D2366" s="235"/>
      <c r="E2366" s="243"/>
      <c r="I2366" s="235"/>
      <c r="J2366" s="244"/>
      <c r="L2366" s="182"/>
      <c r="M2366" s="235"/>
      <c r="N2366" s="246"/>
      <c r="O2366" s="246"/>
      <c r="P2366" s="247"/>
      <c r="R2366" s="248"/>
      <c r="Y2366" s="249"/>
      <c r="Z2366" s="250"/>
      <c r="AB2366" s="251"/>
      <c r="AD2366" s="251"/>
      <c r="AF2366" s="251"/>
      <c r="AI2366" s="235"/>
      <c r="AN2366" s="245"/>
      <c r="AO2366" s="245"/>
      <c r="AP2366" s="245"/>
    </row>
    <row r="2367" spans="1:42" s="167" customFormat="1" thickTop="1" thickBot="1" x14ac:dyDescent="0.25">
      <c r="A2367" s="242"/>
      <c r="B2367" s="184"/>
      <c r="C2367" s="235"/>
      <c r="D2367" s="235"/>
      <c r="E2367" s="243"/>
      <c r="I2367" s="235"/>
      <c r="J2367" s="244"/>
      <c r="L2367" s="182"/>
      <c r="M2367" s="235"/>
      <c r="N2367" s="246"/>
      <c r="O2367" s="246"/>
      <c r="P2367" s="247"/>
      <c r="R2367" s="248"/>
      <c r="Y2367" s="249"/>
      <c r="Z2367" s="250"/>
      <c r="AB2367" s="251"/>
      <c r="AD2367" s="251"/>
      <c r="AF2367" s="251"/>
      <c r="AI2367" s="235"/>
      <c r="AN2367" s="245"/>
      <c r="AO2367" s="245"/>
      <c r="AP2367" s="245"/>
    </row>
    <row r="2368" spans="1:42" s="167" customFormat="1" thickTop="1" thickBot="1" x14ac:dyDescent="0.25">
      <c r="A2368" s="242"/>
      <c r="B2368" s="184"/>
      <c r="C2368" s="235"/>
      <c r="D2368" s="235"/>
      <c r="E2368" s="243"/>
      <c r="I2368" s="235"/>
      <c r="J2368" s="244"/>
      <c r="L2368" s="182"/>
      <c r="M2368" s="235"/>
      <c r="N2368" s="246"/>
      <c r="O2368" s="246"/>
      <c r="P2368" s="247"/>
      <c r="R2368" s="248"/>
      <c r="Y2368" s="249"/>
      <c r="Z2368" s="250"/>
      <c r="AB2368" s="251"/>
      <c r="AD2368" s="251"/>
      <c r="AF2368" s="251"/>
      <c r="AI2368" s="235"/>
      <c r="AN2368" s="245"/>
      <c r="AO2368" s="245"/>
      <c r="AP2368" s="245"/>
    </row>
    <row r="2369" spans="1:42" s="167" customFormat="1" thickTop="1" thickBot="1" x14ac:dyDescent="0.25">
      <c r="A2369" s="242"/>
      <c r="B2369" s="184"/>
      <c r="C2369" s="235"/>
      <c r="D2369" s="235"/>
      <c r="E2369" s="243"/>
      <c r="I2369" s="235"/>
      <c r="J2369" s="244"/>
      <c r="L2369" s="182"/>
      <c r="M2369" s="235"/>
      <c r="N2369" s="246"/>
      <c r="O2369" s="246"/>
      <c r="P2369" s="247"/>
      <c r="R2369" s="248"/>
      <c r="Y2369" s="249"/>
      <c r="Z2369" s="250"/>
      <c r="AB2369" s="251"/>
      <c r="AD2369" s="251"/>
      <c r="AF2369" s="251"/>
      <c r="AI2369" s="235"/>
      <c r="AN2369" s="245"/>
      <c r="AO2369" s="245"/>
      <c r="AP2369" s="245"/>
    </row>
    <row r="2370" spans="1:42" s="167" customFormat="1" thickTop="1" thickBot="1" x14ac:dyDescent="0.25">
      <c r="A2370" s="242"/>
      <c r="B2370" s="184"/>
      <c r="C2370" s="235"/>
      <c r="D2370" s="235"/>
      <c r="E2370" s="243"/>
      <c r="I2370" s="235"/>
      <c r="J2370" s="244"/>
      <c r="L2370" s="182"/>
      <c r="M2370" s="235"/>
      <c r="N2370" s="246"/>
      <c r="O2370" s="246"/>
      <c r="P2370" s="247"/>
      <c r="R2370" s="248"/>
      <c r="Y2370" s="249"/>
      <c r="Z2370" s="250"/>
      <c r="AB2370" s="251"/>
      <c r="AD2370" s="251"/>
      <c r="AF2370" s="251"/>
      <c r="AI2370" s="235"/>
      <c r="AN2370" s="245"/>
      <c r="AO2370" s="245"/>
      <c r="AP2370" s="245"/>
    </row>
    <row r="2371" spans="1:42" s="167" customFormat="1" thickTop="1" thickBot="1" x14ac:dyDescent="0.25">
      <c r="A2371" s="242"/>
      <c r="B2371" s="184"/>
      <c r="C2371" s="235"/>
      <c r="D2371" s="235"/>
      <c r="E2371" s="243"/>
      <c r="I2371" s="235"/>
      <c r="J2371" s="244"/>
      <c r="L2371" s="182"/>
      <c r="M2371" s="235"/>
      <c r="N2371" s="246"/>
      <c r="O2371" s="246"/>
      <c r="P2371" s="247"/>
      <c r="R2371" s="248"/>
      <c r="Y2371" s="249"/>
      <c r="Z2371" s="250"/>
      <c r="AB2371" s="251"/>
      <c r="AD2371" s="251"/>
      <c r="AF2371" s="251"/>
      <c r="AI2371" s="235"/>
      <c r="AN2371" s="245"/>
      <c r="AO2371" s="245"/>
      <c r="AP2371" s="245"/>
    </row>
    <row r="2372" spans="1:42" s="167" customFormat="1" thickTop="1" thickBot="1" x14ac:dyDescent="0.25">
      <c r="A2372" s="242"/>
      <c r="B2372" s="184"/>
      <c r="C2372" s="235"/>
      <c r="D2372" s="235"/>
      <c r="E2372" s="243"/>
      <c r="I2372" s="235"/>
      <c r="J2372" s="244"/>
      <c r="L2372" s="182"/>
      <c r="M2372" s="235"/>
      <c r="N2372" s="246"/>
      <c r="O2372" s="246"/>
      <c r="P2372" s="247"/>
      <c r="R2372" s="248"/>
      <c r="Y2372" s="249"/>
      <c r="Z2372" s="250"/>
      <c r="AB2372" s="251"/>
      <c r="AD2372" s="251"/>
      <c r="AF2372" s="251"/>
      <c r="AI2372" s="235"/>
      <c r="AN2372" s="245"/>
      <c r="AO2372" s="245"/>
      <c r="AP2372" s="245"/>
    </row>
    <row r="2373" spans="1:42" s="167" customFormat="1" thickTop="1" thickBot="1" x14ac:dyDescent="0.25">
      <c r="A2373" s="242"/>
      <c r="B2373" s="184"/>
      <c r="C2373" s="235"/>
      <c r="D2373" s="235"/>
      <c r="E2373" s="243"/>
      <c r="I2373" s="235"/>
      <c r="J2373" s="244"/>
      <c r="L2373" s="182"/>
      <c r="M2373" s="235"/>
      <c r="N2373" s="246"/>
      <c r="O2373" s="246"/>
      <c r="P2373" s="247"/>
      <c r="R2373" s="248"/>
      <c r="Y2373" s="249"/>
      <c r="Z2373" s="250"/>
      <c r="AB2373" s="251"/>
      <c r="AD2373" s="251"/>
      <c r="AF2373" s="251"/>
      <c r="AI2373" s="235"/>
      <c r="AN2373" s="245"/>
      <c r="AO2373" s="245"/>
      <c r="AP2373" s="245"/>
    </row>
    <row r="2374" spans="1:42" s="167" customFormat="1" thickTop="1" thickBot="1" x14ac:dyDescent="0.25">
      <c r="A2374" s="242"/>
      <c r="B2374" s="184"/>
      <c r="C2374" s="235"/>
      <c r="D2374" s="235"/>
      <c r="E2374" s="243"/>
      <c r="I2374" s="235"/>
      <c r="J2374" s="244"/>
      <c r="L2374" s="182"/>
      <c r="M2374" s="235"/>
      <c r="N2374" s="246"/>
      <c r="O2374" s="246"/>
      <c r="P2374" s="247"/>
      <c r="R2374" s="248"/>
      <c r="Y2374" s="249"/>
      <c r="Z2374" s="250"/>
      <c r="AB2374" s="251"/>
      <c r="AD2374" s="251"/>
      <c r="AF2374" s="251"/>
      <c r="AI2374" s="235"/>
      <c r="AN2374" s="245"/>
      <c r="AO2374" s="245"/>
      <c r="AP2374" s="245"/>
    </row>
    <row r="2375" spans="1:42" s="167" customFormat="1" thickTop="1" thickBot="1" x14ac:dyDescent="0.25">
      <c r="A2375" s="242"/>
      <c r="B2375" s="184"/>
      <c r="C2375" s="235"/>
      <c r="D2375" s="235"/>
      <c r="E2375" s="243"/>
      <c r="I2375" s="235"/>
      <c r="J2375" s="244"/>
      <c r="L2375" s="182"/>
      <c r="M2375" s="235"/>
      <c r="N2375" s="246"/>
      <c r="O2375" s="246"/>
      <c r="P2375" s="247"/>
      <c r="R2375" s="248"/>
      <c r="Y2375" s="249"/>
      <c r="Z2375" s="250"/>
      <c r="AB2375" s="251"/>
      <c r="AD2375" s="251"/>
      <c r="AF2375" s="251"/>
      <c r="AI2375" s="235"/>
      <c r="AN2375" s="245"/>
      <c r="AO2375" s="245"/>
      <c r="AP2375" s="245"/>
    </row>
    <row r="2376" spans="1:42" s="167" customFormat="1" thickTop="1" thickBot="1" x14ac:dyDescent="0.25">
      <c r="A2376" s="242"/>
      <c r="B2376" s="184"/>
      <c r="C2376" s="235"/>
      <c r="D2376" s="235"/>
      <c r="E2376" s="243"/>
      <c r="I2376" s="235"/>
      <c r="J2376" s="244"/>
      <c r="L2376" s="182"/>
      <c r="M2376" s="235"/>
      <c r="N2376" s="246"/>
      <c r="O2376" s="246"/>
      <c r="P2376" s="247"/>
      <c r="R2376" s="248"/>
      <c r="Y2376" s="249"/>
      <c r="Z2376" s="250"/>
      <c r="AB2376" s="251"/>
      <c r="AD2376" s="251"/>
      <c r="AF2376" s="251"/>
      <c r="AI2376" s="235"/>
      <c r="AN2376" s="245"/>
      <c r="AO2376" s="245"/>
      <c r="AP2376" s="245"/>
    </row>
    <row r="2377" spans="1:42" s="167" customFormat="1" thickTop="1" thickBot="1" x14ac:dyDescent="0.25">
      <c r="A2377" s="242"/>
      <c r="B2377" s="184"/>
      <c r="C2377" s="235"/>
      <c r="D2377" s="235"/>
      <c r="E2377" s="243"/>
      <c r="I2377" s="235"/>
      <c r="J2377" s="244"/>
      <c r="L2377" s="182"/>
      <c r="M2377" s="235"/>
      <c r="N2377" s="246"/>
      <c r="O2377" s="246"/>
      <c r="P2377" s="247"/>
      <c r="R2377" s="248"/>
      <c r="Y2377" s="249"/>
      <c r="Z2377" s="250"/>
      <c r="AB2377" s="251"/>
      <c r="AD2377" s="251"/>
      <c r="AF2377" s="251"/>
      <c r="AI2377" s="235"/>
      <c r="AN2377" s="245"/>
      <c r="AO2377" s="245"/>
      <c r="AP2377" s="245"/>
    </row>
    <row r="2378" spans="1:42" s="167" customFormat="1" thickTop="1" thickBot="1" x14ac:dyDescent="0.25">
      <c r="A2378" s="242"/>
      <c r="B2378" s="184"/>
      <c r="C2378" s="235"/>
      <c r="D2378" s="235"/>
      <c r="E2378" s="243"/>
      <c r="I2378" s="235"/>
      <c r="J2378" s="244"/>
      <c r="L2378" s="182"/>
      <c r="M2378" s="235"/>
      <c r="N2378" s="246"/>
      <c r="O2378" s="246"/>
      <c r="P2378" s="247"/>
      <c r="R2378" s="248"/>
      <c r="Y2378" s="249"/>
      <c r="Z2378" s="250"/>
      <c r="AB2378" s="251"/>
      <c r="AD2378" s="251"/>
      <c r="AF2378" s="251"/>
      <c r="AI2378" s="235"/>
      <c r="AN2378" s="245"/>
      <c r="AO2378" s="245"/>
      <c r="AP2378" s="245"/>
    </row>
    <row r="2379" spans="1:42" s="167" customFormat="1" thickTop="1" thickBot="1" x14ac:dyDescent="0.25">
      <c r="A2379" s="242"/>
      <c r="B2379" s="184"/>
      <c r="C2379" s="235"/>
      <c r="D2379" s="235"/>
      <c r="E2379" s="243"/>
      <c r="I2379" s="235"/>
      <c r="J2379" s="244"/>
      <c r="L2379" s="182"/>
      <c r="M2379" s="235"/>
      <c r="N2379" s="246"/>
      <c r="O2379" s="246"/>
      <c r="P2379" s="247"/>
      <c r="R2379" s="248"/>
      <c r="Y2379" s="249"/>
      <c r="Z2379" s="250"/>
      <c r="AB2379" s="251"/>
      <c r="AD2379" s="251"/>
      <c r="AF2379" s="251"/>
      <c r="AI2379" s="235"/>
      <c r="AN2379" s="245"/>
      <c r="AO2379" s="245"/>
      <c r="AP2379" s="245"/>
    </row>
    <row r="2380" spans="1:42" s="167" customFormat="1" thickTop="1" thickBot="1" x14ac:dyDescent="0.25">
      <c r="A2380" s="242"/>
      <c r="B2380" s="184"/>
      <c r="C2380" s="235"/>
      <c r="D2380" s="235"/>
      <c r="E2380" s="243"/>
      <c r="I2380" s="235"/>
      <c r="J2380" s="244"/>
      <c r="L2380" s="182"/>
      <c r="M2380" s="235"/>
      <c r="N2380" s="246"/>
      <c r="O2380" s="246"/>
      <c r="P2380" s="247"/>
      <c r="R2380" s="248"/>
      <c r="Y2380" s="249"/>
      <c r="Z2380" s="250"/>
      <c r="AB2380" s="251"/>
      <c r="AD2380" s="251"/>
      <c r="AF2380" s="251"/>
      <c r="AI2380" s="235"/>
      <c r="AN2380" s="245"/>
      <c r="AO2380" s="245"/>
      <c r="AP2380" s="245"/>
    </row>
    <row r="2381" spans="1:42" s="167" customFormat="1" thickTop="1" thickBot="1" x14ac:dyDescent="0.25">
      <c r="A2381" s="242"/>
      <c r="B2381" s="184"/>
      <c r="C2381" s="235"/>
      <c r="D2381" s="235"/>
      <c r="E2381" s="243"/>
      <c r="I2381" s="235"/>
      <c r="J2381" s="244"/>
      <c r="L2381" s="182"/>
      <c r="M2381" s="235"/>
      <c r="N2381" s="246"/>
      <c r="O2381" s="246"/>
      <c r="P2381" s="247"/>
      <c r="R2381" s="248"/>
      <c r="Y2381" s="249"/>
      <c r="Z2381" s="250"/>
      <c r="AB2381" s="251"/>
      <c r="AD2381" s="251"/>
      <c r="AF2381" s="251"/>
      <c r="AI2381" s="235"/>
      <c r="AN2381" s="245"/>
      <c r="AO2381" s="245"/>
      <c r="AP2381" s="245"/>
    </row>
    <row r="2382" spans="1:42" s="167" customFormat="1" thickTop="1" thickBot="1" x14ac:dyDescent="0.25">
      <c r="A2382" s="242"/>
      <c r="B2382" s="184"/>
      <c r="C2382" s="235"/>
      <c r="D2382" s="235"/>
      <c r="E2382" s="243"/>
      <c r="I2382" s="235"/>
      <c r="J2382" s="244"/>
      <c r="L2382" s="182"/>
      <c r="M2382" s="235"/>
      <c r="N2382" s="246"/>
      <c r="O2382" s="246"/>
      <c r="P2382" s="247"/>
      <c r="R2382" s="248"/>
      <c r="Y2382" s="249"/>
      <c r="Z2382" s="250"/>
      <c r="AB2382" s="251"/>
      <c r="AD2382" s="251"/>
      <c r="AF2382" s="251"/>
      <c r="AI2382" s="235"/>
      <c r="AN2382" s="245"/>
      <c r="AO2382" s="245"/>
      <c r="AP2382" s="245"/>
    </row>
    <row r="2383" spans="1:42" s="167" customFormat="1" thickTop="1" thickBot="1" x14ac:dyDescent="0.25">
      <c r="A2383" s="242"/>
      <c r="B2383" s="184"/>
      <c r="C2383" s="235"/>
      <c r="D2383" s="235"/>
      <c r="E2383" s="243"/>
      <c r="I2383" s="235"/>
      <c r="J2383" s="244"/>
      <c r="L2383" s="182"/>
      <c r="M2383" s="235"/>
      <c r="N2383" s="246"/>
      <c r="O2383" s="246"/>
      <c r="P2383" s="247"/>
      <c r="R2383" s="248"/>
      <c r="Y2383" s="249"/>
      <c r="Z2383" s="250"/>
      <c r="AB2383" s="251"/>
      <c r="AD2383" s="251"/>
      <c r="AF2383" s="251"/>
      <c r="AI2383" s="235"/>
      <c r="AN2383" s="245"/>
      <c r="AO2383" s="245"/>
      <c r="AP2383" s="245"/>
    </row>
    <row r="2384" spans="1:42" s="167" customFormat="1" thickTop="1" thickBot="1" x14ac:dyDescent="0.25">
      <c r="A2384" s="242"/>
      <c r="B2384" s="184"/>
      <c r="C2384" s="235"/>
      <c r="D2384" s="235"/>
      <c r="E2384" s="243"/>
      <c r="I2384" s="235"/>
      <c r="J2384" s="244"/>
      <c r="L2384" s="182"/>
      <c r="M2384" s="235"/>
      <c r="N2384" s="246"/>
      <c r="O2384" s="246"/>
      <c r="P2384" s="247"/>
      <c r="R2384" s="248"/>
      <c r="Y2384" s="249"/>
      <c r="Z2384" s="250"/>
      <c r="AB2384" s="251"/>
      <c r="AD2384" s="251"/>
      <c r="AF2384" s="251"/>
      <c r="AI2384" s="235"/>
      <c r="AN2384" s="245"/>
      <c r="AO2384" s="245"/>
      <c r="AP2384" s="245"/>
    </row>
    <row r="2385" spans="1:42" s="167" customFormat="1" thickTop="1" thickBot="1" x14ac:dyDescent="0.25">
      <c r="A2385" s="242"/>
      <c r="B2385" s="184"/>
      <c r="C2385" s="235"/>
      <c r="D2385" s="235"/>
      <c r="E2385" s="243"/>
      <c r="I2385" s="235"/>
      <c r="J2385" s="244"/>
      <c r="L2385" s="182"/>
      <c r="M2385" s="235"/>
      <c r="N2385" s="246"/>
      <c r="O2385" s="246"/>
      <c r="P2385" s="247"/>
      <c r="R2385" s="248"/>
      <c r="Y2385" s="249"/>
      <c r="Z2385" s="250"/>
      <c r="AB2385" s="251"/>
      <c r="AD2385" s="251"/>
      <c r="AF2385" s="251"/>
      <c r="AI2385" s="235"/>
      <c r="AN2385" s="245"/>
      <c r="AO2385" s="245"/>
      <c r="AP2385" s="245"/>
    </row>
    <row r="2386" spans="1:42" s="167" customFormat="1" thickTop="1" thickBot="1" x14ac:dyDescent="0.25">
      <c r="A2386" s="242"/>
      <c r="B2386" s="184"/>
      <c r="C2386" s="235"/>
      <c r="D2386" s="235"/>
      <c r="E2386" s="243"/>
      <c r="I2386" s="235"/>
      <c r="J2386" s="244"/>
      <c r="L2386" s="182"/>
      <c r="M2386" s="235"/>
      <c r="N2386" s="246"/>
      <c r="O2386" s="246"/>
      <c r="P2386" s="247"/>
      <c r="R2386" s="248"/>
      <c r="Y2386" s="249"/>
      <c r="Z2386" s="250"/>
      <c r="AB2386" s="251"/>
      <c r="AD2386" s="251"/>
      <c r="AF2386" s="251"/>
      <c r="AI2386" s="235"/>
      <c r="AN2386" s="245"/>
      <c r="AO2386" s="245"/>
      <c r="AP2386" s="245"/>
    </row>
    <row r="2387" spans="1:42" s="167" customFormat="1" thickTop="1" thickBot="1" x14ac:dyDescent="0.25">
      <c r="A2387" s="242"/>
      <c r="B2387" s="184"/>
      <c r="C2387" s="235"/>
      <c r="D2387" s="235"/>
      <c r="E2387" s="243"/>
      <c r="I2387" s="235"/>
      <c r="J2387" s="244"/>
      <c r="L2387" s="182"/>
      <c r="M2387" s="235"/>
      <c r="N2387" s="246"/>
      <c r="O2387" s="246"/>
      <c r="P2387" s="247"/>
      <c r="R2387" s="248"/>
      <c r="Y2387" s="249"/>
      <c r="Z2387" s="250"/>
      <c r="AB2387" s="251"/>
      <c r="AD2387" s="251"/>
      <c r="AF2387" s="251"/>
      <c r="AI2387" s="235"/>
      <c r="AN2387" s="245"/>
      <c r="AO2387" s="245"/>
      <c r="AP2387" s="245"/>
    </row>
    <row r="2388" spans="1:42" s="167" customFormat="1" thickTop="1" thickBot="1" x14ac:dyDescent="0.25">
      <c r="A2388" s="242"/>
      <c r="B2388" s="184"/>
      <c r="C2388" s="235"/>
      <c r="D2388" s="235"/>
      <c r="E2388" s="243"/>
      <c r="I2388" s="235"/>
      <c r="J2388" s="244"/>
      <c r="L2388" s="182"/>
      <c r="M2388" s="235"/>
      <c r="N2388" s="246"/>
      <c r="O2388" s="246"/>
      <c r="P2388" s="247"/>
      <c r="R2388" s="248"/>
      <c r="Y2388" s="249"/>
      <c r="Z2388" s="250"/>
      <c r="AB2388" s="251"/>
      <c r="AD2388" s="251"/>
      <c r="AF2388" s="251"/>
      <c r="AI2388" s="235"/>
      <c r="AN2388" s="245"/>
      <c r="AO2388" s="245"/>
      <c r="AP2388" s="245"/>
    </row>
    <row r="2389" spans="1:42" s="167" customFormat="1" thickTop="1" thickBot="1" x14ac:dyDescent="0.25">
      <c r="A2389" s="242"/>
      <c r="B2389" s="184"/>
      <c r="C2389" s="235"/>
      <c r="D2389" s="235"/>
      <c r="E2389" s="243"/>
      <c r="I2389" s="235"/>
      <c r="J2389" s="244"/>
      <c r="L2389" s="182"/>
      <c r="M2389" s="235"/>
      <c r="N2389" s="246"/>
      <c r="O2389" s="246"/>
      <c r="P2389" s="247"/>
      <c r="R2389" s="248"/>
      <c r="Y2389" s="249"/>
      <c r="Z2389" s="250"/>
      <c r="AB2389" s="251"/>
      <c r="AD2389" s="251"/>
      <c r="AF2389" s="251"/>
      <c r="AI2389" s="235"/>
      <c r="AN2389" s="245"/>
      <c r="AO2389" s="245"/>
      <c r="AP2389" s="245"/>
    </row>
    <row r="2390" spans="1:42" s="167" customFormat="1" thickTop="1" thickBot="1" x14ac:dyDescent="0.25">
      <c r="A2390" s="242"/>
      <c r="B2390" s="184"/>
      <c r="C2390" s="235"/>
      <c r="D2390" s="235"/>
      <c r="E2390" s="243"/>
      <c r="I2390" s="235"/>
      <c r="J2390" s="244"/>
      <c r="L2390" s="182"/>
      <c r="M2390" s="235"/>
      <c r="N2390" s="246"/>
      <c r="O2390" s="246"/>
      <c r="P2390" s="247"/>
      <c r="R2390" s="248"/>
      <c r="Y2390" s="249"/>
      <c r="Z2390" s="250"/>
      <c r="AB2390" s="251"/>
      <c r="AD2390" s="251"/>
      <c r="AF2390" s="251"/>
      <c r="AI2390" s="235"/>
      <c r="AN2390" s="245"/>
      <c r="AO2390" s="245"/>
      <c r="AP2390" s="245"/>
    </row>
    <row r="2391" spans="1:42" s="167" customFormat="1" thickTop="1" thickBot="1" x14ac:dyDescent="0.25">
      <c r="A2391" s="242"/>
      <c r="B2391" s="184"/>
      <c r="C2391" s="235"/>
      <c r="D2391" s="235"/>
      <c r="E2391" s="243"/>
      <c r="I2391" s="235"/>
      <c r="J2391" s="244"/>
      <c r="L2391" s="182"/>
      <c r="M2391" s="235"/>
      <c r="N2391" s="246"/>
      <c r="O2391" s="246"/>
      <c r="P2391" s="247"/>
      <c r="R2391" s="248"/>
      <c r="Y2391" s="249"/>
      <c r="Z2391" s="250"/>
      <c r="AB2391" s="251"/>
      <c r="AD2391" s="251"/>
      <c r="AF2391" s="251"/>
      <c r="AI2391" s="235"/>
      <c r="AN2391" s="245"/>
      <c r="AO2391" s="245"/>
      <c r="AP2391" s="245"/>
    </row>
    <row r="2392" spans="1:42" s="167" customFormat="1" thickTop="1" thickBot="1" x14ac:dyDescent="0.25">
      <c r="A2392" s="242"/>
      <c r="B2392" s="184"/>
      <c r="C2392" s="235"/>
      <c r="D2392" s="235"/>
      <c r="E2392" s="243"/>
      <c r="I2392" s="235"/>
      <c r="J2392" s="244"/>
      <c r="L2392" s="182"/>
      <c r="M2392" s="235"/>
      <c r="N2392" s="246"/>
      <c r="O2392" s="246"/>
      <c r="P2392" s="247"/>
      <c r="R2392" s="248"/>
      <c r="Y2392" s="249"/>
      <c r="Z2392" s="250"/>
      <c r="AB2392" s="251"/>
      <c r="AD2392" s="251"/>
      <c r="AF2392" s="251"/>
      <c r="AI2392" s="235"/>
      <c r="AN2392" s="245"/>
      <c r="AO2392" s="245"/>
      <c r="AP2392" s="245"/>
    </row>
    <row r="2393" spans="1:42" s="167" customFormat="1" thickTop="1" thickBot="1" x14ac:dyDescent="0.25">
      <c r="A2393" s="242"/>
      <c r="B2393" s="184"/>
      <c r="C2393" s="235"/>
      <c r="D2393" s="235"/>
      <c r="E2393" s="243"/>
      <c r="I2393" s="235"/>
      <c r="J2393" s="244"/>
      <c r="L2393" s="182"/>
      <c r="M2393" s="235"/>
      <c r="N2393" s="246"/>
      <c r="O2393" s="246"/>
      <c r="P2393" s="247"/>
      <c r="R2393" s="248"/>
      <c r="Y2393" s="249"/>
      <c r="Z2393" s="250"/>
      <c r="AB2393" s="251"/>
      <c r="AD2393" s="251"/>
      <c r="AF2393" s="251"/>
      <c r="AI2393" s="235"/>
      <c r="AN2393" s="245"/>
      <c r="AO2393" s="245"/>
      <c r="AP2393" s="245"/>
    </row>
    <row r="2394" spans="1:42" s="167" customFormat="1" thickTop="1" thickBot="1" x14ac:dyDescent="0.25">
      <c r="A2394" s="242"/>
      <c r="B2394" s="184"/>
      <c r="C2394" s="235"/>
      <c r="D2394" s="235"/>
      <c r="E2394" s="243"/>
      <c r="I2394" s="235"/>
      <c r="J2394" s="244"/>
      <c r="L2394" s="182"/>
      <c r="M2394" s="235"/>
      <c r="N2394" s="246"/>
      <c r="O2394" s="246"/>
      <c r="P2394" s="247"/>
      <c r="R2394" s="248"/>
      <c r="Y2394" s="249"/>
      <c r="Z2394" s="250"/>
      <c r="AB2394" s="251"/>
      <c r="AD2394" s="251"/>
      <c r="AF2394" s="251"/>
      <c r="AI2394" s="235"/>
      <c r="AN2394" s="245"/>
      <c r="AO2394" s="245"/>
      <c r="AP2394" s="245"/>
    </row>
    <row r="2395" spans="1:42" s="167" customFormat="1" thickTop="1" thickBot="1" x14ac:dyDescent="0.25">
      <c r="A2395" s="242"/>
      <c r="B2395" s="184"/>
      <c r="C2395" s="235"/>
      <c r="D2395" s="235"/>
      <c r="E2395" s="243"/>
      <c r="I2395" s="235"/>
      <c r="J2395" s="244"/>
      <c r="L2395" s="182"/>
      <c r="M2395" s="235"/>
      <c r="N2395" s="246"/>
      <c r="O2395" s="246"/>
      <c r="P2395" s="247"/>
      <c r="R2395" s="248"/>
      <c r="Y2395" s="249"/>
      <c r="Z2395" s="250"/>
      <c r="AB2395" s="251"/>
      <c r="AD2395" s="251"/>
      <c r="AF2395" s="251"/>
      <c r="AI2395" s="235"/>
      <c r="AN2395" s="245"/>
      <c r="AO2395" s="245"/>
      <c r="AP2395" s="245"/>
    </row>
    <row r="2396" spans="1:42" s="167" customFormat="1" thickTop="1" thickBot="1" x14ac:dyDescent="0.25">
      <c r="A2396" s="242"/>
      <c r="B2396" s="184"/>
      <c r="C2396" s="235"/>
      <c r="D2396" s="235"/>
      <c r="E2396" s="243"/>
      <c r="I2396" s="235"/>
      <c r="J2396" s="244"/>
      <c r="L2396" s="182"/>
      <c r="M2396" s="235"/>
      <c r="N2396" s="246"/>
      <c r="O2396" s="246"/>
      <c r="P2396" s="247"/>
      <c r="R2396" s="248"/>
      <c r="Y2396" s="249"/>
      <c r="Z2396" s="250"/>
      <c r="AB2396" s="251"/>
      <c r="AD2396" s="251"/>
      <c r="AF2396" s="251"/>
      <c r="AI2396" s="235"/>
      <c r="AN2396" s="245"/>
      <c r="AO2396" s="245"/>
      <c r="AP2396" s="245"/>
    </row>
    <row r="2397" spans="1:42" s="167" customFormat="1" thickTop="1" thickBot="1" x14ac:dyDescent="0.25">
      <c r="A2397" s="242"/>
      <c r="B2397" s="184"/>
      <c r="C2397" s="235"/>
      <c r="D2397" s="235"/>
      <c r="E2397" s="243"/>
      <c r="I2397" s="235"/>
      <c r="J2397" s="244"/>
      <c r="L2397" s="182"/>
      <c r="M2397" s="235"/>
      <c r="N2397" s="246"/>
      <c r="O2397" s="246"/>
      <c r="P2397" s="247"/>
      <c r="R2397" s="248"/>
      <c r="Y2397" s="249"/>
      <c r="Z2397" s="250"/>
      <c r="AB2397" s="251"/>
      <c r="AD2397" s="251"/>
      <c r="AF2397" s="251"/>
      <c r="AI2397" s="235"/>
      <c r="AN2397" s="245"/>
      <c r="AO2397" s="245"/>
      <c r="AP2397" s="245"/>
    </row>
    <row r="2398" spans="1:42" s="167" customFormat="1" thickTop="1" thickBot="1" x14ac:dyDescent="0.25">
      <c r="A2398" s="242"/>
      <c r="B2398" s="184"/>
      <c r="C2398" s="235"/>
      <c r="D2398" s="235"/>
      <c r="E2398" s="243"/>
      <c r="I2398" s="235"/>
      <c r="J2398" s="244"/>
      <c r="L2398" s="182"/>
      <c r="M2398" s="235"/>
      <c r="N2398" s="246"/>
      <c r="O2398" s="246"/>
      <c r="P2398" s="247"/>
      <c r="R2398" s="248"/>
      <c r="Y2398" s="249"/>
      <c r="Z2398" s="250"/>
      <c r="AB2398" s="251"/>
      <c r="AD2398" s="251"/>
      <c r="AF2398" s="251"/>
      <c r="AI2398" s="235"/>
      <c r="AN2398" s="245"/>
      <c r="AO2398" s="245"/>
      <c r="AP2398" s="245"/>
    </row>
    <row r="2399" spans="1:42" s="167" customFormat="1" thickTop="1" thickBot="1" x14ac:dyDescent="0.25">
      <c r="A2399" s="242"/>
      <c r="B2399" s="184"/>
      <c r="C2399" s="235"/>
      <c r="D2399" s="235"/>
      <c r="E2399" s="243"/>
      <c r="I2399" s="235"/>
      <c r="J2399" s="244"/>
      <c r="L2399" s="182"/>
      <c r="M2399" s="235"/>
      <c r="N2399" s="246"/>
      <c r="O2399" s="246"/>
      <c r="P2399" s="247"/>
      <c r="R2399" s="248"/>
      <c r="Y2399" s="249"/>
      <c r="Z2399" s="250"/>
      <c r="AB2399" s="251"/>
      <c r="AD2399" s="251"/>
      <c r="AF2399" s="251"/>
      <c r="AI2399" s="235"/>
      <c r="AN2399" s="245"/>
      <c r="AO2399" s="245"/>
      <c r="AP2399" s="245"/>
    </row>
    <row r="2400" spans="1:42" s="167" customFormat="1" thickTop="1" thickBot="1" x14ac:dyDescent="0.25">
      <c r="A2400" s="242"/>
      <c r="B2400" s="184"/>
      <c r="C2400" s="235"/>
      <c r="D2400" s="235"/>
      <c r="E2400" s="243"/>
      <c r="I2400" s="235"/>
      <c r="J2400" s="244"/>
      <c r="L2400" s="182"/>
      <c r="M2400" s="235"/>
      <c r="N2400" s="246"/>
      <c r="O2400" s="246"/>
      <c r="P2400" s="247"/>
      <c r="R2400" s="248"/>
      <c r="Y2400" s="249"/>
      <c r="Z2400" s="250"/>
      <c r="AB2400" s="251"/>
      <c r="AD2400" s="251"/>
      <c r="AF2400" s="251"/>
      <c r="AI2400" s="235"/>
      <c r="AN2400" s="245"/>
      <c r="AO2400" s="245"/>
      <c r="AP2400" s="245"/>
    </row>
    <row r="2401" spans="1:42" s="167" customFormat="1" thickTop="1" thickBot="1" x14ac:dyDescent="0.25">
      <c r="A2401" s="242"/>
      <c r="B2401" s="184"/>
      <c r="C2401" s="235"/>
      <c r="D2401" s="235"/>
      <c r="E2401" s="243"/>
      <c r="I2401" s="235"/>
      <c r="J2401" s="244"/>
      <c r="L2401" s="182"/>
      <c r="M2401" s="235"/>
      <c r="N2401" s="246"/>
      <c r="O2401" s="246"/>
      <c r="P2401" s="247"/>
      <c r="R2401" s="248"/>
      <c r="Y2401" s="249"/>
      <c r="Z2401" s="250"/>
      <c r="AB2401" s="251"/>
      <c r="AD2401" s="251"/>
      <c r="AF2401" s="251"/>
      <c r="AI2401" s="235"/>
      <c r="AN2401" s="245"/>
      <c r="AO2401" s="245"/>
      <c r="AP2401" s="245"/>
    </row>
    <row r="2402" spans="1:42" s="167" customFormat="1" thickTop="1" thickBot="1" x14ac:dyDescent="0.25">
      <c r="A2402" s="242"/>
      <c r="B2402" s="184"/>
      <c r="C2402" s="235"/>
      <c r="D2402" s="235"/>
      <c r="E2402" s="243"/>
      <c r="I2402" s="235"/>
      <c r="J2402" s="244"/>
      <c r="L2402" s="182"/>
      <c r="M2402" s="235"/>
      <c r="N2402" s="246"/>
      <c r="O2402" s="246"/>
      <c r="P2402" s="247"/>
      <c r="R2402" s="248"/>
      <c r="Y2402" s="249"/>
      <c r="Z2402" s="250"/>
      <c r="AB2402" s="251"/>
      <c r="AD2402" s="251"/>
      <c r="AF2402" s="251"/>
      <c r="AI2402" s="235"/>
      <c r="AN2402" s="245"/>
      <c r="AO2402" s="245"/>
      <c r="AP2402" s="245"/>
    </row>
    <row r="2403" spans="1:42" s="167" customFormat="1" thickTop="1" thickBot="1" x14ac:dyDescent="0.25">
      <c r="A2403" s="242"/>
      <c r="B2403" s="184"/>
      <c r="C2403" s="235"/>
      <c r="D2403" s="235"/>
      <c r="E2403" s="243"/>
      <c r="I2403" s="235"/>
      <c r="J2403" s="244"/>
      <c r="L2403" s="182"/>
      <c r="M2403" s="235"/>
      <c r="N2403" s="246"/>
      <c r="O2403" s="246"/>
      <c r="P2403" s="247"/>
      <c r="R2403" s="248"/>
      <c r="Y2403" s="249"/>
      <c r="Z2403" s="250"/>
      <c r="AB2403" s="251"/>
      <c r="AD2403" s="251"/>
      <c r="AF2403" s="251"/>
      <c r="AI2403" s="235"/>
      <c r="AN2403" s="245"/>
      <c r="AO2403" s="245"/>
      <c r="AP2403" s="245"/>
    </row>
    <row r="2404" spans="1:42" s="167" customFormat="1" thickTop="1" thickBot="1" x14ac:dyDescent="0.25">
      <c r="A2404" s="242"/>
      <c r="B2404" s="184"/>
      <c r="C2404" s="235"/>
      <c r="D2404" s="235"/>
      <c r="E2404" s="243"/>
      <c r="I2404" s="235"/>
      <c r="J2404" s="244"/>
      <c r="L2404" s="182"/>
      <c r="M2404" s="235"/>
      <c r="N2404" s="246"/>
      <c r="O2404" s="246"/>
      <c r="P2404" s="247"/>
      <c r="R2404" s="248"/>
      <c r="Y2404" s="249"/>
      <c r="Z2404" s="250"/>
      <c r="AB2404" s="251"/>
      <c r="AD2404" s="251"/>
      <c r="AF2404" s="251"/>
      <c r="AI2404" s="235"/>
      <c r="AN2404" s="245"/>
      <c r="AO2404" s="245"/>
      <c r="AP2404" s="245"/>
    </row>
    <row r="2405" spans="1:42" s="167" customFormat="1" thickTop="1" thickBot="1" x14ac:dyDescent="0.25">
      <c r="A2405" s="242"/>
      <c r="B2405" s="184"/>
      <c r="C2405" s="235"/>
      <c r="D2405" s="235"/>
      <c r="E2405" s="243"/>
      <c r="I2405" s="235"/>
      <c r="J2405" s="244"/>
      <c r="L2405" s="182"/>
      <c r="M2405" s="235"/>
      <c r="N2405" s="246"/>
      <c r="O2405" s="246"/>
      <c r="P2405" s="247"/>
      <c r="R2405" s="248"/>
      <c r="Y2405" s="249"/>
      <c r="Z2405" s="250"/>
      <c r="AB2405" s="251"/>
      <c r="AD2405" s="251"/>
      <c r="AF2405" s="251"/>
      <c r="AI2405" s="235"/>
      <c r="AN2405" s="245"/>
      <c r="AO2405" s="245"/>
      <c r="AP2405" s="245"/>
    </row>
    <row r="2406" spans="1:42" s="167" customFormat="1" thickTop="1" thickBot="1" x14ac:dyDescent="0.25">
      <c r="A2406" s="242"/>
      <c r="B2406" s="184"/>
      <c r="C2406" s="235"/>
      <c r="D2406" s="235"/>
      <c r="E2406" s="243"/>
      <c r="I2406" s="235"/>
      <c r="J2406" s="244"/>
      <c r="L2406" s="182"/>
      <c r="M2406" s="235"/>
      <c r="N2406" s="246"/>
      <c r="O2406" s="246"/>
      <c r="P2406" s="247"/>
      <c r="R2406" s="248"/>
      <c r="Y2406" s="249"/>
      <c r="Z2406" s="250"/>
      <c r="AB2406" s="251"/>
      <c r="AD2406" s="251"/>
      <c r="AF2406" s="251"/>
      <c r="AI2406" s="235"/>
      <c r="AN2406" s="245"/>
      <c r="AO2406" s="245"/>
      <c r="AP2406" s="245"/>
    </row>
    <row r="2407" spans="1:42" s="167" customFormat="1" thickTop="1" thickBot="1" x14ac:dyDescent="0.25">
      <c r="A2407" s="242"/>
      <c r="B2407" s="184"/>
      <c r="C2407" s="235"/>
      <c r="D2407" s="235"/>
      <c r="E2407" s="243"/>
      <c r="I2407" s="235"/>
      <c r="J2407" s="244"/>
      <c r="L2407" s="182"/>
      <c r="M2407" s="235"/>
      <c r="N2407" s="246"/>
      <c r="O2407" s="246"/>
      <c r="P2407" s="247"/>
      <c r="R2407" s="248"/>
      <c r="Y2407" s="249"/>
      <c r="Z2407" s="250"/>
      <c r="AB2407" s="251"/>
      <c r="AD2407" s="251"/>
      <c r="AF2407" s="251"/>
      <c r="AI2407" s="235"/>
      <c r="AN2407" s="245"/>
      <c r="AO2407" s="245"/>
      <c r="AP2407" s="245"/>
    </row>
    <row r="2408" spans="1:42" s="167" customFormat="1" thickTop="1" thickBot="1" x14ac:dyDescent="0.25">
      <c r="A2408" s="242"/>
      <c r="B2408" s="184"/>
      <c r="C2408" s="235"/>
      <c r="D2408" s="235"/>
      <c r="E2408" s="243"/>
      <c r="I2408" s="235"/>
      <c r="J2408" s="244"/>
      <c r="L2408" s="182"/>
      <c r="M2408" s="235"/>
      <c r="N2408" s="246"/>
      <c r="O2408" s="246"/>
      <c r="P2408" s="247"/>
      <c r="R2408" s="248"/>
      <c r="Y2408" s="249"/>
      <c r="Z2408" s="250"/>
      <c r="AB2408" s="251"/>
      <c r="AD2408" s="251"/>
      <c r="AF2408" s="251"/>
      <c r="AI2408" s="235"/>
      <c r="AN2408" s="245"/>
      <c r="AO2408" s="245"/>
      <c r="AP2408" s="245"/>
    </row>
    <row r="2409" spans="1:42" s="167" customFormat="1" thickTop="1" thickBot="1" x14ac:dyDescent="0.25">
      <c r="A2409" s="242"/>
      <c r="B2409" s="184"/>
      <c r="C2409" s="235"/>
      <c r="D2409" s="235"/>
      <c r="E2409" s="243"/>
      <c r="I2409" s="235"/>
      <c r="J2409" s="244"/>
      <c r="L2409" s="182"/>
      <c r="M2409" s="235"/>
      <c r="N2409" s="246"/>
      <c r="O2409" s="246"/>
      <c r="P2409" s="247"/>
      <c r="R2409" s="248"/>
      <c r="Y2409" s="249"/>
      <c r="Z2409" s="250"/>
      <c r="AB2409" s="251"/>
      <c r="AD2409" s="251"/>
      <c r="AF2409" s="251"/>
      <c r="AI2409" s="235"/>
      <c r="AN2409" s="245"/>
      <c r="AO2409" s="245"/>
      <c r="AP2409" s="245"/>
    </row>
    <row r="2410" spans="1:42" s="167" customFormat="1" thickTop="1" thickBot="1" x14ac:dyDescent="0.25">
      <c r="A2410" s="242"/>
      <c r="B2410" s="184"/>
      <c r="C2410" s="235"/>
      <c r="D2410" s="235"/>
      <c r="E2410" s="243"/>
      <c r="I2410" s="235"/>
      <c r="J2410" s="244"/>
      <c r="L2410" s="182"/>
      <c r="M2410" s="235"/>
      <c r="N2410" s="246"/>
      <c r="O2410" s="246"/>
      <c r="P2410" s="247"/>
      <c r="R2410" s="248"/>
      <c r="Y2410" s="249"/>
      <c r="Z2410" s="250"/>
      <c r="AB2410" s="251"/>
      <c r="AD2410" s="251"/>
      <c r="AF2410" s="251"/>
      <c r="AI2410" s="235"/>
      <c r="AN2410" s="245"/>
      <c r="AO2410" s="245"/>
      <c r="AP2410" s="245"/>
    </row>
    <row r="2411" spans="1:42" s="167" customFormat="1" thickTop="1" thickBot="1" x14ac:dyDescent="0.25">
      <c r="A2411" s="242"/>
      <c r="B2411" s="184"/>
      <c r="C2411" s="235"/>
      <c r="D2411" s="235"/>
      <c r="E2411" s="243"/>
      <c r="I2411" s="235"/>
      <c r="J2411" s="244"/>
      <c r="L2411" s="182"/>
      <c r="M2411" s="235"/>
      <c r="N2411" s="246"/>
      <c r="O2411" s="246"/>
      <c r="P2411" s="247"/>
      <c r="R2411" s="248"/>
      <c r="Y2411" s="249"/>
      <c r="Z2411" s="250"/>
      <c r="AB2411" s="251"/>
      <c r="AD2411" s="251"/>
      <c r="AF2411" s="251"/>
      <c r="AI2411" s="235"/>
      <c r="AN2411" s="245"/>
      <c r="AO2411" s="245"/>
      <c r="AP2411" s="245"/>
    </row>
    <row r="2412" spans="1:42" s="167" customFormat="1" thickTop="1" thickBot="1" x14ac:dyDescent="0.25">
      <c r="A2412" s="242"/>
      <c r="B2412" s="184"/>
      <c r="C2412" s="235"/>
      <c r="D2412" s="235"/>
      <c r="E2412" s="243"/>
      <c r="I2412" s="235"/>
      <c r="J2412" s="244"/>
      <c r="L2412" s="182"/>
      <c r="M2412" s="235"/>
      <c r="N2412" s="246"/>
      <c r="O2412" s="246"/>
      <c r="P2412" s="247"/>
      <c r="R2412" s="248"/>
      <c r="Y2412" s="249"/>
      <c r="Z2412" s="250"/>
      <c r="AB2412" s="251"/>
      <c r="AD2412" s="251"/>
      <c r="AF2412" s="251"/>
      <c r="AI2412" s="235"/>
      <c r="AN2412" s="245"/>
      <c r="AO2412" s="245"/>
      <c r="AP2412" s="245"/>
    </row>
    <row r="2413" spans="1:42" s="167" customFormat="1" thickTop="1" thickBot="1" x14ac:dyDescent="0.25">
      <c r="A2413" s="242"/>
      <c r="B2413" s="184"/>
      <c r="C2413" s="235"/>
      <c r="D2413" s="235"/>
      <c r="E2413" s="243"/>
      <c r="I2413" s="235"/>
      <c r="J2413" s="244"/>
      <c r="L2413" s="182"/>
      <c r="M2413" s="235"/>
      <c r="N2413" s="246"/>
      <c r="O2413" s="246"/>
      <c r="P2413" s="247"/>
      <c r="R2413" s="248"/>
      <c r="Y2413" s="249"/>
      <c r="Z2413" s="250"/>
      <c r="AB2413" s="251"/>
      <c r="AD2413" s="251"/>
      <c r="AF2413" s="251"/>
      <c r="AI2413" s="235"/>
      <c r="AN2413" s="245"/>
      <c r="AO2413" s="245"/>
      <c r="AP2413" s="245"/>
    </row>
    <row r="2414" spans="1:42" s="167" customFormat="1" thickTop="1" thickBot="1" x14ac:dyDescent="0.25">
      <c r="A2414" s="242"/>
      <c r="B2414" s="184"/>
      <c r="C2414" s="235"/>
      <c r="D2414" s="235"/>
      <c r="E2414" s="243"/>
      <c r="I2414" s="235"/>
      <c r="J2414" s="244"/>
      <c r="L2414" s="182"/>
      <c r="M2414" s="235"/>
      <c r="N2414" s="246"/>
      <c r="O2414" s="246"/>
      <c r="P2414" s="247"/>
      <c r="R2414" s="248"/>
      <c r="Y2414" s="249"/>
      <c r="Z2414" s="250"/>
      <c r="AB2414" s="251"/>
      <c r="AD2414" s="251"/>
      <c r="AF2414" s="251"/>
      <c r="AI2414" s="235"/>
      <c r="AN2414" s="245"/>
      <c r="AO2414" s="245"/>
      <c r="AP2414" s="245"/>
    </row>
    <row r="2415" spans="1:42" s="167" customFormat="1" thickTop="1" thickBot="1" x14ac:dyDescent="0.25">
      <c r="A2415" s="242"/>
      <c r="B2415" s="184"/>
      <c r="C2415" s="235"/>
      <c r="D2415" s="235"/>
      <c r="E2415" s="243"/>
      <c r="I2415" s="235"/>
      <c r="J2415" s="244"/>
      <c r="L2415" s="182"/>
      <c r="M2415" s="235"/>
      <c r="N2415" s="246"/>
      <c r="O2415" s="246"/>
      <c r="P2415" s="247"/>
      <c r="R2415" s="248"/>
      <c r="Y2415" s="249"/>
      <c r="Z2415" s="250"/>
      <c r="AB2415" s="251"/>
      <c r="AD2415" s="251"/>
      <c r="AF2415" s="251"/>
      <c r="AI2415" s="235"/>
      <c r="AN2415" s="245"/>
      <c r="AO2415" s="245"/>
      <c r="AP2415" s="245"/>
    </row>
    <row r="2416" spans="1:42" s="167" customFormat="1" thickTop="1" thickBot="1" x14ac:dyDescent="0.25">
      <c r="A2416" s="242"/>
      <c r="B2416" s="184"/>
      <c r="C2416" s="235"/>
      <c r="D2416" s="235"/>
      <c r="E2416" s="243"/>
      <c r="I2416" s="235"/>
      <c r="J2416" s="244"/>
      <c r="L2416" s="182"/>
      <c r="M2416" s="235"/>
      <c r="N2416" s="246"/>
      <c r="O2416" s="246"/>
      <c r="P2416" s="247"/>
      <c r="R2416" s="248"/>
      <c r="Y2416" s="249"/>
      <c r="Z2416" s="250"/>
      <c r="AB2416" s="251"/>
      <c r="AD2416" s="251"/>
      <c r="AF2416" s="251"/>
      <c r="AI2416" s="235"/>
      <c r="AN2416" s="245"/>
      <c r="AO2416" s="245"/>
      <c r="AP2416" s="245"/>
    </row>
    <row r="2417" spans="1:42" s="167" customFormat="1" thickTop="1" thickBot="1" x14ac:dyDescent="0.25">
      <c r="A2417" s="242"/>
      <c r="B2417" s="184"/>
      <c r="C2417" s="235"/>
      <c r="D2417" s="235"/>
      <c r="E2417" s="243"/>
      <c r="I2417" s="235"/>
      <c r="J2417" s="244"/>
      <c r="L2417" s="182"/>
      <c r="M2417" s="235"/>
      <c r="N2417" s="246"/>
      <c r="O2417" s="246"/>
      <c r="P2417" s="247"/>
      <c r="R2417" s="248"/>
      <c r="Y2417" s="249"/>
      <c r="Z2417" s="250"/>
      <c r="AB2417" s="251"/>
      <c r="AD2417" s="251"/>
      <c r="AF2417" s="251"/>
      <c r="AI2417" s="235"/>
      <c r="AN2417" s="245"/>
      <c r="AO2417" s="245"/>
      <c r="AP2417" s="245"/>
    </row>
    <row r="2418" spans="1:42" s="167" customFormat="1" thickTop="1" thickBot="1" x14ac:dyDescent="0.25">
      <c r="A2418" s="242"/>
      <c r="B2418" s="184"/>
      <c r="C2418" s="235"/>
      <c r="D2418" s="235"/>
      <c r="E2418" s="243"/>
      <c r="I2418" s="235"/>
      <c r="J2418" s="244"/>
      <c r="L2418" s="182"/>
      <c r="M2418" s="235"/>
      <c r="N2418" s="246"/>
      <c r="O2418" s="246"/>
      <c r="P2418" s="247"/>
      <c r="R2418" s="248"/>
      <c r="Y2418" s="249"/>
      <c r="Z2418" s="250"/>
      <c r="AB2418" s="251"/>
      <c r="AD2418" s="251"/>
      <c r="AF2418" s="251"/>
      <c r="AI2418" s="235"/>
      <c r="AN2418" s="245"/>
      <c r="AO2418" s="245"/>
      <c r="AP2418" s="245"/>
    </row>
    <row r="2419" spans="1:42" s="167" customFormat="1" thickTop="1" thickBot="1" x14ac:dyDescent="0.25">
      <c r="A2419" s="242"/>
      <c r="B2419" s="184"/>
      <c r="C2419" s="235"/>
      <c r="D2419" s="235"/>
      <c r="E2419" s="243"/>
      <c r="I2419" s="235"/>
      <c r="J2419" s="244"/>
      <c r="L2419" s="182"/>
      <c r="M2419" s="235"/>
      <c r="N2419" s="246"/>
      <c r="O2419" s="246"/>
      <c r="P2419" s="247"/>
      <c r="R2419" s="248"/>
      <c r="Y2419" s="249"/>
      <c r="Z2419" s="250"/>
      <c r="AB2419" s="251"/>
      <c r="AD2419" s="251"/>
      <c r="AF2419" s="251"/>
      <c r="AI2419" s="235"/>
      <c r="AN2419" s="245"/>
      <c r="AO2419" s="245"/>
      <c r="AP2419" s="245"/>
    </row>
    <row r="2420" spans="1:42" s="167" customFormat="1" thickTop="1" thickBot="1" x14ac:dyDescent="0.25">
      <c r="A2420" s="242"/>
      <c r="B2420" s="184"/>
      <c r="C2420" s="235"/>
      <c r="D2420" s="235"/>
      <c r="E2420" s="243"/>
      <c r="I2420" s="235"/>
      <c r="J2420" s="244"/>
      <c r="L2420" s="182"/>
      <c r="M2420" s="235"/>
      <c r="N2420" s="246"/>
      <c r="O2420" s="246"/>
      <c r="P2420" s="247"/>
      <c r="R2420" s="248"/>
      <c r="Y2420" s="249"/>
      <c r="Z2420" s="250"/>
      <c r="AB2420" s="251"/>
      <c r="AD2420" s="251"/>
      <c r="AF2420" s="251"/>
      <c r="AI2420" s="235"/>
      <c r="AN2420" s="245"/>
      <c r="AO2420" s="245"/>
      <c r="AP2420" s="245"/>
    </row>
    <row r="2421" spans="1:42" s="167" customFormat="1" thickTop="1" thickBot="1" x14ac:dyDescent="0.25">
      <c r="A2421" s="242"/>
      <c r="B2421" s="184"/>
      <c r="C2421" s="235"/>
      <c r="D2421" s="235"/>
      <c r="E2421" s="243"/>
      <c r="I2421" s="235"/>
      <c r="J2421" s="244"/>
      <c r="L2421" s="182"/>
      <c r="M2421" s="235"/>
      <c r="N2421" s="246"/>
      <c r="O2421" s="246"/>
      <c r="P2421" s="247"/>
      <c r="R2421" s="248"/>
      <c r="Y2421" s="249"/>
      <c r="Z2421" s="250"/>
      <c r="AB2421" s="251"/>
      <c r="AD2421" s="251"/>
      <c r="AF2421" s="251"/>
      <c r="AI2421" s="235"/>
      <c r="AN2421" s="245"/>
      <c r="AO2421" s="245"/>
      <c r="AP2421" s="245"/>
    </row>
    <row r="2422" spans="1:42" s="167" customFormat="1" thickTop="1" thickBot="1" x14ac:dyDescent="0.25">
      <c r="A2422" s="242"/>
      <c r="B2422" s="184"/>
      <c r="C2422" s="235"/>
      <c r="D2422" s="235"/>
      <c r="E2422" s="243"/>
      <c r="I2422" s="235"/>
      <c r="J2422" s="244"/>
      <c r="L2422" s="182"/>
      <c r="M2422" s="235"/>
      <c r="N2422" s="246"/>
      <c r="O2422" s="246"/>
      <c r="P2422" s="247"/>
      <c r="R2422" s="248"/>
      <c r="Y2422" s="249"/>
      <c r="Z2422" s="250"/>
      <c r="AB2422" s="251"/>
      <c r="AD2422" s="251"/>
      <c r="AF2422" s="251"/>
      <c r="AI2422" s="235"/>
      <c r="AN2422" s="245"/>
      <c r="AO2422" s="245"/>
      <c r="AP2422" s="245"/>
    </row>
    <row r="2423" spans="1:42" s="167" customFormat="1" thickTop="1" thickBot="1" x14ac:dyDescent="0.25">
      <c r="A2423" s="242"/>
      <c r="B2423" s="184"/>
      <c r="C2423" s="235"/>
      <c r="D2423" s="235"/>
      <c r="E2423" s="243"/>
      <c r="I2423" s="235"/>
      <c r="J2423" s="244"/>
      <c r="L2423" s="182"/>
      <c r="M2423" s="235"/>
      <c r="N2423" s="246"/>
      <c r="O2423" s="246"/>
      <c r="P2423" s="247"/>
      <c r="R2423" s="248"/>
      <c r="Y2423" s="249"/>
      <c r="Z2423" s="250"/>
      <c r="AB2423" s="251"/>
      <c r="AD2423" s="251"/>
      <c r="AF2423" s="251"/>
      <c r="AI2423" s="235"/>
      <c r="AN2423" s="245"/>
      <c r="AO2423" s="245"/>
      <c r="AP2423" s="245"/>
    </row>
    <row r="2424" spans="1:42" s="167" customFormat="1" thickTop="1" thickBot="1" x14ac:dyDescent="0.25">
      <c r="A2424" s="242"/>
      <c r="B2424" s="184"/>
      <c r="C2424" s="235"/>
      <c r="D2424" s="235"/>
      <c r="E2424" s="243"/>
      <c r="I2424" s="235"/>
      <c r="J2424" s="244"/>
      <c r="L2424" s="182"/>
      <c r="M2424" s="235"/>
      <c r="N2424" s="246"/>
      <c r="O2424" s="246"/>
      <c r="P2424" s="247"/>
      <c r="R2424" s="248"/>
      <c r="Y2424" s="249"/>
      <c r="Z2424" s="250"/>
      <c r="AB2424" s="251"/>
      <c r="AD2424" s="251"/>
      <c r="AF2424" s="251"/>
      <c r="AI2424" s="235"/>
      <c r="AN2424" s="245"/>
      <c r="AO2424" s="245"/>
      <c r="AP2424" s="245"/>
    </row>
    <row r="2425" spans="1:42" s="167" customFormat="1" thickTop="1" thickBot="1" x14ac:dyDescent="0.25">
      <c r="A2425" s="242"/>
      <c r="B2425" s="184"/>
      <c r="C2425" s="235"/>
      <c r="D2425" s="235"/>
      <c r="E2425" s="243"/>
      <c r="I2425" s="235"/>
      <c r="J2425" s="244"/>
      <c r="L2425" s="182"/>
      <c r="M2425" s="235"/>
      <c r="N2425" s="246"/>
      <c r="O2425" s="246"/>
      <c r="P2425" s="247"/>
      <c r="R2425" s="248"/>
      <c r="Y2425" s="249"/>
      <c r="Z2425" s="250"/>
      <c r="AB2425" s="251"/>
      <c r="AD2425" s="251"/>
      <c r="AF2425" s="251"/>
      <c r="AI2425" s="235"/>
      <c r="AN2425" s="245"/>
      <c r="AO2425" s="245"/>
      <c r="AP2425" s="245"/>
    </row>
    <row r="2426" spans="1:42" s="167" customFormat="1" thickTop="1" thickBot="1" x14ac:dyDescent="0.25">
      <c r="A2426" s="242"/>
      <c r="B2426" s="184"/>
      <c r="C2426" s="235"/>
      <c r="D2426" s="235"/>
      <c r="E2426" s="243"/>
      <c r="I2426" s="235"/>
      <c r="J2426" s="244"/>
      <c r="L2426" s="182"/>
      <c r="M2426" s="235"/>
      <c r="N2426" s="246"/>
      <c r="O2426" s="246"/>
      <c r="P2426" s="247"/>
      <c r="R2426" s="248"/>
      <c r="Y2426" s="249"/>
      <c r="Z2426" s="250"/>
      <c r="AB2426" s="251"/>
      <c r="AD2426" s="251"/>
      <c r="AF2426" s="251"/>
      <c r="AI2426" s="235"/>
      <c r="AN2426" s="245"/>
      <c r="AO2426" s="245"/>
      <c r="AP2426" s="245"/>
    </row>
    <row r="2427" spans="1:42" s="167" customFormat="1" thickTop="1" thickBot="1" x14ac:dyDescent="0.25">
      <c r="A2427" s="242"/>
      <c r="B2427" s="184"/>
      <c r="C2427" s="235"/>
      <c r="D2427" s="235"/>
      <c r="E2427" s="243"/>
      <c r="I2427" s="235"/>
      <c r="J2427" s="244"/>
      <c r="L2427" s="182"/>
      <c r="M2427" s="235"/>
      <c r="N2427" s="246"/>
      <c r="O2427" s="246"/>
      <c r="P2427" s="247"/>
      <c r="R2427" s="248"/>
      <c r="Y2427" s="249"/>
      <c r="Z2427" s="250"/>
      <c r="AB2427" s="251"/>
      <c r="AD2427" s="251"/>
      <c r="AF2427" s="251"/>
      <c r="AI2427" s="235"/>
      <c r="AN2427" s="245"/>
      <c r="AO2427" s="245"/>
      <c r="AP2427" s="245"/>
    </row>
    <row r="2428" spans="1:42" s="167" customFormat="1" thickTop="1" thickBot="1" x14ac:dyDescent="0.25">
      <c r="A2428" s="242"/>
      <c r="B2428" s="184"/>
      <c r="C2428" s="235"/>
      <c r="D2428" s="235"/>
      <c r="E2428" s="243"/>
      <c r="I2428" s="235"/>
      <c r="J2428" s="244"/>
      <c r="L2428" s="182"/>
      <c r="M2428" s="235"/>
      <c r="N2428" s="246"/>
      <c r="O2428" s="246"/>
      <c r="P2428" s="247"/>
      <c r="R2428" s="248"/>
      <c r="Y2428" s="249"/>
      <c r="Z2428" s="250"/>
      <c r="AB2428" s="251"/>
      <c r="AD2428" s="251"/>
      <c r="AF2428" s="251"/>
      <c r="AI2428" s="235"/>
      <c r="AN2428" s="245"/>
      <c r="AO2428" s="245"/>
      <c r="AP2428" s="245"/>
    </row>
    <row r="2429" spans="1:42" s="167" customFormat="1" thickTop="1" thickBot="1" x14ac:dyDescent="0.25">
      <c r="A2429" s="242"/>
      <c r="B2429" s="184"/>
      <c r="C2429" s="235"/>
      <c r="D2429" s="235"/>
      <c r="E2429" s="243"/>
      <c r="I2429" s="235"/>
      <c r="J2429" s="244"/>
      <c r="L2429" s="182"/>
      <c r="M2429" s="235"/>
      <c r="N2429" s="246"/>
      <c r="O2429" s="246"/>
      <c r="P2429" s="247"/>
      <c r="R2429" s="248"/>
      <c r="Y2429" s="249"/>
      <c r="Z2429" s="250"/>
      <c r="AB2429" s="251"/>
      <c r="AD2429" s="251"/>
      <c r="AF2429" s="251"/>
      <c r="AI2429" s="235"/>
      <c r="AN2429" s="245"/>
      <c r="AO2429" s="245"/>
      <c r="AP2429" s="245"/>
    </row>
    <row r="2430" spans="1:42" s="167" customFormat="1" thickTop="1" thickBot="1" x14ac:dyDescent="0.25">
      <c r="A2430" s="242"/>
      <c r="B2430" s="184"/>
      <c r="C2430" s="235"/>
      <c r="D2430" s="235"/>
      <c r="E2430" s="243"/>
      <c r="I2430" s="235"/>
      <c r="J2430" s="244"/>
      <c r="L2430" s="182"/>
      <c r="M2430" s="235"/>
      <c r="N2430" s="246"/>
      <c r="O2430" s="246"/>
      <c r="P2430" s="247"/>
      <c r="R2430" s="248"/>
      <c r="Y2430" s="249"/>
      <c r="Z2430" s="250"/>
      <c r="AB2430" s="251"/>
      <c r="AD2430" s="251"/>
      <c r="AF2430" s="251"/>
      <c r="AI2430" s="235"/>
      <c r="AN2430" s="245"/>
      <c r="AO2430" s="245"/>
      <c r="AP2430" s="245"/>
    </row>
    <row r="2431" spans="1:42" s="167" customFormat="1" thickTop="1" thickBot="1" x14ac:dyDescent="0.25">
      <c r="A2431" s="242"/>
      <c r="B2431" s="184"/>
      <c r="C2431" s="235"/>
      <c r="D2431" s="235"/>
      <c r="E2431" s="243"/>
      <c r="I2431" s="235"/>
      <c r="J2431" s="244"/>
      <c r="L2431" s="182"/>
      <c r="M2431" s="235"/>
      <c r="N2431" s="246"/>
      <c r="O2431" s="246"/>
      <c r="P2431" s="247"/>
      <c r="R2431" s="248"/>
      <c r="Y2431" s="249"/>
      <c r="Z2431" s="250"/>
      <c r="AB2431" s="251"/>
      <c r="AD2431" s="251"/>
      <c r="AF2431" s="251"/>
      <c r="AI2431" s="235"/>
      <c r="AN2431" s="245"/>
      <c r="AO2431" s="245"/>
      <c r="AP2431" s="245"/>
    </row>
    <row r="2432" spans="1:42" s="167" customFormat="1" thickTop="1" thickBot="1" x14ac:dyDescent="0.25">
      <c r="A2432" s="242"/>
      <c r="B2432" s="184"/>
      <c r="C2432" s="235"/>
      <c r="D2432" s="235"/>
      <c r="E2432" s="243"/>
      <c r="I2432" s="235"/>
      <c r="J2432" s="244"/>
      <c r="L2432" s="182"/>
      <c r="M2432" s="235"/>
      <c r="N2432" s="246"/>
      <c r="O2432" s="246"/>
      <c r="P2432" s="247"/>
      <c r="R2432" s="248"/>
      <c r="Y2432" s="249"/>
      <c r="Z2432" s="250"/>
      <c r="AB2432" s="251"/>
      <c r="AD2432" s="251"/>
      <c r="AF2432" s="251"/>
      <c r="AI2432" s="235"/>
      <c r="AN2432" s="245"/>
      <c r="AO2432" s="245"/>
      <c r="AP2432" s="245"/>
    </row>
    <row r="2433" spans="1:42" s="167" customFormat="1" thickTop="1" thickBot="1" x14ac:dyDescent="0.25">
      <c r="A2433" s="242"/>
      <c r="B2433" s="184"/>
      <c r="C2433" s="235"/>
      <c r="D2433" s="235"/>
      <c r="E2433" s="243"/>
      <c r="I2433" s="235"/>
      <c r="J2433" s="244"/>
      <c r="L2433" s="182"/>
      <c r="M2433" s="235"/>
      <c r="N2433" s="246"/>
      <c r="O2433" s="246"/>
      <c r="P2433" s="247"/>
      <c r="R2433" s="248"/>
      <c r="Y2433" s="249"/>
      <c r="Z2433" s="250"/>
      <c r="AB2433" s="251"/>
      <c r="AD2433" s="251"/>
      <c r="AF2433" s="251"/>
      <c r="AI2433" s="235"/>
      <c r="AN2433" s="245"/>
      <c r="AO2433" s="245"/>
      <c r="AP2433" s="245"/>
    </row>
    <row r="2434" spans="1:42" s="167" customFormat="1" thickTop="1" thickBot="1" x14ac:dyDescent="0.25">
      <c r="A2434" s="242"/>
      <c r="B2434" s="184"/>
      <c r="C2434" s="235"/>
      <c r="D2434" s="235"/>
      <c r="E2434" s="243"/>
      <c r="I2434" s="235"/>
      <c r="J2434" s="244"/>
      <c r="L2434" s="182"/>
      <c r="M2434" s="235"/>
      <c r="N2434" s="246"/>
      <c r="O2434" s="246"/>
      <c r="P2434" s="247"/>
      <c r="R2434" s="248"/>
      <c r="Y2434" s="249"/>
      <c r="Z2434" s="250"/>
      <c r="AB2434" s="251"/>
      <c r="AD2434" s="251"/>
      <c r="AF2434" s="251"/>
      <c r="AI2434" s="235"/>
      <c r="AN2434" s="245"/>
      <c r="AO2434" s="245"/>
      <c r="AP2434" s="245"/>
    </row>
    <row r="2435" spans="1:42" s="167" customFormat="1" thickTop="1" thickBot="1" x14ac:dyDescent="0.25">
      <c r="A2435" s="242"/>
      <c r="B2435" s="184"/>
      <c r="C2435" s="235"/>
      <c r="D2435" s="235"/>
      <c r="E2435" s="243"/>
      <c r="I2435" s="235"/>
      <c r="J2435" s="244"/>
      <c r="L2435" s="182"/>
      <c r="M2435" s="235"/>
      <c r="N2435" s="246"/>
      <c r="O2435" s="246"/>
      <c r="P2435" s="247"/>
      <c r="R2435" s="248"/>
      <c r="Y2435" s="249"/>
      <c r="Z2435" s="250"/>
      <c r="AB2435" s="251"/>
      <c r="AD2435" s="251"/>
      <c r="AF2435" s="251"/>
      <c r="AI2435" s="235"/>
      <c r="AN2435" s="245"/>
      <c r="AO2435" s="245"/>
      <c r="AP2435" s="245"/>
    </row>
    <row r="2436" spans="1:42" s="167" customFormat="1" thickTop="1" thickBot="1" x14ac:dyDescent="0.25">
      <c r="A2436" s="242"/>
      <c r="B2436" s="184"/>
      <c r="C2436" s="235"/>
      <c r="D2436" s="235"/>
      <c r="E2436" s="243"/>
      <c r="I2436" s="235"/>
      <c r="J2436" s="244"/>
      <c r="L2436" s="182"/>
      <c r="M2436" s="235"/>
      <c r="N2436" s="246"/>
      <c r="O2436" s="246"/>
      <c r="P2436" s="247"/>
      <c r="R2436" s="248"/>
      <c r="Y2436" s="249"/>
      <c r="Z2436" s="250"/>
      <c r="AB2436" s="251"/>
      <c r="AD2436" s="251"/>
      <c r="AF2436" s="251"/>
      <c r="AI2436" s="235"/>
      <c r="AN2436" s="245"/>
      <c r="AO2436" s="245"/>
      <c r="AP2436" s="245"/>
    </row>
    <row r="2437" spans="1:42" s="167" customFormat="1" thickTop="1" thickBot="1" x14ac:dyDescent="0.25">
      <c r="A2437" s="242"/>
      <c r="B2437" s="184"/>
      <c r="C2437" s="235"/>
      <c r="D2437" s="235"/>
      <c r="E2437" s="243"/>
      <c r="I2437" s="235"/>
      <c r="J2437" s="244"/>
      <c r="L2437" s="182"/>
      <c r="M2437" s="235"/>
      <c r="N2437" s="246"/>
      <c r="O2437" s="246"/>
      <c r="P2437" s="247"/>
      <c r="R2437" s="248"/>
      <c r="Y2437" s="249"/>
      <c r="Z2437" s="250"/>
      <c r="AB2437" s="251"/>
      <c r="AD2437" s="251"/>
      <c r="AF2437" s="251"/>
      <c r="AI2437" s="235"/>
      <c r="AN2437" s="245"/>
      <c r="AO2437" s="245"/>
      <c r="AP2437" s="245"/>
    </row>
    <row r="2438" spans="1:42" s="167" customFormat="1" thickTop="1" thickBot="1" x14ac:dyDescent="0.25">
      <c r="A2438" s="242"/>
      <c r="B2438" s="184"/>
      <c r="C2438" s="235"/>
      <c r="D2438" s="235"/>
      <c r="E2438" s="243"/>
      <c r="I2438" s="235"/>
      <c r="J2438" s="244"/>
      <c r="L2438" s="182"/>
      <c r="M2438" s="235"/>
      <c r="N2438" s="246"/>
      <c r="O2438" s="246"/>
      <c r="P2438" s="247"/>
      <c r="R2438" s="248"/>
      <c r="Y2438" s="249"/>
      <c r="Z2438" s="250"/>
      <c r="AB2438" s="251"/>
      <c r="AD2438" s="251"/>
      <c r="AF2438" s="251"/>
      <c r="AI2438" s="235"/>
      <c r="AN2438" s="245"/>
      <c r="AO2438" s="245"/>
      <c r="AP2438" s="245"/>
    </row>
    <row r="2439" spans="1:42" s="167" customFormat="1" thickTop="1" thickBot="1" x14ac:dyDescent="0.25">
      <c r="A2439" s="242"/>
      <c r="B2439" s="184"/>
      <c r="C2439" s="235"/>
      <c r="D2439" s="235"/>
      <c r="E2439" s="243"/>
      <c r="I2439" s="235"/>
      <c r="J2439" s="244"/>
      <c r="L2439" s="182"/>
      <c r="M2439" s="235"/>
      <c r="N2439" s="246"/>
      <c r="O2439" s="246"/>
      <c r="P2439" s="247"/>
      <c r="R2439" s="248"/>
      <c r="Y2439" s="249"/>
      <c r="Z2439" s="250"/>
      <c r="AB2439" s="251"/>
      <c r="AD2439" s="251"/>
      <c r="AF2439" s="251"/>
      <c r="AI2439" s="235"/>
      <c r="AN2439" s="245"/>
      <c r="AO2439" s="245"/>
      <c r="AP2439" s="245"/>
    </row>
    <row r="2440" spans="1:42" s="167" customFormat="1" thickTop="1" thickBot="1" x14ac:dyDescent="0.25">
      <c r="A2440" s="242"/>
      <c r="B2440" s="184"/>
      <c r="C2440" s="235"/>
      <c r="D2440" s="235"/>
      <c r="E2440" s="243"/>
      <c r="I2440" s="235"/>
      <c r="J2440" s="244"/>
      <c r="L2440" s="182"/>
      <c r="M2440" s="235"/>
      <c r="N2440" s="246"/>
      <c r="O2440" s="246"/>
      <c r="P2440" s="247"/>
      <c r="R2440" s="248"/>
      <c r="Y2440" s="249"/>
      <c r="Z2440" s="250"/>
      <c r="AB2440" s="251"/>
      <c r="AD2440" s="251"/>
      <c r="AF2440" s="251"/>
      <c r="AI2440" s="235"/>
      <c r="AN2440" s="245"/>
      <c r="AO2440" s="245"/>
      <c r="AP2440" s="245"/>
    </row>
    <row r="2441" spans="1:42" s="167" customFormat="1" thickTop="1" thickBot="1" x14ac:dyDescent="0.25">
      <c r="A2441" s="242"/>
      <c r="B2441" s="184"/>
      <c r="C2441" s="235"/>
      <c r="D2441" s="235"/>
      <c r="E2441" s="243"/>
      <c r="I2441" s="235"/>
      <c r="J2441" s="244"/>
      <c r="L2441" s="182"/>
      <c r="M2441" s="235"/>
      <c r="N2441" s="246"/>
      <c r="O2441" s="246"/>
      <c r="P2441" s="247"/>
      <c r="R2441" s="248"/>
      <c r="Y2441" s="249"/>
      <c r="Z2441" s="250"/>
      <c r="AB2441" s="251"/>
      <c r="AD2441" s="251"/>
      <c r="AF2441" s="251"/>
      <c r="AI2441" s="235"/>
      <c r="AN2441" s="245"/>
      <c r="AO2441" s="245"/>
      <c r="AP2441" s="245"/>
    </row>
    <row r="2442" spans="1:42" s="167" customFormat="1" thickTop="1" thickBot="1" x14ac:dyDescent="0.25">
      <c r="A2442" s="242"/>
      <c r="B2442" s="184"/>
      <c r="C2442" s="235"/>
      <c r="D2442" s="235"/>
      <c r="E2442" s="243"/>
      <c r="I2442" s="235"/>
      <c r="J2442" s="244"/>
      <c r="L2442" s="182"/>
      <c r="M2442" s="235"/>
      <c r="N2442" s="246"/>
      <c r="O2442" s="246"/>
      <c r="P2442" s="247"/>
      <c r="R2442" s="248"/>
      <c r="Y2442" s="249"/>
      <c r="Z2442" s="250"/>
      <c r="AB2442" s="251"/>
      <c r="AD2442" s="251"/>
      <c r="AF2442" s="251"/>
      <c r="AI2442" s="235"/>
      <c r="AN2442" s="245"/>
      <c r="AO2442" s="245"/>
      <c r="AP2442" s="245"/>
    </row>
    <row r="2443" spans="1:42" s="167" customFormat="1" thickTop="1" thickBot="1" x14ac:dyDescent="0.25">
      <c r="A2443" s="242"/>
      <c r="B2443" s="184"/>
      <c r="C2443" s="235"/>
      <c r="D2443" s="235"/>
      <c r="E2443" s="243"/>
      <c r="I2443" s="235"/>
      <c r="J2443" s="244"/>
      <c r="L2443" s="182"/>
      <c r="M2443" s="235"/>
      <c r="N2443" s="246"/>
      <c r="O2443" s="246"/>
      <c r="P2443" s="247"/>
      <c r="R2443" s="248"/>
      <c r="Y2443" s="249"/>
      <c r="Z2443" s="250"/>
      <c r="AB2443" s="251"/>
      <c r="AD2443" s="251"/>
      <c r="AF2443" s="251"/>
      <c r="AI2443" s="235"/>
      <c r="AN2443" s="245"/>
      <c r="AO2443" s="245"/>
      <c r="AP2443" s="245"/>
    </row>
    <row r="2444" spans="1:42" s="167" customFormat="1" thickTop="1" thickBot="1" x14ac:dyDescent="0.25">
      <c r="A2444" s="242"/>
      <c r="B2444" s="184"/>
      <c r="C2444" s="235"/>
      <c r="D2444" s="235"/>
      <c r="E2444" s="243"/>
      <c r="I2444" s="235"/>
      <c r="J2444" s="244"/>
      <c r="L2444" s="182"/>
      <c r="M2444" s="235"/>
      <c r="N2444" s="246"/>
      <c r="O2444" s="246"/>
      <c r="P2444" s="247"/>
      <c r="R2444" s="248"/>
      <c r="Y2444" s="249"/>
      <c r="Z2444" s="250"/>
      <c r="AB2444" s="251"/>
      <c r="AD2444" s="251"/>
      <c r="AF2444" s="251"/>
      <c r="AI2444" s="235"/>
      <c r="AN2444" s="245"/>
      <c r="AO2444" s="245"/>
      <c r="AP2444" s="245"/>
    </row>
    <row r="2445" spans="1:42" s="167" customFormat="1" thickTop="1" thickBot="1" x14ac:dyDescent="0.25">
      <c r="A2445" s="242"/>
      <c r="B2445" s="184"/>
      <c r="C2445" s="235"/>
      <c r="D2445" s="235"/>
      <c r="E2445" s="243"/>
      <c r="I2445" s="235"/>
      <c r="J2445" s="244"/>
      <c r="L2445" s="182"/>
      <c r="M2445" s="235"/>
      <c r="N2445" s="246"/>
      <c r="O2445" s="246"/>
      <c r="P2445" s="247"/>
      <c r="R2445" s="248"/>
      <c r="Y2445" s="249"/>
      <c r="Z2445" s="250"/>
      <c r="AB2445" s="251"/>
      <c r="AD2445" s="251"/>
      <c r="AF2445" s="251"/>
      <c r="AI2445" s="235"/>
      <c r="AN2445" s="245"/>
      <c r="AO2445" s="245"/>
      <c r="AP2445" s="245"/>
    </row>
    <row r="2446" spans="1:42" s="167" customFormat="1" thickTop="1" thickBot="1" x14ac:dyDescent="0.25">
      <c r="A2446" s="242"/>
      <c r="B2446" s="184"/>
      <c r="C2446" s="235"/>
      <c r="D2446" s="235"/>
      <c r="E2446" s="243"/>
      <c r="I2446" s="235"/>
      <c r="J2446" s="244"/>
      <c r="L2446" s="182"/>
      <c r="M2446" s="235"/>
      <c r="N2446" s="246"/>
      <c r="O2446" s="246"/>
      <c r="P2446" s="247"/>
      <c r="R2446" s="248"/>
      <c r="Y2446" s="249"/>
      <c r="Z2446" s="250"/>
      <c r="AB2446" s="251"/>
      <c r="AD2446" s="251"/>
      <c r="AF2446" s="251"/>
      <c r="AI2446" s="235"/>
      <c r="AN2446" s="245"/>
      <c r="AO2446" s="245"/>
      <c r="AP2446" s="245"/>
    </row>
    <row r="2447" spans="1:42" s="167" customFormat="1" thickTop="1" thickBot="1" x14ac:dyDescent="0.25">
      <c r="A2447" s="242"/>
      <c r="B2447" s="184"/>
      <c r="C2447" s="235"/>
      <c r="D2447" s="235"/>
      <c r="E2447" s="243"/>
      <c r="I2447" s="235"/>
      <c r="J2447" s="244"/>
      <c r="L2447" s="182"/>
      <c r="M2447" s="235"/>
      <c r="N2447" s="246"/>
      <c r="O2447" s="246"/>
      <c r="P2447" s="247"/>
      <c r="R2447" s="248"/>
      <c r="Y2447" s="249"/>
      <c r="Z2447" s="250"/>
      <c r="AB2447" s="251"/>
      <c r="AD2447" s="251"/>
      <c r="AF2447" s="251"/>
      <c r="AI2447" s="235"/>
      <c r="AN2447" s="245"/>
      <c r="AO2447" s="245"/>
      <c r="AP2447" s="245"/>
    </row>
    <row r="2448" spans="1:42" s="167" customFormat="1" thickTop="1" thickBot="1" x14ac:dyDescent="0.25">
      <c r="A2448" s="242"/>
      <c r="B2448" s="184"/>
      <c r="C2448" s="235"/>
      <c r="D2448" s="235"/>
      <c r="E2448" s="243"/>
      <c r="I2448" s="235"/>
      <c r="J2448" s="244"/>
      <c r="L2448" s="182"/>
      <c r="M2448" s="235"/>
      <c r="N2448" s="246"/>
      <c r="O2448" s="246"/>
      <c r="P2448" s="247"/>
      <c r="R2448" s="248"/>
      <c r="Y2448" s="249"/>
      <c r="Z2448" s="250"/>
      <c r="AB2448" s="251"/>
      <c r="AD2448" s="251"/>
      <c r="AF2448" s="251"/>
      <c r="AI2448" s="235"/>
      <c r="AN2448" s="245"/>
      <c r="AO2448" s="245"/>
      <c r="AP2448" s="245"/>
    </row>
    <row r="2449" spans="1:42" s="167" customFormat="1" thickTop="1" thickBot="1" x14ac:dyDescent="0.25">
      <c r="A2449" s="242"/>
      <c r="B2449" s="184"/>
      <c r="C2449" s="235"/>
      <c r="D2449" s="235"/>
      <c r="E2449" s="243"/>
      <c r="I2449" s="235"/>
      <c r="J2449" s="244"/>
      <c r="L2449" s="182"/>
      <c r="M2449" s="235"/>
      <c r="N2449" s="246"/>
      <c r="O2449" s="246"/>
      <c r="P2449" s="247"/>
      <c r="R2449" s="248"/>
      <c r="Y2449" s="249"/>
      <c r="Z2449" s="250"/>
      <c r="AB2449" s="251"/>
      <c r="AD2449" s="251"/>
      <c r="AF2449" s="251"/>
      <c r="AI2449" s="235"/>
      <c r="AN2449" s="245"/>
      <c r="AO2449" s="245"/>
      <c r="AP2449" s="245"/>
    </row>
    <row r="2450" spans="1:42" s="167" customFormat="1" thickTop="1" thickBot="1" x14ac:dyDescent="0.25">
      <c r="A2450" s="242"/>
      <c r="B2450" s="184"/>
      <c r="C2450" s="235"/>
      <c r="D2450" s="235"/>
      <c r="E2450" s="243"/>
      <c r="I2450" s="235"/>
      <c r="J2450" s="244"/>
      <c r="L2450" s="182"/>
      <c r="M2450" s="235"/>
      <c r="N2450" s="246"/>
      <c r="O2450" s="246"/>
      <c r="P2450" s="247"/>
      <c r="R2450" s="248"/>
      <c r="Y2450" s="249"/>
      <c r="Z2450" s="250"/>
      <c r="AB2450" s="251"/>
      <c r="AD2450" s="251"/>
      <c r="AF2450" s="251"/>
      <c r="AI2450" s="235"/>
      <c r="AN2450" s="245"/>
      <c r="AO2450" s="245"/>
      <c r="AP2450" s="245"/>
    </row>
    <row r="2451" spans="1:42" s="167" customFormat="1" thickTop="1" thickBot="1" x14ac:dyDescent="0.25">
      <c r="A2451" s="242"/>
      <c r="B2451" s="184"/>
      <c r="C2451" s="235"/>
      <c r="D2451" s="235"/>
      <c r="E2451" s="243"/>
      <c r="I2451" s="235"/>
      <c r="J2451" s="244"/>
      <c r="L2451" s="182"/>
      <c r="M2451" s="235"/>
      <c r="N2451" s="246"/>
      <c r="O2451" s="246"/>
      <c r="P2451" s="247"/>
      <c r="R2451" s="248"/>
      <c r="Y2451" s="249"/>
      <c r="Z2451" s="250"/>
      <c r="AB2451" s="251"/>
      <c r="AD2451" s="251"/>
      <c r="AF2451" s="251"/>
      <c r="AI2451" s="235"/>
      <c r="AN2451" s="245"/>
      <c r="AO2451" s="245"/>
      <c r="AP2451" s="245"/>
    </row>
    <row r="2452" spans="1:42" s="167" customFormat="1" thickTop="1" thickBot="1" x14ac:dyDescent="0.25">
      <c r="A2452" s="242"/>
      <c r="B2452" s="184"/>
      <c r="C2452" s="235"/>
      <c r="D2452" s="235"/>
      <c r="E2452" s="243"/>
      <c r="I2452" s="235"/>
      <c r="J2452" s="244"/>
      <c r="L2452" s="182"/>
      <c r="M2452" s="235"/>
      <c r="N2452" s="246"/>
      <c r="O2452" s="246"/>
      <c r="P2452" s="247"/>
      <c r="R2452" s="248"/>
      <c r="Y2452" s="249"/>
      <c r="Z2452" s="250"/>
      <c r="AB2452" s="251"/>
      <c r="AD2452" s="251"/>
      <c r="AF2452" s="251"/>
      <c r="AI2452" s="235"/>
      <c r="AN2452" s="245"/>
      <c r="AO2452" s="245"/>
      <c r="AP2452" s="245"/>
    </row>
    <row r="2453" spans="1:42" s="167" customFormat="1" thickTop="1" thickBot="1" x14ac:dyDescent="0.25">
      <c r="A2453" s="242"/>
      <c r="B2453" s="184"/>
      <c r="C2453" s="235"/>
      <c r="D2453" s="235"/>
      <c r="E2453" s="243"/>
      <c r="I2453" s="235"/>
      <c r="J2453" s="244"/>
      <c r="L2453" s="182"/>
      <c r="M2453" s="235"/>
      <c r="N2453" s="246"/>
      <c r="O2453" s="246"/>
      <c r="P2453" s="247"/>
      <c r="R2453" s="248"/>
      <c r="Y2453" s="249"/>
      <c r="Z2453" s="250"/>
      <c r="AB2453" s="251"/>
      <c r="AD2453" s="251"/>
      <c r="AF2453" s="251"/>
      <c r="AI2453" s="235"/>
      <c r="AN2453" s="245"/>
      <c r="AO2453" s="245"/>
      <c r="AP2453" s="245"/>
    </row>
    <row r="2454" spans="1:42" s="167" customFormat="1" thickTop="1" thickBot="1" x14ac:dyDescent="0.25">
      <c r="A2454" s="242"/>
      <c r="B2454" s="184"/>
      <c r="C2454" s="235"/>
      <c r="D2454" s="235"/>
      <c r="E2454" s="243"/>
      <c r="I2454" s="235"/>
      <c r="J2454" s="244"/>
      <c r="L2454" s="182"/>
      <c r="M2454" s="235"/>
      <c r="N2454" s="246"/>
      <c r="O2454" s="246"/>
      <c r="P2454" s="247"/>
      <c r="R2454" s="248"/>
      <c r="Y2454" s="249"/>
      <c r="Z2454" s="250"/>
      <c r="AB2454" s="251"/>
      <c r="AD2454" s="251"/>
      <c r="AF2454" s="251"/>
      <c r="AI2454" s="235"/>
      <c r="AN2454" s="245"/>
      <c r="AO2454" s="245"/>
      <c r="AP2454" s="245"/>
    </row>
    <row r="2455" spans="1:42" s="167" customFormat="1" thickTop="1" thickBot="1" x14ac:dyDescent="0.25">
      <c r="A2455" s="242"/>
      <c r="B2455" s="184"/>
      <c r="C2455" s="235"/>
      <c r="D2455" s="235"/>
      <c r="E2455" s="243"/>
      <c r="I2455" s="235"/>
      <c r="J2455" s="244"/>
      <c r="L2455" s="182"/>
      <c r="M2455" s="235"/>
      <c r="N2455" s="246"/>
      <c r="O2455" s="246"/>
      <c r="P2455" s="247"/>
      <c r="R2455" s="248"/>
      <c r="Y2455" s="249"/>
      <c r="Z2455" s="250"/>
      <c r="AB2455" s="251"/>
      <c r="AD2455" s="251"/>
      <c r="AF2455" s="251"/>
      <c r="AI2455" s="235"/>
      <c r="AN2455" s="245"/>
      <c r="AO2455" s="245"/>
      <c r="AP2455" s="245"/>
    </row>
    <row r="2456" spans="1:42" s="167" customFormat="1" thickTop="1" thickBot="1" x14ac:dyDescent="0.25">
      <c r="A2456" s="242"/>
      <c r="B2456" s="184"/>
      <c r="C2456" s="235"/>
      <c r="D2456" s="235"/>
      <c r="E2456" s="243"/>
      <c r="I2456" s="235"/>
      <c r="J2456" s="244"/>
      <c r="L2456" s="182"/>
      <c r="M2456" s="235"/>
      <c r="N2456" s="246"/>
      <c r="O2456" s="246"/>
      <c r="P2456" s="247"/>
      <c r="R2456" s="248"/>
      <c r="Y2456" s="249"/>
      <c r="Z2456" s="250"/>
      <c r="AB2456" s="251"/>
      <c r="AD2456" s="251"/>
      <c r="AF2456" s="251"/>
      <c r="AI2456" s="235"/>
      <c r="AN2456" s="245"/>
      <c r="AO2456" s="245"/>
      <c r="AP2456" s="245"/>
    </row>
    <row r="2457" spans="1:42" s="167" customFormat="1" thickTop="1" thickBot="1" x14ac:dyDescent="0.25">
      <c r="A2457" s="242"/>
      <c r="B2457" s="184"/>
      <c r="C2457" s="235"/>
      <c r="D2457" s="235"/>
      <c r="E2457" s="243"/>
      <c r="I2457" s="235"/>
      <c r="J2457" s="244"/>
      <c r="L2457" s="182"/>
      <c r="M2457" s="235"/>
      <c r="N2457" s="246"/>
      <c r="O2457" s="246"/>
      <c r="P2457" s="247"/>
      <c r="R2457" s="248"/>
      <c r="Y2457" s="249"/>
      <c r="Z2457" s="250"/>
      <c r="AB2457" s="251"/>
      <c r="AD2457" s="251"/>
      <c r="AF2457" s="251"/>
      <c r="AI2457" s="235"/>
      <c r="AN2457" s="245"/>
      <c r="AO2457" s="245"/>
      <c r="AP2457" s="245"/>
    </row>
    <row r="2458" spans="1:42" s="167" customFormat="1" thickTop="1" thickBot="1" x14ac:dyDescent="0.25">
      <c r="A2458" s="242"/>
      <c r="B2458" s="184"/>
      <c r="C2458" s="235"/>
      <c r="D2458" s="235"/>
      <c r="E2458" s="243"/>
      <c r="I2458" s="235"/>
      <c r="J2458" s="244"/>
      <c r="L2458" s="182"/>
      <c r="M2458" s="235"/>
      <c r="N2458" s="246"/>
      <c r="O2458" s="246"/>
      <c r="P2458" s="247"/>
      <c r="R2458" s="248"/>
      <c r="Y2458" s="249"/>
      <c r="Z2458" s="250"/>
      <c r="AB2458" s="251"/>
      <c r="AD2458" s="251"/>
      <c r="AF2458" s="251"/>
      <c r="AI2458" s="235"/>
      <c r="AN2458" s="245"/>
      <c r="AO2458" s="245"/>
      <c r="AP2458" s="245"/>
    </row>
    <row r="2459" spans="1:42" s="167" customFormat="1" thickTop="1" thickBot="1" x14ac:dyDescent="0.25">
      <c r="A2459" s="242"/>
      <c r="B2459" s="184"/>
      <c r="C2459" s="235"/>
      <c r="D2459" s="235"/>
      <c r="E2459" s="243"/>
      <c r="I2459" s="235"/>
      <c r="J2459" s="244"/>
      <c r="L2459" s="182"/>
      <c r="M2459" s="235"/>
      <c r="N2459" s="246"/>
      <c r="O2459" s="246"/>
      <c r="P2459" s="247"/>
      <c r="R2459" s="248"/>
      <c r="Y2459" s="249"/>
      <c r="Z2459" s="250"/>
      <c r="AB2459" s="251"/>
      <c r="AD2459" s="251"/>
      <c r="AF2459" s="251"/>
      <c r="AI2459" s="235"/>
      <c r="AN2459" s="245"/>
      <c r="AO2459" s="245"/>
      <c r="AP2459" s="245"/>
    </row>
    <row r="2460" spans="1:42" s="167" customFormat="1" thickTop="1" thickBot="1" x14ac:dyDescent="0.25">
      <c r="A2460" s="242"/>
      <c r="B2460" s="184"/>
      <c r="C2460" s="235"/>
      <c r="D2460" s="235"/>
      <c r="E2460" s="243"/>
      <c r="I2460" s="235"/>
      <c r="J2460" s="244"/>
      <c r="L2460" s="182"/>
      <c r="M2460" s="235"/>
      <c r="N2460" s="246"/>
      <c r="O2460" s="246"/>
      <c r="P2460" s="247"/>
      <c r="R2460" s="248"/>
      <c r="Y2460" s="249"/>
      <c r="Z2460" s="250"/>
      <c r="AB2460" s="251"/>
      <c r="AD2460" s="251"/>
      <c r="AF2460" s="251"/>
      <c r="AI2460" s="235"/>
      <c r="AN2460" s="245"/>
      <c r="AO2460" s="245"/>
      <c r="AP2460" s="245"/>
    </row>
    <row r="2461" spans="1:42" s="167" customFormat="1" thickTop="1" thickBot="1" x14ac:dyDescent="0.25">
      <c r="A2461" s="242"/>
      <c r="B2461" s="184"/>
      <c r="C2461" s="235"/>
      <c r="D2461" s="235"/>
      <c r="E2461" s="243"/>
      <c r="I2461" s="235"/>
      <c r="J2461" s="244"/>
      <c r="L2461" s="182"/>
      <c r="M2461" s="235"/>
      <c r="N2461" s="246"/>
      <c r="O2461" s="246"/>
      <c r="P2461" s="247"/>
      <c r="R2461" s="248"/>
      <c r="Y2461" s="249"/>
      <c r="Z2461" s="250"/>
      <c r="AB2461" s="251"/>
      <c r="AD2461" s="251"/>
      <c r="AF2461" s="251"/>
      <c r="AI2461" s="235"/>
      <c r="AN2461" s="245"/>
      <c r="AO2461" s="245"/>
      <c r="AP2461" s="245"/>
    </row>
    <row r="2462" spans="1:42" s="167" customFormat="1" thickTop="1" thickBot="1" x14ac:dyDescent="0.25">
      <c r="A2462" s="242"/>
      <c r="B2462" s="184"/>
      <c r="C2462" s="235"/>
      <c r="D2462" s="235"/>
      <c r="E2462" s="243"/>
      <c r="I2462" s="235"/>
      <c r="J2462" s="244"/>
      <c r="L2462" s="182"/>
      <c r="M2462" s="235"/>
      <c r="N2462" s="246"/>
      <c r="O2462" s="246"/>
      <c r="P2462" s="247"/>
      <c r="R2462" s="248"/>
      <c r="Y2462" s="249"/>
      <c r="Z2462" s="250"/>
      <c r="AB2462" s="251"/>
      <c r="AD2462" s="251"/>
      <c r="AF2462" s="251"/>
      <c r="AI2462" s="235"/>
      <c r="AN2462" s="245"/>
      <c r="AO2462" s="245"/>
      <c r="AP2462" s="245"/>
    </row>
    <row r="2463" spans="1:42" s="167" customFormat="1" thickTop="1" thickBot="1" x14ac:dyDescent="0.25">
      <c r="A2463" s="242"/>
      <c r="B2463" s="184"/>
      <c r="C2463" s="235"/>
      <c r="D2463" s="235"/>
      <c r="E2463" s="243"/>
      <c r="I2463" s="235"/>
      <c r="J2463" s="244"/>
      <c r="L2463" s="182"/>
      <c r="M2463" s="235"/>
      <c r="N2463" s="246"/>
      <c r="O2463" s="246"/>
      <c r="P2463" s="247"/>
      <c r="R2463" s="248"/>
      <c r="Y2463" s="249"/>
      <c r="Z2463" s="250"/>
      <c r="AB2463" s="251"/>
      <c r="AD2463" s="251"/>
      <c r="AF2463" s="251"/>
      <c r="AI2463" s="235"/>
      <c r="AN2463" s="245"/>
      <c r="AO2463" s="245"/>
      <c r="AP2463" s="245"/>
    </row>
    <row r="2464" spans="1:42" s="167" customFormat="1" thickTop="1" thickBot="1" x14ac:dyDescent="0.25">
      <c r="A2464" s="242"/>
      <c r="B2464" s="184"/>
      <c r="C2464" s="235"/>
      <c r="D2464" s="235"/>
      <c r="E2464" s="243"/>
      <c r="I2464" s="235"/>
      <c r="J2464" s="244"/>
      <c r="L2464" s="182"/>
      <c r="M2464" s="235"/>
      <c r="N2464" s="246"/>
      <c r="O2464" s="246"/>
      <c r="P2464" s="247"/>
      <c r="R2464" s="248"/>
      <c r="Y2464" s="249"/>
      <c r="Z2464" s="250"/>
      <c r="AB2464" s="251"/>
      <c r="AD2464" s="251"/>
      <c r="AF2464" s="251"/>
      <c r="AI2464" s="235"/>
      <c r="AN2464" s="245"/>
      <c r="AO2464" s="245"/>
      <c r="AP2464" s="245"/>
    </row>
    <row r="2465" spans="1:42" s="167" customFormat="1" thickTop="1" thickBot="1" x14ac:dyDescent="0.25">
      <c r="A2465" s="242"/>
      <c r="B2465" s="184"/>
      <c r="C2465" s="235"/>
      <c r="D2465" s="235"/>
      <c r="E2465" s="243"/>
      <c r="I2465" s="235"/>
      <c r="J2465" s="244"/>
      <c r="L2465" s="182"/>
      <c r="M2465" s="235"/>
      <c r="N2465" s="246"/>
      <c r="O2465" s="246"/>
      <c r="P2465" s="247"/>
      <c r="R2465" s="248"/>
      <c r="Y2465" s="249"/>
      <c r="Z2465" s="250"/>
      <c r="AB2465" s="251"/>
      <c r="AD2465" s="251"/>
      <c r="AF2465" s="251"/>
      <c r="AI2465" s="235"/>
      <c r="AN2465" s="245"/>
      <c r="AO2465" s="245"/>
      <c r="AP2465" s="245"/>
    </row>
    <row r="2466" spans="1:42" s="167" customFormat="1" thickTop="1" thickBot="1" x14ac:dyDescent="0.25">
      <c r="A2466" s="242"/>
      <c r="B2466" s="184"/>
      <c r="C2466" s="235"/>
      <c r="D2466" s="235"/>
      <c r="E2466" s="243"/>
      <c r="I2466" s="235"/>
      <c r="J2466" s="244"/>
      <c r="L2466" s="182"/>
      <c r="M2466" s="235"/>
      <c r="N2466" s="246"/>
      <c r="O2466" s="246"/>
      <c r="P2466" s="247"/>
      <c r="R2466" s="248"/>
      <c r="Y2466" s="249"/>
      <c r="Z2466" s="250"/>
      <c r="AB2466" s="251"/>
      <c r="AD2466" s="251"/>
      <c r="AF2466" s="251"/>
      <c r="AI2466" s="235"/>
      <c r="AN2466" s="245"/>
      <c r="AO2466" s="245"/>
      <c r="AP2466" s="245"/>
    </row>
    <row r="2467" spans="1:42" s="167" customFormat="1" thickTop="1" thickBot="1" x14ac:dyDescent="0.25">
      <c r="A2467" s="242"/>
      <c r="B2467" s="184"/>
      <c r="C2467" s="235"/>
      <c r="D2467" s="235"/>
      <c r="E2467" s="243"/>
      <c r="I2467" s="235"/>
      <c r="J2467" s="244"/>
      <c r="L2467" s="182"/>
      <c r="M2467" s="235"/>
      <c r="N2467" s="246"/>
      <c r="O2467" s="246"/>
      <c r="P2467" s="247"/>
      <c r="R2467" s="248"/>
      <c r="Y2467" s="249"/>
      <c r="Z2467" s="250"/>
      <c r="AB2467" s="251"/>
      <c r="AD2467" s="251"/>
      <c r="AF2467" s="251"/>
      <c r="AI2467" s="235"/>
      <c r="AN2467" s="245"/>
      <c r="AO2467" s="245"/>
      <c r="AP2467" s="245"/>
    </row>
    <row r="2468" spans="1:42" s="167" customFormat="1" thickTop="1" thickBot="1" x14ac:dyDescent="0.25">
      <c r="A2468" s="242"/>
      <c r="B2468" s="184"/>
      <c r="C2468" s="235"/>
      <c r="D2468" s="235"/>
      <c r="E2468" s="243"/>
      <c r="I2468" s="235"/>
      <c r="J2468" s="244"/>
      <c r="L2468" s="182"/>
      <c r="M2468" s="235"/>
      <c r="N2468" s="246"/>
      <c r="O2468" s="246"/>
      <c r="P2468" s="247"/>
      <c r="R2468" s="248"/>
      <c r="Y2468" s="249"/>
      <c r="Z2468" s="250"/>
      <c r="AB2468" s="251"/>
      <c r="AD2468" s="251"/>
      <c r="AF2468" s="251"/>
      <c r="AI2468" s="235"/>
      <c r="AN2468" s="245"/>
      <c r="AO2468" s="245"/>
      <c r="AP2468" s="245"/>
    </row>
    <row r="2469" spans="1:42" s="167" customFormat="1" thickTop="1" thickBot="1" x14ac:dyDescent="0.25">
      <c r="A2469" s="242"/>
      <c r="B2469" s="184"/>
      <c r="C2469" s="235"/>
      <c r="D2469" s="235"/>
      <c r="E2469" s="243"/>
      <c r="I2469" s="235"/>
      <c r="J2469" s="244"/>
      <c r="L2469" s="182"/>
      <c r="M2469" s="235"/>
      <c r="N2469" s="246"/>
      <c r="O2469" s="246"/>
      <c r="P2469" s="247"/>
      <c r="R2469" s="248"/>
      <c r="Y2469" s="249"/>
      <c r="Z2469" s="250"/>
      <c r="AB2469" s="251"/>
      <c r="AD2469" s="251"/>
      <c r="AF2469" s="251"/>
      <c r="AI2469" s="235"/>
      <c r="AN2469" s="245"/>
      <c r="AO2469" s="245"/>
      <c r="AP2469" s="245"/>
    </row>
    <row r="2470" spans="1:42" s="167" customFormat="1" thickTop="1" thickBot="1" x14ac:dyDescent="0.25">
      <c r="A2470" s="242"/>
      <c r="B2470" s="184"/>
      <c r="C2470" s="235"/>
      <c r="D2470" s="235"/>
      <c r="E2470" s="243"/>
      <c r="I2470" s="235"/>
      <c r="J2470" s="244"/>
      <c r="L2470" s="182"/>
      <c r="M2470" s="235"/>
      <c r="N2470" s="246"/>
      <c r="O2470" s="246"/>
      <c r="P2470" s="247"/>
      <c r="R2470" s="248"/>
      <c r="Y2470" s="249"/>
      <c r="Z2470" s="250"/>
      <c r="AB2470" s="251"/>
      <c r="AD2470" s="251"/>
      <c r="AF2470" s="251"/>
      <c r="AI2470" s="235"/>
      <c r="AN2470" s="245"/>
      <c r="AO2470" s="245"/>
      <c r="AP2470" s="245"/>
    </row>
    <row r="2471" spans="1:42" s="167" customFormat="1" thickTop="1" thickBot="1" x14ac:dyDescent="0.25">
      <c r="A2471" s="242"/>
      <c r="B2471" s="184"/>
      <c r="C2471" s="235"/>
      <c r="D2471" s="235"/>
      <c r="E2471" s="243"/>
      <c r="I2471" s="235"/>
      <c r="J2471" s="244"/>
      <c r="L2471" s="182"/>
      <c r="M2471" s="235"/>
      <c r="N2471" s="246"/>
      <c r="O2471" s="246"/>
      <c r="P2471" s="247"/>
      <c r="R2471" s="248"/>
      <c r="Y2471" s="249"/>
      <c r="Z2471" s="250"/>
      <c r="AB2471" s="251"/>
      <c r="AD2471" s="251"/>
      <c r="AF2471" s="251"/>
      <c r="AI2471" s="235"/>
      <c r="AN2471" s="245"/>
      <c r="AO2471" s="245"/>
      <c r="AP2471" s="245"/>
    </row>
    <row r="2472" spans="1:42" s="167" customFormat="1" thickTop="1" thickBot="1" x14ac:dyDescent="0.25">
      <c r="A2472" s="242"/>
      <c r="B2472" s="184"/>
      <c r="C2472" s="235"/>
      <c r="D2472" s="235"/>
      <c r="E2472" s="243"/>
      <c r="I2472" s="235"/>
      <c r="J2472" s="244"/>
      <c r="L2472" s="182"/>
      <c r="M2472" s="235"/>
      <c r="N2472" s="246"/>
      <c r="O2472" s="246"/>
      <c r="P2472" s="247"/>
      <c r="R2472" s="248"/>
      <c r="Y2472" s="249"/>
      <c r="Z2472" s="250"/>
      <c r="AB2472" s="251"/>
      <c r="AD2472" s="251"/>
      <c r="AF2472" s="251"/>
      <c r="AI2472" s="235"/>
      <c r="AN2472" s="245"/>
      <c r="AO2472" s="245"/>
      <c r="AP2472" s="245"/>
    </row>
    <row r="2473" spans="1:42" s="167" customFormat="1" thickTop="1" thickBot="1" x14ac:dyDescent="0.25">
      <c r="A2473" s="242"/>
      <c r="B2473" s="184"/>
      <c r="C2473" s="235"/>
      <c r="D2473" s="235"/>
      <c r="E2473" s="243"/>
      <c r="I2473" s="235"/>
      <c r="J2473" s="244"/>
      <c r="L2473" s="182"/>
      <c r="M2473" s="235"/>
      <c r="N2473" s="246"/>
      <c r="O2473" s="246"/>
      <c r="P2473" s="247"/>
      <c r="R2473" s="248"/>
      <c r="Y2473" s="249"/>
      <c r="Z2473" s="250"/>
      <c r="AB2473" s="251"/>
      <c r="AD2473" s="251"/>
      <c r="AF2473" s="251"/>
      <c r="AI2473" s="235"/>
      <c r="AN2473" s="245"/>
      <c r="AO2473" s="245"/>
      <c r="AP2473" s="245"/>
    </row>
    <row r="2474" spans="1:42" s="167" customFormat="1" thickTop="1" thickBot="1" x14ac:dyDescent="0.25">
      <c r="A2474" s="242"/>
      <c r="B2474" s="184"/>
      <c r="C2474" s="235"/>
      <c r="D2474" s="235"/>
      <c r="E2474" s="243"/>
      <c r="I2474" s="235"/>
      <c r="J2474" s="244"/>
      <c r="L2474" s="182"/>
      <c r="M2474" s="235"/>
      <c r="N2474" s="246"/>
      <c r="O2474" s="246"/>
      <c r="P2474" s="247"/>
      <c r="R2474" s="248"/>
      <c r="Y2474" s="249"/>
      <c r="Z2474" s="250"/>
      <c r="AB2474" s="251"/>
      <c r="AD2474" s="251"/>
      <c r="AF2474" s="251"/>
      <c r="AI2474" s="235"/>
      <c r="AN2474" s="245"/>
      <c r="AO2474" s="245"/>
      <c r="AP2474" s="245"/>
    </row>
    <row r="2475" spans="1:42" s="167" customFormat="1" thickTop="1" thickBot="1" x14ac:dyDescent="0.25">
      <c r="A2475" s="242"/>
      <c r="B2475" s="184"/>
      <c r="C2475" s="235"/>
      <c r="D2475" s="235"/>
      <c r="E2475" s="243"/>
      <c r="I2475" s="235"/>
      <c r="J2475" s="244"/>
      <c r="L2475" s="182"/>
      <c r="M2475" s="235"/>
      <c r="N2475" s="246"/>
      <c r="O2475" s="246"/>
      <c r="P2475" s="247"/>
      <c r="R2475" s="248"/>
      <c r="Y2475" s="249"/>
      <c r="Z2475" s="250"/>
      <c r="AB2475" s="251"/>
      <c r="AD2475" s="251"/>
      <c r="AF2475" s="251"/>
      <c r="AI2475" s="235"/>
      <c r="AN2475" s="245"/>
      <c r="AO2475" s="245"/>
      <c r="AP2475" s="245"/>
    </row>
    <row r="2476" spans="1:42" s="167" customFormat="1" thickTop="1" thickBot="1" x14ac:dyDescent="0.25">
      <c r="A2476" s="242"/>
      <c r="B2476" s="184"/>
      <c r="C2476" s="235"/>
      <c r="D2476" s="235"/>
      <c r="E2476" s="243"/>
      <c r="I2476" s="235"/>
      <c r="J2476" s="244"/>
      <c r="L2476" s="182"/>
      <c r="M2476" s="235"/>
      <c r="N2476" s="246"/>
      <c r="O2476" s="246"/>
      <c r="P2476" s="247"/>
      <c r="R2476" s="248"/>
      <c r="Y2476" s="249"/>
      <c r="Z2476" s="250"/>
      <c r="AB2476" s="251"/>
      <c r="AD2476" s="251"/>
      <c r="AF2476" s="251"/>
      <c r="AI2476" s="235"/>
      <c r="AN2476" s="245"/>
      <c r="AO2476" s="245"/>
      <c r="AP2476" s="245"/>
    </row>
    <row r="2477" spans="1:42" s="167" customFormat="1" thickTop="1" thickBot="1" x14ac:dyDescent="0.25">
      <c r="A2477" s="242"/>
      <c r="B2477" s="184"/>
      <c r="C2477" s="235"/>
      <c r="D2477" s="235"/>
      <c r="E2477" s="243"/>
      <c r="I2477" s="235"/>
      <c r="J2477" s="244"/>
      <c r="L2477" s="182"/>
      <c r="M2477" s="235"/>
      <c r="N2477" s="246"/>
      <c r="O2477" s="246"/>
      <c r="P2477" s="247"/>
      <c r="R2477" s="248"/>
      <c r="Y2477" s="249"/>
      <c r="Z2477" s="250"/>
      <c r="AB2477" s="251"/>
      <c r="AD2477" s="251"/>
      <c r="AF2477" s="251"/>
      <c r="AI2477" s="235"/>
      <c r="AN2477" s="245"/>
      <c r="AO2477" s="245"/>
      <c r="AP2477" s="245"/>
    </row>
    <row r="2478" spans="1:42" s="167" customFormat="1" thickTop="1" thickBot="1" x14ac:dyDescent="0.25">
      <c r="A2478" s="242"/>
      <c r="B2478" s="184"/>
      <c r="C2478" s="235"/>
      <c r="D2478" s="235"/>
      <c r="E2478" s="243"/>
      <c r="I2478" s="235"/>
      <c r="J2478" s="244"/>
      <c r="L2478" s="182"/>
      <c r="M2478" s="235"/>
      <c r="N2478" s="246"/>
      <c r="O2478" s="246"/>
      <c r="P2478" s="247"/>
      <c r="R2478" s="248"/>
      <c r="Y2478" s="249"/>
      <c r="Z2478" s="250"/>
      <c r="AB2478" s="251"/>
      <c r="AD2478" s="251"/>
      <c r="AF2478" s="251"/>
      <c r="AI2478" s="235"/>
      <c r="AN2478" s="245"/>
      <c r="AO2478" s="245"/>
      <c r="AP2478" s="245"/>
    </row>
    <row r="2479" spans="1:42" s="167" customFormat="1" thickTop="1" thickBot="1" x14ac:dyDescent="0.25">
      <c r="A2479" s="242"/>
      <c r="B2479" s="184"/>
      <c r="C2479" s="235"/>
      <c r="D2479" s="235"/>
      <c r="E2479" s="243"/>
      <c r="I2479" s="235"/>
      <c r="J2479" s="244"/>
      <c r="L2479" s="182"/>
      <c r="M2479" s="235"/>
      <c r="N2479" s="246"/>
      <c r="O2479" s="246"/>
      <c r="P2479" s="247"/>
      <c r="R2479" s="248"/>
      <c r="Y2479" s="249"/>
      <c r="Z2479" s="250"/>
      <c r="AB2479" s="251"/>
      <c r="AD2479" s="251"/>
      <c r="AF2479" s="251"/>
      <c r="AI2479" s="235"/>
      <c r="AN2479" s="245"/>
      <c r="AO2479" s="245"/>
      <c r="AP2479" s="245"/>
    </row>
    <row r="2480" spans="1:42" s="167" customFormat="1" thickTop="1" thickBot="1" x14ac:dyDescent="0.25">
      <c r="A2480" s="242"/>
      <c r="B2480" s="184"/>
      <c r="C2480" s="235"/>
      <c r="D2480" s="235"/>
      <c r="E2480" s="243"/>
      <c r="I2480" s="235"/>
      <c r="J2480" s="244"/>
      <c r="L2480" s="182"/>
      <c r="M2480" s="235"/>
      <c r="N2480" s="246"/>
      <c r="O2480" s="246"/>
      <c r="P2480" s="247"/>
      <c r="R2480" s="248"/>
      <c r="Y2480" s="249"/>
      <c r="Z2480" s="250"/>
      <c r="AB2480" s="251"/>
      <c r="AD2480" s="251"/>
      <c r="AF2480" s="251"/>
      <c r="AI2480" s="235"/>
      <c r="AN2480" s="245"/>
      <c r="AO2480" s="245"/>
      <c r="AP2480" s="245"/>
    </row>
    <row r="2481" spans="1:42" s="167" customFormat="1" thickTop="1" thickBot="1" x14ac:dyDescent="0.25">
      <c r="A2481" s="242"/>
      <c r="B2481" s="184"/>
      <c r="C2481" s="235"/>
      <c r="D2481" s="235"/>
      <c r="E2481" s="243"/>
      <c r="I2481" s="235"/>
      <c r="J2481" s="244"/>
      <c r="L2481" s="182"/>
      <c r="M2481" s="235"/>
      <c r="N2481" s="246"/>
      <c r="O2481" s="246"/>
      <c r="P2481" s="247"/>
      <c r="R2481" s="248"/>
      <c r="Y2481" s="249"/>
      <c r="Z2481" s="250"/>
      <c r="AB2481" s="251"/>
      <c r="AD2481" s="251"/>
      <c r="AF2481" s="251"/>
      <c r="AI2481" s="235"/>
      <c r="AN2481" s="245"/>
      <c r="AO2481" s="245"/>
      <c r="AP2481" s="245"/>
    </row>
    <row r="2482" spans="1:42" s="167" customFormat="1" thickTop="1" thickBot="1" x14ac:dyDescent="0.25">
      <c r="A2482" s="242"/>
      <c r="B2482" s="184"/>
      <c r="C2482" s="235"/>
      <c r="D2482" s="235"/>
      <c r="E2482" s="243"/>
      <c r="I2482" s="235"/>
      <c r="J2482" s="244"/>
      <c r="L2482" s="182"/>
      <c r="M2482" s="235"/>
      <c r="N2482" s="246"/>
      <c r="O2482" s="246"/>
      <c r="P2482" s="247"/>
      <c r="R2482" s="248"/>
      <c r="Y2482" s="249"/>
      <c r="Z2482" s="250"/>
      <c r="AB2482" s="251"/>
      <c r="AD2482" s="251"/>
      <c r="AF2482" s="251"/>
      <c r="AI2482" s="235"/>
      <c r="AN2482" s="245"/>
      <c r="AO2482" s="245"/>
      <c r="AP2482" s="245"/>
    </row>
    <row r="2483" spans="1:42" s="167" customFormat="1" thickTop="1" thickBot="1" x14ac:dyDescent="0.25">
      <c r="A2483" s="242"/>
      <c r="B2483" s="184"/>
      <c r="C2483" s="235"/>
      <c r="D2483" s="235"/>
      <c r="E2483" s="243"/>
      <c r="I2483" s="235"/>
      <c r="J2483" s="244"/>
      <c r="L2483" s="182"/>
      <c r="M2483" s="235"/>
      <c r="N2483" s="246"/>
      <c r="O2483" s="246"/>
      <c r="P2483" s="247"/>
      <c r="R2483" s="248"/>
      <c r="Y2483" s="249"/>
      <c r="Z2483" s="250"/>
      <c r="AB2483" s="251"/>
      <c r="AD2483" s="251"/>
      <c r="AF2483" s="251"/>
      <c r="AI2483" s="235"/>
      <c r="AN2483" s="245"/>
      <c r="AO2483" s="245"/>
      <c r="AP2483" s="245"/>
    </row>
    <row r="2484" spans="1:42" s="167" customFormat="1" thickTop="1" thickBot="1" x14ac:dyDescent="0.25">
      <c r="A2484" s="242"/>
      <c r="B2484" s="184"/>
      <c r="C2484" s="235"/>
      <c r="D2484" s="235"/>
      <c r="E2484" s="243"/>
      <c r="I2484" s="235"/>
      <c r="J2484" s="244"/>
      <c r="L2484" s="182"/>
      <c r="M2484" s="235"/>
      <c r="N2484" s="246"/>
      <c r="O2484" s="246"/>
      <c r="P2484" s="247"/>
      <c r="R2484" s="248"/>
      <c r="Y2484" s="249"/>
      <c r="Z2484" s="250"/>
      <c r="AB2484" s="251"/>
      <c r="AD2484" s="251"/>
      <c r="AF2484" s="251"/>
      <c r="AI2484" s="235"/>
      <c r="AN2484" s="245"/>
      <c r="AO2484" s="245"/>
      <c r="AP2484" s="245"/>
    </row>
    <row r="2485" spans="1:42" s="167" customFormat="1" thickTop="1" thickBot="1" x14ac:dyDescent="0.25">
      <c r="A2485" s="242"/>
      <c r="B2485" s="184"/>
      <c r="C2485" s="235"/>
      <c r="D2485" s="235"/>
      <c r="E2485" s="243"/>
      <c r="I2485" s="235"/>
      <c r="J2485" s="244"/>
      <c r="L2485" s="182"/>
      <c r="M2485" s="235"/>
      <c r="N2485" s="246"/>
      <c r="O2485" s="246"/>
      <c r="P2485" s="247"/>
      <c r="R2485" s="248"/>
      <c r="Y2485" s="249"/>
      <c r="Z2485" s="250"/>
      <c r="AB2485" s="251"/>
      <c r="AD2485" s="251"/>
      <c r="AF2485" s="251"/>
      <c r="AI2485" s="235"/>
      <c r="AN2485" s="245"/>
      <c r="AO2485" s="245"/>
      <c r="AP2485" s="245"/>
    </row>
    <row r="2486" spans="1:42" s="167" customFormat="1" thickTop="1" thickBot="1" x14ac:dyDescent="0.25">
      <c r="A2486" s="242"/>
      <c r="B2486" s="184"/>
      <c r="C2486" s="235"/>
      <c r="D2486" s="235"/>
      <c r="E2486" s="243"/>
      <c r="I2486" s="235"/>
      <c r="J2486" s="244"/>
      <c r="L2486" s="182"/>
      <c r="M2486" s="235"/>
      <c r="N2486" s="246"/>
      <c r="O2486" s="246"/>
      <c r="P2486" s="247"/>
      <c r="R2486" s="248"/>
      <c r="Y2486" s="249"/>
      <c r="Z2486" s="250"/>
      <c r="AB2486" s="251"/>
      <c r="AD2486" s="251"/>
      <c r="AF2486" s="251"/>
      <c r="AI2486" s="235"/>
      <c r="AN2486" s="245"/>
      <c r="AO2486" s="245"/>
      <c r="AP2486" s="245"/>
    </row>
    <row r="2487" spans="1:42" s="167" customFormat="1" thickTop="1" thickBot="1" x14ac:dyDescent="0.25">
      <c r="A2487" s="242"/>
      <c r="B2487" s="184"/>
      <c r="C2487" s="235"/>
      <c r="D2487" s="235"/>
      <c r="E2487" s="243"/>
      <c r="I2487" s="235"/>
      <c r="J2487" s="244"/>
      <c r="L2487" s="182"/>
      <c r="M2487" s="235"/>
      <c r="N2487" s="246"/>
      <c r="O2487" s="246"/>
      <c r="P2487" s="247"/>
      <c r="R2487" s="248"/>
      <c r="Y2487" s="249"/>
      <c r="Z2487" s="250"/>
      <c r="AB2487" s="251"/>
      <c r="AD2487" s="251"/>
      <c r="AF2487" s="251"/>
      <c r="AI2487" s="235"/>
      <c r="AN2487" s="245"/>
      <c r="AO2487" s="245"/>
      <c r="AP2487" s="245"/>
    </row>
    <row r="2488" spans="1:42" s="167" customFormat="1" thickTop="1" thickBot="1" x14ac:dyDescent="0.25">
      <c r="A2488" s="242"/>
      <c r="B2488" s="184"/>
      <c r="C2488" s="235"/>
      <c r="D2488" s="235"/>
      <c r="E2488" s="243"/>
      <c r="I2488" s="235"/>
      <c r="J2488" s="244"/>
      <c r="L2488" s="182"/>
      <c r="M2488" s="235"/>
      <c r="N2488" s="246"/>
      <c r="O2488" s="246"/>
      <c r="P2488" s="247"/>
      <c r="R2488" s="248"/>
      <c r="Y2488" s="249"/>
      <c r="Z2488" s="250"/>
      <c r="AB2488" s="251"/>
      <c r="AD2488" s="251"/>
      <c r="AF2488" s="251"/>
      <c r="AI2488" s="235"/>
      <c r="AN2488" s="245"/>
      <c r="AO2488" s="245"/>
      <c r="AP2488" s="245"/>
    </row>
    <row r="2489" spans="1:42" s="167" customFormat="1" thickTop="1" thickBot="1" x14ac:dyDescent="0.25">
      <c r="A2489" s="242"/>
      <c r="B2489" s="184"/>
      <c r="C2489" s="235"/>
      <c r="D2489" s="235"/>
      <c r="E2489" s="243"/>
      <c r="I2489" s="235"/>
      <c r="J2489" s="244"/>
      <c r="L2489" s="182"/>
      <c r="M2489" s="235"/>
      <c r="N2489" s="246"/>
      <c r="O2489" s="246"/>
      <c r="P2489" s="247"/>
      <c r="R2489" s="248"/>
      <c r="Y2489" s="249"/>
      <c r="Z2489" s="250"/>
      <c r="AB2489" s="251"/>
      <c r="AD2489" s="251"/>
      <c r="AF2489" s="251"/>
      <c r="AI2489" s="235"/>
      <c r="AN2489" s="245"/>
      <c r="AO2489" s="245"/>
      <c r="AP2489" s="245"/>
    </row>
    <row r="2490" spans="1:42" s="167" customFormat="1" thickTop="1" thickBot="1" x14ac:dyDescent="0.25">
      <c r="A2490" s="242"/>
      <c r="B2490" s="184"/>
      <c r="C2490" s="235"/>
      <c r="D2490" s="235"/>
      <c r="E2490" s="243"/>
      <c r="I2490" s="235"/>
      <c r="J2490" s="244"/>
      <c r="L2490" s="182"/>
      <c r="M2490" s="235"/>
      <c r="N2490" s="246"/>
      <c r="O2490" s="246"/>
      <c r="P2490" s="247"/>
      <c r="R2490" s="248"/>
      <c r="Y2490" s="249"/>
      <c r="Z2490" s="250"/>
      <c r="AB2490" s="251"/>
      <c r="AD2490" s="251"/>
      <c r="AF2490" s="251"/>
      <c r="AI2490" s="235"/>
      <c r="AN2490" s="245"/>
      <c r="AO2490" s="245"/>
      <c r="AP2490" s="245"/>
    </row>
    <row r="2491" spans="1:42" s="167" customFormat="1" thickTop="1" thickBot="1" x14ac:dyDescent="0.25">
      <c r="A2491" s="242"/>
      <c r="B2491" s="184"/>
      <c r="C2491" s="235"/>
      <c r="D2491" s="235"/>
      <c r="E2491" s="243"/>
      <c r="I2491" s="235"/>
      <c r="J2491" s="244"/>
      <c r="L2491" s="182"/>
      <c r="M2491" s="235"/>
      <c r="N2491" s="246"/>
      <c r="O2491" s="246"/>
      <c r="P2491" s="247"/>
      <c r="R2491" s="248"/>
      <c r="Y2491" s="249"/>
      <c r="Z2491" s="250"/>
      <c r="AB2491" s="251"/>
      <c r="AD2491" s="251"/>
      <c r="AF2491" s="251"/>
      <c r="AI2491" s="235"/>
      <c r="AN2491" s="245"/>
      <c r="AO2491" s="245"/>
      <c r="AP2491" s="245"/>
    </row>
    <row r="2492" spans="1:42" s="167" customFormat="1" thickTop="1" thickBot="1" x14ac:dyDescent="0.25">
      <c r="A2492" s="242"/>
      <c r="B2492" s="184"/>
      <c r="C2492" s="235"/>
      <c r="D2492" s="235"/>
      <c r="E2492" s="243"/>
      <c r="I2492" s="235"/>
      <c r="J2492" s="244"/>
      <c r="L2492" s="182"/>
      <c r="M2492" s="235"/>
      <c r="N2492" s="246"/>
      <c r="O2492" s="246"/>
      <c r="P2492" s="247"/>
      <c r="R2492" s="248"/>
      <c r="Y2492" s="249"/>
      <c r="Z2492" s="250"/>
      <c r="AB2492" s="251"/>
      <c r="AD2492" s="251"/>
      <c r="AF2492" s="251"/>
      <c r="AI2492" s="235"/>
      <c r="AN2492" s="245"/>
      <c r="AO2492" s="245"/>
      <c r="AP2492" s="245"/>
    </row>
    <row r="2493" spans="1:42" s="167" customFormat="1" thickTop="1" thickBot="1" x14ac:dyDescent="0.25">
      <c r="A2493" s="242"/>
      <c r="B2493" s="184"/>
      <c r="C2493" s="235"/>
      <c r="D2493" s="235"/>
      <c r="E2493" s="243"/>
      <c r="I2493" s="235"/>
      <c r="J2493" s="244"/>
      <c r="L2493" s="182"/>
      <c r="M2493" s="235"/>
      <c r="N2493" s="246"/>
      <c r="O2493" s="246"/>
      <c r="P2493" s="247"/>
      <c r="R2493" s="248"/>
      <c r="Y2493" s="249"/>
      <c r="Z2493" s="250"/>
      <c r="AB2493" s="251"/>
      <c r="AD2493" s="251"/>
      <c r="AF2493" s="251"/>
      <c r="AI2493" s="235"/>
      <c r="AN2493" s="245"/>
      <c r="AO2493" s="245"/>
      <c r="AP2493" s="245"/>
    </row>
    <row r="2494" spans="1:42" s="167" customFormat="1" thickTop="1" thickBot="1" x14ac:dyDescent="0.25">
      <c r="A2494" s="242"/>
      <c r="B2494" s="184"/>
      <c r="C2494" s="235"/>
      <c r="D2494" s="235"/>
      <c r="E2494" s="243"/>
      <c r="I2494" s="235"/>
      <c r="J2494" s="244"/>
      <c r="L2494" s="182"/>
      <c r="M2494" s="235"/>
      <c r="N2494" s="246"/>
      <c r="O2494" s="246"/>
      <c r="P2494" s="247"/>
      <c r="R2494" s="248"/>
      <c r="Y2494" s="249"/>
      <c r="Z2494" s="250"/>
      <c r="AB2494" s="251"/>
      <c r="AD2494" s="251"/>
      <c r="AF2494" s="251"/>
      <c r="AI2494" s="235"/>
      <c r="AN2494" s="245"/>
      <c r="AO2494" s="245"/>
      <c r="AP2494" s="245"/>
    </row>
    <row r="2495" spans="1:42" s="167" customFormat="1" thickTop="1" thickBot="1" x14ac:dyDescent="0.25">
      <c r="A2495" s="242"/>
      <c r="B2495" s="184"/>
      <c r="C2495" s="235"/>
      <c r="D2495" s="235"/>
      <c r="E2495" s="243"/>
      <c r="I2495" s="235"/>
      <c r="J2495" s="244"/>
      <c r="L2495" s="182"/>
      <c r="M2495" s="235"/>
      <c r="N2495" s="246"/>
      <c r="O2495" s="246"/>
      <c r="P2495" s="247"/>
      <c r="R2495" s="248"/>
      <c r="Y2495" s="249"/>
      <c r="Z2495" s="250"/>
      <c r="AB2495" s="251"/>
      <c r="AD2495" s="251"/>
      <c r="AF2495" s="251"/>
      <c r="AI2495" s="235"/>
      <c r="AN2495" s="245"/>
      <c r="AO2495" s="245"/>
      <c r="AP2495" s="245"/>
    </row>
    <row r="2496" spans="1:42" s="167" customFormat="1" thickTop="1" thickBot="1" x14ac:dyDescent="0.25">
      <c r="A2496" s="242"/>
      <c r="B2496" s="184"/>
      <c r="C2496" s="235"/>
      <c r="D2496" s="235"/>
      <c r="E2496" s="243"/>
      <c r="I2496" s="235"/>
      <c r="J2496" s="244"/>
      <c r="L2496" s="182"/>
      <c r="M2496" s="235"/>
      <c r="N2496" s="246"/>
      <c r="O2496" s="246"/>
      <c r="P2496" s="247"/>
      <c r="R2496" s="248"/>
      <c r="Y2496" s="249"/>
      <c r="Z2496" s="250"/>
      <c r="AB2496" s="251"/>
      <c r="AD2496" s="251"/>
      <c r="AF2496" s="251"/>
      <c r="AI2496" s="235"/>
      <c r="AN2496" s="245"/>
      <c r="AO2496" s="245"/>
      <c r="AP2496" s="245"/>
    </row>
    <row r="2497" spans="1:42" s="167" customFormat="1" thickTop="1" thickBot="1" x14ac:dyDescent="0.25">
      <c r="A2497" s="242"/>
      <c r="B2497" s="184"/>
      <c r="C2497" s="235"/>
      <c r="D2497" s="235"/>
      <c r="E2497" s="243"/>
      <c r="I2497" s="235"/>
      <c r="J2497" s="244"/>
      <c r="L2497" s="182"/>
      <c r="M2497" s="235"/>
      <c r="N2497" s="246"/>
      <c r="O2497" s="246"/>
      <c r="P2497" s="247"/>
      <c r="R2497" s="248"/>
      <c r="Y2497" s="249"/>
      <c r="Z2497" s="250"/>
      <c r="AB2497" s="251"/>
      <c r="AD2497" s="251"/>
      <c r="AF2497" s="251"/>
      <c r="AI2497" s="235"/>
      <c r="AN2497" s="245"/>
      <c r="AO2497" s="245"/>
      <c r="AP2497" s="245"/>
    </row>
    <row r="2498" spans="1:42" s="167" customFormat="1" thickTop="1" thickBot="1" x14ac:dyDescent="0.25">
      <c r="A2498" s="242"/>
      <c r="B2498" s="184"/>
      <c r="C2498" s="235"/>
      <c r="D2498" s="235"/>
      <c r="E2498" s="243"/>
      <c r="I2498" s="235"/>
      <c r="J2498" s="244"/>
      <c r="L2498" s="182"/>
      <c r="M2498" s="235"/>
      <c r="N2498" s="246"/>
      <c r="O2498" s="246"/>
      <c r="P2498" s="247"/>
      <c r="R2498" s="248"/>
      <c r="Y2498" s="249"/>
      <c r="Z2498" s="250"/>
      <c r="AB2498" s="251"/>
      <c r="AD2498" s="251"/>
      <c r="AF2498" s="251"/>
      <c r="AI2498" s="235"/>
      <c r="AN2498" s="245"/>
      <c r="AO2498" s="245"/>
      <c r="AP2498" s="245"/>
    </row>
    <row r="2499" spans="1:42" s="167" customFormat="1" thickTop="1" thickBot="1" x14ac:dyDescent="0.25">
      <c r="A2499" s="242"/>
      <c r="B2499" s="184"/>
      <c r="C2499" s="235"/>
      <c r="D2499" s="235"/>
      <c r="E2499" s="243"/>
      <c r="I2499" s="235"/>
      <c r="J2499" s="244"/>
      <c r="L2499" s="182"/>
      <c r="M2499" s="235"/>
      <c r="N2499" s="246"/>
      <c r="O2499" s="246"/>
      <c r="P2499" s="247"/>
      <c r="R2499" s="248"/>
      <c r="Y2499" s="249"/>
      <c r="Z2499" s="250"/>
      <c r="AB2499" s="251"/>
      <c r="AD2499" s="251"/>
      <c r="AF2499" s="251"/>
      <c r="AI2499" s="235"/>
      <c r="AN2499" s="245"/>
      <c r="AO2499" s="245"/>
      <c r="AP2499" s="245"/>
    </row>
    <row r="2500" spans="1:42" s="167" customFormat="1" thickTop="1" thickBot="1" x14ac:dyDescent="0.25">
      <c r="A2500" s="242"/>
      <c r="B2500" s="184"/>
      <c r="C2500" s="235"/>
      <c r="D2500" s="235"/>
      <c r="E2500" s="243"/>
      <c r="I2500" s="235"/>
      <c r="J2500" s="244"/>
      <c r="L2500" s="182"/>
      <c r="M2500" s="235"/>
      <c r="N2500" s="246"/>
      <c r="O2500" s="246"/>
      <c r="P2500" s="247"/>
      <c r="R2500" s="248"/>
      <c r="Y2500" s="249"/>
      <c r="Z2500" s="250"/>
      <c r="AB2500" s="251"/>
      <c r="AD2500" s="251"/>
      <c r="AF2500" s="251"/>
      <c r="AI2500" s="235"/>
      <c r="AN2500" s="245"/>
      <c r="AO2500" s="245"/>
      <c r="AP2500" s="245"/>
    </row>
    <row r="2501" spans="1:42" s="167" customFormat="1" thickTop="1" thickBot="1" x14ac:dyDescent="0.25">
      <c r="A2501" s="242"/>
      <c r="B2501" s="184"/>
      <c r="C2501" s="235"/>
      <c r="D2501" s="235"/>
      <c r="E2501" s="243"/>
      <c r="I2501" s="235"/>
      <c r="J2501" s="244"/>
      <c r="L2501" s="182"/>
      <c r="M2501" s="235"/>
      <c r="N2501" s="246"/>
      <c r="O2501" s="246"/>
      <c r="P2501" s="247"/>
      <c r="R2501" s="248"/>
      <c r="Y2501" s="249"/>
      <c r="Z2501" s="250"/>
      <c r="AB2501" s="251"/>
      <c r="AD2501" s="251"/>
      <c r="AF2501" s="251"/>
      <c r="AI2501" s="235"/>
      <c r="AN2501" s="245"/>
      <c r="AO2501" s="245"/>
      <c r="AP2501" s="245"/>
    </row>
    <row r="2502" spans="1:42" s="167" customFormat="1" thickTop="1" thickBot="1" x14ac:dyDescent="0.25">
      <c r="A2502" s="242"/>
      <c r="B2502" s="184"/>
      <c r="C2502" s="235"/>
      <c r="D2502" s="235"/>
      <c r="E2502" s="243"/>
      <c r="I2502" s="235"/>
      <c r="J2502" s="244"/>
      <c r="L2502" s="182"/>
      <c r="M2502" s="235"/>
      <c r="N2502" s="246"/>
      <c r="O2502" s="246"/>
      <c r="P2502" s="247"/>
      <c r="R2502" s="248"/>
      <c r="Y2502" s="249"/>
      <c r="Z2502" s="250"/>
      <c r="AB2502" s="251"/>
      <c r="AD2502" s="251"/>
      <c r="AF2502" s="251"/>
      <c r="AI2502" s="235"/>
      <c r="AN2502" s="245"/>
      <c r="AO2502" s="245"/>
      <c r="AP2502" s="245"/>
    </row>
    <row r="2503" spans="1:42" s="167" customFormat="1" thickTop="1" thickBot="1" x14ac:dyDescent="0.25">
      <c r="A2503" s="242"/>
      <c r="B2503" s="184"/>
      <c r="C2503" s="235"/>
      <c r="D2503" s="235"/>
      <c r="E2503" s="243"/>
      <c r="I2503" s="235"/>
      <c r="J2503" s="244"/>
      <c r="L2503" s="182"/>
      <c r="M2503" s="235"/>
      <c r="N2503" s="246"/>
      <c r="O2503" s="246"/>
      <c r="P2503" s="247"/>
      <c r="R2503" s="248"/>
      <c r="Y2503" s="249"/>
      <c r="Z2503" s="250"/>
      <c r="AB2503" s="251"/>
      <c r="AD2503" s="251"/>
      <c r="AF2503" s="251"/>
      <c r="AI2503" s="235"/>
      <c r="AN2503" s="245"/>
      <c r="AO2503" s="245"/>
      <c r="AP2503" s="245"/>
    </row>
    <row r="2504" spans="1:42" s="167" customFormat="1" thickTop="1" thickBot="1" x14ac:dyDescent="0.25">
      <c r="A2504" s="242"/>
      <c r="B2504" s="184"/>
      <c r="C2504" s="235"/>
      <c r="D2504" s="235"/>
      <c r="E2504" s="243"/>
      <c r="I2504" s="235"/>
      <c r="J2504" s="244"/>
      <c r="L2504" s="182"/>
      <c r="M2504" s="235"/>
      <c r="N2504" s="246"/>
      <c r="O2504" s="246"/>
      <c r="P2504" s="247"/>
      <c r="R2504" s="248"/>
      <c r="Y2504" s="249"/>
      <c r="Z2504" s="250"/>
      <c r="AB2504" s="251"/>
      <c r="AD2504" s="251"/>
      <c r="AF2504" s="251"/>
      <c r="AI2504" s="235"/>
      <c r="AN2504" s="245"/>
      <c r="AO2504" s="245"/>
      <c r="AP2504" s="245"/>
    </row>
    <row r="2505" spans="1:42" s="167" customFormat="1" thickTop="1" thickBot="1" x14ac:dyDescent="0.25">
      <c r="A2505" s="242"/>
      <c r="B2505" s="184"/>
      <c r="C2505" s="235"/>
      <c r="D2505" s="235"/>
      <c r="E2505" s="243"/>
      <c r="I2505" s="235"/>
      <c r="J2505" s="244"/>
      <c r="L2505" s="182"/>
      <c r="M2505" s="235"/>
      <c r="N2505" s="246"/>
      <c r="O2505" s="246"/>
      <c r="P2505" s="247"/>
      <c r="R2505" s="248"/>
      <c r="Y2505" s="249"/>
      <c r="Z2505" s="250"/>
      <c r="AB2505" s="251"/>
      <c r="AD2505" s="251"/>
      <c r="AF2505" s="251"/>
      <c r="AI2505" s="235"/>
      <c r="AN2505" s="245"/>
      <c r="AO2505" s="245"/>
      <c r="AP2505" s="245"/>
    </row>
    <row r="2506" spans="1:42" s="167" customFormat="1" thickTop="1" thickBot="1" x14ac:dyDescent="0.25">
      <c r="A2506" s="242"/>
      <c r="B2506" s="184"/>
      <c r="C2506" s="235"/>
      <c r="D2506" s="235"/>
      <c r="E2506" s="243"/>
      <c r="I2506" s="235"/>
      <c r="J2506" s="244"/>
      <c r="L2506" s="182"/>
      <c r="M2506" s="235"/>
      <c r="N2506" s="246"/>
      <c r="O2506" s="246"/>
      <c r="P2506" s="247"/>
      <c r="R2506" s="248"/>
      <c r="Y2506" s="249"/>
      <c r="Z2506" s="250"/>
      <c r="AB2506" s="251"/>
      <c r="AD2506" s="251"/>
      <c r="AF2506" s="251"/>
      <c r="AI2506" s="235"/>
      <c r="AN2506" s="245"/>
      <c r="AO2506" s="245"/>
      <c r="AP2506" s="245"/>
    </row>
    <row r="2507" spans="1:42" s="167" customFormat="1" thickTop="1" thickBot="1" x14ac:dyDescent="0.25">
      <c r="A2507" s="242"/>
      <c r="B2507" s="184"/>
      <c r="C2507" s="235"/>
      <c r="D2507" s="235"/>
      <c r="E2507" s="243"/>
      <c r="I2507" s="235"/>
      <c r="J2507" s="244"/>
      <c r="L2507" s="182"/>
      <c r="M2507" s="235"/>
      <c r="N2507" s="246"/>
      <c r="O2507" s="246"/>
      <c r="P2507" s="247"/>
      <c r="R2507" s="248"/>
      <c r="Y2507" s="249"/>
      <c r="Z2507" s="250"/>
      <c r="AB2507" s="251"/>
      <c r="AD2507" s="251"/>
      <c r="AF2507" s="251"/>
      <c r="AI2507" s="235"/>
      <c r="AN2507" s="245"/>
      <c r="AO2507" s="245"/>
      <c r="AP2507" s="245"/>
    </row>
    <row r="2508" spans="1:42" s="167" customFormat="1" thickTop="1" thickBot="1" x14ac:dyDescent="0.25">
      <c r="A2508" s="242"/>
      <c r="B2508" s="184"/>
      <c r="C2508" s="235"/>
      <c r="D2508" s="235"/>
      <c r="E2508" s="243"/>
      <c r="I2508" s="235"/>
      <c r="J2508" s="244"/>
      <c r="L2508" s="182"/>
      <c r="M2508" s="235"/>
      <c r="N2508" s="246"/>
      <c r="O2508" s="246"/>
      <c r="P2508" s="247"/>
      <c r="R2508" s="248"/>
      <c r="Y2508" s="249"/>
      <c r="Z2508" s="250"/>
      <c r="AB2508" s="251"/>
      <c r="AD2508" s="251"/>
      <c r="AF2508" s="251"/>
      <c r="AI2508" s="235"/>
      <c r="AN2508" s="245"/>
      <c r="AO2508" s="245"/>
      <c r="AP2508" s="245"/>
    </row>
    <row r="2509" spans="1:42" s="167" customFormat="1" thickTop="1" thickBot="1" x14ac:dyDescent="0.25">
      <c r="A2509" s="242"/>
      <c r="B2509" s="184"/>
      <c r="C2509" s="235"/>
      <c r="D2509" s="235"/>
      <c r="E2509" s="243"/>
      <c r="I2509" s="235"/>
      <c r="J2509" s="244"/>
      <c r="L2509" s="182"/>
      <c r="M2509" s="235"/>
      <c r="N2509" s="246"/>
      <c r="O2509" s="246"/>
      <c r="P2509" s="247"/>
      <c r="R2509" s="248"/>
      <c r="Y2509" s="249"/>
      <c r="Z2509" s="250"/>
      <c r="AB2509" s="251"/>
      <c r="AD2509" s="251"/>
      <c r="AF2509" s="251"/>
      <c r="AI2509" s="235"/>
      <c r="AN2509" s="245"/>
      <c r="AO2509" s="245"/>
      <c r="AP2509" s="245"/>
    </row>
    <row r="2510" spans="1:42" s="167" customFormat="1" thickTop="1" thickBot="1" x14ac:dyDescent="0.25">
      <c r="A2510" s="242"/>
      <c r="B2510" s="184"/>
      <c r="C2510" s="235"/>
      <c r="D2510" s="235"/>
      <c r="E2510" s="243"/>
      <c r="I2510" s="235"/>
      <c r="J2510" s="244"/>
      <c r="L2510" s="182"/>
      <c r="M2510" s="235"/>
      <c r="N2510" s="246"/>
      <c r="O2510" s="246"/>
      <c r="P2510" s="247"/>
      <c r="R2510" s="248"/>
      <c r="Y2510" s="249"/>
      <c r="Z2510" s="250"/>
      <c r="AB2510" s="251"/>
      <c r="AD2510" s="251"/>
      <c r="AF2510" s="251"/>
      <c r="AI2510" s="235"/>
      <c r="AN2510" s="245"/>
      <c r="AO2510" s="245"/>
      <c r="AP2510" s="245"/>
    </row>
    <row r="2511" spans="1:42" s="167" customFormat="1" thickTop="1" thickBot="1" x14ac:dyDescent="0.25">
      <c r="A2511" s="242"/>
      <c r="B2511" s="184"/>
      <c r="C2511" s="235"/>
      <c r="D2511" s="235"/>
      <c r="E2511" s="243"/>
      <c r="I2511" s="235"/>
      <c r="J2511" s="244"/>
      <c r="L2511" s="182"/>
      <c r="M2511" s="235"/>
      <c r="N2511" s="246"/>
      <c r="O2511" s="246"/>
      <c r="P2511" s="247"/>
      <c r="R2511" s="248"/>
      <c r="Y2511" s="249"/>
      <c r="Z2511" s="250"/>
      <c r="AB2511" s="251"/>
      <c r="AD2511" s="251"/>
      <c r="AF2511" s="251"/>
      <c r="AI2511" s="235"/>
      <c r="AN2511" s="245"/>
      <c r="AO2511" s="245"/>
      <c r="AP2511" s="245"/>
    </row>
    <row r="2512" spans="1:42" s="167" customFormat="1" thickTop="1" thickBot="1" x14ac:dyDescent="0.25">
      <c r="A2512" s="242"/>
      <c r="B2512" s="184"/>
      <c r="C2512" s="235"/>
      <c r="D2512" s="235"/>
      <c r="E2512" s="243"/>
      <c r="I2512" s="235"/>
      <c r="J2512" s="244"/>
      <c r="L2512" s="182"/>
      <c r="M2512" s="235"/>
      <c r="N2512" s="246"/>
      <c r="O2512" s="246"/>
      <c r="P2512" s="247"/>
      <c r="R2512" s="248"/>
      <c r="Y2512" s="249"/>
      <c r="Z2512" s="250"/>
      <c r="AB2512" s="251"/>
      <c r="AD2512" s="251"/>
      <c r="AF2512" s="251"/>
      <c r="AI2512" s="235"/>
      <c r="AN2512" s="245"/>
      <c r="AO2512" s="245"/>
      <c r="AP2512" s="245"/>
    </row>
    <row r="2513" spans="1:42" s="167" customFormat="1" thickTop="1" thickBot="1" x14ac:dyDescent="0.25">
      <c r="A2513" s="242"/>
      <c r="B2513" s="184"/>
      <c r="C2513" s="235"/>
      <c r="D2513" s="235"/>
      <c r="E2513" s="243"/>
      <c r="I2513" s="235"/>
      <c r="J2513" s="244"/>
      <c r="L2513" s="182"/>
      <c r="M2513" s="235"/>
      <c r="N2513" s="246"/>
      <c r="O2513" s="246"/>
      <c r="P2513" s="247"/>
      <c r="R2513" s="248"/>
      <c r="Y2513" s="249"/>
      <c r="Z2513" s="250"/>
      <c r="AB2513" s="251"/>
      <c r="AD2513" s="251"/>
      <c r="AF2513" s="251"/>
      <c r="AI2513" s="235"/>
      <c r="AN2513" s="245"/>
      <c r="AO2513" s="245"/>
      <c r="AP2513" s="245"/>
    </row>
    <row r="2514" spans="1:42" s="167" customFormat="1" thickTop="1" thickBot="1" x14ac:dyDescent="0.25">
      <c r="A2514" s="242"/>
      <c r="B2514" s="184"/>
      <c r="C2514" s="235"/>
      <c r="D2514" s="235"/>
      <c r="E2514" s="243"/>
      <c r="I2514" s="235"/>
      <c r="J2514" s="244"/>
      <c r="L2514" s="182"/>
      <c r="M2514" s="235"/>
      <c r="N2514" s="246"/>
      <c r="O2514" s="246"/>
      <c r="P2514" s="247"/>
      <c r="R2514" s="248"/>
      <c r="Y2514" s="249"/>
      <c r="Z2514" s="250"/>
      <c r="AB2514" s="251"/>
      <c r="AD2514" s="251"/>
      <c r="AF2514" s="251"/>
      <c r="AI2514" s="235"/>
      <c r="AN2514" s="245"/>
      <c r="AO2514" s="245"/>
      <c r="AP2514" s="245"/>
    </row>
    <row r="2515" spans="1:42" s="167" customFormat="1" thickTop="1" thickBot="1" x14ac:dyDescent="0.25">
      <c r="A2515" s="242"/>
      <c r="B2515" s="184"/>
      <c r="C2515" s="235"/>
      <c r="D2515" s="235"/>
      <c r="E2515" s="243"/>
      <c r="I2515" s="235"/>
      <c r="J2515" s="244"/>
      <c r="L2515" s="182"/>
      <c r="M2515" s="235"/>
      <c r="N2515" s="246"/>
      <c r="O2515" s="246"/>
      <c r="P2515" s="247"/>
      <c r="R2515" s="248"/>
      <c r="Y2515" s="249"/>
      <c r="Z2515" s="250"/>
      <c r="AB2515" s="251"/>
      <c r="AD2515" s="251"/>
      <c r="AF2515" s="251"/>
      <c r="AI2515" s="235"/>
      <c r="AN2515" s="245"/>
      <c r="AO2515" s="245"/>
      <c r="AP2515" s="245"/>
    </row>
    <row r="2516" spans="1:42" s="167" customFormat="1" thickTop="1" thickBot="1" x14ac:dyDescent="0.25">
      <c r="A2516" s="242"/>
      <c r="B2516" s="184"/>
      <c r="C2516" s="235"/>
      <c r="D2516" s="235"/>
      <c r="E2516" s="243"/>
      <c r="I2516" s="235"/>
      <c r="J2516" s="244"/>
      <c r="L2516" s="182"/>
      <c r="M2516" s="235"/>
      <c r="N2516" s="246"/>
      <c r="O2516" s="246"/>
      <c r="P2516" s="247"/>
      <c r="R2516" s="248"/>
      <c r="Y2516" s="249"/>
      <c r="Z2516" s="250"/>
      <c r="AB2516" s="251"/>
      <c r="AD2516" s="251"/>
      <c r="AF2516" s="251"/>
      <c r="AI2516" s="235"/>
      <c r="AN2516" s="245"/>
      <c r="AO2516" s="245"/>
      <c r="AP2516" s="245"/>
    </row>
    <row r="2517" spans="1:42" s="167" customFormat="1" thickTop="1" thickBot="1" x14ac:dyDescent="0.25">
      <c r="A2517" s="242"/>
      <c r="B2517" s="184"/>
      <c r="C2517" s="235"/>
      <c r="D2517" s="235"/>
      <c r="E2517" s="243"/>
      <c r="I2517" s="235"/>
      <c r="J2517" s="244"/>
      <c r="L2517" s="182"/>
      <c r="M2517" s="235"/>
      <c r="N2517" s="246"/>
      <c r="O2517" s="246"/>
      <c r="P2517" s="247"/>
      <c r="R2517" s="248"/>
      <c r="Y2517" s="249"/>
      <c r="Z2517" s="250"/>
      <c r="AB2517" s="251"/>
      <c r="AD2517" s="251"/>
      <c r="AF2517" s="251"/>
      <c r="AI2517" s="235"/>
      <c r="AN2517" s="245"/>
      <c r="AO2517" s="245"/>
      <c r="AP2517" s="245"/>
    </row>
    <row r="2518" spans="1:42" s="167" customFormat="1" thickTop="1" thickBot="1" x14ac:dyDescent="0.25">
      <c r="A2518" s="242"/>
      <c r="B2518" s="184"/>
      <c r="C2518" s="235"/>
      <c r="D2518" s="235"/>
      <c r="E2518" s="243"/>
      <c r="I2518" s="235"/>
      <c r="J2518" s="244"/>
      <c r="L2518" s="182"/>
      <c r="M2518" s="235"/>
      <c r="N2518" s="246"/>
      <c r="O2518" s="246"/>
      <c r="P2518" s="247"/>
      <c r="R2518" s="248"/>
      <c r="Y2518" s="249"/>
      <c r="Z2518" s="250"/>
      <c r="AB2518" s="251"/>
      <c r="AD2518" s="251"/>
      <c r="AF2518" s="251"/>
      <c r="AI2518" s="235"/>
      <c r="AN2518" s="245"/>
      <c r="AO2518" s="245"/>
      <c r="AP2518" s="245"/>
    </row>
    <row r="2519" spans="1:42" s="167" customFormat="1" thickTop="1" thickBot="1" x14ac:dyDescent="0.25">
      <c r="A2519" s="242"/>
      <c r="B2519" s="184"/>
      <c r="C2519" s="235"/>
      <c r="D2519" s="235"/>
      <c r="E2519" s="243"/>
      <c r="I2519" s="235"/>
      <c r="J2519" s="244"/>
      <c r="L2519" s="182"/>
      <c r="M2519" s="235"/>
      <c r="N2519" s="246"/>
      <c r="O2519" s="246"/>
      <c r="P2519" s="247"/>
      <c r="R2519" s="248"/>
      <c r="Y2519" s="249"/>
      <c r="Z2519" s="250"/>
      <c r="AB2519" s="251"/>
      <c r="AD2519" s="251"/>
      <c r="AF2519" s="251"/>
      <c r="AI2519" s="235"/>
      <c r="AN2519" s="245"/>
      <c r="AO2519" s="245"/>
      <c r="AP2519" s="245"/>
    </row>
    <row r="2520" spans="1:42" s="167" customFormat="1" thickTop="1" thickBot="1" x14ac:dyDescent="0.25">
      <c r="A2520" s="242"/>
      <c r="B2520" s="184"/>
      <c r="C2520" s="235"/>
      <c r="D2520" s="235"/>
      <c r="E2520" s="243"/>
      <c r="I2520" s="235"/>
      <c r="J2520" s="244"/>
      <c r="L2520" s="182"/>
      <c r="M2520" s="235"/>
      <c r="N2520" s="246"/>
      <c r="O2520" s="246"/>
      <c r="P2520" s="247"/>
      <c r="R2520" s="248"/>
      <c r="Y2520" s="249"/>
      <c r="Z2520" s="250"/>
      <c r="AB2520" s="251"/>
      <c r="AD2520" s="251"/>
      <c r="AF2520" s="251"/>
      <c r="AI2520" s="235"/>
      <c r="AN2520" s="245"/>
      <c r="AO2520" s="245"/>
      <c r="AP2520" s="245"/>
    </row>
    <row r="2521" spans="1:42" s="167" customFormat="1" thickTop="1" thickBot="1" x14ac:dyDescent="0.25">
      <c r="A2521" s="242"/>
      <c r="B2521" s="184"/>
      <c r="C2521" s="235"/>
      <c r="D2521" s="235"/>
      <c r="E2521" s="243"/>
      <c r="I2521" s="235"/>
      <c r="J2521" s="244"/>
      <c r="L2521" s="182"/>
      <c r="M2521" s="235"/>
      <c r="N2521" s="246"/>
      <c r="O2521" s="246"/>
      <c r="P2521" s="247"/>
      <c r="R2521" s="248"/>
      <c r="Y2521" s="249"/>
      <c r="Z2521" s="250"/>
      <c r="AB2521" s="251"/>
      <c r="AD2521" s="251"/>
      <c r="AF2521" s="251"/>
      <c r="AI2521" s="235"/>
      <c r="AN2521" s="245"/>
      <c r="AO2521" s="245"/>
      <c r="AP2521" s="245"/>
    </row>
    <row r="2522" spans="1:42" s="167" customFormat="1" thickTop="1" thickBot="1" x14ac:dyDescent="0.25">
      <c r="A2522" s="242"/>
      <c r="B2522" s="184"/>
      <c r="C2522" s="235"/>
      <c r="D2522" s="235"/>
      <c r="E2522" s="243"/>
      <c r="I2522" s="235"/>
      <c r="J2522" s="244"/>
      <c r="L2522" s="182"/>
      <c r="M2522" s="235"/>
      <c r="N2522" s="246"/>
      <c r="O2522" s="246"/>
      <c r="P2522" s="247"/>
      <c r="R2522" s="248"/>
      <c r="Y2522" s="249"/>
      <c r="Z2522" s="250"/>
      <c r="AB2522" s="251"/>
      <c r="AD2522" s="251"/>
      <c r="AF2522" s="251"/>
      <c r="AI2522" s="235"/>
      <c r="AN2522" s="245"/>
      <c r="AO2522" s="245"/>
      <c r="AP2522" s="245"/>
    </row>
    <row r="2523" spans="1:42" s="167" customFormat="1" thickTop="1" thickBot="1" x14ac:dyDescent="0.25">
      <c r="A2523" s="242"/>
      <c r="B2523" s="184"/>
      <c r="C2523" s="235"/>
      <c r="D2523" s="235"/>
      <c r="E2523" s="243"/>
      <c r="I2523" s="235"/>
      <c r="J2523" s="244"/>
      <c r="L2523" s="182"/>
      <c r="M2523" s="235"/>
      <c r="N2523" s="246"/>
      <c r="O2523" s="246"/>
      <c r="P2523" s="247"/>
      <c r="R2523" s="248"/>
      <c r="Y2523" s="249"/>
      <c r="Z2523" s="250"/>
      <c r="AB2523" s="251"/>
      <c r="AD2523" s="251"/>
      <c r="AF2523" s="251"/>
      <c r="AI2523" s="235"/>
      <c r="AN2523" s="245"/>
      <c r="AO2523" s="245"/>
      <c r="AP2523" s="245"/>
    </row>
    <row r="2524" spans="1:42" s="167" customFormat="1" thickTop="1" thickBot="1" x14ac:dyDescent="0.25">
      <c r="A2524" s="242"/>
      <c r="B2524" s="184"/>
      <c r="C2524" s="235"/>
      <c r="D2524" s="235"/>
      <c r="E2524" s="243"/>
      <c r="I2524" s="235"/>
      <c r="J2524" s="244"/>
      <c r="L2524" s="182"/>
      <c r="M2524" s="235"/>
      <c r="N2524" s="246"/>
      <c r="O2524" s="246"/>
      <c r="P2524" s="247"/>
      <c r="R2524" s="248"/>
      <c r="Y2524" s="249"/>
      <c r="Z2524" s="250"/>
      <c r="AB2524" s="251"/>
      <c r="AD2524" s="251"/>
      <c r="AF2524" s="251"/>
      <c r="AI2524" s="235"/>
      <c r="AN2524" s="245"/>
      <c r="AO2524" s="245"/>
      <c r="AP2524" s="245"/>
    </row>
    <row r="2525" spans="1:42" s="167" customFormat="1" thickTop="1" thickBot="1" x14ac:dyDescent="0.25">
      <c r="A2525" s="242"/>
      <c r="B2525" s="184"/>
      <c r="C2525" s="235"/>
      <c r="D2525" s="235"/>
      <c r="E2525" s="243"/>
      <c r="I2525" s="235"/>
      <c r="J2525" s="244"/>
      <c r="L2525" s="182"/>
      <c r="M2525" s="235"/>
      <c r="N2525" s="246"/>
      <c r="O2525" s="246"/>
      <c r="P2525" s="247"/>
      <c r="R2525" s="248"/>
      <c r="Y2525" s="249"/>
      <c r="Z2525" s="250"/>
      <c r="AB2525" s="251"/>
      <c r="AD2525" s="251"/>
      <c r="AF2525" s="251"/>
      <c r="AI2525" s="235"/>
      <c r="AN2525" s="245"/>
      <c r="AO2525" s="245"/>
      <c r="AP2525" s="245"/>
    </row>
    <row r="2526" spans="1:42" s="167" customFormat="1" thickTop="1" thickBot="1" x14ac:dyDescent="0.25">
      <c r="A2526" s="242"/>
      <c r="B2526" s="184"/>
      <c r="C2526" s="235"/>
      <c r="D2526" s="235"/>
      <c r="E2526" s="243"/>
      <c r="I2526" s="235"/>
      <c r="J2526" s="244"/>
      <c r="L2526" s="182"/>
      <c r="M2526" s="235"/>
      <c r="N2526" s="246"/>
      <c r="O2526" s="246"/>
      <c r="P2526" s="247"/>
      <c r="R2526" s="248"/>
      <c r="Y2526" s="249"/>
      <c r="Z2526" s="250"/>
      <c r="AB2526" s="251"/>
      <c r="AD2526" s="251"/>
      <c r="AF2526" s="251"/>
      <c r="AI2526" s="235"/>
      <c r="AN2526" s="245"/>
      <c r="AO2526" s="245"/>
      <c r="AP2526" s="245"/>
    </row>
    <row r="2527" spans="1:42" s="167" customFormat="1" thickTop="1" thickBot="1" x14ac:dyDescent="0.25">
      <c r="A2527" s="242"/>
      <c r="B2527" s="184"/>
      <c r="C2527" s="235"/>
      <c r="D2527" s="235"/>
      <c r="E2527" s="243"/>
      <c r="I2527" s="235"/>
      <c r="J2527" s="244"/>
      <c r="L2527" s="182"/>
      <c r="M2527" s="235"/>
      <c r="N2527" s="246"/>
      <c r="O2527" s="246"/>
      <c r="P2527" s="247"/>
      <c r="R2527" s="248"/>
      <c r="Y2527" s="249"/>
      <c r="Z2527" s="250"/>
      <c r="AB2527" s="251"/>
      <c r="AD2527" s="251"/>
      <c r="AF2527" s="251"/>
      <c r="AI2527" s="235"/>
      <c r="AN2527" s="245"/>
      <c r="AO2527" s="245"/>
      <c r="AP2527" s="245"/>
    </row>
    <row r="2528" spans="1:42" s="167" customFormat="1" thickTop="1" thickBot="1" x14ac:dyDescent="0.25">
      <c r="A2528" s="242"/>
      <c r="B2528" s="184"/>
      <c r="C2528" s="235"/>
      <c r="D2528" s="235"/>
      <c r="E2528" s="243"/>
      <c r="I2528" s="235"/>
      <c r="J2528" s="244"/>
      <c r="L2528" s="182"/>
      <c r="M2528" s="235"/>
      <c r="N2528" s="246"/>
      <c r="O2528" s="246"/>
      <c r="P2528" s="247"/>
      <c r="R2528" s="248"/>
      <c r="Y2528" s="249"/>
      <c r="Z2528" s="250"/>
      <c r="AB2528" s="251"/>
      <c r="AD2528" s="251"/>
      <c r="AF2528" s="251"/>
      <c r="AI2528" s="235"/>
      <c r="AN2528" s="245"/>
      <c r="AO2528" s="245"/>
      <c r="AP2528" s="245"/>
    </row>
    <row r="2529" spans="1:42" s="167" customFormat="1" thickTop="1" thickBot="1" x14ac:dyDescent="0.25">
      <c r="A2529" s="242"/>
      <c r="B2529" s="184"/>
      <c r="C2529" s="235"/>
      <c r="D2529" s="235"/>
      <c r="E2529" s="243"/>
      <c r="I2529" s="235"/>
      <c r="J2529" s="244"/>
      <c r="L2529" s="182"/>
      <c r="M2529" s="235"/>
      <c r="N2529" s="246"/>
      <c r="O2529" s="246"/>
      <c r="P2529" s="247"/>
      <c r="R2529" s="248"/>
      <c r="Y2529" s="249"/>
      <c r="Z2529" s="250"/>
      <c r="AB2529" s="251"/>
      <c r="AD2529" s="251"/>
      <c r="AF2529" s="251"/>
      <c r="AI2529" s="235"/>
      <c r="AN2529" s="245"/>
      <c r="AO2529" s="245"/>
      <c r="AP2529" s="245"/>
    </row>
    <row r="2530" spans="1:42" s="167" customFormat="1" thickTop="1" thickBot="1" x14ac:dyDescent="0.25">
      <c r="A2530" s="242"/>
      <c r="B2530" s="184"/>
      <c r="C2530" s="235"/>
      <c r="D2530" s="235"/>
      <c r="E2530" s="243"/>
      <c r="I2530" s="235"/>
      <c r="J2530" s="244"/>
      <c r="L2530" s="182"/>
      <c r="M2530" s="235"/>
      <c r="N2530" s="246"/>
      <c r="O2530" s="246"/>
      <c r="P2530" s="247"/>
      <c r="R2530" s="248"/>
      <c r="Y2530" s="249"/>
      <c r="Z2530" s="250"/>
      <c r="AB2530" s="251"/>
      <c r="AD2530" s="251"/>
      <c r="AF2530" s="251"/>
      <c r="AI2530" s="235"/>
      <c r="AN2530" s="245"/>
      <c r="AO2530" s="245"/>
      <c r="AP2530" s="245"/>
    </row>
    <row r="2531" spans="1:42" s="167" customFormat="1" thickTop="1" thickBot="1" x14ac:dyDescent="0.25">
      <c r="A2531" s="242"/>
      <c r="B2531" s="184"/>
      <c r="C2531" s="235"/>
      <c r="D2531" s="235"/>
      <c r="E2531" s="243"/>
      <c r="I2531" s="235"/>
      <c r="J2531" s="244"/>
      <c r="L2531" s="182"/>
      <c r="M2531" s="235"/>
      <c r="N2531" s="246"/>
      <c r="O2531" s="246"/>
      <c r="P2531" s="247"/>
      <c r="R2531" s="248"/>
      <c r="Y2531" s="249"/>
      <c r="Z2531" s="250"/>
      <c r="AB2531" s="251"/>
      <c r="AD2531" s="251"/>
      <c r="AF2531" s="251"/>
      <c r="AI2531" s="235"/>
      <c r="AN2531" s="245"/>
      <c r="AO2531" s="245"/>
      <c r="AP2531" s="245"/>
    </row>
    <row r="2532" spans="1:42" s="167" customFormat="1" thickTop="1" thickBot="1" x14ac:dyDescent="0.25">
      <c r="A2532" s="242"/>
      <c r="B2532" s="184"/>
      <c r="C2532" s="235"/>
      <c r="D2532" s="235"/>
      <c r="E2532" s="243"/>
      <c r="I2532" s="235"/>
      <c r="J2532" s="244"/>
      <c r="L2532" s="182"/>
      <c r="M2532" s="235"/>
      <c r="N2532" s="246"/>
      <c r="O2532" s="246"/>
      <c r="P2532" s="247"/>
      <c r="R2532" s="248"/>
      <c r="Y2532" s="249"/>
      <c r="Z2532" s="250"/>
      <c r="AB2532" s="251"/>
      <c r="AD2532" s="251"/>
      <c r="AF2532" s="251"/>
      <c r="AI2532" s="235"/>
      <c r="AN2532" s="245"/>
      <c r="AO2532" s="245"/>
      <c r="AP2532" s="245"/>
    </row>
    <row r="2533" spans="1:42" s="167" customFormat="1" thickTop="1" thickBot="1" x14ac:dyDescent="0.25">
      <c r="A2533" s="242"/>
      <c r="B2533" s="184"/>
      <c r="C2533" s="235"/>
      <c r="D2533" s="235"/>
      <c r="E2533" s="243"/>
      <c r="I2533" s="235"/>
      <c r="J2533" s="244"/>
      <c r="L2533" s="182"/>
      <c r="M2533" s="235"/>
      <c r="N2533" s="246"/>
      <c r="O2533" s="246"/>
      <c r="P2533" s="247"/>
      <c r="R2533" s="248"/>
      <c r="Y2533" s="249"/>
      <c r="Z2533" s="250"/>
      <c r="AB2533" s="251"/>
      <c r="AD2533" s="251"/>
      <c r="AF2533" s="251"/>
      <c r="AI2533" s="235"/>
      <c r="AN2533" s="245"/>
      <c r="AO2533" s="245"/>
      <c r="AP2533" s="245"/>
    </row>
    <row r="2534" spans="1:42" s="167" customFormat="1" thickTop="1" thickBot="1" x14ac:dyDescent="0.25">
      <c r="A2534" s="242"/>
      <c r="B2534" s="184"/>
      <c r="C2534" s="235"/>
      <c r="D2534" s="235"/>
      <c r="E2534" s="243"/>
      <c r="I2534" s="235"/>
      <c r="J2534" s="244"/>
      <c r="L2534" s="182"/>
      <c r="M2534" s="235"/>
      <c r="N2534" s="246"/>
      <c r="O2534" s="246"/>
      <c r="P2534" s="247"/>
      <c r="R2534" s="248"/>
      <c r="Y2534" s="249"/>
      <c r="Z2534" s="250"/>
      <c r="AB2534" s="251"/>
      <c r="AD2534" s="251"/>
      <c r="AF2534" s="251"/>
      <c r="AI2534" s="235"/>
      <c r="AN2534" s="245"/>
      <c r="AO2534" s="245"/>
      <c r="AP2534" s="245"/>
    </row>
    <row r="2535" spans="1:42" s="167" customFormat="1" thickTop="1" thickBot="1" x14ac:dyDescent="0.25">
      <c r="A2535" s="242"/>
      <c r="B2535" s="184"/>
      <c r="C2535" s="235"/>
      <c r="D2535" s="235"/>
      <c r="E2535" s="243"/>
      <c r="I2535" s="235"/>
      <c r="J2535" s="244"/>
      <c r="L2535" s="182"/>
      <c r="M2535" s="235"/>
      <c r="N2535" s="246"/>
      <c r="O2535" s="246"/>
      <c r="P2535" s="247"/>
      <c r="R2535" s="248"/>
      <c r="Y2535" s="249"/>
      <c r="Z2535" s="250"/>
      <c r="AB2535" s="251"/>
      <c r="AD2535" s="251"/>
      <c r="AF2535" s="251"/>
      <c r="AI2535" s="235"/>
      <c r="AN2535" s="245"/>
      <c r="AO2535" s="245"/>
      <c r="AP2535" s="245"/>
    </row>
    <row r="2536" spans="1:42" s="167" customFormat="1" thickTop="1" thickBot="1" x14ac:dyDescent="0.25">
      <c r="A2536" s="242"/>
      <c r="B2536" s="184"/>
      <c r="C2536" s="235"/>
      <c r="D2536" s="235"/>
      <c r="E2536" s="243"/>
      <c r="I2536" s="235"/>
      <c r="J2536" s="244"/>
      <c r="L2536" s="182"/>
      <c r="M2536" s="235"/>
      <c r="N2536" s="246"/>
      <c r="O2536" s="246"/>
      <c r="P2536" s="247"/>
      <c r="R2536" s="248"/>
      <c r="Y2536" s="249"/>
      <c r="Z2536" s="250"/>
      <c r="AB2536" s="251"/>
      <c r="AD2536" s="251"/>
      <c r="AF2536" s="251"/>
      <c r="AI2536" s="235"/>
      <c r="AN2536" s="245"/>
      <c r="AO2536" s="245"/>
      <c r="AP2536" s="245"/>
    </row>
    <row r="2537" spans="1:42" s="167" customFormat="1" thickTop="1" thickBot="1" x14ac:dyDescent="0.25">
      <c r="A2537" s="242"/>
      <c r="B2537" s="184"/>
      <c r="C2537" s="235"/>
      <c r="D2537" s="235"/>
      <c r="E2537" s="243"/>
      <c r="I2537" s="235"/>
      <c r="J2537" s="244"/>
      <c r="L2537" s="182"/>
      <c r="M2537" s="235"/>
      <c r="N2537" s="246"/>
      <c r="O2537" s="246"/>
      <c r="P2537" s="247"/>
      <c r="R2537" s="248"/>
      <c r="Y2537" s="249"/>
      <c r="Z2537" s="250"/>
      <c r="AB2537" s="251"/>
      <c r="AD2537" s="251"/>
      <c r="AF2537" s="251"/>
      <c r="AI2537" s="235"/>
      <c r="AN2537" s="245"/>
      <c r="AO2537" s="245"/>
      <c r="AP2537" s="245"/>
    </row>
    <row r="2538" spans="1:42" s="167" customFormat="1" thickTop="1" thickBot="1" x14ac:dyDescent="0.25">
      <c r="A2538" s="242"/>
      <c r="B2538" s="184"/>
      <c r="C2538" s="235"/>
      <c r="D2538" s="235"/>
      <c r="E2538" s="243"/>
      <c r="I2538" s="235"/>
      <c r="J2538" s="244"/>
      <c r="L2538" s="182"/>
      <c r="M2538" s="235"/>
      <c r="N2538" s="246"/>
      <c r="O2538" s="246"/>
      <c r="P2538" s="247"/>
      <c r="R2538" s="248"/>
      <c r="Y2538" s="249"/>
      <c r="Z2538" s="250"/>
      <c r="AB2538" s="251"/>
      <c r="AD2538" s="251"/>
      <c r="AF2538" s="251"/>
      <c r="AI2538" s="235"/>
      <c r="AN2538" s="245"/>
      <c r="AO2538" s="245"/>
      <c r="AP2538" s="245"/>
    </row>
    <row r="2539" spans="1:42" s="167" customFormat="1" thickTop="1" thickBot="1" x14ac:dyDescent="0.25">
      <c r="A2539" s="242"/>
      <c r="B2539" s="184"/>
      <c r="C2539" s="235"/>
      <c r="D2539" s="235"/>
      <c r="E2539" s="243"/>
      <c r="I2539" s="235"/>
      <c r="J2539" s="244"/>
      <c r="L2539" s="182"/>
      <c r="M2539" s="235"/>
      <c r="N2539" s="246"/>
      <c r="O2539" s="246"/>
      <c r="P2539" s="247"/>
      <c r="R2539" s="248"/>
      <c r="Y2539" s="249"/>
      <c r="Z2539" s="250"/>
      <c r="AB2539" s="251"/>
      <c r="AD2539" s="251"/>
      <c r="AF2539" s="251"/>
      <c r="AI2539" s="235"/>
      <c r="AN2539" s="245"/>
      <c r="AO2539" s="245"/>
      <c r="AP2539" s="245"/>
    </row>
    <row r="2540" spans="1:42" s="167" customFormat="1" thickTop="1" thickBot="1" x14ac:dyDescent="0.25">
      <c r="A2540" s="242"/>
      <c r="B2540" s="184"/>
      <c r="C2540" s="235"/>
      <c r="D2540" s="235"/>
      <c r="E2540" s="243"/>
      <c r="I2540" s="235"/>
      <c r="J2540" s="244"/>
      <c r="L2540" s="182"/>
      <c r="M2540" s="235"/>
      <c r="N2540" s="246"/>
      <c r="O2540" s="246"/>
      <c r="P2540" s="247"/>
      <c r="R2540" s="248"/>
      <c r="Y2540" s="249"/>
      <c r="Z2540" s="250"/>
      <c r="AB2540" s="251"/>
      <c r="AD2540" s="251"/>
      <c r="AF2540" s="251"/>
      <c r="AI2540" s="235"/>
      <c r="AN2540" s="245"/>
      <c r="AO2540" s="245"/>
      <c r="AP2540" s="245"/>
    </row>
    <row r="2541" spans="1:42" s="167" customFormat="1" thickTop="1" thickBot="1" x14ac:dyDescent="0.25">
      <c r="A2541" s="242"/>
      <c r="B2541" s="184"/>
      <c r="C2541" s="235"/>
      <c r="D2541" s="235"/>
      <c r="E2541" s="243"/>
      <c r="I2541" s="235"/>
      <c r="J2541" s="244"/>
      <c r="L2541" s="182"/>
      <c r="M2541" s="235"/>
      <c r="N2541" s="246"/>
      <c r="O2541" s="246"/>
      <c r="P2541" s="247"/>
      <c r="R2541" s="248"/>
      <c r="Y2541" s="249"/>
      <c r="Z2541" s="250"/>
      <c r="AB2541" s="251"/>
      <c r="AD2541" s="251"/>
      <c r="AF2541" s="251"/>
      <c r="AI2541" s="235"/>
      <c r="AN2541" s="245"/>
      <c r="AO2541" s="245"/>
      <c r="AP2541" s="245"/>
    </row>
    <row r="2542" spans="1:42" s="167" customFormat="1" thickTop="1" thickBot="1" x14ac:dyDescent="0.25">
      <c r="A2542" s="242"/>
      <c r="B2542" s="184"/>
      <c r="C2542" s="235"/>
      <c r="D2542" s="235"/>
      <c r="E2542" s="243"/>
      <c r="I2542" s="235"/>
      <c r="J2542" s="244"/>
      <c r="L2542" s="182"/>
      <c r="M2542" s="235"/>
      <c r="N2542" s="246"/>
      <c r="O2542" s="246"/>
      <c r="P2542" s="247"/>
      <c r="R2542" s="248"/>
      <c r="Y2542" s="249"/>
      <c r="Z2542" s="250"/>
      <c r="AB2542" s="251"/>
      <c r="AD2542" s="251"/>
      <c r="AF2542" s="251"/>
      <c r="AI2542" s="235"/>
      <c r="AN2542" s="245"/>
      <c r="AO2542" s="245"/>
      <c r="AP2542" s="245"/>
    </row>
    <row r="2543" spans="1:42" s="167" customFormat="1" thickTop="1" thickBot="1" x14ac:dyDescent="0.25">
      <c r="A2543" s="242"/>
      <c r="B2543" s="184"/>
      <c r="C2543" s="235"/>
      <c r="D2543" s="235"/>
      <c r="E2543" s="243"/>
      <c r="I2543" s="235"/>
      <c r="J2543" s="244"/>
      <c r="L2543" s="182"/>
      <c r="M2543" s="235"/>
      <c r="N2543" s="246"/>
      <c r="O2543" s="246"/>
      <c r="P2543" s="247"/>
      <c r="R2543" s="248"/>
      <c r="Y2543" s="249"/>
      <c r="Z2543" s="250"/>
      <c r="AB2543" s="251"/>
      <c r="AD2543" s="251"/>
      <c r="AF2543" s="251"/>
      <c r="AI2543" s="235"/>
      <c r="AN2543" s="245"/>
      <c r="AO2543" s="245"/>
      <c r="AP2543" s="245"/>
    </row>
    <row r="2544" spans="1:42" s="167" customFormat="1" thickTop="1" thickBot="1" x14ac:dyDescent="0.25">
      <c r="A2544" s="242"/>
      <c r="B2544" s="184"/>
      <c r="C2544" s="235"/>
      <c r="D2544" s="235"/>
      <c r="E2544" s="243"/>
      <c r="I2544" s="235"/>
      <c r="J2544" s="244"/>
      <c r="L2544" s="182"/>
      <c r="M2544" s="235"/>
      <c r="N2544" s="246"/>
      <c r="O2544" s="246"/>
      <c r="P2544" s="247"/>
      <c r="R2544" s="248"/>
      <c r="Y2544" s="249"/>
      <c r="Z2544" s="250"/>
      <c r="AB2544" s="251"/>
      <c r="AD2544" s="251"/>
      <c r="AF2544" s="251"/>
      <c r="AI2544" s="235"/>
      <c r="AN2544" s="245"/>
      <c r="AO2544" s="245"/>
      <c r="AP2544" s="245"/>
    </row>
    <row r="2545" spans="1:42" s="167" customFormat="1" thickTop="1" thickBot="1" x14ac:dyDescent="0.25">
      <c r="A2545" s="242"/>
      <c r="B2545" s="184"/>
      <c r="C2545" s="235"/>
      <c r="D2545" s="235"/>
      <c r="E2545" s="243"/>
      <c r="I2545" s="235"/>
      <c r="J2545" s="244"/>
      <c r="L2545" s="182"/>
      <c r="M2545" s="235"/>
      <c r="N2545" s="246"/>
      <c r="O2545" s="246"/>
      <c r="P2545" s="247"/>
      <c r="R2545" s="248"/>
      <c r="Y2545" s="249"/>
      <c r="Z2545" s="250"/>
      <c r="AB2545" s="251"/>
      <c r="AD2545" s="251"/>
      <c r="AF2545" s="251"/>
      <c r="AI2545" s="235"/>
      <c r="AN2545" s="245"/>
      <c r="AO2545" s="245"/>
      <c r="AP2545" s="245"/>
    </row>
    <row r="2546" spans="1:42" s="167" customFormat="1" thickTop="1" thickBot="1" x14ac:dyDescent="0.25">
      <c r="A2546" s="242"/>
      <c r="B2546" s="184"/>
      <c r="C2546" s="235"/>
      <c r="D2546" s="235"/>
      <c r="E2546" s="243"/>
      <c r="I2546" s="235"/>
      <c r="J2546" s="244"/>
      <c r="L2546" s="182"/>
      <c r="M2546" s="235"/>
      <c r="N2546" s="246"/>
      <c r="O2546" s="246"/>
      <c r="P2546" s="247"/>
      <c r="R2546" s="248"/>
      <c r="Y2546" s="249"/>
      <c r="Z2546" s="250"/>
      <c r="AB2546" s="251"/>
      <c r="AD2546" s="251"/>
      <c r="AF2546" s="251"/>
      <c r="AI2546" s="235"/>
      <c r="AN2546" s="245"/>
      <c r="AO2546" s="245"/>
      <c r="AP2546" s="245"/>
    </row>
    <row r="2547" spans="1:42" s="167" customFormat="1" thickTop="1" thickBot="1" x14ac:dyDescent="0.25">
      <c r="A2547" s="242"/>
      <c r="B2547" s="184"/>
      <c r="C2547" s="235"/>
      <c r="D2547" s="235"/>
      <c r="E2547" s="243"/>
      <c r="I2547" s="235"/>
      <c r="J2547" s="244"/>
      <c r="L2547" s="182"/>
      <c r="M2547" s="235"/>
      <c r="N2547" s="246"/>
      <c r="O2547" s="246"/>
      <c r="P2547" s="247"/>
      <c r="R2547" s="248"/>
      <c r="Y2547" s="249"/>
      <c r="Z2547" s="250"/>
      <c r="AB2547" s="251"/>
      <c r="AD2547" s="251"/>
      <c r="AF2547" s="251"/>
      <c r="AI2547" s="235"/>
      <c r="AN2547" s="245"/>
      <c r="AO2547" s="245"/>
      <c r="AP2547" s="245"/>
    </row>
    <row r="2548" spans="1:42" s="167" customFormat="1" thickTop="1" thickBot="1" x14ac:dyDescent="0.25">
      <c r="A2548" s="242"/>
      <c r="B2548" s="184"/>
      <c r="C2548" s="235"/>
      <c r="D2548" s="235"/>
      <c r="E2548" s="243"/>
      <c r="I2548" s="235"/>
      <c r="J2548" s="244"/>
      <c r="L2548" s="182"/>
      <c r="M2548" s="235"/>
      <c r="N2548" s="246"/>
      <c r="O2548" s="246"/>
      <c r="P2548" s="247"/>
      <c r="R2548" s="248"/>
      <c r="Y2548" s="249"/>
      <c r="Z2548" s="250"/>
      <c r="AB2548" s="251"/>
      <c r="AD2548" s="251"/>
      <c r="AF2548" s="251"/>
      <c r="AI2548" s="235"/>
      <c r="AN2548" s="245"/>
      <c r="AO2548" s="245"/>
      <c r="AP2548" s="245"/>
    </row>
    <row r="2549" spans="1:42" s="167" customFormat="1" thickTop="1" thickBot="1" x14ac:dyDescent="0.25">
      <c r="A2549" s="242"/>
      <c r="B2549" s="184"/>
      <c r="C2549" s="235"/>
      <c r="D2549" s="235"/>
      <c r="E2549" s="243"/>
      <c r="I2549" s="235"/>
      <c r="J2549" s="244"/>
      <c r="L2549" s="182"/>
      <c r="M2549" s="235"/>
      <c r="N2549" s="246"/>
      <c r="O2549" s="246"/>
      <c r="P2549" s="247"/>
      <c r="R2549" s="248"/>
      <c r="Y2549" s="249"/>
      <c r="Z2549" s="250"/>
      <c r="AB2549" s="251"/>
      <c r="AD2549" s="251"/>
      <c r="AF2549" s="251"/>
      <c r="AI2549" s="235"/>
      <c r="AN2549" s="245"/>
      <c r="AO2549" s="245"/>
      <c r="AP2549" s="245"/>
    </row>
    <row r="2550" spans="1:42" s="167" customFormat="1" thickTop="1" thickBot="1" x14ac:dyDescent="0.25">
      <c r="A2550" s="242"/>
      <c r="B2550" s="184"/>
      <c r="C2550" s="235"/>
      <c r="D2550" s="235"/>
      <c r="E2550" s="243"/>
      <c r="I2550" s="235"/>
      <c r="J2550" s="244"/>
      <c r="L2550" s="182"/>
      <c r="M2550" s="235"/>
      <c r="N2550" s="246"/>
      <c r="O2550" s="246"/>
      <c r="P2550" s="247"/>
      <c r="R2550" s="248"/>
      <c r="Y2550" s="249"/>
      <c r="Z2550" s="250"/>
      <c r="AB2550" s="251"/>
      <c r="AD2550" s="251"/>
      <c r="AF2550" s="251"/>
      <c r="AI2550" s="235"/>
      <c r="AN2550" s="245"/>
      <c r="AO2550" s="245"/>
      <c r="AP2550" s="245"/>
    </row>
    <row r="2551" spans="1:42" s="167" customFormat="1" thickTop="1" thickBot="1" x14ac:dyDescent="0.25">
      <c r="A2551" s="242"/>
      <c r="B2551" s="184"/>
      <c r="C2551" s="235"/>
      <c r="D2551" s="235"/>
      <c r="E2551" s="243"/>
      <c r="I2551" s="235"/>
      <c r="J2551" s="244"/>
      <c r="L2551" s="182"/>
      <c r="M2551" s="235"/>
      <c r="N2551" s="246"/>
      <c r="O2551" s="246"/>
      <c r="P2551" s="247"/>
      <c r="R2551" s="248"/>
      <c r="Y2551" s="249"/>
      <c r="Z2551" s="250"/>
      <c r="AB2551" s="251"/>
      <c r="AD2551" s="251"/>
      <c r="AF2551" s="251"/>
      <c r="AI2551" s="235"/>
      <c r="AN2551" s="245"/>
      <c r="AO2551" s="245"/>
      <c r="AP2551" s="245"/>
    </row>
    <row r="2552" spans="1:42" s="167" customFormat="1" thickTop="1" thickBot="1" x14ac:dyDescent="0.25">
      <c r="A2552" s="242"/>
      <c r="B2552" s="184"/>
      <c r="C2552" s="235"/>
      <c r="D2552" s="235"/>
      <c r="E2552" s="243"/>
      <c r="I2552" s="235"/>
      <c r="J2552" s="244"/>
      <c r="L2552" s="182"/>
      <c r="M2552" s="235"/>
      <c r="N2552" s="246"/>
      <c r="O2552" s="246"/>
      <c r="P2552" s="247"/>
      <c r="R2552" s="248"/>
      <c r="Y2552" s="249"/>
      <c r="Z2552" s="250"/>
      <c r="AB2552" s="251"/>
      <c r="AD2552" s="251"/>
      <c r="AF2552" s="251"/>
      <c r="AI2552" s="235"/>
      <c r="AN2552" s="245"/>
      <c r="AO2552" s="245"/>
      <c r="AP2552" s="245"/>
    </row>
    <row r="2553" spans="1:42" s="167" customFormat="1" thickTop="1" thickBot="1" x14ac:dyDescent="0.25">
      <c r="A2553" s="242"/>
      <c r="B2553" s="184"/>
      <c r="C2553" s="235"/>
      <c r="D2553" s="235"/>
      <c r="E2553" s="243"/>
      <c r="I2553" s="235"/>
      <c r="J2553" s="244"/>
      <c r="L2553" s="182"/>
      <c r="M2553" s="235"/>
      <c r="N2553" s="246"/>
      <c r="O2553" s="246"/>
      <c r="P2553" s="247"/>
      <c r="R2553" s="248"/>
      <c r="Y2553" s="249"/>
      <c r="Z2553" s="250"/>
      <c r="AB2553" s="251"/>
      <c r="AD2553" s="251"/>
      <c r="AF2553" s="251"/>
      <c r="AI2553" s="235"/>
      <c r="AN2553" s="245"/>
      <c r="AO2553" s="245"/>
      <c r="AP2553" s="245"/>
    </row>
    <row r="2554" spans="1:42" s="167" customFormat="1" thickTop="1" thickBot="1" x14ac:dyDescent="0.25">
      <c r="A2554" s="242"/>
      <c r="B2554" s="184"/>
      <c r="C2554" s="235"/>
      <c r="D2554" s="235"/>
      <c r="E2554" s="243"/>
      <c r="I2554" s="235"/>
      <c r="J2554" s="244"/>
      <c r="L2554" s="182"/>
      <c r="M2554" s="235"/>
      <c r="N2554" s="246"/>
      <c r="O2554" s="246"/>
      <c r="P2554" s="247"/>
      <c r="R2554" s="248"/>
      <c r="Y2554" s="249"/>
      <c r="Z2554" s="250"/>
      <c r="AB2554" s="251"/>
      <c r="AD2554" s="251"/>
      <c r="AF2554" s="251"/>
      <c r="AI2554" s="235"/>
      <c r="AN2554" s="245"/>
      <c r="AO2554" s="245"/>
      <c r="AP2554" s="245"/>
    </row>
    <row r="2555" spans="1:42" s="167" customFormat="1" thickTop="1" thickBot="1" x14ac:dyDescent="0.25">
      <c r="A2555" s="242"/>
      <c r="B2555" s="184"/>
      <c r="C2555" s="235"/>
      <c r="D2555" s="235"/>
      <c r="E2555" s="243"/>
      <c r="I2555" s="235"/>
      <c r="J2555" s="244"/>
      <c r="L2555" s="182"/>
      <c r="M2555" s="235"/>
      <c r="N2555" s="246"/>
      <c r="O2555" s="246"/>
      <c r="P2555" s="247"/>
      <c r="R2555" s="248"/>
      <c r="Y2555" s="249"/>
      <c r="Z2555" s="250"/>
      <c r="AB2555" s="251"/>
      <c r="AD2555" s="251"/>
      <c r="AF2555" s="251"/>
      <c r="AI2555" s="235"/>
      <c r="AN2555" s="245"/>
      <c r="AO2555" s="245"/>
      <c r="AP2555" s="245"/>
    </row>
    <row r="2556" spans="1:42" s="167" customFormat="1" thickTop="1" thickBot="1" x14ac:dyDescent="0.25">
      <c r="A2556" s="242"/>
      <c r="B2556" s="184"/>
      <c r="C2556" s="235"/>
      <c r="D2556" s="235"/>
      <c r="E2556" s="243"/>
      <c r="I2556" s="235"/>
      <c r="J2556" s="244"/>
      <c r="L2556" s="182"/>
      <c r="M2556" s="235"/>
      <c r="N2556" s="246"/>
      <c r="O2556" s="246"/>
      <c r="P2556" s="247"/>
      <c r="R2556" s="248"/>
      <c r="Y2556" s="249"/>
      <c r="Z2556" s="250"/>
      <c r="AB2556" s="251"/>
      <c r="AD2556" s="251"/>
      <c r="AF2556" s="251"/>
      <c r="AI2556" s="235"/>
      <c r="AN2556" s="245"/>
      <c r="AO2556" s="245"/>
      <c r="AP2556" s="245"/>
    </row>
    <row r="2557" spans="1:42" s="167" customFormat="1" thickTop="1" thickBot="1" x14ac:dyDescent="0.25">
      <c r="A2557" s="242"/>
      <c r="B2557" s="184"/>
      <c r="C2557" s="235"/>
      <c r="D2557" s="235"/>
      <c r="E2557" s="243"/>
      <c r="I2557" s="235"/>
      <c r="J2557" s="244"/>
      <c r="L2557" s="182"/>
      <c r="M2557" s="235"/>
      <c r="N2557" s="246"/>
      <c r="O2557" s="246"/>
      <c r="P2557" s="247"/>
      <c r="R2557" s="248"/>
      <c r="Y2557" s="249"/>
      <c r="Z2557" s="250"/>
      <c r="AB2557" s="251"/>
      <c r="AD2557" s="251"/>
      <c r="AF2557" s="251"/>
      <c r="AI2557" s="235"/>
      <c r="AN2557" s="245"/>
      <c r="AO2557" s="245"/>
      <c r="AP2557" s="245"/>
    </row>
    <row r="2558" spans="1:42" s="167" customFormat="1" thickTop="1" thickBot="1" x14ac:dyDescent="0.25">
      <c r="A2558" s="242"/>
      <c r="B2558" s="184"/>
      <c r="C2558" s="235"/>
      <c r="D2558" s="235"/>
      <c r="E2558" s="243"/>
      <c r="I2558" s="235"/>
      <c r="J2558" s="244"/>
      <c r="L2558" s="182"/>
      <c r="M2558" s="235"/>
      <c r="N2558" s="246"/>
      <c r="O2558" s="246"/>
      <c r="P2558" s="247"/>
      <c r="R2558" s="248"/>
      <c r="Y2558" s="249"/>
      <c r="Z2558" s="250"/>
      <c r="AB2558" s="251"/>
      <c r="AD2558" s="251"/>
      <c r="AF2558" s="251"/>
      <c r="AI2558" s="235"/>
      <c r="AN2558" s="245"/>
      <c r="AO2558" s="245"/>
      <c r="AP2558" s="245"/>
    </row>
    <row r="2559" spans="1:42" s="167" customFormat="1" thickTop="1" thickBot="1" x14ac:dyDescent="0.25">
      <c r="A2559" s="242"/>
      <c r="B2559" s="184"/>
      <c r="C2559" s="235"/>
      <c r="D2559" s="235"/>
      <c r="E2559" s="243"/>
      <c r="I2559" s="235"/>
      <c r="J2559" s="244"/>
      <c r="L2559" s="182"/>
      <c r="M2559" s="235"/>
      <c r="N2559" s="246"/>
      <c r="O2559" s="246"/>
      <c r="P2559" s="247"/>
      <c r="R2559" s="248"/>
      <c r="Y2559" s="249"/>
      <c r="Z2559" s="250"/>
      <c r="AB2559" s="251"/>
      <c r="AD2559" s="251"/>
      <c r="AF2559" s="251"/>
      <c r="AI2559" s="235"/>
      <c r="AN2559" s="245"/>
      <c r="AO2559" s="245"/>
      <c r="AP2559" s="245"/>
    </row>
    <row r="2560" spans="1:42" s="167" customFormat="1" thickTop="1" thickBot="1" x14ac:dyDescent="0.25">
      <c r="A2560" s="242"/>
      <c r="B2560" s="184"/>
      <c r="C2560" s="235"/>
      <c r="D2560" s="235"/>
      <c r="E2560" s="243"/>
      <c r="I2560" s="235"/>
      <c r="J2560" s="244"/>
      <c r="L2560" s="182"/>
      <c r="M2560" s="235"/>
      <c r="N2560" s="246"/>
      <c r="O2560" s="246"/>
      <c r="P2560" s="247"/>
      <c r="R2560" s="248"/>
      <c r="Y2560" s="249"/>
      <c r="Z2560" s="250"/>
      <c r="AB2560" s="251"/>
      <c r="AD2560" s="251"/>
      <c r="AF2560" s="251"/>
      <c r="AI2560" s="235"/>
      <c r="AN2560" s="245"/>
      <c r="AO2560" s="245"/>
      <c r="AP2560" s="245"/>
    </row>
    <row r="2561" spans="1:42" s="167" customFormat="1" thickTop="1" thickBot="1" x14ac:dyDescent="0.25">
      <c r="A2561" s="242"/>
      <c r="B2561" s="184"/>
      <c r="C2561" s="235"/>
      <c r="D2561" s="235"/>
      <c r="E2561" s="243"/>
      <c r="I2561" s="235"/>
      <c r="J2561" s="244"/>
      <c r="L2561" s="182"/>
      <c r="M2561" s="235"/>
      <c r="N2561" s="246"/>
      <c r="O2561" s="246"/>
      <c r="P2561" s="247"/>
      <c r="R2561" s="248"/>
      <c r="Y2561" s="249"/>
      <c r="Z2561" s="250"/>
      <c r="AB2561" s="251"/>
      <c r="AD2561" s="251"/>
      <c r="AF2561" s="251"/>
      <c r="AI2561" s="235"/>
      <c r="AN2561" s="245"/>
      <c r="AO2561" s="245"/>
      <c r="AP2561" s="245"/>
    </row>
    <row r="2562" spans="1:42" s="167" customFormat="1" thickTop="1" thickBot="1" x14ac:dyDescent="0.25">
      <c r="A2562" s="242"/>
      <c r="B2562" s="184"/>
      <c r="C2562" s="235"/>
      <c r="D2562" s="235"/>
      <c r="E2562" s="243"/>
      <c r="I2562" s="235"/>
      <c r="J2562" s="244"/>
      <c r="L2562" s="182"/>
      <c r="M2562" s="235"/>
      <c r="N2562" s="246"/>
      <c r="O2562" s="246"/>
      <c r="P2562" s="247"/>
      <c r="R2562" s="248"/>
      <c r="Y2562" s="249"/>
      <c r="Z2562" s="250"/>
      <c r="AB2562" s="251"/>
      <c r="AD2562" s="251"/>
      <c r="AF2562" s="251"/>
      <c r="AI2562" s="235"/>
      <c r="AN2562" s="245"/>
      <c r="AO2562" s="245"/>
      <c r="AP2562" s="245"/>
    </row>
    <row r="2563" spans="1:42" s="167" customFormat="1" thickTop="1" thickBot="1" x14ac:dyDescent="0.25">
      <c r="A2563" s="242"/>
      <c r="B2563" s="184"/>
      <c r="C2563" s="235"/>
      <c r="D2563" s="235"/>
      <c r="E2563" s="243"/>
      <c r="I2563" s="235"/>
      <c r="J2563" s="244"/>
      <c r="L2563" s="182"/>
      <c r="M2563" s="235"/>
      <c r="N2563" s="246"/>
      <c r="O2563" s="246"/>
      <c r="P2563" s="247"/>
      <c r="R2563" s="248"/>
      <c r="Y2563" s="249"/>
      <c r="Z2563" s="250"/>
      <c r="AB2563" s="251"/>
      <c r="AD2563" s="251"/>
      <c r="AF2563" s="251"/>
      <c r="AI2563" s="235"/>
      <c r="AN2563" s="245"/>
      <c r="AO2563" s="245"/>
      <c r="AP2563" s="245"/>
    </row>
    <row r="2564" spans="1:42" s="167" customFormat="1" thickTop="1" thickBot="1" x14ac:dyDescent="0.25">
      <c r="A2564" s="242"/>
      <c r="B2564" s="184"/>
      <c r="C2564" s="235"/>
      <c r="D2564" s="235"/>
      <c r="E2564" s="243"/>
      <c r="I2564" s="235"/>
      <c r="J2564" s="244"/>
      <c r="L2564" s="182"/>
      <c r="M2564" s="235"/>
      <c r="N2564" s="246"/>
      <c r="O2564" s="246"/>
      <c r="P2564" s="247"/>
      <c r="R2564" s="248"/>
      <c r="Y2564" s="249"/>
      <c r="Z2564" s="250"/>
      <c r="AB2564" s="251"/>
      <c r="AD2564" s="251"/>
      <c r="AF2564" s="251"/>
      <c r="AI2564" s="235"/>
      <c r="AN2564" s="245"/>
      <c r="AO2564" s="245"/>
      <c r="AP2564" s="245"/>
    </row>
    <row r="2565" spans="1:42" s="167" customFormat="1" thickTop="1" thickBot="1" x14ac:dyDescent="0.25">
      <c r="A2565" s="242"/>
      <c r="B2565" s="184"/>
      <c r="C2565" s="235"/>
      <c r="D2565" s="235"/>
      <c r="E2565" s="243"/>
      <c r="I2565" s="235"/>
      <c r="J2565" s="244"/>
      <c r="L2565" s="182"/>
      <c r="M2565" s="235"/>
      <c r="N2565" s="246"/>
      <c r="O2565" s="246"/>
      <c r="P2565" s="247"/>
      <c r="R2565" s="248"/>
      <c r="Y2565" s="249"/>
      <c r="Z2565" s="250"/>
      <c r="AB2565" s="251"/>
      <c r="AD2565" s="251"/>
      <c r="AF2565" s="251"/>
      <c r="AI2565" s="235"/>
      <c r="AN2565" s="245"/>
      <c r="AO2565" s="245"/>
      <c r="AP2565" s="245"/>
    </row>
    <row r="2566" spans="1:42" s="167" customFormat="1" thickTop="1" thickBot="1" x14ac:dyDescent="0.25">
      <c r="A2566" s="242"/>
      <c r="B2566" s="184"/>
      <c r="C2566" s="235"/>
      <c r="D2566" s="235"/>
      <c r="E2566" s="243"/>
      <c r="I2566" s="235"/>
      <c r="J2566" s="244"/>
      <c r="L2566" s="182"/>
      <c r="M2566" s="235"/>
      <c r="N2566" s="246"/>
      <c r="O2566" s="246"/>
      <c r="P2566" s="247"/>
      <c r="R2566" s="248"/>
      <c r="Y2566" s="249"/>
      <c r="Z2566" s="250"/>
      <c r="AB2566" s="251"/>
      <c r="AD2566" s="251"/>
      <c r="AF2566" s="251"/>
      <c r="AI2566" s="235"/>
      <c r="AN2566" s="245"/>
      <c r="AO2566" s="245"/>
      <c r="AP2566" s="245"/>
    </row>
    <row r="2567" spans="1:42" s="167" customFormat="1" thickTop="1" thickBot="1" x14ac:dyDescent="0.25">
      <c r="A2567" s="242"/>
      <c r="B2567" s="184"/>
      <c r="C2567" s="235"/>
      <c r="D2567" s="235"/>
      <c r="E2567" s="243"/>
      <c r="I2567" s="235"/>
      <c r="J2567" s="244"/>
      <c r="L2567" s="182"/>
      <c r="M2567" s="235"/>
      <c r="N2567" s="246"/>
      <c r="O2567" s="246"/>
      <c r="P2567" s="247"/>
      <c r="R2567" s="248"/>
      <c r="Y2567" s="249"/>
      <c r="Z2567" s="250"/>
      <c r="AB2567" s="251"/>
      <c r="AD2567" s="251"/>
      <c r="AF2567" s="251"/>
      <c r="AI2567" s="235"/>
      <c r="AN2567" s="245"/>
      <c r="AO2567" s="245"/>
      <c r="AP2567" s="245"/>
    </row>
    <row r="2568" spans="1:42" s="167" customFormat="1" thickTop="1" thickBot="1" x14ac:dyDescent="0.25">
      <c r="A2568" s="242"/>
      <c r="B2568" s="184"/>
      <c r="C2568" s="235"/>
      <c r="D2568" s="235"/>
      <c r="E2568" s="243"/>
      <c r="I2568" s="235"/>
      <c r="J2568" s="244"/>
      <c r="L2568" s="182"/>
      <c r="M2568" s="235"/>
      <c r="N2568" s="246"/>
      <c r="O2568" s="246"/>
      <c r="P2568" s="247"/>
      <c r="R2568" s="248"/>
      <c r="Y2568" s="249"/>
      <c r="Z2568" s="250"/>
      <c r="AB2568" s="251"/>
      <c r="AD2568" s="251"/>
      <c r="AF2568" s="251"/>
      <c r="AI2568" s="235"/>
      <c r="AN2568" s="245"/>
      <c r="AO2568" s="245"/>
      <c r="AP2568" s="245"/>
    </row>
    <row r="2569" spans="1:42" s="167" customFormat="1" thickTop="1" thickBot="1" x14ac:dyDescent="0.25">
      <c r="A2569" s="242"/>
      <c r="B2569" s="184"/>
      <c r="C2569" s="235"/>
      <c r="D2569" s="235"/>
      <c r="E2569" s="243"/>
      <c r="I2569" s="235"/>
      <c r="J2569" s="244"/>
      <c r="L2569" s="182"/>
      <c r="M2569" s="235"/>
      <c r="N2569" s="246"/>
      <c r="O2569" s="246"/>
      <c r="P2569" s="247"/>
      <c r="R2569" s="248"/>
      <c r="Y2569" s="249"/>
      <c r="Z2569" s="250"/>
      <c r="AB2569" s="251"/>
      <c r="AD2569" s="251"/>
      <c r="AF2569" s="251"/>
      <c r="AI2569" s="235"/>
      <c r="AN2569" s="245"/>
      <c r="AO2569" s="245"/>
      <c r="AP2569" s="245"/>
    </row>
    <row r="2570" spans="1:42" s="167" customFormat="1" thickTop="1" thickBot="1" x14ac:dyDescent="0.25">
      <c r="A2570" s="242"/>
      <c r="B2570" s="184"/>
      <c r="C2570" s="235"/>
      <c r="D2570" s="235"/>
      <c r="E2570" s="243"/>
      <c r="I2570" s="235"/>
      <c r="J2570" s="244"/>
      <c r="L2570" s="182"/>
      <c r="M2570" s="235"/>
      <c r="N2570" s="246"/>
      <c r="O2570" s="246"/>
      <c r="P2570" s="247"/>
      <c r="R2570" s="248"/>
      <c r="Y2570" s="249"/>
      <c r="Z2570" s="250"/>
      <c r="AB2570" s="251"/>
      <c r="AD2570" s="251"/>
      <c r="AF2570" s="251"/>
      <c r="AI2570" s="235"/>
      <c r="AN2570" s="245"/>
      <c r="AO2570" s="245"/>
      <c r="AP2570" s="245"/>
    </row>
    <row r="2571" spans="1:42" s="167" customFormat="1" thickTop="1" thickBot="1" x14ac:dyDescent="0.25">
      <c r="A2571" s="242"/>
      <c r="B2571" s="184"/>
      <c r="C2571" s="235"/>
      <c r="D2571" s="235"/>
      <c r="E2571" s="243"/>
      <c r="I2571" s="235"/>
      <c r="J2571" s="244"/>
      <c r="L2571" s="182"/>
      <c r="M2571" s="235"/>
      <c r="N2571" s="246"/>
      <c r="O2571" s="246"/>
      <c r="P2571" s="247"/>
      <c r="R2571" s="248"/>
      <c r="Y2571" s="249"/>
      <c r="Z2571" s="250"/>
      <c r="AB2571" s="251"/>
      <c r="AD2571" s="251"/>
      <c r="AF2571" s="251"/>
      <c r="AI2571" s="235"/>
      <c r="AN2571" s="245"/>
      <c r="AO2571" s="245"/>
      <c r="AP2571" s="245"/>
    </row>
    <row r="2572" spans="1:42" s="167" customFormat="1" thickTop="1" thickBot="1" x14ac:dyDescent="0.25">
      <c r="A2572" s="242"/>
      <c r="B2572" s="184"/>
      <c r="C2572" s="235"/>
      <c r="D2572" s="235"/>
      <c r="E2572" s="243"/>
      <c r="I2572" s="235"/>
      <c r="J2572" s="244"/>
      <c r="L2572" s="182"/>
      <c r="M2572" s="235"/>
      <c r="N2572" s="246"/>
      <c r="O2572" s="246"/>
      <c r="P2572" s="247"/>
      <c r="R2572" s="248"/>
      <c r="Y2572" s="249"/>
      <c r="Z2572" s="250"/>
      <c r="AB2572" s="251"/>
      <c r="AD2572" s="251"/>
      <c r="AF2572" s="251"/>
      <c r="AI2572" s="235"/>
      <c r="AN2572" s="245"/>
      <c r="AO2572" s="245"/>
      <c r="AP2572" s="245"/>
    </row>
    <row r="2573" spans="1:42" s="167" customFormat="1" thickTop="1" thickBot="1" x14ac:dyDescent="0.25">
      <c r="A2573" s="242"/>
      <c r="B2573" s="184"/>
      <c r="C2573" s="235"/>
      <c r="D2573" s="235"/>
      <c r="E2573" s="243"/>
      <c r="I2573" s="235"/>
      <c r="J2573" s="244"/>
      <c r="L2573" s="182"/>
      <c r="M2573" s="235"/>
      <c r="N2573" s="246"/>
      <c r="O2573" s="246"/>
      <c r="P2573" s="247"/>
      <c r="R2573" s="248"/>
      <c r="Y2573" s="249"/>
      <c r="Z2573" s="250"/>
      <c r="AB2573" s="251"/>
      <c r="AD2573" s="251"/>
      <c r="AF2573" s="251"/>
      <c r="AI2573" s="235"/>
      <c r="AN2573" s="245"/>
      <c r="AO2573" s="245"/>
      <c r="AP2573" s="245"/>
    </row>
    <row r="2574" spans="1:42" s="167" customFormat="1" thickTop="1" thickBot="1" x14ac:dyDescent="0.25">
      <c r="A2574" s="242"/>
      <c r="B2574" s="184"/>
      <c r="C2574" s="235"/>
      <c r="D2574" s="235"/>
      <c r="E2574" s="243"/>
      <c r="I2574" s="235"/>
      <c r="J2574" s="244"/>
      <c r="L2574" s="182"/>
      <c r="M2574" s="235"/>
      <c r="N2574" s="246"/>
      <c r="O2574" s="246"/>
      <c r="P2574" s="247"/>
      <c r="R2574" s="248"/>
      <c r="Y2574" s="249"/>
      <c r="Z2574" s="250"/>
      <c r="AB2574" s="251"/>
      <c r="AD2574" s="251"/>
      <c r="AF2574" s="251"/>
      <c r="AI2574" s="235"/>
      <c r="AN2574" s="245"/>
      <c r="AO2574" s="245"/>
      <c r="AP2574" s="245"/>
    </row>
    <row r="2575" spans="1:42" s="167" customFormat="1" thickTop="1" thickBot="1" x14ac:dyDescent="0.25">
      <c r="A2575" s="242"/>
      <c r="B2575" s="184"/>
      <c r="C2575" s="235"/>
      <c r="D2575" s="235"/>
      <c r="E2575" s="243"/>
      <c r="I2575" s="235"/>
      <c r="J2575" s="244"/>
      <c r="L2575" s="182"/>
      <c r="M2575" s="235"/>
      <c r="N2575" s="246"/>
      <c r="O2575" s="246"/>
      <c r="P2575" s="247"/>
      <c r="R2575" s="248"/>
      <c r="Y2575" s="249"/>
      <c r="Z2575" s="250"/>
      <c r="AB2575" s="251"/>
      <c r="AD2575" s="251"/>
      <c r="AF2575" s="251"/>
      <c r="AI2575" s="235"/>
      <c r="AN2575" s="245"/>
      <c r="AO2575" s="245"/>
      <c r="AP2575" s="245"/>
    </row>
    <row r="2576" spans="1:42" s="167" customFormat="1" thickTop="1" thickBot="1" x14ac:dyDescent="0.25">
      <c r="A2576" s="242"/>
      <c r="B2576" s="184"/>
      <c r="C2576" s="235"/>
      <c r="D2576" s="235"/>
      <c r="E2576" s="243"/>
      <c r="I2576" s="235"/>
      <c r="J2576" s="244"/>
      <c r="L2576" s="182"/>
      <c r="M2576" s="235"/>
      <c r="N2576" s="246"/>
      <c r="O2576" s="246"/>
      <c r="P2576" s="247"/>
      <c r="R2576" s="248"/>
      <c r="Y2576" s="249"/>
      <c r="Z2576" s="250"/>
      <c r="AB2576" s="251"/>
      <c r="AD2576" s="251"/>
      <c r="AF2576" s="251"/>
      <c r="AI2576" s="235"/>
      <c r="AN2576" s="245"/>
      <c r="AO2576" s="245"/>
      <c r="AP2576" s="245"/>
    </row>
    <row r="2577" spans="1:42" s="167" customFormat="1" thickTop="1" thickBot="1" x14ac:dyDescent="0.25">
      <c r="A2577" s="242"/>
      <c r="B2577" s="184"/>
      <c r="C2577" s="235"/>
      <c r="D2577" s="235"/>
      <c r="E2577" s="243"/>
      <c r="I2577" s="235"/>
      <c r="J2577" s="244"/>
      <c r="L2577" s="182"/>
      <c r="M2577" s="235"/>
      <c r="N2577" s="246"/>
      <c r="O2577" s="246"/>
      <c r="P2577" s="247"/>
      <c r="R2577" s="248"/>
      <c r="Y2577" s="249"/>
      <c r="Z2577" s="250"/>
      <c r="AB2577" s="251"/>
      <c r="AD2577" s="251"/>
      <c r="AF2577" s="251"/>
      <c r="AI2577" s="235"/>
      <c r="AN2577" s="245"/>
      <c r="AO2577" s="245"/>
      <c r="AP2577" s="245"/>
    </row>
    <row r="2578" spans="1:42" s="167" customFormat="1" thickTop="1" thickBot="1" x14ac:dyDescent="0.25">
      <c r="A2578" s="242"/>
      <c r="B2578" s="184"/>
      <c r="C2578" s="235"/>
      <c r="D2578" s="235"/>
      <c r="E2578" s="243"/>
      <c r="I2578" s="235"/>
      <c r="J2578" s="244"/>
      <c r="L2578" s="182"/>
      <c r="M2578" s="235"/>
      <c r="N2578" s="246"/>
      <c r="O2578" s="246"/>
      <c r="P2578" s="247"/>
      <c r="R2578" s="248"/>
      <c r="Y2578" s="249"/>
      <c r="Z2578" s="250"/>
      <c r="AB2578" s="251"/>
      <c r="AD2578" s="251"/>
      <c r="AF2578" s="251"/>
      <c r="AI2578" s="235"/>
      <c r="AN2578" s="245"/>
      <c r="AO2578" s="245"/>
      <c r="AP2578" s="245"/>
    </row>
    <row r="2579" spans="1:42" s="167" customFormat="1" thickTop="1" thickBot="1" x14ac:dyDescent="0.25">
      <c r="A2579" s="242"/>
      <c r="B2579" s="184"/>
      <c r="C2579" s="235"/>
      <c r="D2579" s="235"/>
      <c r="E2579" s="243"/>
      <c r="I2579" s="235"/>
      <c r="J2579" s="244"/>
      <c r="L2579" s="182"/>
      <c r="M2579" s="235"/>
      <c r="N2579" s="246"/>
      <c r="O2579" s="246"/>
      <c r="P2579" s="247"/>
      <c r="R2579" s="248"/>
      <c r="Y2579" s="249"/>
      <c r="Z2579" s="250"/>
      <c r="AB2579" s="251"/>
      <c r="AD2579" s="251"/>
      <c r="AF2579" s="251"/>
      <c r="AI2579" s="235"/>
      <c r="AN2579" s="245"/>
      <c r="AO2579" s="245"/>
      <c r="AP2579" s="245"/>
    </row>
    <row r="2580" spans="1:42" s="167" customFormat="1" thickTop="1" thickBot="1" x14ac:dyDescent="0.25">
      <c r="A2580" s="242"/>
      <c r="B2580" s="184"/>
      <c r="C2580" s="235"/>
      <c r="D2580" s="235"/>
      <c r="E2580" s="243"/>
      <c r="I2580" s="235"/>
      <c r="J2580" s="244"/>
      <c r="L2580" s="182"/>
      <c r="M2580" s="235"/>
      <c r="N2580" s="246"/>
      <c r="O2580" s="246"/>
      <c r="P2580" s="247"/>
      <c r="R2580" s="248"/>
      <c r="Y2580" s="249"/>
      <c r="Z2580" s="250"/>
      <c r="AB2580" s="251"/>
      <c r="AD2580" s="251"/>
      <c r="AF2580" s="251"/>
      <c r="AI2580" s="235"/>
      <c r="AN2580" s="245"/>
      <c r="AO2580" s="245"/>
      <c r="AP2580" s="245"/>
    </row>
    <row r="2581" spans="1:42" s="167" customFormat="1" thickTop="1" thickBot="1" x14ac:dyDescent="0.25">
      <c r="A2581" s="242"/>
      <c r="B2581" s="184"/>
      <c r="C2581" s="235"/>
      <c r="D2581" s="235"/>
      <c r="E2581" s="243"/>
      <c r="I2581" s="235"/>
      <c r="J2581" s="244"/>
      <c r="L2581" s="182"/>
      <c r="M2581" s="235"/>
      <c r="N2581" s="246"/>
      <c r="O2581" s="246"/>
      <c r="P2581" s="247"/>
      <c r="R2581" s="248"/>
      <c r="Y2581" s="249"/>
      <c r="Z2581" s="250"/>
      <c r="AB2581" s="251"/>
      <c r="AD2581" s="251"/>
      <c r="AF2581" s="251"/>
      <c r="AI2581" s="235"/>
      <c r="AN2581" s="245"/>
      <c r="AO2581" s="245"/>
      <c r="AP2581" s="245"/>
    </row>
    <row r="2582" spans="1:42" s="167" customFormat="1" thickTop="1" thickBot="1" x14ac:dyDescent="0.25">
      <c r="A2582" s="242"/>
      <c r="B2582" s="184"/>
      <c r="C2582" s="235"/>
      <c r="D2582" s="235"/>
      <c r="E2582" s="243"/>
      <c r="I2582" s="235"/>
      <c r="J2582" s="244"/>
      <c r="L2582" s="182"/>
      <c r="M2582" s="235"/>
      <c r="N2582" s="246"/>
      <c r="O2582" s="246"/>
      <c r="P2582" s="247"/>
      <c r="R2582" s="248"/>
      <c r="Y2582" s="249"/>
      <c r="Z2582" s="250"/>
      <c r="AB2582" s="251"/>
      <c r="AD2582" s="251"/>
      <c r="AF2582" s="251"/>
      <c r="AI2582" s="235"/>
      <c r="AN2582" s="245"/>
      <c r="AO2582" s="245"/>
      <c r="AP2582" s="245"/>
    </row>
    <row r="2583" spans="1:42" s="167" customFormat="1" thickTop="1" thickBot="1" x14ac:dyDescent="0.25">
      <c r="A2583" s="242"/>
      <c r="B2583" s="184"/>
      <c r="C2583" s="235"/>
      <c r="D2583" s="235"/>
      <c r="E2583" s="243"/>
      <c r="I2583" s="235"/>
      <c r="J2583" s="244"/>
      <c r="L2583" s="182"/>
      <c r="M2583" s="235"/>
      <c r="N2583" s="246"/>
      <c r="O2583" s="246"/>
      <c r="P2583" s="247"/>
      <c r="R2583" s="248"/>
      <c r="Y2583" s="249"/>
      <c r="Z2583" s="250"/>
      <c r="AB2583" s="251"/>
      <c r="AD2583" s="251"/>
      <c r="AF2583" s="251"/>
      <c r="AI2583" s="235"/>
      <c r="AN2583" s="245"/>
      <c r="AO2583" s="245"/>
      <c r="AP2583" s="245"/>
    </row>
    <row r="2584" spans="1:42" s="167" customFormat="1" thickTop="1" thickBot="1" x14ac:dyDescent="0.25">
      <c r="A2584" s="242"/>
      <c r="B2584" s="184"/>
      <c r="C2584" s="235"/>
      <c r="D2584" s="235"/>
      <c r="E2584" s="243"/>
      <c r="I2584" s="235"/>
      <c r="J2584" s="244"/>
      <c r="L2584" s="182"/>
      <c r="M2584" s="235"/>
      <c r="N2584" s="246"/>
      <c r="O2584" s="246"/>
      <c r="P2584" s="247"/>
      <c r="R2584" s="248"/>
      <c r="Y2584" s="249"/>
      <c r="Z2584" s="250"/>
      <c r="AB2584" s="251"/>
      <c r="AD2584" s="251"/>
      <c r="AF2584" s="251"/>
      <c r="AI2584" s="235"/>
      <c r="AN2584" s="245"/>
      <c r="AO2584" s="245"/>
      <c r="AP2584" s="245"/>
    </row>
    <row r="2585" spans="1:42" s="167" customFormat="1" thickTop="1" thickBot="1" x14ac:dyDescent="0.25">
      <c r="A2585" s="242"/>
      <c r="B2585" s="184"/>
      <c r="C2585" s="235"/>
      <c r="D2585" s="235"/>
      <c r="E2585" s="243"/>
      <c r="I2585" s="235"/>
      <c r="J2585" s="244"/>
      <c r="L2585" s="182"/>
      <c r="M2585" s="235"/>
      <c r="N2585" s="246"/>
      <c r="O2585" s="246"/>
      <c r="P2585" s="247"/>
      <c r="R2585" s="248"/>
      <c r="Y2585" s="249"/>
      <c r="Z2585" s="250"/>
      <c r="AB2585" s="251"/>
      <c r="AD2585" s="251"/>
      <c r="AF2585" s="251"/>
      <c r="AI2585" s="235"/>
      <c r="AN2585" s="245"/>
      <c r="AO2585" s="245"/>
      <c r="AP2585" s="245"/>
    </row>
    <row r="2586" spans="1:42" s="167" customFormat="1" thickTop="1" thickBot="1" x14ac:dyDescent="0.25">
      <c r="A2586" s="242"/>
      <c r="B2586" s="184"/>
      <c r="C2586" s="235"/>
      <c r="D2586" s="235"/>
      <c r="E2586" s="243"/>
      <c r="I2586" s="235"/>
      <c r="J2586" s="244"/>
      <c r="L2586" s="182"/>
      <c r="M2586" s="235"/>
      <c r="N2586" s="246"/>
      <c r="O2586" s="246"/>
      <c r="P2586" s="247"/>
      <c r="R2586" s="248"/>
      <c r="Y2586" s="249"/>
      <c r="Z2586" s="250"/>
      <c r="AB2586" s="251"/>
      <c r="AD2586" s="251"/>
      <c r="AF2586" s="251"/>
      <c r="AI2586" s="235"/>
      <c r="AN2586" s="245"/>
      <c r="AO2586" s="245"/>
      <c r="AP2586" s="245"/>
    </row>
    <row r="2587" spans="1:42" s="167" customFormat="1" thickTop="1" thickBot="1" x14ac:dyDescent="0.25">
      <c r="A2587" s="242"/>
      <c r="B2587" s="184"/>
      <c r="C2587" s="235"/>
      <c r="D2587" s="235"/>
      <c r="E2587" s="243"/>
      <c r="I2587" s="235"/>
      <c r="J2587" s="244"/>
      <c r="L2587" s="182"/>
      <c r="M2587" s="235"/>
      <c r="N2587" s="246"/>
      <c r="O2587" s="246"/>
      <c r="P2587" s="247"/>
      <c r="R2587" s="248"/>
      <c r="Y2587" s="249"/>
      <c r="Z2587" s="250"/>
      <c r="AB2587" s="251"/>
      <c r="AD2587" s="251"/>
      <c r="AF2587" s="251"/>
      <c r="AI2587" s="235"/>
      <c r="AN2587" s="245"/>
      <c r="AO2587" s="245"/>
      <c r="AP2587" s="245"/>
    </row>
    <row r="2588" spans="1:42" s="167" customFormat="1" thickTop="1" thickBot="1" x14ac:dyDescent="0.25">
      <c r="A2588" s="242"/>
      <c r="B2588" s="184"/>
      <c r="C2588" s="235"/>
      <c r="D2588" s="235"/>
      <c r="E2588" s="243"/>
      <c r="I2588" s="235"/>
      <c r="J2588" s="244"/>
      <c r="L2588" s="182"/>
      <c r="M2588" s="235"/>
      <c r="N2588" s="246"/>
      <c r="O2588" s="246"/>
      <c r="P2588" s="247"/>
      <c r="R2588" s="248"/>
      <c r="Y2588" s="249"/>
      <c r="Z2588" s="250"/>
      <c r="AB2588" s="251"/>
      <c r="AD2588" s="251"/>
      <c r="AF2588" s="251"/>
      <c r="AI2588" s="235"/>
      <c r="AN2588" s="245"/>
      <c r="AO2588" s="245"/>
      <c r="AP2588" s="245"/>
    </row>
    <row r="2589" spans="1:42" s="167" customFormat="1" thickTop="1" thickBot="1" x14ac:dyDescent="0.25">
      <c r="A2589" s="242"/>
      <c r="B2589" s="184"/>
      <c r="C2589" s="235"/>
      <c r="D2589" s="235"/>
      <c r="E2589" s="243"/>
      <c r="I2589" s="235"/>
      <c r="J2589" s="244"/>
      <c r="L2589" s="182"/>
      <c r="M2589" s="235"/>
      <c r="N2589" s="246"/>
      <c r="O2589" s="246"/>
      <c r="P2589" s="247"/>
      <c r="R2589" s="248"/>
      <c r="Y2589" s="249"/>
      <c r="Z2589" s="250"/>
      <c r="AB2589" s="251"/>
      <c r="AD2589" s="251"/>
      <c r="AF2589" s="251"/>
      <c r="AI2589" s="235"/>
      <c r="AN2589" s="245"/>
      <c r="AO2589" s="245"/>
      <c r="AP2589" s="245"/>
    </row>
    <row r="2590" spans="1:42" s="167" customFormat="1" thickTop="1" thickBot="1" x14ac:dyDescent="0.25">
      <c r="A2590" s="242"/>
      <c r="B2590" s="184"/>
      <c r="C2590" s="235"/>
      <c r="D2590" s="235"/>
      <c r="E2590" s="243"/>
      <c r="I2590" s="235"/>
      <c r="J2590" s="244"/>
      <c r="L2590" s="182"/>
      <c r="M2590" s="235"/>
      <c r="N2590" s="246"/>
      <c r="O2590" s="246"/>
      <c r="P2590" s="247"/>
      <c r="R2590" s="248"/>
      <c r="Y2590" s="249"/>
      <c r="Z2590" s="250"/>
      <c r="AB2590" s="251"/>
      <c r="AD2590" s="251"/>
      <c r="AF2590" s="251"/>
      <c r="AI2590" s="235"/>
      <c r="AN2590" s="245"/>
      <c r="AO2590" s="245"/>
      <c r="AP2590" s="245"/>
    </row>
    <row r="2591" spans="1:42" s="167" customFormat="1" thickTop="1" thickBot="1" x14ac:dyDescent="0.25">
      <c r="A2591" s="242"/>
      <c r="B2591" s="184"/>
      <c r="C2591" s="235"/>
      <c r="D2591" s="235"/>
      <c r="E2591" s="243"/>
      <c r="I2591" s="235"/>
      <c r="J2591" s="244"/>
      <c r="L2591" s="182"/>
      <c r="M2591" s="235"/>
      <c r="N2591" s="246"/>
      <c r="O2591" s="246"/>
      <c r="P2591" s="247"/>
      <c r="R2591" s="248"/>
      <c r="Y2591" s="249"/>
      <c r="Z2591" s="250"/>
      <c r="AB2591" s="251"/>
      <c r="AD2591" s="251"/>
      <c r="AF2591" s="251"/>
      <c r="AI2591" s="235"/>
      <c r="AN2591" s="245"/>
      <c r="AO2591" s="245"/>
      <c r="AP2591" s="245"/>
    </row>
    <row r="2592" spans="1:42" s="167" customFormat="1" thickTop="1" thickBot="1" x14ac:dyDescent="0.25">
      <c r="A2592" s="242"/>
      <c r="B2592" s="184"/>
      <c r="C2592" s="235"/>
      <c r="D2592" s="235"/>
      <c r="E2592" s="243"/>
      <c r="I2592" s="235"/>
      <c r="J2592" s="244"/>
      <c r="L2592" s="182"/>
      <c r="M2592" s="235"/>
      <c r="N2592" s="246"/>
      <c r="O2592" s="246"/>
      <c r="P2592" s="247"/>
      <c r="R2592" s="248"/>
      <c r="Y2592" s="249"/>
      <c r="Z2592" s="250"/>
      <c r="AB2592" s="251"/>
      <c r="AD2592" s="251"/>
      <c r="AF2592" s="251"/>
      <c r="AI2592" s="235"/>
      <c r="AN2592" s="245"/>
      <c r="AO2592" s="245"/>
      <c r="AP2592" s="245"/>
    </row>
    <row r="2593" spans="1:42" s="167" customFormat="1" thickTop="1" thickBot="1" x14ac:dyDescent="0.25">
      <c r="A2593" s="242"/>
      <c r="B2593" s="184"/>
      <c r="C2593" s="235"/>
      <c r="D2593" s="235"/>
      <c r="E2593" s="243"/>
      <c r="I2593" s="235"/>
      <c r="J2593" s="244"/>
      <c r="L2593" s="182"/>
      <c r="M2593" s="235"/>
      <c r="N2593" s="246"/>
      <c r="O2593" s="246"/>
      <c r="P2593" s="247"/>
      <c r="R2593" s="248"/>
      <c r="Y2593" s="249"/>
      <c r="Z2593" s="250"/>
      <c r="AB2593" s="251"/>
      <c r="AD2593" s="251"/>
      <c r="AF2593" s="251"/>
      <c r="AI2593" s="235"/>
      <c r="AN2593" s="245"/>
      <c r="AO2593" s="245"/>
      <c r="AP2593" s="245"/>
    </row>
    <row r="2594" spans="1:42" s="167" customFormat="1" thickTop="1" thickBot="1" x14ac:dyDescent="0.25">
      <c r="A2594" s="242"/>
      <c r="B2594" s="184"/>
      <c r="C2594" s="235"/>
      <c r="D2594" s="235"/>
      <c r="E2594" s="243"/>
      <c r="I2594" s="235"/>
      <c r="J2594" s="244"/>
      <c r="L2594" s="182"/>
      <c r="M2594" s="235"/>
      <c r="N2594" s="246"/>
      <c r="O2594" s="246"/>
      <c r="P2594" s="247"/>
      <c r="R2594" s="248"/>
      <c r="Y2594" s="249"/>
      <c r="Z2594" s="250"/>
      <c r="AB2594" s="251"/>
      <c r="AD2594" s="251"/>
      <c r="AF2594" s="251"/>
      <c r="AI2594" s="235"/>
      <c r="AN2594" s="245"/>
      <c r="AO2594" s="245"/>
      <c r="AP2594" s="245"/>
    </row>
    <row r="2595" spans="1:42" s="167" customFormat="1" thickTop="1" thickBot="1" x14ac:dyDescent="0.25">
      <c r="A2595" s="242"/>
      <c r="B2595" s="184"/>
      <c r="C2595" s="235"/>
      <c r="D2595" s="235"/>
      <c r="E2595" s="243"/>
      <c r="I2595" s="235"/>
      <c r="J2595" s="244"/>
      <c r="L2595" s="182"/>
      <c r="M2595" s="235"/>
      <c r="N2595" s="246"/>
      <c r="O2595" s="246"/>
      <c r="P2595" s="247"/>
      <c r="R2595" s="248"/>
      <c r="Y2595" s="249"/>
      <c r="Z2595" s="250"/>
      <c r="AB2595" s="251"/>
      <c r="AD2595" s="251"/>
      <c r="AF2595" s="251"/>
      <c r="AI2595" s="235"/>
      <c r="AN2595" s="245"/>
      <c r="AO2595" s="245"/>
      <c r="AP2595" s="245"/>
    </row>
    <row r="2596" spans="1:42" s="167" customFormat="1" thickTop="1" thickBot="1" x14ac:dyDescent="0.25">
      <c r="A2596" s="242"/>
      <c r="B2596" s="184"/>
      <c r="C2596" s="235"/>
      <c r="D2596" s="235"/>
      <c r="E2596" s="243"/>
      <c r="I2596" s="235"/>
      <c r="J2596" s="244"/>
      <c r="L2596" s="182"/>
      <c r="M2596" s="235"/>
      <c r="N2596" s="246"/>
      <c r="O2596" s="246"/>
      <c r="P2596" s="247"/>
      <c r="R2596" s="248"/>
      <c r="Y2596" s="249"/>
      <c r="Z2596" s="250"/>
      <c r="AB2596" s="251"/>
      <c r="AD2596" s="251"/>
      <c r="AF2596" s="251"/>
      <c r="AI2596" s="235"/>
      <c r="AN2596" s="245"/>
      <c r="AO2596" s="245"/>
      <c r="AP2596" s="245"/>
    </row>
    <row r="2597" spans="1:42" s="167" customFormat="1" thickTop="1" thickBot="1" x14ac:dyDescent="0.25">
      <c r="A2597" s="242"/>
      <c r="B2597" s="184"/>
      <c r="C2597" s="235"/>
      <c r="D2597" s="235"/>
      <c r="E2597" s="243"/>
      <c r="I2597" s="235"/>
      <c r="J2597" s="244"/>
      <c r="L2597" s="182"/>
      <c r="M2597" s="235"/>
      <c r="N2597" s="246"/>
      <c r="O2597" s="246"/>
      <c r="P2597" s="247"/>
      <c r="R2597" s="248"/>
      <c r="Y2597" s="249"/>
      <c r="Z2597" s="250"/>
      <c r="AB2597" s="251"/>
      <c r="AD2597" s="251"/>
      <c r="AF2597" s="251"/>
      <c r="AI2597" s="235"/>
      <c r="AN2597" s="245"/>
      <c r="AO2597" s="245"/>
      <c r="AP2597" s="245"/>
    </row>
    <row r="2598" spans="1:42" s="167" customFormat="1" thickTop="1" thickBot="1" x14ac:dyDescent="0.25">
      <c r="A2598" s="242"/>
      <c r="B2598" s="184"/>
      <c r="C2598" s="235"/>
      <c r="D2598" s="235"/>
      <c r="E2598" s="243"/>
      <c r="I2598" s="235"/>
      <c r="J2598" s="244"/>
      <c r="L2598" s="182"/>
      <c r="M2598" s="235"/>
      <c r="N2598" s="246"/>
      <c r="O2598" s="246"/>
      <c r="P2598" s="247"/>
      <c r="R2598" s="248"/>
      <c r="Y2598" s="249"/>
      <c r="Z2598" s="250"/>
      <c r="AB2598" s="251"/>
      <c r="AD2598" s="251"/>
      <c r="AF2598" s="251"/>
      <c r="AI2598" s="235"/>
      <c r="AN2598" s="245"/>
      <c r="AO2598" s="245"/>
      <c r="AP2598" s="245"/>
    </row>
    <row r="2599" spans="1:42" s="167" customFormat="1" thickTop="1" thickBot="1" x14ac:dyDescent="0.25">
      <c r="A2599" s="242"/>
      <c r="B2599" s="184"/>
      <c r="C2599" s="235"/>
      <c r="D2599" s="235"/>
      <c r="E2599" s="243"/>
      <c r="I2599" s="235"/>
      <c r="J2599" s="244"/>
      <c r="L2599" s="182"/>
      <c r="M2599" s="235"/>
      <c r="N2599" s="246"/>
      <c r="O2599" s="246"/>
      <c r="P2599" s="247"/>
      <c r="R2599" s="248"/>
      <c r="Y2599" s="249"/>
      <c r="Z2599" s="250"/>
      <c r="AB2599" s="251"/>
      <c r="AD2599" s="251"/>
      <c r="AF2599" s="251"/>
      <c r="AI2599" s="235"/>
      <c r="AN2599" s="245"/>
      <c r="AO2599" s="245"/>
      <c r="AP2599" s="245"/>
    </row>
    <row r="2600" spans="1:42" s="167" customFormat="1" thickTop="1" thickBot="1" x14ac:dyDescent="0.25">
      <c r="A2600" s="242"/>
      <c r="B2600" s="184"/>
      <c r="C2600" s="235"/>
      <c r="D2600" s="235"/>
      <c r="E2600" s="243"/>
      <c r="I2600" s="235"/>
      <c r="J2600" s="244"/>
      <c r="L2600" s="182"/>
      <c r="M2600" s="235"/>
      <c r="N2600" s="246"/>
      <c r="O2600" s="246"/>
      <c r="P2600" s="247"/>
      <c r="R2600" s="248"/>
      <c r="Y2600" s="249"/>
      <c r="Z2600" s="250"/>
      <c r="AB2600" s="251"/>
      <c r="AD2600" s="251"/>
      <c r="AF2600" s="251"/>
      <c r="AI2600" s="235"/>
      <c r="AN2600" s="245"/>
      <c r="AO2600" s="245"/>
      <c r="AP2600" s="245"/>
    </row>
    <row r="2601" spans="1:42" s="167" customFormat="1" thickTop="1" thickBot="1" x14ac:dyDescent="0.25">
      <c r="A2601" s="242"/>
      <c r="B2601" s="184"/>
      <c r="C2601" s="235"/>
      <c r="D2601" s="235"/>
      <c r="E2601" s="243"/>
      <c r="I2601" s="235"/>
      <c r="J2601" s="244"/>
      <c r="L2601" s="182"/>
      <c r="M2601" s="235"/>
      <c r="N2601" s="246"/>
      <c r="O2601" s="246"/>
      <c r="P2601" s="247"/>
      <c r="R2601" s="248"/>
      <c r="Y2601" s="249"/>
      <c r="Z2601" s="250"/>
      <c r="AB2601" s="251"/>
      <c r="AD2601" s="251"/>
      <c r="AF2601" s="251"/>
      <c r="AI2601" s="235"/>
      <c r="AN2601" s="245"/>
      <c r="AO2601" s="245"/>
      <c r="AP2601" s="245"/>
    </row>
    <row r="2602" spans="1:42" s="167" customFormat="1" thickTop="1" thickBot="1" x14ac:dyDescent="0.25">
      <c r="A2602" s="242"/>
      <c r="B2602" s="184"/>
      <c r="C2602" s="235"/>
      <c r="D2602" s="235"/>
      <c r="E2602" s="243"/>
      <c r="I2602" s="235"/>
      <c r="J2602" s="244"/>
      <c r="L2602" s="182"/>
      <c r="M2602" s="235"/>
      <c r="N2602" s="246"/>
      <c r="O2602" s="246"/>
      <c r="P2602" s="247"/>
      <c r="R2602" s="248"/>
      <c r="Y2602" s="249"/>
      <c r="Z2602" s="250"/>
      <c r="AB2602" s="251"/>
      <c r="AD2602" s="251"/>
      <c r="AF2602" s="251"/>
      <c r="AI2602" s="235"/>
      <c r="AN2602" s="245"/>
      <c r="AO2602" s="245"/>
      <c r="AP2602" s="245"/>
    </row>
    <row r="2603" spans="1:42" s="167" customFormat="1" thickTop="1" thickBot="1" x14ac:dyDescent="0.25">
      <c r="A2603" s="242"/>
      <c r="B2603" s="184"/>
      <c r="C2603" s="235"/>
      <c r="D2603" s="235"/>
      <c r="E2603" s="243"/>
      <c r="I2603" s="235"/>
      <c r="J2603" s="244"/>
      <c r="L2603" s="182"/>
      <c r="M2603" s="235"/>
      <c r="N2603" s="246"/>
      <c r="O2603" s="246"/>
      <c r="P2603" s="247"/>
      <c r="R2603" s="248"/>
      <c r="Y2603" s="249"/>
      <c r="Z2603" s="250"/>
      <c r="AB2603" s="251"/>
      <c r="AD2603" s="251"/>
      <c r="AF2603" s="251"/>
      <c r="AI2603" s="235"/>
      <c r="AN2603" s="245"/>
      <c r="AO2603" s="245"/>
      <c r="AP2603" s="245"/>
    </row>
    <row r="2604" spans="1:42" s="167" customFormat="1" thickTop="1" thickBot="1" x14ac:dyDescent="0.25">
      <c r="A2604" s="242"/>
      <c r="B2604" s="184"/>
      <c r="C2604" s="235"/>
      <c r="D2604" s="235"/>
      <c r="E2604" s="243"/>
      <c r="I2604" s="235"/>
      <c r="J2604" s="244"/>
      <c r="L2604" s="182"/>
      <c r="M2604" s="235"/>
      <c r="N2604" s="246"/>
      <c r="O2604" s="246"/>
      <c r="P2604" s="247"/>
      <c r="R2604" s="248"/>
      <c r="Y2604" s="249"/>
      <c r="Z2604" s="250"/>
      <c r="AB2604" s="251"/>
      <c r="AD2604" s="251"/>
      <c r="AF2604" s="251"/>
      <c r="AI2604" s="235"/>
      <c r="AN2604" s="245"/>
      <c r="AO2604" s="245"/>
      <c r="AP2604" s="245"/>
    </row>
    <row r="2605" spans="1:42" s="167" customFormat="1" thickTop="1" thickBot="1" x14ac:dyDescent="0.25">
      <c r="A2605" s="242"/>
      <c r="B2605" s="184"/>
      <c r="C2605" s="235"/>
      <c r="D2605" s="235"/>
      <c r="E2605" s="243"/>
      <c r="I2605" s="235"/>
      <c r="J2605" s="244"/>
      <c r="L2605" s="182"/>
      <c r="M2605" s="235"/>
      <c r="N2605" s="246"/>
      <c r="O2605" s="246"/>
      <c r="P2605" s="247"/>
      <c r="R2605" s="248"/>
      <c r="Y2605" s="249"/>
      <c r="Z2605" s="250"/>
      <c r="AB2605" s="251"/>
      <c r="AD2605" s="251"/>
      <c r="AF2605" s="251"/>
      <c r="AI2605" s="235"/>
      <c r="AN2605" s="245"/>
      <c r="AO2605" s="245"/>
      <c r="AP2605" s="245"/>
    </row>
    <row r="2606" spans="1:42" s="167" customFormat="1" thickTop="1" thickBot="1" x14ac:dyDescent="0.25">
      <c r="A2606" s="242"/>
      <c r="B2606" s="184"/>
      <c r="C2606" s="235"/>
      <c r="D2606" s="235"/>
      <c r="E2606" s="243"/>
      <c r="I2606" s="235"/>
      <c r="J2606" s="244"/>
      <c r="L2606" s="182"/>
      <c r="M2606" s="235"/>
      <c r="N2606" s="246"/>
      <c r="O2606" s="246"/>
      <c r="P2606" s="247"/>
      <c r="R2606" s="248"/>
      <c r="Y2606" s="249"/>
      <c r="Z2606" s="250"/>
      <c r="AB2606" s="251"/>
      <c r="AD2606" s="251"/>
      <c r="AF2606" s="251"/>
      <c r="AI2606" s="235"/>
      <c r="AN2606" s="245"/>
      <c r="AO2606" s="245"/>
      <c r="AP2606" s="245"/>
    </row>
    <row r="2607" spans="1:42" s="167" customFormat="1" thickTop="1" thickBot="1" x14ac:dyDescent="0.25">
      <c r="A2607" s="242"/>
      <c r="B2607" s="184"/>
      <c r="C2607" s="235"/>
      <c r="D2607" s="235"/>
      <c r="E2607" s="243"/>
      <c r="I2607" s="235"/>
      <c r="J2607" s="244"/>
      <c r="L2607" s="182"/>
      <c r="M2607" s="235"/>
      <c r="N2607" s="246"/>
      <c r="O2607" s="246"/>
      <c r="P2607" s="247"/>
      <c r="R2607" s="248"/>
      <c r="Y2607" s="249"/>
      <c r="Z2607" s="250"/>
      <c r="AB2607" s="251"/>
      <c r="AD2607" s="251"/>
      <c r="AF2607" s="251"/>
      <c r="AI2607" s="235"/>
      <c r="AN2607" s="245"/>
      <c r="AO2607" s="245"/>
      <c r="AP2607" s="245"/>
    </row>
    <row r="2608" spans="1:42" s="167" customFormat="1" thickTop="1" thickBot="1" x14ac:dyDescent="0.25">
      <c r="A2608" s="242"/>
      <c r="B2608" s="184"/>
      <c r="C2608" s="235"/>
      <c r="D2608" s="235"/>
      <c r="E2608" s="243"/>
      <c r="I2608" s="235"/>
      <c r="J2608" s="244"/>
      <c r="L2608" s="182"/>
      <c r="M2608" s="235"/>
      <c r="N2608" s="246"/>
      <c r="O2608" s="246"/>
      <c r="P2608" s="247"/>
      <c r="R2608" s="248"/>
      <c r="Y2608" s="249"/>
      <c r="Z2608" s="250"/>
      <c r="AB2608" s="251"/>
      <c r="AD2608" s="251"/>
      <c r="AF2608" s="251"/>
      <c r="AI2608" s="235"/>
      <c r="AN2608" s="245"/>
      <c r="AO2608" s="245"/>
      <c r="AP2608" s="245"/>
    </row>
    <row r="2609" spans="1:42" s="167" customFormat="1" thickTop="1" thickBot="1" x14ac:dyDescent="0.25">
      <c r="A2609" s="242"/>
      <c r="B2609" s="184"/>
      <c r="C2609" s="235"/>
      <c r="D2609" s="235"/>
      <c r="E2609" s="243"/>
      <c r="I2609" s="235"/>
      <c r="J2609" s="244"/>
      <c r="L2609" s="182"/>
      <c r="M2609" s="235"/>
      <c r="N2609" s="246"/>
      <c r="O2609" s="246"/>
      <c r="P2609" s="247"/>
      <c r="R2609" s="248"/>
      <c r="Y2609" s="249"/>
      <c r="Z2609" s="250"/>
      <c r="AB2609" s="251"/>
      <c r="AD2609" s="251"/>
      <c r="AF2609" s="251"/>
      <c r="AI2609" s="235"/>
      <c r="AN2609" s="245"/>
      <c r="AO2609" s="245"/>
      <c r="AP2609" s="245"/>
    </row>
    <row r="2610" spans="1:42" s="167" customFormat="1" thickTop="1" thickBot="1" x14ac:dyDescent="0.25">
      <c r="A2610" s="242"/>
      <c r="B2610" s="184"/>
      <c r="C2610" s="235"/>
      <c r="D2610" s="235"/>
      <c r="E2610" s="243"/>
      <c r="I2610" s="235"/>
      <c r="J2610" s="244"/>
      <c r="L2610" s="182"/>
      <c r="M2610" s="235"/>
      <c r="N2610" s="246"/>
      <c r="O2610" s="246"/>
      <c r="P2610" s="247"/>
      <c r="R2610" s="248"/>
      <c r="Y2610" s="249"/>
      <c r="Z2610" s="250"/>
      <c r="AB2610" s="251"/>
      <c r="AD2610" s="251"/>
      <c r="AF2610" s="251"/>
      <c r="AI2610" s="235"/>
      <c r="AN2610" s="245"/>
      <c r="AO2610" s="245"/>
      <c r="AP2610" s="245"/>
    </row>
    <row r="2611" spans="1:42" s="167" customFormat="1" thickTop="1" thickBot="1" x14ac:dyDescent="0.25">
      <c r="A2611" s="242"/>
      <c r="B2611" s="184"/>
      <c r="C2611" s="235"/>
      <c r="D2611" s="235"/>
      <c r="E2611" s="243"/>
      <c r="I2611" s="235"/>
      <c r="J2611" s="244"/>
      <c r="L2611" s="182"/>
      <c r="M2611" s="235"/>
      <c r="N2611" s="246"/>
      <c r="O2611" s="246"/>
      <c r="P2611" s="247"/>
      <c r="R2611" s="248"/>
      <c r="Y2611" s="249"/>
      <c r="Z2611" s="250"/>
      <c r="AB2611" s="251"/>
      <c r="AD2611" s="251"/>
      <c r="AF2611" s="251"/>
      <c r="AI2611" s="235"/>
      <c r="AN2611" s="245"/>
      <c r="AO2611" s="245"/>
      <c r="AP2611" s="245"/>
    </row>
    <row r="2612" spans="1:42" s="167" customFormat="1" thickTop="1" thickBot="1" x14ac:dyDescent="0.25">
      <c r="A2612" s="242"/>
      <c r="B2612" s="184"/>
      <c r="C2612" s="235"/>
      <c r="D2612" s="235"/>
      <c r="E2612" s="243"/>
      <c r="I2612" s="235"/>
      <c r="J2612" s="244"/>
      <c r="L2612" s="182"/>
      <c r="M2612" s="235"/>
      <c r="N2612" s="246"/>
      <c r="O2612" s="246"/>
      <c r="P2612" s="247"/>
      <c r="R2612" s="248"/>
      <c r="Y2612" s="249"/>
      <c r="Z2612" s="250"/>
      <c r="AB2612" s="251"/>
      <c r="AD2612" s="251"/>
      <c r="AF2612" s="251"/>
      <c r="AI2612" s="235"/>
      <c r="AN2612" s="245"/>
      <c r="AO2612" s="245"/>
      <c r="AP2612" s="245"/>
    </row>
    <row r="2613" spans="1:42" s="167" customFormat="1" thickTop="1" thickBot="1" x14ac:dyDescent="0.25">
      <c r="A2613" s="242"/>
      <c r="B2613" s="184"/>
      <c r="C2613" s="235"/>
      <c r="D2613" s="235"/>
      <c r="E2613" s="243"/>
      <c r="I2613" s="235"/>
      <c r="J2613" s="244"/>
      <c r="L2613" s="182"/>
      <c r="M2613" s="235"/>
      <c r="N2613" s="246"/>
      <c r="O2613" s="246"/>
      <c r="P2613" s="247"/>
      <c r="R2613" s="248"/>
      <c r="Y2613" s="249"/>
      <c r="Z2613" s="250"/>
      <c r="AB2613" s="251"/>
      <c r="AD2613" s="251"/>
      <c r="AF2613" s="251"/>
      <c r="AI2613" s="235"/>
      <c r="AN2613" s="245"/>
      <c r="AO2613" s="245"/>
      <c r="AP2613" s="245"/>
    </row>
    <row r="2614" spans="1:42" s="167" customFormat="1" thickTop="1" thickBot="1" x14ac:dyDescent="0.25">
      <c r="A2614" s="242"/>
      <c r="B2614" s="184"/>
      <c r="C2614" s="235"/>
      <c r="D2614" s="235"/>
      <c r="E2614" s="243"/>
      <c r="I2614" s="235"/>
      <c r="J2614" s="244"/>
      <c r="L2614" s="182"/>
      <c r="M2614" s="235"/>
      <c r="N2614" s="246"/>
      <c r="O2614" s="246"/>
      <c r="P2614" s="247"/>
      <c r="R2614" s="248"/>
      <c r="Y2614" s="249"/>
      <c r="Z2614" s="250"/>
      <c r="AB2614" s="251"/>
      <c r="AD2614" s="251"/>
      <c r="AF2614" s="251"/>
      <c r="AI2614" s="235"/>
      <c r="AN2614" s="245"/>
      <c r="AO2614" s="245"/>
      <c r="AP2614" s="245"/>
    </row>
    <row r="2615" spans="1:42" s="167" customFormat="1" thickTop="1" thickBot="1" x14ac:dyDescent="0.25">
      <c r="A2615" s="242"/>
      <c r="B2615" s="184"/>
      <c r="C2615" s="235"/>
      <c r="D2615" s="235"/>
      <c r="E2615" s="243"/>
      <c r="I2615" s="235"/>
      <c r="J2615" s="244"/>
      <c r="L2615" s="182"/>
      <c r="M2615" s="235"/>
      <c r="N2615" s="246"/>
      <c r="O2615" s="246"/>
      <c r="P2615" s="247"/>
      <c r="R2615" s="248"/>
      <c r="Y2615" s="249"/>
      <c r="Z2615" s="250"/>
      <c r="AB2615" s="251"/>
      <c r="AD2615" s="251"/>
      <c r="AF2615" s="251"/>
      <c r="AI2615" s="235"/>
      <c r="AN2615" s="245"/>
      <c r="AO2615" s="245"/>
      <c r="AP2615" s="245"/>
    </row>
    <row r="2616" spans="1:42" s="167" customFormat="1" thickTop="1" thickBot="1" x14ac:dyDescent="0.25">
      <c r="A2616" s="242"/>
      <c r="B2616" s="184"/>
      <c r="C2616" s="235"/>
      <c r="D2616" s="235"/>
      <c r="E2616" s="243"/>
      <c r="I2616" s="235"/>
      <c r="J2616" s="244"/>
      <c r="L2616" s="182"/>
      <c r="M2616" s="235"/>
      <c r="N2616" s="246"/>
      <c r="O2616" s="246"/>
      <c r="P2616" s="247"/>
      <c r="R2616" s="248"/>
      <c r="Y2616" s="249"/>
      <c r="Z2616" s="250"/>
      <c r="AB2616" s="251"/>
      <c r="AD2616" s="251"/>
      <c r="AF2616" s="251"/>
      <c r="AI2616" s="235"/>
      <c r="AN2616" s="245"/>
      <c r="AO2616" s="245"/>
      <c r="AP2616" s="245"/>
    </row>
    <row r="2617" spans="1:42" s="167" customFormat="1" thickTop="1" thickBot="1" x14ac:dyDescent="0.25">
      <c r="A2617" s="242"/>
      <c r="B2617" s="184"/>
      <c r="C2617" s="235"/>
      <c r="D2617" s="235"/>
      <c r="E2617" s="243"/>
      <c r="I2617" s="235"/>
      <c r="J2617" s="244"/>
      <c r="L2617" s="182"/>
      <c r="M2617" s="235"/>
      <c r="N2617" s="246"/>
      <c r="O2617" s="246"/>
      <c r="P2617" s="247"/>
      <c r="R2617" s="248"/>
      <c r="Y2617" s="249"/>
      <c r="Z2617" s="250"/>
      <c r="AB2617" s="251"/>
      <c r="AD2617" s="251"/>
      <c r="AF2617" s="251"/>
      <c r="AI2617" s="235"/>
      <c r="AN2617" s="245"/>
      <c r="AO2617" s="245"/>
      <c r="AP2617" s="245"/>
    </row>
    <row r="2618" spans="1:42" s="167" customFormat="1" thickTop="1" thickBot="1" x14ac:dyDescent="0.25">
      <c r="A2618" s="242"/>
      <c r="B2618" s="184"/>
      <c r="C2618" s="235"/>
      <c r="D2618" s="235"/>
      <c r="E2618" s="243"/>
      <c r="I2618" s="235"/>
      <c r="J2618" s="244"/>
      <c r="L2618" s="182"/>
      <c r="M2618" s="235"/>
      <c r="N2618" s="246"/>
      <c r="O2618" s="246"/>
      <c r="P2618" s="247"/>
      <c r="R2618" s="248"/>
      <c r="Y2618" s="249"/>
      <c r="Z2618" s="250"/>
      <c r="AB2618" s="251"/>
      <c r="AD2618" s="251"/>
      <c r="AF2618" s="251"/>
      <c r="AI2618" s="235"/>
      <c r="AN2618" s="245"/>
      <c r="AO2618" s="245"/>
      <c r="AP2618" s="245"/>
    </row>
    <row r="2619" spans="1:42" s="167" customFormat="1" thickTop="1" thickBot="1" x14ac:dyDescent="0.25">
      <c r="A2619" s="242"/>
      <c r="B2619" s="184"/>
      <c r="C2619" s="235"/>
      <c r="D2619" s="235"/>
      <c r="E2619" s="243"/>
      <c r="I2619" s="235"/>
      <c r="J2619" s="244"/>
      <c r="L2619" s="182"/>
      <c r="M2619" s="235"/>
      <c r="N2619" s="246"/>
      <c r="O2619" s="246"/>
      <c r="P2619" s="247"/>
      <c r="R2619" s="248"/>
      <c r="Y2619" s="249"/>
      <c r="Z2619" s="250"/>
      <c r="AB2619" s="251"/>
      <c r="AD2619" s="251"/>
      <c r="AF2619" s="251"/>
      <c r="AI2619" s="235"/>
      <c r="AN2619" s="245"/>
      <c r="AO2619" s="245"/>
      <c r="AP2619" s="245"/>
    </row>
    <row r="2620" spans="1:42" s="167" customFormat="1" thickTop="1" thickBot="1" x14ac:dyDescent="0.25">
      <c r="A2620" s="242"/>
      <c r="B2620" s="184"/>
      <c r="C2620" s="235"/>
      <c r="D2620" s="235"/>
      <c r="E2620" s="243"/>
      <c r="I2620" s="235"/>
      <c r="J2620" s="244"/>
      <c r="L2620" s="182"/>
      <c r="M2620" s="235"/>
      <c r="N2620" s="246"/>
      <c r="O2620" s="246"/>
      <c r="P2620" s="247"/>
      <c r="R2620" s="248"/>
      <c r="Y2620" s="249"/>
      <c r="Z2620" s="250"/>
      <c r="AB2620" s="251"/>
      <c r="AD2620" s="251"/>
      <c r="AF2620" s="251"/>
      <c r="AI2620" s="235"/>
      <c r="AN2620" s="245"/>
      <c r="AO2620" s="245"/>
      <c r="AP2620" s="245"/>
    </row>
    <row r="2621" spans="1:42" s="167" customFormat="1" thickTop="1" thickBot="1" x14ac:dyDescent="0.25">
      <c r="A2621" s="242"/>
      <c r="B2621" s="184"/>
      <c r="C2621" s="235"/>
      <c r="D2621" s="235"/>
      <c r="E2621" s="243"/>
      <c r="I2621" s="235"/>
      <c r="J2621" s="244"/>
      <c r="L2621" s="182"/>
      <c r="M2621" s="235"/>
      <c r="N2621" s="246"/>
      <c r="O2621" s="246"/>
      <c r="P2621" s="247"/>
      <c r="R2621" s="248"/>
      <c r="Y2621" s="249"/>
      <c r="Z2621" s="250"/>
      <c r="AB2621" s="251"/>
      <c r="AD2621" s="251"/>
      <c r="AF2621" s="251"/>
      <c r="AI2621" s="235"/>
      <c r="AN2621" s="245"/>
      <c r="AO2621" s="245"/>
      <c r="AP2621" s="245"/>
    </row>
    <row r="2622" spans="1:42" s="167" customFormat="1" thickTop="1" thickBot="1" x14ac:dyDescent="0.25">
      <c r="A2622" s="242"/>
      <c r="B2622" s="184"/>
      <c r="C2622" s="235"/>
      <c r="D2622" s="235"/>
      <c r="E2622" s="243"/>
      <c r="I2622" s="235"/>
      <c r="J2622" s="244"/>
      <c r="L2622" s="182"/>
      <c r="M2622" s="235"/>
      <c r="N2622" s="246"/>
      <c r="O2622" s="246"/>
      <c r="P2622" s="247"/>
      <c r="R2622" s="248"/>
      <c r="Y2622" s="249"/>
      <c r="Z2622" s="250"/>
      <c r="AB2622" s="251"/>
      <c r="AD2622" s="251"/>
      <c r="AF2622" s="251"/>
      <c r="AI2622" s="235"/>
      <c r="AN2622" s="245"/>
      <c r="AO2622" s="245"/>
      <c r="AP2622" s="245"/>
    </row>
    <row r="2623" spans="1:42" s="167" customFormat="1" thickTop="1" thickBot="1" x14ac:dyDescent="0.25">
      <c r="A2623" s="242"/>
      <c r="B2623" s="184"/>
      <c r="C2623" s="235"/>
      <c r="D2623" s="235"/>
      <c r="E2623" s="243"/>
      <c r="I2623" s="235"/>
      <c r="J2623" s="244"/>
      <c r="L2623" s="182"/>
      <c r="M2623" s="235"/>
      <c r="N2623" s="246"/>
      <c r="O2623" s="246"/>
      <c r="P2623" s="247"/>
      <c r="R2623" s="248"/>
      <c r="Y2623" s="249"/>
      <c r="Z2623" s="250"/>
      <c r="AB2623" s="251"/>
      <c r="AD2623" s="251"/>
      <c r="AF2623" s="251"/>
      <c r="AI2623" s="235"/>
      <c r="AN2623" s="245"/>
      <c r="AO2623" s="245"/>
      <c r="AP2623" s="245"/>
    </row>
    <row r="2624" spans="1:42" s="167" customFormat="1" thickTop="1" thickBot="1" x14ac:dyDescent="0.25">
      <c r="A2624" s="242"/>
      <c r="B2624" s="184"/>
      <c r="C2624" s="235"/>
      <c r="D2624" s="235"/>
      <c r="E2624" s="243"/>
      <c r="I2624" s="235"/>
      <c r="J2624" s="244"/>
      <c r="L2624" s="182"/>
      <c r="M2624" s="235"/>
      <c r="N2624" s="246"/>
      <c r="O2624" s="246"/>
      <c r="P2624" s="247"/>
      <c r="R2624" s="248"/>
      <c r="Y2624" s="249"/>
      <c r="Z2624" s="250"/>
      <c r="AB2624" s="251"/>
      <c r="AD2624" s="251"/>
      <c r="AF2624" s="251"/>
      <c r="AI2624" s="235"/>
      <c r="AN2624" s="245"/>
      <c r="AO2624" s="245"/>
      <c r="AP2624" s="245"/>
    </row>
    <row r="2625" spans="1:42" s="167" customFormat="1" thickTop="1" thickBot="1" x14ac:dyDescent="0.25">
      <c r="A2625" s="242"/>
      <c r="B2625" s="184"/>
      <c r="C2625" s="235"/>
      <c r="D2625" s="235"/>
      <c r="E2625" s="243"/>
      <c r="I2625" s="235"/>
      <c r="J2625" s="244"/>
      <c r="L2625" s="182"/>
      <c r="M2625" s="235"/>
      <c r="N2625" s="246"/>
      <c r="O2625" s="246"/>
      <c r="P2625" s="247"/>
      <c r="R2625" s="248"/>
      <c r="Y2625" s="249"/>
      <c r="Z2625" s="250"/>
      <c r="AB2625" s="251"/>
      <c r="AD2625" s="251"/>
      <c r="AF2625" s="251"/>
      <c r="AI2625" s="235"/>
      <c r="AN2625" s="245"/>
      <c r="AO2625" s="245"/>
      <c r="AP2625" s="245"/>
    </row>
    <row r="2626" spans="1:42" s="167" customFormat="1" thickTop="1" thickBot="1" x14ac:dyDescent="0.25">
      <c r="A2626" s="242"/>
      <c r="B2626" s="184"/>
      <c r="C2626" s="235"/>
      <c r="D2626" s="235"/>
      <c r="E2626" s="243"/>
      <c r="I2626" s="235"/>
      <c r="J2626" s="244"/>
      <c r="L2626" s="182"/>
      <c r="M2626" s="235"/>
      <c r="N2626" s="246"/>
      <c r="O2626" s="246"/>
      <c r="P2626" s="247"/>
      <c r="R2626" s="248"/>
      <c r="Y2626" s="249"/>
      <c r="Z2626" s="250"/>
      <c r="AB2626" s="251"/>
      <c r="AD2626" s="251"/>
      <c r="AF2626" s="251"/>
      <c r="AI2626" s="235"/>
      <c r="AN2626" s="245"/>
      <c r="AO2626" s="245"/>
      <c r="AP2626" s="245"/>
    </row>
    <row r="2627" spans="1:42" s="167" customFormat="1" thickTop="1" thickBot="1" x14ac:dyDescent="0.25">
      <c r="A2627" s="242"/>
      <c r="B2627" s="184"/>
      <c r="C2627" s="235"/>
      <c r="D2627" s="235"/>
      <c r="E2627" s="243"/>
      <c r="I2627" s="235"/>
      <c r="J2627" s="244"/>
      <c r="L2627" s="182"/>
      <c r="M2627" s="235"/>
      <c r="N2627" s="246"/>
      <c r="O2627" s="246"/>
      <c r="P2627" s="247"/>
      <c r="R2627" s="248"/>
      <c r="Y2627" s="249"/>
      <c r="Z2627" s="250"/>
      <c r="AB2627" s="251"/>
      <c r="AD2627" s="251"/>
      <c r="AF2627" s="251"/>
      <c r="AI2627" s="235"/>
      <c r="AN2627" s="245"/>
      <c r="AO2627" s="245"/>
      <c r="AP2627" s="245"/>
    </row>
    <row r="2628" spans="1:42" s="167" customFormat="1" thickTop="1" thickBot="1" x14ac:dyDescent="0.25">
      <c r="A2628" s="242"/>
      <c r="B2628" s="184"/>
      <c r="C2628" s="235"/>
      <c r="D2628" s="235"/>
      <c r="E2628" s="243"/>
      <c r="I2628" s="235"/>
      <c r="J2628" s="244"/>
      <c r="L2628" s="182"/>
      <c r="M2628" s="235"/>
      <c r="N2628" s="246"/>
      <c r="O2628" s="246"/>
      <c r="P2628" s="247"/>
      <c r="R2628" s="248"/>
      <c r="Y2628" s="249"/>
      <c r="Z2628" s="250"/>
      <c r="AB2628" s="251"/>
      <c r="AD2628" s="251"/>
      <c r="AF2628" s="251"/>
      <c r="AI2628" s="235"/>
      <c r="AN2628" s="245"/>
      <c r="AO2628" s="245"/>
      <c r="AP2628" s="245"/>
    </row>
    <row r="2629" spans="1:42" s="167" customFormat="1" thickTop="1" thickBot="1" x14ac:dyDescent="0.25">
      <c r="A2629" s="242"/>
      <c r="B2629" s="184"/>
      <c r="C2629" s="235"/>
      <c r="D2629" s="235"/>
      <c r="E2629" s="243"/>
      <c r="I2629" s="235"/>
      <c r="J2629" s="244"/>
      <c r="L2629" s="182"/>
      <c r="M2629" s="235"/>
      <c r="N2629" s="246"/>
      <c r="O2629" s="246"/>
      <c r="P2629" s="247"/>
      <c r="R2629" s="248"/>
      <c r="Y2629" s="249"/>
      <c r="Z2629" s="250"/>
      <c r="AB2629" s="251"/>
      <c r="AD2629" s="251"/>
      <c r="AF2629" s="251"/>
      <c r="AI2629" s="235"/>
      <c r="AN2629" s="245"/>
      <c r="AO2629" s="245"/>
      <c r="AP2629" s="245"/>
    </row>
    <row r="2630" spans="1:42" s="167" customFormat="1" thickTop="1" thickBot="1" x14ac:dyDescent="0.25">
      <c r="A2630" s="242"/>
      <c r="B2630" s="184"/>
      <c r="C2630" s="235"/>
      <c r="D2630" s="235"/>
      <c r="E2630" s="243"/>
      <c r="I2630" s="235"/>
      <c r="J2630" s="244"/>
      <c r="L2630" s="182"/>
      <c r="M2630" s="235"/>
      <c r="N2630" s="246"/>
      <c r="O2630" s="246"/>
      <c r="P2630" s="247"/>
      <c r="R2630" s="248"/>
      <c r="Y2630" s="249"/>
      <c r="Z2630" s="250"/>
      <c r="AB2630" s="251"/>
      <c r="AD2630" s="251"/>
      <c r="AF2630" s="251"/>
      <c r="AI2630" s="235"/>
      <c r="AN2630" s="245"/>
      <c r="AO2630" s="245"/>
      <c r="AP2630" s="245"/>
    </row>
    <row r="2631" spans="1:42" s="167" customFormat="1" thickTop="1" thickBot="1" x14ac:dyDescent="0.25">
      <c r="A2631" s="242"/>
      <c r="B2631" s="184"/>
      <c r="C2631" s="235"/>
      <c r="D2631" s="235"/>
      <c r="E2631" s="243"/>
      <c r="I2631" s="235"/>
      <c r="J2631" s="244"/>
      <c r="L2631" s="182"/>
      <c r="M2631" s="235"/>
      <c r="N2631" s="246"/>
      <c r="O2631" s="246"/>
      <c r="P2631" s="247"/>
      <c r="R2631" s="248"/>
      <c r="Y2631" s="249"/>
      <c r="Z2631" s="250"/>
      <c r="AB2631" s="251"/>
      <c r="AD2631" s="251"/>
      <c r="AF2631" s="251"/>
      <c r="AI2631" s="235"/>
      <c r="AN2631" s="245"/>
      <c r="AO2631" s="245"/>
      <c r="AP2631" s="245"/>
    </row>
    <row r="2632" spans="1:42" s="167" customFormat="1" thickTop="1" thickBot="1" x14ac:dyDescent="0.25">
      <c r="A2632" s="242"/>
      <c r="B2632" s="184"/>
      <c r="C2632" s="235"/>
      <c r="D2632" s="235"/>
      <c r="E2632" s="243"/>
      <c r="I2632" s="235"/>
      <c r="J2632" s="244"/>
      <c r="L2632" s="182"/>
      <c r="M2632" s="235"/>
      <c r="N2632" s="246"/>
      <c r="O2632" s="246"/>
      <c r="P2632" s="247"/>
      <c r="R2632" s="248"/>
      <c r="Y2632" s="249"/>
      <c r="Z2632" s="250"/>
      <c r="AB2632" s="251"/>
      <c r="AD2632" s="251"/>
      <c r="AF2632" s="251"/>
      <c r="AI2632" s="235"/>
      <c r="AN2632" s="245"/>
      <c r="AO2632" s="245"/>
      <c r="AP2632" s="245"/>
    </row>
    <row r="2633" spans="1:42" s="167" customFormat="1" thickTop="1" thickBot="1" x14ac:dyDescent="0.25">
      <c r="A2633" s="242"/>
      <c r="B2633" s="184"/>
      <c r="C2633" s="235"/>
      <c r="D2633" s="235"/>
      <c r="E2633" s="243"/>
      <c r="I2633" s="235"/>
      <c r="J2633" s="244"/>
      <c r="L2633" s="182"/>
      <c r="M2633" s="235"/>
      <c r="N2633" s="246"/>
      <c r="O2633" s="246"/>
      <c r="P2633" s="247"/>
      <c r="R2633" s="248"/>
      <c r="Y2633" s="249"/>
      <c r="Z2633" s="250"/>
      <c r="AB2633" s="251"/>
      <c r="AD2633" s="251"/>
      <c r="AF2633" s="251"/>
      <c r="AI2633" s="235"/>
      <c r="AN2633" s="245"/>
      <c r="AO2633" s="245"/>
      <c r="AP2633" s="245"/>
    </row>
    <row r="2634" spans="1:42" s="167" customFormat="1" thickTop="1" thickBot="1" x14ac:dyDescent="0.25">
      <c r="A2634" s="242"/>
      <c r="B2634" s="184"/>
      <c r="C2634" s="235"/>
      <c r="D2634" s="235"/>
      <c r="E2634" s="243"/>
      <c r="I2634" s="235"/>
      <c r="J2634" s="244"/>
      <c r="L2634" s="182"/>
      <c r="M2634" s="235"/>
      <c r="N2634" s="246"/>
      <c r="O2634" s="246"/>
      <c r="P2634" s="247"/>
      <c r="R2634" s="248"/>
      <c r="Y2634" s="249"/>
      <c r="Z2634" s="250"/>
      <c r="AB2634" s="251"/>
      <c r="AD2634" s="251"/>
      <c r="AF2634" s="251"/>
      <c r="AI2634" s="235"/>
      <c r="AN2634" s="245"/>
      <c r="AO2634" s="245"/>
      <c r="AP2634" s="245"/>
    </row>
    <row r="2635" spans="1:42" s="167" customFormat="1" thickTop="1" thickBot="1" x14ac:dyDescent="0.25">
      <c r="A2635" s="242"/>
      <c r="B2635" s="184"/>
      <c r="C2635" s="235"/>
      <c r="D2635" s="235"/>
      <c r="E2635" s="243"/>
      <c r="I2635" s="235"/>
      <c r="J2635" s="244"/>
      <c r="L2635" s="182"/>
      <c r="M2635" s="235"/>
      <c r="N2635" s="246"/>
      <c r="O2635" s="246"/>
      <c r="P2635" s="247"/>
      <c r="R2635" s="248"/>
      <c r="Y2635" s="249"/>
      <c r="Z2635" s="250"/>
      <c r="AB2635" s="251"/>
      <c r="AD2635" s="251"/>
      <c r="AF2635" s="251"/>
      <c r="AI2635" s="235"/>
      <c r="AN2635" s="245"/>
      <c r="AO2635" s="245"/>
      <c r="AP2635" s="245"/>
    </row>
    <row r="2636" spans="1:42" s="167" customFormat="1" thickTop="1" thickBot="1" x14ac:dyDescent="0.25">
      <c r="A2636" s="242"/>
      <c r="B2636" s="184"/>
      <c r="C2636" s="235"/>
      <c r="D2636" s="235"/>
      <c r="E2636" s="243"/>
      <c r="I2636" s="235"/>
      <c r="J2636" s="244"/>
      <c r="L2636" s="182"/>
      <c r="M2636" s="235"/>
      <c r="N2636" s="246"/>
      <c r="O2636" s="246"/>
      <c r="P2636" s="247"/>
      <c r="R2636" s="248"/>
      <c r="Y2636" s="249"/>
      <c r="Z2636" s="250"/>
      <c r="AB2636" s="251"/>
      <c r="AD2636" s="251"/>
      <c r="AF2636" s="251"/>
      <c r="AI2636" s="235"/>
      <c r="AN2636" s="245"/>
      <c r="AO2636" s="245"/>
      <c r="AP2636" s="245"/>
    </row>
    <row r="2637" spans="1:42" s="167" customFormat="1" thickTop="1" thickBot="1" x14ac:dyDescent="0.25">
      <c r="A2637" s="242"/>
      <c r="B2637" s="184"/>
      <c r="C2637" s="235"/>
      <c r="D2637" s="235"/>
      <c r="E2637" s="243"/>
      <c r="I2637" s="235"/>
      <c r="J2637" s="244"/>
      <c r="L2637" s="182"/>
      <c r="M2637" s="235"/>
      <c r="N2637" s="246"/>
      <c r="O2637" s="246"/>
      <c r="P2637" s="247"/>
      <c r="R2637" s="248"/>
      <c r="Y2637" s="249"/>
      <c r="Z2637" s="250"/>
      <c r="AB2637" s="251"/>
      <c r="AD2637" s="251"/>
      <c r="AF2637" s="251"/>
      <c r="AI2637" s="235"/>
      <c r="AN2637" s="245"/>
      <c r="AO2637" s="245"/>
      <c r="AP2637" s="245"/>
    </row>
    <row r="2638" spans="1:42" s="167" customFormat="1" thickTop="1" thickBot="1" x14ac:dyDescent="0.25">
      <c r="A2638" s="242"/>
      <c r="B2638" s="184"/>
      <c r="C2638" s="235"/>
      <c r="D2638" s="235"/>
      <c r="E2638" s="243"/>
      <c r="I2638" s="235"/>
      <c r="J2638" s="244"/>
      <c r="L2638" s="182"/>
      <c r="M2638" s="235"/>
      <c r="N2638" s="246"/>
      <c r="O2638" s="246"/>
      <c r="P2638" s="247"/>
      <c r="R2638" s="248"/>
      <c r="Y2638" s="249"/>
      <c r="Z2638" s="250"/>
      <c r="AB2638" s="251"/>
      <c r="AD2638" s="251"/>
      <c r="AF2638" s="251"/>
      <c r="AI2638" s="235"/>
      <c r="AN2638" s="245"/>
      <c r="AO2638" s="245"/>
      <c r="AP2638" s="245"/>
    </row>
    <row r="2639" spans="1:42" s="167" customFormat="1" thickTop="1" thickBot="1" x14ac:dyDescent="0.25">
      <c r="A2639" s="242"/>
      <c r="B2639" s="184"/>
      <c r="C2639" s="235"/>
      <c r="D2639" s="235"/>
      <c r="E2639" s="243"/>
      <c r="I2639" s="235"/>
      <c r="J2639" s="244"/>
      <c r="L2639" s="182"/>
      <c r="M2639" s="235"/>
      <c r="N2639" s="246"/>
      <c r="O2639" s="246"/>
      <c r="P2639" s="247"/>
      <c r="R2639" s="248"/>
      <c r="Y2639" s="249"/>
      <c r="Z2639" s="250"/>
      <c r="AB2639" s="251"/>
      <c r="AD2639" s="251"/>
      <c r="AF2639" s="251"/>
      <c r="AI2639" s="235"/>
      <c r="AN2639" s="245"/>
      <c r="AO2639" s="245"/>
      <c r="AP2639" s="245"/>
    </row>
    <row r="2640" spans="1:42" s="167" customFormat="1" thickTop="1" thickBot="1" x14ac:dyDescent="0.25">
      <c r="A2640" s="242"/>
      <c r="B2640" s="184"/>
      <c r="C2640" s="235"/>
      <c r="D2640" s="235"/>
      <c r="E2640" s="243"/>
      <c r="I2640" s="235"/>
      <c r="J2640" s="244"/>
      <c r="L2640" s="182"/>
      <c r="M2640" s="235"/>
      <c r="N2640" s="246"/>
      <c r="O2640" s="246"/>
      <c r="P2640" s="247"/>
      <c r="R2640" s="248"/>
      <c r="Y2640" s="249"/>
      <c r="Z2640" s="250"/>
      <c r="AB2640" s="251"/>
      <c r="AD2640" s="251"/>
      <c r="AF2640" s="251"/>
      <c r="AI2640" s="235"/>
      <c r="AN2640" s="245"/>
      <c r="AO2640" s="245"/>
      <c r="AP2640" s="245"/>
    </row>
    <row r="2641" spans="1:42" s="167" customFormat="1" thickTop="1" thickBot="1" x14ac:dyDescent="0.25">
      <c r="A2641" s="242"/>
      <c r="B2641" s="184"/>
      <c r="C2641" s="235"/>
      <c r="D2641" s="235"/>
      <c r="E2641" s="243"/>
      <c r="I2641" s="235"/>
      <c r="J2641" s="244"/>
      <c r="L2641" s="182"/>
      <c r="M2641" s="235"/>
      <c r="N2641" s="246"/>
      <c r="O2641" s="246"/>
      <c r="P2641" s="247"/>
      <c r="R2641" s="248"/>
      <c r="Y2641" s="249"/>
      <c r="Z2641" s="250"/>
      <c r="AB2641" s="251"/>
      <c r="AD2641" s="251"/>
      <c r="AF2641" s="251"/>
      <c r="AI2641" s="235"/>
      <c r="AN2641" s="245"/>
      <c r="AO2641" s="245"/>
      <c r="AP2641" s="245"/>
    </row>
    <row r="2642" spans="1:42" s="167" customFormat="1" thickTop="1" thickBot="1" x14ac:dyDescent="0.25">
      <c r="A2642" s="242"/>
      <c r="B2642" s="184"/>
      <c r="C2642" s="235"/>
      <c r="D2642" s="235"/>
      <c r="E2642" s="243"/>
      <c r="I2642" s="235"/>
      <c r="J2642" s="244"/>
      <c r="L2642" s="182"/>
      <c r="M2642" s="235"/>
      <c r="N2642" s="246"/>
      <c r="O2642" s="246"/>
      <c r="P2642" s="247"/>
      <c r="R2642" s="248"/>
      <c r="Y2642" s="249"/>
      <c r="Z2642" s="250"/>
      <c r="AB2642" s="251"/>
      <c r="AD2642" s="251"/>
      <c r="AF2642" s="251"/>
      <c r="AI2642" s="235"/>
      <c r="AN2642" s="245"/>
      <c r="AO2642" s="245"/>
      <c r="AP2642" s="245"/>
    </row>
    <row r="2643" spans="1:42" s="167" customFormat="1" thickTop="1" thickBot="1" x14ac:dyDescent="0.25">
      <c r="A2643" s="242"/>
      <c r="B2643" s="184"/>
      <c r="C2643" s="235"/>
      <c r="D2643" s="235"/>
      <c r="E2643" s="243"/>
      <c r="I2643" s="235"/>
      <c r="J2643" s="244"/>
      <c r="L2643" s="182"/>
      <c r="M2643" s="235"/>
      <c r="N2643" s="246"/>
      <c r="O2643" s="246"/>
      <c r="P2643" s="247"/>
      <c r="R2643" s="248"/>
      <c r="Y2643" s="249"/>
      <c r="Z2643" s="250"/>
      <c r="AB2643" s="251"/>
      <c r="AD2643" s="251"/>
      <c r="AF2643" s="251"/>
      <c r="AI2643" s="235"/>
      <c r="AN2643" s="245"/>
      <c r="AO2643" s="245"/>
      <c r="AP2643" s="245"/>
    </row>
    <row r="2644" spans="1:42" s="167" customFormat="1" thickTop="1" thickBot="1" x14ac:dyDescent="0.25">
      <c r="A2644" s="242"/>
      <c r="B2644" s="184"/>
      <c r="C2644" s="235"/>
      <c r="D2644" s="235"/>
      <c r="E2644" s="243"/>
      <c r="I2644" s="235"/>
      <c r="J2644" s="244"/>
      <c r="L2644" s="182"/>
      <c r="M2644" s="235"/>
      <c r="N2644" s="246"/>
      <c r="O2644" s="246"/>
      <c r="P2644" s="247"/>
      <c r="R2644" s="248"/>
      <c r="Y2644" s="249"/>
      <c r="Z2644" s="250"/>
      <c r="AB2644" s="251"/>
      <c r="AD2644" s="251"/>
      <c r="AF2644" s="251"/>
      <c r="AI2644" s="235"/>
      <c r="AN2644" s="245"/>
      <c r="AO2644" s="245"/>
      <c r="AP2644" s="245"/>
    </row>
    <row r="2645" spans="1:42" s="167" customFormat="1" thickTop="1" thickBot="1" x14ac:dyDescent="0.25">
      <c r="A2645" s="242"/>
      <c r="B2645" s="184"/>
      <c r="C2645" s="235"/>
      <c r="D2645" s="235"/>
      <c r="E2645" s="243"/>
      <c r="I2645" s="235"/>
      <c r="J2645" s="244"/>
      <c r="L2645" s="182"/>
      <c r="M2645" s="235"/>
      <c r="N2645" s="246"/>
      <c r="O2645" s="246"/>
      <c r="P2645" s="247"/>
      <c r="R2645" s="248"/>
      <c r="Y2645" s="249"/>
      <c r="Z2645" s="250"/>
      <c r="AB2645" s="251"/>
      <c r="AD2645" s="251"/>
      <c r="AF2645" s="251"/>
      <c r="AI2645" s="235"/>
      <c r="AN2645" s="245"/>
      <c r="AO2645" s="245"/>
      <c r="AP2645" s="245"/>
    </row>
    <row r="2646" spans="1:42" s="167" customFormat="1" thickTop="1" thickBot="1" x14ac:dyDescent="0.25">
      <c r="A2646" s="242"/>
      <c r="B2646" s="184"/>
      <c r="C2646" s="235"/>
      <c r="D2646" s="235"/>
      <c r="E2646" s="243"/>
      <c r="I2646" s="235"/>
      <c r="J2646" s="244"/>
      <c r="L2646" s="182"/>
      <c r="M2646" s="235"/>
      <c r="N2646" s="246"/>
      <c r="O2646" s="246"/>
      <c r="P2646" s="247"/>
      <c r="R2646" s="248"/>
      <c r="Y2646" s="249"/>
      <c r="Z2646" s="250"/>
      <c r="AB2646" s="251"/>
      <c r="AD2646" s="251"/>
      <c r="AF2646" s="251"/>
      <c r="AI2646" s="235"/>
      <c r="AN2646" s="245"/>
      <c r="AO2646" s="245"/>
      <c r="AP2646" s="245"/>
    </row>
    <row r="2647" spans="1:42" s="167" customFormat="1" thickTop="1" thickBot="1" x14ac:dyDescent="0.25">
      <c r="A2647" s="242"/>
      <c r="B2647" s="184"/>
      <c r="C2647" s="235"/>
      <c r="D2647" s="235"/>
      <c r="E2647" s="243"/>
      <c r="I2647" s="235"/>
      <c r="J2647" s="244"/>
      <c r="L2647" s="182"/>
      <c r="M2647" s="235"/>
      <c r="N2647" s="246"/>
      <c r="O2647" s="246"/>
      <c r="P2647" s="247"/>
      <c r="R2647" s="248"/>
      <c r="Y2647" s="249"/>
      <c r="Z2647" s="250"/>
      <c r="AB2647" s="251"/>
      <c r="AD2647" s="251"/>
      <c r="AF2647" s="251"/>
      <c r="AI2647" s="235"/>
      <c r="AN2647" s="245"/>
      <c r="AO2647" s="245"/>
      <c r="AP2647" s="245"/>
    </row>
    <row r="2648" spans="1:42" s="167" customFormat="1" thickTop="1" thickBot="1" x14ac:dyDescent="0.25">
      <c r="A2648" s="242"/>
      <c r="B2648" s="184"/>
      <c r="C2648" s="235"/>
      <c r="D2648" s="235"/>
      <c r="E2648" s="243"/>
      <c r="I2648" s="235"/>
      <c r="J2648" s="244"/>
      <c r="L2648" s="182"/>
      <c r="M2648" s="235"/>
      <c r="N2648" s="246"/>
      <c r="O2648" s="246"/>
      <c r="P2648" s="247"/>
      <c r="R2648" s="248"/>
      <c r="Y2648" s="249"/>
      <c r="Z2648" s="250"/>
      <c r="AB2648" s="251"/>
      <c r="AD2648" s="251"/>
      <c r="AF2648" s="251"/>
      <c r="AI2648" s="235"/>
      <c r="AN2648" s="245"/>
      <c r="AO2648" s="245"/>
      <c r="AP2648" s="245"/>
    </row>
    <row r="2649" spans="1:42" s="167" customFormat="1" thickTop="1" thickBot="1" x14ac:dyDescent="0.25">
      <c r="A2649" s="242"/>
      <c r="B2649" s="184"/>
      <c r="C2649" s="235"/>
      <c r="D2649" s="235"/>
      <c r="E2649" s="243"/>
      <c r="I2649" s="235"/>
      <c r="J2649" s="244"/>
      <c r="L2649" s="182"/>
      <c r="M2649" s="235"/>
      <c r="N2649" s="246"/>
      <c r="O2649" s="246"/>
      <c r="P2649" s="247"/>
      <c r="R2649" s="248"/>
      <c r="Y2649" s="249"/>
      <c r="Z2649" s="250"/>
      <c r="AB2649" s="251"/>
      <c r="AD2649" s="251"/>
      <c r="AF2649" s="251"/>
      <c r="AI2649" s="235"/>
      <c r="AN2649" s="245"/>
      <c r="AO2649" s="245"/>
      <c r="AP2649" s="245"/>
    </row>
    <row r="2650" spans="1:42" s="167" customFormat="1" thickTop="1" thickBot="1" x14ac:dyDescent="0.25">
      <c r="A2650" s="242"/>
      <c r="B2650" s="184"/>
      <c r="C2650" s="235"/>
      <c r="D2650" s="235"/>
      <c r="E2650" s="243"/>
      <c r="I2650" s="235"/>
      <c r="J2650" s="244"/>
      <c r="L2650" s="182"/>
      <c r="M2650" s="235"/>
      <c r="N2650" s="246"/>
      <c r="O2650" s="246"/>
      <c r="P2650" s="247"/>
      <c r="R2650" s="248"/>
      <c r="Y2650" s="249"/>
      <c r="Z2650" s="250"/>
      <c r="AB2650" s="251"/>
      <c r="AD2650" s="251"/>
      <c r="AF2650" s="251"/>
      <c r="AI2650" s="235"/>
      <c r="AN2650" s="245"/>
      <c r="AO2650" s="245"/>
      <c r="AP2650" s="245"/>
    </row>
    <row r="2651" spans="1:42" s="167" customFormat="1" thickTop="1" thickBot="1" x14ac:dyDescent="0.25">
      <c r="A2651" s="242"/>
      <c r="B2651" s="184"/>
      <c r="C2651" s="235"/>
      <c r="D2651" s="235"/>
      <c r="E2651" s="243"/>
      <c r="I2651" s="235"/>
      <c r="J2651" s="244"/>
      <c r="L2651" s="182"/>
      <c r="M2651" s="235"/>
      <c r="N2651" s="246"/>
      <c r="O2651" s="246"/>
      <c r="P2651" s="247"/>
      <c r="R2651" s="248"/>
      <c r="Y2651" s="249"/>
      <c r="Z2651" s="250"/>
      <c r="AB2651" s="251"/>
      <c r="AD2651" s="251"/>
      <c r="AF2651" s="251"/>
      <c r="AI2651" s="235"/>
      <c r="AN2651" s="245"/>
      <c r="AO2651" s="245"/>
      <c r="AP2651" s="245"/>
    </row>
    <row r="2652" spans="1:42" s="167" customFormat="1" thickTop="1" thickBot="1" x14ac:dyDescent="0.25">
      <c r="A2652" s="242"/>
      <c r="B2652" s="184"/>
      <c r="C2652" s="235"/>
      <c r="D2652" s="235"/>
      <c r="E2652" s="243"/>
      <c r="I2652" s="235"/>
      <c r="J2652" s="244"/>
      <c r="L2652" s="182"/>
      <c r="M2652" s="235"/>
      <c r="N2652" s="246"/>
      <c r="O2652" s="246"/>
      <c r="P2652" s="247"/>
      <c r="R2652" s="248"/>
      <c r="Y2652" s="249"/>
      <c r="Z2652" s="250"/>
      <c r="AB2652" s="251"/>
      <c r="AD2652" s="251"/>
      <c r="AF2652" s="251"/>
      <c r="AI2652" s="235"/>
      <c r="AN2652" s="245"/>
      <c r="AO2652" s="245"/>
      <c r="AP2652" s="245"/>
    </row>
    <row r="2653" spans="1:42" s="167" customFormat="1" thickTop="1" thickBot="1" x14ac:dyDescent="0.25">
      <c r="A2653" s="242"/>
      <c r="B2653" s="184"/>
      <c r="C2653" s="235"/>
      <c r="D2653" s="235"/>
      <c r="E2653" s="243"/>
      <c r="I2653" s="235"/>
      <c r="J2653" s="244"/>
      <c r="L2653" s="182"/>
      <c r="M2653" s="235"/>
      <c r="N2653" s="246"/>
      <c r="O2653" s="246"/>
      <c r="P2653" s="247"/>
      <c r="R2653" s="248"/>
      <c r="Y2653" s="249"/>
      <c r="Z2653" s="250"/>
      <c r="AB2653" s="251"/>
      <c r="AD2653" s="251"/>
      <c r="AF2653" s="251"/>
      <c r="AI2653" s="235"/>
      <c r="AN2653" s="245"/>
      <c r="AO2653" s="245"/>
      <c r="AP2653" s="245"/>
    </row>
    <row r="2654" spans="1:42" s="167" customFormat="1" thickTop="1" thickBot="1" x14ac:dyDescent="0.25">
      <c r="A2654" s="242"/>
      <c r="B2654" s="184"/>
      <c r="C2654" s="235"/>
      <c r="D2654" s="235"/>
      <c r="E2654" s="243"/>
      <c r="I2654" s="235"/>
      <c r="J2654" s="244"/>
      <c r="L2654" s="182"/>
      <c r="M2654" s="235"/>
      <c r="N2654" s="246"/>
      <c r="O2654" s="246"/>
      <c r="P2654" s="247"/>
      <c r="R2654" s="248"/>
      <c r="Y2654" s="249"/>
      <c r="Z2654" s="250"/>
      <c r="AB2654" s="251"/>
      <c r="AD2654" s="251"/>
      <c r="AF2654" s="251"/>
      <c r="AI2654" s="235"/>
      <c r="AN2654" s="245"/>
      <c r="AO2654" s="245"/>
      <c r="AP2654" s="245"/>
    </row>
    <row r="2655" spans="1:42" s="167" customFormat="1" thickTop="1" thickBot="1" x14ac:dyDescent="0.25">
      <c r="A2655" s="242"/>
      <c r="B2655" s="184"/>
      <c r="C2655" s="235"/>
      <c r="D2655" s="235"/>
      <c r="E2655" s="243"/>
      <c r="I2655" s="235"/>
      <c r="J2655" s="244"/>
      <c r="L2655" s="182"/>
      <c r="M2655" s="235"/>
      <c r="N2655" s="246"/>
      <c r="O2655" s="246"/>
      <c r="P2655" s="247"/>
      <c r="R2655" s="248"/>
      <c r="Y2655" s="249"/>
      <c r="Z2655" s="250"/>
      <c r="AB2655" s="251"/>
      <c r="AD2655" s="251"/>
      <c r="AF2655" s="251"/>
      <c r="AI2655" s="235"/>
      <c r="AN2655" s="245"/>
      <c r="AO2655" s="245"/>
      <c r="AP2655" s="245"/>
    </row>
    <row r="2656" spans="1:42" s="167" customFormat="1" thickTop="1" thickBot="1" x14ac:dyDescent="0.25">
      <c r="A2656" s="242"/>
      <c r="B2656" s="184"/>
      <c r="C2656" s="235"/>
      <c r="D2656" s="235"/>
      <c r="E2656" s="243"/>
      <c r="I2656" s="235"/>
      <c r="J2656" s="244"/>
      <c r="L2656" s="182"/>
      <c r="M2656" s="235"/>
      <c r="N2656" s="246"/>
      <c r="O2656" s="246"/>
      <c r="P2656" s="247"/>
      <c r="R2656" s="248"/>
      <c r="Y2656" s="249"/>
      <c r="Z2656" s="250"/>
      <c r="AB2656" s="251"/>
      <c r="AD2656" s="251"/>
      <c r="AF2656" s="251"/>
      <c r="AI2656" s="235"/>
      <c r="AN2656" s="245"/>
      <c r="AO2656" s="245"/>
      <c r="AP2656" s="245"/>
    </row>
    <row r="2657" spans="1:42" s="167" customFormat="1" thickTop="1" thickBot="1" x14ac:dyDescent="0.25">
      <c r="A2657" s="242"/>
      <c r="B2657" s="184"/>
      <c r="C2657" s="235"/>
      <c r="D2657" s="235"/>
      <c r="E2657" s="243"/>
      <c r="I2657" s="235"/>
      <c r="J2657" s="244"/>
      <c r="L2657" s="182"/>
      <c r="M2657" s="235"/>
      <c r="N2657" s="246"/>
      <c r="O2657" s="246"/>
      <c r="P2657" s="247"/>
      <c r="R2657" s="248"/>
      <c r="Y2657" s="249"/>
      <c r="Z2657" s="250"/>
      <c r="AB2657" s="251"/>
      <c r="AD2657" s="251"/>
      <c r="AF2657" s="251"/>
      <c r="AI2657" s="235"/>
      <c r="AN2657" s="245"/>
      <c r="AO2657" s="245"/>
      <c r="AP2657" s="245"/>
    </row>
    <row r="2658" spans="1:42" s="167" customFormat="1" thickTop="1" thickBot="1" x14ac:dyDescent="0.25">
      <c r="A2658" s="242"/>
      <c r="B2658" s="184"/>
      <c r="C2658" s="235"/>
      <c r="D2658" s="235"/>
      <c r="E2658" s="243"/>
      <c r="I2658" s="235"/>
      <c r="J2658" s="244"/>
      <c r="L2658" s="182"/>
      <c r="M2658" s="235"/>
      <c r="N2658" s="246"/>
      <c r="O2658" s="246"/>
      <c r="P2658" s="247"/>
      <c r="R2658" s="248"/>
      <c r="Y2658" s="249"/>
      <c r="Z2658" s="250"/>
      <c r="AB2658" s="251"/>
      <c r="AD2658" s="251"/>
      <c r="AF2658" s="251"/>
      <c r="AI2658" s="235"/>
      <c r="AN2658" s="245"/>
      <c r="AO2658" s="245"/>
      <c r="AP2658" s="245"/>
    </row>
    <row r="2659" spans="1:42" s="167" customFormat="1" thickTop="1" thickBot="1" x14ac:dyDescent="0.25">
      <c r="A2659" s="242"/>
      <c r="B2659" s="184"/>
      <c r="C2659" s="235"/>
      <c r="D2659" s="235"/>
      <c r="E2659" s="243"/>
      <c r="I2659" s="235"/>
      <c r="J2659" s="244"/>
      <c r="L2659" s="182"/>
      <c r="M2659" s="235"/>
      <c r="N2659" s="246"/>
      <c r="O2659" s="246"/>
      <c r="P2659" s="247"/>
      <c r="R2659" s="248"/>
      <c r="Y2659" s="249"/>
      <c r="Z2659" s="250"/>
      <c r="AB2659" s="251"/>
      <c r="AD2659" s="251"/>
      <c r="AF2659" s="251"/>
      <c r="AI2659" s="235"/>
      <c r="AN2659" s="245"/>
      <c r="AO2659" s="245"/>
      <c r="AP2659" s="245"/>
    </row>
    <row r="2660" spans="1:42" s="167" customFormat="1" thickTop="1" thickBot="1" x14ac:dyDescent="0.25">
      <c r="A2660" s="242"/>
      <c r="B2660" s="184"/>
      <c r="C2660" s="235"/>
      <c r="D2660" s="235"/>
      <c r="E2660" s="243"/>
      <c r="I2660" s="235"/>
      <c r="J2660" s="244"/>
      <c r="L2660" s="182"/>
      <c r="M2660" s="235"/>
      <c r="N2660" s="246"/>
      <c r="O2660" s="246"/>
      <c r="P2660" s="247"/>
      <c r="R2660" s="248"/>
      <c r="Y2660" s="249"/>
      <c r="Z2660" s="250"/>
      <c r="AB2660" s="251"/>
      <c r="AD2660" s="251"/>
      <c r="AF2660" s="251"/>
      <c r="AI2660" s="235"/>
      <c r="AN2660" s="245"/>
      <c r="AO2660" s="245"/>
      <c r="AP2660" s="245"/>
    </row>
    <row r="2661" spans="1:42" s="167" customFormat="1" thickTop="1" thickBot="1" x14ac:dyDescent="0.25">
      <c r="A2661" s="242"/>
      <c r="B2661" s="184"/>
      <c r="C2661" s="235"/>
      <c r="D2661" s="235"/>
      <c r="E2661" s="243"/>
      <c r="I2661" s="235"/>
      <c r="J2661" s="244"/>
      <c r="L2661" s="182"/>
      <c r="M2661" s="235"/>
      <c r="N2661" s="246"/>
      <c r="O2661" s="246"/>
      <c r="P2661" s="247"/>
      <c r="R2661" s="248"/>
      <c r="Y2661" s="249"/>
      <c r="Z2661" s="250"/>
      <c r="AB2661" s="251"/>
      <c r="AD2661" s="251"/>
      <c r="AF2661" s="251"/>
      <c r="AI2661" s="235"/>
      <c r="AN2661" s="245"/>
      <c r="AO2661" s="245"/>
      <c r="AP2661" s="245"/>
    </row>
    <row r="2662" spans="1:42" s="167" customFormat="1" thickTop="1" thickBot="1" x14ac:dyDescent="0.25">
      <c r="A2662" s="242"/>
      <c r="B2662" s="184"/>
      <c r="C2662" s="235"/>
      <c r="D2662" s="235"/>
      <c r="E2662" s="243"/>
      <c r="I2662" s="235"/>
      <c r="J2662" s="244"/>
      <c r="L2662" s="182"/>
      <c r="M2662" s="235"/>
      <c r="N2662" s="246"/>
      <c r="O2662" s="246"/>
      <c r="P2662" s="247"/>
      <c r="R2662" s="248"/>
      <c r="Y2662" s="249"/>
      <c r="Z2662" s="250"/>
      <c r="AB2662" s="251"/>
      <c r="AD2662" s="251"/>
      <c r="AF2662" s="251"/>
      <c r="AI2662" s="235"/>
      <c r="AN2662" s="245"/>
      <c r="AO2662" s="245"/>
      <c r="AP2662" s="245"/>
    </row>
    <row r="2663" spans="1:42" s="167" customFormat="1" thickTop="1" thickBot="1" x14ac:dyDescent="0.25">
      <c r="A2663" s="242"/>
      <c r="B2663" s="184"/>
      <c r="C2663" s="235"/>
      <c r="D2663" s="235"/>
      <c r="E2663" s="243"/>
      <c r="I2663" s="235"/>
      <c r="J2663" s="244"/>
      <c r="L2663" s="182"/>
      <c r="M2663" s="235"/>
      <c r="N2663" s="246"/>
      <c r="O2663" s="246"/>
      <c r="P2663" s="247"/>
      <c r="R2663" s="248"/>
      <c r="Y2663" s="249"/>
      <c r="Z2663" s="250"/>
      <c r="AB2663" s="251"/>
      <c r="AD2663" s="251"/>
      <c r="AF2663" s="251"/>
      <c r="AI2663" s="235"/>
      <c r="AN2663" s="245"/>
      <c r="AO2663" s="245"/>
      <c r="AP2663" s="245"/>
    </row>
    <row r="2664" spans="1:42" s="167" customFormat="1" thickTop="1" thickBot="1" x14ac:dyDescent="0.25">
      <c r="A2664" s="242"/>
      <c r="B2664" s="184"/>
      <c r="C2664" s="235"/>
      <c r="D2664" s="235"/>
      <c r="E2664" s="243"/>
      <c r="I2664" s="235"/>
      <c r="J2664" s="244"/>
      <c r="L2664" s="182"/>
      <c r="M2664" s="235"/>
      <c r="N2664" s="246"/>
      <c r="O2664" s="246"/>
      <c r="P2664" s="247"/>
      <c r="R2664" s="248"/>
      <c r="Y2664" s="249"/>
      <c r="Z2664" s="250"/>
      <c r="AB2664" s="251"/>
      <c r="AD2664" s="251"/>
      <c r="AF2664" s="251"/>
      <c r="AI2664" s="235"/>
      <c r="AN2664" s="245"/>
      <c r="AO2664" s="245"/>
      <c r="AP2664" s="245"/>
    </row>
    <row r="2665" spans="1:42" s="167" customFormat="1" thickTop="1" thickBot="1" x14ac:dyDescent="0.25">
      <c r="A2665" s="242"/>
      <c r="B2665" s="184"/>
      <c r="C2665" s="235"/>
      <c r="D2665" s="235"/>
      <c r="E2665" s="243"/>
      <c r="I2665" s="235"/>
      <c r="J2665" s="244"/>
      <c r="L2665" s="182"/>
      <c r="M2665" s="235"/>
      <c r="N2665" s="246"/>
      <c r="O2665" s="246"/>
      <c r="P2665" s="247"/>
      <c r="R2665" s="248"/>
      <c r="Y2665" s="249"/>
      <c r="Z2665" s="250"/>
      <c r="AB2665" s="251"/>
      <c r="AD2665" s="251"/>
      <c r="AF2665" s="251"/>
      <c r="AI2665" s="235"/>
      <c r="AN2665" s="245"/>
      <c r="AO2665" s="245"/>
      <c r="AP2665" s="245"/>
    </row>
    <row r="2666" spans="1:42" s="167" customFormat="1" thickTop="1" thickBot="1" x14ac:dyDescent="0.25">
      <c r="A2666" s="242"/>
      <c r="B2666" s="184"/>
      <c r="C2666" s="235"/>
      <c r="D2666" s="235"/>
      <c r="E2666" s="243"/>
      <c r="I2666" s="235"/>
      <c r="J2666" s="244"/>
      <c r="L2666" s="182"/>
      <c r="M2666" s="235"/>
      <c r="N2666" s="246"/>
      <c r="O2666" s="246"/>
      <c r="P2666" s="247"/>
      <c r="R2666" s="248"/>
      <c r="Y2666" s="249"/>
      <c r="Z2666" s="250"/>
      <c r="AB2666" s="251"/>
      <c r="AD2666" s="251"/>
      <c r="AF2666" s="251"/>
      <c r="AI2666" s="235"/>
      <c r="AN2666" s="245"/>
      <c r="AO2666" s="245"/>
      <c r="AP2666" s="245"/>
    </row>
    <row r="2667" spans="1:42" s="167" customFormat="1" thickTop="1" thickBot="1" x14ac:dyDescent="0.25">
      <c r="A2667" s="242"/>
      <c r="B2667" s="184"/>
      <c r="C2667" s="235"/>
      <c r="D2667" s="235"/>
      <c r="E2667" s="243"/>
      <c r="I2667" s="235"/>
      <c r="J2667" s="244"/>
      <c r="L2667" s="182"/>
      <c r="M2667" s="235"/>
      <c r="N2667" s="246"/>
      <c r="O2667" s="246"/>
      <c r="P2667" s="247"/>
      <c r="R2667" s="248"/>
      <c r="Y2667" s="249"/>
      <c r="Z2667" s="250"/>
      <c r="AB2667" s="251"/>
      <c r="AD2667" s="251"/>
      <c r="AF2667" s="251"/>
      <c r="AI2667" s="235"/>
      <c r="AN2667" s="245"/>
      <c r="AO2667" s="245"/>
      <c r="AP2667" s="245"/>
    </row>
    <row r="2668" spans="1:42" s="167" customFormat="1" thickTop="1" thickBot="1" x14ac:dyDescent="0.25">
      <c r="A2668" s="242"/>
      <c r="B2668" s="184"/>
      <c r="C2668" s="235"/>
      <c r="D2668" s="235"/>
      <c r="E2668" s="243"/>
      <c r="I2668" s="235"/>
      <c r="J2668" s="244"/>
      <c r="L2668" s="182"/>
      <c r="M2668" s="235"/>
      <c r="N2668" s="246"/>
      <c r="O2668" s="246"/>
      <c r="P2668" s="247"/>
      <c r="R2668" s="248"/>
      <c r="Y2668" s="249"/>
      <c r="Z2668" s="250"/>
      <c r="AB2668" s="251"/>
      <c r="AD2668" s="251"/>
      <c r="AF2668" s="251"/>
      <c r="AI2668" s="235"/>
      <c r="AN2668" s="245"/>
      <c r="AO2668" s="245"/>
      <c r="AP2668" s="245"/>
    </row>
    <row r="2669" spans="1:42" s="167" customFormat="1" thickTop="1" thickBot="1" x14ac:dyDescent="0.25">
      <c r="A2669" s="242"/>
      <c r="B2669" s="184"/>
      <c r="C2669" s="235"/>
      <c r="D2669" s="235"/>
      <c r="E2669" s="243"/>
      <c r="I2669" s="235"/>
      <c r="J2669" s="244"/>
      <c r="L2669" s="182"/>
      <c r="M2669" s="235"/>
      <c r="N2669" s="246"/>
      <c r="O2669" s="246"/>
      <c r="P2669" s="247"/>
      <c r="R2669" s="248"/>
      <c r="Y2669" s="249"/>
      <c r="Z2669" s="250"/>
      <c r="AB2669" s="251"/>
      <c r="AD2669" s="251"/>
      <c r="AF2669" s="251"/>
      <c r="AI2669" s="235"/>
      <c r="AN2669" s="245"/>
      <c r="AO2669" s="245"/>
      <c r="AP2669" s="245"/>
    </row>
    <row r="2670" spans="1:42" s="167" customFormat="1" thickTop="1" thickBot="1" x14ac:dyDescent="0.25">
      <c r="A2670" s="242"/>
      <c r="B2670" s="184"/>
      <c r="C2670" s="235"/>
      <c r="D2670" s="235"/>
      <c r="E2670" s="243"/>
      <c r="I2670" s="235"/>
      <c r="J2670" s="244"/>
      <c r="L2670" s="182"/>
      <c r="M2670" s="235"/>
      <c r="N2670" s="246"/>
      <c r="O2670" s="246"/>
      <c r="P2670" s="247"/>
      <c r="R2670" s="248"/>
      <c r="Y2670" s="249"/>
      <c r="Z2670" s="250"/>
      <c r="AB2670" s="251"/>
      <c r="AD2670" s="251"/>
      <c r="AF2670" s="251"/>
      <c r="AI2670" s="235"/>
      <c r="AN2670" s="245"/>
      <c r="AO2670" s="245"/>
      <c r="AP2670" s="245"/>
    </row>
    <row r="2671" spans="1:42" s="167" customFormat="1" thickTop="1" thickBot="1" x14ac:dyDescent="0.25">
      <c r="A2671" s="242"/>
      <c r="B2671" s="184"/>
      <c r="C2671" s="235"/>
      <c r="D2671" s="235"/>
      <c r="E2671" s="243"/>
      <c r="I2671" s="235"/>
      <c r="J2671" s="244"/>
      <c r="L2671" s="182"/>
      <c r="M2671" s="235"/>
      <c r="N2671" s="246"/>
      <c r="O2671" s="246"/>
      <c r="P2671" s="247"/>
      <c r="R2671" s="248"/>
      <c r="Y2671" s="249"/>
      <c r="Z2671" s="250"/>
      <c r="AB2671" s="251"/>
      <c r="AD2671" s="251"/>
      <c r="AF2671" s="251"/>
      <c r="AI2671" s="235"/>
      <c r="AN2671" s="245"/>
      <c r="AO2671" s="245"/>
      <c r="AP2671" s="245"/>
    </row>
    <row r="2672" spans="1:42" s="167" customFormat="1" thickTop="1" thickBot="1" x14ac:dyDescent="0.25">
      <c r="A2672" s="242"/>
      <c r="B2672" s="184"/>
      <c r="C2672" s="235"/>
      <c r="D2672" s="235"/>
      <c r="E2672" s="243"/>
      <c r="I2672" s="235"/>
      <c r="J2672" s="244"/>
      <c r="L2672" s="182"/>
      <c r="M2672" s="235"/>
      <c r="N2672" s="246"/>
      <c r="O2672" s="246"/>
      <c r="P2672" s="247"/>
      <c r="R2672" s="248"/>
      <c r="Y2672" s="249"/>
      <c r="Z2672" s="250"/>
      <c r="AB2672" s="251"/>
      <c r="AD2672" s="251"/>
      <c r="AF2672" s="251"/>
      <c r="AI2672" s="235"/>
      <c r="AN2672" s="245"/>
      <c r="AO2672" s="245"/>
      <c r="AP2672" s="245"/>
    </row>
    <row r="2673" spans="1:42" s="167" customFormat="1" thickTop="1" thickBot="1" x14ac:dyDescent="0.25">
      <c r="A2673" s="242"/>
      <c r="B2673" s="184"/>
      <c r="C2673" s="235"/>
      <c r="D2673" s="235"/>
      <c r="E2673" s="243"/>
      <c r="I2673" s="235"/>
      <c r="J2673" s="244"/>
      <c r="L2673" s="182"/>
      <c r="M2673" s="235"/>
      <c r="N2673" s="246"/>
      <c r="O2673" s="246"/>
      <c r="P2673" s="247"/>
      <c r="R2673" s="248"/>
      <c r="Y2673" s="249"/>
      <c r="Z2673" s="250"/>
      <c r="AB2673" s="251"/>
      <c r="AD2673" s="251"/>
      <c r="AF2673" s="251"/>
      <c r="AI2673" s="235"/>
      <c r="AN2673" s="245"/>
      <c r="AO2673" s="245"/>
      <c r="AP2673" s="245"/>
    </row>
    <row r="2674" spans="1:42" s="167" customFormat="1" thickTop="1" thickBot="1" x14ac:dyDescent="0.25">
      <c r="A2674" s="242"/>
      <c r="B2674" s="184"/>
      <c r="C2674" s="235"/>
      <c r="D2674" s="235"/>
      <c r="E2674" s="243"/>
      <c r="I2674" s="235"/>
      <c r="J2674" s="244"/>
      <c r="L2674" s="182"/>
      <c r="M2674" s="235"/>
      <c r="N2674" s="246"/>
      <c r="O2674" s="246"/>
      <c r="P2674" s="247"/>
      <c r="R2674" s="248"/>
      <c r="Y2674" s="249"/>
      <c r="Z2674" s="250"/>
      <c r="AB2674" s="251"/>
      <c r="AD2674" s="251"/>
      <c r="AF2674" s="251"/>
      <c r="AI2674" s="235"/>
      <c r="AN2674" s="245"/>
      <c r="AO2674" s="245"/>
      <c r="AP2674" s="245"/>
    </row>
    <row r="2675" spans="1:42" s="167" customFormat="1" thickTop="1" thickBot="1" x14ac:dyDescent="0.25">
      <c r="A2675" s="242"/>
      <c r="B2675" s="184"/>
      <c r="C2675" s="235"/>
      <c r="D2675" s="235"/>
      <c r="E2675" s="243"/>
      <c r="I2675" s="235"/>
      <c r="J2675" s="244"/>
      <c r="L2675" s="182"/>
      <c r="M2675" s="235"/>
      <c r="N2675" s="246"/>
      <c r="O2675" s="246"/>
      <c r="P2675" s="247"/>
      <c r="R2675" s="248"/>
      <c r="Y2675" s="249"/>
      <c r="Z2675" s="250"/>
      <c r="AB2675" s="251"/>
      <c r="AD2675" s="251"/>
      <c r="AF2675" s="251"/>
      <c r="AI2675" s="235"/>
      <c r="AN2675" s="245"/>
      <c r="AO2675" s="245"/>
      <c r="AP2675" s="245"/>
    </row>
    <row r="2676" spans="1:42" s="167" customFormat="1" thickTop="1" thickBot="1" x14ac:dyDescent="0.25">
      <c r="A2676" s="242"/>
      <c r="B2676" s="184"/>
      <c r="C2676" s="235"/>
      <c r="D2676" s="235"/>
      <c r="E2676" s="243"/>
      <c r="I2676" s="235"/>
      <c r="J2676" s="244"/>
      <c r="L2676" s="182"/>
      <c r="M2676" s="235"/>
      <c r="N2676" s="246"/>
      <c r="O2676" s="246"/>
      <c r="P2676" s="247"/>
      <c r="R2676" s="248"/>
      <c r="Y2676" s="249"/>
      <c r="Z2676" s="250"/>
      <c r="AB2676" s="251"/>
      <c r="AD2676" s="251"/>
      <c r="AF2676" s="251"/>
      <c r="AI2676" s="235"/>
      <c r="AN2676" s="245"/>
      <c r="AO2676" s="245"/>
      <c r="AP2676" s="245"/>
    </row>
    <row r="2677" spans="1:42" s="167" customFormat="1" thickTop="1" thickBot="1" x14ac:dyDescent="0.25">
      <c r="A2677" s="242"/>
      <c r="B2677" s="184"/>
      <c r="C2677" s="235"/>
      <c r="D2677" s="235"/>
      <c r="E2677" s="243"/>
      <c r="I2677" s="235"/>
      <c r="J2677" s="244"/>
      <c r="L2677" s="182"/>
      <c r="M2677" s="235"/>
      <c r="N2677" s="246"/>
      <c r="O2677" s="246"/>
      <c r="P2677" s="247"/>
      <c r="R2677" s="248"/>
      <c r="Y2677" s="249"/>
      <c r="Z2677" s="250"/>
      <c r="AB2677" s="251"/>
      <c r="AD2677" s="251"/>
      <c r="AF2677" s="251"/>
      <c r="AI2677" s="235"/>
      <c r="AN2677" s="245"/>
      <c r="AO2677" s="245"/>
      <c r="AP2677" s="245"/>
    </row>
    <row r="2678" spans="1:42" s="167" customFormat="1" thickTop="1" thickBot="1" x14ac:dyDescent="0.25">
      <c r="A2678" s="242"/>
      <c r="B2678" s="184"/>
      <c r="C2678" s="235"/>
      <c r="D2678" s="235"/>
      <c r="E2678" s="243"/>
      <c r="I2678" s="235"/>
      <c r="J2678" s="244"/>
      <c r="L2678" s="182"/>
      <c r="M2678" s="235"/>
      <c r="N2678" s="246"/>
      <c r="O2678" s="246"/>
      <c r="P2678" s="247"/>
      <c r="R2678" s="248"/>
      <c r="Y2678" s="249"/>
      <c r="Z2678" s="250"/>
      <c r="AB2678" s="251"/>
      <c r="AD2678" s="251"/>
      <c r="AF2678" s="251"/>
      <c r="AI2678" s="235"/>
      <c r="AN2678" s="245"/>
      <c r="AO2678" s="245"/>
      <c r="AP2678" s="245"/>
    </row>
    <row r="2679" spans="1:42" s="167" customFormat="1" thickTop="1" thickBot="1" x14ac:dyDescent="0.25">
      <c r="A2679" s="242"/>
      <c r="B2679" s="184"/>
      <c r="C2679" s="235"/>
      <c r="D2679" s="235"/>
      <c r="E2679" s="243"/>
      <c r="I2679" s="235"/>
      <c r="J2679" s="244"/>
      <c r="L2679" s="182"/>
      <c r="M2679" s="235"/>
      <c r="N2679" s="246"/>
      <c r="O2679" s="246"/>
      <c r="P2679" s="247"/>
      <c r="R2679" s="248"/>
      <c r="Y2679" s="249"/>
      <c r="Z2679" s="250"/>
      <c r="AB2679" s="251"/>
      <c r="AD2679" s="251"/>
      <c r="AF2679" s="251"/>
      <c r="AI2679" s="235"/>
      <c r="AN2679" s="245"/>
      <c r="AO2679" s="245"/>
      <c r="AP2679" s="245"/>
    </row>
    <row r="2680" spans="1:42" s="167" customFormat="1" thickTop="1" thickBot="1" x14ac:dyDescent="0.25">
      <c r="A2680" s="242"/>
      <c r="B2680" s="184"/>
      <c r="C2680" s="235"/>
      <c r="D2680" s="235"/>
      <c r="E2680" s="243"/>
      <c r="I2680" s="235"/>
      <c r="J2680" s="244"/>
      <c r="L2680" s="182"/>
      <c r="M2680" s="235"/>
      <c r="N2680" s="246"/>
      <c r="O2680" s="246"/>
      <c r="P2680" s="247"/>
      <c r="R2680" s="248"/>
      <c r="Y2680" s="249"/>
      <c r="Z2680" s="250"/>
      <c r="AB2680" s="251"/>
      <c r="AD2680" s="251"/>
      <c r="AF2680" s="251"/>
      <c r="AI2680" s="235"/>
      <c r="AN2680" s="245"/>
      <c r="AO2680" s="245"/>
      <c r="AP2680" s="245"/>
    </row>
    <row r="2681" spans="1:42" s="167" customFormat="1" thickTop="1" thickBot="1" x14ac:dyDescent="0.25">
      <c r="A2681" s="242"/>
      <c r="B2681" s="184"/>
      <c r="C2681" s="235"/>
      <c r="D2681" s="235"/>
      <c r="E2681" s="243"/>
      <c r="I2681" s="235"/>
      <c r="J2681" s="244"/>
      <c r="L2681" s="182"/>
      <c r="M2681" s="235"/>
      <c r="N2681" s="246"/>
      <c r="O2681" s="246"/>
      <c r="P2681" s="247"/>
      <c r="R2681" s="248"/>
      <c r="Y2681" s="249"/>
      <c r="Z2681" s="250"/>
      <c r="AB2681" s="251"/>
      <c r="AD2681" s="251"/>
      <c r="AF2681" s="251"/>
      <c r="AI2681" s="235"/>
      <c r="AN2681" s="245"/>
      <c r="AO2681" s="245"/>
      <c r="AP2681" s="245"/>
    </row>
    <row r="2682" spans="1:42" s="167" customFormat="1" thickTop="1" thickBot="1" x14ac:dyDescent="0.25">
      <c r="A2682" s="242"/>
      <c r="B2682" s="184"/>
      <c r="C2682" s="235"/>
      <c r="D2682" s="235"/>
      <c r="E2682" s="243"/>
      <c r="I2682" s="235"/>
      <c r="J2682" s="244"/>
      <c r="L2682" s="182"/>
      <c r="M2682" s="235"/>
      <c r="N2682" s="246"/>
      <c r="O2682" s="246"/>
      <c r="P2682" s="247"/>
      <c r="R2682" s="248"/>
      <c r="Y2682" s="249"/>
      <c r="Z2682" s="250"/>
      <c r="AB2682" s="251"/>
      <c r="AD2682" s="251"/>
      <c r="AF2682" s="251"/>
      <c r="AI2682" s="235"/>
      <c r="AN2682" s="245"/>
      <c r="AO2682" s="245"/>
      <c r="AP2682" s="245"/>
    </row>
    <row r="2683" spans="1:42" s="167" customFormat="1" thickTop="1" thickBot="1" x14ac:dyDescent="0.25">
      <c r="A2683" s="242"/>
      <c r="B2683" s="184"/>
      <c r="C2683" s="235"/>
      <c r="D2683" s="235"/>
      <c r="E2683" s="243"/>
      <c r="I2683" s="235"/>
      <c r="J2683" s="244"/>
      <c r="L2683" s="182"/>
      <c r="M2683" s="235"/>
      <c r="N2683" s="246"/>
      <c r="O2683" s="246"/>
      <c r="P2683" s="247"/>
      <c r="R2683" s="248"/>
      <c r="Y2683" s="249"/>
      <c r="Z2683" s="250"/>
      <c r="AB2683" s="251"/>
      <c r="AD2683" s="251"/>
      <c r="AF2683" s="251"/>
      <c r="AI2683" s="235"/>
      <c r="AN2683" s="245"/>
      <c r="AO2683" s="245"/>
      <c r="AP2683" s="245"/>
    </row>
    <row r="2684" spans="1:42" s="167" customFormat="1" thickTop="1" thickBot="1" x14ac:dyDescent="0.25">
      <c r="A2684" s="242"/>
      <c r="B2684" s="184"/>
      <c r="C2684" s="235"/>
      <c r="D2684" s="235"/>
      <c r="E2684" s="243"/>
      <c r="I2684" s="235"/>
      <c r="J2684" s="244"/>
      <c r="L2684" s="182"/>
      <c r="M2684" s="235"/>
      <c r="N2684" s="246"/>
      <c r="O2684" s="246"/>
      <c r="P2684" s="247"/>
      <c r="R2684" s="248"/>
      <c r="Y2684" s="249"/>
      <c r="Z2684" s="250"/>
      <c r="AB2684" s="251"/>
      <c r="AD2684" s="251"/>
      <c r="AF2684" s="251"/>
      <c r="AI2684" s="235"/>
      <c r="AN2684" s="245"/>
      <c r="AO2684" s="245"/>
      <c r="AP2684" s="245"/>
    </row>
    <row r="2685" spans="1:42" s="167" customFormat="1" thickTop="1" thickBot="1" x14ac:dyDescent="0.25">
      <c r="A2685" s="242"/>
      <c r="B2685" s="184"/>
      <c r="C2685" s="235"/>
      <c r="D2685" s="235"/>
      <c r="E2685" s="243"/>
      <c r="I2685" s="235"/>
      <c r="J2685" s="244"/>
      <c r="L2685" s="182"/>
      <c r="M2685" s="235"/>
      <c r="N2685" s="246"/>
      <c r="O2685" s="246"/>
      <c r="P2685" s="247"/>
      <c r="R2685" s="248"/>
      <c r="Y2685" s="249"/>
      <c r="Z2685" s="250"/>
      <c r="AB2685" s="251"/>
      <c r="AD2685" s="251"/>
      <c r="AF2685" s="251"/>
      <c r="AI2685" s="235"/>
      <c r="AN2685" s="245"/>
      <c r="AO2685" s="245"/>
      <c r="AP2685" s="245"/>
    </row>
    <row r="2686" spans="1:42" s="167" customFormat="1" thickTop="1" thickBot="1" x14ac:dyDescent="0.25">
      <c r="A2686" s="242"/>
      <c r="B2686" s="184"/>
      <c r="C2686" s="235"/>
      <c r="D2686" s="235"/>
      <c r="E2686" s="243"/>
      <c r="I2686" s="235"/>
      <c r="J2686" s="244"/>
      <c r="L2686" s="182"/>
      <c r="M2686" s="235"/>
      <c r="N2686" s="246"/>
      <c r="O2686" s="246"/>
      <c r="P2686" s="247"/>
      <c r="R2686" s="248"/>
      <c r="Y2686" s="249"/>
      <c r="Z2686" s="250"/>
      <c r="AB2686" s="251"/>
      <c r="AD2686" s="251"/>
      <c r="AF2686" s="251"/>
      <c r="AI2686" s="235"/>
      <c r="AN2686" s="245"/>
      <c r="AO2686" s="245"/>
      <c r="AP2686" s="245"/>
    </row>
    <row r="2687" spans="1:42" s="167" customFormat="1" thickTop="1" thickBot="1" x14ac:dyDescent="0.25">
      <c r="A2687" s="242"/>
      <c r="B2687" s="184"/>
      <c r="C2687" s="235"/>
      <c r="D2687" s="235"/>
      <c r="E2687" s="243"/>
      <c r="I2687" s="235"/>
      <c r="J2687" s="244"/>
      <c r="L2687" s="182"/>
      <c r="M2687" s="235"/>
      <c r="N2687" s="246"/>
      <c r="O2687" s="246"/>
      <c r="P2687" s="247"/>
      <c r="R2687" s="248"/>
      <c r="Y2687" s="249"/>
      <c r="Z2687" s="250"/>
      <c r="AB2687" s="251"/>
      <c r="AD2687" s="251"/>
      <c r="AF2687" s="251"/>
      <c r="AI2687" s="235"/>
      <c r="AN2687" s="245"/>
      <c r="AO2687" s="245"/>
      <c r="AP2687" s="245"/>
    </row>
    <row r="2688" spans="1:42" s="167" customFormat="1" thickTop="1" thickBot="1" x14ac:dyDescent="0.25">
      <c r="A2688" s="242"/>
      <c r="B2688" s="184"/>
      <c r="C2688" s="235"/>
      <c r="D2688" s="235"/>
      <c r="E2688" s="243"/>
      <c r="I2688" s="235"/>
      <c r="J2688" s="244"/>
      <c r="L2688" s="182"/>
      <c r="M2688" s="235"/>
      <c r="N2688" s="246"/>
      <c r="O2688" s="246"/>
      <c r="P2688" s="247"/>
      <c r="R2688" s="248"/>
      <c r="Y2688" s="249"/>
      <c r="Z2688" s="250"/>
      <c r="AB2688" s="251"/>
      <c r="AD2688" s="251"/>
      <c r="AF2688" s="251"/>
      <c r="AI2688" s="235"/>
      <c r="AN2688" s="245"/>
      <c r="AO2688" s="245"/>
      <c r="AP2688" s="245"/>
    </row>
    <row r="2689" spans="1:42" s="167" customFormat="1" thickTop="1" thickBot="1" x14ac:dyDescent="0.25">
      <c r="A2689" s="242"/>
      <c r="B2689" s="184"/>
      <c r="C2689" s="235"/>
      <c r="D2689" s="235"/>
      <c r="E2689" s="243"/>
      <c r="I2689" s="235"/>
      <c r="J2689" s="244"/>
      <c r="L2689" s="182"/>
      <c r="M2689" s="235"/>
      <c r="N2689" s="246"/>
      <c r="O2689" s="246"/>
      <c r="P2689" s="247"/>
      <c r="R2689" s="248"/>
      <c r="Y2689" s="249"/>
      <c r="Z2689" s="250"/>
      <c r="AB2689" s="251"/>
      <c r="AD2689" s="251"/>
      <c r="AF2689" s="251"/>
      <c r="AI2689" s="235"/>
      <c r="AN2689" s="245"/>
      <c r="AO2689" s="245"/>
      <c r="AP2689" s="245"/>
    </row>
    <row r="2690" spans="1:42" s="167" customFormat="1" thickTop="1" thickBot="1" x14ac:dyDescent="0.25">
      <c r="A2690" s="242"/>
      <c r="B2690" s="184"/>
      <c r="C2690" s="235"/>
      <c r="D2690" s="235"/>
      <c r="E2690" s="243"/>
      <c r="I2690" s="235"/>
      <c r="J2690" s="244"/>
      <c r="L2690" s="182"/>
      <c r="M2690" s="235"/>
      <c r="N2690" s="246"/>
      <c r="O2690" s="246"/>
      <c r="P2690" s="247"/>
      <c r="R2690" s="248"/>
      <c r="Y2690" s="249"/>
      <c r="Z2690" s="250"/>
      <c r="AB2690" s="251"/>
      <c r="AD2690" s="251"/>
      <c r="AF2690" s="251"/>
      <c r="AI2690" s="235"/>
      <c r="AN2690" s="245"/>
      <c r="AO2690" s="245"/>
      <c r="AP2690" s="245"/>
    </row>
    <row r="2691" spans="1:42" s="167" customFormat="1" thickTop="1" thickBot="1" x14ac:dyDescent="0.25">
      <c r="A2691" s="242"/>
      <c r="B2691" s="184"/>
      <c r="C2691" s="235"/>
      <c r="D2691" s="235"/>
      <c r="E2691" s="243"/>
      <c r="I2691" s="235"/>
      <c r="J2691" s="244"/>
      <c r="L2691" s="182"/>
      <c r="M2691" s="235"/>
      <c r="N2691" s="246"/>
      <c r="O2691" s="246"/>
      <c r="P2691" s="247"/>
      <c r="R2691" s="248"/>
      <c r="Y2691" s="249"/>
      <c r="Z2691" s="250"/>
      <c r="AB2691" s="251"/>
      <c r="AD2691" s="251"/>
      <c r="AF2691" s="251"/>
      <c r="AI2691" s="235"/>
      <c r="AN2691" s="245"/>
      <c r="AO2691" s="245"/>
      <c r="AP2691" s="245"/>
    </row>
    <row r="2692" spans="1:42" s="167" customFormat="1" thickTop="1" thickBot="1" x14ac:dyDescent="0.25">
      <c r="A2692" s="242"/>
      <c r="B2692" s="184"/>
      <c r="C2692" s="235"/>
      <c r="D2692" s="235"/>
      <c r="E2692" s="243"/>
      <c r="I2692" s="235"/>
      <c r="J2692" s="244"/>
      <c r="L2692" s="182"/>
      <c r="M2692" s="235"/>
      <c r="N2692" s="246"/>
      <c r="O2692" s="246"/>
      <c r="P2692" s="247"/>
      <c r="R2692" s="248"/>
      <c r="Y2692" s="249"/>
      <c r="Z2692" s="250"/>
      <c r="AB2692" s="251"/>
      <c r="AD2692" s="251"/>
      <c r="AF2692" s="251"/>
      <c r="AI2692" s="235"/>
      <c r="AN2692" s="245"/>
      <c r="AO2692" s="245"/>
      <c r="AP2692" s="245"/>
    </row>
    <row r="2693" spans="1:42" s="167" customFormat="1" thickTop="1" thickBot="1" x14ac:dyDescent="0.25">
      <c r="A2693" s="242"/>
      <c r="B2693" s="184"/>
      <c r="C2693" s="235"/>
      <c r="D2693" s="235"/>
      <c r="E2693" s="243"/>
      <c r="I2693" s="235"/>
      <c r="J2693" s="244"/>
      <c r="L2693" s="182"/>
      <c r="M2693" s="235"/>
      <c r="N2693" s="246"/>
      <c r="O2693" s="246"/>
      <c r="P2693" s="247"/>
      <c r="R2693" s="248"/>
      <c r="Y2693" s="249"/>
      <c r="Z2693" s="250"/>
      <c r="AB2693" s="251"/>
      <c r="AD2693" s="251"/>
      <c r="AF2693" s="251"/>
      <c r="AI2693" s="235"/>
      <c r="AN2693" s="245"/>
      <c r="AO2693" s="245"/>
      <c r="AP2693" s="245"/>
    </row>
    <row r="2694" spans="1:42" s="167" customFormat="1" thickTop="1" thickBot="1" x14ac:dyDescent="0.25">
      <c r="A2694" s="242"/>
      <c r="B2694" s="184"/>
      <c r="C2694" s="235"/>
      <c r="D2694" s="235"/>
      <c r="E2694" s="243"/>
      <c r="I2694" s="235"/>
      <c r="J2694" s="244"/>
      <c r="L2694" s="182"/>
      <c r="M2694" s="235"/>
      <c r="N2694" s="246"/>
      <c r="O2694" s="246"/>
      <c r="P2694" s="247"/>
      <c r="R2694" s="248"/>
      <c r="Y2694" s="249"/>
      <c r="Z2694" s="250"/>
      <c r="AB2694" s="251"/>
      <c r="AD2694" s="251"/>
      <c r="AF2694" s="251"/>
      <c r="AI2694" s="235"/>
      <c r="AN2694" s="245"/>
      <c r="AO2694" s="245"/>
      <c r="AP2694" s="245"/>
    </row>
    <row r="2695" spans="1:42" s="167" customFormat="1" thickTop="1" thickBot="1" x14ac:dyDescent="0.25">
      <c r="A2695" s="242"/>
      <c r="B2695" s="184"/>
      <c r="C2695" s="235"/>
      <c r="D2695" s="235"/>
      <c r="E2695" s="243"/>
      <c r="I2695" s="235"/>
      <c r="J2695" s="244"/>
      <c r="L2695" s="182"/>
      <c r="M2695" s="235"/>
      <c r="N2695" s="246"/>
      <c r="O2695" s="246"/>
      <c r="P2695" s="247"/>
      <c r="R2695" s="248"/>
      <c r="Y2695" s="249"/>
      <c r="Z2695" s="250"/>
      <c r="AB2695" s="251"/>
      <c r="AD2695" s="251"/>
      <c r="AF2695" s="251"/>
      <c r="AI2695" s="235"/>
      <c r="AN2695" s="245"/>
      <c r="AO2695" s="245"/>
      <c r="AP2695" s="245"/>
    </row>
    <row r="2696" spans="1:42" s="167" customFormat="1" thickTop="1" thickBot="1" x14ac:dyDescent="0.25">
      <c r="A2696" s="242"/>
      <c r="B2696" s="184"/>
      <c r="C2696" s="235"/>
      <c r="D2696" s="235"/>
      <c r="E2696" s="243"/>
      <c r="I2696" s="235"/>
      <c r="J2696" s="244"/>
      <c r="L2696" s="182"/>
      <c r="M2696" s="235"/>
      <c r="N2696" s="246"/>
      <c r="O2696" s="246"/>
      <c r="P2696" s="247"/>
      <c r="R2696" s="248"/>
      <c r="Y2696" s="249"/>
      <c r="Z2696" s="250"/>
      <c r="AB2696" s="251"/>
      <c r="AD2696" s="251"/>
      <c r="AF2696" s="251"/>
      <c r="AI2696" s="235"/>
      <c r="AN2696" s="245"/>
      <c r="AO2696" s="245"/>
      <c r="AP2696" s="245"/>
    </row>
    <row r="2697" spans="1:42" s="167" customFormat="1" thickTop="1" thickBot="1" x14ac:dyDescent="0.25">
      <c r="A2697" s="242"/>
      <c r="B2697" s="184"/>
      <c r="C2697" s="235"/>
      <c r="D2697" s="235"/>
      <c r="E2697" s="243"/>
      <c r="I2697" s="235"/>
      <c r="J2697" s="244"/>
      <c r="L2697" s="182"/>
      <c r="M2697" s="235"/>
      <c r="N2697" s="246"/>
      <c r="O2697" s="246"/>
      <c r="P2697" s="247"/>
      <c r="R2697" s="248"/>
      <c r="Y2697" s="249"/>
      <c r="Z2697" s="250"/>
      <c r="AB2697" s="251"/>
      <c r="AD2697" s="251"/>
      <c r="AF2697" s="251"/>
      <c r="AI2697" s="235"/>
      <c r="AN2697" s="245"/>
      <c r="AO2697" s="245"/>
      <c r="AP2697" s="245"/>
    </row>
    <row r="2698" spans="1:42" s="167" customFormat="1" thickTop="1" thickBot="1" x14ac:dyDescent="0.25">
      <c r="A2698" s="242"/>
      <c r="B2698" s="184"/>
      <c r="C2698" s="235"/>
      <c r="D2698" s="235"/>
      <c r="E2698" s="243"/>
      <c r="I2698" s="235"/>
      <c r="J2698" s="244"/>
      <c r="L2698" s="182"/>
      <c r="M2698" s="235"/>
      <c r="N2698" s="246"/>
      <c r="O2698" s="246"/>
      <c r="P2698" s="247"/>
      <c r="R2698" s="248"/>
      <c r="Y2698" s="249"/>
      <c r="Z2698" s="250"/>
      <c r="AB2698" s="251"/>
      <c r="AD2698" s="251"/>
      <c r="AF2698" s="251"/>
      <c r="AI2698" s="235"/>
      <c r="AN2698" s="245"/>
      <c r="AO2698" s="245"/>
      <c r="AP2698" s="245"/>
    </row>
    <row r="2699" spans="1:42" s="167" customFormat="1" thickTop="1" thickBot="1" x14ac:dyDescent="0.25">
      <c r="A2699" s="242"/>
      <c r="B2699" s="184"/>
      <c r="C2699" s="235"/>
      <c r="D2699" s="235"/>
      <c r="E2699" s="243"/>
      <c r="I2699" s="235"/>
      <c r="J2699" s="244"/>
      <c r="L2699" s="182"/>
      <c r="M2699" s="235"/>
      <c r="N2699" s="246"/>
      <c r="O2699" s="246"/>
      <c r="P2699" s="247"/>
      <c r="R2699" s="248"/>
      <c r="Y2699" s="249"/>
      <c r="Z2699" s="250"/>
      <c r="AB2699" s="251"/>
      <c r="AD2699" s="251"/>
      <c r="AF2699" s="251"/>
      <c r="AI2699" s="235"/>
      <c r="AN2699" s="245"/>
      <c r="AO2699" s="245"/>
      <c r="AP2699" s="245"/>
    </row>
    <row r="2700" spans="1:42" s="167" customFormat="1" thickTop="1" thickBot="1" x14ac:dyDescent="0.25">
      <c r="A2700" s="242"/>
      <c r="B2700" s="184"/>
      <c r="C2700" s="235"/>
      <c r="D2700" s="235"/>
      <c r="E2700" s="243"/>
      <c r="I2700" s="235"/>
      <c r="J2700" s="244"/>
      <c r="L2700" s="182"/>
      <c r="M2700" s="235"/>
      <c r="N2700" s="246"/>
      <c r="O2700" s="246"/>
      <c r="P2700" s="247"/>
      <c r="R2700" s="248"/>
      <c r="Y2700" s="249"/>
      <c r="Z2700" s="250"/>
      <c r="AB2700" s="251"/>
      <c r="AD2700" s="251"/>
      <c r="AF2700" s="251"/>
      <c r="AI2700" s="235"/>
      <c r="AN2700" s="245"/>
      <c r="AO2700" s="245"/>
      <c r="AP2700" s="245"/>
    </row>
    <row r="2701" spans="1:42" s="167" customFormat="1" thickTop="1" thickBot="1" x14ac:dyDescent="0.25">
      <c r="A2701" s="242"/>
      <c r="B2701" s="184"/>
      <c r="C2701" s="235"/>
      <c r="D2701" s="235"/>
      <c r="E2701" s="243"/>
      <c r="I2701" s="235"/>
      <c r="J2701" s="244"/>
      <c r="L2701" s="182"/>
      <c r="M2701" s="235"/>
      <c r="N2701" s="246"/>
      <c r="O2701" s="246"/>
      <c r="P2701" s="247"/>
      <c r="R2701" s="248"/>
      <c r="Y2701" s="249"/>
      <c r="Z2701" s="250"/>
      <c r="AB2701" s="251"/>
      <c r="AD2701" s="251"/>
      <c r="AF2701" s="251"/>
      <c r="AI2701" s="235"/>
      <c r="AN2701" s="245"/>
      <c r="AO2701" s="245"/>
      <c r="AP2701" s="245"/>
    </row>
    <row r="2702" spans="1:42" s="167" customFormat="1" thickTop="1" thickBot="1" x14ac:dyDescent="0.25">
      <c r="A2702" s="242"/>
      <c r="B2702" s="184"/>
      <c r="C2702" s="235"/>
      <c r="D2702" s="235"/>
      <c r="E2702" s="243"/>
      <c r="I2702" s="235"/>
      <c r="J2702" s="244"/>
      <c r="L2702" s="182"/>
      <c r="M2702" s="235"/>
      <c r="N2702" s="246"/>
      <c r="O2702" s="246"/>
      <c r="P2702" s="247"/>
      <c r="R2702" s="248"/>
      <c r="Y2702" s="249"/>
      <c r="Z2702" s="250"/>
      <c r="AB2702" s="251"/>
      <c r="AD2702" s="251"/>
      <c r="AF2702" s="251"/>
      <c r="AI2702" s="235"/>
      <c r="AN2702" s="245"/>
      <c r="AO2702" s="245"/>
      <c r="AP2702" s="245"/>
    </row>
    <row r="2703" spans="1:42" s="167" customFormat="1" thickTop="1" thickBot="1" x14ac:dyDescent="0.25">
      <c r="A2703" s="242"/>
      <c r="B2703" s="184"/>
      <c r="C2703" s="235"/>
      <c r="D2703" s="235"/>
      <c r="E2703" s="243"/>
      <c r="I2703" s="235"/>
      <c r="J2703" s="244"/>
      <c r="L2703" s="182"/>
      <c r="M2703" s="235"/>
      <c r="N2703" s="246"/>
      <c r="O2703" s="246"/>
      <c r="P2703" s="247"/>
      <c r="R2703" s="248"/>
      <c r="Y2703" s="249"/>
      <c r="Z2703" s="250"/>
      <c r="AB2703" s="251"/>
      <c r="AD2703" s="251"/>
      <c r="AF2703" s="251"/>
      <c r="AI2703" s="235"/>
      <c r="AN2703" s="245"/>
      <c r="AO2703" s="245"/>
      <c r="AP2703" s="245"/>
    </row>
    <row r="2704" spans="1:42" s="167" customFormat="1" thickTop="1" thickBot="1" x14ac:dyDescent="0.25">
      <c r="A2704" s="242"/>
      <c r="B2704" s="184"/>
      <c r="C2704" s="235"/>
      <c r="D2704" s="235"/>
      <c r="E2704" s="243"/>
      <c r="I2704" s="235"/>
      <c r="J2704" s="244"/>
      <c r="L2704" s="182"/>
      <c r="M2704" s="235"/>
      <c r="N2704" s="246"/>
      <c r="O2704" s="246"/>
      <c r="P2704" s="247"/>
      <c r="R2704" s="248"/>
      <c r="Y2704" s="249"/>
      <c r="Z2704" s="250"/>
      <c r="AB2704" s="251"/>
      <c r="AD2704" s="251"/>
      <c r="AF2704" s="251"/>
      <c r="AI2704" s="235"/>
      <c r="AN2704" s="245"/>
      <c r="AO2704" s="245"/>
      <c r="AP2704" s="245"/>
    </row>
    <row r="2705" spans="1:42" s="167" customFormat="1" thickTop="1" thickBot="1" x14ac:dyDescent="0.25">
      <c r="A2705" s="242"/>
      <c r="B2705" s="184"/>
      <c r="C2705" s="235"/>
      <c r="D2705" s="235"/>
      <c r="E2705" s="243"/>
      <c r="I2705" s="235"/>
      <c r="J2705" s="244"/>
      <c r="L2705" s="182"/>
      <c r="M2705" s="235"/>
      <c r="N2705" s="246"/>
      <c r="O2705" s="246"/>
      <c r="P2705" s="247"/>
      <c r="R2705" s="248"/>
      <c r="Y2705" s="249"/>
      <c r="Z2705" s="250"/>
      <c r="AB2705" s="251"/>
      <c r="AD2705" s="251"/>
      <c r="AF2705" s="251"/>
      <c r="AI2705" s="235"/>
      <c r="AN2705" s="245"/>
      <c r="AO2705" s="245"/>
      <c r="AP2705" s="245"/>
    </row>
    <row r="2706" spans="1:42" s="167" customFormat="1" thickTop="1" thickBot="1" x14ac:dyDescent="0.25">
      <c r="A2706" s="242"/>
      <c r="B2706" s="184"/>
      <c r="C2706" s="235"/>
      <c r="D2706" s="235"/>
      <c r="E2706" s="243"/>
      <c r="I2706" s="235"/>
      <c r="J2706" s="244"/>
      <c r="L2706" s="182"/>
      <c r="M2706" s="235"/>
      <c r="N2706" s="246"/>
      <c r="O2706" s="246"/>
      <c r="P2706" s="247"/>
      <c r="R2706" s="248"/>
      <c r="Y2706" s="249"/>
      <c r="Z2706" s="250"/>
      <c r="AB2706" s="251"/>
      <c r="AD2706" s="251"/>
      <c r="AF2706" s="251"/>
      <c r="AI2706" s="235"/>
      <c r="AN2706" s="245"/>
      <c r="AO2706" s="245"/>
      <c r="AP2706" s="245"/>
    </row>
    <row r="2707" spans="1:42" s="167" customFormat="1" thickTop="1" thickBot="1" x14ac:dyDescent="0.25">
      <c r="A2707" s="242"/>
      <c r="B2707" s="184"/>
      <c r="C2707" s="235"/>
      <c r="D2707" s="235"/>
      <c r="E2707" s="243"/>
      <c r="I2707" s="235"/>
      <c r="J2707" s="244"/>
      <c r="L2707" s="182"/>
      <c r="M2707" s="235"/>
      <c r="N2707" s="246"/>
      <c r="O2707" s="246"/>
      <c r="P2707" s="247"/>
      <c r="R2707" s="248"/>
      <c r="Y2707" s="249"/>
      <c r="Z2707" s="250"/>
      <c r="AB2707" s="251"/>
      <c r="AD2707" s="251"/>
      <c r="AF2707" s="251"/>
      <c r="AI2707" s="235"/>
      <c r="AN2707" s="245"/>
      <c r="AO2707" s="245"/>
      <c r="AP2707" s="245"/>
    </row>
    <row r="2708" spans="1:42" s="167" customFormat="1" thickTop="1" thickBot="1" x14ac:dyDescent="0.25">
      <c r="A2708" s="242"/>
      <c r="B2708" s="184"/>
      <c r="C2708" s="235"/>
      <c r="D2708" s="235"/>
      <c r="E2708" s="243"/>
      <c r="I2708" s="235"/>
      <c r="J2708" s="244"/>
      <c r="L2708" s="182"/>
      <c r="M2708" s="235"/>
      <c r="N2708" s="246"/>
      <c r="O2708" s="246"/>
      <c r="P2708" s="247"/>
      <c r="R2708" s="248"/>
      <c r="Y2708" s="249"/>
      <c r="Z2708" s="250"/>
      <c r="AB2708" s="251"/>
      <c r="AD2708" s="251"/>
      <c r="AF2708" s="251"/>
      <c r="AI2708" s="235"/>
      <c r="AN2708" s="245"/>
      <c r="AO2708" s="245"/>
      <c r="AP2708" s="245"/>
    </row>
    <row r="2709" spans="1:42" s="167" customFormat="1" thickTop="1" thickBot="1" x14ac:dyDescent="0.25">
      <c r="A2709" s="242"/>
      <c r="B2709" s="184"/>
      <c r="C2709" s="235"/>
      <c r="D2709" s="235"/>
      <c r="E2709" s="243"/>
      <c r="I2709" s="235"/>
      <c r="J2709" s="244"/>
      <c r="L2709" s="182"/>
      <c r="M2709" s="235"/>
      <c r="N2709" s="246"/>
      <c r="O2709" s="246"/>
      <c r="P2709" s="247"/>
      <c r="R2709" s="248"/>
      <c r="Y2709" s="249"/>
      <c r="Z2709" s="250"/>
      <c r="AB2709" s="251"/>
      <c r="AD2709" s="251"/>
      <c r="AF2709" s="251"/>
      <c r="AI2709" s="235"/>
      <c r="AN2709" s="245"/>
      <c r="AO2709" s="245"/>
      <c r="AP2709" s="245"/>
    </row>
    <row r="2710" spans="1:42" s="167" customFormat="1" thickTop="1" thickBot="1" x14ac:dyDescent="0.25">
      <c r="A2710" s="242"/>
      <c r="B2710" s="184"/>
      <c r="C2710" s="235"/>
      <c r="D2710" s="235"/>
      <c r="E2710" s="243"/>
      <c r="I2710" s="235"/>
      <c r="J2710" s="244"/>
      <c r="L2710" s="182"/>
      <c r="M2710" s="235"/>
      <c r="N2710" s="246"/>
      <c r="O2710" s="246"/>
      <c r="P2710" s="247"/>
      <c r="R2710" s="248"/>
      <c r="Y2710" s="249"/>
      <c r="Z2710" s="250"/>
      <c r="AB2710" s="251"/>
      <c r="AD2710" s="251"/>
      <c r="AF2710" s="251"/>
      <c r="AI2710" s="235"/>
      <c r="AN2710" s="245"/>
      <c r="AO2710" s="245"/>
      <c r="AP2710" s="245"/>
    </row>
    <row r="2711" spans="1:42" s="167" customFormat="1" thickTop="1" thickBot="1" x14ac:dyDescent="0.25">
      <c r="A2711" s="242"/>
      <c r="B2711" s="184"/>
      <c r="C2711" s="235"/>
      <c r="D2711" s="235"/>
      <c r="E2711" s="243"/>
      <c r="I2711" s="235"/>
      <c r="J2711" s="244"/>
      <c r="L2711" s="182"/>
      <c r="M2711" s="235"/>
      <c r="N2711" s="246"/>
      <c r="O2711" s="246"/>
      <c r="P2711" s="247"/>
      <c r="R2711" s="248"/>
      <c r="Y2711" s="249"/>
      <c r="Z2711" s="250"/>
      <c r="AB2711" s="251"/>
      <c r="AD2711" s="251"/>
      <c r="AF2711" s="251"/>
      <c r="AI2711" s="235"/>
      <c r="AN2711" s="245"/>
      <c r="AO2711" s="245"/>
      <c r="AP2711" s="245"/>
    </row>
    <row r="2712" spans="1:42" s="167" customFormat="1" thickTop="1" thickBot="1" x14ac:dyDescent="0.25">
      <c r="A2712" s="242"/>
      <c r="B2712" s="184"/>
      <c r="C2712" s="235"/>
      <c r="D2712" s="235"/>
      <c r="E2712" s="243"/>
      <c r="I2712" s="235"/>
      <c r="J2712" s="244"/>
      <c r="L2712" s="182"/>
      <c r="M2712" s="235"/>
      <c r="N2712" s="246"/>
      <c r="O2712" s="246"/>
      <c r="P2712" s="247"/>
      <c r="R2712" s="248"/>
      <c r="Y2712" s="249"/>
      <c r="Z2712" s="250"/>
      <c r="AB2712" s="251"/>
      <c r="AD2712" s="251"/>
      <c r="AF2712" s="251"/>
      <c r="AI2712" s="235"/>
      <c r="AN2712" s="245"/>
      <c r="AO2712" s="245"/>
      <c r="AP2712" s="245"/>
    </row>
    <row r="2713" spans="1:42" s="167" customFormat="1" thickTop="1" thickBot="1" x14ac:dyDescent="0.25">
      <c r="A2713" s="242"/>
      <c r="B2713" s="184"/>
      <c r="C2713" s="235"/>
      <c r="D2713" s="235"/>
      <c r="E2713" s="243"/>
      <c r="I2713" s="235"/>
      <c r="J2713" s="244"/>
      <c r="L2713" s="182"/>
      <c r="M2713" s="235"/>
      <c r="N2713" s="246"/>
      <c r="O2713" s="246"/>
      <c r="P2713" s="247"/>
      <c r="R2713" s="248"/>
      <c r="Y2713" s="249"/>
      <c r="Z2713" s="250"/>
      <c r="AB2713" s="251"/>
      <c r="AD2713" s="251"/>
      <c r="AF2713" s="251"/>
      <c r="AI2713" s="235"/>
      <c r="AN2713" s="245"/>
      <c r="AO2713" s="245"/>
      <c r="AP2713" s="245"/>
    </row>
    <row r="2714" spans="1:42" s="167" customFormat="1" thickTop="1" thickBot="1" x14ac:dyDescent="0.25">
      <c r="A2714" s="242"/>
      <c r="B2714" s="184"/>
      <c r="C2714" s="235"/>
      <c r="D2714" s="235"/>
      <c r="E2714" s="243"/>
      <c r="I2714" s="235"/>
      <c r="J2714" s="244"/>
      <c r="L2714" s="182"/>
      <c r="M2714" s="235"/>
      <c r="N2714" s="246"/>
      <c r="O2714" s="246"/>
      <c r="P2714" s="247"/>
      <c r="R2714" s="248"/>
      <c r="Y2714" s="249"/>
      <c r="Z2714" s="250"/>
      <c r="AB2714" s="251"/>
      <c r="AD2714" s="251"/>
      <c r="AF2714" s="251"/>
      <c r="AI2714" s="235"/>
      <c r="AN2714" s="245"/>
      <c r="AO2714" s="245"/>
      <c r="AP2714" s="245"/>
    </row>
    <row r="2715" spans="1:42" s="167" customFormat="1" thickTop="1" thickBot="1" x14ac:dyDescent="0.25">
      <c r="A2715" s="242"/>
      <c r="B2715" s="184"/>
      <c r="C2715" s="235"/>
      <c r="D2715" s="235"/>
      <c r="E2715" s="243"/>
      <c r="I2715" s="235"/>
      <c r="J2715" s="244"/>
      <c r="L2715" s="182"/>
      <c r="M2715" s="235"/>
      <c r="N2715" s="246"/>
      <c r="O2715" s="246"/>
      <c r="P2715" s="247"/>
      <c r="R2715" s="248"/>
      <c r="Y2715" s="249"/>
      <c r="Z2715" s="250"/>
      <c r="AB2715" s="251"/>
      <c r="AD2715" s="251"/>
      <c r="AF2715" s="251"/>
      <c r="AI2715" s="235"/>
      <c r="AN2715" s="245"/>
      <c r="AO2715" s="245"/>
      <c r="AP2715" s="245"/>
    </row>
    <row r="2716" spans="1:42" s="167" customFormat="1" thickTop="1" thickBot="1" x14ac:dyDescent="0.25">
      <c r="A2716" s="242"/>
      <c r="B2716" s="184"/>
      <c r="C2716" s="235"/>
      <c r="D2716" s="235"/>
      <c r="E2716" s="243"/>
      <c r="I2716" s="235"/>
      <c r="J2716" s="244"/>
      <c r="L2716" s="182"/>
      <c r="M2716" s="235"/>
      <c r="N2716" s="246"/>
      <c r="O2716" s="246"/>
      <c r="P2716" s="247"/>
      <c r="R2716" s="248"/>
      <c r="Y2716" s="249"/>
      <c r="Z2716" s="250"/>
      <c r="AB2716" s="251"/>
      <c r="AD2716" s="251"/>
      <c r="AF2716" s="251"/>
      <c r="AI2716" s="235"/>
      <c r="AN2716" s="245"/>
      <c r="AO2716" s="245"/>
      <c r="AP2716" s="245"/>
    </row>
    <row r="2717" spans="1:42" s="167" customFormat="1" thickTop="1" thickBot="1" x14ac:dyDescent="0.25">
      <c r="A2717" s="242"/>
      <c r="B2717" s="184"/>
      <c r="C2717" s="235"/>
      <c r="D2717" s="235"/>
      <c r="E2717" s="243"/>
      <c r="I2717" s="235"/>
      <c r="J2717" s="244"/>
      <c r="L2717" s="182"/>
      <c r="M2717" s="235"/>
      <c r="N2717" s="246"/>
      <c r="O2717" s="246"/>
      <c r="P2717" s="247"/>
      <c r="R2717" s="248"/>
      <c r="Y2717" s="249"/>
      <c r="Z2717" s="250"/>
      <c r="AB2717" s="251"/>
      <c r="AD2717" s="251"/>
      <c r="AF2717" s="251"/>
      <c r="AI2717" s="235"/>
      <c r="AN2717" s="245"/>
      <c r="AO2717" s="245"/>
      <c r="AP2717" s="245"/>
    </row>
    <row r="2718" spans="1:42" s="167" customFormat="1" thickTop="1" thickBot="1" x14ac:dyDescent="0.25">
      <c r="A2718" s="242"/>
      <c r="B2718" s="184"/>
      <c r="C2718" s="235"/>
      <c r="D2718" s="235"/>
      <c r="E2718" s="243"/>
      <c r="I2718" s="235"/>
      <c r="J2718" s="244"/>
      <c r="L2718" s="182"/>
      <c r="M2718" s="235"/>
      <c r="N2718" s="246"/>
      <c r="O2718" s="246"/>
      <c r="P2718" s="247"/>
      <c r="R2718" s="248"/>
      <c r="Y2718" s="249"/>
      <c r="Z2718" s="250"/>
      <c r="AB2718" s="251"/>
      <c r="AD2718" s="251"/>
      <c r="AF2718" s="251"/>
      <c r="AI2718" s="235"/>
      <c r="AN2718" s="245"/>
      <c r="AO2718" s="245"/>
      <c r="AP2718" s="245"/>
    </row>
    <row r="2719" spans="1:42" s="167" customFormat="1" thickTop="1" thickBot="1" x14ac:dyDescent="0.25">
      <c r="A2719" s="242"/>
      <c r="B2719" s="184"/>
      <c r="C2719" s="235"/>
      <c r="D2719" s="235"/>
      <c r="E2719" s="243"/>
      <c r="I2719" s="235"/>
      <c r="J2719" s="244"/>
      <c r="L2719" s="182"/>
      <c r="M2719" s="235"/>
      <c r="N2719" s="246"/>
      <c r="O2719" s="246"/>
      <c r="P2719" s="247"/>
      <c r="R2719" s="248"/>
      <c r="Y2719" s="249"/>
      <c r="Z2719" s="250"/>
      <c r="AB2719" s="251"/>
      <c r="AD2719" s="251"/>
      <c r="AF2719" s="251"/>
      <c r="AI2719" s="235"/>
      <c r="AN2719" s="245"/>
      <c r="AO2719" s="245"/>
      <c r="AP2719" s="245"/>
    </row>
    <row r="2720" spans="1:42" s="167" customFormat="1" thickTop="1" thickBot="1" x14ac:dyDescent="0.25">
      <c r="A2720" s="242"/>
      <c r="B2720" s="184"/>
      <c r="C2720" s="235"/>
      <c r="D2720" s="235"/>
      <c r="E2720" s="243"/>
      <c r="I2720" s="235"/>
      <c r="J2720" s="244"/>
      <c r="L2720" s="182"/>
      <c r="M2720" s="235"/>
      <c r="N2720" s="246"/>
      <c r="O2720" s="246"/>
      <c r="P2720" s="247"/>
      <c r="R2720" s="248"/>
      <c r="Y2720" s="249"/>
      <c r="Z2720" s="250"/>
      <c r="AB2720" s="251"/>
      <c r="AD2720" s="251"/>
      <c r="AF2720" s="251"/>
      <c r="AI2720" s="235"/>
      <c r="AN2720" s="245"/>
      <c r="AO2720" s="245"/>
      <c r="AP2720" s="245"/>
    </row>
    <row r="2721" spans="1:42" s="167" customFormat="1" thickTop="1" thickBot="1" x14ac:dyDescent="0.25">
      <c r="A2721" s="242"/>
      <c r="B2721" s="184"/>
      <c r="C2721" s="235"/>
      <c r="D2721" s="235"/>
      <c r="E2721" s="243"/>
      <c r="I2721" s="235"/>
      <c r="J2721" s="244"/>
      <c r="L2721" s="182"/>
      <c r="M2721" s="235"/>
      <c r="N2721" s="246"/>
      <c r="O2721" s="246"/>
      <c r="P2721" s="247"/>
      <c r="R2721" s="248"/>
      <c r="Y2721" s="249"/>
      <c r="Z2721" s="250"/>
      <c r="AB2721" s="251"/>
      <c r="AD2721" s="251"/>
      <c r="AF2721" s="251"/>
      <c r="AI2721" s="235"/>
      <c r="AN2721" s="245"/>
      <c r="AO2721" s="245"/>
      <c r="AP2721" s="245"/>
    </row>
    <row r="2722" spans="1:42" s="167" customFormat="1" thickTop="1" thickBot="1" x14ac:dyDescent="0.25">
      <c r="A2722" s="242"/>
      <c r="B2722" s="184"/>
      <c r="C2722" s="235"/>
      <c r="D2722" s="235"/>
      <c r="E2722" s="243"/>
      <c r="I2722" s="235"/>
      <c r="J2722" s="244"/>
      <c r="L2722" s="182"/>
      <c r="M2722" s="235"/>
      <c r="N2722" s="246"/>
      <c r="O2722" s="246"/>
      <c r="P2722" s="247"/>
      <c r="R2722" s="248"/>
      <c r="Y2722" s="249"/>
      <c r="Z2722" s="250"/>
      <c r="AB2722" s="251"/>
      <c r="AD2722" s="251"/>
      <c r="AF2722" s="251"/>
      <c r="AI2722" s="235"/>
      <c r="AN2722" s="245"/>
      <c r="AO2722" s="245"/>
      <c r="AP2722" s="245"/>
    </row>
    <row r="2723" spans="1:42" s="167" customFormat="1" thickTop="1" thickBot="1" x14ac:dyDescent="0.25">
      <c r="A2723" s="242"/>
      <c r="B2723" s="184"/>
      <c r="C2723" s="235"/>
      <c r="D2723" s="235"/>
      <c r="E2723" s="243"/>
      <c r="I2723" s="235"/>
      <c r="J2723" s="244"/>
      <c r="L2723" s="182"/>
      <c r="M2723" s="235"/>
      <c r="N2723" s="246"/>
      <c r="O2723" s="246"/>
      <c r="P2723" s="247"/>
      <c r="R2723" s="248"/>
      <c r="Y2723" s="249"/>
      <c r="Z2723" s="250"/>
      <c r="AB2723" s="251"/>
      <c r="AD2723" s="251"/>
      <c r="AF2723" s="251"/>
      <c r="AI2723" s="235"/>
      <c r="AN2723" s="245"/>
      <c r="AO2723" s="245"/>
      <c r="AP2723" s="245"/>
    </row>
    <row r="2724" spans="1:42" s="167" customFormat="1" thickTop="1" thickBot="1" x14ac:dyDescent="0.25">
      <c r="A2724" s="242"/>
      <c r="B2724" s="184"/>
      <c r="C2724" s="235"/>
      <c r="D2724" s="235"/>
      <c r="E2724" s="243"/>
      <c r="I2724" s="235"/>
      <c r="J2724" s="244"/>
      <c r="L2724" s="182"/>
      <c r="M2724" s="235"/>
      <c r="N2724" s="246"/>
      <c r="O2724" s="246"/>
      <c r="P2724" s="247"/>
      <c r="R2724" s="248"/>
      <c r="Y2724" s="249"/>
      <c r="Z2724" s="250"/>
      <c r="AB2724" s="251"/>
      <c r="AD2724" s="251"/>
      <c r="AF2724" s="251"/>
      <c r="AI2724" s="235"/>
      <c r="AN2724" s="245"/>
      <c r="AO2724" s="245"/>
      <c r="AP2724" s="245"/>
    </row>
    <row r="2725" spans="1:42" s="167" customFormat="1" thickTop="1" thickBot="1" x14ac:dyDescent="0.25">
      <c r="A2725" s="242"/>
      <c r="B2725" s="184"/>
      <c r="C2725" s="235"/>
      <c r="D2725" s="235"/>
      <c r="E2725" s="243"/>
      <c r="I2725" s="235"/>
      <c r="J2725" s="244"/>
      <c r="L2725" s="182"/>
      <c r="M2725" s="235"/>
      <c r="N2725" s="246"/>
      <c r="O2725" s="246"/>
      <c r="P2725" s="247"/>
      <c r="R2725" s="248"/>
      <c r="Y2725" s="249"/>
      <c r="Z2725" s="250"/>
      <c r="AB2725" s="251"/>
      <c r="AD2725" s="251"/>
      <c r="AF2725" s="251"/>
      <c r="AI2725" s="235"/>
      <c r="AN2725" s="245"/>
      <c r="AO2725" s="245"/>
      <c r="AP2725" s="245"/>
    </row>
    <row r="2726" spans="1:42" s="167" customFormat="1" thickTop="1" thickBot="1" x14ac:dyDescent="0.25">
      <c r="A2726" s="242"/>
      <c r="B2726" s="184"/>
      <c r="C2726" s="235"/>
      <c r="D2726" s="235"/>
      <c r="E2726" s="243"/>
      <c r="I2726" s="235"/>
      <c r="J2726" s="244"/>
      <c r="L2726" s="182"/>
      <c r="M2726" s="235"/>
      <c r="N2726" s="246"/>
      <c r="O2726" s="246"/>
      <c r="P2726" s="247"/>
      <c r="R2726" s="248"/>
      <c r="Y2726" s="249"/>
      <c r="Z2726" s="250"/>
      <c r="AB2726" s="251"/>
      <c r="AD2726" s="251"/>
      <c r="AF2726" s="251"/>
      <c r="AI2726" s="235"/>
      <c r="AN2726" s="245"/>
      <c r="AO2726" s="245"/>
      <c r="AP2726" s="245"/>
    </row>
    <row r="2727" spans="1:42" s="167" customFormat="1" thickTop="1" thickBot="1" x14ac:dyDescent="0.25">
      <c r="A2727" s="242"/>
      <c r="B2727" s="184"/>
      <c r="C2727" s="235"/>
      <c r="D2727" s="235"/>
      <c r="E2727" s="243"/>
      <c r="I2727" s="235"/>
      <c r="J2727" s="244"/>
      <c r="L2727" s="182"/>
      <c r="M2727" s="235"/>
      <c r="N2727" s="246"/>
      <c r="O2727" s="246"/>
      <c r="P2727" s="247"/>
      <c r="R2727" s="248"/>
      <c r="Y2727" s="249"/>
      <c r="Z2727" s="250"/>
      <c r="AB2727" s="251"/>
      <c r="AD2727" s="251"/>
      <c r="AF2727" s="251"/>
      <c r="AI2727" s="235"/>
      <c r="AN2727" s="245"/>
      <c r="AO2727" s="245"/>
      <c r="AP2727" s="245"/>
    </row>
    <row r="2728" spans="1:42" s="167" customFormat="1" thickTop="1" thickBot="1" x14ac:dyDescent="0.25">
      <c r="A2728" s="242"/>
      <c r="B2728" s="184"/>
      <c r="C2728" s="235"/>
      <c r="D2728" s="235"/>
      <c r="E2728" s="243"/>
      <c r="I2728" s="235"/>
      <c r="J2728" s="244"/>
      <c r="L2728" s="182"/>
      <c r="M2728" s="235"/>
      <c r="N2728" s="246"/>
      <c r="O2728" s="246"/>
      <c r="P2728" s="247"/>
      <c r="R2728" s="248"/>
      <c r="Y2728" s="249"/>
      <c r="Z2728" s="250"/>
      <c r="AB2728" s="251"/>
      <c r="AD2728" s="251"/>
      <c r="AF2728" s="251"/>
      <c r="AI2728" s="235"/>
      <c r="AN2728" s="245"/>
      <c r="AO2728" s="245"/>
      <c r="AP2728" s="245"/>
    </row>
    <row r="2729" spans="1:42" s="167" customFormat="1" thickTop="1" thickBot="1" x14ac:dyDescent="0.25">
      <c r="A2729" s="242"/>
      <c r="B2729" s="184"/>
      <c r="C2729" s="235"/>
      <c r="D2729" s="235"/>
      <c r="E2729" s="243"/>
      <c r="I2729" s="235"/>
      <c r="J2729" s="244"/>
      <c r="L2729" s="182"/>
      <c r="M2729" s="235"/>
      <c r="N2729" s="246"/>
      <c r="O2729" s="246"/>
      <c r="P2729" s="247"/>
      <c r="R2729" s="248"/>
      <c r="Y2729" s="249"/>
      <c r="Z2729" s="250"/>
      <c r="AB2729" s="251"/>
      <c r="AD2729" s="251"/>
      <c r="AF2729" s="251"/>
      <c r="AI2729" s="235"/>
      <c r="AN2729" s="245"/>
      <c r="AO2729" s="245"/>
      <c r="AP2729" s="245"/>
    </row>
    <row r="2730" spans="1:42" s="167" customFormat="1" thickTop="1" thickBot="1" x14ac:dyDescent="0.25">
      <c r="A2730" s="242"/>
      <c r="B2730" s="184"/>
      <c r="C2730" s="235"/>
      <c r="D2730" s="235"/>
      <c r="E2730" s="243"/>
      <c r="I2730" s="235"/>
      <c r="J2730" s="244"/>
      <c r="L2730" s="182"/>
      <c r="M2730" s="235"/>
      <c r="N2730" s="246"/>
      <c r="O2730" s="246"/>
      <c r="P2730" s="247"/>
      <c r="R2730" s="248"/>
      <c r="Y2730" s="249"/>
      <c r="Z2730" s="250"/>
      <c r="AB2730" s="251"/>
      <c r="AD2730" s="251"/>
      <c r="AF2730" s="251"/>
      <c r="AI2730" s="235"/>
      <c r="AN2730" s="245"/>
      <c r="AO2730" s="245"/>
      <c r="AP2730" s="245"/>
    </row>
    <row r="2731" spans="1:42" s="167" customFormat="1" thickTop="1" thickBot="1" x14ac:dyDescent="0.25">
      <c r="A2731" s="242"/>
      <c r="B2731" s="184"/>
      <c r="C2731" s="235"/>
      <c r="D2731" s="235"/>
      <c r="E2731" s="243"/>
      <c r="I2731" s="235"/>
      <c r="J2731" s="244"/>
      <c r="L2731" s="182"/>
      <c r="M2731" s="235"/>
      <c r="N2731" s="246"/>
      <c r="O2731" s="246"/>
      <c r="P2731" s="247"/>
      <c r="R2731" s="248"/>
      <c r="Y2731" s="249"/>
      <c r="Z2731" s="250"/>
      <c r="AB2731" s="251"/>
      <c r="AD2731" s="251"/>
      <c r="AF2731" s="251"/>
      <c r="AI2731" s="235"/>
      <c r="AN2731" s="245"/>
      <c r="AO2731" s="245"/>
      <c r="AP2731" s="245"/>
    </row>
    <row r="2732" spans="1:42" s="167" customFormat="1" thickTop="1" thickBot="1" x14ac:dyDescent="0.25">
      <c r="A2732" s="242"/>
      <c r="B2732" s="184"/>
      <c r="C2732" s="235"/>
      <c r="D2732" s="235"/>
      <c r="E2732" s="243"/>
      <c r="I2732" s="235"/>
      <c r="J2732" s="244"/>
      <c r="L2732" s="182"/>
      <c r="M2732" s="235"/>
      <c r="N2732" s="246"/>
      <c r="O2732" s="246"/>
      <c r="P2732" s="247"/>
      <c r="R2732" s="248"/>
      <c r="Y2732" s="249"/>
      <c r="Z2732" s="250"/>
      <c r="AB2732" s="251"/>
      <c r="AD2732" s="251"/>
      <c r="AF2732" s="251"/>
      <c r="AI2732" s="235"/>
      <c r="AN2732" s="245"/>
      <c r="AO2732" s="245"/>
      <c r="AP2732" s="245"/>
    </row>
    <row r="2733" spans="1:42" s="167" customFormat="1" thickTop="1" thickBot="1" x14ac:dyDescent="0.25">
      <c r="A2733" s="242"/>
      <c r="B2733" s="184"/>
      <c r="C2733" s="235"/>
      <c r="D2733" s="235"/>
      <c r="E2733" s="243"/>
      <c r="I2733" s="235"/>
      <c r="J2733" s="244"/>
      <c r="L2733" s="182"/>
      <c r="M2733" s="235"/>
      <c r="N2733" s="246"/>
      <c r="O2733" s="246"/>
      <c r="P2733" s="247"/>
      <c r="R2733" s="248"/>
      <c r="Y2733" s="249"/>
      <c r="Z2733" s="250"/>
      <c r="AB2733" s="251"/>
      <c r="AD2733" s="251"/>
      <c r="AF2733" s="251"/>
      <c r="AI2733" s="235"/>
      <c r="AN2733" s="245"/>
      <c r="AO2733" s="245"/>
      <c r="AP2733" s="245"/>
    </row>
    <row r="2734" spans="1:42" s="167" customFormat="1" thickTop="1" thickBot="1" x14ac:dyDescent="0.25">
      <c r="A2734" s="242"/>
      <c r="B2734" s="184"/>
      <c r="C2734" s="235"/>
      <c r="D2734" s="235"/>
      <c r="E2734" s="243"/>
      <c r="I2734" s="235"/>
      <c r="J2734" s="244"/>
      <c r="L2734" s="182"/>
      <c r="M2734" s="235"/>
      <c r="N2734" s="246"/>
      <c r="O2734" s="246"/>
      <c r="P2734" s="247"/>
      <c r="R2734" s="248"/>
      <c r="Y2734" s="249"/>
      <c r="Z2734" s="250"/>
      <c r="AB2734" s="251"/>
      <c r="AD2734" s="251"/>
      <c r="AF2734" s="251"/>
      <c r="AI2734" s="235"/>
      <c r="AN2734" s="245"/>
      <c r="AO2734" s="245"/>
      <c r="AP2734" s="245"/>
    </row>
    <row r="2735" spans="1:42" s="167" customFormat="1" thickTop="1" thickBot="1" x14ac:dyDescent="0.25">
      <c r="A2735" s="242"/>
      <c r="B2735" s="184"/>
      <c r="C2735" s="235"/>
      <c r="D2735" s="235"/>
      <c r="E2735" s="243"/>
      <c r="I2735" s="235"/>
      <c r="J2735" s="244"/>
      <c r="L2735" s="182"/>
      <c r="M2735" s="235"/>
      <c r="N2735" s="246"/>
      <c r="O2735" s="246"/>
      <c r="P2735" s="247"/>
      <c r="R2735" s="248"/>
      <c r="Y2735" s="249"/>
      <c r="Z2735" s="250"/>
      <c r="AB2735" s="251"/>
      <c r="AD2735" s="251"/>
      <c r="AF2735" s="251"/>
      <c r="AI2735" s="235"/>
      <c r="AN2735" s="245"/>
      <c r="AO2735" s="245"/>
      <c r="AP2735" s="245"/>
    </row>
    <row r="2736" spans="1:42" s="167" customFormat="1" thickTop="1" thickBot="1" x14ac:dyDescent="0.25">
      <c r="A2736" s="242"/>
      <c r="B2736" s="184"/>
      <c r="C2736" s="235"/>
      <c r="D2736" s="235"/>
      <c r="E2736" s="243"/>
      <c r="I2736" s="235"/>
      <c r="J2736" s="244"/>
      <c r="L2736" s="182"/>
      <c r="M2736" s="235"/>
      <c r="N2736" s="246"/>
      <c r="O2736" s="246"/>
      <c r="P2736" s="247"/>
      <c r="R2736" s="248"/>
      <c r="Y2736" s="249"/>
      <c r="Z2736" s="250"/>
      <c r="AB2736" s="251"/>
      <c r="AD2736" s="251"/>
      <c r="AF2736" s="251"/>
      <c r="AI2736" s="235"/>
      <c r="AN2736" s="245"/>
      <c r="AO2736" s="245"/>
      <c r="AP2736" s="245"/>
    </row>
    <row r="2737" spans="1:42" s="167" customFormat="1" thickTop="1" thickBot="1" x14ac:dyDescent="0.25">
      <c r="A2737" s="242"/>
      <c r="B2737" s="184"/>
      <c r="C2737" s="235"/>
      <c r="D2737" s="235"/>
      <c r="E2737" s="243"/>
      <c r="I2737" s="235"/>
      <c r="J2737" s="244"/>
      <c r="L2737" s="182"/>
      <c r="M2737" s="235"/>
      <c r="N2737" s="246"/>
      <c r="O2737" s="246"/>
      <c r="P2737" s="247"/>
      <c r="R2737" s="248"/>
      <c r="Y2737" s="249"/>
      <c r="Z2737" s="250"/>
      <c r="AB2737" s="251"/>
      <c r="AD2737" s="251"/>
      <c r="AF2737" s="251"/>
      <c r="AI2737" s="235"/>
      <c r="AN2737" s="245"/>
      <c r="AO2737" s="245"/>
      <c r="AP2737" s="245"/>
    </row>
    <row r="2738" spans="1:42" s="167" customFormat="1" thickTop="1" thickBot="1" x14ac:dyDescent="0.25">
      <c r="A2738" s="242"/>
      <c r="B2738" s="184"/>
      <c r="C2738" s="235"/>
      <c r="D2738" s="235"/>
      <c r="E2738" s="243"/>
      <c r="I2738" s="235"/>
      <c r="J2738" s="244"/>
      <c r="L2738" s="182"/>
      <c r="M2738" s="235"/>
      <c r="N2738" s="246"/>
      <c r="O2738" s="246"/>
      <c r="P2738" s="247"/>
      <c r="R2738" s="248"/>
      <c r="Y2738" s="249"/>
      <c r="Z2738" s="250"/>
      <c r="AB2738" s="251"/>
      <c r="AD2738" s="251"/>
      <c r="AF2738" s="251"/>
      <c r="AI2738" s="235"/>
      <c r="AN2738" s="245"/>
      <c r="AO2738" s="245"/>
      <c r="AP2738" s="245"/>
    </row>
    <row r="2739" spans="1:42" s="167" customFormat="1" thickTop="1" thickBot="1" x14ac:dyDescent="0.25">
      <c r="A2739" s="242"/>
      <c r="B2739" s="184"/>
      <c r="C2739" s="235"/>
      <c r="D2739" s="235"/>
      <c r="E2739" s="243"/>
      <c r="I2739" s="235"/>
      <c r="J2739" s="244"/>
      <c r="L2739" s="182"/>
      <c r="M2739" s="235"/>
      <c r="N2739" s="246"/>
      <c r="O2739" s="246"/>
      <c r="P2739" s="247"/>
      <c r="R2739" s="248"/>
      <c r="Y2739" s="249"/>
      <c r="Z2739" s="250"/>
      <c r="AB2739" s="251"/>
      <c r="AD2739" s="251"/>
      <c r="AF2739" s="251"/>
      <c r="AI2739" s="235"/>
      <c r="AN2739" s="245"/>
      <c r="AO2739" s="245"/>
      <c r="AP2739" s="245"/>
    </row>
    <row r="2740" spans="1:42" s="167" customFormat="1" thickTop="1" thickBot="1" x14ac:dyDescent="0.25">
      <c r="A2740" s="242"/>
      <c r="B2740" s="184"/>
      <c r="C2740" s="235"/>
      <c r="D2740" s="235"/>
      <c r="E2740" s="243"/>
      <c r="I2740" s="235"/>
      <c r="J2740" s="244"/>
      <c r="L2740" s="182"/>
      <c r="M2740" s="235"/>
      <c r="N2740" s="246"/>
      <c r="O2740" s="246"/>
      <c r="P2740" s="247"/>
      <c r="R2740" s="248"/>
      <c r="Y2740" s="249"/>
      <c r="Z2740" s="250"/>
      <c r="AB2740" s="251"/>
      <c r="AD2740" s="251"/>
      <c r="AF2740" s="251"/>
      <c r="AI2740" s="235"/>
      <c r="AN2740" s="245"/>
      <c r="AO2740" s="245"/>
      <c r="AP2740" s="245"/>
    </row>
    <row r="2741" spans="1:42" s="167" customFormat="1" thickTop="1" thickBot="1" x14ac:dyDescent="0.25">
      <c r="A2741" s="242"/>
      <c r="B2741" s="184"/>
      <c r="C2741" s="235"/>
      <c r="D2741" s="235"/>
      <c r="E2741" s="243"/>
      <c r="I2741" s="235"/>
      <c r="J2741" s="244"/>
      <c r="L2741" s="182"/>
      <c r="M2741" s="235"/>
      <c r="N2741" s="246"/>
      <c r="O2741" s="246"/>
      <c r="P2741" s="247"/>
      <c r="R2741" s="248"/>
      <c r="Y2741" s="249"/>
      <c r="Z2741" s="250"/>
      <c r="AB2741" s="251"/>
      <c r="AD2741" s="251"/>
      <c r="AF2741" s="251"/>
      <c r="AI2741" s="235"/>
      <c r="AN2741" s="245"/>
      <c r="AO2741" s="245"/>
      <c r="AP2741" s="245"/>
    </row>
    <row r="2742" spans="1:42" s="167" customFormat="1" thickTop="1" thickBot="1" x14ac:dyDescent="0.25">
      <c r="A2742" s="242"/>
      <c r="B2742" s="184"/>
      <c r="C2742" s="235"/>
      <c r="D2742" s="235"/>
      <c r="E2742" s="243"/>
      <c r="I2742" s="235"/>
      <c r="J2742" s="244"/>
      <c r="L2742" s="182"/>
      <c r="M2742" s="235"/>
      <c r="N2742" s="246"/>
      <c r="O2742" s="246"/>
      <c r="P2742" s="247"/>
      <c r="R2742" s="248"/>
      <c r="Y2742" s="249"/>
      <c r="Z2742" s="250"/>
      <c r="AB2742" s="251"/>
      <c r="AD2742" s="251"/>
      <c r="AF2742" s="251"/>
      <c r="AI2742" s="235"/>
      <c r="AN2742" s="245"/>
      <c r="AO2742" s="245"/>
      <c r="AP2742" s="245"/>
    </row>
    <row r="2743" spans="1:42" s="167" customFormat="1" thickTop="1" thickBot="1" x14ac:dyDescent="0.25">
      <c r="A2743" s="242"/>
      <c r="B2743" s="184"/>
      <c r="C2743" s="235"/>
      <c r="D2743" s="235"/>
      <c r="E2743" s="243"/>
      <c r="I2743" s="235"/>
      <c r="J2743" s="244"/>
      <c r="L2743" s="182"/>
      <c r="M2743" s="235"/>
      <c r="N2743" s="246"/>
      <c r="O2743" s="246"/>
      <c r="P2743" s="247"/>
      <c r="R2743" s="248"/>
      <c r="Y2743" s="249"/>
      <c r="Z2743" s="250"/>
      <c r="AB2743" s="251"/>
      <c r="AD2743" s="251"/>
      <c r="AF2743" s="251"/>
      <c r="AI2743" s="235"/>
      <c r="AN2743" s="245"/>
      <c r="AO2743" s="245"/>
      <c r="AP2743" s="245"/>
    </row>
    <row r="2744" spans="1:42" s="167" customFormat="1" thickTop="1" thickBot="1" x14ac:dyDescent="0.25">
      <c r="A2744" s="242"/>
      <c r="B2744" s="184"/>
      <c r="C2744" s="235"/>
      <c r="D2744" s="235"/>
      <c r="E2744" s="243"/>
      <c r="I2744" s="235"/>
      <c r="J2744" s="244"/>
      <c r="L2744" s="182"/>
      <c r="M2744" s="235"/>
      <c r="N2744" s="246"/>
      <c r="O2744" s="246"/>
      <c r="P2744" s="247"/>
      <c r="R2744" s="248"/>
      <c r="Y2744" s="249"/>
      <c r="Z2744" s="250"/>
      <c r="AB2744" s="251"/>
      <c r="AD2744" s="251"/>
      <c r="AF2744" s="251"/>
      <c r="AI2744" s="235"/>
      <c r="AN2744" s="245"/>
      <c r="AO2744" s="245"/>
      <c r="AP2744" s="245"/>
    </row>
    <row r="2745" spans="1:42" s="167" customFormat="1" thickTop="1" thickBot="1" x14ac:dyDescent="0.25">
      <c r="A2745" s="242"/>
      <c r="B2745" s="184"/>
      <c r="C2745" s="235"/>
      <c r="D2745" s="235"/>
      <c r="E2745" s="243"/>
      <c r="I2745" s="235"/>
      <c r="J2745" s="244"/>
      <c r="L2745" s="182"/>
      <c r="M2745" s="235"/>
      <c r="N2745" s="246"/>
      <c r="O2745" s="246"/>
      <c r="P2745" s="247"/>
      <c r="R2745" s="248"/>
      <c r="Y2745" s="249"/>
      <c r="Z2745" s="250"/>
      <c r="AB2745" s="251"/>
      <c r="AD2745" s="251"/>
      <c r="AF2745" s="251"/>
      <c r="AI2745" s="235"/>
      <c r="AN2745" s="245"/>
      <c r="AO2745" s="245"/>
      <c r="AP2745" s="245"/>
    </row>
    <row r="2746" spans="1:42" s="167" customFormat="1" thickTop="1" thickBot="1" x14ac:dyDescent="0.25">
      <c r="A2746" s="242"/>
      <c r="B2746" s="184"/>
      <c r="C2746" s="235"/>
      <c r="D2746" s="235"/>
      <c r="E2746" s="243"/>
      <c r="I2746" s="235"/>
      <c r="J2746" s="244"/>
      <c r="L2746" s="182"/>
      <c r="M2746" s="235"/>
      <c r="N2746" s="246"/>
      <c r="O2746" s="246"/>
      <c r="P2746" s="247"/>
      <c r="R2746" s="248"/>
      <c r="Y2746" s="249"/>
      <c r="Z2746" s="250"/>
      <c r="AB2746" s="251"/>
      <c r="AD2746" s="251"/>
      <c r="AF2746" s="251"/>
      <c r="AI2746" s="235"/>
      <c r="AN2746" s="245"/>
      <c r="AO2746" s="245"/>
      <c r="AP2746" s="245"/>
    </row>
    <row r="2747" spans="1:42" s="167" customFormat="1" thickTop="1" thickBot="1" x14ac:dyDescent="0.25">
      <c r="A2747" s="242"/>
      <c r="B2747" s="184"/>
      <c r="C2747" s="235"/>
      <c r="D2747" s="235"/>
      <c r="E2747" s="243"/>
      <c r="I2747" s="235"/>
      <c r="J2747" s="244"/>
      <c r="L2747" s="182"/>
      <c r="M2747" s="235"/>
      <c r="N2747" s="246"/>
      <c r="O2747" s="246"/>
      <c r="P2747" s="247"/>
      <c r="R2747" s="248"/>
      <c r="Y2747" s="249"/>
      <c r="Z2747" s="250"/>
      <c r="AB2747" s="251"/>
      <c r="AD2747" s="251"/>
      <c r="AF2747" s="251"/>
      <c r="AI2747" s="235"/>
      <c r="AN2747" s="245"/>
      <c r="AO2747" s="245"/>
      <c r="AP2747" s="245"/>
    </row>
    <row r="2748" spans="1:42" s="167" customFormat="1" thickTop="1" thickBot="1" x14ac:dyDescent="0.25">
      <c r="A2748" s="242"/>
      <c r="B2748" s="184"/>
      <c r="C2748" s="235"/>
      <c r="D2748" s="235"/>
      <c r="E2748" s="243"/>
      <c r="I2748" s="235"/>
      <c r="J2748" s="244"/>
      <c r="L2748" s="182"/>
      <c r="M2748" s="235"/>
      <c r="N2748" s="246"/>
      <c r="O2748" s="246"/>
      <c r="P2748" s="247"/>
      <c r="R2748" s="248"/>
      <c r="Y2748" s="249"/>
      <c r="Z2748" s="250"/>
      <c r="AB2748" s="251"/>
      <c r="AD2748" s="251"/>
      <c r="AF2748" s="251"/>
      <c r="AI2748" s="235"/>
      <c r="AN2748" s="245"/>
      <c r="AO2748" s="245"/>
      <c r="AP2748" s="245"/>
    </row>
    <row r="2749" spans="1:42" s="167" customFormat="1" thickTop="1" thickBot="1" x14ac:dyDescent="0.25">
      <c r="A2749" s="242"/>
      <c r="B2749" s="184"/>
      <c r="C2749" s="235"/>
      <c r="D2749" s="235"/>
      <c r="E2749" s="243"/>
      <c r="I2749" s="235"/>
      <c r="J2749" s="244"/>
      <c r="L2749" s="182"/>
      <c r="M2749" s="235"/>
      <c r="N2749" s="246"/>
      <c r="O2749" s="246"/>
      <c r="P2749" s="247"/>
      <c r="R2749" s="248"/>
      <c r="Y2749" s="249"/>
      <c r="Z2749" s="250"/>
      <c r="AB2749" s="251"/>
      <c r="AD2749" s="251"/>
      <c r="AF2749" s="251"/>
      <c r="AI2749" s="235"/>
      <c r="AN2749" s="245"/>
      <c r="AO2749" s="245"/>
      <c r="AP2749" s="245"/>
    </row>
    <row r="2750" spans="1:42" s="167" customFormat="1" thickTop="1" thickBot="1" x14ac:dyDescent="0.25">
      <c r="A2750" s="242"/>
      <c r="B2750" s="184"/>
      <c r="C2750" s="235"/>
      <c r="D2750" s="235"/>
      <c r="E2750" s="243"/>
      <c r="I2750" s="235"/>
      <c r="J2750" s="244"/>
      <c r="L2750" s="182"/>
      <c r="M2750" s="235"/>
      <c r="N2750" s="246"/>
      <c r="O2750" s="246"/>
      <c r="P2750" s="247"/>
      <c r="R2750" s="248"/>
      <c r="Y2750" s="249"/>
      <c r="Z2750" s="250"/>
      <c r="AB2750" s="251"/>
      <c r="AD2750" s="251"/>
      <c r="AF2750" s="251"/>
      <c r="AI2750" s="235"/>
      <c r="AN2750" s="245"/>
      <c r="AO2750" s="245"/>
      <c r="AP2750" s="245"/>
    </row>
    <row r="2751" spans="1:42" s="167" customFormat="1" thickTop="1" thickBot="1" x14ac:dyDescent="0.25">
      <c r="A2751" s="242"/>
      <c r="B2751" s="184"/>
      <c r="C2751" s="235"/>
      <c r="D2751" s="235"/>
      <c r="E2751" s="243"/>
      <c r="I2751" s="235"/>
      <c r="J2751" s="244"/>
      <c r="L2751" s="182"/>
      <c r="M2751" s="235"/>
      <c r="N2751" s="246"/>
      <c r="O2751" s="246"/>
      <c r="P2751" s="247"/>
      <c r="R2751" s="248"/>
      <c r="Y2751" s="249"/>
      <c r="Z2751" s="250"/>
      <c r="AB2751" s="251"/>
      <c r="AD2751" s="251"/>
      <c r="AF2751" s="251"/>
      <c r="AI2751" s="235"/>
      <c r="AN2751" s="245"/>
      <c r="AO2751" s="245"/>
      <c r="AP2751" s="245"/>
    </row>
    <row r="2752" spans="1:42" s="167" customFormat="1" thickTop="1" thickBot="1" x14ac:dyDescent="0.25">
      <c r="A2752" s="242"/>
      <c r="B2752" s="184"/>
      <c r="C2752" s="235"/>
      <c r="D2752" s="235"/>
      <c r="E2752" s="243"/>
      <c r="I2752" s="235"/>
      <c r="J2752" s="244"/>
      <c r="L2752" s="182"/>
      <c r="M2752" s="235"/>
      <c r="N2752" s="246"/>
      <c r="O2752" s="246"/>
      <c r="P2752" s="247"/>
      <c r="R2752" s="248"/>
      <c r="Y2752" s="249"/>
      <c r="Z2752" s="250"/>
      <c r="AB2752" s="251"/>
      <c r="AD2752" s="251"/>
      <c r="AF2752" s="251"/>
      <c r="AI2752" s="235"/>
      <c r="AN2752" s="245"/>
      <c r="AO2752" s="245"/>
      <c r="AP2752" s="245"/>
    </row>
    <row r="2753" spans="1:42" s="167" customFormat="1" thickTop="1" thickBot="1" x14ac:dyDescent="0.25">
      <c r="A2753" s="242"/>
      <c r="B2753" s="184"/>
      <c r="C2753" s="235"/>
      <c r="D2753" s="235"/>
      <c r="E2753" s="243"/>
      <c r="I2753" s="235"/>
      <c r="J2753" s="244"/>
      <c r="L2753" s="182"/>
      <c r="M2753" s="235"/>
      <c r="N2753" s="246"/>
      <c r="O2753" s="246"/>
      <c r="P2753" s="247"/>
      <c r="R2753" s="248"/>
      <c r="Y2753" s="249"/>
      <c r="Z2753" s="250"/>
      <c r="AB2753" s="251"/>
      <c r="AD2753" s="251"/>
      <c r="AF2753" s="251"/>
      <c r="AI2753" s="235"/>
      <c r="AN2753" s="245"/>
      <c r="AO2753" s="245"/>
      <c r="AP2753" s="245"/>
    </row>
    <row r="2754" spans="1:42" s="167" customFormat="1" thickTop="1" thickBot="1" x14ac:dyDescent="0.25">
      <c r="A2754" s="242"/>
      <c r="B2754" s="184"/>
      <c r="C2754" s="235"/>
      <c r="D2754" s="235"/>
      <c r="E2754" s="243"/>
      <c r="I2754" s="235"/>
      <c r="J2754" s="244"/>
      <c r="L2754" s="182"/>
      <c r="M2754" s="235"/>
      <c r="N2754" s="246"/>
      <c r="O2754" s="246"/>
      <c r="P2754" s="247"/>
      <c r="R2754" s="248"/>
      <c r="Y2754" s="249"/>
      <c r="Z2754" s="250"/>
      <c r="AB2754" s="251"/>
      <c r="AD2754" s="251"/>
      <c r="AF2754" s="251"/>
      <c r="AI2754" s="235"/>
      <c r="AN2754" s="245"/>
      <c r="AO2754" s="245"/>
      <c r="AP2754" s="245"/>
    </row>
    <row r="2755" spans="1:42" s="167" customFormat="1" thickTop="1" thickBot="1" x14ac:dyDescent="0.25">
      <c r="A2755" s="242"/>
      <c r="B2755" s="184"/>
      <c r="C2755" s="235"/>
      <c r="D2755" s="235"/>
      <c r="E2755" s="243"/>
      <c r="I2755" s="235"/>
      <c r="J2755" s="244"/>
      <c r="L2755" s="182"/>
      <c r="M2755" s="235"/>
      <c r="N2755" s="246"/>
      <c r="O2755" s="246"/>
      <c r="P2755" s="247"/>
      <c r="R2755" s="248"/>
      <c r="Y2755" s="249"/>
      <c r="Z2755" s="250"/>
      <c r="AB2755" s="251"/>
      <c r="AD2755" s="251"/>
      <c r="AF2755" s="251"/>
      <c r="AI2755" s="235"/>
      <c r="AN2755" s="245"/>
      <c r="AO2755" s="245"/>
      <c r="AP2755" s="245"/>
    </row>
    <row r="2756" spans="1:42" s="167" customFormat="1" thickTop="1" thickBot="1" x14ac:dyDescent="0.25">
      <c r="A2756" s="242"/>
      <c r="B2756" s="184"/>
      <c r="C2756" s="235"/>
      <c r="D2756" s="235"/>
      <c r="E2756" s="243"/>
      <c r="I2756" s="235"/>
      <c r="J2756" s="244"/>
      <c r="L2756" s="182"/>
      <c r="M2756" s="235"/>
      <c r="N2756" s="246"/>
      <c r="O2756" s="246"/>
      <c r="P2756" s="247"/>
      <c r="R2756" s="248"/>
      <c r="Y2756" s="249"/>
      <c r="Z2756" s="250"/>
      <c r="AB2756" s="251"/>
      <c r="AD2756" s="251"/>
      <c r="AF2756" s="251"/>
      <c r="AI2756" s="235"/>
      <c r="AN2756" s="245"/>
      <c r="AO2756" s="245"/>
      <c r="AP2756" s="245"/>
    </row>
    <row r="2757" spans="1:42" s="167" customFormat="1" thickTop="1" thickBot="1" x14ac:dyDescent="0.25">
      <c r="A2757" s="242"/>
      <c r="B2757" s="184"/>
      <c r="C2757" s="235"/>
      <c r="D2757" s="235"/>
      <c r="E2757" s="243"/>
      <c r="I2757" s="235"/>
      <c r="J2757" s="244"/>
      <c r="L2757" s="182"/>
      <c r="M2757" s="235"/>
      <c r="N2757" s="246"/>
      <c r="O2757" s="246"/>
      <c r="P2757" s="247"/>
      <c r="R2757" s="248"/>
      <c r="Y2757" s="249"/>
      <c r="Z2757" s="250"/>
      <c r="AB2757" s="251"/>
      <c r="AD2757" s="251"/>
      <c r="AF2757" s="251"/>
      <c r="AI2757" s="235"/>
      <c r="AN2757" s="245"/>
      <c r="AO2757" s="245"/>
      <c r="AP2757" s="245"/>
    </row>
    <row r="2758" spans="1:42" s="167" customFormat="1" thickTop="1" thickBot="1" x14ac:dyDescent="0.25">
      <c r="A2758" s="242"/>
      <c r="B2758" s="184"/>
      <c r="C2758" s="235"/>
      <c r="D2758" s="235"/>
      <c r="E2758" s="243"/>
      <c r="I2758" s="235"/>
      <c r="J2758" s="244"/>
      <c r="L2758" s="182"/>
      <c r="M2758" s="235"/>
      <c r="N2758" s="246"/>
      <c r="O2758" s="246"/>
      <c r="P2758" s="247"/>
      <c r="R2758" s="248"/>
      <c r="Y2758" s="249"/>
      <c r="Z2758" s="250"/>
      <c r="AB2758" s="251"/>
      <c r="AD2758" s="251"/>
      <c r="AF2758" s="251"/>
      <c r="AI2758" s="235"/>
      <c r="AN2758" s="245"/>
      <c r="AO2758" s="245"/>
      <c r="AP2758" s="245"/>
    </row>
    <row r="2759" spans="1:42" s="167" customFormat="1" thickTop="1" thickBot="1" x14ac:dyDescent="0.25">
      <c r="A2759" s="242"/>
      <c r="B2759" s="184"/>
      <c r="C2759" s="235"/>
      <c r="D2759" s="235"/>
      <c r="E2759" s="243"/>
      <c r="I2759" s="235"/>
      <c r="J2759" s="244"/>
      <c r="L2759" s="182"/>
      <c r="M2759" s="235"/>
      <c r="N2759" s="246"/>
      <c r="O2759" s="246"/>
      <c r="P2759" s="247"/>
      <c r="R2759" s="248"/>
      <c r="Y2759" s="249"/>
      <c r="Z2759" s="250"/>
      <c r="AB2759" s="251"/>
      <c r="AD2759" s="251"/>
      <c r="AF2759" s="251"/>
      <c r="AI2759" s="235"/>
      <c r="AN2759" s="245"/>
      <c r="AO2759" s="245"/>
      <c r="AP2759" s="245"/>
    </row>
    <row r="2760" spans="1:42" s="167" customFormat="1" thickTop="1" thickBot="1" x14ac:dyDescent="0.25">
      <c r="A2760" s="242"/>
      <c r="B2760" s="184"/>
      <c r="C2760" s="235"/>
      <c r="D2760" s="235"/>
      <c r="E2760" s="243"/>
      <c r="I2760" s="235"/>
      <c r="J2760" s="244"/>
      <c r="L2760" s="182"/>
      <c r="M2760" s="235"/>
      <c r="N2760" s="246"/>
      <c r="O2760" s="246"/>
      <c r="P2760" s="247"/>
      <c r="R2760" s="248"/>
      <c r="Y2760" s="249"/>
      <c r="Z2760" s="250"/>
      <c r="AB2760" s="251"/>
      <c r="AD2760" s="251"/>
      <c r="AF2760" s="251"/>
      <c r="AI2760" s="235"/>
      <c r="AN2760" s="245"/>
      <c r="AO2760" s="245"/>
      <c r="AP2760" s="245"/>
    </row>
    <row r="2761" spans="1:42" s="167" customFormat="1" thickTop="1" thickBot="1" x14ac:dyDescent="0.25">
      <c r="A2761" s="242"/>
      <c r="B2761" s="184"/>
      <c r="C2761" s="235"/>
      <c r="D2761" s="235"/>
      <c r="E2761" s="243"/>
      <c r="I2761" s="235"/>
      <c r="J2761" s="244"/>
      <c r="L2761" s="182"/>
      <c r="M2761" s="235"/>
      <c r="N2761" s="246"/>
      <c r="O2761" s="246"/>
      <c r="P2761" s="247"/>
      <c r="R2761" s="248"/>
      <c r="Y2761" s="249"/>
      <c r="Z2761" s="250"/>
      <c r="AB2761" s="251"/>
      <c r="AD2761" s="251"/>
      <c r="AF2761" s="251"/>
      <c r="AI2761" s="235"/>
      <c r="AN2761" s="245"/>
      <c r="AO2761" s="245"/>
      <c r="AP2761" s="245"/>
    </row>
    <row r="2762" spans="1:42" s="167" customFormat="1" thickTop="1" thickBot="1" x14ac:dyDescent="0.25">
      <c r="A2762" s="242"/>
      <c r="B2762" s="184"/>
      <c r="C2762" s="235"/>
      <c r="D2762" s="235"/>
      <c r="E2762" s="243"/>
      <c r="I2762" s="235"/>
      <c r="J2762" s="244"/>
      <c r="L2762" s="182"/>
      <c r="M2762" s="235"/>
      <c r="N2762" s="246"/>
      <c r="O2762" s="246"/>
      <c r="P2762" s="247"/>
      <c r="R2762" s="248"/>
      <c r="Y2762" s="249"/>
      <c r="Z2762" s="250"/>
      <c r="AB2762" s="251"/>
      <c r="AD2762" s="251"/>
      <c r="AF2762" s="251"/>
      <c r="AI2762" s="235"/>
      <c r="AN2762" s="245"/>
      <c r="AO2762" s="245"/>
      <c r="AP2762" s="245"/>
    </row>
    <row r="2763" spans="1:42" s="167" customFormat="1" thickTop="1" thickBot="1" x14ac:dyDescent="0.25">
      <c r="A2763" s="242"/>
      <c r="B2763" s="184"/>
      <c r="C2763" s="235"/>
      <c r="D2763" s="235"/>
      <c r="E2763" s="243"/>
      <c r="I2763" s="235"/>
      <c r="J2763" s="244"/>
      <c r="L2763" s="182"/>
      <c r="M2763" s="235"/>
      <c r="N2763" s="246"/>
      <c r="O2763" s="246"/>
      <c r="P2763" s="247"/>
      <c r="R2763" s="248"/>
      <c r="Y2763" s="249"/>
      <c r="Z2763" s="250"/>
      <c r="AB2763" s="251"/>
      <c r="AD2763" s="251"/>
      <c r="AF2763" s="251"/>
      <c r="AI2763" s="235"/>
      <c r="AN2763" s="245"/>
      <c r="AO2763" s="245"/>
      <c r="AP2763" s="245"/>
    </row>
    <row r="2764" spans="1:42" s="167" customFormat="1" thickTop="1" thickBot="1" x14ac:dyDescent="0.25">
      <c r="A2764" s="242"/>
      <c r="B2764" s="184"/>
      <c r="C2764" s="235"/>
      <c r="D2764" s="235"/>
      <c r="E2764" s="243"/>
      <c r="I2764" s="235"/>
      <c r="J2764" s="244"/>
      <c r="L2764" s="182"/>
      <c r="M2764" s="235"/>
      <c r="N2764" s="246"/>
      <c r="O2764" s="246"/>
      <c r="P2764" s="247"/>
      <c r="R2764" s="248"/>
      <c r="Y2764" s="249"/>
      <c r="Z2764" s="250"/>
      <c r="AB2764" s="251"/>
      <c r="AD2764" s="251"/>
      <c r="AF2764" s="251"/>
      <c r="AI2764" s="235"/>
      <c r="AN2764" s="245"/>
      <c r="AO2764" s="245"/>
      <c r="AP2764" s="245"/>
    </row>
    <row r="2765" spans="1:42" s="167" customFormat="1" thickTop="1" thickBot="1" x14ac:dyDescent="0.25">
      <c r="A2765" s="242"/>
      <c r="B2765" s="184"/>
      <c r="C2765" s="235"/>
      <c r="D2765" s="235"/>
      <c r="E2765" s="243"/>
      <c r="I2765" s="235"/>
      <c r="J2765" s="244"/>
      <c r="L2765" s="182"/>
      <c r="M2765" s="235"/>
      <c r="N2765" s="246"/>
      <c r="O2765" s="246"/>
      <c r="P2765" s="247"/>
      <c r="R2765" s="248"/>
      <c r="Y2765" s="249"/>
      <c r="Z2765" s="250"/>
      <c r="AB2765" s="251"/>
      <c r="AD2765" s="251"/>
      <c r="AF2765" s="251"/>
      <c r="AI2765" s="235"/>
      <c r="AN2765" s="245"/>
      <c r="AO2765" s="245"/>
      <c r="AP2765" s="245"/>
    </row>
    <row r="2766" spans="1:42" s="167" customFormat="1" thickTop="1" thickBot="1" x14ac:dyDescent="0.25">
      <c r="A2766" s="242"/>
      <c r="B2766" s="184"/>
      <c r="C2766" s="235"/>
      <c r="D2766" s="235"/>
      <c r="E2766" s="243"/>
      <c r="I2766" s="235"/>
      <c r="J2766" s="244"/>
      <c r="L2766" s="182"/>
      <c r="M2766" s="235"/>
      <c r="N2766" s="246"/>
      <c r="O2766" s="246"/>
      <c r="P2766" s="247"/>
      <c r="R2766" s="248"/>
      <c r="Y2766" s="249"/>
      <c r="Z2766" s="250"/>
      <c r="AB2766" s="251"/>
      <c r="AD2766" s="251"/>
      <c r="AF2766" s="251"/>
      <c r="AI2766" s="235"/>
      <c r="AN2766" s="245"/>
      <c r="AO2766" s="245"/>
      <c r="AP2766" s="245"/>
    </row>
    <row r="2767" spans="1:42" s="167" customFormat="1" thickTop="1" thickBot="1" x14ac:dyDescent="0.25">
      <c r="A2767" s="242"/>
      <c r="B2767" s="184"/>
      <c r="C2767" s="235"/>
      <c r="D2767" s="235"/>
      <c r="E2767" s="243"/>
      <c r="I2767" s="235"/>
      <c r="J2767" s="244"/>
      <c r="L2767" s="182"/>
      <c r="M2767" s="235"/>
      <c r="N2767" s="246"/>
      <c r="O2767" s="246"/>
      <c r="P2767" s="247"/>
      <c r="R2767" s="248"/>
      <c r="Y2767" s="249"/>
      <c r="Z2767" s="250"/>
      <c r="AB2767" s="251"/>
      <c r="AD2767" s="251"/>
      <c r="AF2767" s="251"/>
      <c r="AI2767" s="235"/>
      <c r="AN2767" s="245"/>
      <c r="AO2767" s="245"/>
      <c r="AP2767" s="245"/>
    </row>
    <row r="2768" spans="1:42" s="167" customFormat="1" thickTop="1" thickBot="1" x14ac:dyDescent="0.25">
      <c r="A2768" s="242"/>
      <c r="B2768" s="184"/>
      <c r="C2768" s="235"/>
      <c r="D2768" s="235"/>
      <c r="E2768" s="243"/>
      <c r="I2768" s="235"/>
      <c r="J2768" s="244"/>
      <c r="L2768" s="182"/>
      <c r="M2768" s="235"/>
      <c r="N2768" s="246"/>
      <c r="O2768" s="246"/>
      <c r="P2768" s="247"/>
      <c r="R2768" s="248"/>
      <c r="Y2768" s="249"/>
      <c r="Z2768" s="250"/>
      <c r="AB2768" s="251"/>
      <c r="AD2768" s="251"/>
      <c r="AF2768" s="251"/>
      <c r="AI2768" s="235"/>
      <c r="AN2768" s="245"/>
      <c r="AO2768" s="245"/>
      <c r="AP2768" s="245"/>
    </row>
    <row r="2769" spans="1:42" s="167" customFormat="1" thickTop="1" thickBot="1" x14ac:dyDescent="0.25">
      <c r="A2769" s="242"/>
      <c r="B2769" s="184"/>
      <c r="C2769" s="235"/>
      <c r="D2769" s="235"/>
      <c r="E2769" s="243"/>
      <c r="I2769" s="235"/>
      <c r="J2769" s="244"/>
      <c r="L2769" s="182"/>
      <c r="M2769" s="235"/>
      <c r="N2769" s="246"/>
      <c r="O2769" s="246"/>
      <c r="P2769" s="247"/>
      <c r="R2769" s="248"/>
      <c r="Y2769" s="249"/>
      <c r="Z2769" s="250"/>
      <c r="AB2769" s="251"/>
      <c r="AD2769" s="251"/>
      <c r="AF2769" s="251"/>
      <c r="AI2769" s="235"/>
      <c r="AN2769" s="245"/>
      <c r="AO2769" s="245"/>
      <c r="AP2769" s="245"/>
    </row>
    <row r="2770" spans="1:42" s="167" customFormat="1" thickTop="1" thickBot="1" x14ac:dyDescent="0.25">
      <c r="A2770" s="242"/>
      <c r="B2770" s="184"/>
      <c r="C2770" s="235"/>
      <c r="D2770" s="235"/>
      <c r="E2770" s="243"/>
      <c r="I2770" s="235"/>
      <c r="J2770" s="244"/>
      <c r="L2770" s="182"/>
      <c r="M2770" s="235"/>
      <c r="N2770" s="246"/>
      <c r="O2770" s="246"/>
      <c r="P2770" s="247"/>
      <c r="R2770" s="248"/>
      <c r="Y2770" s="249"/>
      <c r="Z2770" s="250"/>
      <c r="AB2770" s="251"/>
      <c r="AD2770" s="251"/>
      <c r="AF2770" s="251"/>
      <c r="AI2770" s="235"/>
      <c r="AN2770" s="245"/>
      <c r="AO2770" s="245"/>
      <c r="AP2770" s="245"/>
    </row>
    <row r="2771" spans="1:42" s="167" customFormat="1" thickTop="1" thickBot="1" x14ac:dyDescent="0.25">
      <c r="A2771" s="242"/>
      <c r="B2771" s="184"/>
      <c r="C2771" s="235"/>
      <c r="D2771" s="235"/>
      <c r="E2771" s="243"/>
      <c r="I2771" s="235"/>
      <c r="J2771" s="244"/>
      <c r="L2771" s="182"/>
      <c r="M2771" s="235"/>
      <c r="N2771" s="246"/>
      <c r="O2771" s="246"/>
      <c r="P2771" s="247"/>
      <c r="R2771" s="248"/>
      <c r="Y2771" s="249"/>
      <c r="Z2771" s="250"/>
      <c r="AB2771" s="251"/>
      <c r="AD2771" s="251"/>
      <c r="AF2771" s="251"/>
      <c r="AI2771" s="235"/>
      <c r="AN2771" s="245"/>
      <c r="AO2771" s="245"/>
      <c r="AP2771" s="245"/>
    </row>
    <row r="2772" spans="1:42" s="167" customFormat="1" thickTop="1" thickBot="1" x14ac:dyDescent="0.25">
      <c r="A2772" s="242"/>
      <c r="B2772" s="184"/>
      <c r="C2772" s="235"/>
      <c r="D2772" s="235"/>
      <c r="E2772" s="243"/>
      <c r="I2772" s="235"/>
      <c r="J2772" s="244"/>
      <c r="L2772" s="182"/>
      <c r="M2772" s="235"/>
      <c r="N2772" s="246"/>
      <c r="O2772" s="246"/>
      <c r="P2772" s="247"/>
      <c r="R2772" s="248"/>
      <c r="Y2772" s="249"/>
      <c r="Z2772" s="250"/>
      <c r="AB2772" s="251"/>
      <c r="AD2772" s="251"/>
      <c r="AF2772" s="251"/>
      <c r="AI2772" s="235"/>
      <c r="AN2772" s="245"/>
      <c r="AO2772" s="245"/>
      <c r="AP2772" s="245"/>
    </row>
    <row r="2773" spans="1:42" s="167" customFormat="1" thickTop="1" thickBot="1" x14ac:dyDescent="0.25">
      <c r="A2773" s="242"/>
      <c r="B2773" s="184"/>
      <c r="C2773" s="235"/>
      <c r="D2773" s="235"/>
      <c r="E2773" s="243"/>
      <c r="I2773" s="235"/>
      <c r="J2773" s="244"/>
      <c r="L2773" s="182"/>
      <c r="M2773" s="235"/>
      <c r="N2773" s="246"/>
      <c r="O2773" s="246"/>
      <c r="P2773" s="247"/>
      <c r="R2773" s="248"/>
      <c r="Y2773" s="249"/>
      <c r="Z2773" s="250"/>
      <c r="AB2773" s="251"/>
      <c r="AD2773" s="251"/>
      <c r="AF2773" s="251"/>
      <c r="AI2773" s="235"/>
      <c r="AN2773" s="245"/>
      <c r="AO2773" s="245"/>
      <c r="AP2773" s="245"/>
    </row>
    <row r="2774" spans="1:42" s="167" customFormat="1" thickTop="1" thickBot="1" x14ac:dyDescent="0.25">
      <c r="A2774" s="242"/>
      <c r="B2774" s="184"/>
      <c r="C2774" s="235"/>
      <c r="D2774" s="235"/>
      <c r="E2774" s="243"/>
      <c r="I2774" s="235"/>
      <c r="J2774" s="244"/>
      <c r="L2774" s="182"/>
      <c r="M2774" s="235"/>
      <c r="N2774" s="246"/>
      <c r="O2774" s="246"/>
      <c r="P2774" s="247"/>
      <c r="R2774" s="248"/>
      <c r="Y2774" s="249"/>
      <c r="Z2774" s="250"/>
      <c r="AB2774" s="251"/>
      <c r="AD2774" s="251"/>
      <c r="AF2774" s="251"/>
      <c r="AI2774" s="235"/>
      <c r="AN2774" s="245"/>
      <c r="AO2774" s="245"/>
      <c r="AP2774" s="245"/>
    </row>
    <row r="2775" spans="1:42" s="167" customFormat="1" thickTop="1" thickBot="1" x14ac:dyDescent="0.25">
      <c r="A2775" s="242"/>
      <c r="B2775" s="184"/>
      <c r="C2775" s="235"/>
      <c r="D2775" s="235"/>
      <c r="E2775" s="243"/>
      <c r="I2775" s="235"/>
      <c r="J2775" s="244"/>
      <c r="L2775" s="182"/>
      <c r="M2775" s="235"/>
      <c r="N2775" s="246"/>
      <c r="O2775" s="246"/>
      <c r="P2775" s="247"/>
      <c r="R2775" s="248"/>
      <c r="Y2775" s="249"/>
      <c r="Z2775" s="250"/>
      <c r="AB2775" s="251"/>
      <c r="AD2775" s="251"/>
      <c r="AF2775" s="251"/>
      <c r="AI2775" s="235"/>
      <c r="AN2775" s="245"/>
      <c r="AO2775" s="245"/>
      <c r="AP2775" s="245"/>
    </row>
    <row r="2776" spans="1:42" s="167" customFormat="1" thickTop="1" thickBot="1" x14ac:dyDescent="0.25">
      <c r="A2776" s="242"/>
      <c r="B2776" s="184"/>
      <c r="C2776" s="235"/>
      <c r="D2776" s="235"/>
      <c r="E2776" s="243"/>
      <c r="I2776" s="235"/>
      <c r="J2776" s="244"/>
      <c r="L2776" s="182"/>
      <c r="M2776" s="235"/>
      <c r="N2776" s="246"/>
      <c r="O2776" s="246"/>
      <c r="P2776" s="247"/>
      <c r="R2776" s="248"/>
      <c r="Y2776" s="249"/>
      <c r="Z2776" s="250"/>
      <c r="AB2776" s="251"/>
      <c r="AD2776" s="251"/>
      <c r="AF2776" s="251"/>
      <c r="AI2776" s="235"/>
      <c r="AN2776" s="245"/>
      <c r="AO2776" s="245"/>
      <c r="AP2776" s="245"/>
    </row>
    <row r="2777" spans="1:42" s="167" customFormat="1" thickTop="1" thickBot="1" x14ac:dyDescent="0.25">
      <c r="A2777" s="242"/>
      <c r="B2777" s="184"/>
      <c r="C2777" s="235"/>
      <c r="D2777" s="235"/>
      <c r="E2777" s="243"/>
      <c r="I2777" s="235"/>
      <c r="J2777" s="244"/>
      <c r="L2777" s="182"/>
      <c r="M2777" s="235"/>
      <c r="N2777" s="246"/>
      <c r="O2777" s="246"/>
      <c r="P2777" s="247"/>
      <c r="R2777" s="248"/>
      <c r="Y2777" s="249"/>
      <c r="Z2777" s="250"/>
      <c r="AB2777" s="251"/>
      <c r="AD2777" s="251"/>
      <c r="AF2777" s="251"/>
      <c r="AI2777" s="235"/>
      <c r="AN2777" s="245"/>
      <c r="AO2777" s="245"/>
      <c r="AP2777" s="245"/>
    </row>
    <row r="2778" spans="1:42" s="167" customFormat="1" thickTop="1" thickBot="1" x14ac:dyDescent="0.25">
      <c r="A2778" s="242"/>
      <c r="B2778" s="184"/>
      <c r="C2778" s="235"/>
      <c r="D2778" s="235"/>
      <c r="E2778" s="243"/>
      <c r="I2778" s="235"/>
      <c r="J2778" s="244"/>
      <c r="L2778" s="182"/>
      <c r="M2778" s="235"/>
      <c r="N2778" s="246"/>
      <c r="O2778" s="246"/>
      <c r="P2778" s="247"/>
      <c r="R2778" s="248"/>
      <c r="Y2778" s="249"/>
      <c r="Z2778" s="250"/>
      <c r="AB2778" s="251"/>
      <c r="AD2778" s="251"/>
      <c r="AF2778" s="251"/>
      <c r="AI2778" s="235"/>
      <c r="AN2778" s="245"/>
      <c r="AO2778" s="245"/>
      <c r="AP2778" s="245"/>
    </row>
    <row r="2779" spans="1:42" s="167" customFormat="1" thickTop="1" thickBot="1" x14ac:dyDescent="0.25">
      <c r="A2779" s="242"/>
      <c r="B2779" s="184"/>
      <c r="C2779" s="235"/>
      <c r="D2779" s="235"/>
      <c r="E2779" s="243"/>
      <c r="I2779" s="235"/>
      <c r="J2779" s="244"/>
      <c r="L2779" s="182"/>
      <c r="M2779" s="235"/>
      <c r="N2779" s="246"/>
      <c r="O2779" s="246"/>
      <c r="P2779" s="247"/>
      <c r="R2779" s="248"/>
      <c r="Y2779" s="249"/>
      <c r="Z2779" s="250"/>
      <c r="AB2779" s="251"/>
      <c r="AD2779" s="251"/>
      <c r="AF2779" s="251"/>
      <c r="AI2779" s="235"/>
      <c r="AN2779" s="245"/>
      <c r="AO2779" s="245"/>
      <c r="AP2779" s="245"/>
    </row>
    <row r="2780" spans="1:42" s="167" customFormat="1" thickTop="1" thickBot="1" x14ac:dyDescent="0.25">
      <c r="A2780" s="242"/>
      <c r="B2780" s="184"/>
      <c r="C2780" s="235"/>
      <c r="D2780" s="235"/>
      <c r="E2780" s="243"/>
      <c r="I2780" s="235"/>
      <c r="J2780" s="244"/>
      <c r="L2780" s="182"/>
      <c r="M2780" s="235"/>
      <c r="N2780" s="246"/>
      <c r="O2780" s="246"/>
      <c r="P2780" s="247"/>
      <c r="R2780" s="248"/>
      <c r="Y2780" s="249"/>
      <c r="Z2780" s="250"/>
      <c r="AB2780" s="251"/>
      <c r="AD2780" s="251"/>
      <c r="AF2780" s="251"/>
      <c r="AI2780" s="235"/>
      <c r="AN2780" s="245"/>
      <c r="AO2780" s="245"/>
      <c r="AP2780" s="245"/>
    </row>
    <row r="2781" spans="1:42" s="167" customFormat="1" thickTop="1" thickBot="1" x14ac:dyDescent="0.25">
      <c r="A2781" s="242"/>
      <c r="B2781" s="184"/>
      <c r="C2781" s="235"/>
      <c r="D2781" s="235"/>
      <c r="E2781" s="243"/>
      <c r="I2781" s="235"/>
      <c r="J2781" s="244"/>
      <c r="L2781" s="182"/>
      <c r="M2781" s="235"/>
      <c r="N2781" s="246"/>
      <c r="O2781" s="246"/>
      <c r="P2781" s="247"/>
      <c r="R2781" s="248"/>
      <c r="Y2781" s="249"/>
      <c r="Z2781" s="250"/>
      <c r="AB2781" s="251"/>
      <c r="AD2781" s="251"/>
      <c r="AF2781" s="251"/>
      <c r="AI2781" s="235"/>
      <c r="AN2781" s="245"/>
      <c r="AO2781" s="245"/>
      <c r="AP2781" s="245"/>
    </row>
    <row r="2782" spans="1:42" s="167" customFormat="1" thickTop="1" thickBot="1" x14ac:dyDescent="0.25">
      <c r="A2782" s="242"/>
      <c r="B2782" s="184"/>
      <c r="C2782" s="235"/>
      <c r="D2782" s="235"/>
      <c r="E2782" s="243"/>
      <c r="I2782" s="235"/>
      <c r="J2782" s="244"/>
      <c r="L2782" s="182"/>
      <c r="M2782" s="235"/>
      <c r="N2782" s="246"/>
      <c r="O2782" s="246"/>
      <c r="P2782" s="247"/>
      <c r="R2782" s="248"/>
      <c r="Y2782" s="249"/>
      <c r="Z2782" s="250"/>
      <c r="AB2782" s="251"/>
      <c r="AD2782" s="251"/>
      <c r="AF2782" s="251"/>
      <c r="AI2782" s="235"/>
      <c r="AN2782" s="245"/>
      <c r="AO2782" s="245"/>
      <c r="AP2782" s="245"/>
    </row>
    <row r="2783" spans="1:42" s="167" customFormat="1" thickTop="1" thickBot="1" x14ac:dyDescent="0.25">
      <c r="A2783" s="242"/>
      <c r="B2783" s="184"/>
      <c r="C2783" s="235"/>
      <c r="D2783" s="235"/>
      <c r="E2783" s="243"/>
      <c r="I2783" s="235"/>
      <c r="J2783" s="244"/>
      <c r="L2783" s="182"/>
      <c r="M2783" s="235"/>
      <c r="N2783" s="246"/>
      <c r="O2783" s="246"/>
      <c r="P2783" s="247"/>
      <c r="R2783" s="248"/>
      <c r="Y2783" s="249"/>
      <c r="Z2783" s="250"/>
      <c r="AB2783" s="251"/>
      <c r="AD2783" s="251"/>
      <c r="AF2783" s="251"/>
      <c r="AI2783" s="235"/>
      <c r="AN2783" s="245"/>
      <c r="AO2783" s="245"/>
      <c r="AP2783" s="245"/>
    </row>
    <row r="2784" spans="1:42" s="167" customFormat="1" thickTop="1" thickBot="1" x14ac:dyDescent="0.25">
      <c r="A2784" s="242"/>
      <c r="B2784" s="184"/>
      <c r="C2784" s="235"/>
      <c r="D2784" s="235"/>
      <c r="E2784" s="243"/>
      <c r="I2784" s="235"/>
      <c r="J2784" s="244"/>
      <c r="L2784" s="182"/>
      <c r="M2784" s="235"/>
      <c r="N2784" s="246"/>
      <c r="O2784" s="246"/>
      <c r="P2784" s="247"/>
      <c r="R2784" s="248"/>
      <c r="Y2784" s="249"/>
      <c r="Z2784" s="250"/>
      <c r="AB2784" s="251"/>
      <c r="AD2784" s="251"/>
      <c r="AF2784" s="251"/>
      <c r="AI2784" s="235"/>
      <c r="AN2784" s="245"/>
      <c r="AO2784" s="245"/>
      <c r="AP2784" s="245"/>
    </row>
    <row r="2785" spans="1:42" s="167" customFormat="1" thickTop="1" thickBot="1" x14ac:dyDescent="0.25">
      <c r="A2785" s="242"/>
      <c r="B2785" s="184"/>
      <c r="C2785" s="235"/>
      <c r="D2785" s="235"/>
      <c r="E2785" s="243"/>
      <c r="I2785" s="235"/>
      <c r="J2785" s="244"/>
      <c r="L2785" s="182"/>
      <c r="M2785" s="235"/>
      <c r="N2785" s="246"/>
      <c r="O2785" s="246"/>
      <c r="P2785" s="247"/>
      <c r="R2785" s="248"/>
      <c r="Y2785" s="249"/>
      <c r="Z2785" s="250"/>
      <c r="AB2785" s="251"/>
      <c r="AD2785" s="251"/>
      <c r="AF2785" s="251"/>
      <c r="AI2785" s="235"/>
      <c r="AN2785" s="245"/>
      <c r="AO2785" s="245"/>
      <c r="AP2785" s="245"/>
    </row>
    <row r="2786" spans="1:42" s="167" customFormat="1" thickTop="1" thickBot="1" x14ac:dyDescent="0.25">
      <c r="A2786" s="242"/>
      <c r="B2786" s="184"/>
      <c r="C2786" s="235"/>
      <c r="D2786" s="235"/>
      <c r="E2786" s="243"/>
      <c r="I2786" s="235"/>
      <c r="J2786" s="244"/>
      <c r="L2786" s="182"/>
      <c r="M2786" s="235"/>
      <c r="N2786" s="246"/>
      <c r="O2786" s="246"/>
      <c r="P2786" s="247"/>
      <c r="R2786" s="248"/>
      <c r="Y2786" s="249"/>
      <c r="Z2786" s="250"/>
      <c r="AB2786" s="251"/>
      <c r="AD2786" s="251"/>
      <c r="AF2786" s="251"/>
      <c r="AI2786" s="235"/>
      <c r="AN2786" s="245"/>
      <c r="AO2786" s="245"/>
      <c r="AP2786" s="245"/>
    </row>
    <row r="2787" spans="1:42" s="167" customFormat="1" thickTop="1" thickBot="1" x14ac:dyDescent="0.25">
      <c r="A2787" s="242"/>
      <c r="B2787" s="184"/>
      <c r="C2787" s="235"/>
      <c r="D2787" s="235"/>
      <c r="E2787" s="243"/>
      <c r="I2787" s="235"/>
      <c r="J2787" s="244"/>
      <c r="L2787" s="182"/>
      <c r="M2787" s="235"/>
      <c r="N2787" s="246"/>
      <c r="O2787" s="246"/>
      <c r="P2787" s="247"/>
      <c r="R2787" s="248"/>
      <c r="Y2787" s="249"/>
      <c r="Z2787" s="250"/>
      <c r="AB2787" s="251"/>
      <c r="AD2787" s="251"/>
      <c r="AF2787" s="251"/>
      <c r="AI2787" s="235"/>
      <c r="AN2787" s="245"/>
      <c r="AO2787" s="245"/>
      <c r="AP2787" s="245"/>
    </row>
    <row r="2788" spans="1:42" s="167" customFormat="1" thickTop="1" thickBot="1" x14ac:dyDescent="0.25">
      <c r="A2788" s="242"/>
      <c r="B2788" s="184"/>
      <c r="C2788" s="235"/>
      <c r="D2788" s="235"/>
      <c r="E2788" s="243"/>
      <c r="I2788" s="235"/>
      <c r="J2788" s="244"/>
      <c r="L2788" s="182"/>
      <c r="M2788" s="235"/>
      <c r="N2788" s="246"/>
      <c r="O2788" s="246"/>
      <c r="P2788" s="247"/>
      <c r="R2788" s="248"/>
      <c r="Y2788" s="249"/>
      <c r="Z2788" s="250"/>
      <c r="AB2788" s="251"/>
      <c r="AD2788" s="251"/>
      <c r="AF2788" s="251"/>
      <c r="AI2788" s="235"/>
      <c r="AN2788" s="245"/>
      <c r="AO2788" s="245"/>
      <c r="AP2788" s="245"/>
    </row>
    <row r="2789" spans="1:42" s="167" customFormat="1" thickTop="1" thickBot="1" x14ac:dyDescent="0.25">
      <c r="A2789" s="242"/>
      <c r="B2789" s="184"/>
      <c r="C2789" s="235"/>
      <c r="D2789" s="235"/>
      <c r="E2789" s="243"/>
      <c r="I2789" s="235"/>
      <c r="J2789" s="244"/>
      <c r="L2789" s="182"/>
      <c r="M2789" s="235"/>
      <c r="N2789" s="246"/>
      <c r="O2789" s="246"/>
      <c r="P2789" s="247"/>
      <c r="R2789" s="248"/>
      <c r="Y2789" s="249"/>
      <c r="Z2789" s="250"/>
      <c r="AB2789" s="251"/>
      <c r="AD2789" s="251"/>
      <c r="AF2789" s="251"/>
      <c r="AI2789" s="235"/>
      <c r="AN2789" s="245"/>
      <c r="AO2789" s="245"/>
      <c r="AP2789" s="245"/>
    </row>
    <row r="2790" spans="1:42" s="167" customFormat="1" thickTop="1" thickBot="1" x14ac:dyDescent="0.25">
      <c r="A2790" s="242"/>
      <c r="B2790" s="184"/>
      <c r="C2790" s="235"/>
      <c r="D2790" s="235"/>
      <c r="E2790" s="243"/>
      <c r="I2790" s="235"/>
      <c r="J2790" s="244"/>
      <c r="L2790" s="182"/>
      <c r="M2790" s="235"/>
      <c r="N2790" s="246"/>
      <c r="O2790" s="246"/>
      <c r="P2790" s="247"/>
      <c r="R2790" s="248"/>
      <c r="Y2790" s="249"/>
      <c r="Z2790" s="250"/>
      <c r="AB2790" s="251"/>
      <c r="AD2790" s="251"/>
      <c r="AF2790" s="251"/>
      <c r="AI2790" s="235"/>
      <c r="AN2790" s="245"/>
      <c r="AO2790" s="245"/>
      <c r="AP2790" s="245"/>
    </row>
    <row r="2791" spans="1:42" s="167" customFormat="1" thickTop="1" thickBot="1" x14ac:dyDescent="0.25">
      <c r="A2791" s="242"/>
      <c r="B2791" s="184"/>
      <c r="C2791" s="235"/>
      <c r="D2791" s="235"/>
      <c r="E2791" s="243"/>
      <c r="I2791" s="235"/>
      <c r="J2791" s="244"/>
      <c r="L2791" s="182"/>
      <c r="M2791" s="235"/>
      <c r="N2791" s="246"/>
      <c r="O2791" s="246"/>
      <c r="P2791" s="247"/>
      <c r="R2791" s="248"/>
      <c r="Y2791" s="249"/>
      <c r="Z2791" s="250"/>
      <c r="AB2791" s="251"/>
      <c r="AD2791" s="251"/>
      <c r="AF2791" s="251"/>
      <c r="AI2791" s="235"/>
      <c r="AN2791" s="245"/>
      <c r="AO2791" s="245"/>
      <c r="AP2791" s="245"/>
    </row>
    <row r="2792" spans="1:42" s="167" customFormat="1" thickTop="1" thickBot="1" x14ac:dyDescent="0.25">
      <c r="A2792" s="242"/>
      <c r="B2792" s="184"/>
      <c r="C2792" s="235"/>
      <c r="D2792" s="235"/>
      <c r="E2792" s="243"/>
      <c r="I2792" s="235"/>
      <c r="J2792" s="244"/>
      <c r="L2792" s="182"/>
      <c r="M2792" s="235"/>
      <c r="N2792" s="246"/>
      <c r="O2792" s="246"/>
      <c r="P2792" s="247"/>
      <c r="R2792" s="248"/>
      <c r="Y2792" s="249"/>
      <c r="Z2792" s="250"/>
      <c r="AB2792" s="251"/>
      <c r="AD2792" s="251"/>
      <c r="AF2792" s="251"/>
      <c r="AI2792" s="235"/>
      <c r="AN2792" s="245"/>
      <c r="AO2792" s="245"/>
      <c r="AP2792" s="245"/>
    </row>
    <row r="2793" spans="1:42" s="167" customFormat="1" thickTop="1" thickBot="1" x14ac:dyDescent="0.25">
      <c r="A2793" s="242"/>
      <c r="B2793" s="184"/>
      <c r="C2793" s="235"/>
      <c r="D2793" s="235"/>
      <c r="E2793" s="243"/>
      <c r="I2793" s="235"/>
      <c r="J2793" s="244"/>
      <c r="L2793" s="182"/>
      <c r="M2793" s="235"/>
      <c r="N2793" s="246"/>
      <c r="O2793" s="246"/>
      <c r="P2793" s="247"/>
      <c r="R2793" s="248"/>
      <c r="Y2793" s="249"/>
      <c r="Z2793" s="250"/>
      <c r="AB2793" s="251"/>
      <c r="AD2793" s="251"/>
      <c r="AF2793" s="251"/>
      <c r="AI2793" s="235"/>
      <c r="AN2793" s="245"/>
      <c r="AO2793" s="245"/>
      <c r="AP2793" s="245"/>
    </row>
    <row r="2794" spans="1:42" s="167" customFormat="1" thickTop="1" thickBot="1" x14ac:dyDescent="0.25">
      <c r="A2794" s="242"/>
      <c r="B2794" s="184"/>
      <c r="C2794" s="235"/>
      <c r="D2794" s="235"/>
      <c r="E2794" s="243"/>
      <c r="I2794" s="235"/>
      <c r="J2794" s="244"/>
      <c r="L2794" s="182"/>
      <c r="M2794" s="235"/>
      <c r="N2794" s="246"/>
      <c r="O2794" s="246"/>
      <c r="P2794" s="247"/>
      <c r="R2794" s="248"/>
      <c r="Y2794" s="249"/>
      <c r="Z2794" s="250"/>
      <c r="AB2794" s="251"/>
      <c r="AD2794" s="251"/>
      <c r="AF2794" s="251"/>
      <c r="AI2794" s="235"/>
      <c r="AN2794" s="245"/>
      <c r="AO2794" s="245"/>
      <c r="AP2794" s="245"/>
    </row>
    <row r="2795" spans="1:42" s="167" customFormat="1" thickTop="1" thickBot="1" x14ac:dyDescent="0.25">
      <c r="A2795" s="242"/>
      <c r="B2795" s="184"/>
      <c r="C2795" s="235"/>
      <c r="D2795" s="235"/>
      <c r="E2795" s="243"/>
      <c r="I2795" s="235"/>
      <c r="J2795" s="244"/>
      <c r="L2795" s="182"/>
      <c r="M2795" s="235"/>
      <c r="N2795" s="246"/>
      <c r="O2795" s="246"/>
      <c r="P2795" s="247"/>
      <c r="R2795" s="248"/>
      <c r="Y2795" s="249"/>
      <c r="Z2795" s="250"/>
      <c r="AB2795" s="251"/>
      <c r="AD2795" s="251"/>
      <c r="AF2795" s="251"/>
      <c r="AI2795" s="235"/>
      <c r="AN2795" s="245"/>
      <c r="AO2795" s="245"/>
      <c r="AP2795" s="245"/>
    </row>
    <row r="2796" spans="1:42" s="167" customFormat="1" thickTop="1" thickBot="1" x14ac:dyDescent="0.25">
      <c r="A2796" s="242"/>
      <c r="B2796" s="184"/>
      <c r="C2796" s="235"/>
      <c r="D2796" s="235"/>
      <c r="E2796" s="243"/>
      <c r="I2796" s="235"/>
      <c r="J2796" s="244"/>
      <c r="L2796" s="182"/>
      <c r="M2796" s="235"/>
      <c r="N2796" s="246"/>
      <c r="O2796" s="246"/>
      <c r="P2796" s="247"/>
      <c r="R2796" s="248"/>
      <c r="Y2796" s="249"/>
      <c r="Z2796" s="250"/>
      <c r="AB2796" s="251"/>
      <c r="AD2796" s="251"/>
      <c r="AF2796" s="251"/>
      <c r="AI2796" s="235"/>
      <c r="AN2796" s="245"/>
      <c r="AO2796" s="245"/>
      <c r="AP2796" s="245"/>
    </row>
    <row r="2797" spans="1:42" s="167" customFormat="1" thickTop="1" thickBot="1" x14ac:dyDescent="0.25">
      <c r="A2797" s="242"/>
      <c r="B2797" s="184"/>
      <c r="C2797" s="235"/>
      <c r="D2797" s="235"/>
      <c r="E2797" s="243"/>
      <c r="I2797" s="235"/>
      <c r="J2797" s="244"/>
      <c r="L2797" s="182"/>
      <c r="M2797" s="235"/>
      <c r="N2797" s="246"/>
      <c r="O2797" s="246"/>
      <c r="P2797" s="247"/>
      <c r="R2797" s="248"/>
      <c r="Y2797" s="249"/>
      <c r="Z2797" s="250"/>
      <c r="AB2797" s="251"/>
      <c r="AD2797" s="251"/>
      <c r="AF2797" s="251"/>
      <c r="AI2797" s="235"/>
      <c r="AN2797" s="245"/>
      <c r="AO2797" s="245"/>
      <c r="AP2797" s="245"/>
    </row>
    <row r="2798" spans="1:42" s="167" customFormat="1" thickTop="1" thickBot="1" x14ac:dyDescent="0.25">
      <c r="A2798" s="242"/>
      <c r="B2798" s="184"/>
      <c r="C2798" s="235"/>
      <c r="D2798" s="235"/>
      <c r="E2798" s="243"/>
      <c r="I2798" s="235"/>
      <c r="J2798" s="244"/>
      <c r="L2798" s="182"/>
      <c r="M2798" s="235"/>
      <c r="N2798" s="246"/>
      <c r="O2798" s="246"/>
      <c r="P2798" s="247"/>
      <c r="R2798" s="248"/>
      <c r="Y2798" s="249"/>
      <c r="Z2798" s="250"/>
      <c r="AB2798" s="251"/>
      <c r="AD2798" s="251"/>
      <c r="AF2798" s="251"/>
      <c r="AI2798" s="235"/>
      <c r="AN2798" s="245"/>
      <c r="AO2798" s="245"/>
      <c r="AP2798" s="245"/>
    </row>
    <row r="2799" spans="1:42" s="167" customFormat="1" thickTop="1" thickBot="1" x14ac:dyDescent="0.25">
      <c r="A2799" s="242"/>
      <c r="B2799" s="184"/>
      <c r="C2799" s="235"/>
      <c r="D2799" s="235"/>
      <c r="E2799" s="243"/>
      <c r="I2799" s="235"/>
      <c r="J2799" s="244"/>
      <c r="L2799" s="182"/>
      <c r="M2799" s="235"/>
      <c r="N2799" s="246"/>
      <c r="O2799" s="246"/>
      <c r="P2799" s="247"/>
      <c r="R2799" s="248"/>
      <c r="Y2799" s="249"/>
      <c r="Z2799" s="250"/>
      <c r="AB2799" s="251"/>
      <c r="AD2799" s="251"/>
      <c r="AF2799" s="251"/>
      <c r="AI2799" s="235"/>
      <c r="AN2799" s="245"/>
      <c r="AO2799" s="245"/>
      <c r="AP2799" s="245"/>
    </row>
    <row r="2800" spans="1:42" s="167" customFormat="1" thickTop="1" thickBot="1" x14ac:dyDescent="0.25">
      <c r="A2800" s="242"/>
      <c r="B2800" s="184"/>
      <c r="C2800" s="235"/>
      <c r="D2800" s="235"/>
      <c r="E2800" s="243"/>
      <c r="I2800" s="235"/>
      <c r="J2800" s="244"/>
      <c r="L2800" s="182"/>
      <c r="M2800" s="235"/>
      <c r="N2800" s="246"/>
      <c r="O2800" s="246"/>
      <c r="P2800" s="247"/>
      <c r="R2800" s="248"/>
      <c r="Y2800" s="249"/>
      <c r="Z2800" s="250"/>
      <c r="AB2800" s="251"/>
      <c r="AD2800" s="251"/>
      <c r="AF2800" s="251"/>
      <c r="AI2800" s="235"/>
      <c r="AN2800" s="245"/>
      <c r="AO2800" s="245"/>
      <c r="AP2800" s="245"/>
    </row>
    <row r="2801" spans="1:42" s="167" customFormat="1" thickTop="1" thickBot="1" x14ac:dyDescent="0.25">
      <c r="A2801" s="242"/>
      <c r="B2801" s="184"/>
      <c r="C2801" s="235"/>
      <c r="D2801" s="235"/>
      <c r="E2801" s="243"/>
      <c r="I2801" s="235"/>
      <c r="J2801" s="244"/>
      <c r="L2801" s="182"/>
      <c r="M2801" s="235"/>
      <c r="N2801" s="246"/>
      <c r="O2801" s="246"/>
      <c r="P2801" s="247"/>
      <c r="R2801" s="248"/>
      <c r="Y2801" s="249"/>
      <c r="Z2801" s="250"/>
      <c r="AB2801" s="251"/>
      <c r="AD2801" s="251"/>
      <c r="AF2801" s="251"/>
      <c r="AI2801" s="235"/>
      <c r="AN2801" s="245"/>
      <c r="AO2801" s="245"/>
      <c r="AP2801" s="245"/>
    </row>
    <row r="2802" spans="1:42" s="167" customFormat="1" thickTop="1" thickBot="1" x14ac:dyDescent="0.25">
      <c r="A2802" s="242"/>
      <c r="B2802" s="184"/>
      <c r="C2802" s="235"/>
      <c r="D2802" s="235"/>
      <c r="E2802" s="243"/>
      <c r="I2802" s="235"/>
      <c r="J2802" s="244"/>
      <c r="L2802" s="182"/>
      <c r="M2802" s="235"/>
      <c r="N2802" s="246"/>
      <c r="O2802" s="246"/>
      <c r="P2802" s="247"/>
      <c r="R2802" s="248"/>
      <c r="Y2802" s="249"/>
      <c r="Z2802" s="250"/>
      <c r="AB2802" s="251"/>
      <c r="AD2802" s="251"/>
      <c r="AF2802" s="251"/>
      <c r="AI2802" s="235"/>
      <c r="AN2802" s="245"/>
      <c r="AO2802" s="245"/>
      <c r="AP2802" s="245"/>
    </row>
    <row r="2803" spans="1:42" s="167" customFormat="1" thickTop="1" thickBot="1" x14ac:dyDescent="0.25">
      <c r="A2803" s="242"/>
      <c r="B2803" s="184"/>
      <c r="C2803" s="235"/>
      <c r="D2803" s="235"/>
      <c r="E2803" s="243"/>
      <c r="I2803" s="235"/>
      <c r="J2803" s="244"/>
      <c r="L2803" s="182"/>
      <c r="M2803" s="235"/>
      <c r="N2803" s="246"/>
      <c r="O2803" s="246"/>
      <c r="P2803" s="247"/>
      <c r="R2803" s="248"/>
      <c r="Y2803" s="249"/>
      <c r="Z2803" s="250"/>
      <c r="AB2803" s="251"/>
      <c r="AD2803" s="251"/>
      <c r="AF2803" s="251"/>
      <c r="AI2803" s="235"/>
      <c r="AN2803" s="245"/>
      <c r="AO2803" s="245"/>
      <c r="AP2803" s="245"/>
    </row>
    <row r="2804" spans="1:42" s="167" customFormat="1" thickTop="1" thickBot="1" x14ac:dyDescent="0.25">
      <c r="A2804" s="242"/>
      <c r="B2804" s="184"/>
      <c r="C2804" s="235"/>
      <c r="D2804" s="235"/>
      <c r="E2804" s="243"/>
      <c r="I2804" s="235"/>
      <c r="J2804" s="244"/>
      <c r="L2804" s="182"/>
      <c r="M2804" s="235"/>
      <c r="N2804" s="246"/>
      <c r="O2804" s="246"/>
      <c r="P2804" s="247"/>
      <c r="R2804" s="248"/>
      <c r="Y2804" s="249"/>
      <c r="Z2804" s="250"/>
      <c r="AB2804" s="251"/>
      <c r="AD2804" s="251"/>
      <c r="AF2804" s="251"/>
      <c r="AI2804" s="235"/>
      <c r="AN2804" s="245"/>
      <c r="AO2804" s="245"/>
      <c r="AP2804" s="245"/>
    </row>
    <row r="2805" spans="1:42" s="167" customFormat="1" thickTop="1" thickBot="1" x14ac:dyDescent="0.25">
      <c r="A2805" s="242"/>
      <c r="B2805" s="184"/>
      <c r="C2805" s="235"/>
      <c r="D2805" s="235"/>
      <c r="E2805" s="243"/>
      <c r="I2805" s="235"/>
      <c r="J2805" s="244"/>
      <c r="L2805" s="182"/>
      <c r="M2805" s="235"/>
      <c r="N2805" s="246"/>
      <c r="O2805" s="246"/>
      <c r="P2805" s="247"/>
      <c r="R2805" s="248"/>
      <c r="Y2805" s="249"/>
      <c r="Z2805" s="250"/>
      <c r="AB2805" s="251"/>
      <c r="AD2805" s="251"/>
      <c r="AF2805" s="251"/>
      <c r="AI2805" s="235"/>
      <c r="AN2805" s="245"/>
      <c r="AO2805" s="245"/>
      <c r="AP2805" s="245"/>
    </row>
    <row r="2806" spans="1:42" s="167" customFormat="1" thickTop="1" thickBot="1" x14ac:dyDescent="0.25">
      <c r="A2806" s="242"/>
      <c r="B2806" s="184"/>
      <c r="C2806" s="235"/>
      <c r="D2806" s="235"/>
      <c r="E2806" s="243"/>
      <c r="I2806" s="235"/>
      <c r="J2806" s="244"/>
      <c r="L2806" s="182"/>
      <c r="M2806" s="235"/>
      <c r="N2806" s="246"/>
      <c r="O2806" s="246"/>
      <c r="P2806" s="247"/>
      <c r="R2806" s="248"/>
      <c r="Y2806" s="249"/>
      <c r="Z2806" s="250"/>
      <c r="AB2806" s="251"/>
      <c r="AD2806" s="251"/>
      <c r="AF2806" s="251"/>
      <c r="AI2806" s="235"/>
      <c r="AN2806" s="245"/>
      <c r="AO2806" s="245"/>
      <c r="AP2806" s="245"/>
    </row>
    <row r="2807" spans="1:42" s="167" customFormat="1" thickTop="1" thickBot="1" x14ac:dyDescent="0.25">
      <c r="A2807" s="242"/>
      <c r="B2807" s="184"/>
      <c r="C2807" s="235"/>
      <c r="D2807" s="235"/>
      <c r="E2807" s="243"/>
      <c r="I2807" s="235"/>
      <c r="J2807" s="244"/>
      <c r="L2807" s="182"/>
      <c r="M2807" s="235"/>
      <c r="N2807" s="246"/>
      <c r="O2807" s="246"/>
      <c r="P2807" s="247"/>
      <c r="R2807" s="248"/>
      <c r="Y2807" s="249"/>
      <c r="Z2807" s="250"/>
      <c r="AB2807" s="251"/>
      <c r="AD2807" s="251"/>
      <c r="AF2807" s="251"/>
      <c r="AI2807" s="235"/>
      <c r="AN2807" s="245"/>
      <c r="AO2807" s="245"/>
      <c r="AP2807" s="245"/>
    </row>
    <row r="2808" spans="1:42" s="167" customFormat="1" thickTop="1" thickBot="1" x14ac:dyDescent="0.25">
      <c r="A2808" s="242"/>
      <c r="B2808" s="184"/>
      <c r="C2808" s="235"/>
      <c r="D2808" s="235"/>
      <c r="E2808" s="243"/>
      <c r="I2808" s="235"/>
      <c r="J2808" s="244"/>
      <c r="L2808" s="182"/>
      <c r="M2808" s="235"/>
      <c r="N2808" s="246"/>
      <c r="O2808" s="246"/>
      <c r="P2808" s="247"/>
      <c r="R2808" s="248"/>
      <c r="Y2808" s="249"/>
      <c r="Z2808" s="250"/>
      <c r="AB2808" s="251"/>
      <c r="AD2808" s="251"/>
      <c r="AF2808" s="251"/>
      <c r="AI2808" s="235"/>
      <c r="AN2808" s="245"/>
      <c r="AO2808" s="245"/>
      <c r="AP2808" s="245"/>
    </row>
    <row r="2809" spans="1:42" s="167" customFormat="1" thickTop="1" thickBot="1" x14ac:dyDescent="0.25">
      <c r="A2809" s="242"/>
      <c r="B2809" s="184"/>
      <c r="C2809" s="235"/>
      <c r="D2809" s="235"/>
      <c r="E2809" s="243"/>
      <c r="I2809" s="235"/>
      <c r="J2809" s="244"/>
      <c r="L2809" s="182"/>
      <c r="M2809" s="235"/>
      <c r="N2809" s="246"/>
      <c r="O2809" s="246"/>
      <c r="P2809" s="247"/>
      <c r="R2809" s="248"/>
      <c r="Y2809" s="249"/>
      <c r="Z2809" s="250"/>
      <c r="AB2809" s="251"/>
      <c r="AD2809" s="251"/>
      <c r="AF2809" s="251"/>
      <c r="AI2809" s="235"/>
      <c r="AN2809" s="245"/>
      <c r="AO2809" s="245"/>
      <c r="AP2809" s="245"/>
    </row>
    <row r="2810" spans="1:42" s="167" customFormat="1" thickTop="1" thickBot="1" x14ac:dyDescent="0.25">
      <c r="A2810" s="242"/>
      <c r="B2810" s="184"/>
      <c r="C2810" s="235"/>
      <c r="D2810" s="235"/>
      <c r="E2810" s="243"/>
      <c r="I2810" s="235"/>
      <c r="J2810" s="244"/>
      <c r="L2810" s="182"/>
      <c r="M2810" s="235"/>
      <c r="N2810" s="246"/>
      <c r="O2810" s="246"/>
      <c r="P2810" s="247"/>
      <c r="R2810" s="248"/>
      <c r="Y2810" s="249"/>
      <c r="Z2810" s="250"/>
      <c r="AB2810" s="251"/>
      <c r="AD2810" s="251"/>
      <c r="AF2810" s="251"/>
      <c r="AI2810" s="235"/>
      <c r="AN2810" s="245"/>
      <c r="AO2810" s="245"/>
      <c r="AP2810" s="245"/>
    </row>
    <row r="2811" spans="1:42" s="167" customFormat="1" thickTop="1" thickBot="1" x14ac:dyDescent="0.25">
      <c r="A2811" s="242"/>
      <c r="B2811" s="184"/>
      <c r="C2811" s="235"/>
      <c r="D2811" s="235"/>
      <c r="E2811" s="243"/>
      <c r="I2811" s="235"/>
      <c r="J2811" s="244"/>
      <c r="L2811" s="182"/>
      <c r="M2811" s="235"/>
      <c r="N2811" s="246"/>
      <c r="O2811" s="246"/>
      <c r="P2811" s="247"/>
      <c r="R2811" s="248"/>
      <c r="Y2811" s="249"/>
      <c r="Z2811" s="250"/>
      <c r="AB2811" s="251"/>
      <c r="AD2811" s="251"/>
      <c r="AF2811" s="251"/>
      <c r="AI2811" s="235"/>
      <c r="AN2811" s="245"/>
      <c r="AO2811" s="245"/>
      <c r="AP2811" s="245"/>
    </row>
    <row r="2812" spans="1:42" s="167" customFormat="1" thickTop="1" thickBot="1" x14ac:dyDescent="0.25">
      <c r="A2812" s="242"/>
      <c r="B2812" s="184"/>
      <c r="C2812" s="235"/>
      <c r="D2812" s="235"/>
      <c r="E2812" s="243"/>
      <c r="I2812" s="235"/>
      <c r="J2812" s="244"/>
      <c r="L2812" s="182"/>
      <c r="M2812" s="235"/>
      <c r="N2812" s="246"/>
      <c r="O2812" s="246"/>
      <c r="P2812" s="247"/>
      <c r="R2812" s="248"/>
      <c r="Y2812" s="249"/>
      <c r="Z2812" s="250"/>
      <c r="AB2812" s="251"/>
      <c r="AD2812" s="251"/>
      <c r="AF2812" s="251"/>
      <c r="AI2812" s="235"/>
      <c r="AN2812" s="245"/>
      <c r="AO2812" s="245"/>
      <c r="AP2812" s="245"/>
    </row>
    <row r="2813" spans="1:42" s="167" customFormat="1" thickTop="1" thickBot="1" x14ac:dyDescent="0.25">
      <c r="A2813" s="242"/>
      <c r="B2813" s="184"/>
      <c r="C2813" s="235"/>
      <c r="D2813" s="235"/>
      <c r="E2813" s="243"/>
      <c r="I2813" s="235"/>
      <c r="J2813" s="244"/>
      <c r="L2813" s="182"/>
      <c r="M2813" s="235"/>
      <c r="N2813" s="246"/>
      <c r="O2813" s="246"/>
      <c r="P2813" s="247"/>
      <c r="R2813" s="248"/>
      <c r="Y2813" s="249"/>
      <c r="Z2813" s="250"/>
      <c r="AB2813" s="251"/>
      <c r="AD2813" s="251"/>
      <c r="AF2813" s="251"/>
      <c r="AI2813" s="235"/>
      <c r="AN2813" s="245"/>
      <c r="AO2813" s="245"/>
      <c r="AP2813" s="245"/>
    </row>
    <row r="2814" spans="1:42" s="167" customFormat="1" thickTop="1" thickBot="1" x14ac:dyDescent="0.25">
      <c r="A2814" s="242"/>
      <c r="B2814" s="184"/>
      <c r="C2814" s="235"/>
      <c r="D2814" s="235"/>
      <c r="E2814" s="243"/>
      <c r="I2814" s="235"/>
      <c r="J2814" s="244"/>
      <c r="L2814" s="182"/>
      <c r="M2814" s="235"/>
      <c r="N2814" s="246"/>
      <c r="O2814" s="246"/>
      <c r="P2814" s="247"/>
      <c r="R2814" s="248"/>
      <c r="Y2814" s="249"/>
      <c r="Z2814" s="250"/>
      <c r="AB2814" s="251"/>
      <c r="AD2814" s="251"/>
      <c r="AF2814" s="251"/>
      <c r="AI2814" s="235"/>
      <c r="AN2814" s="245"/>
      <c r="AO2814" s="245"/>
      <c r="AP2814" s="245"/>
    </row>
    <row r="2815" spans="1:42" s="167" customFormat="1" thickTop="1" thickBot="1" x14ac:dyDescent="0.25">
      <c r="A2815" s="242"/>
      <c r="B2815" s="184"/>
      <c r="C2815" s="235"/>
      <c r="D2815" s="235"/>
      <c r="E2815" s="243"/>
      <c r="I2815" s="235"/>
      <c r="J2815" s="244"/>
      <c r="L2815" s="182"/>
      <c r="M2815" s="235"/>
      <c r="N2815" s="246"/>
      <c r="O2815" s="246"/>
      <c r="P2815" s="247"/>
      <c r="R2815" s="248"/>
      <c r="Y2815" s="249"/>
      <c r="Z2815" s="250"/>
      <c r="AB2815" s="251"/>
      <c r="AD2815" s="251"/>
      <c r="AF2815" s="251"/>
      <c r="AI2815" s="235"/>
      <c r="AN2815" s="245"/>
      <c r="AO2815" s="245"/>
      <c r="AP2815" s="245"/>
    </row>
    <row r="2816" spans="1:42" s="167" customFormat="1" thickTop="1" thickBot="1" x14ac:dyDescent="0.25">
      <c r="A2816" s="242"/>
      <c r="B2816" s="184"/>
      <c r="C2816" s="235"/>
      <c r="D2816" s="235"/>
      <c r="E2816" s="243"/>
      <c r="I2816" s="235"/>
      <c r="J2816" s="244"/>
      <c r="L2816" s="182"/>
      <c r="M2816" s="235"/>
      <c r="N2816" s="246"/>
      <c r="O2816" s="246"/>
      <c r="P2816" s="247"/>
      <c r="R2816" s="248"/>
      <c r="Y2816" s="249"/>
      <c r="Z2816" s="250"/>
      <c r="AB2816" s="251"/>
      <c r="AD2816" s="251"/>
      <c r="AF2816" s="251"/>
      <c r="AI2816" s="235"/>
      <c r="AN2816" s="245"/>
      <c r="AO2816" s="245"/>
      <c r="AP2816" s="245"/>
    </row>
    <row r="2817" spans="1:42" s="167" customFormat="1" thickTop="1" thickBot="1" x14ac:dyDescent="0.25">
      <c r="A2817" s="242"/>
      <c r="B2817" s="184"/>
      <c r="C2817" s="235"/>
      <c r="D2817" s="235"/>
      <c r="E2817" s="243"/>
      <c r="I2817" s="235"/>
      <c r="J2817" s="244"/>
      <c r="L2817" s="182"/>
      <c r="M2817" s="235"/>
      <c r="N2817" s="246"/>
      <c r="O2817" s="246"/>
      <c r="P2817" s="247"/>
      <c r="R2817" s="248"/>
      <c r="Y2817" s="249"/>
      <c r="Z2817" s="250"/>
      <c r="AB2817" s="251"/>
      <c r="AD2817" s="251"/>
      <c r="AF2817" s="251"/>
      <c r="AI2817" s="235"/>
      <c r="AN2817" s="245"/>
      <c r="AO2817" s="245"/>
      <c r="AP2817" s="245"/>
    </row>
    <row r="2818" spans="1:42" s="167" customFormat="1" thickTop="1" thickBot="1" x14ac:dyDescent="0.25">
      <c r="A2818" s="242"/>
      <c r="B2818" s="184"/>
      <c r="C2818" s="235"/>
      <c r="D2818" s="235"/>
      <c r="E2818" s="243"/>
      <c r="I2818" s="235"/>
      <c r="J2818" s="244"/>
      <c r="L2818" s="182"/>
      <c r="M2818" s="235"/>
      <c r="N2818" s="246"/>
      <c r="O2818" s="246"/>
      <c r="P2818" s="247"/>
      <c r="R2818" s="248"/>
      <c r="Y2818" s="249"/>
      <c r="Z2818" s="250"/>
      <c r="AB2818" s="251"/>
      <c r="AD2818" s="251"/>
      <c r="AF2818" s="251"/>
      <c r="AI2818" s="235"/>
      <c r="AN2818" s="245"/>
      <c r="AO2818" s="245"/>
      <c r="AP2818" s="245"/>
    </row>
    <row r="2819" spans="1:42" s="167" customFormat="1" thickTop="1" thickBot="1" x14ac:dyDescent="0.25">
      <c r="A2819" s="242"/>
      <c r="B2819" s="184"/>
      <c r="C2819" s="235"/>
      <c r="D2819" s="235"/>
      <c r="E2819" s="243"/>
      <c r="I2819" s="235"/>
      <c r="J2819" s="244"/>
      <c r="L2819" s="182"/>
      <c r="M2819" s="235"/>
      <c r="N2819" s="246"/>
      <c r="O2819" s="246"/>
      <c r="P2819" s="247"/>
      <c r="R2819" s="248"/>
      <c r="Y2819" s="249"/>
      <c r="Z2819" s="250"/>
      <c r="AB2819" s="251"/>
      <c r="AD2819" s="251"/>
      <c r="AF2819" s="251"/>
      <c r="AI2819" s="235"/>
      <c r="AN2819" s="245"/>
      <c r="AO2819" s="245"/>
      <c r="AP2819" s="245"/>
    </row>
    <row r="2820" spans="1:42" s="167" customFormat="1" thickTop="1" thickBot="1" x14ac:dyDescent="0.25">
      <c r="A2820" s="242"/>
      <c r="B2820" s="184"/>
      <c r="C2820" s="235"/>
      <c r="D2820" s="235"/>
      <c r="E2820" s="243"/>
      <c r="I2820" s="235"/>
      <c r="J2820" s="244"/>
      <c r="L2820" s="182"/>
      <c r="M2820" s="235"/>
      <c r="N2820" s="246"/>
      <c r="O2820" s="246"/>
      <c r="P2820" s="247"/>
      <c r="R2820" s="248"/>
      <c r="Y2820" s="249"/>
      <c r="Z2820" s="250"/>
      <c r="AB2820" s="251"/>
      <c r="AD2820" s="251"/>
      <c r="AF2820" s="251"/>
      <c r="AI2820" s="235"/>
      <c r="AN2820" s="245"/>
      <c r="AO2820" s="245"/>
      <c r="AP2820" s="245"/>
    </row>
    <row r="2821" spans="1:42" s="167" customFormat="1" thickTop="1" thickBot="1" x14ac:dyDescent="0.25">
      <c r="A2821" s="242"/>
      <c r="B2821" s="184"/>
      <c r="C2821" s="235"/>
      <c r="D2821" s="235"/>
      <c r="E2821" s="243"/>
      <c r="I2821" s="235"/>
      <c r="J2821" s="244"/>
      <c r="L2821" s="182"/>
      <c r="M2821" s="235"/>
      <c r="N2821" s="246"/>
      <c r="O2821" s="246"/>
      <c r="P2821" s="247"/>
      <c r="R2821" s="248"/>
      <c r="Y2821" s="249"/>
      <c r="Z2821" s="250"/>
      <c r="AB2821" s="251"/>
      <c r="AD2821" s="251"/>
      <c r="AF2821" s="251"/>
      <c r="AI2821" s="235"/>
      <c r="AN2821" s="245"/>
      <c r="AO2821" s="245"/>
      <c r="AP2821" s="245"/>
    </row>
    <row r="2822" spans="1:42" s="167" customFormat="1" thickTop="1" thickBot="1" x14ac:dyDescent="0.25">
      <c r="A2822" s="242"/>
      <c r="B2822" s="184"/>
      <c r="C2822" s="235"/>
      <c r="D2822" s="235"/>
      <c r="E2822" s="243"/>
      <c r="I2822" s="235"/>
      <c r="J2822" s="244"/>
      <c r="L2822" s="182"/>
      <c r="M2822" s="235"/>
      <c r="N2822" s="246"/>
      <c r="O2822" s="246"/>
      <c r="P2822" s="247"/>
      <c r="R2822" s="248"/>
      <c r="Y2822" s="249"/>
      <c r="Z2822" s="250"/>
      <c r="AB2822" s="251"/>
      <c r="AD2822" s="251"/>
      <c r="AF2822" s="251"/>
      <c r="AI2822" s="235"/>
      <c r="AN2822" s="245"/>
      <c r="AO2822" s="245"/>
      <c r="AP2822" s="245"/>
    </row>
    <row r="2823" spans="1:42" s="167" customFormat="1" thickTop="1" thickBot="1" x14ac:dyDescent="0.25">
      <c r="A2823" s="242"/>
      <c r="B2823" s="184"/>
      <c r="C2823" s="235"/>
      <c r="D2823" s="235"/>
      <c r="E2823" s="243"/>
      <c r="I2823" s="235"/>
      <c r="J2823" s="244"/>
      <c r="L2823" s="182"/>
      <c r="M2823" s="235"/>
      <c r="N2823" s="246"/>
      <c r="O2823" s="246"/>
      <c r="P2823" s="247"/>
      <c r="R2823" s="248"/>
      <c r="Y2823" s="249"/>
      <c r="Z2823" s="250"/>
      <c r="AB2823" s="251"/>
      <c r="AD2823" s="251"/>
      <c r="AF2823" s="251"/>
      <c r="AI2823" s="235"/>
      <c r="AN2823" s="245"/>
      <c r="AO2823" s="245"/>
      <c r="AP2823" s="245"/>
    </row>
    <row r="2824" spans="1:42" s="167" customFormat="1" thickTop="1" thickBot="1" x14ac:dyDescent="0.25">
      <c r="A2824" s="242"/>
      <c r="B2824" s="184"/>
      <c r="C2824" s="235"/>
      <c r="D2824" s="235"/>
      <c r="E2824" s="243"/>
      <c r="I2824" s="235"/>
      <c r="J2824" s="244"/>
      <c r="L2824" s="182"/>
      <c r="M2824" s="235"/>
      <c r="N2824" s="246"/>
      <c r="O2824" s="246"/>
      <c r="P2824" s="247"/>
      <c r="R2824" s="248"/>
      <c r="Y2824" s="249"/>
      <c r="Z2824" s="250"/>
      <c r="AB2824" s="251"/>
      <c r="AD2824" s="251"/>
      <c r="AF2824" s="251"/>
      <c r="AI2824" s="235"/>
      <c r="AN2824" s="245"/>
      <c r="AO2824" s="245"/>
      <c r="AP2824" s="245"/>
    </row>
    <row r="2825" spans="1:42" s="167" customFormat="1" thickTop="1" thickBot="1" x14ac:dyDescent="0.25">
      <c r="A2825" s="242"/>
      <c r="B2825" s="184"/>
      <c r="C2825" s="235"/>
      <c r="D2825" s="235"/>
      <c r="E2825" s="243"/>
      <c r="I2825" s="235"/>
      <c r="J2825" s="244"/>
      <c r="L2825" s="182"/>
      <c r="M2825" s="235"/>
      <c r="N2825" s="246"/>
      <c r="O2825" s="246"/>
      <c r="P2825" s="247"/>
      <c r="R2825" s="248"/>
      <c r="Y2825" s="249"/>
      <c r="Z2825" s="250"/>
      <c r="AB2825" s="251"/>
      <c r="AD2825" s="251"/>
      <c r="AF2825" s="251"/>
      <c r="AI2825" s="235"/>
      <c r="AN2825" s="245"/>
      <c r="AO2825" s="245"/>
      <c r="AP2825" s="245"/>
    </row>
    <row r="2826" spans="1:42" s="167" customFormat="1" thickTop="1" thickBot="1" x14ac:dyDescent="0.25">
      <c r="A2826" s="242"/>
      <c r="B2826" s="184"/>
      <c r="C2826" s="235"/>
      <c r="D2826" s="235"/>
      <c r="E2826" s="243"/>
      <c r="I2826" s="235"/>
      <c r="J2826" s="244"/>
      <c r="L2826" s="182"/>
      <c r="M2826" s="235"/>
      <c r="N2826" s="246"/>
      <c r="O2826" s="246"/>
      <c r="P2826" s="247"/>
      <c r="R2826" s="248"/>
      <c r="Y2826" s="249"/>
      <c r="Z2826" s="250"/>
      <c r="AB2826" s="251"/>
      <c r="AD2826" s="251"/>
      <c r="AF2826" s="251"/>
      <c r="AI2826" s="235"/>
      <c r="AN2826" s="245"/>
      <c r="AO2826" s="245"/>
      <c r="AP2826" s="245"/>
    </row>
    <row r="2827" spans="1:42" s="167" customFormat="1" thickTop="1" thickBot="1" x14ac:dyDescent="0.25">
      <c r="A2827" s="242"/>
      <c r="B2827" s="184"/>
      <c r="C2827" s="235"/>
      <c r="D2827" s="235"/>
      <c r="E2827" s="243"/>
      <c r="I2827" s="235"/>
      <c r="J2827" s="244"/>
      <c r="L2827" s="182"/>
      <c r="M2827" s="235"/>
      <c r="N2827" s="246"/>
      <c r="O2827" s="246"/>
      <c r="P2827" s="247"/>
      <c r="R2827" s="248"/>
      <c r="Y2827" s="249"/>
      <c r="Z2827" s="250"/>
      <c r="AB2827" s="251"/>
      <c r="AD2827" s="251"/>
      <c r="AF2827" s="251"/>
      <c r="AI2827" s="235"/>
      <c r="AN2827" s="245"/>
      <c r="AO2827" s="245"/>
      <c r="AP2827" s="245"/>
    </row>
    <row r="2828" spans="1:42" s="167" customFormat="1" thickTop="1" thickBot="1" x14ac:dyDescent="0.25">
      <c r="A2828" s="242"/>
      <c r="B2828" s="184"/>
      <c r="C2828" s="235"/>
      <c r="D2828" s="235"/>
      <c r="E2828" s="243"/>
      <c r="I2828" s="235"/>
      <c r="J2828" s="244"/>
      <c r="L2828" s="182"/>
      <c r="M2828" s="235"/>
      <c r="N2828" s="246"/>
      <c r="O2828" s="246"/>
      <c r="P2828" s="247"/>
      <c r="R2828" s="248"/>
      <c r="Y2828" s="249"/>
      <c r="Z2828" s="250"/>
      <c r="AB2828" s="251"/>
      <c r="AD2828" s="251"/>
      <c r="AF2828" s="251"/>
      <c r="AI2828" s="235"/>
      <c r="AN2828" s="245"/>
      <c r="AO2828" s="245"/>
      <c r="AP2828" s="245"/>
    </row>
    <row r="2829" spans="1:42" s="167" customFormat="1" thickTop="1" thickBot="1" x14ac:dyDescent="0.25">
      <c r="A2829" s="242"/>
      <c r="B2829" s="184"/>
      <c r="C2829" s="235"/>
      <c r="D2829" s="235"/>
      <c r="E2829" s="243"/>
      <c r="I2829" s="235"/>
      <c r="J2829" s="244"/>
      <c r="L2829" s="182"/>
      <c r="M2829" s="235"/>
      <c r="N2829" s="246"/>
      <c r="O2829" s="246"/>
      <c r="P2829" s="247"/>
      <c r="R2829" s="248"/>
      <c r="Y2829" s="249"/>
      <c r="Z2829" s="250"/>
      <c r="AB2829" s="251"/>
      <c r="AD2829" s="251"/>
      <c r="AF2829" s="251"/>
      <c r="AI2829" s="235"/>
      <c r="AN2829" s="245"/>
      <c r="AO2829" s="245"/>
      <c r="AP2829" s="245"/>
    </row>
    <row r="2830" spans="1:42" s="167" customFormat="1" thickTop="1" thickBot="1" x14ac:dyDescent="0.25">
      <c r="A2830" s="242"/>
      <c r="B2830" s="184"/>
      <c r="C2830" s="235"/>
      <c r="D2830" s="235"/>
      <c r="E2830" s="243"/>
      <c r="I2830" s="235"/>
      <c r="J2830" s="244"/>
      <c r="L2830" s="182"/>
      <c r="M2830" s="235"/>
      <c r="N2830" s="246"/>
      <c r="O2830" s="246"/>
      <c r="P2830" s="247"/>
      <c r="R2830" s="248"/>
      <c r="Y2830" s="249"/>
      <c r="Z2830" s="250"/>
      <c r="AB2830" s="251"/>
      <c r="AD2830" s="251"/>
      <c r="AF2830" s="251"/>
      <c r="AI2830" s="235"/>
      <c r="AN2830" s="245"/>
      <c r="AO2830" s="245"/>
      <c r="AP2830" s="245"/>
    </row>
    <row r="2831" spans="1:42" s="167" customFormat="1" thickTop="1" thickBot="1" x14ac:dyDescent="0.25">
      <c r="A2831" s="242"/>
      <c r="B2831" s="184"/>
      <c r="C2831" s="235"/>
      <c r="D2831" s="235"/>
      <c r="E2831" s="243"/>
      <c r="I2831" s="235"/>
      <c r="J2831" s="244"/>
      <c r="L2831" s="182"/>
      <c r="M2831" s="235"/>
      <c r="N2831" s="246"/>
      <c r="O2831" s="246"/>
      <c r="P2831" s="247"/>
      <c r="R2831" s="248"/>
      <c r="Y2831" s="249"/>
      <c r="Z2831" s="250"/>
      <c r="AB2831" s="251"/>
      <c r="AD2831" s="251"/>
      <c r="AF2831" s="251"/>
      <c r="AI2831" s="235"/>
      <c r="AN2831" s="245"/>
      <c r="AO2831" s="245"/>
      <c r="AP2831" s="245"/>
    </row>
    <row r="2832" spans="1:42" s="167" customFormat="1" thickTop="1" thickBot="1" x14ac:dyDescent="0.25">
      <c r="A2832" s="242"/>
      <c r="B2832" s="184"/>
      <c r="C2832" s="235"/>
      <c r="D2832" s="235"/>
      <c r="E2832" s="243"/>
      <c r="I2832" s="235"/>
      <c r="J2832" s="244"/>
      <c r="L2832" s="182"/>
      <c r="M2832" s="235"/>
      <c r="N2832" s="246"/>
      <c r="O2832" s="246"/>
      <c r="P2832" s="247"/>
      <c r="R2832" s="248"/>
      <c r="Y2832" s="249"/>
      <c r="Z2832" s="250"/>
      <c r="AB2832" s="251"/>
      <c r="AD2832" s="251"/>
      <c r="AF2832" s="251"/>
      <c r="AI2832" s="235"/>
      <c r="AN2832" s="245"/>
      <c r="AO2832" s="245"/>
      <c r="AP2832" s="245"/>
    </row>
    <row r="2833" spans="1:42" s="167" customFormat="1" thickTop="1" thickBot="1" x14ac:dyDescent="0.25">
      <c r="A2833" s="242"/>
      <c r="B2833" s="184"/>
      <c r="C2833" s="235"/>
      <c r="D2833" s="235"/>
      <c r="E2833" s="243"/>
      <c r="I2833" s="235"/>
      <c r="J2833" s="244"/>
      <c r="L2833" s="182"/>
      <c r="M2833" s="235"/>
      <c r="N2833" s="246"/>
      <c r="O2833" s="246"/>
      <c r="P2833" s="247"/>
      <c r="R2833" s="248"/>
      <c r="Y2833" s="249"/>
      <c r="Z2833" s="250"/>
      <c r="AB2833" s="251"/>
      <c r="AD2833" s="251"/>
      <c r="AF2833" s="251"/>
      <c r="AI2833" s="235"/>
      <c r="AN2833" s="245"/>
      <c r="AO2833" s="245"/>
      <c r="AP2833" s="245"/>
    </row>
    <row r="2834" spans="1:42" s="167" customFormat="1" thickTop="1" thickBot="1" x14ac:dyDescent="0.25">
      <c r="A2834" s="242"/>
      <c r="B2834" s="184"/>
      <c r="C2834" s="235"/>
      <c r="D2834" s="235"/>
      <c r="E2834" s="243"/>
      <c r="I2834" s="235"/>
      <c r="J2834" s="244"/>
      <c r="L2834" s="182"/>
      <c r="M2834" s="235"/>
      <c r="N2834" s="246"/>
      <c r="O2834" s="246"/>
      <c r="P2834" s="247"/>
      <c r="R2834" s="248"/>
      <c r="Y2834" s="249"/>
      <c r="Z2834" s="250"/>
      <c r="AB2834" s="251"/>
      <c r="AD2834" s="251"/>
      <c r="AF2834" s="251"/>
      <c r="AI2834" s="235"/>
      <c r="AN2834" s="245"/>
      <c r="AO2834" s="245"/>
      <c r="AP2834" s="245"/>
    </row>
    <row r="2835" spans="1:42" s="167" customFormat="1" thickTop="1" thickBot="1" x14ac:dyDescent="0.25">
      <c r="A2835" s="242"/>
      <c r="B2835" s="184"/>
      <c r="C2835" s="235"/>
      <c r="D2835" s="235"/>
      <c r="E2835" s="243"/>
      <c r="I2835" s="235"/>
      <c r="J2835" s="244"/>
      <c r="L2835" s="182"/>
      <c r="M2835" s="235"/>
      <c r="N2835" s="246"/>
      <c r="O2835" s="246"/>
      <c r="P2835" s="247"/>
      <c r="R2835" s="248"/>
      <c r="Y2835" s="249"/>
      <c r="Z2835" s="250"/>
      <c r="AB2835" s="251"/>
      <c r="AD2835" s="251"/>
      <c r="AF2835" s="251"/>
      <c r="AI2835" s="235"/>
      <c r="AN2835" s="245"/>
      <c r="AO2835" s="245"/>
      <c r="AP2835" s="245"/>
    </row>
    <row r="2836" spans="1:42" s="167" customFormat="1" thickTop="1" thickBot="1" x14ac:dyDescent="0.25">
      <c r="A2836" s="242"/>
      <c r="B2836" s="184"/>
      <c r="C2836" s="235"/>
      <c r="D2836" s="235"/>
      <c r="E2836" s="243"/>
      <c r="I2836" s="235"/>
      <c r="J2836" s="244"/>
      <c r="L2836" s="182"/>
      <c r="M2836" s="235"/>
      <c r="N2836" s="246"/>
      <c r="O2836" s="246"/>
      <c r="P2836" s="247"/>
      <c r="R2836" s="248"/>
      <c r="Y2836" s="249"/>
      <c r="Z2836" s="250"/>
      <c r="AB2836" s="251"/>
      <c r="AD2836" s="251"/>
      <c r="AF2836" s="251"/>
      <c r="AI2836" s="235"/>
      <c r="AN2836" s="245"/>
      <c r="AO2836" s="245"/>
      <c r="AP2836" s="245"/>
    </row>
    <row r="2837" spans="1:42" s="167" customFormat="1" thickTop="1" thickBot="1" x14ac:dyDescent="0.25">
      <c r="A2837" s="242"/>
      <c r="B2837" s="184"/>
      <c r="C2837" s="235"/>
      <c r="D2837" s="235"/>
      <c r="E2837" s="243"/>
      <c r="I2837" s="235"/>
      <c r="J2837" s="244"/>
      <c r="L2837" s="182"/>
      <c r="M2837" s="235"/>
      <c r="N2837" s="246"/>
      <c r="O2837" s="246"/>
      <c r="P2837" s="247"/>
      <c r="R2837" s="248"/>
      <c r="Y2837" s="249"/>
      <c r="Z2837" s="250"/>
      <c r="AB2837" s="251"/>
      <c r="AD2837" s="251"/>
      <c r="AF2837" s="251"/>
      <c r="AI2837" s="235"/>
      <c r="AN2837" s="245"/>
      <c r="AO2837" s="245"/>
      <c r="AP2837" s="245"/>
    </row>
    <row r="2838" spans="1:42" s="167" customFormat="1" thickTop="1" thickBot="1" x14ac:dyDescent="0.25">
      <c r="A2838" s="242"/>
      <c r="B2838" s="184"/>
      <c r="C2838" s="235"/>
      <c r="D2838" s="235"/>
      <c r="E2838" s="243"/>
      <c r="I2838" s="235"/>
      <c r="J2838" s="244"/>
      <c r="L2838" s="182"/>
      <c r="M2838" s="235"/>
      <c r="N2838" s="246"/>
      <c r="O2838" s="246"/>
      <c r="P2838" s="247"/>
      <c r="R2838" s="248"/>
      <c r="Y2838" s="249"/>
      <c r="Z2838" s="250"/>
      <c r="AB2838" s="251"/>
      <c r="AD2838" s="251"/>
      <c r="AF2838" s="251"/>
      <c r="AI2838" s="235"/>
      <c r="AN2838" s="245"/>
      <c r="AO2838" s="245"/>
      <c r="AP2838" s="245"/>
    </row>
    <row r="2839" spans="1:42" s="167" customFormat="1" thickTop="1" thickBot="1" x14ac:dyDescent="0.25">
      <c r="A2839" s="242"/>
      <c r="B2839" s="184"/>
      <c r="C2839" s="235"/>
      <c r="D2839" s="235"/>
      <c r="E2839" s="243"/>
      <c r="I2839" s="235"/>
      <c r="J2839" s="244"/>
      <c r="L2839" s="182"/>
      <c r="M2839" s="235"/>
      <c r="N2839" s="246"/>
      <c r="O2839" s="246"/>
      <c r="P2839" s="247"/>
      <c r="R2839" s="248"/>
      <c r="Y2839" s="249"/>
      <c r="Z2839" s="250"/>
      <c r="AB2839" s="251"/>
      <c r="AD2839" s="251"/>
      <c r="AF2839" s="251"/>
      <c r="AI2839" s="235"/>
      <c r="AN2839" s="245"/>
      <c r="AO2839" s="245"/>
      <c r="AP2839" s="245"/>
    </row>
    <row r="2840" spans="1:42" s="167" customFormat="1" thickTop="1" thickBot="1" x14ac:dyDescent="0.25">
      <c r="A2840" s="242"/>
      <c r="B2840" s="184"/>
      <c r="C2840" s="235"/>
      <c r="D2840" s="235"/>
      <c r="E2840" s="243"/>
      <c r="I2840" s="235"/>
      <c r="J2840" s="244"/>
      <c r="L2840" s="182"/>
      <c r="M2840" s="235"/>
      <c r="N2840" s="246"/>
      <c r="O2840" s="246"/>
      <c r="P2840" s="247"/>
      <c r="R2840" s="248"/>
      <c r="Y2840" s="249"/>
      <c r="Z2840" s="250"/>
      <c r="AB2840" s="251"/>
      <c r="AD2840" s="251"/>
      <c r="AF2840" s="251"/>
      <c r="AI2840" s="235"/>
      <c r="AN2840" s="245"/>
      <c r="AO2840" s="245"/>
      <c r="AP2840" s="245"/>
    </row>
    <row r="2841" spans="1:42" s="167" customFormat="1" thickTop="1" thickBot="1" x14ac:dyDescent="0.25">
      <c r="A2841" s="242"/>
      <c r="B2841" s="184"/>
      <c r="C2841" s="235"/>
      <c r="D2841" s="235"/>
      <c r="E2841" s="243"/>
      <c r="I2841" s="235"/>
      <c r="J2841" s="244"/>
      <c r="L2841" s="182"/>
      <c r="M2841" s="235"/>
      <c r="N2841" s="246"/>
      <c r="O2841" s="246"/>
      <c r="P2841" s="247"/>
      <c r="R2841" s="248"/>
      <c r="Y2841" s="249"/>
      <c r="Z2841" s="250"/>
      <c r="AB2841" s="251"/>
      <c r="AD2841" s="251"/>
      <c r="AF2841" s="251"/>
      <c r="AI2841" s="235"/>
      <c r="AN2841" s="245"/>
      <c r="AO2841" s="245"/>
      <c r="AP2841" s="245"/>
    </row>
    <row r="2842" spans="1:42" s="167" customFormat="1" thickTop="1" thickBot="1" x14ac:dyDescent="0.25">
      <c r="A2842" s="242"/>
      <c r="B2842" s="184"/>
      <c r="C2842" s="235"/>
      <c r="D2842" s="235"/>
      <c r="E2842" s="243"/>
      <c r="I2842" s="235"/>
      <c r="J2842" s="244"/>
      <c r="L2842" s="182"/>
      <c r="M2842" s="235"/>
      <c r="N2842" s="246"/>
      <c r="O2842" s="246"/>
      <c r="P2842" s="247"/>
      <c r="R2842" s="248"/>
      <c r="Y2842" s="249"/>
      <c r="Z2842" s="250"/>
      <c r="AB2842" s="251"/>
      <c r="AD2842" s="251"/>
      <c r="AF2842" s="251"/>
      <c r="AI2842" s="235"/>
      <c r="AN2842" s="245"/>
      <c r="AO2842" s="245"/>
      <c r="AP2842" s="245"/>
    </row>
    <row r="2843" spans="1:42" s="167" customFormat="1" thickTop="1" thickBot="1" x14ac:dyDescent="0.25">
      <c r="A2843" s="242"/>
      <c r="B2843" s="184"/>
      <c r="C2843" s="235"/>
      <c r="D2843" s="235"/>
      <c r="E2843" s="243"/>
      <c r="I2843" s="235"/>
      <c r="J2843" s="244"/>
      <c r="L2843" s="182"/>
      <c r="M2843" s="235"/>
      <c r="N2843" s="246"/>
      <c r="O2843" s="246"/>
      <c r="P2843" s="247"/>
      <c r="R2843" s="248"/>
      <c r="Y2843" s="249"/>
      <c r="Z2843" s="250"/>
      <c r="AB2843" s="251"/>
      <c r="AD2843" s="251"/>
      <c r="AF2843" s="251"/>
      <c r="AI2843" s="235"/>
      <c r="AN2843" s="245"/>
      <c r="AO2843" s="245"/>
      <c r="AP2843" s="245"/>
    </row>
    <row r="2844" spans="1:42" s="167" customFormat="1" thickTop="1" thickBot="1" x14ac:dyDescent="0.25">
      <c r="A2844" s="242"/>
      <c r="B2844" s="184"/>
      <c r="C2844" s="235"/>
      <c r="D2844" s="235"/>
      <c r="E2844" s="243"/>
      <c r="I2844" s="235"/>
      <c r="J2844" s="244"/>
      <c r="L2844" s="182"/>
      <c r="M2844" s="235"/>
      <c r="N2844" s="246"/>
      <c r="O2844" s="246"/>
      <c r="P2844" s="247"/>
      <c r="R2844" s="248"/>
      <c r="Y2844" s="249"/>
      <c r="Z2844" s="250"/>
      <c r="AB2844" s="251"/>
      <c r="AD2844" s="251"/>
      <c r="AF2844" s="251"/>
      <c r="AI2844" s="235"/>
      <c r="AN2844" s="245"/>
      <c r="AO2844" s="245"/>
      <c r="AP2844" s="245"/>
    </row>
    <row r="2845" spans="1:42" s="167" customFormat="1" thickTop="1" thickBot="1" x14ac:dyDescent="0.25">
      <c r="A2845" s="242"/>
      <c r="B2845" s="184"/>
      <c r="C2845" s="235"/>
      <c r="D2845" s="235"/>
      <c r="E2845" s="243"/>
      <c r="I2845" s="235"/>
      <c r="J2845" s="244"/>
      <c r="L2845" s="182"/>
      <c r="M2845" s="235"/>
      <c r="N2845" s="246"/>
      <c r="O2845" s="246"/>
      <c r="P2845" s="247"/>
      <c r="R2845" s="248"/>
      <c r="Y2845" s="249"/>
      <c r="Z2845" s="250"/>
      <c r="AB2845" s="251"/>
      <c r="AD2845" s="251"/>
      <c r="AF2845" s="251"/>
      <c r="AI2845" s="235"/>
      <c r="AN2845" s="245"/>
      <c r="AO2845" s="245"/>
      <c r="AP2845" s="245"/>
    </row>
    <row r="2846" spans="1:42" s="167" customFormat="1" thickTop="1" thickBot="1" x14ac:dyDescent="0.25">
      <c r="A2846" s="242"/>
      <c r="B2846" s="184"/>
      <c r="C2846" s="235"/>
      <c r="D2846" s="235"/>
      <c r="E2846" s="243"/>
      <c r="I2846" s="235"/>
      <c r="J2846" s="244"/>
      <c r="L2846" s="182"/>
      <c r="M2846" s="235"/>
      <c r="N2846" s="246"/>
      <c r="O2846" s="246"/>
      <c r="P2846" s="247"/>
      <c r="R2846" s="248"/>
      <c r="Y2846" s="249"/>
      <c r="Z2846" s="250"/>
      <c r="AB2846" s="251"/>
      <c r="AD2846" s="251"/>
      <c r="AF2846" s="251"/>
      <c r="AI2846" s="235"/>
      <c r="AN2846" s="245"/>
      <c r="AO2846" s="245"/>
      <c r="AP2846" s="245"/>
    </row>
    <row r="2847" spans="1:42" s="167" customFormat="1" thickTop="1" thickBot="1" x14ac:dyDescent="0.25">
      <c r="A2847" s="242"/>
      <c r="B2847" s="184"/>
      <c r="C2847" s="235"/>
      <c r="D2847" s="235"/>
      <c r="E2847" s="243"/>
      <c r="I2847" s="235"/>
      <c r="J2847" s="244"/>
      <c r="L2847" s="182"/>
      <c r="M2847" s="235"/>
      <c r="N2847" s="246"/>
      <c r="O2847" s="246"/>
      <c r="P2847" s="247"/>
      <c r="R2847" s="248"/>
      <c r="Y2847" s="249"/>
      <c r="Z2847" s="250"/>
      <c r="AB2847" s="251"/>
      <c r="AD2847" s="251"/>
      <c r="AF2847" s="251"/>
      <c r="AI2847" s="235"/>
      <c r="AN2847" s="245"/>
      <c r="AO2847" s="245"/>
      <c r="AP2847" s="245"/>
    </row>
    <row r="2848" spans="1:42" s="167" customFormat="1" thickTop="1" thickBot="1" x14ac:dyDescent="0.25">
      <c r="A2848" s="242"/>
      <c r="B2848" s="184"/>
      <c r="C2848" s="235"/>
      <c r="D2848" s="235"/>
      <c r="E2848" s="243"/>
      <c r="I2848" s="235"/>
      <c r="J2848" s="244"/>
      <c r="L2848" s="182"/>
      <c r="M2848" s="235"/>
      <c r="N2848" s="246"/>
      <c r="O2848" s="246"/>
      <c r="P2848" s="247"/>
      <c r="R2848" s="248"/>
      <c r="Y2848" s="249"/>
      <c r="Z2848" s="250"/>
      <c r="AB2848" s="251"/>
      <c r="AD2848" s="251"/>
      <c r="AF2848" s="251"/>
      <c r="AI2848" s="235"/>
      <c r="AN2848" s="245"/>
      <c r="AO2848" s="245"/>
      <c r="AP2848" s="245"/>
    </row>
    <row r="2849" spans="1:42" s="167" customFormat="1" thickTop="1" thickBot="1" x14ac:dyDescent="0.25">
      <c r="A2849" s="242"/>
      <c r="B2849" s="184"/>
      <c r="C2849" s="235"/>
      <c r="D2849" s="235"/>
      <c r="E2849" s="243"/>
      <c r="I2849" s="235"/>
      <c r="J2849" s="244"/>
      <c r="L2849" s="182"/>
      <c r="M2849" s="235"/>
      <c r="N2849" s="246"/>
      <c r="O2849" s="246"/>
      <c r="P2849" s="247"/>
      <c r="R2849" s="248"/>
      <c r="Y2849" s="249"/>
      <c r="Z2849" s="250"/>
      <c r="AB2849" s="251"/>
      <c r="AD2849" s="251"/>
      <c r="AF2849" s="251"/>
      <c r="AI2849" s="235"/>
      <c r="AN2849" s="245"/>
      <c r="AO2849" s="245"/>
      <c r="AP2849" s="245"/>
    </row>
    <row r="2850" spans="1:42" s="167" customFormat="1" thickTop="1" thickBot="1" x14ac:dyDescent="0.25">
      <c r="A2850" s="242"/>
      <c r="B2850" s="184"/>
      <c r="C2850" s="235"/>
      <c r="D2850" s="235"/>
      <c r="E2850" s="243"/>
      <c r="I2850" s="235"/>
      <c r="J2850" s="244"/>
      <c r="L2850" s="182"/>
      <c r="M2850" s="235"/>
      <c r="N2850" s="246"/>
      <c r="O2850" s="246"/>
      <c r="P2850" s="247"/>
      <c r="R2850" s="248"/>
      <c r="Y2850" s="249"/>
      <c r="Z2850" s="250"/>
      <c r="AB2850" s="251"/>
      <c r="AD2850" s="251"/>
      <c r="AF2850" s="251"/>
      <c r="AI2850" s="235"/>
      <c r="AN2850" s="245"/>
      <c r="AO2850" s="245"/>
      <c r="AP2850" s="245"/>
    </row>
    <row r="2851" spans="1:42" s="167" customFormat="1" thickTop="1" thickBot="1" x14ac:dyDescent="0.25">
      <c r="A2851" s="242"/>
      <c r="B2851" s="184"/>
      <c r="C2851" s="235"/>
      <c r="D2851" s="235"/>
      <c r="E2851" s="243"/>
      <c r="I2851" s="235"/>
      <c r="J2851" s="244"/>
      <c r="L2851" s="182"/>
      <c r="M2851" s="235"/>
      <c r="N2851" s="246"/>
      <c r="O2851" s="246"/>
      <c r="P2851" s="247"/>
      <c r="R2851" s="248"/>
      <c r="Y2851" s="249"/>
      <c r="Z2851" s="250"/>
      <c r="AB2851" s="251"/>
      <c r="AD2851" s="251"/>
      <c r="AF2851" s="251"/>
      <c r="AI2851" s="235"/>
      <c r="AN2851" s="245"/>
      <c r="AO2851" s="245"/>
      <c r="AP2851" s="245"/>
    </row>
    <row r="2852" spans="1:42" s="167" customFormat="1" thickTop="1" thickBot="1" x14ac:dyDescent="0.25">
      <c r="A2852" s="242"/>
      <c r="B2852" s="184"/>
      <c r="C2852" s="235"/>
      <c r="D2852" s="235"/>
      <c r="E2852" s="243"/>
      <c r="I2852" s="235"/>
      <c r="J2852" s="244"/>
      <c r="L2852" s="182"/>
      <c r="M2852" s="235"/>
      <c r="N2852" s="246"/>
      <c r="O2852" s="246"/>
      <c r="P2852" s="247"/>
      <c r="R2852" s="248"/>
      <c r="Y2852" s="249"/>
      <c r="Z2852" s="250"/>
      <c r="AB2852" s="251"/>
      <c r="AD2852" s="251"/>
      <c r="AF2852" s="251"/>
      <c r="AI2852" s="235"/>
      <c r="AN2852" s="245"/>
      <c r="AO2852" s="245"/>
      <c r="AP2852" s="245"/>
    </row>
    <row r="2853" spans="1:42" s="167" customFormat="1" thickTop="1" thickBot="1" x14ac:dyDescent="0.25">
      <c r="A2853" s="242"/>
      <c r="B2853" s="184"/>
      <c r="C2853" s="235"/>
      <c r="D2853" s="235"/>
      <c r="E2853" s="243"/>
      <c r="I2853" s="235"/>
      <c r="J2853" s="244"/>
      <c r="L2853" s="182"/>
      <c r="M2853" s="235"/>
      <c r="N2853" s="246"/>
      <c r="O2853" s="246"/>
      <c r="P2853" s="247"/>
      <c r="R2853" s="248"/>
      <c r="Y2853" s="249"/>
      <c r="Z2853" s="250"/>
      <c r="AB2853" s="251"/>
      <c r="AD2853" s="251"/>
      <c r="AF2853" s="251"/>
      <c r="AI2853" s="235"/>
      <c r="AN2853" s="245"/>
      <c r="AO2853" s="245"/>
      <c r="AP2853" s="245"/>
    </row>
    <row r="2854" spans="1:42" s="167" customFormat="1" thickTop="1" thickBot="1" x14ac:dyDescent="0.25">
      <c r="A2854" s="242"/>
      <c r="B2854" s="184"/>
      <c r="C2854" s="235"/>
      <c r="D2854" s="235"/>
      <c r="E2854" s="243"/>
      <c r="I2854" s="235"/>
      <c r="J2854" s="244"/>
      <c r="L2854" s="182"/>
      <c r="M2854" s="235"/>
      <c r="N2854" s="246"/>
      <c r="O2854" s="246"/>
      <c r="P2854" s="247"/>
      <c r="R2854" s="248"/>
      <c r="Y2854" s="249"/>
      <c r="Z2854" s="250"/>
      <c r="AB2854" s="251"/>
      <c r="AD2854" s="251"/>
      <c r="AF2854" s="251"/>
      <c r="AI2854" s="235"/>
      <c r="AN2854" s="245"/>
      <c r="AO2854" s="245"/>
      <c r="AP2854" s="245"/>
    </row>
    <row r="2855" spans="1:42" s="167" customFormat="1" thickTop="1" thickBot="1" x14ac:dyDescent="0.25">
      <c r="A2855" s="242"/>
      <c r="B2855" s="184"/>
      <c r="C2855" s="235"/>
      <c r="D2855" s="235"/>
      <c r="E2855" s="243"/>
      <c r="I2855" s="235"/>
      <c r="J2855" s="244"/>
      <c r="L2855" s="182"/>
      <c r="M2855" s="235"/>
      <c r="N2855" s="246"/>
      <c r="O2855" s="246"/>
      <c r="P2855" s="247"/>
      <c r="R2855" s="248"/>
      <c r="Y2855" s="249"/>
      <c r="Z2855" s="250"/>
      <c r="AB2855" s="251"/>
      <c r="AD2855" s="251"/>
      <c r="AF2855" s="251"/>
      <c r="AI2855" s="235"/>
      <c r="AN2855" s="245"/>
      <c r="AO2855" s="245"/>
      <c r="AP2855" s="245"/>
    </row>
    <row r="2856" spans="1:42" s="167" customFormat="1" thickTop="1" thickBot="1" x14ac:dyDescent="0.25">
      <c r="A2856" s="242"/>
      <c r="B2856" s="184"/>
      <c r="C2856" s="235"/>
      <c r="D2856" s="235"/>
      <c r="E2856" s="243"/>
      <c r="I2856" s="235"/>
      <c r="J2856" s="244"/>
      <c r="L2856" s="182"/>
      <c r="M2856" s="235"/>
      <c r="N2856" s="246"/>
      <c r="O2856" s="246"/>
      <c r="P2856" s="247"/>
      <c r="R2856" s="248"/>
      <c r="Y2856" s="249"/>
      <c r="Z2856" s="250"/>
      <c r="AB2856" s="251"/>
      <c r="AD2856" s="251"/>
      <c r="AF2856" s="251"/>
      <c r="AI2856" s="235"/>
      <c r="AN2856" s="245"/>
      <c r="AO2856" s="245"/>
      <c r="AP2856" s="245"/>
    </row>
    <row r="2857" spans="1:42" s="167" customFormat="1" thickTop="1" thickBot="1" x14ac:dyDescent="0.25">
      <c r="A2857" s="242"/>
      <c r="B2857" s="184"/>
      <c r="C2857" s="235"/>
      <c r="D2857" s="235"/>
      <c r="E2857" s="243"/>
      <c r="I2857" s="235"/>
      <c r="J2857" s="244"/>
      <c r="L2857" s="182"/>
      <c r="M2857" s="235"/>
      <c r="N2857" s="246"/>
      <c r="O2857" s="246"/>
      <c r="P2857" s="247"/>
      <c r="R2857" s="248"/>
      <c r="Y2857" s="249"/>
      <c r="Z2857" s="250"/>
      <c r="AB2857" s="251"/>
      <c r="AD2857" s="251"/>
      <c r="AF2857" s="251"/>
      <c r="AI2857" s="235"/>
      <c r="AN2857" s="245"/>
      <c r="AO2857" s="245"/>
      <c r="AP2857" s="245"/>
    </row>
    <row r="2858" spans="1:42" s="167" customFormat="1" thickTop="1" thickBot="1" x14ac:dyDescent="0.25">
      <c r="A2858" s="242"/>
      <c r="B2858" s="184"/>
      <c r="C2858" s="235"/>
      <c r="D2858" s="235"/>
      <c r="E2858" s="243"/>
      <c r="I2858" s="235"/>
      <c r="J2858" s="244"/>
      <c r="L2858" s="182"/>
      <c r="M2858" s="235"/>
      <c r="N2858" s="246"/>
      <c r="O2858" s="246"/>
      <c r="P2858" s="247"/>
      <c r="R2858" s="248"/>
      <c r="Y2858" s="249"/>
      <c r="Z2858" s="250"/>
      <c r="AB2858" s="251"/>
      <c r="AD2858" s="251"/>
      <c r="AF2858" s="251"/>
      <c r="AI2858" s="235"/>
      <c r="AN2858" s="245"/>
      <c r="AO2858" s="245"/>
      <c r="AP2858" s="245"/>
    </row>
    <row r="2859" spans="1:42" s="167" customFormat="1" thickTop="1" thickBot="1" x14ac:dyDescent="0.25">
      <c r="A2859" s="242"/>
      <c r="B2859" s="184"/>
      <c r="C2859" s="235"/>
      <c r="D2859" s="235"/>
      <c r="E2859" s="243"/>
      <c r="I2859" s="235"/>
      <c r="J2859" s="244"/>
      <c r="L2859" s="182"/>
      <c r="M2859" s="235"/>
      <c r="N2859" s="246"/>
      <c r="O2859" s="246"/>
      <c r="P2859" s="247"/>
      <c r="R2859" s="248"/>
      <c r="Y2859" s="249"/>
      <c r="Z2859" s="250"/>
      <c r="AB2859" s="251"/>
      <c r="AD2859" s="251"/>
      <c r="AF2859" s="251"/>
      <c r="AI2859" s="235"/>
      <c r="AN2859" s="245"/>
      <c r="AO2859" s="245"/>
      <c r="AP2859" s="245"/>
    </row>
    <row r="2860" spans="1:42" s="167" customFormat="1" thickTop="1" thickBot="1" x14ac:dyDescent="0.25">
      <c r="A2860" s="242"/>
      <c r="B2860" s="184"/>
      <c r="C2860" s="235"/>
      <c r="D2860" s="235"/>
      <c r="E2860" s="243"/>
      <c r="I2860" s="235"/>
      <c r="J2860" s="244"/>
      <c r="L2860" s="182"/>
      <c r="M2860" s="235"/>
      <c r="N2860" s="246"/>
      <c r="O2860" s="246"/>
      <c r="P2860" s="247"/>
      <c r="R2860" s="248"/>
      <c r="Y2860" s="249"/>
      <c r="Z2860" s="250"/>
      <c r="AB2860" s="251"/>
      <c r="AD2860" s="251"/>
      <c r="AF2860" s="251"/>
      <c r="AI2860" s="235"/>
      <c r="AN2860" s="245"/>
      <c r="AO2860" s="245"/>
      <c r="AP2860" s="245"/>
    </row>
    <row r="2861" spans="1:42" s="167" customFormat="1" thickTop="1" thickBot="1" x14ac:dyDescent="0.25">
      <c r="A2861" s="242"/>
      <c r="B2861" s="184"/>
      <c r="C2861" s="235"/>
      <c r="D2861" s="235"/>
      <c r="E2861" s="243"/>
      <c r="I2861" s="235"/>
      <c r="J2861" s="244"/>
      <c r="L2861" s="182"/>
      <c r="M2861" s="235"/>
      <c r="N2861" s="246"/>
      <c r="O2861" s="246"/>
      <c r="P2861" s="247"/>
      <c r="R2861" s="248"/>
      <c r="Y2861" s="249"/>
      <c r="Z2861" s="250"/>
      <c r="AB2861" s="251"/>
      <c r="AD2861" s="251"/>
      <c r="AF2861" s="251"/>
      <c r="AI2861" s="235"/>
      <c r="AN2861" s="245"/>
      <c r="AO2861" s="245"/>
      <c r="AP2861" s="245"/>
    </row>
    <row r="2862" spans="1:42" s="167" customFormat="1" thickTop="1" thickBot="1" x14ac:dyDescent="0.25">
      <c r="A2862" s="242"/>
      <c r="B2862" s="184"/>
      <c r="C2862" s="235"/>
      <c r="D2862" s="235"/>
      <c r="E2862" s="243"/>
      <c r="I2862" s="235"/>
      <c r="J2862" s="244"/>
      <c r="L2862" s="182"/>
      <c r="M2862" s="235"/>
      <c r="N2862" s="246"/>
      <c r="O2862" s="246"/>
      <c r="P2862" s="247"/>
      <c r="R2862" s="248"/>
      <c r="Y2862" s="249"/>
      <c r="Z2862" s="250"/>
      <c r="AB2862" s="251"/>
      <c r="AD2862" s="251"/>
      <c r="AF2862" s="251"/>
      <c r="AI2862" s="235"/>
      <c r="AN2862" s="245"/>
      <c r="AO2862" s="245"/>
      <c r="AP2862" s="245"/>
    </row>
    <row r="2863" spans="1:42" s="167" customFormat="1" thickTop="1" thickBot="1" x14ac:dyDescent="0.25">
      <c r="A2863" s="242"/>
      <c r="B2863" s="184"/>
      <c r="C2863" s="235"/>
      <c r="D2863" s="235"/>
      <c r="E2863" s="243"/>
      <c r="I2863" s="235"/>
      <c r="J2863" s="244"/>
      <c r="L2863" s="182"/>
      <c r="M2863" s="235"/>
      <c r="N2863" s="246"/>
      <c r="O2863" s="246"/>
      <c r="P2863" s="247"/>
      <c r="R2863" s="248"/>
      <c r="Y2863" s="249"/>
      <c r="Z2863" s="250"/>
      <c r="AB2863" s="251"/>
      <c r="AD2863" s="251"/>
      <c r="AF2863" s="251"/>
      <c r="AI2863" s="235"/>
      <c r="AN2863" s="245"/>
      <c r="AO2863" s="245"/>
      <c r="AP2863" s="245"/>
    </row>
    <row r="2864" spans="1:42" s="167" customFormat="1" thickTop="1" thickBot="1" x14ac:dyDescent="0.25">
      <c r="A2864" s="242"/>
      <c r="B2864" s="184"/>
      <c r="C2864" s="235"/>
      <c r="D2864" s="235"/>
      <c r="E2864" s="243"/>
      <c r="I2864" s="235"/>
      <c r="J2864" s="244"/>
      <c r="L2864" s="182"/>
      <c r="M2864" s="235"/>
      <c r="N2864" s="246"/>
      <c r="O2864" s="246"/>
      <c r="P2864" s="247"/>
      <c r="R2864" s="248"/>
      <c r="Y2864" s="249"/>
      <c r="Z2864" s="250"/>
      <c r="AB2864" s="251"/>
      <c r="AD2864" s="251"/>
      <c r="AF2864" s="251"/>
      <c r="AI2864" s="235"/>
      <c r="AN2864" s="245"/>
      <c r="AO2864" s="245"/>
      <c r="AP2864" s="245"/>
    </row>
    <row r="2865" spans="1:42" s="167" customFormat="1" thickTop="1" thickBot="1" x14ac:dyDescent="0.25">
      <c r="A2865" s="242"/>
      <c r="B2865" s="184"/>
      <c r="C2865" s="235"/>
      <c r="D2865" s="235"/>
      <c r="E2865" s="243"/>
      <c r="I2865" s="235"/>
      <c r="J2865" s="244"/>
      <c r="L2865" s="182"/>
      <c r="M2865" s="235"/>
      <c r="N2865" s="246"/>
      <c r="O2865" s="246"/>
      <c r="P2865" s="247"/>
      <c r="R2865" s="248"/>
      <c r="Y2865" s="249"/>
      <c r="Z2865" s="250"/>
      <c r="AB2865" s="251"/>
      <c r="AD2865" s="251"/>
      <c r="AF2865" s="251"/>
      <c r="AI2865" s="235"/>
      <c r="AN2865" s="245"/>
      <c r="AO2865" s="245"/>
      <c r="AP2865" s="245"/>
    </row>
    <row r="2866" spans="1:42" s="167" customFormat="1" thickTop="1" thickBot="1" x14ac:dyDescent="0.25">
      <c r="A2866" s="242"/>
      <c r="B2866" s="184"/>
      <c r="C2866" s="235"/>
      <c r="D2866" s="235"/>
      <c r="E2866" s="243"/>
      <c r="I2866" s="235"/>
      <c r="J2866" s="244"/>
      <c r="L2866" s="182"/>
      <c r="M2866" s="235"/>
      <c r="N2866" s="246"/>
      <c r="O2866" s="246"/>
      <c r="P2866" s="247"/>
      <c r="R2866" s="248"/>
      <c r="Y2866" s="249"/>
      <c r="Z2866" s="250"/>
      <c r="AB2866" s="251"/>
      <c r="AD2866" s="251"/>
      <c r="AF2866" s="251"/>
      <c r="AI2866" s="235"/>
      <c r="AN2866" s="245"/>
      <c r="AO2866" s="245"/>
      <c r="AP2866" s="245"/>
    </row>
    <row r="2867" spans="1:42" s="167" customFormat="1" thickTop="1" thickBot="1" x14ac:dyDescent="0.25">
      <c r="A2867" s="242"/>
      <c r="B2867" s="184"/>
      <c r="C2867" s="235"/>
      <c r="D2867" s="235"/>
      <c r="E2867" s="243"/>
      <c r="I2867" s="235"/>
      <c r="J2867" s="244"/>
      <c r="L2867" s="182"/>
      <c r="M2867" s="235"/>
      <c r="N2867" s="246"/>
      <c r="O2867" s="246"/>
      <c r="P2867" s="247"/>
      <c r="R2867" s="248"/>
      <c r="Y2867" s="249"/>
      <c r="Z2867" s="250"/>
      <c r="AB2867" s="251"/>
      <c r="AD2867" s="251"/>
      <c r="AF2867" s="251"/>
      <c r="AI2867" s="235"/>
      <c r="AN2867" s="245"/>
      <c r="AO2867" s="245"/>
      <c r="AP2867" s="245"/>
    </row>
    <row r="2868" spans="1:42" s="167" customFormat="1" thickTop="1" thickBot="1" x14ac:dyDescent="0.25">
      <c r="A2868" s="242"/>
      <c r="B2868" s="184"/>
      <c r="C2868" s="235"/>
      <c r="D2868" s="235"/>
      <c r="E2868" s="243"/>
      <c r="I2868" s="235"/>
      <c r="J2868" s="244"/>
      <c r="L2868" s="182"/>
      <c r="M2868" s="235"/>
      <c r="N2868" s="246"/>
      <c r="O2868" s="246"/>
      <c r="P2868" s="247"/>
      <c r="R2868" s="248"/>
      <c r="Y2868" s="249"/>
      <c r="Z2868" s="250"/>
      <c r="AB2868" s="251"/>
      <c r="AD2868" s="251"/>
      <c r="AF2868" s="251"/>
      <c r="AI2868" s="235"/>
      <c r="AN2868" s="245"/>
      <c r="AO2868" s="245"/>
      <c r="AP2868" s="245"/>
    </row>
    <row r="2869" spans="1:42" s="167" customFormat="1" thickTop="1" thickBot="1" x14ac:dyDescent="0.25">
      <c r="A2869" s="242"/>
      <c r="B2869" s="184"/>
      <c r="C2869" s="235"/>
      <c r="D2869" s="235"/>
      <c r="E2869" s="243"/>
      <c r="I2869" s="235"/>
      <c r="J2869" s="244"/>
      <c r="L2869" s="182"/>
      <c r="M2869" s="235"/>
      <c r="N2869" s="246"/>
      <c r="O2869" s="246"/>
      <c r="P2869" s="247"/>
      <c r="R2869" s="248"/>
      <c r="Y2869" s="249"/>
      <c r="Z2869" s="250"/>
      <c r="AB2869" s="251"/>
      <c r="AD2869" s="251"/>
      <c r="AF2869" s="251"/>
      <c r="AI2869" s="235"/>
      <c r="AN2869" s="245"/>
      <c r="AO2869" s="245"/>
      <c r="AP2869" s="245"/>
    </row>
    <row r="2870" spans="1:42" s="167" customFormat="1" thickTop="1" thickBot="1" x14ac:dyDescent="0.25">
      <c r="A2870" s="242"/>
      <c r="B2870" s="184"/>
      <c r="C2870" s="235"/>
      <c r="D2870" s="235"/>
      <c r="E2870" s="243"/>
      <c r="I2870" s="235"/>
      <c r="J2870" s="244"/>
      <c r="L2870" s="182"/>
      <c r="M2870" s="235"/>
      <c r="N2870" s="246"/>
      <c r="O2870" s="246"/>
      <c r="P2870" s="247"/>
      <c r="R2870" s="248"/>
      <c r="Y2870" s="249"/>
      <c r="Z2870" s="250"/>
      <c r="AB2870" s="251"/>
      <c r="AD2870" s="251"/>
      <c r="AF2870" s="251"/>
      <c r="AI2870" s="235"/>
      <c r="AN2870" s="245"/>
      <c r="AO2870" s="245"/>
      <c r="AP2870" s="245"/>
    </row>
    <row r="2871" spans="1:42" s="167" customFormat="1" thickTop="1" thickBot="1" x14ac:dyDescent="0.25">
      <c r="A2871" s="242"/>
      <c r="B2871" s="184"/>
      <c r="C2871" s="235"/>
      <c r="D2871" s="235"/>
      <c r="E2871" s="243"/>
      <c r="I2871" s="235"/>
      <c r="J2871" s="244"/>
      <c r="L2871" s="182"/>
      <c r="M2871" s="235"/>
      <c r="N2871" s="246"/>
      <c r="O2871" s="246"/>
      <c r="P2871" s="247"/>
      <c r="R2871" s="248"/>
      <c r="Y2871" s="249"/>
      <c r="Z2871" s="250"/>
      <c r="AB2871" s="251"/>
      <c r="AD2871" s="251"/>
      <c r="AF2871" s="251"/>
      <c r="AI2871" s="235"/>
      <c r="AN2871" s="245"/>
      <c r="AO2871" s="245"/>
      <c r="AP2871" s="245"/>
    </row>
    <row r="2872" spans="1:42" s="167" customFormat="1" thickTop="1" thickBot="1" x14ac:dyDescent="0.25">
      <c r="A2872" s="242"/>
      <c r="B2872" s="184"/>
      <c r="C2872" s="235"/>
      <c r="D2872" s="235"/>
      <c r="E2872" s="243"/>
      <c r="I2872" s="235"/>
      <c r="J2872" s="244"/>
      <c r="L2872" s="182"/>
      <c r="M2872" s="235"/>
      <c r="N2872" s="246"/>
      <c r="O2872" s="246"/>
      <c r="P2872" s="247"/>
      <c r="R2872" s="248"/>
      <c r="Y2872" s="249"/>
      <c r="Z2872" s="250"/>
      <c r="AB2872" s="251"/>
      <c r="AD2872" s="251"/>
      <c r="AF2872" s="251"/>
      <c r="AI2872" s="235"/>
      <c r="AN2872" s="245"/>
      <c r="AO2872" s="245"/>
      <c r="AP2872" s="245"/>
    </row>
    <row r="2873" spans="1:42" s="167" customFormat="1" thickTop="1" thickBot="1" x14ac:dyDescent="0.25">
      <c r="A2873" s="242"/>
      <c r="B2873" s="184"/>
      <c r="C2873" s="235"/>
      <c r="D2873" s="235"/>
      <c r="E2873" s="243"/>
      <c r="I2873" s="235"/>
      <c r="J2873" s="244"/>
      <c r="L2873" s="182"/>
      <c r="M2873" s="235"/>
      <c r="N2873" s="246"/>
      <c r="O2873" s="246"/>
      <c r="P2873" s="247"/>
      <c r="R2873" s="248"/>
      <c r="Y2873" s="249"/>
      <c r="Z2873" s="250"/>
      <c r="AB2873" s="251"/>
      <c r="AD2873" s="251"/>
      <c r="AF2873" s="251"/>
      <c r="AI2873" s="235"/>
      <c r="AN2873" s="245"/>
      <c r="AO2873" s="245"/>
      <c r="AP2873" s="245"/>
    </row>
    <row r="2874" spans="1:42" s="167" customFormat="1" thickTop="1" thickBot="1" x14ac:dyDescent="0.25">
      <c r="A2874" s="242"/>
      <c r="B2874" s="184"/>
      <c r="C2874" s="235"/>
      <c r="D2874" s="235"/>
      <c r="E2874" s="243"/>
      <c r="I2874" s="235"/>
      <c r="J2874" s="244"/>
      <c r="L2874" s="182"/>
      <c r="M2874" s="235"/>
      <c r="N2874" s="246"/>
      <c r="O2874" s="246"/>
      <c r="P2874" s="247"/>
      <c r="R2874" s="248"/>
      <c r="Y2874" s="249"/>
      <c r="Z2874" s="250"/>
      <c r="AB2874" s="251"/>
      <c r="AD2874" s="251"/>
      <c r="AF2874" s="251"/>
      <c r="AI2874" s="235"/>
      <c r="AN2874" s="245"/>
      <c r="AO2874" s="245"/>
      <c r="AP2874" s="245"/>
    </row>
    <row r="2875" spans="1:42" s="167" customFormat="1" thickTop="1" thickBot="1" x14ac:dyDescent="0.25">
      <c r="A2875" s="242"/>
      <c r="B2875" s="184"/>
      <c r="C2875" s="235"/>
      <c r="D2875" s="235"/>
      <c r="E2875" s="243"/>
      <c r="I2875" s="235"/>
      <c r="J2875" s="244"/>
      <c r="L2875" s="182"/>
      <c r="M2875" s="235"/>
      <c r="N2875" s="246"/>
      <c r="O2875" s="246"/>
      <c r="P2875" s="247"/>
      <c r="R2875" s="248"/>
      <c r="Y2875" s="249"/>
      <c r="Z2875" s="250"/>
      <c r="AB2875" s="251"/>
      <c r="AD2875" s="251"/>
      <c r="AF2875" s="251"/>
      <c r="AI2875" s="235"/>
      <c r="AN2875" s="245"/>
      <c r="AO2875" s="245"/>
      <c r="AP2875" s="245"/>
    </row>
    <row r="2876" spans="1:42" s="167" customFormat="1" thickTop="1" thickBot="1" x14ac:dyDescent="0.25">
      <c r="A2876" s="242"/>
      <c r="B2876" s="184"/>
      <c r="C2876" s="235"/>
      <c r="D2876" s="235"/>
      <c r="E2876" s="243"/>
      <c r="I2876" s="235"/>
      <c r="J2876" s="244"/>
      <c r="L2876" s="182"/>
      <c r="M2876" s="235"/>
      <c r="N2876" s="246"/>
      <c r="O2876" s="246"/>
      <c r="P2876" s="247"/>
      <c r="R2876" s="248"/>
      <c r="Y2876" s="249"/>
      <c r="Z2876" s="250"/>
      <c r="AB2876" s="251"/>
      <c r="AD2876" s="251"/>
      <c r="AF2876" s="251"/>
      <c r="AI2876" s="235"/>
      <c r="AN2876" s="245"/>
      <c r="AO2876" s="245"/>
      <c r="AP2876" s="245"/>
    </row>
    <row r="2877" spans="1:42" s="167" customFormat="1" thickTop="1" thickBot="1" x14ac:dyDescent="0.25">
      <c r="A2877" s="242"/>
      <c r="B2877" s="184"/>
      <c r="C2877" s="235"/>
      <c r="D2877" s="235"/>
      <c r="E2877" s="243"/>
      <c r="I2877" s="235"/>
      <c r="J2877" s="244"/>
      <c r="L2877" s="182"/>
      <c r="M2877" s="235"/>
      <c r="N2877" s="246"/>
      <c r="O2877" s="246"/>
      <c r="P2877" s="247"/>
      <c r="R2877" s="248"/>
      <c r="Y2877" s="249"/>
      <c r="Z2877" s="250"/>
      <c r="AB2877" s="251"/>
      <c r="AD2877" s="251"/>
      <c r="AF2877" s="251"/>
      <c r="AI2877" s="235"/>
      <c r="AN2877" s="245"/>
      <c r="AO2877" s="245"/>
      <c r="AP2877" s="245"/>
    </row>
    <row r="2878" spans="1:42" s="167" customFormat="1" thickTop="1" thickBot="1" x14ac:dyDescent="0.25">
      <c r="A2878" s="242"/>
      <c r="B2878" s="184"/>
      <c r="C2878" s="235"/>
      <c r="D2878" s="235"/>
      <c r="E2878" s="243"/>
      <c r="I2878" s="235"/>
      <c r="J2878" s="244"/>
      <c r="L2878" s="182"/>
      <c r="M2878" s="235"/>
      <c r="N2878" s="246"/>
      <c r="O2878" s="246"/>
      <c r="P2878" s="247"/>
      <c r="R2878" s="248"/>
      <c r="Y2878" s="249"/>
      <c r="Z2878" s="250"/>
      <c r="AB2878" s="251"/>
      <c r="AD2878" s="251"/>
      <c r="AF2878" s="251"/>
      <c r="AI2878" s="235"/>
      <c r="AN2878" s="245"/>
      <c r="AO2878" s="245"/>
      <c r="AP2878" s="245"/>
    </row>
    <row r="2879" spans="1:42" s="167" customFormat="1" thickTop="1" thickBot="1" x14ac:dyDescent="0.25">
      <c r="A2879" s="242"/>
      <c r="B2879" s="184"/>
      <c r="C2879" s="235"/>
      <c r="D2879" s="235"/>
      <c r="E2879" s="243"/>
      <c r="I2879" s="235"/>
      <c r="J2879" s="244"/>
      <c r="L2879" s="182"/>
      <c r="M2879" s="235"/>
      <c r="N2879" s="246"/>
      <c r="O2879" s="246"/>
      <c r="P2879" s="247"/>
      <c r="R2879" s="248"/>
      <c r="Y2879" s="249"/>
      <c r="Z2879" s="250"/>
      <c r="AB2879" s="251"/>
      <c r="AD2879" s="251"/>
      <c r="AF2879" s="251"/>
      <c r="AI2879" s="235"/>
      <c r="AN2879" s="245"/>
      <c r="AO2879" s="245"/>
      <c r="AP2879" s="245"/>
    </row>
    <row r="2880" spans="1:42" s="167" customFormat="1" thickTop="1" thickBot="1" x14ac:dyDescent="0.25">
      <c r="A2880" s="242"/>
      <c r="B2880" s="184"/>
      <c r="C2880" s="235"/>
      <c r="D2880" s="235"/>
      <c r="E2880" s="243"/>
      <c r="I2880" s="235"/>
      <c r="J2880" s="244"/>
      <c r="L2880" s="182"/>
      <c r="M2880" s="235"/>
      <c r="N2880" s="246"/>
      <c r="O2880" s="246"/>
      <c r="P2880" s="247"/>
      <c r="R2880" s="248"/>
      <c r="Y2880" s="249"/>
      <c r="Z2880" s="250"/>
      <c r="AB2880" s="251"/>
      <c r="AD2880" s="251"/>
      <c r="AF2880" s="251"/>
      <c r="AI2880" s="235"/>
      <c r="AN2880" s="245"/>
      <c r="AO2880" s="245"/>
      <c r="AP2880" s="245"/>
    </row>
    <row r="2881" spans="1:42" s="167" customFormat="1" thickTop="1" thickBot="1" x14ac:dyDescent="0.25">
      <c r="A2881" s="242"/>
      <c r="B2881" s="184"/>
      <c r="C2881" s="235"/>
      <c r="D2881" s="235"/>
      <c r="E2881" s="243"/>
      <c r="I2881" s="235"/>
      <c r="J2881" s="244"/>
      <c r="L2881" s="182"/>
      <c r="M2881" s="235"/>
      <c r="N2881" s="246"/>
      <c r="O2881" s="246"/>
      <c r="P2881" s="247"/>
      <c r="R2881" s="248"/>
      <c r="Y2881" s="249"/>
      <c r="Z2881" s="250"/>
      <c r="AB2881" s="251"/>
      <c r="AD2881" s="251"/>
      <c r="AF2881" s="251"/>
      <c r="AI2881" s="235"/>
      <c r="AN2881" s="245"/>
      <c r="AO2881" s="245"/>
      <c r="AP2881" s="245"/>
    </row>
    <row r="2882" spans="1:42" s="167" customFormat="1" thickTop="1" thickBot="1" x14ac:dyDescent="0.25">
      <c r="A2882" s="242"/>
      <c r="B2882" s="184"/>
      <c r="C2882" s="235"/>
      <c r="D2882" s="235"/>
      <c r="E2882" s="243"/>
      <c r="I2882" s="235"/>
      <c r="J2882" s="244"/>
      <c r="L2882" s="182"/>
      <c r="M2882" s="235"/>
      <c r="N2882" s="246"/>
      <c r="O2882" s="246"/>
      <c r="P2882" s="247"/>
      <c r="R2882" s="248"/>
      <c r="Y2882" s="249"/>
      <c r="Z2882" s="250"/>
      <c r="AB2882" s="251"/>
      <c r="AD2882" s="251"/>
      <c r="AF2882" s="251"/>
      <c r="AI2882" s="235"/>
      <c r="AN2882" s="245"/>
      <c r="AO2882" s="245"/>
      <c r="AP2882" s="245"/>
    </row>
    <row r="2883" spans="1:42" s="167" customFormat="1" thickTop="1" thickBot="1" x14ac:dyDescent="0.25">
      <c r="A2883" s="242"/>
      <c r="B2883" s="184"/>
      <c r="C2883" s="235"/>
      <c r="D2883" s="235"/>
      <c r="E2883" s="243"/>
      <c r="I2883" s="235"/>
      <c r="J2883" s="244"/>
      <c r="L2883" s="182"/>
      <c r="M2883" s="235"/>
      <c r="N2883" s="246"/>
      <c r="O2883" s="246"/>
      <c r="P2883" s="247"/>
      <c r="R2883" s="248"/>
      <c r="Y2883" s="249"/>
      <c r="Z2883" s="250"/>
      <c r="AB2883" s="251"/>
      <c r="AD2883" s="251"/>
      <c r="AF2883" s="251"/>
      <c r="AI2883" s="235"/>
      <c r="AN2883" s="245"/>
      <c r="AO2883" s="245"/>
      <c r="AP2883" s="245"/>
    </row>
    <row r="2884" spans="1:42" s="167" customFormat="1" thickTop="1" thickBot="1" x14ac:dyDescent="0.25">
      <c r="A2884" s="242"/>
      <c r="B2884" s="184"/>
      <c r="C2884" s="235"/>
      <c r="D2884" s="235"/>
      <c r="E2884" s="243"/>
      <c r="I2884" s="235"/>
      <c r="J2884" s="244"/>
      <c r="L2884" s="182"/>
      <c r="M2884" s="235"/>
      <c r="N2884" s="246"/>
      <c r="O2884" s="246"/>
      <c r="P2884" s="247"/>
      <c r="R2884" s="248"/>
      <c r="Y2884" s="249"/>
      <c r="Z2884" s="250"/>
      <c r="AB2884" s="251"/>
      <c r="AD2884" s="251"/>
      <c r="AF2884" s="251"/>
      <c r="AI2884" s="235"/>
      <c r="AN2884" s="245"/>
      <c r="AO2884" s="245"/>
      <c r="AP2884" s="245"/>
    </row>
    <row r="2885" spans="1:42" s="167" customFormat="1" thickTop="1" thickBot="1" x14ac:dyDescent="0.25">
      <c r="A2885" s="242"/>
      <c r="B2885" s="184"/>
      <c r="C2885" s="235"/>
      <c r="D2885" s="235"/>
      <c r="E2885" s="243"/>
      <c r="I2885" s="235"/>
      <c r="J2885" s="244"/>
      <c r="L2885" s="182"/>
      <c r="M2885" s="235"/>
      <c r="N2885" s="246"/>
      <c r="O2885" s="246"/>
      <c r="P2885" s="247"/>
      <c r="R2885" s="248"/>
      <c r="Y2885" s="249"/>
      <c r="Z2885" s="250"/>
      <c r="AB2885" s="251"/>
      <c r="AD2885" s="251"/>
      <c r="AF2885" s="251"/>
      <c r="AI2885" s="235"/>
      <c r="AN2885" s="245"/>
      <c r="AO2885" s="245"/>
      <c r="AP2885" s="245"/>
    </row>
    <row r="2886" spans="1:42" s="167" customFormat="1" thickTop="1" thickBot="1" x14ac:dyDescent="0.25">
      <c r="A2886" s="242"/>
      <c r="B2886" s="184"/>
      <c r="C2886" s="235"/>
      <c r="D2886" s="235"/>
      <c r="E2886" s="243"/>
      <c r="I2886" s="235"/>
      <c r="J2886" s="244"/>
      <c r="L2886" s="182"/>
      <c r="M2886" s="235"/>
      <c r="N2886" s="246"/>
      <c r="O2886" s="246"/>
      <c r="P2886" s="247"/>
      <c r="R2886" s="248"/>
      <c r="Y2886" s="249"/>
      <c r="Z2886" s="250"/>
      <c r="AB2886" s="251"/>
      <c r="AD2886" s="251"/>
      <c r="AF2886" s="251"/>
      <c r="AI2886" s="235"/>
      <c r="AN2886" s="245"/>
      <c r="AO2886" s="245"/>
      <c r="AP2886" s="245"/>
    </row>
    <row r="2887" spans="1:42" s="167" customFormat="1" thickTop="1" thickBot="1" x14ac:dyDescent="0.25">
      <c r="A2887" s="242"/>
      <c r="B2887" s="184"/>
      <c r="C2887" s="235"/>
      <c r="D2887" s="235"/>
      <c r="E2887" s="243"/>
      <c r="I2887" s="235"/>
      <c r="J2887" s="244"/>
      <c r="L2887" s="182"/>
      <c r="M2887" s="235"/>
      <c r="N2887" s="246"/>
      <c r="O2887" s="246"/>
      <c r="P2887" s="247"/>
      <c r="R2887" s="248"/>
      <c r="Y2887" s="249"/>
      <c r="Z2887" s="250"/>
      <c r="AB2887" s="251"/>
      <c r="AD2887" s="251"/>
      <c r="AF2887" s="251"/>
      <c r="AI2887" s="235"/>
      <c r="AN2887" s="245"/>
      <c r="AO2887" s="245"/>
      <c r="AP2887" s="245"/>
    </row>
    <row r="2888" spans="1:42" s="167" customFormat="1" thickTop="1" thickBot="1" x14ac:dyDescent="0.25">
      <c r="A2888" s="242"/>
      <c r="B2888" s="184"/>
      <c r="C2888" s="235"/>
      <c r="D2888" s="235"/>
      <c r="E2888" s="243"/>
      <c r="I2888" s="235"/>
      <c r="J2888" s="244"/>
      <c r="L2888" s="182"/>
      <c r="M2888" s="235"/>
      <c r="N2888" s="246"/>
      <c r="O2888" s="246"/>
      <c r="P2888" s="247"/>
      <c r="R2888" s="248"/>
      <c r="Y2888" s="249"/>
      <c r="Z2888" s="250"/>
      <c r="AB2888" s="251"/>
      <c r="AD2888" s="251"/>
      <c r="AF2888" s="251"/>
      <c r="AI2888" s="235"/>
      <c r="AN2888" s="245"/>
      <c r="AO2888" s="245"/>
      <c r="AP2888" s="245"/>
    </row>
    <row r="2889" spans="1:42" s="167" customFormat="1" thickTop="1" thickBot="1" x14ac:dyDescent="0.25">
      <c r="A2889" s="242"/>
      <c r="B2889" s="184"/>
      <c r="C2889" s="235"/>
      <c r="D2889" s="235"/>
      <c r="E2889" s="243"/>
      <c r="I2889" s="235"/>
      <c r="J2889" s="244"/>
      <c r="L2889" s="182"/>
      <c r="M2889" s="235"/>
      <c r="N2889" s="246"/>
      <c r="O2889" s="246"/>
      <c r="P2889" s="247"/>
      <c r="R2889" s="248"/>
      <c r="Y2889" s="249"/>
      <c r="Z2889" s="250"/>
      <c r="AB2889" s="251"/>
      <c r="AD2889" s="251"/>
      <c r="AF2889" s="251"/>
      <c r="AI2889" s="235"/>
      <c r="AN2889" s="245"/>
      <c r="AO2889" s="245"/>
      <c r="AP2889" s="245"/>
    </row>
    <row r="2890" spans="1:42" s="167" customFormat="1" thickTop="1" thickBot="1" x14ac:dyDescent="0.25">
      <c r="A2890" s="242"/>
      <c r="B2890" s="184"/>
      <c r="C2890" s="235"/>
      <c r="D2890" s="235"/>
      <c r="E2890" s="243"/>
      <c r="I2890" s="235"/>
      <c r="J2890" s="244"/>
      <c r="L2890" s="182"/>
      <c r="M2890" s="235"/>
      <c r="N2890" s="246"/>
      <c r="O2890" s="246"/>
      <c r="P2890" s="247"/>
      <c r="R2890" s="248"/>
      <c r="Y2890" s="249"/>
      <c r="Z2890" s="250"/>
      <c r="AB2890" s="251"/>
      <c r="AD2890" s="251"/>
      <c r="AF2890" s="251"/>
      <c r="AI2890" s="235"/>
      <c r="AN2890" s="245"/>
      <c r="AO2890" s="245"/>
      <c r="AP2890" s="245"/>
    </row>
    <row r="2891" spans="1:42" s="167" customFormat="1" thickTop="1" thickBot="1" x14ac:dyDescent="0.25">
      <c r="A2891" s="242"/>
      <c r="B2891" s="184"/>
      <c r="C2891" s="235"/>
      <c r="D2891" s="235"/>
      <c r="E2891" s="243"/>
      <c r="I2891" s="235"/>
      <c r="J2891" s="244"/>
      <c r="L2891" s="182"/>
      <c r="M2891" s="235"/>
      <c r="N2891" s="246"/>
      <c r="O2891" s="246"/>
      <c r="P2891" s="247"/>
      <c r="R2891" s="248"/>
      <c r="Y2891" s="249"/>
      <c r="Z2891" s="250"/>
      <c r="AB2891" s="251"/>
      <c r="AD2891" s="251"/>
      <c r="AF2891" s="251"/>
      <c r="AI2891" s="235"/>
      <c r="AN2891" s="245"/>
      <c r="AO2891" s="245"/>
      <c r="AP2891" s="245"/>
    </row>
    <row r="2892" spans="1:42" s="167" customFormat="1" thickTop="1" thickBot="1" x14ac:dyDescent="0.25">
      <c r="A2892" s="242"/>
      <c r="B2892" s="184"/>
      <c r="C2892" s="235"/>
      <c r="D2892" s="235"/>
      <c r="E2892" s="243"/>
      <c r="I2892" s="235"/>
      <c r="J2892" s="244"/>
      <c r="L2892" s="182"/>
      <c r="M2892" s="235"/>
      <c r="N2892" s="246"/>
      <c r="O2892" s="246"/>
      <c r="P2892" s="247"/>
      <c r="R2892" s="248"/>
      <c r="Y2892" s="249"/>
      <c r="Z2892" s="250"/>
      <c r="AB2892" s="251"/>
      <c r="AD2892" s="251"/>
      <c r="AF2892" s="251"/>
      <c r="AI2892" s="235"/>
      <c r="AN2892" s="245"/>
      <c r="AO2892" s="245"/>
      <c r="AP2892" s="245"/>
    </row>
    <row r="2893" spans="1:42" s="167" customFormat="1" thickTop="1" thickBot="1" x14ac:dyDescent="0.25">
      <c r="A2893" s="242"/>
      <c r="B2893" s="184"/>
      <c r="C2893" s="235"/>
      <c r="D2893" s="235"/>
      <c r="E2893" s="243"/>
      <c r="I2893" s="235"/>
      <c r="J2893" s="244"/>
      <c r="L2893" s="182"/>
      <c r="M2893" s="235"/>
      <c r="N2893" s="246"/>
      <c r="O2893" s="246"/>
      <c r="P2893" s="247"/>
      <c r="R2893" s="248"/>
      <c r="Y2893" s="249"/>
      <c r="Z2893" s="250"/>
      <c r="AB2893" s="251"/>
      <c r="AD2893" s="251"/>
      <c r="AF2893" s="251"/>
      <c r="AI2893" s="235"/>
      <c r="AN2893" s="245"/>
      <c r="AO2893" s="245"/>
      <c r="AP2893" s="245"/>
    </row>
    <row r="2894" spans="1:42" s="167" customFormat="1" thickTop="1" thickBot="1" x14ac:dyDescent="0.25">
      <c r="A2894" s="242"/>
      <c r="B2894" s="184"/>
      <c r="C2894" s="235"/>
      <c r="D2894" s="235"/>
      <c r="E2894" s="243"/>
      <c r="I2894" s="235"/>
      <c r="J2894" s="244"/>
      <c r="L2894" s="182"/>
      <c r="M2894" s="235"/>
      <c r="N2894" s="246"/>
      <c r="O2894" s="246"/>
      <c r="P2894" s="247"/>
      <c r="R2894" s="248"/>
      <c r="Y2894" s="249"/>
      <c r="Z2894" s="250"/>
      <c r="AB2894" s="251"/>
      <c r="AD2894" s="251"/>
      <c r="AF2894" s="251"/>
      <c r="AI2894" s="235"/>
      <c r="AN2894" s="245"/>
      <c r="AO2894" s="245"/>
      <c r="AP2894" s="245"/>
    </row>
    <row r="2895" spans="1:42" s="167" customFormat="1" thickTop="1" thickBot="1" x14ac:dyDescent="0.25">
      <c r="A2895" s="242"/>
      <c r="B2895" s="184"/>
      <c r="C2895" s="235"/>
      <c r="D2895" s="235"/>
      <c r="E2895" s="243"/>
      <c r="I2895" s="235"/>
      <c r="J2895" s="244"/>
      <c r="L2895" s="182"/>
      <c r="M2895" s="235"/>
      <c r="N2895" s="246"/>
      <c r="O2895" s="246"/>
      <c r="P2895" s="247"/>
      <c r="R2895" s="248"/>
      <c r="Y2895" s="249"/>
      <c r="Z2895" s="250"/>
      <c r="AB2895" s="251"/>
      <c r="AD2895" s="251"/>
      <c r="AF2895" s="251"/>
      <c r="AI2895" s="235"/>
      <c r="AN2895" s="245"/>
      <c r="AO2895" s="245"/>
      <c r="AP2895" s="245"/>
    </row>
    <row r="2896" spans="1:42" s="167" customFormat="1" thickTop="1" thickBot="1" x14ac:dyDescent="0.25">
      <c r="A2896" s="242"/>
      <c r="B2896" s="184"/>
      <c r="C2896" s="235"/>
      <c r="D2896" s="235"/>
      <c r="E2896" s="243"/>
      <c r="I2896" s="235"/>
      <c r="J2896" s="244"/>
      <c r="L2896" s="182"/>
      <c r="M2896" s="235"/>
      <c r="N2896" s="246"/>
      <c r="O2896" s="246"/>
      <c r="P2896" s="247"/>
      <c r="R2896" s="248"/>
      <c r="Y2896" s="249"/>
      <c r="Z2896" s="250"/>
      <c r="AB2896" s="251"/>
      <c r="AD2896" s="251"/>
      <c r="AF2896" s="251"/>
      <c r="AI2896" s="235"/>
      <c r="AN2896" s="245"/>
      <c r="AO2896" s="245"/>
      <c r="AP2896" s="245"/>
    </row>
    <row r="2897" spans="1:42" s="167" customFormat="1" thickTop="1" thickBot="1" x14ac:dyDescent="0.25">
      <c r="A2897" s="242"/>
      <c r="B2897" s="184"/>
      <c r="C2897" s="235"/>
      <c r="D2897" s="235"/>
      <c r="E2897" s="243"/>
      <c r="I2897" s="235"/>
      <c r="J2897" s="244"/>
      <c r="L2897" s="182"/>
      <c r="M2897" s="235"/>
      <c r="N2897" s="246"/>
      <c r="O2897" s="246"/>
      <c r="P2897" s="247"/>
      <c r="R2897" s="248"/>
      <c r="Y2897" s="249"/>
      <c r="Z2897" s="250"/>
      <c r="AB2897" s="251"/>
      <c r="AD2897" s="251"/>
      <c r="AF2897" s="251"/>
      <c r="AI2897" s="235"/>
      <c r="AN2897" s="245"/>
      <c r="AO2897" s="245"/>
      <c r="AP2897" s="245"/>
    </row>
    <row r="2898" spans="1:42" s="167" customFormat="1" thickTop="1" thickBot="1" x14ac:dyDescent="0.25">
      <c r="A2898" s="242"/>
      <c r="B2898" s="184"/>
      <c r="C2898" s="235"/>
      <c r="D2898" s="235"/>
      <c r="E2898" s="243"/>
      <c r="I2898" s="235"/>
      <c r="J2898" s="244"/>
      <c r="L2898" s="182"/>
      <c r="M2898" s="235"/>
      <c r="N2898" s="246"/>
      <c r="O2898" s="246"/>
      <c r="P2898" s="247"/>
      <c r="R2898" s="248"/>
      <c r="Y2898" s="249"/>
      <c r="Z2898" s="250"/>
      <c r="AB2898" s="251"/>
      <c r="AD2898" s="251"/>
      <c r="AF2898" s="251"/>
      <c r="AI2898" s="235"/>
      <c r="AN2898" s="245"/>
      <c r="AO2898" s="245"/>
      <c r="AP2898" s="245"/>
    </row>
    <row r="2899" spans="1:42" s="167" customFormat="1" thickTop="1" thickBot="1" x14ac:dyDescent="0.25">
      <c r="A2899" s="242"/>
      <c r="B2899" s="184"/>
      <c r="C2899" s="235"/>
      <c r="D2899" s="235"/>
      <c r="E2899" s="243"/>
      <c r="I2899" s="235"/>
      <c r="J2899" s="244"/>
      <c r="L2899" s="182"/>
      <c r="M2899" s="235"/>
      <c r="N2899" s="246"/>
      <c r="O2899" s="246"/>
      <c r="P2899" s="247"/>
      <c r="R2899" s="248"/>
      <c r="Y2899" s="249"/>
      <c r="Z2899" s="250"/>
      <c r="AB2899" s="251"/>
      <c r="AD2899" s="251"/>
      <c r="AF2899" s="251"/>
      <c r="AI2899" s="235"/>
      <c r="AN2899" s="245"/>
      <c r="AO2899" s="245"/>
      <c r="AP2899" s="245"/>
    </row>
    <row r="2900" spans="1:42" s="167" customFormat="1" thickTop="1" thickBot="1" x14ac:dyDescent="0.25">
      <c r="A2900" s="242"/>
      <c r="B2900" s="184"/>
      <c r="C2900" s="235"/>
      <c r="D2900" s="235"/>
      <c r="E2900" s="243"/>
      <c r="I2900" s="235"/>
      <c r="J2900" s="244"/>
      <c r="L2900" s="182"/>
      <c r="M2900" s="235"/>
      <c r="N2900" s="246"/>
      <c r="O2900" s="246"/>
      <c r="P2900" s="247"/>
      <c r="R2900" s="248"/>
      <c r="Y2900" s="249"/>
      <c r="Z2900" s="250"/>
      <c r="AB2900" s="251"/>
      <c r="AD2900" s="251"/>
      <c r="AF2900" s="251"/>
      <c r="AI2900" s="235"/>
      <c r="AN2900" s="245"/>
      <c r="AO2900" s="245"/>
      <c r="AP2900" s="245"/>
    </row>
    <row r="2901" spans="1:42" s="167" customFormat="1" thickTop="1" thickBot="1" x14ac:dyDescent="0.25">
      <c r="A2901" s="242"/>
      <c r="B2901" s="184"/>
      <c r="C2901" s="235"/>
      <c r="D2901" s="235"/>
      <c r="E2901" s="243"/>
      <c r="I2901" s="235"/>
      <c r="J2901" s="244"/>
      <c r="L2901" s="182"/>
      <c r="M2901" s="235"/>
      <c r="N2901" s="246"/>
      <c r="O2901" s="246"/>
      <c r="P2901" s="247"/>
      <c r="R2901" s="248"/>
      <c r="Y2901" s="249"/>
      <c r="Z2901" s="250"/>
      <c r="AB2901" s="251"/>
      <c r="AD2901" s="251"/>
      <c r="AF2901" s="251"/>
      <c r="AI2901" s="235"/>
      <c r="AN2901" s="245"/>
      <c r="AO2901" s="245"/>
      <c r="AP2901" s="245"/>
    </row>
    <row r="2902" spans="1:42" s="167" customFormat="1" thickTop="1" thickBot="1" x14ac:dyDescent="0.25">
      <c r="A2902" s="242"/>
      <c r="B2902" s="184"/>
      <c r="C2902" s="235"/>
      <c r="D2902" s="235"/>
      <c r="E2902" s="243"/>
      <c r="I2902" s="235"/>
      <c r="J2902" s="244"/>
      <c r="L2902" s="182"/>
      <c r="M2902" s="235"/>
      <c r="N2902" s="246"/>
      <c r="O2902" s="246"/>
      <c r="P2902" s="247"/>
      <c r="R2902" s="248"/>
      <c r="Y2902" s="249"/>
      <c r="Z2902" s="250"/>
      <c r="AB2902" s="251"/>
      <c r="AD2902" s="251"/>
      <c r="AF2902" s="251"/>
      <c r="AI2902" s="235"/>
      <c r="AN2902" s="245"/>
      <c r="AO2902" s="245"/>
      <c r="AP2902" s="245"/>
    </row>
    <row r="2903" spans="1:42" s="167" customFormat="1" thickTop="1" thickBot="1" x14ac:dyDescent="0.25">
      <c r="A2903" s="242"/>
      <c r="B2903" s="184"/>
      <c r="C2903" s="235"/>
      <c r="D2903" s="235"/>
      <c r="E2903" s="243"/>
      <c r="I2903" s="235"/>
      <c r="J2903" s="244"/>
      <c r="L2903" s="182"/>
      <c r="M2903" s="235"/>
      <c r="N2903" s="246"/>
      <c r="O2903" s="246"/>
      <c r="P2903" s="247"/>
      <c r="R2903" s="248"/>
      <c r="Y2903" s="249"/>
      <c r="Z2903" s="250"/>
      <c r="AB2903" s="251"/>
      <c r="AD2903" s="251"/>
      <c r="AF2903" s="251"/>
      <c r="AI2903" s="235"/>
      <c r="AN2903" s="245"/>
      <c r="AO2903" s="245"/>
      <c r="AP2903" s="245"/>
    </row>
    <row r="2904" spans="1:42" s="167" customFormat="1" thickTop="1" thickBot="1" x14ac:dyDescent="0.25">
      <c r="A2904" s="242"/>
      <c r="B2904" s="184"/>
      <c r="C2904" s="235"/>
      <c r="D2904" s="235"/>
      <c r="E2904" s="243"/>
      <c r="I2904" s="235"/>
      <c r="J2904" s="244"/>
      <c r="L2904" s="182"/>
      <c r="M2904" s="235"/>
      <c r="N2904" s="246"/>
      <c r="O2904" s="246"/>
      <c r="P2904" s="247"/>
      <c r="R2904" s="248"/>
      <c r="Y2904" s="249"/>
      <c r="Z2904" s="250"/>
      <c r="AB2904" s="251"/>
      <c r="AD2904" s="251"/>
      <c r="AF2904" s="251"/>
      <c r="AI2904" s="235"/>
      <c r="AN2904" s="245"/>
      <c r="AO2904" s="245"/>
      <c r="AP2904" s="245"/>
    </row>
    <row r="2905" spans="1:42" s="167" customFormat="1" thickTop="1" thickBot="1" x14ac:dyDescent="0.25">
      <c r="A2905" s="242"/>
      <c r="B2905" s="184"/>
      <c r="C2905" s="235"/>
      <c r="D2905" s="235"/>
      <c r="E2905" s="243"/>
      <c r="I2905" s="235"/>
      <c r="J2905" s="244"/>
      <c r="L2905" s="182"/>
      <c r="M2905" s="235"/>
      <c r="N2905" s="246"/>
      <c r="O2905" s="246"/>
      <c r="P2905" s="247"/>
      <c r="R2905" s="248"/>
      <c r="Y2905" s="249"/>
      <c r="Z2905" s="250"/>
      <c r="AB2905" s="251"/>
      <c r="AD2905" s="251"/>
      <c r="AF2905" s="251"/>
      <c r="AI2905" s="235"/>
      <c r="AN2905" s="245"/>
      <c r="AO2905" s="245"/>
      <c r="AP2905" s="245"/>
    </row>
    <row r="2906" spans="1:42" s="167" customFormat="1" thickTop="1" thickBot="1" x14ac:dyDescent="0.25">
      <c r="A2906" s="242"/>
      <c r="B2906" s="184"/>
      <c r="C2906" s="235"/>
      <c r="D2906" s="235"/>
      <c r="E2906" s="243"/>
      <c r="I2906" s="235"/>
      <c r="J2906" s="244"/>
      <c r="L2906" s="182"/>
      <c r="M2906" s="235"/>
      <c r="N2906" s="246"/>
      <c r="O2906" s="246"/>
      <c r="P2906" s="247"/>
      <c r="R2906" s="248"/>
      <c r="Y2906" s="249"/>
      <c r="Z2906" s="250"/>
      <c r="AB2906" s="251"/>
      <c r="AD2906" s="251"/>
      <c r="AF2906" s="251"/>
      <c r="AI2906" s="235"/>
      <c r="AN2906" s="245"/>
      <c r="AO2906" s="245"/>
      <c r="AP2906" s="245"/>
    </row>
    <row r="2907" spans="1:42" s="167" customFormat="1" thickTop="1" thickBot="1" x14ac:dyDescent="0.25">
      <c r="A2907" s="242"/>
      <c r="B2907" s="184"/>
      <c r="C2907" s="235"/>
      <c r="D2907" s="235"/>
      <c r="E2907" s="243"/>
      <c r="I2907" s="235"/>
      <c r="J2907" s="244"/>
      <c r="L2907" s="182"/>
      <c r="M2907" s="235"/>
      <c r="N2907" s="246"/>
      <c r="O2907" s="246"/>
      <c r="P2907" s="247"/>
      <c r="R2907" s="248"/>
      <c r="Y2907" s="249"/>
      <c r="Z2907" s="250"/>
      <c r="AB2907" s="251"/>
      <c r="AD2907" s="251"/>
      <c r="AF2907" s="251"/>
      <c r="AI2907" s="235"/>
      <c r="AN2907" s="245"/>
      <c r="AO2907" s="245"/>
      <c r="AP2907" s="245"/>
    </row>
    <row r="2908" spans="1:42" s="167" customFormat="1" thickTop="1" thickBot="1" x14ac:dyDescent="0.25">
      <c r="A2908" s="242"/>
      <c r="B2908" s="184"/>
      <c r="C2908" s="235"/>
      <c r="D2908" s="235"/>
      <c r="E2908" s="243"/>
      <c r="I2908" s="235"/>
      <c r="J2908" s="244"/>
      <c r="L2908" s="182"/>
      <c r="M2908" s="235"/>
      <c r="N2908" s="246"/>
      <c r="O2908" s="246"/>
      <c r="P2908" s="247"/>
      <c r="R2908" s="248"/>
      <c r="Y2908" s="249"/>
      <c r="Z2908" s="250"/>
      <c r="AB2908" s="251"/>
      <c r="AD2908" s="251"/>
      <c r="AF2908" s="251"/>
      <c r="AI2908" s="235"/>
      <c r="AN2908" s="245"/>
      <c r="AO2908" s="245"/>
      <c r="AP2908" s="245"/>
    </row>
    <row r="2909" spans="1:42" s="167" customFormat="1" thickTop="1" thickBot="1" x14ac:dyDescent="0.25">
      <c r="A2909" s="242"/>
      <c r="B2909" s="184"/>
      <c r="C2909" s="235"/>
      <c r="D2909" s="235"/>
      <c r="E2909" s="243"/>
      <c r="I2909" s="235"/>
      <c r="J2909" s="244"/>
      <c r="L2909" s="182"/>
      <c r="M2909" s="235"/>
      <c r="N2909" s="246"/>
      <c r="O2909" s="246"/>
      <c r="P2909" s="247"/>
      <c r="R2909" s="248"/>
      <c r="Y2909" s="249"/>
      <c r="Z2909" s="250"/>
      <c r="AB2909" s="251"/>
      <c r="AD2909" s="251"/>
      <c r="AF2909" s="251"/>
      <c r="AI2909" s="235"/>
      <c r="AN2909" s="245"/>
      <c r="AO2909" s="245"/>
      <c r="AP2909" s="245"/>
    </row>
    <row r="2910" spans="1:42" s="167" customFormat="1" thickTop="1" thickBot="1" x14ac:dyDescent="0.25">
      <c r="A2910" s="242"/>
      <c r="B2910" s="184"/>
      <c r="C2910" s="235"/>
      <c r="D2910" s="235"/>
      <c r="E2910" s="243"/>
      <c r="I2910" s="235"/>
      <c r="J2910" s="244"/>
      <c r="L2910" s="182"/>
      <c r="M2910" s="235"/>
      <c r="N2910" s="246"/>
      <c r="O2910" s="246"/>
      <c r="P2910" s="247"/>
      <c r="R2910" s="248"/>
      <c r="Y2910" s="249"/>
      <c r="Z2910" s="250"/>
      <c r="AB2910" s="251"/>
      <c r="AD2910" s="251"/>
      <c r="AF2910" s="251"/>
      <c r="AI2910" s="235"/>
      <c r="AN2910" s="245"/>
      <c r="AO2910" s="245"/>
      <c r="AP2910" s="245"/>
    </row>
    <row r="2911" spans="1:42" s="167" customFormat="1" thickTop="1" thickBot="1" x14ac:dyDescent="0.25">
      <c r="A2911" s="242"/>
      <c r="B2911" s="184"/>
      <c r="C2911" s="235"/>
      <c r="D2911" s="235"/>
      <c r="E2911" s="243"/>
      <c r="I2911" s="235"/>
      <c r="J2911" s="244"/>
      <c r="L2911" s="182"/>
      <c r="M2911" s="235"/>
      <c r="N2911" s="246"/>
      <c r="O2911" s="246"/>
      <c r="P2911" s="247"/>
      <c r="R2911" s="248"/>
      <c r="Y2911" s="249"/>
      <c r="Z2911" s="250"/>
      <c r="AB2911" s="251"/>
      <c r="AD2911" s="251"/>
      <c r="AF2911" s="251"/>
      <c r="AI2911" s="235"/>
      <c r="AN2911" s="245"/>
      <c r="AO2911" s="245"/>
      <c r="AP2911" s="245"/>
    </row>
    <row r="2912" spans="1:42" s="167" customFormat="1" thickTop="1" thickBot="1" x14ac:dyDescent="0.25">
      <c r="A2912" s="242"/>
      <c r="B2912" s="184"/>
      <c r="C2912" s="235"/>
      <c r="D2912" s="235"/>
      <c r="E2912" s="243"/>
      <c r="I2912" s="235"/>
      <c r="J2912" s="244"/>
      <c r="L2912" s="182"/>
      <c r="M2912" s="235"/>
      <c r="N2912" s="246"/>
      <c r="O2912" s="246"/>
      <c r="P2912" s="247"/>
      <c r="R2912" s="248"/>
      <c r="Y2912" s="249"/>
      <c r="Z2912" s="250"/>
      <c r="AB2912" s="251"/>
      <c r="AD2912" s="251"/>
      <c r="AF2912" s="251"/>
      <c r="AI2912" s="235"/>
      <c r="AN2912" s="245"/>
      <c r="AO2912" s="245"/>
      <c r="AP2912" s="245"/>
    </row>
    <row r="2913" spans="1:42" s="167" customFormat="1" thickTop="1" thickBot="1" x14ac:dyDescent="0.25">
      <c r="A2913" s="242"/>
      <c r="B2913" s="184"/>
      <c r="C2913" s="235"/>
      <c r="D2913" s="235"/>
      <c r="E2913" s="243"/>
      <c r="I2913" s="235"/>
      <c r="J2913" s="244"/>
      <c r="L2913" s="182"/>
      <c r="M2913" s="235"/>
      <c r="N2913" s="246"/>
      <c r="O2913" s="246"/>
      <c r="P2913" s="247"/>
      <c r="R2913" s="248"/>
      <c r="Y2913" s="249"/>
      <c r="Z2913" s="250"/>
      <c r="AB2913" s="251"/>
      <c r="AD2913" s="251"/>
      <c r="AF2913" s="251"/>
      <c r="AI2913" s="235"/>
      <c r="AN2913" s="245"/>
      <c r="AO2913" s="245"/>
      <c r="AP2913" s="245"/>
    </row>
    <row r="2914" spans="1:42" s="167" customFormat="1" thickTop="1" thickBot="1" x14ac:dyDescent="0.25">
      <c r="A2914" s="242"/>
      <c r="B2914" s="184"/>
      <c r="C2914" s="235"/>
      <c r="D2914" s="235"/>
      <c r="E2914" s="243"/>
      <c r="I2914" s="235"/>
      <c r="J2914" s="244"/>
      <c r="L2914" s="182"/>
      <c r="M2914" s="235"/>
      <c r="N2914" s="246"/>
      <c r="O2914" s="246"/>
      <c r="P2914" s="247"/>
      <c r="R2914" s="248"/>
      <c r="Y2914" s="249"/>
      <c r="Z2914" s="250"/>
      <c r="AB2914" s="251"/>
      <c r="AD2914" s="251"/>
      <c r="AF2914" s="251"/>
      <c r="AI2914" s="235"/>
      <c r="AN2914" s="245"/>
      <c r="AO2914" s="245"/>
      <c r="AP2914" s="245"/>
    </row>
    <row r="2915" spans="1:42" s="167" customFormat="1" thickTop="1" thickBot="1" x14ac:dyDescent="0.25">
      <c r="A2915" s="242"/>
      <c r="B2915" s="184"/>
      <c r="C2915" s="235"/>
      <c r="D2915" s="235"/>
      <c r="E2915" s="243"/>
      <c r="I2915" s="235"/>
      <c r="J2915" s="244"/>
      <c r="L2915" s="182"/>
      <c r="M2915" s="235"/>
      <c r="N2915" s="246"/>
      <c r="O2915" s="246"/>
      <c r="P2915" s="247"/>
      <c r="R2915" s="248"/>
      <c r="Y2915" s="249"/>
      <c r="Z2915" s="250"/>
      <c r="AB2915" s="251"/>
      <c r="AD2915" s="251"/>
      <c r="AF2915" s="251"/>
      <c r="AI2915" s="235"/>
      <c r="AN2915" s="245"/>
      <c r="AO2915" s="245"/>
      <c r="AP2915" s="245"/>
    </row>
    <row r="2916" spans="1:42" s="167" customFormat="1" thickTop="1" thickBot="1" x14ac:dyDescent="0.25">
      <c r="A2916" s="242"/>
      <c r="B2916" s="184"/>
      <c r="C2916" s="235"/>
      <c r="D2916" s="235"/>
      <c r="E2916" s="243"/>
      <c r="I2916" s="235"/>
      <c r="J2916" s="244"/>
      <c r="L2916" s="182"/>
      <c r="M2916" s="235"/>
      <c r="N2916" s="246"/>
      <c r="O2916" s="246"/>
      <c r="P2916" s="247"/>
      <c r="R2916" s="248"/>
      <c r="Y2916" s="249"/>
      <c r="Z2916" s="250"/>
      <c r="AB2916" s="251"/>
      <c r="AD2916" s="251"/>
      <c r="AF2916" s="251"/>
      <c r="AI2916" s="235"/>
      <c r="AN2916" s="245"/>
      <c r="AO2916" s="245"/>
      <c r="AP2916" s="245"/>
    </row>
    <row r="2917" spans="1:42" s="167" customFormat="1" thickTop="1" thickBot="1" x14ac:dyDescent="0.25">
      <c r="A2917" s="242"/>
      <c r="B2917" s="184"/>
      <c r="C2917" s="235"/>
      <c r="D2917" s="235"/>
      <c r="E2917" s="243"/>
      <c r="I2917" s="235"/>
      <c r="J2917" s="244"/>
      <c r="L2917" s="182"/>
      <c r="M2917" s="235"/>
      <c r="N2917" s="246"/>
      <c r="O2917" s="246"/>
      <c r="P2917" s="247"/>
      <c r="R2917" s="248"/>
      <c r="Y2917" s="249"/>
      <c r="Z2917" s="250"/>
      <c r="AB2917" s="251"/>
      <c r="AD2917" s="251"/>
      <c r="AF2917" s="251"/>
      <c r="AI2917" s="235"/>
      <c r="AN2917" s="245"/>
      <c r="AO2917" s="245"/>
      <c r="AP2917" s="245"/>
    </row>
    <row r="2918" spans="1:42" s="167" customFormat="1" thickTop="1" thickBot="1" x14ac:dyDescent="0.25">
      <c r="A2918" s="242"/>
      <c r="B2918" s="184"/>
      <c r="C2918" s="235"/>
      <c r="D2918" s="235"/>
      <c r="E2918" s="243"/>
      <c r="I2918" s="235"/>
      <c r="J2918" s="244"/>
      <c r="L2918" s="182"/>
      <c r="M2918" s="235"/>
      <c r="N2918" s="246"/>
      <c r="O2918" s="246"/>
      <c r="P2918" s="247"/>
      <c r="R2918" s="248"/>
      <c r="Y2918" s="249"/>
      <c r="Z2918" s="250"/>
      <c r="AB2918" s="251"/>
      <c r="AD2918" s="251"/>
      <c r="AF2918" s="251"/>
      <c r="AI2918" s="235"/>
      <c r="AN2918" s="245"/>
      <c r="AO2918" s="245"/>
      <c r="AP2918" s="245"/>
    </row>
    <row r="2919" spans="1:42" s="167" customFormat="1" thickTop="1" thickBot="1" x14ac:dyDescent="0.25">
      <c r="A2919" s="242"/>
      <c r="B2919" s="184"/>
      <c r="C2919" s="235"/>
      <c r="D2919" s="235"/>
      <c r="E2919" s="243"/>
      <c r="I2919" s="235"/>
      <c r="J2919" s="244"/>
      <c r="L2919" s="182"/>
      <c r="M2919" s="235"/>
      <c r="N2919" s="246"/>
      <c r="O2919" s="246"/>
      <c r="P2919" s="247"/>
      <c r="R2919" s="248"/>
      <c r="Y2919" s="249"/>
      <c r="Z2919" s="250"/>
      <c r="AB2919" s="251"/>
      <c r="AD2919" s="251"/>
      <c r="AF2919" s="251"/>
      <c r="AI2919" s="235"/>
      <c r="AN2919" s="245"/>
      <c r="AO2919" s="245"/>
      <c r="AP2919" s="245"/>
    </row>
    <row r="2920" spans="1:42" s="167" customFormat="1" thickTop="1" thickBot="1" x14ac:dyDescent="0.25">
      <c r="A2920" s="242"/>
      <c r="B2920" s="184"/>
      <c r="C2920" s="235"/>
      <c r="D2920" s="235"/>
      <c r="E2920" s="243"/>
      <c r="I2920" s="235"/>
      <c r="J2920" s="244"/>
      <c r="L2920" s="182"/>
      <c r="M2920" s="235"/>
      <c r="N2920" s="246"/>
      <c r="O2920" s="246"/>
      <c r="P2920" s="247"/>
      <c r="R2920" s="248"/>
      <c r="Y2920" s="249"/>
      <c r="Z2920" s="250"/>
      <c r="AB2920" s="251"/>
      <c r="AD2920" s="251"/>
      <c r="AF2920" s="251"/>
      <c r="AI2920" s="235"/>
      <c r="AN2920" s="245"/>
      <c r="AO2920" s="245"/>
      <c r="AP2920" s="245"/>
    </row>
    <row r="2921" spans="1:42" s="167" customFormat="1" thickTop="1" thickBot="1" x14ac:dyDescent="0.25">
      <c r="A2921" s="242"/>
      <c r="B2921" s="184"/>
      <c r="C2921" s="235"/>
      <c r="D2921" s="235"/>
      <c r="E2921" s="243"/>
      <c r="I2921" s="235"/>
      <c r="J2921" s="244"/>
      <c r="L2921" s="182"/>
      <c r="M2921" s="235"/>
      <c r="N2921" s="246"/>
      <c r="O2921" s="246"/>
      <c r="P2921" s="247"/>
      <c r="R2921" s="248"/>
      <c r="Y2921" s="249"/>
      <c r="Z2921" s="250"/>
      <c r="AB2921" s="251"/>
      <c r="AD2921" s="251"/>
      <c r="AF2921" s="251"/>
      <c r="AI2921" s="235"/>
      <c r="AN2921" s="245"/>
      <c r="AO2921" s="245"/>
      <c r="AP2921" s="245"/>
    </row>
    <row r="2922" spans="1:42" s="167" customFormat="1" thickTop="1" thickBot="1" x14ac:dyDescent="0.25">
      <c r="A2922" s="242"/>
      <c r="B2922" s="184"/>
      <c r="C2922" s="235"/>
      <c r="D2922" s="235"/>
      <c r="E2922" s="243"/>
      <c r="I2922" s="235"/>
      <c r="J2922" s="244"/>
      <c r="L2922" s="182"/>
      <c r="M2922" s="235"/>
      <c r="N2922" s="246"/>
      <c r="O2922" s="246"/>
      <c r="P2922" s="247"/>
      <c r="R2922" s="248"/>
      <c r="Y2922" s="249"/>
      <c r="Z2922" s="250"/>
      <c r="AB2922" s="251"/>
      <c r="AD2922" s="251"/>
      <c r="AF2922" s="251"/>
      <c r="AI2922" s="235"/>
      <c r="AN2922" s="245"/>
      <c r="AO2922" s="245"/>
      <c r="AP2922" s="245"/>
    </row>
    <row r="2923" spans="1:42" s="167" customFormat="1" thickTop="1" thickBot="1" x14ac:dyDescent="0.25">
      <c r="A2923" s="242"/>
      <c r="B2923" s="184"/>
      <c r="C2923" s="235"/>
      <c r="D2923" s="235"/>
      <c r="E2923" s="243"/>
      <c r="I2923" s="235"/>
      <c r="J2923" s="244"/>
      <c r="L2923" s="182"/>
      <c r="M2923" s="235"/>
      <c r="N2923" s="246"/>
      <c r="O2923" s="246"/>
      <c r="P2923" s="247"/>
      <c r="R2923" s="248"/>
      <c r="Y2923" s="249"/>
      <c r="Z2923" s="250"/>
      <c r="AB2923" s="251"/>
      <c r="AD2923" s="251"/>
      <c r="AF2923" s="251"/>
      <c r="AI2923" s="235"/>
      <c r="AN2923" s="245"/>
      <c r="AO2923" s="245"/>
      <c r="AP2923" s="245"/>
    </row>
    <row r="2924" spans="1:42" s="167" customFormat="1" thickTop="1" thickBot="1" x14ac:dyDescent="0.25">
      <c r="A2924" s="242"/>
      <c r="B2924" s="184"/>
      <c r="C2924" s="235"/>
      <c r="D2924" s="235"/>
      <c r="E2924" s="243"/>
      <c r="I2924" s="235"/>
      <c r="J2924" s="244"/>
      <c r="L2924" s="182"/>
      <c r="M2924" s="235"/>
      <c r="N2924" s="246"/>
      <c r="O2924" s="246"/>
      <c r="P2924" s="247"/>
      <c r="R2924" s="248"/>
      <c r="Y2924" s="249"/>
      <c r="Z2924" s="250"/>
      <c r="AB2924" s="251"/>
      <c r="AD2924" s="251"/>
      <c r="AF2924" s="251"/>
      <c r="AI2924" s="235"/>
      <c r="AN2924" s="245"/>
      <c r="AO2924" s="245"/>
      <c r="AP2924" s="245"/>
    </row>
    <row r="2925" spans="1:42" s="167" customFormat="1" thickTop="1" thickBot="1" x14ac:dyDescent="0.25">
      <c r="A2925" s="242"/>
      <c r="B2925" s="184"/>
      <c r="C2925" s="235"/>
      <c r="D2925" s="235"/>
      <c r="E2925" s="243"/>
      <c r="I2925" s="235"/>
      <c r="J2925" s="244"/>
      <c r="L2925" s="182"/>
      <c r="M2925" s="235"/>
      <c r="N2925" s="246"/>
      <c r="O2925" s="246"/>
      <c r="P2925" s="247"/>
      <c r="R2925" s="248"/>
      <c r="Y2925" s="249"/>
      <c r="Z2925" s="250"/>
      <c r="AB2925" s="251"/>
      <c r="AD2925" s="251"/>
      <c r="AF2925" s="251"/>
      <c r="AI2925" s="235"/>
      <c r="AN2925" s="245"/>
      <c r="AO2925" s="245"/>
      <c r="AP2925" s="245"/>
    </row>
    <row r="2926" spans="1:42" s="167" customFormat="1" thickTop="1" thickBot="1" x14ac:dyDescent="0.25">
      <c r="A2926" s="242"/>
      <c r="B2926" s="184"/>
      <c r="C2926" s="235"/>
      <c r="D2926" s="235"/>
      <c r="E2926" s="243"/>
      <c r="I2926" s="235"/>
      <c r="J2926" s="244"/>
      <c r="L2926" s="182"/>
      <c r="M2926" s="235"/>
      <c r="N2926" s="246"/>
      <c r="O2926" s="246"/>
      <c r="P2926" s="247"/>
      <c r="R2926" s="248"/>
      <c r="Y2926" s="249"/>
      <c r="Z2926" s="250"/>
      <c r="AB2926" s="251"/>
      <c r="AD2926" s="251"/>
      <c r="AF2926" s="251"/>
      <c r="AI2926" s="235"/>
      <c r="AN2926" s="245"/>
      <c r="AO2926" s="245"/>
      <c r="AP2926" s="245"/>
    </row>
    <row r="2927" spans="1:42" s="167" customFormat="1" thickTop="1" thickBot="1" x14ac:dyDescent="0.25">
      <c r="A2927" s="242"/>
      <c r="B2927" s="184"/>
      <c r="C2927" s="235"/>
      <c r="D2927" s="235"/>
      <c r="E2927" s="243"/>
      <c r="I2927" s="235"/>
      <c r="J2927" s="244"/>
      <c r="L2927" s="182"/>
      <c r="M2927" s="235"/>
      <c r="N2927" s="246"/>
      <c r="O2927" s="246"/>
      <c r="P2927" s="247"/>
      <c r="R2927" s="248"/>
      <c r="Y2927" s="249"/>
      <c r="Z2927" s="250"/>
      <c r="AB2927" s="251"/>
      <c r="AD2927" s="251"/>
      <c r="AF2927" s="251"/>
      <c r="AI2927" s="235"/>
      <c r="AN2927" s="245"/>
      <c r="AO2927" s="245"/>
      <c r="AP2927" s="245"/>
    </row>
    <row r="2928" spans="1:42" s="167" customFormat="1" thickTop="1" thickBot="1" x14ac:dyDescent="0.25">
      <c r="A2928" s="242"/>
      <c r="B2928" s="184"/>
      <c r="C2928" s="235"/>
      <c r="D2928" s="235"/>
      <c r="E2928" s="243"/>
      <c r="I2928" s="235"/>
      <c r="J2928" s="244"/>
      <c r="L2928" s="182"/>
      <c r="M2928" s="235"/>
      <c r="N2928" s="246"/>
      <c r="O2928" s="246"/>
      <c r="P2928" s="247"/>
      <c r="R2928" s="248"/>
      <c r="Y2928" s="249"/>
      <c r="Z2928" s="250"/>
      <c r="AB2928" s="251"/>
      <c r="AD2928" s="251"/>
      <c r="AF2928" s="251"/>
      <c r="AI2928" s="235"/>
      <c r="AN2928" s="245"/>
      <c r="AO2928" s="245"/>
      <c r="AP2928" s="245"/>
    </row>
    <row r="2929" spans="1:42" s="167" customFormat="1" thickTop="1" thickBot="1" x14ac:dyDescent="0.25">
      <c r="A2929" s="242"/>
      <c r="B2929" s="184"/>
      <c r="C2929" s="235"/>
      <c r="D2929" s="235"/>
      <c r="E2929" s="243"/>
      <c r="I2929" s="235"/>
      <c r="J2929" s="244"/>
      <c r="L2929" s="182"/>
      <c r="M2929" s="235"/>
      <c r="N2929" s="246"/>
      <c r="O2929" s="246"/>
      <c r="P2929" s="247"/>
      <c r="R2929" s="248"/>
      <c r="Y2929" s="249"/>
      <c r="Z2929" s="250"/>
      <c r="AB2929" s="251"/>
      <c r="AD2929" s="251"/>
      <c r="AF2929" s="251"/>
      <c r="AI2929" s="235"/>
      <c r="AN2929" s="245"/>
      <c r="AO2929" s="245"/>
      <c r="AP2929" s="245"/>
    </row>
    <row r="2930" spans="1:42" s="167" customFormat="1" thickTop="1" thickBot="1" x14ac:dyDescent="0.25">
      <c r="A2930" s="242"/>
      <c r="B2930" s="184"/>
      <c r="C2930" s="235"/>
      <c r="D2930" s="235"/>
      <c r="E2930" s="243"/>
      <c r="I2930" s="235"/>
      <c r="J2930" s="244"/>
      <c r="L2930" s="182"/>
      <c r="M2930" s="235"/>
      <c r="N2930" s="246"/>
      <c r="O2930" s="246"/>
      <c r="P2930" s="247"/>
      <c r="R2930" s="248"/>
      <c r="Y2930" s="249"/>
      <c r="Z2930" s="250"/>
      <c r="AB2930" s="251"/>
      <c r="AD2930" s="251"/>
      <c r="AF2930" s="251"/>
      <c r="AI2930" s="235"/>
      <c r="AN2930" s="245"/>
      <c r="AO2930" s="245"/>
      <c r="AP2930" s="245"/>
    </row>
    <row r="2931" spans="1:42" s="167" customFormat="1" thickTop="1" thickBot="1" x14ac:dyDescent="0.25">
      <c r="A2931" s="242"/>
      <c r="B2931" s="184"/>
      <c r="C2931" s="235"/>
      <c r="D2931" s="235"/>
      <c r="E2931" s="243"/>
      <c r="I2931" s="235"/>
      <c r="J2931" s="244"/>
      <c r="L2931" s="182"/>
      <c r="M2931" s="235"/>
      <c r="N2931" s="246"/>
      <c r="O2931" s="246"/>
      <c r="P2931" s="247"/>
      <c r="R2931" s="248"/>
      <c r="Y2931" s="249"/>
      <c r="Z2931" s="250"/>
      <c r="AB2931" s="251"/>
      <c r="AD2931" s="251"/>
      <c r="AF2931" s="251"/>
      <c r="AI2931" s="235"/>
      <c r="AN2931" s="245"/>
      <c r="AO2931" s="245"/>
      <c r="AP2931" s="245"/>
    </row>
    <row r="2932" spans="1:42" s="167" customFormat="1" thickTop="1" thickBot="1" x14ac:dyDescent="0.25">
      <c r="A2932" s="242"/>
      <c r="B2932" s="184"/>
      <c r="C2932" s="235"/>
      <c r="D2932" s="235"/>
      <c r="E2932" s="243"/>
      <c r="I2932" s="235"/>
      <c r="J2932" s="244"/>
      <c r="L2932" s="182"/>
      <c r="M2932" s="235"/>
      <c r="N2932" s="246"/>
      <c r="O2932" s="246"/>
      <c r="P2932" s="247"/>
      <c r="R2932" s="248"/>
      <c r="Y2932" s="249"/>
      <c r="Z2932" s="250"/>
      <c r="AB2932" s="251"/>
      <c r="AD2932" s="251"/>
      <c r="AF2932" s="251"/>
      <c r="AI2932" s="235"/>
      <c r="AN2932" s="245"/>
      <c r="AO2932" s="245"/>
      <c r="AP2932" s="245"/>
    </row>
    <row r="2933" spans="1:42" s="167" customFormat="1" thickTop="1" thickBot="1" x14ac:dyDescent="0.25">
      <c r="A2933" s="242"/>
      <c r="B2933" s="184"/>
      <c r="C2933" s="235"/>
      <c r="D2933" s="235"/>
      <c r="E2933" s="243"/>
      <c r="I2933" s="235"/>
      <c r="J2933" s="244"/>
      <c r="L2933" s="182"/>
      <c r="M2933" s="235"/>
      <c r="N2933" s="246"/>
      <c r="O2933" s="246"/>
      <c r="P2933" s="247"/>
      <c r="R2933" s="248"/>
      <c r="Y2933" s="249"/>
      <c r="Z2933" s="250"/>
      <c r="AB2933" s="251"/>
      <c r="AD2933" s="251"/>
      <c r="AF2933" s="251"/>
      <c r="AI2933" s="235"/>
      <c r="AN2933" s="245"/>
      <c r="AO2933" s="245"/>
      <c r="AP2933" s="245"/>
    </row>
    <row r="2934" spans="1:42" s="167" customFormat="1" thickTop="1" thickBot="1" x14ac:dyDescent="0.25">
      <c r="A2934" s="242"/>
      <c r="B2934" s="184"/>
      <c r="C2934" s="235"/>
      <c r="D2934" s="235"/>
      <c r="E2934" s="243"/>
      <c r="I2934" s="235"/>
      <c r="J2934" s="244"/>
      <c r="L2934" s="182"/>
      <c r="M2934" s="235"/>
      <c r="N2934" s="246"/>
      <c r="O2934" s="246"/>
      <c r="P2934" s="247"/>
      <c r="R2934" s="248"/>
      <c r="Y2934" s="249"/>
      <c r="Z2934" s="250"/>
      <c r="AB2934" s="251"/>
      <c r="AD2934" s="251"/>
      <c r="AF2934" s="251"/>
      <c r="AI2934" s="235"/>
      <c r="AN2934" s="245"/>
      <c r="AO2934" s="245"/>
      <c r="AP2934" s="245"/>
    </row>
    <row r="2935" spans="1:42" s="167" customFormat="1" thickTop="1" thickBot="1" x14ac:dyDescent="0.25">
      <c r="A2935" s="242"/>
      <c r="B2935" s="184"/>
      <c r="C2935" s="235"/>
      <c r="D2935" s="235"/>
      <c r="E2935" s="243"/>
      <c r="I2935" s="235"/>
      <c r="J2935" s="244"/>
      <c r="L2935" s="182"/>
      <c r="M2935" s="235"/>
      <c r="N2935" s="246"/>
      <c r="O2935" s="246"/>
      <c r="P2935" s="247"/>
      <c r="R2935" s="248"/>
      <c r="Y2935" s="249"/>
      <c r="Z2935" s="250"/>
      <c r="AB2935" s="251"/>
      <c r="AD2935" s="251"/>
      <c r="AF2935" s="251"/>
      <c r="AI2935" s="235"/>
      <c r="AN2935" s="245"/>
      <c r="AO2935" s="245"/>
      <c r="AP2935" s="245"/>
    </row>
    <row r="2936" spans="1:42" s="167" customFormat="1" thickTop="1" thickBot="1" x14ac:dyDescent="0.25">
      <c r="A2936" s="242"/>
      <c r="B2936" s="184"/>
      <c r="C2936" s="235"/>
      <c r="D2936" s="235"/>
      <c r="E2936" s="243"/>
      <c r="I2936" s="235"/>
      <c r="J2936" s="244"/>
      <c r="L2936" s="182"/>
      <c r="M2936" s="235"/>
      <c r="N2936" s="246"/>
      <c r="O2936" s="246"/>
      <c r="P2936" s="247"/>
      <c r="R2936" s="248"/>
      <c r="Y2936" s="249"/>
      <c r="Z2936" s="250"/>
      <c r="AB2936" s="251"/>
      <c r="AD2936" s="251"/>
      <c r="AF2936" s="251"/>
      <c r="AI2936" s="235"/>
      <c r="AN2936" s="245"/>
      <c r="AO2936" s="245"/>
      <c r="AP2936" s="245"/>
    </row>
    <row r="2937" spans="1:42" s="167" customFormat="1" thickTop="1" thickBot="1" x14ac:dyDescent="0.25">
      <c r="A2937" s="242"/>
      <c r="B2937" s="184"/>
      <c r="C2937" s="235"/>
      <c r="D2937" s="235"/>
      <c r="E2937" s="243"/>
      <c r="I2937" s="235"/>
      <c r="J2937" s="244"/>
      <c r="L2937" s="182"/>
      <c r="M2937" s="235"/>
      <c r="N2937" s="246"/>
      <c r="O2937" s="246"/>
      <c r="P2937" s="247"/>
      <c r="R2937" s="248"/>
      <c r="Y2937" s="249"/>
      <c r="Z2937" s="250"/>
      <c r="AB2937" s="251"/>
      <c r="AD2937" s="251"/>
      <c r="AF2937" s="251"/>
      <c r="AI2937" s="235"/>
      <c r="AN2937" s="245"/>
      <c r="AO2937" s="245"/>
      <c r="AP2937" s="245"/>
    </row>
    <row r="2938" spans="1:42" s="167" customFormat="1" thickTop="1" thickBot="1" x14ac:dyDescent="0.25">
      <c r="A2938" s="242"/>
      <c r="B2938" s="184"/>
      <c r="C2938" s="235"/>
      <c r="D2938" s="235"/>
      <c r="E2938" s="243"/>
      <c r="I2938" s="235"/>
      <c r="J2938" s="244"/>
      <c r="L2938" s="182"/>
      <c r="M2938" s="235"/>
      <c r="N2938" s="246"/>
      <c r="O2938" s="246"/>
      <c r="P2938" s="247"/>
      <c r="R2938" s="248"/>
      <c r="Y2938" s="249"/>
      <c r="Z2938" s="250"/>
      <c r="AB2938" s="251"/>
      <c r="AD2938" s="251"/>
      <c r="AF2938" s="251"/>
      <c r="AI2938" s="235"/>
      <c r="AN2938" s="245"/>
      <c r="AO2938" s="245"/>
      <c r="AP2938" s="245"/>
    </row>
    <row r="2939" spans="1:42" s="167" customFormat="1" thickTop="1" thickBot="1" x14ac:dyDescent="0.25">
      <c r="A2939" s="242"/>
      <c r="B2939" s="184"/>
      <c r="C2939" s="235"/>
      <c r="D2939" s="235"/>
      <c r="E2939" s="243"/>
      <c r="I2939" s="235"/>
      <c r="J2939" s="244"/>
      <c r="L2939" s="182"/>
      <c r="M2939" s="235"/>
      <c r="N2939" s="246"/>
      <c r="O2939" s="246"/>
      <c r="P2939" s="247"/>
      <c r="R2939" s="248"/>
      <c r="Y2939" s="249"/>
      <c r="Z2939" s="250"/>
      <c r="AB2939" s="251"/>
      <c r="AD2939" s="251"/>
      <c r="AF2939" s="251"/>
      <c r="AI2939" s="235"/>
      <c r="AN2939" s="245"/>
      <c r="AO2939" s="245"/>
      <c r="AP2939" s="245"/>
    </row>
    <row r="2940" spans="1:42" s="167" customFormat="1" thickTop="1" thickBot="1" x14ac:dyDescent="0.25">
      <c r="A2940" s="242"/>
      <c r="B2940" s="184"/>
      <c r="C2940" s="235"/>
      <c r="D2940" s="235"/>
      <c r="E2940" s="243"/>
      <c r="I2940" s="235"/>
      <c r="J2940" s="244"/>
      <c r="L2940" s="182"/>
      <c r="M2940" s="235"/>
      <c r="N2940" s="246"/>
      <c r="O2940" s="246"/>
      <c r="P2940" s="247"/>
      <c r="R2940" s="248"/>
      <c r="Y2940" s="249"/>
      <c r="Z2940" s="250"/>
      <c r="AB2940" s="251"/>
      <c r="AD2940" s="251"/>
      <c r="AF2940" s="251"/>
      <c r="AI2940" s="235"/>
      <c r="AN2940" s="245"/>
      <c r="AO2940" s="245"/>
      <c r="AP2940" s="245"/>
    </row>
    <row r="2941" spans="1:42" s="167" customFormat="1" thickTop="1" thickBot="1" x14ac:dyDescent="0.25">
      <c r="A2941" s="242"/>
      <c r="B2941" s="184"/>
      <c r="C2941" s="235"/>
      <c r="D2941" s="235"/>
      <c r="E2941" s="243"/>
      <c r="I2941" s="235"/>
      <c r="J2941" s="244"/>
      <c r="L2941" s="182"/>
      <c r="M2941" s="235"/>
      <c r="N2941" s="246"/>
      <c r="O2941" s="246"/>
      <c r="P2941" s="247"/>
      <c r="R2941" s="248"/>
      <c r="Y2941" s="249"/>
      <c r="Z2941" s="250"/>
      <c r="AB2941" s="251"/>
      <c r="AD2941" s="251"/>
      <c r="AF2941" s="251"/>
      <c r="AI2941" s="235"/>
      <c r="AN2941" s="245"/>
      <c r="AO2941" s="245"/>
      <c r="AP2941" s="245"/>
    </row>
    <row r="2942" spans="1:42" s="167" customFormat="1" thickTop="1" thickBot="1" x14ac:dyDescent="0.25">
      <c r="A2942" s="242"/>
      <c r="B2942" s="184"/>
      <c r="C2942" s="235"/>
      <c r="D2942" s="235"/>
      <c r="E2942" s="243"/>
      <c r="I2942" s="235"/>
      <c r="J2942" s="244"/>
      <c r="L2942" s="182"/>
      <c r="M2942" s="235"/>
      <c r="N2942" s="246"/>
      <c r="O2942" s="246"/>
      <c r="P2942" s="247"/>
      <c r="R2942" s="248"/>
      <c r="Y2942" s="249"/>
      <c r="Z2942" s="250"/>
      <c r="AB2942" s="251"/>
      <c r="AD2942" s="251"/>
      <c r="AF2942" s="251"/>
      <c r="AI2942" s="235"/>
      <c r="AN2942" s="245"/>
      <c r="AO2942" s="245"/>
      <c r="AP2942" s="245"/>
    </row>
    <row r="2943" spans="1:42" s="167" customFormat="1" thickTop="1" thickBot="1" x14ac:dyDescent="0.25">
      <c r="A2943" s="242"/>
      <c r="B2943" s="184"/>
      <c r="C2943" s="235"/>
      <c r="D2943" s="235"/>
      <c r="E2943" s="243"/>
      <c r="I2943" s="235"/>
      <c r="J2943" s="244"/>
      <c r="L2943" s="182"/>
      <c r="M2943" s="235"/>
      <c r="N2943" s="246"/>
      <c r="O2943" s="246"/>
      <c r="P2943" s="247"/>
      <c r="R2943" s="248"/>
      <c r="Y2943" s="249"/>
      <c r="Z2943" s="250"/>
      <c r="AB2943" s="251"/>
      <c r="AD2943" s="251"/>
      <c r="AF2943" s="251"/>
      <c r="AI2943" s="235"/>
      <c r="AN2943" s="245"/>
      <c r="AO2943" s="245"/>
      <c r="AP2943" s="245"/>
    </row>
    <row r="2944" spans="1:42" s="167" customFormat="1" thickTop="1" thickBot="1" x14ac:dyDescent="0.25">
      <c r="A2944" s="242"/>
      <c r="B2944" s="184"/>
      <c r="C2944" s="235"/>
      <c r="D2944" s="235"/>
      <c r="E2944" s="243"/>
      <c r="I2944" s="235"/>
      <c r="J2944" s="244"/>
      <c r="L2944" s="182"/>
      <c r="M2944" s="235"/>
      <c r="N2944" s="246"/>
      <c r="O2944" s="246"/>
      <c r="P2944" s="247"/>
      <c r="R2944" s="248"/>
      <c r="Y2944" s="249"/>
      <c r="Z2944" s="250"/>
      <c r="AB2944" s="251"/>
      <c r="AD2944" s="251"/>
      <c r="AF2944" s="251"/>
      <c r="AI2944" s="235"/>
      <c r="AN2944" s="245"/>
      <c r="AO2944" s="245"/>
      <c r="AP2944" s="245"/>
    </row>
    <row r="2945" spans="1:42" s="167" customFormat="1" thickTop="1" thickBot="1" x14ac:dyDescent="0.25">
      <c r="A2945" s="242"/>
      <c r="B2945" s="184"/>
      <c r="C2945" s="235"/>
      <c r="D2945" s="235"/>
      <c r="E2945" s="243"/>
      <c r="I2945" s="235"/>
      <c r="J2945" s="244"/>
      <c r="L2945" s="182"/>
      <c r="M2945" s="235"/>
      <c r="N2945" s="246"/>
      <c r="O2945" s="246"/>
      <c r="P2945" s="247"/>
      <c r="R2945" s="248"/>
      <c r="Y2945" s="249"/>
      <c r="Z2945" s="250"/>
      <c r="AB2945" s="251"/>
      <c r="AD2945" s="251"/>
      <c r="AF2945" s="251"/>
      <c r="AI2945" s="235"/>
      <c r="AN2945" s="245"/>
      <c r="AO2945" s="245"/>
      <c r="AP2945" s="245"/>
    </row>
    <row r="2946" spans="1:42" s="167" customFormat="1" thickTop="1" thickBot="1" x14ac:dyDescent="0.25">
      <c r="A2946" s="242"/>
      <c r="B2946" s="184"/>
      <c r="C2946" s="235"/>
      <c r="D2946" s="235"/>
      <c r="E2946" s="243"/>
      <c r="I2946" s="235"/>
      <c r="J2946" s="244"/>
      <c r="L2946" s="182"/>
      <c r="M2946" s="235"/>
      <c r="N2946" s="246"/>
      <c r="O2946" s="246"/>
      <c r="P2946" s="247"/>
      <c r="R2946" s="248"/>
      <c r="Y2946" s="249"/>
      <c r="Z2946" s="250"/>
      <c r="AB2946" s="251"/>
      <c r="AD2946" s="251"/>
      <c r="AF2946" s="251"/>
      <c r="AI2946" s="235"/>
      <c r="AN2946" s="245"/>
      <c r="AO2946" s="245"/>
      <c r="AP2946" s="245"/>
    </row>
    <row r="2947" spans="1:42" s="167" customFormat="1" thickTop="1" thickBot="1" x14ac:dyDescent="0.25">
      <c r="A2947" s="242"/>
      <c r="B2947" s="184"/>
      <c r="C2947" s="235"/>
      <c r="D2947" s="235"/>
      <c r="E2947" s="243"/>
      <c r="I2947" s="235"/>
      <c r="J2947" s="244"/>
      <c r="L2947" s="182"/>
      <c r="M2947" s="235"/>
      <c r="N2947" s="246"/>
      <c r="O2947" s="246"/>
      <c r="P2947" s="247"/>
      <c r="R2947" s="248"/>
      <c r="Y2947" s="249"/>
      <c r="Z2947" s="250"/>
      <c r="AB2947" s="251"/>
      <c r="AD2947" s="251"/>
      <c r="AF2947" s="251"/>
      <c r="AI2947" s="235"/>
      <c r="AN2947" s="245"/>
      <c r="AO2947" s="245"/>
      <c r="AP2947" s="245"/>
    </row>
    <row r="2948" spans="1:42" s="167" customFormat="1" thickTop="1" thickBot="1" x14ac:dyDescent="0.25">
      <c r="A2948" s="242"/>
      <c r="B2948" s="184"/>
      <c r="C2948" s="235"/>
      <c r="D2948" s="235"/>
      <c r="E2948" s="243"/>
      <c r="I2948" s="235"/>
      <c r="J2948" s="244"/>
      <c r="L2948" s="182"/>
      <c r="M2948" s="235"/>
      <c r="N2948" s="246"/>
      <c r="O2948" s="246"/>
      <c r="P2948" s="247"/>
      <c r="R2948" s="248"/>
      <c r="Y2948" s="249"/>
      <c r="Z2948" s="250"/>
      <c r="AB2948" s="251"/>
      <c r="AD2948" s="251"/>
      <c r="AF2948" s="251"/>
      <c r="AI2948" s="235"/>
      <c r="AN2948" s="245"/>
      <c r="AO2948" s="245"/>
      <c r="AP2948" s="245"/>
    </row>
    <row r="2949" spans="1:42" s="167" customFormat="1" thickTop="1" thickBot="1" x14ac:dyDescent="0.25">
      <c r="A2949" s="242"/>
      <c r="B2949" s="184"/>
      <c r="C2949" s="235"/>
      <c r="D2949" s="235"/>
      <c r="E2949" s="243"/>
      <c r="I2949" s="235"/>
      <c r="J2949" s="244"/>
      <c r="L2949" s="182"/>
      <c r="M2949" s="235"/>
      <c r="N2949" s="246"/>
      <c r="O2949" s="246"/>
      <c r="P2949" s="247"/>
      <c r="R2949" s="248"/>
      <c r="Y2949" s="249"/>
      <c r="Z2949" s="250"/>
      <c r="AB2949" s="251"/>
      <c r="AD2949" s="251"/>
      <c r="AF2949" s="251"/>
      <c r="AI2949" s="235"/>
      <c r="AN2949" s="245"/>
      <c r="AO2949" s="245"/>
      <c r="AP2949" s="245"/>
    </row>
    <row r="2950" spans="1:42" s="167" customFormat="1" thickTop="1" thickBot="1" x14ac:dyDescent="0.25">
      <c r="A2950" s="242"/>
      <c r="B2950" s="184"/>
      <c r="C2950" s="235"/>
      <c r="D2950" s="235"/>
      <c r="E2950" s="243"/>
      <c r="I2950" s="235"/>
      <c r="J2950" s="244"/>
      <c r="L2950" s="182"/>
      <c r="M2950" s="235"/>
      <c r="N2950" s="246"/>
      <c r="O2950" s="246"/>
      <c r="P2950" s="247"/>
      <c r="R2950" s="248"/>
      <c r="Y2950" s="249"/>
      <c r="Z2950" s="250"/>
      <c r="AB2950" s="251"/>
      <c r="AD2950" s="251"/>
      <c r="AF2950" s="251"/>
      <c r="AI2950" s="235"/>
      <c r="AN2950" s="245"/>
      <c r="AO2950" s="245"/>
      <c r="AP2950" s="245"/>
    </row>
    <row r="2951" spans="1:42" s="167" customFormat="1" thickTop="1" thickBot="1" x14ac:dyDescent="0.25">
      <c r="A2951" s="242"/>
      <c r="B2951" s="184"/>
      <c r="C2951" s="235"/>
      <c r="D2951" s="235"/>
      <c r="E2951" s="243"/>
      <c r="I2951" s="235"/>
      <c r="J2951" s="244"/>
      <c r="L2951" s="182"/>
      <c r="M2951" s="235"/>
      <c r="N2951" s="246"/>
      <c r="O2951" s="246"/>
      <c r="P2951" s="247"/>
      <c r="R2951" s="248"/>
      <c r="Y2951" s="249"/>
      <c r="Z2951" s="250"/>
      <c r="AB2951" s="251"/>
      <c r="AD2951" s="251"/>
      <c r="AF2951" s="251"/>
      <c r="AI2951" s="235"/>
      <c r="AN2951" s="245"/>
      <c r="AO2951" s="245"/>
      <c r="AP2951" s="245"/>
    </row>
    <row r="2952" spans="1:42" s="167" customFormat="1" thickTop="1" thickBot="1" x14ac:dyDescent="0.25">
      <c r="A2952" s="242"/>
      <c r="B2952" s="184"/>
      <c r="C2952" s="235"/>
      <c r="D2952" s="235"/>
      <c r="E2952" s="243"/>
      <c r="I2952" s="235"/>
      <c r="J2952" s="244"/>
      <c r="L2952" s="182"/>
      <c r="M2952" s="235"/>
      <c r="N2952" s="246"/>
      <c r="O2952" s="246"/>
      <c r="P2952" s="247"/>
      <c r="R2952" s="248"/>
      <c r="Y2952" s="249"/>
      <c r="Z2952" s="250"/>
      <c r="AB2952" s="251"/>
      <c r="AD2952" s="251"/>
      <c r="AF2952" s="251"/>
      <c r="AI2952" s="235"/>
      <c r="AN2952" s="245"/>
      <c r="AO2952" s="245"/>
      <c r="AP2952" s="245"/>
    </row>
    <row r="2953" spans="1:42" s="167" customFormat="1" thickTop="1" thickBot="1" x14ac:dyDescent="0.25">
      <c r="A2953" s="242"/>
      <c r="B2953" s="184"/>
      <c r="C2953" s="235"/>
      <c r="D2953" s="235"/>
      <c r="E2953" s="243"/>
      <c r="I2953" s="235"/>
      <c r="J2953" s="244"/>
      <c r="L2953" s="182"/>
      <c r="M2953" s="235"/>
      <c r="N2953" s="246"/>
      <c r="O2953" s="246"/>
      <c r="P2953" s="247"/>
      <c r="R2953" s="248"/>
      <c r="Y2953" s="249"/>
      <c r="Z2953" s="250"/>
      <c r="AB2953" s="251"/>
      <c r="AD2953" s="251"/>
      <c r="AF2953" s="251"/>
      <c r="AI2953" s="235"/>
      <c r="AN2953" s="245"/>
      <c r="AO2953" s="245"/>
      <c r="AP2953" s="245"/>
    </row>
    <row r="2954" spans="1:42" s="167" customFormat="1" thickTop="1" thickBot="1" x14ac:dyDescent="0.25">
      <c r="A2954" s="242"/>
      <c r="B2954" s="184"/>
      <c r="C2954" s="235"/>
      <c r="D2954" s="235"/>
      <c r="E2954" s="243"/>
      <c r="I2954" s="235"/>
      <c r="J2954" s="244"/>
      <c r="L2954" s="182"/>
      <c r="M2954" s="235"/>
      <c r="N2954" s="246"/>
      <c r="O2954" s="246"/>
      <c r="P2954" s="247"/>
      <c r="R2954" s="248"/>
      <c r="Y2954" s="249"/>
      <c r="Z2954" s="250"/>
      <c r="AB2954" s="251"/>
      <c r="AD2954" s="251"/>
      <c r="AF2954" s="251"/>
      <c r="AI2954" s="235"/>
      <c r="AN2954" s="245"/>
      <c r="AO2954" s="245"/>
      <c r="AP2954" s="245"/>
    </row>
    <row r="2955" spans="1:42" s="167" customFormat="1" thickTop="1" thickBot="1" x14ac:dyDescent="0.25">
      <c r="A2955" s="242"/>
      <c r="B2955" s="184"/>
      <c r="C2955" s="235"/>
      <c r="D2955" s="235"/>
      <c r="E2955" s="243"/>
      <c r="I2955" s="235"/>
      <c r="J2955" s="244"/>
      <c r="L2955" s="182"/>
      <c r="M2955" s="235"/>
      <c r="N2955" s="246"/>
      <c r="O2955" s="246"/>
      <c r="P2955" s="247"/>
      <c r="R2955" s="248"/>
      <c r="Y2955" s="249"/>
      <c r="Z2955" s="250"/>
      <c r="AB2955" s="251"/>
      <c r="AD2955" s="251"/>
      <c r="AF2955" s="251"/>
      <c r="AI2955" s="235"/>
      <c r="AN2955" s="245"/>
      <c r="AO2955" s="245"/>
      <c r="AP2955" s="245"/>
    </row>
    <row r="2956" spans="1:42" s="167" customFormat="1" thickTop="1" thickBot="1" x14ac:dyDescent="0.25">
      <c r="A2956" s="242"/>
      <c r="B2956" s="184"/>
      <c r="C2956" s="235"/>
      <c r="D2956" s="235"/>
      <c r="E2956" s="243"/>
      <c r="I2956" s="235"/>
      <c r="J2956" s="244"/>
      <c r="L2956" s="182"/>
      <c r="M2956" s="235"/>
      <c r="N2956" s="246"/>
      <c r="O2956" s="246"/>
      <c r="P2956" s="247"/>
      <c r="R2956" s="248"/>
      <c r="Y2956" s="249"/>
      <c r="Z2956" s="250"/>
      <c r="AB2956" s="251"/>
      <c r="AD2956" s="251"/>
      <c r="AF2956" s="251"/>
      <c r="AI2956" s="235"/>
      <c r="AN2956" s="245"/>
      <c r="AO2956" s="245"/>
      <c r="AP2956" s="245"/>
    </row>
    <row r="2957" spans="1:42" s="167" customFormat="1" thickTop="1" thickBot="1" x14ac:dyDescent="0.25">
      <c r="A2957" s="242"/>
      <c r="B2957" s="184"/>
      <c r="C2957" s="235"/>
      <c r="D2957" s="235"/>
      <c r="E2957" s="243"/>
      <c r="I2957" s="235"/>
      <c r="J2957" s="244"/>
      <c r="L2957" s="182"/>
      <c r="M2957" s="235"/>
      <c r="N2957" s="246"/>
      <c r="O2957" s="246"/>
      <c r="P2957" s="247"/>
      <c r="R2957" s="248"/>
      <c r="Y2957" s="249"/>
      <c r="Z2957" s="250"/>
      <c r="AB2957" s="251"/>
      <c r="AD2957" s="251"/>
      <c r="AF2957" s="251"/>
      <c r="AI2957" s="235"/>
      <c r="AN2957" s="245"/>
      <c r="AO2957" s="245"/>
      <c r="AP2957" s="245"/>
    </row>
    <row r="2958" spans="1:42" s="167" customFormat="1" thickTop="1" thickBot="1" x14ac:dyDescent="0.25">
      <c r="A2958" s="242"/>
      <c r="B2958" s="184"/>
      <c r="C2958" s="235"/>
      <c r="D2958" s="235"/>
      <c r="E2958" s="243"/>
      <c r="I2958" s="235"/>
      <c r="J2958" s="244"/>
      <c r="L2958" s="182"/>
      <c r="M2958" s="235"/>
      <c r="N2958" s="246"/>
      <c r="O2958" s="246"/>
      <c r="P2958" s="247"/>
      <c r="R2958" s="248"/>
      <c r="Y2958" s="249"/>
      <c r="Z2958" s="250"/>
      <c r="AB2958" s="251"/>
      <c r="AD2958" s="251"/>
      <c r="AF2958" s="251"/>
      <c r="AI2958" s="235"/>
      <c r="AN2958" s="245"/>
      <c r="AO2958" s="245"/>
      <c r="AP2958" s="245"/>
    </row>
    <row r="2959" spans="1:42" s="167" customFormat="1" thickTop="1" thickBot="1" x14ac:dyDescent="0.25">
      <c r="A2959" s="242"/>
      <c r="B2959" s="184"/>
      <c r="C2959" s="235"/>
      <c r="D2959" s="235"/>
      <c r="E2959" s="243"/>
      <c r="I2959" s="235"/>
      <c r="J2959" s="244"/>
      <c r="L2959" s="182"/>
      <c r="M2959" s="235"/>
      <c r="N2959" s="246"/>
      <c r="O2959" s="246"/>
      <c r="P2959" s="247"/>
      <c r="R2959" s="248"/>
      <c r="Y2959" s="249"/>
      <c r="Z2959" s="250"/>
      <c r="AB2959" s="251"/>
      <c r="AD2959" s="251"/>
      <c r="AF2959" s="251"/>
      <c r="AI2959" s="235"/>
      <c r="AN2959" s="245"/>
      <c r="AO2959" s="245"/>
      <c r="AP2959" s="245"/>
    </row>
    <row r="2960" spans="1:42" s="167" customFormat="1" thickTop="1" thickBot="1" x14ac:dyDescent="0.25">
      <c r="A2960" s="242"/>
      <c r="B2960" s="184"/>
      <c r="C2960" s="235"/>
      <c r="D2960" s="235"/>
      <c r="E2960" s="243"/>
      <c r="I2960" s="235"/>
      <c r="J2960" s="244"/>
      <c r="L2960" s="182"/>
      <c r="M2960" s="235"/>
      <c r="N2960" s="246"/>
      <c r="O2960" s="246"/>
      <c r="P2960" s="247"/>
      <c r="R2960" s="248"/>
      <c r="Y2960" s="249"/>
      <c r="Z2960" s="250"/>
      <c r="AB2960" s="251"/>
      <c r="AD2960" s="251"/>
      <c r="AF2960" s="251"/>
      <c r="AI2960" s="235"/>
      <c r="AN2960" s="245"/>
      <c r="AO2960" s="245"/>
      <c r="AP2960" s="245"/>
    </row>
    <row r="2961" spans="1:42" s="167" customFormat="1" thickTop="1" thickBot="1" x14ac:dyDescent="0.25">
      <c r="A2961" s="242"/>
      <c r="B2961" s="184"/>
      <c r="C2961" s="235"/>
      <c r="D2961" s="235"/>
      <c r="E2961" s="243"/>
      <c r="I2961" s="235"/>
      <c r="J2961" s="244"/>
      <c r="L2961" s="182"/>
      <c r="M2961" s="235"/>
      <c r="N2961" s="246"/>
      <c r="O2961" s="246"/>
      <c r="P2961" s="247"/>
      <c r="R2961" s="248"/>
      <c r="Y2961" s="249"/>
      <c r="Z2961" s="250"/>
      <c r="AB2961" s="251"/>
      <c r="AD2961" s="251"/>
      <c r="AF2961" s="251"/>
      <c r="AI2961" s="235"/>
      <c r="AN2961" s="245"/>
      <c r="AO2961" s="245"/>
      <c r="AP2961" s="245"/>
    </row>
    <row r="2962" spans="1:42" s="167" customFormat="1" thickTop="1" thickBot="1" x14ac:dyDescent="0.25">
      <c r="A2962" s="242"/>
      <c r="B2962" s="184"/>
      <c r="C2962" s="235"/>
      <c r="D2962" s="235"/>
      <c r="E2962" s="243"/>
      <c r="I2962" s="235"/>
      <c r="J2962" s="244"/>
      <c r="L2962" s="182"/>
      <c r="M2962" s="235"/>
      <c r="N2962" s="246"/>
      <c r="O2962" s="246"/>
      <c r="P2962" s="247"/>
      <c r="R2962" s="248"/>
      <c r="Y2962" s="249"/>
      <c r="Z2962" s="250"/>
      <c r="AB2962" s="251"/>
      <c r="AD2962" s="251"/>
      <c r="AF2962" s="251"/>
      <c r="AI2962" s="235"/>
      <c r="AN2962" s="245"/>
      <c r="AO2962" s="245"/>
      <c r="AP2962" s="245"/>
    </row>
    <row r="2963" spans="1:42" s="167" customFormat="1" thickTop="1" thickBot="1" x14ac:dyDescent="0.25">
      <c r="A2963" s="242"/>
      <c r="B2963" s="184"/>
      <c r="C2963" s="235"/>
      <c r="D2963" s="235"/>
      <c r="E2963" s="243"/>
      <c r="I2963" s="235"/>
      <c r="J2963" s="244"/>
      <c r="L2963" s="182"/>
      <c r="M2963" s="235"/>
      <c r="N2963" s="246"/>
      <c r="O2963" s="246"/>
      <c r="P2963" s="247"/>
      <c r="R2963" s="248"/>
      <c r="Y2963" s="249"/>
      <c r="Z2963" s="250"/>
      <c r="AB2963" s="251"/>
      <c r="AD2963" s="251"/>
      <c r="AF2963" s="251"/>
      <c r="AI2963" s="235"/>
      <c r="AN2963" s="245"/>
      <c r="AO2963" s="245"/>
      <c r="AP2963" s="245"/>
    </row>
    <row r="2964" spans="1:42" s="167" customFormat="1" thickTop="1" thickBot="1" x14ac:dyDescent="0.25">
      <c r="A2964" s="242"/>
      <c r="B2964" s="184"/>
      <c r="C2964" s="235"/>
      <c r="D2964" s="235"/>
      <c r="E2964" s="243"/>
      <c r="I2964" s="235"/>
      <c r="J2964" s="244"/>
      <c r="L2964" s="182"/>
      <c r="M2964" s="235"/>
      <c r="N2964" s="246"/>
      <c r="O2964" s="246"/>
      <c r="P2964" s="247"/>
      <c r="R2964" s="248"/>
      <c r="Y2964" s="249"/>
      <c r="Z2964" s="250"/>
      <c r="AB2964" s="251"/>
      <c r="AD2964" s="251"/>
      <c r="AF2964" s="251"/>
      <c r="AI2964" s="235"/>
      <c r="AN2964" s="245"/>
      <c r="AO2964" s="245"/>
      <c r="AP2964" s="245"/>
    </row>
    <row r="2965" spans="1:42" s="167" customFormat="1" thickTop="1" thickBot="1" x14ac:dyDescent="0.25">
      <c r="A2965" s="242"/>
      <c r="B2965" s="184"/>
      <c r="C2965" s="235"/>
      <c r="D2965" s="235"/>
      <c r="E2965" s="243"/>
      <c r="I2965" s="235"/>
      <c r="J2965" s="244"/>
      <c r="L2965" s="182"/>
      <c r="M2965" s="235"/>
      <c r="N2965" s="246"/>
      <c r="O2965" s="246"/>
      <c r="P2965" s="247"/>
      <c r="R2965" s="248"/>
      <c r="Y2965" s="249"/>
      <c r="Z2965" s="250"/>
      <c r="AB2965" s="251"/>
      <c r="AD2965" s="251"/>
      <c r="AF2965" s="251"/>
      <c r="AI2965" s="235"/>
      <c r="AN2965" s="245"/>
      <c r="AO2965" s="245"/>
      <c r="AP2965" s="245"/>
    </row>
    <row r="2966" spans="1:42" s="167" customFormat="1" thickTop="1" thickBot="1" x14ac:dyDescent="0.25">
      <c r="A2966" s="242"/>
      <c r="B2966" s="184"/>
      <c r="C2966" s="235"/>
      <c r="D2966" s="235"/>
      <c r="E2966" s="243"/>
      <c r="I2966" s="235"/>
      <c r="J2966" s="244"/>
      <c r="L2966" s="182"/>
      <c r="M2966" s="235"/>
      <c r="N2966" s="246"/>
      <c r="O2966" s="246"/>
      <c r="P2966" s="247"/>
      <c r="R2966" s="248"/>
      <c r="Y2966" s="249"/>
      <c r="Z2966" s="250"/>
      <c r="AB2966" s="251"/>
      <c r="AD2966" s="251"/>
      <c r="AF2966" s="251"/>
      <c r="AI2966" s="235"/>
      <c r="AN2966" s="245"/>
      <c r="AO2966" s="245"/>
      <c r="AP2966" s="245"/>
    </row>
    <row r="2967" spans="1:42" s="167" customFormat="1" thickTop="1" thickBot="1" x14ac:dyDescent="0.25">
      <c r="A2967" s="242"/>
      <c r="B2967" s="184"/>
      <c r="C2967" s="235"/>
      <c r="D2967" s="235"/>
      <c r="E2967" s="243"/>
      <c r="I2967" s="235"/>
      <c r="J2967" s="244"/>
      <c r="L2967" s="182"/>
      <c r="M2967" s="235"/>
      <c r="N2967" s="246"/>
      <c r="O2967" s="246"/>
      <c r="P2967" s="247"/>
      <c r="R2967" s="248"/>
      <c r="Y2967" s="249"/>
      <c r="Z2967" s="250"/>
      <c r="AB2967" s="251"/>
      <c r="AD2967" s="251"/>
      <c r="AF2967" s="251"/>
      <c r="AI2967" s="235"/>
      <c r="AN2967" s="245"/>
      <c r="AO2967" s="245"/>
      <c r="AP2967" s="245"/>
    </row>
    <row r="2968" spans="1:42" s="167" customFormat="1" thickTop="1" thickBot="1" x14ac:dyDescent="0.25">
      <c r="A2968" s="242"/>
      <c r="B2968" s="184"/>
      <c r="C2968" s="235"/>
      <c r="D2968" s="235"/>
      <c r="E2968" s="243"/>
      <c r="I2968" s="235"/>
      <c r="J2968" s="244"/>
      <c r="L2968" s="182"/>
      <c r="M2968" s="235"/>
      <c r="N2968" s="246"/>
      <c r="O2968" s="246"/>
      <c r="P2968" s="247"/>
      <c r="R2968" s="248"/>
      <c r="Y2968" s="249"/>
      <c r="Z2968" s="250"/>
      <c r="AB2968" s="251"/>
      <c r="AD2968" s="251"/>
      <c r="AF2968" s="251"/>
      <c r="AI2968" s="235"/>
      <c r="AN2968" s="245"/>
      <c r="AO2968" s="245"/>
      <c r="AP2968" s="245"/>
    </row>
    <row r="2969" spans="1:42" s="167" customFormat="1" thickTop="1" thickBot="1" x14ac:dyDescent="0.25">
      <c r="A2969" s="242"/>
      <c r="B2969" s="184"/>
      <c r="C2969" s="235"/>
      <c r="D2969" s="235"/>
      <c r="E2969" s="243"/>
      <c r="I2969" s="235"/>
      <c r="J2969" s="244"/>
      <c r="L2969" s="182"/>
      <c r="M2969" s="235"/>
      <c r="N2969" s="246"/>
      <c r="O2969" s="246"/>
      <c r="P2969" s="247"/>
      <c r="R2969" s="248"/>
      <c r="Y2969" s="249"/>
      <c r="Z2969" s="250"/>
      <c r="AB2969" s="251"/>
      <c r="AD2969" s="251"/>
      <c r="AF2969" s="251"/>
      <c r="AI2969" s="235"/>
      <c r="AN2969" s="245"/>
      <c r="AO2969" s="245"/>
      <c r="AP2969" s="245"/>
    </row>
    <row r="2970" spans="1:42" s="167" customFormat="1" thickTop="1" thickBot="1" x14ac:dyDescent="0.25">
      <c r="A2970" s="242"/>
      <c r="B2970" s="184"/>
      <c r="C2970" s="235"/>
      <c r="D2970" s="235"/>
      <c r="E2970" s="243"/>
      <c r="I2970" s="235"/>
      <c r="J2970" s="244"/>
      <c r="L2970" s="182"/>
      <c r="M2970" s="235"/>
      <c r="N2970" s="246"/>
      <c r="O2970" s="246"/>
      <c r="P2970" s="247"/>
      <c r="R2970" s="248"/>
      <c r="Y2970" s="249"/>
      <c r="Z2970" s="250"/>
      <c r="AB2970" s="251"/>
      <c r="AD2970" s="251"/>
      <c r="AF2970" s="251"/>
      <c r="AI2970" s="235"/>
      <c r="AN2970" s="245"/>
      <c r="AO2970" s="245"/>
      <c r="AP2970" s="245"/>
    </row>
    <row r="2971" spans="1:42" s="167" customFormat="1" thickTop="1" thickBot="1" x14ac:dyDescent="0.25">
      <c r="A2971" s="242"/>
      <c r="B2971" s="184"/>
      <c r="C2971" s="235"/>
      <c r="D2971" s="235"/>
      <c r="E2971" s="243"/>
      <c r="I2971" s="235"/>
      <c r="J2971" s="244"/>
      <c r="L2971" s="182"/>
      <c r="M2971" s="235"/>
      <c r="N2971" s="246"/>
      <c r="O2971" s="246"/>
      <c r="P2971" s="247"/>
      <c r="R2971" s="248"/>
      <c r="Y2971" s="249"/>
      <c r="Z2971" s="250"/>
      <c r="AB2971" s="251"/>
      <c r="AD2971" s="251"/>
      <c r="AF2971" s="251"/>
      <c r="AI2971" s="235"/>
      <c r="AN2971" s="245"/>
      <c r="AO2971" s="245"/>
      <c r="AP2971" s="245"/>
    </row>
    <row r="2972" spans="1:42" s="167" customFormat="1" thickTop="1" thickBot="1" x14ac:dyDescent="0.25">
      <c r="A2972" s="242"/>
      <c r="B2972" s="184"/>
      <c r="C2972" s="235"/>
      <c r="D2972" s="235"/>
      <c r="E2972" s="243"/>
      <c r="I2972" s="235"/>
      <c r="J2972" s="244"/>
      <c r="L2972" s="182"/>
      <c r="M2972" s="235"/>
      <c r="N2972" s="246"/>
      <c r="O2972" s="246"/>
      <c r="P2972" s="247"/>
      <c r="R2972" s="248"/>
      <c r="Y2972" s="249"/>
      <c r="Z2972" s="250"/>
      <c r="AB2972" s="251"/>
      <c r="AD2972" s="251"/>
      <c r="AF2972" s="251"/>
      <c r="AI2972" s="235"/>
      <c r="AN2972" s="245"/>
      <c r="AO2972" s="245"/>
      <c r="AP2972" s="245"/>
    </row>
    <row r="2973" spans="1:42" s="167" customFormat="1" thickTop="1" thickBot="1" x14ac:dyDescent="0.25">
      <c r="A2973" s="242"/>
      <c r="B2973" s="184"/>
      <c r="C2973" s="235"/>
      <c r="D2973" s="235"/>
      <c r="E2973" s="243"/>
      <c r="I2973" s="235"/>
      <c r="J2973" s="244"/>
      <c r="L2973" s="182"/>
      <c r="M2973" s="235"/>
      <c r="N2973" s="246"/>
      <c r="O2973" s="246"/>
      <c r="P2973" s="247"/>
      <c r="R2973" s="248"/>
      <c r="Y2973" s="249"/>
      <c r="Z2973" s="250"/>
      <c r="AB2973" s="251"/>
      <c r="AD2973" s="251"/>
      <c r="AF2973" s="251"/>
      <c r="AI2973" s="235"/>
      <c r="AN2973" s="245"/>
      <c r="AO2973" s="245"/>
      <c r="AP2973" s="245"/>
    </row>
    <row r="2974" spans="1:42" s="167" customFormat="1" thickTop="1" thickBot="1" x14ac:dyDescent="0.25">
      <c r="A2974" s="242"/>
      <c r="B2974" s="184"/>
      <c r="C2974" s="235"/>
      <c r="D2974" s="235"/>
      <c r="E2974" s="243"/>
      <c r="I2974" s="235"/>
      <c r="J2974" s="244"/>
      <c r="L2974" s="182"/>
      <c r="M2974" s="235"/>
      <c r="N2974" s="246"/>
      <c r="O2974" s="246"/>
      <c r="P2974" s="247"/>
      <c r="R2974" s="248"/>
      <c r="Y2974" s="249"/>
      <c r="Z2974" s="250"/>
      <c r="AB2974" s="251"/>
      <c r="AD2974" s="251"/>
      <c r="AF2974" s="251"/>
      <c r="AI2974" s="235"/>
      <c r="AN2974" s="245"/>
      <c r="AO2974" s="245"/>
      <c r="AP2974" s="245"/>
    </row>
    <row r="2975" spans="1:42" s="167" customFormat="1" thickTop="1" thickBot="1" x14ac:dyDescent="0.25">
      <c r="A2975" s="242"/>
      <c r="B2975" s="184"/>
      <c r="C2975" s="235"/>
      <c r="D2975" s="235"/>
      <c r="E2975" s="243"/>
      <c r="I2975" s="235"/>
      <c r="J2975" s="244"/>
      <c r="L2975" s="182"/>
      <c r="M2975" s="235"/>
      <c r="N2975" s="246"/>
      <c r="O2975" s="246"/>
      <c r="P2975" s="247"/>
      <c r="R2975" s="248"/>
      <c r="Y2975" s="249"/>
      <c r="Z2975" s="250"/>
      <c r="AB2975" s="251"/>
      <c r="AD2975" s="251"/>
      <c r="AF2975" s="251"/>
      <c r="AI2975" s="235"/>
      <c r="AN2975" s="245"/>
      <c r="AO2975" s="245"/>
      <c r="AP2975" s="245"/>
    </row>
    <row r="2976" spans="1:42" s="167" customFormat="1" thickTop="1" thickBot="1" x14ac:dyDescent="0.25">
      <c r="A2976" s="242"/>
      <c r="B2976" s="184"/>
      <c r="C2976" s="235"/>
      <c r="D2976" s="235"/>
      <c r="E2976" s="243"/>
      <c r="I2976" s="235"/>
      <c r="J2976" s="244"/>
      <c r="L2976" s="182"/>
      <c r="M2976" s="235"/>
      <c r="N2976" s="246"/>
      <c r="O2976" s="246"/>
      <c r="P2976" s="247"/>
      <c r="R2976" s="248"/>
      <c r="Y2976" s="249"/>
      <c r="Z2976" s="250"/>
      <c r="AB2976" s="251"/>
      <c r="AD2976" s="251"/>
      <c r="AF2976" s="251"/>
      <c r="AI2976" s="235"/>
      <c r="AN2976" s="245"/>
      <c r="AO2976" s="245"/>
      <c r="AP2976" s="245"/>
    </row>
    <row r="2977" spans="1:42" s="167" customFormat="1" thickTop="1" thickBot="1" x14ac:dyDescent="0.25">
      <c r="A2977" s="242"/>
      <c r="B2977" s="184"/>
      <c r="C2977" s="235"/>
      <c r="D2977" s="235"/>
      <c r="E2977" s="243"/>
      <c r="I2977" s="235"/>
      <c r="J2977" s="244"/>
      <c r="L2977" s="182"/>
      <c r="M2977" s="235"/>
      <c r="N2977" s="246"/>
      <c r="O2977" s="246"/>
      <c r="P2977" s="247"/>
      <c r="R2977" s="248"/>
      <c r="Y2977" s="249"/>
      <c r="Z2977" s="250"/>
      <c r="AB2977" s="251"/>
      <c r="AD2977" s="251"/>
      <c r="AF2977" s="251"/>
      <c r="AI2977" s="235"/>
      <c r="AN2977" s="245"/>
      <c r="AO2977" s="245"/>
      <c r="AP2977" s="245"/>
    </row>
    <row r="2978" spans="1:42" s="167" customFormat="1" thickTop="1" thickBot="1" x14ac:dyDescent="0.25">
      <c r="A2978" s="242"/>
      <c r="B2978" s="184"/>
      <c r="C2978" s="235"/>
      <c r="D2978" s="235"/>
      <c r="E2978" s="243"/>
      <c r="I2978" s="235"/>
      <c r="J2978" s="244"/>
      <c r="L2978" s="182"/>
      <c r="M2978" s="235"/>
      <c r="N2978" s="246"/>
      <c r="O2978" s="246"/>
      <c r="P2978" s="247"/>
      <c r="R2978" s="248"/>
      <c r="Y2978" s="249"/>
      <c r="Z2978" s="250"/>
      <c r="AB2978" s="251"/>
      <c r="AD2978" s="251"/>
      <c r="AF2978" s="251"/>
      <c r="AI2978" s="235"/>
      <c r="AN2978" s="245"/>
      <c r="AO2978" s="245"/>
      <c r="AP2978" s="245"/>
    </row>
    <row r="2979" spans="1:42" s="167" customFormat="1" thickTop="1" thickBot="1" x14ac:dyDescent="0.25">
      <c r="A2979" s="242"/>
      <c r="B2979" s="184"/>
      <c r="C2979" s="235"/>
      <c r="D2979" s="235"/>
      <c r="E2979" s="243"/>
      <c r="I2979" s="235"/>
      <c r="J2979" s="244"/>
      <c r="L2979" s="182"/>
      <c r="M2979" s="235"/>
      <c r="N2979" s="246"/>
      <c r="O2979" s="246"/>
      <c r="P2979" s="247"/>
      <c r="R2979" s="248"/>
      <c r="Y2979" s="249"/>
      <c r="Z2979" s="250"/>
      <c r="AB2979" s="251"/>
      <c r="AD2979" s="251"/>
      <c r="AF2979" s="251"/>
      <c r="AI2979" s="235"/>
      <c r="AN2979" s="245"/>
      <c r="AO2979" s="245"/>
      <c r="AP2979" s="245"/>
    </row>
    <row r="2980" spans="1:42" s="167" customFormat="1" thickTop="1" thickBot="1" x14ac:dyDescent="0.25">
      <c r="A2980" s="242"/>
      <c r="B2980" s="184"/>
      <c r="C2980" s="235"/>
      <c r="D2980" s="235"/>
      <c r="E2980" s="243"/>
      <c r="I2980" s="235"/>
      <c r="J2980" s="244"/>
      <c r="L2980" s="182"/>
      <c r="M2980" s="235"/>
      <c r="N2980" s="246"/>
      <c r="O2980" s="246"/>
      <c r="P2980" s="247"/>
      <c r="R2980" s="248"/>
      <c r="Y2980" s="249"/>
      <c r="Z2980" s="250"/>
      <c r="AB2980" s="251"/>
      <c r="AD2980" s="251"/>
      <c r="AF2980" s="251"/>
      <c r="AI2980" s="235"/>
      <c r="AN2980" s="245"/>
      <c r="AO2980" s="245"/>
      <c r="AP2980" s="245"/>
    </row>
    <row r="2981" spans="1:42" s="167" customFormat="1" thickTop="1" thickBot="1" x14ac:dyDescent="0.25">
      <c r="A2981" s="242"/>
      <c r="B2981" s="184"/>
      <c r="C2981" s="235"/>
      <c r="D2981" s="235"/>
      <c r="E2981" s="243"/>
      <c r="I2981" s="235"/>
      <c r="J2981" s="244"/>
      <c r="L2981" s="182"/>
      <c r="M2981" s="235"/>
      <c r="N2981" s="246"/>
      <c r="O2981" s="246"/>
      <c r="P2981" s="247"/>
      <c r="R2981" s="248"/>
      <c r="Y2981" s="249"/>
      <c r="Z2981" s="250"/>
      <c r="AB2981" s="251"/>
      <c r="AD2981" s="251"/>
      <c r="AF2981" s="251"/>
      <c r="AI2981" s="235"/>
      <c r="AN2981" s="245"/>
      <c r="AO2981" s="245"/>
      <c r="AP2981" s="245"/>
    </row>
    <row r="2982" spans="1:42" s="167" customFormat="1" thickTop="1" thickBot="1" x14ac:dyDescent="0.25">
      <c r="A2982" s="242"/>
      <c r="B2982" s="184"/>
      <c r="C2982" s="235"/>
      <c r="D2982" s="235"/>
      <c r="E2982" s="243"/>
      <c r="I2982" s="235"/>
      <c r="J2982" s="244"/>
      <c r="L2982" s="182"/>
      <c r="M2982" s="235"/>
      <c r="N2982" s="246"/>
      <c r="O2982" s="246"/>
      <c r="P2982" s="247"/>
      <c r="R2982" s="248"/>
      <c r="Y2982" s="249"/>
      <c r="Z2982" s="250"/>
      <c r="AB2982" s="251"/>
      <c r="AD2982" s="251"/>
      <c r="AF2982" s="251"/>
      <c r="AI2982" s="235"/>
      <c r="AN2982" s="245"/>
      <c r="AO2982" s="245"/>
      <c r="AP2982" s="245"/>
    </row>
    <row r="2983" spans="1:42" s="167" customFormat="1" thickTop="1" thickBot="1" x14ac:dyDescent="0.25">
      <c r="A2983" s="242"/>
      <c r="B2983" s="184"/>
      <c r="C2983" s="235"/>
      <c r="D2983" s="235"/>
      <c r="E2983" s="243"/>
      <c r="I2983" s="235"/>
      <c r="J2983" s="244"/>
      <c r="L2983" s="182"/>
      <c r="M2983" s="235"/>
      <c r="N2983" s="246"/>
      <c r="O2983" s="246"/>
      <c r="P2983" s="247"/>
      <c r="R2983" s="248"/>
      <c r="Y2983" s="249"/>
      <c r="Z2983" s="250"/>
      <c r="AB2983" s="251"/>
      <c r="AD2983" s="251"/>
      <c r="AF2983" s="251"/>
      <c r="AI2983" s="235"/>
      <c r="AN2983" s="245"/>
      <c r="AO2983" s="245"/>
      <c r="AP2983" s="245"/>
    </row>
    <row r="2984" spans="1:42" s="167" customFormat="1" thickTop="1" thickBot="1" x14ac:dyDescent="0.25">
      <c r="A2984" s="242"/>
      <c r="B2984" s="184"/>
      <c r="C2984" s="235"/>
      <c r="D2984" s="235"/>
      <c r="E2984" s="243"/>
      <c r="I2984" s="235"/>
      <c r="J2984" s="244"/>
      <c r="L2984" s="182"/>
      <c r="M2984" s="235"/>
      <c r="N2984" s="246"/>
      <c r="O2984" s="246"/>
      <c r="P2984" s="247"/>
      <c r="R2984" s="248"/>
      <c r="Y2984" s="249"/>
      <c r="Z2984" s="250"/>
      <c r="AB2984" s="251"/>
      <c r="AD2984" s="251"/>
      <c r="AF2984" s="251"/>
      <c r="AI2984" s="235"/>
      <c r="AN2984" s="245"/>
      <c r="AO2984" s="245"/>
      <c r="AP2984" s="245"/>
    </row>
    <row r="2985" spans="1:42" s="167" customFormat="1" thickTop="1" thickBot="1" x14ac:dyDescent="0.25">
      <c r="A2985" s="242"/>
      <c r="B2985" s="184"/>
      <c r="C2985" s="235"/>
      <c r="D2985" s="235"/>
      <c r="E2985" s="243"/>
      <c r="I2985" s="235"/>
      <c r="J2985" s="244"/>
      <c r="L2985" s="182"/>
      <c r="M2985" s="235"/>
      <c r="N2985" s="246"/>
      <c r="O2985" s="246"/>
      <c r="P2985" s="247"/>
      <c r="R2985" s="248"/>
      <c r="Y2985" s="249"/>
      <c r="Z2985" s="250"/>
      <c r="AB2985" s="251"/>
      <c r="AD2985" s="251"/>
      <c r="AF2985" s="251"/>
      <c r="AI2985" s="235"/>
      <c r="AN2985" s="245"/>
      <c r="AO2985" s="245"/>
      <c r="AP2985" s="245"/>
    </row>
    <row r="2986" spans="1:42" s="167" customFormat="1" thickTop="1" thickBot="1" x14ac:dyDescent="0.25">
      <c r="A2986" s="242"/>
      <c r="B2986" s="184"/>
      <c r="C2986" s="235"/>
      <c r="D2986" s="235"/>
      <c r="E2986" s="243"/>
      <c r="I2986" s="235"/>
      <c r="J2986" s="244"/>
      <c r="L2986" s="182"/>
      <c r="M2986" s="235"/>
      <c r="N2986" s="246"/>
      <c r="O2986" s="246"/>
      <c r="P2986" s="247"/>
      <c r="R2986" s="248"/>
      <c r="Y2986" s="249"/>
      <c r="Z2986" s="250"/>
      <c r="AB2986" s="251"/>
      <c r="AD2986" s="251"/>
      <c r="AF2986" s="251"/>
      <c r="AI2986" s="235"/>
      <c r="AN2986" s="245"/>
      <c r="AO2986" s="245"/>
      <c r="AP2986" s="245"/>
    </row>
    <row r="2987" spans="1:42" s="167" customFormat="1" thickTop="1" thickBot="1" x14ac:dyDescent="0.25">
      <c r="A2987" s="242"/>
      <c r="B2987" s="184"/>
      <c r="C2987" s="235"/>
      <c r="D2987" s="235"/>
      <c r="E2987" s="243"/>
      <c r="I2987" s="235"/>
      <c r="J2987" s="244"/>
      <c r="L2987" s="182"/>
      <c r="M2987" s="235"/>
      <c r="N2987" s="246"/>
      <c r="O2987" s="246"/>
      <c r="P2987" s="247"/>
      <c r="R2987" s="248"/>
      <c r="Y2987" s="249"/>
      <c r="Z2987" s="250"/>
      <c r="AB2987" s="251"/>
      <c r="AD2987" s="251"/>
      <c r="AF2987" s="251"/>
      <c r="AI2987" s="235"/>
      <c r="AN2987" s="245"/>
      <c r="AO2987" s="245"/>
      <c r="AP2987" s="245"/>
    </row>
    <row r="2988" spans="1:42" s="167" customFormat="1" thickTop="1" thickBot="1" x14ac:dyDescent="0.25">
      <c r="A2988" s="242"/>
      <c r="B2988" s="184"/>
      <c r="C2988" s="235"/>
      <c r="D2988" s="235"/>
      <c r="E2988" s="243"/>
      <c r="I2988" s="235"/>
      <c r="J2988" s="244"/>
      <c r="L2988" s="182"/>
      <c r="M2988" s="235"/>
      <c r="N2988" s="246"/>
      <c r="O2988" s="246"/>
      <c r="P2988" s="247"/>
      <c r="R2988" s="248"/>
      <c r="Y2988" s="249"/>
      <c r="Z2988" s="250"/>
      <c r="AB2988" s="251"/>
      <c r="AD2988" s="251"/>
      <c r="AF2988" s="251"/>
      <c r="AI2988" s="235"/>
      <c r="AN2988" s="245"/>
      <c r="AO2988" s="245"/>
      <c r="AP2988" s="245"/>
    </row>
    <row r="2989" spans="1:42" s="167" customFormat="1" thickTop="1" thickBot="1" x14ac:dyDescent="0.25">
      <c r="A2989" s="242"/>
      <c r="B2989" s="184"/>
      <c r="C2989" s="235"/>
      <c r="D2989" s="235"/>
      <c r="E2989" s="243"/>
      <c r="I2989" s="235"/>
      <c r="J2989" s="244"/>
      <c r="L2989" s="182"/>
      <c r="M2989" s="235"/>
      <c r="N2989" s="246"/>
      <c r="O2989" s="246"/>
      <c r="P2989" s="247"/>
      <c r="R2989" s="248"/>
      <c r="Y2989" s="249"/>
      <c r="Z2989" s="250"/>
      <c r="AB2989" s="251"/>
      <c r="AD2989" s="251"/>
      <c r="AF2989" s="251"/>
      <c r="AI2989" s="235"/>
      <c r="AN2989" s="245"/>
      <c r="AO2989" s="245"/>
      <c r="AP2989" s="245"/>
    </row>
    <row r="2990" spans="1:42" s="167" customFormat="1" thickTop="1" thickBot="1" x14ac:dyDescent="0.25">
      <c r="A2990" s="242"/>
      <c r="B2990" s="184"/>
      <c r="C2990" s="235"/>
      <c r="D2990" s="235"/>
      <c r="E2990" s="243"/>
      <c r="I2990" s="235"/>
      <c r="J2990" s="244"/>
      <c r="L2990" s="182"/>
      <c r="M2990" s="235"/>
      <c r="N2990" s="246"/>
      <c r="O2990" s="246"/>
      <c r="P2990" s="247"/>
      <c r="R2990" s="248"/>
      <c r="Y2990" s="249"/>
      <c r="Z2990" s="250"/>
      <c r="AB2990" s="251"/>
      <c r="AD2990" s="251"/>
      <c r="AF2990" s="251"/>
      <c r="AI2990" s="235"/>
      <c r="AN2990" s="245"/>
      <c r="AO2990" s="245"/>
      <c r="AP2990" s="245"/>
    </row>
    <row r="2991" spans="1:42" s="167" customFormat="1" thickTop="1" thickBot="1" x14ac:dyDescent="0.25">
      <c r="A2991" s="242"/>
      <c r="B2991" s="184"/>
      <c r="C2991" s="235"/>
      <c r="D2991" s="235"/>
      <c r="E2991" s="243"/>
      <c r="I2991" s="235"/>
      <c r="J2991" s="244"/>
      <c r="L2991" s="182"/>
      <c r="M2991" s="235"/>
      <c r="N2991" s="246"/>
      <c r="O2991" s="246"/>
      <c r="P2991" s="247"/>
      <c r="R2991" s="248"/>
      <c r="Y2991" s="249"/>
      <c r="Z2991" s="250"/>
      <c r="AB2991" s="251"/>
      <c r="AD2991" s="251"/>
      <c r="AF2991" s="251"/>
      <c r="AI2991" s="235"/>
      <c r="AN2991" s="245"/>
      <c r="AO2991" s="245"/>
      <c r="AP2991" s="245"/>
    </row>
    <row r="2992" spans="1:42" s="167" customFormat="1" thickTop="1" thickBot="1" x14ac:dyDescent="0.25">
      <c r="A2992" s="242"/>
      <c r="B2992" s="184"/>
      <c r="C2992" s="235"/>
      <c r="D2992" s="235"/>
      <c r="E2992" s="243"/>
      <c r="I2992" s="235"/>
      <c r="J2992" s="244"/>
      <c r="L2992" s="182"/>
      <c r="M2992" s="235"/>
      <c r="N2992" s="246"/>
      <c r="O2992" s="246"/>
      <c r="P2992" s="247"/>
      <c r="R2992" s="248"/>
      <c r="Y2992" s="249"/>
      <c r="Z2992" s="250"/>
      <c r="AB2992" s="251"/>
      <c r="AD2992" s="251"/>
      <c r="AF2992" s="251"/>
      <c r="AI2992" s="235"/>
      <c r="AN2992" s="245"/>
      <c r="AO2992" s="245"/>
      <c r="AP2992" s="245"/>
    </row>
    <row r="2993" spans="1:42" s="167" customFormat="1" thickTop="1" thickBot="1" x14ac:dyDescent="0.25">
      <c r="A2993" s="242"/>
      <c r="B2993" s="184"/>
      <c r="C2993" s="235"/>
      <c r="D2993" s="235"/>
      <c r="E2993" s="243"/>
      <c r="I2993" s="235"/>
      <c r="J2993" s="244"/>
      <c r="L2993" s="182"/>
      <c r="M2993" s="235"/>
      <c r="N2993" s="246"/>
      <c r="O2993" s="246"/>
      <c r="P2993" s="247"/>
      <c r="R2993" s="248"/>
      <c r="Y2993" s="249"/>
      <c r="Z2993" s="250"/>
      <c r="AB2993" s="251"/>
      <c r="AD2993" s="251"/>
      <c r="AF2993" s="251"/>
      <c r="AI2993" s="235"/>
      <c r="AN2993" s="245"/>
      <c r="AO2993" s="245"/>
      <c r="AP2993" s="245"/>
    </row>
    <row r="2994" spans="1:42" s="167" customFormat="1" thickTop="1" thickBot="1" x14ac:dyDescent="0.25">
      <c r="A2994" s="242"/>
      <c r="B2994" s="184"/>
      <c r="C2994" s="235"/>
      <c r="D2994" s="235"/>
      <c r="E2994" s="243"/>
      <c r="I2994" s="235"/>
      <c r="J2994" s="244"/>
      <c r="L2994" s="182"/>
      <c r="M2994" s="235"/>
      <c r="N2994" s="246"/>
      <c r="O2994" s="246"/>
      <c r="P2994" s="247"/>
      <c r="R2994" s="248"/>
      <c r="Y2994" s="249"/>
      <c r="Z2994" s="250"/>
      <c r="AB2994" s="251"/>
      <c r="AD2994" s="251"/>
      <c r="AF2994" s="251"/>
      <c r="AI2994" s="235"/>
      <c r="AN2994" s="245"/>
      <c r="AO2994" s="245"/>
      <c r="AP2994" s="245"/>
    </row>
    <row r="2995" spans="1:42" s="167" customFormat="1" thickTop="1" thickBot="1" x14ac:dyDescent="0.25">
      <c r="A2995" s="242"/>
      <c r="B2995" s="184"/>
      <c r="C2995" s="235"/>
      <c r="D2995" s="235"/>
      <c r="E2995" s="243"/>
      <c r="I2995" s="235"/>
      <c r="J2995" s="244"/>
      <c r="L2995" s="182"/>
      <c r="M2995" s="235"/>
      <c r="N2995" s="246"/>
      <c r="O2995" s="246"/>
      <c r="P2995" s="247"/>
      <c r="R2995" s="248"/>
      <c r="Y2995" s="249"/>
      <c r="Z2995" s="250"/>
      <c r="AB2995" s="251"/>
      <c r="AD2995" s="251"/>
      <c r="AF2995" s="251"/>
      <c r="AI2995" s="235"/>
      <c r="AN2995" s="245"/>
      <c r="AO2995" s="245"/>
      <c r="AP2995" s="245"/>
    </row>
    <row r="2996" spans="1:42" s="167" customFormat="1" thickTop="1" thickBot="1" x14ac:dyDescent="0.25">
      <c r="A2996" s="242"/>
      <c r="B2996" s="184"/>
      <c r="C2996" s="235"/>
      <c r="D2996" s="235"/>
      <c r="E2996" s="243"/>
      <c r="I2996" s="235"/>
      <c r="J2996" s="244"/>
      <c r="L2996" s="182"/>
      <c r="M2996" s="235"/>
      <c r="N2996" s="246"/>
      <c r="O2996" s="246"/>
      <c r="P2996" s="247"/>
      <c r="R2996" s="248"/>
      <c r="Y2996" s="249"/>
      <c r="Z2996" s="250"/>
      <c r="AB2996" s="251"/>
      <c r="AD2996" s="251"/>
      <c r="AF2996" s="251"/>
      <c r="AI2996" s="235"/>
      <c r="AN2996" s="245"/>
      <c r="AO2996" s="245"/>
      <c r="AP2996" s="245"/>
    </row>
    <row r="2997" spans="1:42" s="167" customFormat="1" thickTop="1" thickBot="1" x14ac:dyDescent="0.25">
      <c r="A2997" s="242"/>
      <c r="B2997" s="184"/>
      <c r="C2997" s="235"/>
      <c r="D2997" s="235"/>
      <c r="E2997" s="243"/>
      <c r="I2997" s="235"/>
      <c r="J2997" s="244"/>
      <c r="L2997" s="182"/>
      <c r="M2997" s="235"/>
      <c r="N2997" s="246"/>
      <c r="O2997" s="246"/>
      <c r="P2997" s="247"/>
      <c r="R2997" s="248"/>
      <c r="Y2997" s="249"/>
      <c r="Z2997" s="250"/>
      <c r="AB2997" s="251"/>
      <c r="AD2997" s="251"/>
      <c r="AF2997" s="251"/>
      <c r="AI2997" s="235"/>
      <c r="AN2997" s="245"/>
      <c r="AO2997" s="245"/>
      <c r="AP2997" s="245"/>
    </row>
    <row r="2998" spans="1:42" s="167" customFormat="1" thickTop="1" thickBot="1" x14ac:dyDescent="0.25">
      <c r="A2998" s="242"/>
      <c r="B2998" s="184"/>
      <c r="C2998" s="235"/>
      <c r="D2998" s="235"/>
      <c r="E2998" s="243"/>
      <c r="I2998" s="235"/>
      <c r="J2998" s="244"/>
      <c r="L2998" s="182"/>
      <c r="M2998" s="235"/>
      <c r="N2998" s="246"/>
      <c r="O2998" s="246"/>
      <c r="P2998" s="247"/>
      <c r="R2998" s="248"/>
      <c r="Y2998" s="249"/>
      <c r="Z2998" s="250"/>
      <c r="AB2998" s="251"/>
      <c r="AD2998" s="251"/>
      <c r="AF2998" s="251"/>
      <c r="AI2998" s="235"/>
      <c r="AN2998" s="245"/>
      <c r="AO2998" s="245"/>
      <c r="AP2998" s="245"/>
    </row>
    <row r="2999" spans="1:42" s="167" customFormat="1" thickTop="1" thickBot="1" x14ac:dyDescent="0.25">
      <c r="A2999" s="242"/>
      <c r="B2999" s="184"/>
      <c r="C2999" s="235"/>
      <c r="D2999" s="235"/>
      <c r="E2999" s="243"/>
      <c r="I2999" s="235"/>
      <c r="J2999" s="244"/>
      <c r="L2999" s="182"/>
      <c r="M2999" s="235"/>
      <c r="N2999" s="246"/>
      <c r="O2999" s="246"/>
      <c r="P2999" s="247"/>
      <c r="R2999" s="248"/>
      <c r="Y2999" s="249"/>
      <c r="Z2999" s="250"/>
      <c r="AB2999" s="251"/>
      <c r="AD2999" s="251"/>
      <c r="AF2999" s="251"/>
      <c r="AI2999" s="235"/>
      <c r="AN2999" s="245"/>
      <c r="AO2999" s="245"/>
      <c r="AP2999" s="245"/>
    </row>
    <row r="3000" spans="1:42" s="167" customFormat="1" thickTop="1" thickBot="1" x14ac:dyDescent="0.25">
      <c r="A3000" s="242"/>
      <c r="B3000" s="184"/>
      <c r="C3000" s="235"/>
      <c r="D3000" s="235"/>
      <c r="E3000" s="243"/>
      <c r="I3000" s="235"/>
      <c r="J3000" s="244"/>
      <c r="L3000" s="182"/>
      <c r="M3000" s="235"/>
      <c r="N3000" s="246"/>
      <c r="O3000" s="246"/>
      <c r="P3000" s="247"/>
      <c r="R3000" s="248"/>
      <c r="Y3000" s="249"/>
      <c r="Z3000" s="250"/>
      <c r="AB3000" s="251"/>
      <c r="AD3000" s="251"/>
      <c r="AF3000" s="251"/>
      <c r="AI3000" s="235"/>
      <c r="AN3000" s="245"/>
      <c r="AO3000" s="245"/>
      <c r="AP3000" s="245"/>
    </row>
    <row r="3001" spans="1:42" s="167" customFormat="1" thickTop="1" thickBot="1" x14ac:dyDescent="0.25">
      <c r="A3001" s="242"/>
      <c r="B3001" s="184"/>
      <c r="C3001" s="235"/>
      <c r="D3001" s="235"/>
      <c r="E3001" s="243"/>
      <c r="I3001" s="235"/>
      <c r="J3001" s="244"/>
      <c r="L3001" s="182"/>
      <c r="M3001" s="235"/>
      <c r="N3001" s="246"/>
      <c r="O3001" s="246"/>
      <c r="P3001" s="247"/>
      <c r="R3001" s="248"/>
      <c r="Y3001" s="249"/>
      <c r="Z3001" s="250"/>
      <c r="AB3001" s="251"/>
      <c r="AD3001" s="251"/>
      <c r="AF3001" s="251"/>
      <c r="AI3001" s="235"/>
      <c r="AN3001" s="245"/>
      <c r="AO3001" s="245"/>
      <c r="AP3001" s="245"/>
    </row>
    <row r="3002" spans="1:42" s="167" customFormat="1" thickTop="1" thickBot="1" x14ac:dyDescent="0.25">
      <c r="A3002" s="242"/>
      <c r="B3002" s="184"/>
      <c r="C3002" s="235"/>
      <c r="D3002" s="235"/>
      <c r="E3002" s="243"/>
      <c r="I3002" s="235"/>
      <c r="J3002" s="244"/>
      <c r="L3002" s="182"/>
      <c r="M3002" s="235"/>
      <c r="N3002" s="246"/>
      <c r="O3002" s="246"/>
      <c r="P3002" s="247"/>
      <c r="R3002" s="248"/>
      <c r="Y3002" s="249"/>
      <c r="Z3002" s="250"/>
      <c r="AB3002" s="251"/>
      <c r="AD3002" s="251"/>
      <c r="AF3002" s="251"/>
      <c r="AI3002" s="235"/>
      <c r="AN3002" s="245"/>
      <c r="AO3002" s="245"/>
      <c r="AP3002" s="245"/>
    </row>
    <row r="3003" spans="1:42" s="167" customFormat="1" thickTop="1" thickBot="1" x14ac:dyDescent="0.25">
      <c r="A3003" s="242"/>
      <c r="B3003" s="184"/>
      <c r="C3003" s="235"/>
      <c r="D3003" s="235"/>
      <c r="E3003" s="243"/>
      <c r="I3003" s="235"/>
      <c r="J3003" s="244"/>
      <c r="L3003" s="182"/>
      <c r="M3003" s="235"/>
      <c r="N3003" s="246"/>
      <c r="O3003" s="246"/>
      <c r="P3003" s="247"/>
      <c r="R3003" s="248"/>
      <c r="Y3003" s="249"/>
      <c r="Z3003" s="250"/>
      <c r="AB3003" s="251"/>
      <c r="AD3003" s="251"/>
      <c r="AF3003" s="251"/>
      <c r="AI3003" s="235"/>
      <c r="AN3003" s="245"/>
      <c r="AO3003" s="245"/>
      <c r="AP3003" s="245"/>
    </row>
    <row r="3004" spans="1:42" s="167" customFormat="1" thickTop="1" thickBot="1" x14ac:dyDescent="0.25">
      <c r="A3004" s="242"/>
      <c r="B3004" s="184"/>
      <c r="C3004" s="235"/>
      <c r="D3004" s="235"/>
      <c r="E3004" s="243"/>
      <c r="I3004" s="235"/>
      <c r="J3004" s="244"/>
      <c r="L3004" s="182"/>
      <c r="M3004" s="235"/>
      <c r="N3004" s="246"/>
      <c r="O3004" s="246"/>
      <c r="P3004" s="247"/>
      <c r="R3004" s="248"/>
      <c r="Y3004" s="249"/>
      <c r="Z3004" s="250"/>
      <c r="AB3004" s="251"/>
      <c r="AD3004" s="251"/>
      <c r="AF3004" s="251"/>
      <c r="AI3004" s="235"/>
      <c r="AN3004" s="245"/>
      <c r="AO3004" s="245"/>
      <c r="AP3004" s="245"/>
    </row>
    <row r="3005" spans="1:42" s="167" customFormat="1" thickTop="1" thickBot="1" x14ac:dyDescent="0.25">
      <c r="A3005" s="242"/>
      <c r="B3005" s="184"/>
      <c r="C3005" s="235"/>
      <c r="D3005" s="235"/>
      <c r="E3005" s="243"/>
      <c r="I3005" s="235"/>
      <c r="J3005" s="244"/>
      <c r="L3005" s="182"/>
      <c r="M3005" s="235"/>
      <c r="N3005" s="246"/>
      <c r="O3005" s="246"/>
      <c r="P3005" s="247"/>
      <c r="R3005" s="248"/>
      <c r="Y3005" s="249"/>
      <c r="Z3005" s="250"/>
      <c r="AB3005" s="251"/>
      <c r="AD3005" s="251"/>
      <c r="AF3005" s="251"/>
      <c r="AI3005" s="235"/>
      <c r="AN3005" s="245"/>
      <c r="AO3005" s="245"/>
      <c r="AP3005" s="245"/>
    </row>
    <row r="3006" spans="1:42" s="167" customFormat="1" thickTop="1" thickBot="1" x14ac:dyDescent="0.25">
      <c r="A3006" s="242"/>
      <c r="B3006" s="184"/>
      <c r="C3006" s="235"/>
      <c r="D3006" s="235"/>
      <c r="E3006" s="243"/>
      <c r="I3006" s="235"/>
      <c r="J3006" s="244"/>
      <c r="L3006" s="182"/>
      <c r="M3006" s="235"/>
      <c r="N3006" s="246"/>
      <c r="O3006" s="246"/>
      <c r="P3006" s="247"/>
      <c r="R3006" s="248"/>
      <c r="Y3006" s="249"/>
      <c r="Z3006" s="250"/>
      <c r="AB3006" s="251"/>
      <c r="AD3006" s="251"/>
      <c r="AF3006" s="251"/>
      <c r="AI3006" s="235"/>
      <c r="AN3006" s="245"/>
      <c r="AO3006" s="245"/>
      <c r="AP3006" s="245"/>
    </row>
    <row r="3007" spans="1:42" s="167" customFormat="1" thickTop="1" thickBot="1" x14ac:dyDescent="0.25">
      <c r="A3007" s="242"/>
      <c r="B3007" s="184"/>
      <c r="C3007" s="235"/>
      <c r="D3007" s="235"/>
      <c r="E3007" s="243"/>
      <c r="I3007" s="235"/>
      <c r="J3007" s="244"/>
      <c r="L3007" s="182"/>
      <c r="M3007" s="235"/>
      <c r="N3007" s="246"/>
      <c r="O3007" s="246"/>
      <c r="P3007" s="247"/>
      <c r="R3007" s="248"/>
      <c r="Y3007" s="249"/>
      <c r="Z3007" s="250"/>
      <c r="AB3007" s="251"/>
      <c r="AD3007" s="251"/>
      <c r="AF3007" s="251"/>
      <c r="AI3007" s="235"/>
      <c r="AN3007" s="245"/>
      <c r="AO3007" s="245"/>
      <c r="AP3007" s="245"/>
    </row>
    <row r="3008" spans="1:42" s="167" customFormat="1" thickTop="1" thickBot="1" x14ac:dyDescent="0.25">
      <c r="A3008" s="242"/>
      <c r="B3008" s="184"/>
      <c r="C3008" s="235"/>
      <c r="D3008" s="235"/>
      <c r="E3008" s="243"/>
      <c r="I3008" s="235"/>
      <c r="J3008" s="244"/>
      <c r="L3008" s="182"/>
      <c r="M3008" s="235"/>
      <c r="N3008" s="246"/>
      <c r="O3008" s="246"/>
      <c r="P3008" s="247"/>
      <c r="R3008" s="248"/>
      <c r="Y3008" s="249"/>
      <c r="Z3008" s="250"/>
      <c r="AB3008" s="251"/>
      <c r="AD3008" s="251"/>
      <c r="AF3008" s="251"/>
      <c r="AI3008" s="235"/>
      <c r="AN3008" s="245"/>
      <c r="AO3008" s="245"/>
      <c r="AP3008" s="245"/>
    </row>
    <row r="3009" spans="1:42" s="167" customFormat="1" thickTop="1" thickBot="1" x14ac:dyDescent="0.25">
      <c r="A3009" s="242"/>
      <c r="B3009" s="184"/>
      <c r="C3009" s="235"/>
      <c r="D3009" s="235"/>
      <c r="E3009" s="243"/>
      <c r="I3009" s="235"/>
      <c r="J3009" s="244"/>
      <c r="L3009" s="182"/>
      <c r="M3009" s="235"/>
      <c r="N3009" s="246"/>
      <c r="O3009" s="246"/>
      <c r="P3009" s="247"/>
      <c r="R3009" s="248"/>
      <c r="Y3009" s="249"/>
      <c r="Z3009" s="250"/>
      <c r="AB3009" s="251"/>
      <c r="AD3009" s="251"/>
      <c r="AF3009" s="251"/>
      <c r="AI3009" s="235"/>
      <c r="AN3009" s="245"/>
      <c r="AO3009" s="245"/>
      <c r="AP3009" s="245"/>
    </row>
    <row r="3010" spans="1:42" s="167" customFormat="1" thickTop="1" thickBot="1" x14ac:dyDescent="0.25">
      <c r="A3010" s="242"/>
      <c r="B3010" s="184"/>
      <c r="C3010" s="235"/>
      <c r="D3010" s="235"/>
      <c r="E3010" s="243"/>
      <c r="I3010" s="235"/>
      <c r="J3010" s="244"/>
      <c r="L3010" s="182"/>
      <c r="M3010" s="235"/>
      <c r="N3010" s="246"/>
      <c r="O3010" s="246"/>
      <c r="P3010" s="247"/>
      <c r="R3010" s="248"/>
      <c r="Y3010" s="249"/>
      <c r="Z3010" s="250"/>
      <c r="AB3010" s="251"/>
      <c r="AD3010" s="251"/>
      <c r="AF3010" s="251"/>
      <c r="AI3010" s="235"/>
      <c r="AN3010" s="245"/>
      <c r="AO3010" s="245"/>
      <c r="AP3010" s="245"/>
    </row>
    <row r="3011" spans="1:42" s="167" customFormat="1" thickTop="1" thickBot="1" x14ac:dyDescent="0.25">
      <c r="A3011" s="242"/>
      <c r="B3011" s="184"/>
      <c r="C3011" s="235"/>
      <c r="D3011" s="235"/>
      <c r="E3011" s="243"/>
      <c r="I3011" s="235"/>
      <c r="J3011" s="244"/>
      <c r="L3011" s="182"/>
      <c r="M3011" s="235"/>
      <c r="N3011" s="246"/>
      <c r="O3011" s="246"/>
      <c r="P3011" s="247"/>
      <c r="R3011" s="248"/>
      <c r="Y3011" s="249"/>
      <c r="Z3011" s="250"/>
      <c r="AB3011" s="251"/>
      <c r="AD3011" s="251"/>
      <c r="AF3011" s="251"/>
      <c r="AI3011" s="235"/>
      <c r="AN3011" s="245"/>
      <c r="AO3011" s="245"/>
      <c r="AP3011" s="245"/>
    </row>
    <row r="3012" spans="1:42" s="167" customFormat="1" thickTop="1" thickBot="1" x14ac:dyDescent="0.25">
      <c r="A3012" s="242"/>
      <c r="B3012" s="184"/>
      <c r="C3012" s="235"/>
      <c r="D3012" s="235"/>
      <c r="E3012" s="243"/>
      <c r="I3012" s="235"/>
      <c r="J3012" s="244"/>
      <c r="L3012" s="182"/>
      <c r="M3012" s="235"/>
      <c r="N3012" s="246"/>
      <c r="O3012" s="246"/>
      <c r="P3012" s="247"/>
      <c r="R3012" s="248"/>
      <c r="Y3012" s="249"/>
      <c r="Z3012" s="250"/>
      <c r="AB3012" s="251"/>
      <c r="AD3012" s="251"/>
      <c r="AF3012" s="251"/>
      <c r="AI3012" s="235"/>
      <c r="AN3012" s="245"/>
      <c r="AO3012" s="245"/>
      <c r="AP3012" s="245"/>
    </row>
    <row r="3013" spans="1:42" s="167" customFormat="1" thickTop="1" thickBot="1" x14ac:dyDescent="0.25">
      <c r="A3013" s="242"/>
      <c r="B3013" s="184"/>
      <c r="C3013" s="235"/>
      <c r="D3013" s="235"/>
      <c r="E3013" s="243"/>
      <c r="I3013" s="235"/>
      <c r="J3013" s="244"/>
      <c r="L3013" s="182"/>
      <c r="M3013" s="235"/>
      <c r="N3013" s="246"/>
      <c r="O3013" s="246"/>
      <c r="P3013" s="247"/>
      <c r="R3013" s="248"/>
      <c r="Y3013" s="249"/>
      <c r="Z3013" s="250"/>
      <c r="AB3013" s="251"/>
      <c r="AD3013" s="251"/>
      <c r="AF3013" s="251"/>
      <c r="AI3013" s="235"/>
      <c r="AN3013" s="245"/>
      <c r="AO3013" s="245"/>
      <c r="AP3013" s="245"/>
    </row>
    <row r="3014" spans="1:42" s="167" customFormat="1" thickTop="1" thickBot="1" x14ac:dyDescent="0.25">
      <c r="A3014" s="242"/>
      <c r="B3014" s="184"/>
      <c r="C3014" s="235"/>
      <c r="D3014" s="235"/>
      <c r="E3014" s="243"/>
      <c r="I3014" s="235"/>
      <c r="J3014" s="244"/>
      <c r="L3014" s="182"/>
      <c r="M3014" s="235"/>
      <c r="N3014" s="246"/>
      <c r="O3014" s="246"/>
      <c r="P3014" s="247"/>
      <c r="R3014" s="248"/>
      <c r="Y3014" s="249"/>
      <c r="Z3014" s="250"/>
      <c r="AB3014" s="251"/>
      <c r="AD3014" s="251"/>
      <c r="AF3014" s="251"/>
      <c r="AI3014" s="235"/>
      <c r="AN3014" s="245"/>
      <c r="AO3014" s="245"/>
      <c r="AP3014" s="245"/>
    </row>
    <row r="3015" spans="1:42" s="167" customFormat="1" thickTop="1" thickBot="1" x14ac:dyDescent="0.25">
      <c r="A3015" s="242"/>
      <c r="B3015" s="184"/>
      <c r="C3015" s="235"/>
      <c r="D3015" s="235"/>
      <c r="E3015" s="243"/>
      <c r="I3015" s="235"/>
      <c r="J3015" s="244"/>
      <c r="L3015" s="182"/>
      <c r="M3015" s="235"/>
      <c r="N3015" s="246"/>
      <c r="O3015" s="246"/>
      <c r="P3015" s="247"/>
      <c r="R3015" s="248"/>
      <c r="Y3015" s="249"/>
      <c r="Z3015" s="250"/>
      <c r="AB3015" s="251"/>
      <c r="AD3015" s="251"/>
      <c r="AF3015" s="251"/>
      <c r="AI3015" s="235"/>
      <c r="AN3015" s="245"/>
      <c r="AO3015" s="245"/>
      <c r="AP3015" s="245"/>
    </row>
    <row r="3016" spans="1:42" s="167" customFormat="1" thickTop="1" thickBot="1" x14ac:dyDescent="0.25">
      <c r="A3016" s="242"/>
      <c r="B3016" s="184"/>
      <c r="C3016" s="235"/>
      <c r="D3016" s="235"/>
      <c r="E3016" s="243"/>
      <c r="I3016" s="235"/>
      <c r="J3016" s="244"/>
      <c r="L3016" s="182"/>
      <c r="M3016" s="235"/>
      <c r="N3016" s="246"/>
      <c r="O3016" s="246"/>
      <c r="P3016" s="247"/>
      <c r="R3016" s="248"/>
      <c r="Y3016" s="249"/>
      <c r="Z3016" s="250"/>
      <c r="AB3016" s="251"/>
      <c r="AD3016" s="251"/>
      <c r="AF3016" s="251"/>
      <c r="AI3016" s="235"/>
      <c r="AN3016" s="245"/>
      <c r="AO3016" s="245"/>
      <c r="AP3016" s="245"/>
    </row>
    <row r="3017" spans="1:42" s="167" customFormat="1" thickTop="1" thickBot="1" x14ac:dyDescent="0.25">
      <c r="A3017" s="242"/>
      <c r="B3017" s="184"/>
      <c r="C3017" s="235"/>
      <c r="D3017" s="235"/>
      <c r="E3017" s="243"/>
      <c r="I3017" s="235"/>
      <c r="J3017" s="244"/>
      <c r="L3017" s="182"/>
      <c r="M3017" s="235"/>
      <c r="N3017" s="246"/>
      <c r="O3017" s="246"/>
      <c r="P3017" s="247"/>
      <c r="R3017" s="248"/>
      <c r="Y3017" s="249"/>
      <c r="Z3017" s="250"/>
      <c r="AB3017" s="251"/>
      <c r="AD3017" s="251"/>
      <c r="AF3017" s="251"/>
      <c r="AI3017" s="235"/>
      <c r="AN3017" s="245"/>
      <c r="AO3017" s="245"/>
      <c r="AP3017" s="245"/>
    </row>
    <row r="3018" spans="1:42" s="167" customFormat="1" thickTop="1" thickBot="1" x14ac:dyDescent="0.25">
      <c r="A3018" s="242"/>
      <c r="B3018" s="184"/>
      <c r="C3018" s="235"/>
      <c r="D3018" s="235"/>
      <c r="E3018" s="243"/>
      <c r="I3018" s="235"/>
      <c r="J3018" s="244"/>
      <c r="L3018" s="182"/>
      <c r="M3018" s="235"/>
      <c r="N3018" s="246"/>
      <c r="O3018" s="246"/>
      <c r="P3018" s="247"/>
      <c r="R3018" s="248"/>
      <c r="Y3018" s="249"/>
      <c r="Z3018" s="250"/>
      <c r="AB3018" s="251"/>
      <c r="AD3018" s="251"/>
      <c r="AF3018" s="251"/>
      <c r="AI3018" s="235"/>
      <c r="AN3018" s="245"/>
      <c r="AO3018" s="245"/>
      <c r="AP3018" s="245"/>
    </row>
    <row r="3019" spans="1:42" s="167" customFormat="1" thickTop="1" thickBot="1" x14ac:dyDescent="0.25">
      <c r="A3019" s="242"/>
      <c r="B3019" s="184"/>
      <c r="C3019" s="235"/>
      <c r="D3019" s="235"/>
      <c r="E3019" s="243"/>
      <c r="I3019" s="235"/>
      <c r="J3019" s="244"/>
      <c r="L3019" s="182"/>
      <c r="M3019" s="235"/>
      <c r="N3019" s="246"/>
      <c r="O3019" s="246"/>
      <c r="P3019" s="247"/>
      <c r="R3019" s="248"/>
      <c r="Y3019" s="249"/>
      <c r="Z3019" s="250"/>
      <c r="AB3019" s="251"/>
      <c r="AD3019" s="251"/>
      <c r="AF3019" s="251"/>
      <c r="AI3019" s="235"/>
      <c r="AN3019" s="245"/>
      <c r="AO3019" s="245"/>
      <c r="AP3019" s="245"/>
    </row>
    <row r="3020" spans="1:42" s="167" customFormat="1" thickTop="1" thickBot="1" x14ac:dyDescent="0.25">
      <c r="A3020" s="242"/>
      <c r="B3020" s="184"/>
      <c r="C3020" s="235"/>
      <c r="D3020" s="235"/>
      <c r="E3020" s="243"/>
      <c r="I3020" s="235"/>
      <c r="J3020" s="244"/>
      <c r="L3020" s="182"/>
      <c r="M3020" s="235"/>
      <c r="N3020" s="246"/>
      <c r="O3020" s="246"/>
      <c r="P3020" s="247"/>
      <c r="R3020" s="248"/>
      <c r="Y3020" s="249"/>
      <c r="Z3020" s="250"/>
      <c r="AB3020" s="251"/>
      <c r="AD3020" s="251"/>
      <c r="AF3020" s="251"/>
      <c r="AI3020" s="235"/>
      <c r="AN3020" s="245"/>
      <c r="AO3020" s="245"/>
      <c r="AP3020" s="245"/>
    </row>
    <row r="3021" spans="1:42" s="167" customFormat="1" thickTop="1" thickBot="1" x14ac:dyDescent="0.25">
      <c r="A3021" s="242"/>
      <c r="B3021" s="184"/>
      <c r="C3021" s="235"/>
      <c r="D3021" s="235"/>
      <c r="E3021" s="243"/>
      <c r="I3021" s="235"/>
      <c r="J3021" s="244"/>
      <c r="L3021" s="182"/>
      <c r="M3021" s="235"/>
      <c r="N3021" s="246"/>
      <c r="O3021" s="246"/>
      <c r="P3021" s="247"/>
      <c r="R3021" s="248"/>
      <c r="Y3021" s="249"/>
      <c r="Z3021" s="250"/>
      <c r="AB3021" s="251"/>
      <c r="AD3021" s="251"/>
      <c r="AF3021" s="251"/>
      <c r="AI3021" s="235"/>
      <c r="AN3021" s="245"/>
      <c r="AO3021" s="245"/>
      <c r="AP3021" s="245"/>
    </row>
    <row r="3022" spans="1:42" s="167" customFormat="1" thickTop="1" thickBot="1" x14ac:dyDescent="0.25">
      <c r="A3022" s="242"/>
      <c r="B3022" s="184"/>
      <c r="C3022" s="235"/>
      <c r="D3022" s="235"/>
      <c r="E3022" s="243"/>
      <c r="I3022" s="235"/>
      <c r="J3022" s="244"/>
      <c r="L3022" s="182"/>
      <c r="M3022" s="235"/>
      <c r="N3022" s="246"/>
      <c r="O3022" s="246"/>
      <c r="P3022" s="247"/>
      <c r="R3022" s="248"/>
      <c r="Y3022" s="249"/>
      <c r="Z3022" s="250"/>
      <c r="AB3022" s="251"/>
      <c r="AD3022" s="251"/>
      <c r="AF3022" s="251"/>
      <c r="AI3022" s="235"/>
      <c r="AN3022" s="245"/>
      <c r="AO3022" s="245"/>
      <c r="AP3022" s="245"/>
    </row>
    <row r="3023" spans="1:42" s="167" customFormat="1" thickTop="1" thickBot="1" x14ac:dyDescent="0.25">
      <c r="A3023" s="242"/>
      <c r="B3023" s="184"/>
      <c r="C3023" s="235"/>
      <c r="D3023" s="235"/>
      <c r="E3023" s="243"/>
      <c r="I3023" s="235"/>
      <c r="J3023" s="244"/>
      <c r="L3023" s="182"/>
      <c r="M3023" s="235"/>
      <c r="N3023" s="246"/>
      <c r="O3023" s="246"/>
      <c r="P3023" s="247"/>
      <c r="R3023" s="248"/>
      <c r="Y3023" s="249"/>
      <c r="Z3023" s="250"/>
      <c r="AB3023" s="251"/>
      <c r="AD3023" s="251"/>
      <c r="AF3023" s="251"/>
      <c r="AI3023" s="235"/>
      <c r="AN3023" s="245"/>
      <c r="AO3023" s="245"/>
      <c r="AP3023" s="245"/>
    </row>
    <row r="3024" spans="1:42" s="167" customFormat="1" thickTop="1" thickBot="1" x14ac:dyDescent="0.25">
      <c r="A3024" s="242"/>
      <c r="B3024" s="184"/>
      <c r="C3024" s="235"/>
      <c r="D3024" s="235"/>
      <c r="E3024" s="243"/>
      <c r="I3024" s="235"/>
      <c r="J3024" s="244"/>
      <c r="L3024" s="182"/>
      <c r="M3024" s="235"/>
      <c r="N3024" s="246"/>
      <c r="O3024" s="246"/>
      <c r="P3024" s="247"/>
      <c r="R3024" s="248"/>
      <c r="Y3024" s="249"/>
      <c r="Z3024" s="250"/>
      <c r="AB3024" s="251"/>
      <c r="AD3024" s="251"/>
      <c r="AF3024" s="251"/>
      <c r="AI3024" s="235"/>
      <c r="AN3024" s="245"/>
      <c r="AO3024" s="245"/>
      <c r="AP3024" s="245"/>
    </row>
    <row r="3025" spans="1:42" s="167" customFormat="1" thickTop="1" thickBot="1" x14ac:dyDescent="0.25">
      <c r="A3025" s="242"/>
      <c r="B3025" s="184"/>
      <c r="C3025" s="235"/>
      <c r="D3025" s="235"/>
      <c r="E3025" s="243"/>
      <c r="I3025" s="235"/>
      <c r="J3025" s="244"/>
      <c r="L3025" s="182"/>
      <c r="M3025" s="235"/>
      <c r="N3025" s="246"/>
      <c r="O3025" s="246"/>
      <c r="P3025" s="247"/>
      <c r="R3025" s="248"/>
      <c r="Y3025" s="249"/>
      <c r="Z3025" s="250"/>
      <c r="AB3025" s="251"/>
      <c r="AD3025" s="251"/>
      <c r="AF3025" s="251"/>
      <c r="AI3025" s="235"/>
      <c r="AN3025" s="245"/>
      <c r="AO3025" s="245"/>
      <c r="AP3025" s="245"/>
    </row>
    <row r="3026" spans="1:42" s="167" customFormat="1" thickTop="1" thickBot="1" x14ac:dyDescent="0.25">
      <c r="A3026" s="242"/>
      <c r="B3026" s="184"/>
      <c r="C3026" s="235"/>
      <c r="D3026" s="235"/>
      <c r="E3026" s="243"/>
      <c r="I3026" s="235"/>
      <c r="J3026" s="244"/>
      <c r="L3026" s="182"/>
      <c r="M3026" s="235"/>
      <c r="N3026" s="246"/>
      <c r="O3026" s="246"/>
      <c r="P3026" s="247"/>
      <c r="R3026" s="248"/>
      <c r="Y3026" s="249"/>
      <c r="Z3026" s="250"/>
      <c r="AB3026" s="251"/>
      <c r="AD3026" s="251"/>
      <c r="AF3026" s="251"/>
      <c r="AI3026" s="235"/>
      <c r="AN3026" s="245"/>
      <c r="AO3026" s="245"/>
      <c r="AP3026" s="245"/>
    </row>
    <row r="3027" spans="1:42" s="167" customFormat="1" thickTop="1" thickBot="1" x14ac:dyDescent="0.25">
      <c r="A3027" s="242"/>
      <c r="B3027" s="184"/>
      <c r="C3027" s="235"/>
      <c r="D3027" s="235"/>
      <c r="E3027" s="243"/>
      <c r="I3027" s="235"/>
      <c r="J3027" s="244"/>
      <c r="L3027" s="182"/>
      <c r="M3027" s="235"/>
      <c r="N3027" s="246"/>
      <c r="O3027" s="246"/>
      <c r="P3027" s="247"/>
      <c r="R3027" s="248"/>
      <c r="Y3027" s="249"/>
      <c r="Z3027" s="250"/>
      <c r="AB3027" s="251"/>
      <c r="AD3027" s="251"/>
      <c r="AF3027" s="251"/>
      <c r="AI3027" s="235"/>
      <c r="AN3027" s="245"/>
      <c r="AO3027" s="245"/>
      <c r="AP3027" s="245"/>
    </row>
    <row r="3028" spans="1:42" s="167" customFormat="1" thickTop="1" thickBot="1" x14ac:dyDescent="0.25">
      <c r="A3028" s="242"/>
      <c r="B3028" s="184"/>
      <c r="C3028" s="235"/>
      <c r="D3028" s="235"/>
      <c r="E3028" s="243"/>
      <c r="I3028" s="235"/>
      <c r="J3028" s="244"/>
      <c r="L3028" s="182"/>
      <c r="M3028" s="235"/>
      <c r="N3028" s="246"/>
      <c r="O3028" s="246"/>
      <c r="P3028" s="247"/>
      <c r="R3028" s="248"/>
      <c r="Y3028" s="249"/>
      <c r="Z3028" s="250"/>
      <c r="AB3028" s="251"/>
      <c r="AD3028" s="251"/>
      <c r="AF3028" s="251"/>
      <c r="AI3028" s="235"/>
      <c r="AN3028" s="245"/>
      <c r="AO3028" s="245"/>
      <c r="AP3028" s="245"/>
    </row>
    <row r="3029" spans="1:42" s="167" customFormat="1" thickTop="1" thickBot="1" x14ac:dyDescent="0.25">
      <c r="A3029" s="242"/>
      <c r="B3029" s="184"/>
      <c r="C3029" s="235"/>
      <c r="D3029" s="235"/>
      <c r="E3029" s="243"/>
      <c r="I3029" s="235"/>
      <c r="J3029" s="244"/>
      <c r="L3029" s="182"/>
      <c r="M3029" s="235"/>
      <c r="N3029" s="246"/>
      <c r="O3029" s="246"/>
      <c r="P3029" s="247"/>
      <c r="R3029" s="248"/>
      <c r="Y3029" s="249"/>
      <c r="Z3029" s="250"/>
      <c r="AB3029" s="251"/>
      <c r="AD3029" s="251"/>
      <c r="AF3029" s="251"/>
      <c r="AI3029" s="235"/>
      <c r="AN3029" s="245"/>
      <c r="AO3029" s="245"/>
      <c r="AP3029" s="245"/>
    </row>
    <row r="3030" spans="1:42" s="167" customFormat="1" thickTop="1" thickBot="1" x14ac:dyDescent="0.25">
      <c r="A3030" s="242"/>
      <c r="B3030" s="184"/>
      <c r="C3030" s="235"/>
      <c r="D3030" s="235"/>
      <c r="E3030" s="243"/>
      <c r="I3030" s="235"/>
      <c r="J3030" s="244"/>
      <c r="L3030" s="182"/>
      <c r="M3030" s="235"/>
      <c r="N3030" s="246"/>
      <c r="O3030" s="246"/>
      <c r="P3030" s="247"/>
      <c r="R3030" s="248"/>
      <c r="Y3030" s="249"/>
      <c r="Z3030" s="250"/>
      <c r="AB3030" s="251"/>
      <c r="AD3030" s="251"/>
      <c r="AF3030" s="251"/>
      <c r="AI3030" s="235"/>
      <c r="AN3030" s="245"/>
      <c r="AO3030" s="245"/>
      <c r="AP3030" s="245"/>
    </row>
    <row r="3031" spans="1:42" s="167" customFormat="1" thickTop="1" thickBot="1" x14ac:dyDescent="0.25">
      <c r="A3031" s="242"/>
      <c r="B3031" s="184"/>
      <c r="C3031" s="235"/>
      <c r="D3031" s="235"/>
      <c r="E3031" s="243"/>
      <c r="I3031" s="235"/>
      <c r="J3031" s="244"/>
      <c r="L3031" s="182"/>
      <c r="M3031" s="235"/>
      <c r="N3031" s="246"/>
      <c r="O3031" s="246"/>
      <c r="P3031" s="247"/>
      <c r="R3031" s="248"/>
      <c r="Y3031" s="249"/>
      <c r="Z3031" s="250"/>
      <c r="AB3031" s="251"/>
      <c r="AD3031" s="251"/>
      <c r="AF3031" s="251"/>
      <c r="AI3031" s="235"/>
      <c r="AN3031" s="245"/>
      <c r="AO3031" s="245"/>
      <c r="AP3031" s="245"/>
    </row>
    <row r="3032" spans="1:42" s="167" customFormat="1" thickTop="1" thickBot="1" x14ac:dyDescent="0.25">
      <c r="A3032" s="242"/>
      <c r="B3032" s="184"/>
      <c r="C3032" s="235"/>
      <c r="D3032" s="235"/>
      <c r="E3032" s="243"/>
      <c r="I3032" s="235"/>
      <c r="J3032" s="244"/>
      <c r="L3032" s="182"/>
      <c r="M3032" s="235"/>
      <c r="N3032" s="246"/>
      <c r="O3032" s="246"/>
      <c r="P3032" s="247"/>
      <c r="R3032" s="248"/>
      <c r="Y3032" s="249"/>
      <c r="Z3032" s="250"/>
      <c r="AB3032" s="251"/>
      <c r="AD3032" s="251"/>
      <c r="AF3032" s="251"/>
      <c r="AI3032" s="235"/>
      <c r="AN3032" s="245"/>
      <c r="AO3032" s="245"/>
      <c r="AP3032" s="245"/>
    </row>
    <row r="3033" spans="1:42" s="167" customFormat="1" thickTop="1" thickBot="1" x14ac:dyDescent="0.25">
      <c r="A3033" s="242"/>
      <c r="B3033" s="184"/>
      <c r="C3033" s="235"/>
      <c r="D3033" s="235"/>
      <c r="E3033" s="243"/>
      <c r="I3033" s="235"/>
      <c r="J3033" s="244"/>
      <c r="L3033" s="182"/>
      <c r="M3033" s="235"/>
      <c r="N3033" s="246"/>
      <c r="O3033" s="246"/>
      <c r="P3033" s="247"/>
      <c r="R3033" s="248"/>
      <c r="Y3033" s="249"/>
      <c r="Z3033" s="250"/>
      <c r="AB3033" s="251"/>
      <c r="AD3033" s="251"/>
      <c r="AF3033" s="251"/>
      <c r="AI3033" s="235"/>
      <c r="AN3033" s="245"/>
      <c r="AO3033" s="245"/>
      <c r="AP3033" s="245"/>
    </row>
    <row r="3034" spans="1:42" s="167" customFormat="1" thickTop="1" thickBot="1" x14ac:dyDescent="0.25">
      <c r="A3034" s="242"/>
      <c r="B3034" s="184"/>
      <c r="C3034" s="235"/>
      <c r="D3034" s="235"/>
      <c r="E3034" s="243"/>
      <c r="I3034" s="235"/>
      <c r="J3034" s="244"/>
      <c r="L3034" s="182"/>
      <c r="M3034" s="235"/>
      <c r="N3034" s="246"/>
      <c r="O3034" s="246"/>
      <c r="P3034" s="247"/>
      <c r="R3034" s="248"/>
      <c r="Y3034" s="249"/>
      <c r="Z3034" s="250"/>
      <c r="AB3034" s="251"/>
      <c r="AD3034" s="251"/>
      <c r="AF3034" s="251"/>
      <c r="AI3034" s="235"/>
      <c r="AN3034" s="245"/>
      <c r="AO3034" s="245"/>
      <c r="AP3034" s="245"/>
    </row>
    <row r="3035" spans="1:42" s="167" customFormat="1" thickTop="1" thickBot="1" x14ac:dyDescent="0.25">
      <c r="A3035" s="242"/>
      <c r="B3035" s="184"/>
      <c r="C3035" s="235"/>
      <c r="D3035" s="235"/>
      <c r="E3035" s="243"/>
      <c r="I3035" s="235"/>
      <c r="J3035" s="244"/>
      <c r="L3035" s="182"/>
      <c r="M3035" s="235"/>
      <c r="N3035" s="246"/>
      <c r="O3035" s="246"/>
      <c r="P3035" s="247"/>
      <c r="R3035" s="248"/>
      <c r="Y3035" s="249"/>
      <c r="Z3035" s="250"/>
      <c r="AB3035" s="251"/>
      <c r="AD3035" s="251"/>
      <c r="AF3035" s="251"/>
      <c r="AI3035" s="235"/>
      <c r="AN3035" s="245"/>
      <c r="AO3035" s="245"/>
      <c r="AP3035" s="245"/>
    </row>
    <row r="3036" spans="1:42" s="167" customFormat="1" thickTop="1" thickBot="1" x14ac:dyDescent="0.25">
      <c r="A3036" s="242"/>
      <c r="B3036" s="184"/>
      <c r="C3036" s="235"/>
      <c r="D3036" s="235"/>
      <c r="E3036" s="243"/>
      <c r="I3036" s="235"/>
      <c r="J3036" s="244"/>
      <c r="L3036" s="182"/>
      <c r="M3036" s="235"/>
      <c r="N3036" s="246"/>
      <c r="O3036" s="246"/>
      <c r="P3036" s="247"/>
      <c r="R3036" s="248"/>
      <c r="Y3036" s="249"/>
      <c r="Z3036" s="250"/>
      <c r="AB3036" s="251"/>
      <c r="AD3036" s="251"/>
      <c r="AF3036" s="251"/>
      <c r="AI3036" s="235"/>
      <c r="AN3036" s="245"/>
      <c r="AO3036" s="245"/>
      <c r="AP3036" s="245"/>
    </row>
    <row r="3037" spans="1:42" s="167" customFormat="1" thickTop="1" thickBot="1" x14ac:dyDescent="0.25">
      <c r="A3037" s="242"/>
      <c r="B3037" s="184"/>
      <c r="C3037" s="235"/>
      <c r="D3037" s="235"/>
      <c r="E3037" s="243"/>
      <c r="I3037" s="235"/>
      <c r="J3037" s="244"/>
      <c r="L3037" s="182"/>
      <c r="M3037" s="235"/>
      <c r="N3037" s="246"/>
      <c r="O3037" s="246"/>
      <c r="P3037" s="247"/>
      <c r="R3037" s="248"/>
      <c r="Y3037" s="249"/>
      <c r="Z3037" s="250"/>
      <c r="AB3037" s="251"/>
      <c r="AD3037" s="251"/>
      <c r="AF3037" s="251"/>
      <c r="AI3037" s="235"/>
      <c r="AN3037" s="245"/>
      <c r="AO3037" s="245"/>
      <c r="AP3037" s="245"/>
    </row>
    <row r="3038" spans="1:42" s="167" customFormat="1" thickTop="1" thickBot="1" x14ac:dyDescent="0.25">
      <c r="A3038" s="242"/>
      <c r="B3038" s="184"/>
      <c r="C3038" s="235"/>
      <c r="D3038" s="235"/>
      <c r="E3038" s="243"/>
      <c r="I3038" s="235"/>
      <c r="J3038" s="244"/>
      <c r="L3038" s="182"/>
      <c r="M3038" s="235"/>
      <c r="N3038" s="246"/>
      <c r="O3038" s="246"/>
      <c r="P3038" s="247"/>
      <c r="R3038" s="248"/>
      <c r="Y3038" s="249"/>
      <c r="Z3038" s="250"/>
      <c r="AB3038" s="251"/>
      <c r="AD3038" s="251"/>
      <c r="AF3038" s="251"/>
      <c r="AI3038" s="235"/>
      <c r="AN3038" s="245"/>
      <c r="AO3038" s="245"/>
      <c r="AP3038" s="245"/>
    </row>
    <row r="3039" spans="1:42" s="167" customFormat="1" thickTop="1" thickBot="1" x14ac:dyDescent="0.25">
      <c r="A3039" s="242"/>
      <c r="B3039" s="184"/>
      <c r="C3039" s="235"/>
      <c r="D3039" s="235"/>
      <c r="E3039" s="243"/>
      <c r="I3039" s="235"/>
      <c r="J3039" s="244"/>
      <c r="L3039" s="182"/>
      <c r="M3039" s="235"/>
      <c r="N3039" s="246"/>
      <c r="O3039" s="246"/>
      <c r="P3039" s="247"/>
      <c r="R3039" s="248"/>
      <c r="Y3039" s="249"/>
      <c r="Z3039" s="250"/>
      <c r="AB3039" s="251"/>
      <c r="AD3039" s="251"/>
      <c r="AF3039" s="251"/>
      <c r="AI3039" s="235"/>
      <c r="AN3039" s="245"/>
      <c r="AO3039" s="245"/>
      <c r="AP3039" s="245"/>
    </row>
    <row r="3040" spans="1:42" s="167" customFormat="1" thickTop="1" thickBot="1" x14ac:dyDescent="0.25">
      <c r="A3040" s="242"/>
      <c r="B3040" s="184"/>
      <c r="C3040" s="235"/>
      <c r="D3040" s="235"/>
      <c r="E3040" s="243"/>
      <c r="I3040" s="235"/>
      <c r="J3040" s="244"/>
      <c r="L3040" s="182"/>
      <c r="M3040" s="235"/>
      <c r="N3040" s="246"/>
      <c r="O3040" s="246"/>
      <c r="P3040" s="247"/>
      <c r="R3040" s="248"/>
      <c r="Y3040" s="249"/>
      <c r="Z3040" s="250"/>
      <c r="AB3040" s="251"/>
      <c r="AD3040" s="251"/>
      <c r="AF3040" s="251"/>
      <c r="AI3040" s="235"/>
      <c r="AN3040" s="245"/>
      <c r="AO3040" s="245"/>
      <c r="AP3040" s="245"/>
    </row>
    <row r="3041" spans="1:42" s="167" customFormat="1" thickTop="1" thickBot="1" x14ac:dyDescent="0.25">
      <c r="A3041" s="242"/>
      <c r="B3041" s="184"/>
      <c r="C3041" s="235"/>
      <c r="D3041" s="235"/>
      <c r="E3041" s="243"/>
      <c r="I3041" s="235"/>
      <c r="J3041" s="244"/>
      <c r="L3041" s="182"/>
      <c r="M3041" s="235"/>
      <c r="N3041" s="246"/>
      <c r="O3041" s="246"/>
      <c r="P3041" s="247"/>
      <c r="R3041" s="248"/>
      <c r="Y3041" s="249"/>
      <c r="Z3041" s="250"/>
      <c r="AB3041" s="251"/>
      <c r="AD3041" s="251"/>
      <c r="AF3041" s="251"/>
      <c r="AI3041" s="235"/>
      <c r="AN3041" s="245"/>
      <c r="AO3041" s="245"/>
      <c r="AP3041" s="245"/>
    </row>
    <row r="3042" spans="1:42" s="167" customFormat="1" thickTop="1" thickBot="1" x14ac:dyDescent="0.25">
      <c r="A3042" s="242"/>
      <c r="B3042" s="184"/>
      <c r="C3042" s="235"/>
      <c r="D3042" s="235"/>
      <c r="E3042" s="243"/>
      <c r="I3042" s="235"/>
      <c r="J3042" s="244"/>
      <c r="L3042" s="182"/>
      <c r="M3042" s="235"/>
      <c r="N3042" s="246"/>
      <c r="O3042" s="246"/>
      <c r="P3042" s="247"/>
      <c r="R3042" s="248"/>
      <c r="Y3042" s="249"/>
      <c r="Z3042" s="250"/>
      <c r="AB3042" s="251"/>
      <c r="AD3042" s="251"/>
      <c r="AF3042" s="251"/>
      <c r="AI3042" s="235"/>
      <c r="AN3042" s="245"/>
      <c r="AO3042" s="245"/>
      <c r="AP3042" s="245"/>
    </row>
    <row r="3043" spans="1:42" s="167" customFormat="1" thickTop="1" thickBot="1" x14ac:dyDescent="0.25">
      <c r="A3043" s="242"/>
      <c r="B3043" s="184"/>
      <c r="C3043" s="235"/>
      <c r="D3043" s="235"/>
      <c r="E3043" s="243"/>
      <c r="I3043" s="235"/>
      <c r="J3043" s="244"/>
      <c r="L3043" s="182"/>
      <c r="M3043" s="235"/>
      <c r="N3043" s="246"/>
      <c r="O3043" s="246"/>
      <c r="P3043" s="247"/>
      <c r="R3043" s="248"/>
      <c r="Y3043" s="249"/>
      <c r="Z3043" s="250"/>
      <c r="AB3043" s="251"/>
      <c r="AD3043" s="251"/>
      <c r="AF3043" s="251"/>
      <c r="AI3043" s="235"/>
      <c r="AN3043" s="245"/>
      <c r="AO3043" s="245"/>
      <c r="AP3043" s="245"/>
    </row>
    <row r="3044" spans="1:42" s="167" customFormat="1" thickTop="1" thickBot="1" x14ac:dyDescent="0.25">
      <c r="A3044" s="242"/>
      <c r="B3044" s="184"/>
      <c r="C3044" s="235"/>
      <c r="D3044" s="235"/>
      <c r="E3044" s="243"/>
      <c r="I3044" s="235"/>
      <c r="J3044" s="244"/>
      <c r="L3044" s="182"/>
      <c r="M3044" s="235"/>
      <c r="N3044" s="246"/>
      <c r="O3044" s="246"/>
      <c r="P3044" s="247"/>
      <c r="R3044" s="248"/>
      <c r="Y3044" s="249"/>
      <c r="Z3044" s="250"/>
      <c r="AB3044" s="251"/>
      <c r="AD3044" s="251"/>
      <c r="AF3044" s="251"/>
      <c r="AI3044" s="235"/>
      <c r="AN3044" s="245"/>
      <c r="AO3044" s="245"/>
      <c r="AP3044" s="245"/>
    </row>
    <row r="3045" spans="1:42" s="167" customFormat="1" thickTop="1" thickBot="1" x14ac:dyDescent="0.25">
      <c r="A3045" s="242"/>
      <c r="B3045" s="184"/>
      <c r="C3045" s="235"/>
      <c r="D3045" s="235"/>
      <c r="E3045" s="243"/>
      <c r="I3045" s="235"/>
      <c r="J3045" s="244"/>
      <c r="L3045" s="182"/>
      <c r="M3045" s="235"/>
      <c r="N3045" s="246"/>
      <c r="O3045" s="246"/>
      <c r="P3045" s="247"/>
      <c r="R3045" s="248"/>
      <c r="Y3045" s="249"/>
      <c r="Z3045" s="250"/>
      <c r="AB3045" s="251"/>
      <c r="AD3045" s="251"/>
      <c r="AF3045" s="251"/>
      <c r="AI3045" s="235"/>
      <c r="AN3045" s="245"/>
      <c r="AO3045" s="245"/>
      <c r="AP3045" s="245"/>
    </row>
    <row r="3046" spans="1:42" s="167" customFormat="1" thickTop="1" thickBot="1" x14ac:dyDescent="0.25">
      <c r="A3046" s="242"/>
      <c r="B3046" s="184"/>
      <c r="C3046" s="235"/>
      <c r="D3046" s="235"/>
      <c r="E3046" s="243"/>
      <c r="I3046" s="235"/>
      <c r="J3046" s="244"/>
      <c r="L3046" s="182"/>
      <c r="M3046" s="235"/>
      <c r="N3046" s="246"/>
      <c r="O3046" s="246"/>
      <c r="P3046" s="247"/>
      <c r="R3046" s="248"/>
      <c r="Y3046" s="249"/>
      <c r="Z3046" s="250"/>
      <c r="AB3046" s="251"/>
      <c r="AD3046" s="251"/>
      <c r="AF3046" s="251"/>
      <c r="AI3046" s="235"/>
      <c r="AN3046" s="245"/>
      <c r="AO3046" s="245"/>
      <c r="AP3046" s="245"/>
    </row>
    <row r="3047" spans="1:42" s="167" customFormat="1" thickTop="1" thickBot="1" x14ac:dyDescent="0.25">
      <c r="A3047" s="242"/>
      <c r="B3047" s="184"/>
      <c r="C3047" s="235"/>
      <c r="D3047" s="235"/>
      <c r="E3047" s="243"/>
      <c r="I3047" s="235"/>
      <c r="J3047" s="244"/>
      <c r="L3047" s="182"/>
      <c r="M3047" s="235"/>
      <c r="N3047" s="246"/>
      <c r="O3047" s="246"/>
      <c r="P3047" s="247"/>
      <c r="R3047" s="248"/>
      <c r="Y3047" s="249"/>
      <c r="Z3047" s="250"/>
      <c r="AB3047" s="251"/>
      <c r="AD3047" s="251"/>
      <c r="AF3047" s="251"/>
      <c r="AI3047" s="235"/>
      <c r="AN3047" s="245"/>
      <c r="AO3047" s="245"/>
      <c r="AP3047" s="245"/>
    </row>
    <row r="3048" spans="1:42" s="167" customFormat="1" thickTop="1" thickBot="1" x14ac:dyDescent="0.25">
      <c r="A3048" s="242"/>
      <c r="B3048" s="184"/>
      <c r="C3048" s="235"/>
      <c r="D3048" s="235"/>
      <c r="E3048" s="243"/>
      <c r="I3048" s="235"/>
      <c r="J3048" s="244"/>
      <c r="L3048" s="182"/>
      <c r="M3048" s="235"/>
      <c r="N3048" s="246"/>
      <c r="O3048" s="246"/>
      <c r="P3048" s="247"/>
      <c r="R3048" s="248"/>
      <c r="Y3048" s="249"/>
      <c r="Z3048" s="250"/>
      <c r="AB3048" s="251"/>
      <c r="AD3048" s="251"/>
      <c r="AF3048" s="251"/>
      <c r="AI3048" s="235"/>
      <c r="AN3048" s="245"/>
      <c r="AO3048" s="245"/>
      <c r="AP3048" s="245"/>
    </row>
    <row r="3049" spans="1:42" s="167" customFormat="1" thickTop="1" thickBot="1" x14ac:dyDescent="0.25">
      <c r="A3049" s="242"/>
      <c r="B3049" s="184"/>
      <c r="C3049" s="235"/>
      <c r="D3049" s="235"/>
      <c r="E3049" s="243"/>
      <c r="I3049" s="235"/>
      <c r="J3049" s="244"/>
      <c r="L3049" s="182"/>
      <c r="M3049" s="235"/>
      <c r="N3049" s="246"/>
      <c r="O3049" s="246"/>
      <c r="P3049" s="247"/>
      <c r="R3049" s="248"/>
      <c r="Y3049" s="249"/>
      <c r="Z3049" s="250"/>
      <c r="AB3049" s="251"/>
      <c r="AD3049" s="251"/>
      <c r="AF3049" s="251"/>
      <c r="AI3049" s="235"/>
      <c r="AN3049" s="245"/>
      <c r="AO3049" s="245"/>
      <c r="AP3049" s="245"/>
    </row>
    <row r="3050" spans="1:42" s="167" customFormat="1" thickTop="1" thickBot="1" x14ac:dyDescent="0.25">
      <c r="A3050" s="242"/>
      <c r="B3050" s="184"/>
      <c r="C3050" s="235"/>
      <c r="D3050" s="235"/>
      <c r="E3050" s="243"/>
      <c r="I3050" s="235"/>
      <c r="J3050" s="244"/>
      <c r="L3050" s="182"/>
      <c r="M3050" s="235"/>
      <c r="N3050" s="246"/>
      <c r="O3050" s="246"/>
      <c r="P3050" s="247"/>
      <c r="R3050" s="248"/>
      <c r="Y3050" s="249"/>
      <c r="Z3050" s="250"/>
      <c r="AB3050" s="251"/>
      <c r="AD3050" s="251"/>
      <c r="AF3050" s="251"/>
      <c r="AI3050" s="235"/>
      <c r="AN3050" s="245"/>
      <c r="AO3050" s="245"/>
      <c r="AP3050" s="245"/>
    </row>
    <row r="3051" spans="1:42" s="167" customFormat="1" thickTop="1" thickBot="1" x14ac:dyDescent="0.25">
      <c r="A3051" s="242"/>
      <c r="B3051" s="184"/>
      <c r="C3051" s="235"/>
      <c r="D3051" s="235"/>
      <c r="E3051" s="243"/>
      <c r="I3051" s="235"/>
      <c r="J3051" s="244"/>
      <c r="L3051" s="182"/>
      <c r="M3051" s="235"/>
      <c r="N3051" s="246"/>
      <c r="O3051" s="246"/>
      <c r="P3051" s="247"/>
      <c r="R3051" s="248"/>
      <c r="Y3051" s="249"/>
      <c r="Z3051" s="250"/>
      <c r="AB3051" s="251"/>
      <c r="AD3051" s="251"/>
      <c r="AF3051" s="251"/>
      <c r="AI3051" s="235"/>
      <c r="AN3051" s="245"/>
      <c r="AO3051" s="245"/>
      <c r="AP3051" s="245"/>
    </row>
    <row r="3052" spans="1:42" s="167" customFormat="1" thickTop="1" thickBot="1" x14ac:dyDescent="0.25">
      <c r="A3052" s="242"/>
      <c r="B3052" s="184"/>
      <c r="C3052" s="235"/>
      <c r="D3052" s="235"/>
      <c r="E3052" s="243"/>
      <c r="I3052" s="235"/>
      <c r="J3052" s="244"/>
      <c r="L3052" s="182"/>
      <c r="M3052" s="235"/>
      <c r="N3052" s="246"/>
      <c r="O3052" s="246"/>
      <c r="P3052" s="247"/>
      <c r="R3052" s="248"/>
      <c r="Y3052" s="249"/>
      <c r="Z3052" s="250"/>
      <c r="AB3052" s="251"/>
      <c r="AD3052" s="251"/>
      <c r="AF3052" s="251"/>
      <c r="AI3052" s="235"/>
      <c r="AN3052" s="245"/>
      <c r="AO3052" s="245"/>
      <c r="AP3052" s="245"/>
    </row>
    <row r="3053" spans="1:42" s="167" customFormat="1" thickTop="1" thickBot="1" x14ac:dyDescent="0.25">
      <c r="A3053" s="242"/>
      <c r="B3053" s="184"/>
      <c r="C3053" s="235"/>
      <c r="D3053" s="235"/>
      <c r="E3053" s="243"/>
      <c r="I3053" s="235"/>
      <c r="J3053" s="244"/>
      <c r="L3053" s="182"/>
      <c r="M3053" s="235"/>
      <c r="N3053" s="246"/>
      <c r="O3053" s="246"/>
      <c r="P3053" s="247"/>
      <c r="R3053" s="248"/>
      <c r="Y3053" s="249"/>
      <c r="Z3053" s="250"/>
      <c r="AB3053" s="251"/>
      <c r="AD3053" s="251"/>
      <c r="AF3053" s="251"/>
      <c r="AI3053" s="235"/>
      <c r="AN3053" s="245"/>
      <c r="AO3053" s="245"/>
      <c r="AP3053" s="245"/>
    </row>
    <row r="3054" spans="1:42" s="167" customFormat="1" thickTop="1" thickBot="1" x14ac:dyDescent="0.25">
      <c r="A3054" s="242"/>
      <c r="B3054" s="184"/>
      <c r="C3054" s="235"/>
      <c r="D3054" s="235"/>
      <c r="E3054" s="243"/>
      <c r="I3054" s="235"/>
      <c r="J3054" s="244"/>
      <c r="L3054" s="182"/>
      <c r="M3054" s="235"/>
      <c r="N3054" s="246"/>
      <c r="O3054" s="246"/>
      <c r="P3054" s="247"/>
      <c r="R3054" s="248"/>
      <c r="Y3054" s="249"/>
      <c r="Z3054" s="250"/>
      <c r="AB3054" s="251"/>
      <c r="AD3054" s="251"/>
      <c r="AF3054" s="251"/>
      <c r="AI3054" s="235"/>
      <c r="AN3054" s="245"/>
      <c r="AO3054" s="245"/>
      <c r="AP3054" s="245"/>
    </row>
    <row r="3055" spans="1:42" s="167" customFormat="1" thickTop="1" thickBot="1" x14ac:dyDescent="0.25">
      <c r="A3055" s="242"/>
      <c r="B3055" s="184"/>
      <c r="C3055" s="235"/>
      <c r="D3055" s="235"/>
      <c r="E3055" s="243"/>
      <c r="I3055" s="235"/>
      <c r="J3055" s="244"/>
      <c r="L3055" s="182"/>
      <c r="M3055" s="235"/>
      <c r="N3055" s="246"/>
      <c r="O3055" s="246"/>
      <c r="P3055" s="247"/>
      <c r="R3055" s="248"/>
      <c r="Y3055" s="249"/>
      <c r="Z3055" s="250"/>
      <c r="AB3055" s="251"/>
      <c r="AD3055" s="251"/>
      <c r="AF3055" s="251"/>
      <c r="AI3055" s="235"/>
      <c r="AN3055" s="245"/>
      <c r="AO3055" s="245"/>
      <c r="AP3055" s="245"/>
    </row>
    <row r="3056" spans="1:42" s="167" customFormat="1" thickTop="1" thickBot="1" x14ac:dyDescent="0.25">
      <c r="A3056" s="242"/>
      <c r="B3056" s="184"/>
      <c r="C3056" s="235"/>
      <c r="D3056" s="235"/>
      <c r="E3056" s="243"/>
      <c r="I3056" s="235"/>
      <c r="J3056" s="244"/>
      <c r="L3056" s="182"/>
      <c r="M3056" s="235"/>
      <c r="N3056" s="246"/>
      <c r="O3056" s="246"/>
      <c r="P3056" s="247"/>
      <c r="R3056" s="248"/>
      <c r="Y3056" s="249"/>
      <c r="Z3056" s="250"/>
      <c r="AB3056" s="251"/>
      <c r="AD3056" s="251"/>
      <c r="AF3056" s="251"/>
      <c r="AI3056" s="235"/>
      <c r="AN3056" s="245"/>
      <c r="AO3056" s="245"/>
      <c r="AP3056" s="245"/>
    </row>
    <row r="3057" spans="1:42" s="167" customFormat="1" thickTop="1" thickBot="1" x14ac:dyDescent="0.25">
      <c r="A3057" s="242"/>
      <c r="B3057" s="184"/>
      <c r="C3057" s="235"/>
      <c r="D3057" s="235"/>
      <c r="E3057" s="243"/>
      <c r="I3057" s="235"/>
      <c r="J3057" s="244"/>
      <c r="L3057" s="182"/>
      <c r="M3057" s="235"/>
      <c r="N3057" s="246"/>
      <c r="O3057" s="246"/>
      <c r="P3057" s="247"/>
      <c r="R3057" s="248"/>
      <c r="Y3057" s="249"/>
      <c r="Z3057" s="250"/>
      <c r="AB3057" s="251"/>
      <c r="AD3057" s="251"/>
      <c r="AF3057" s="251"/>
      <c r="AI3057" s="235"/>
      <c r="AN3057" s="245"/>
      <c r="AO3057" s="245"/>
      <c r="AP3057" s="245"/>
    </row>
    <row r="3058" spans="1:42" s="167" customFormat="1" thickTop="1" thickBot="1" x14ac:dyDescent="0.25">
      <c r="A3058" s="242"/>
      <c r="B3058" s="184"/>
      <c r="C3058" s="235"/>
      <c r="D3058" s="235"/>
      <c r="E3058" s="243"/>
      <c r="I3058" s="235"/>
      <c r="J3058" s="244"/>
      <c r="L3058" s="182"/>
      <c r="M3058" s="235"/>
      <c r="N3058" s="246"/>
      <c r="O3058" s="246"/>
      <c r="P3058" s="247"/>
      <c r="R3058" s="248"/>
      <c r="Y3058" s="249"/>
      <c r="Z3058" s="250"/>
      <c r="AB3058" s="251"/>
      <c r="AD3058" s="251"/>
      <c r="AF3058" s="251"/>
      <c r="AI3058" s="235"/>
      <c r="AN3058" s="245"/>
      <c r="AO3058" s="245"/>
      <c r="AP3058" s="245"/>
    </row>
    <row r="3059" spans="1:42" s="167" customFormat="1" thickTop="1" thickBot="1" x14ac:dyDescent="0.25">
      <c r="A3059" s="242"/>
      <c r="B3059" s="184"/>
      <c r="C3059" s="235"/>
      <c r="D3059" s="235"/>
      <c r="E3059" s="243"/>
      <c r="I3059" s="235"/>
      <c r="J3059" s="244"/>
      <c r="L3059" s="182"/>
      <c r="M3059" s="235"/>
      <c r="N3059" s="246"/>
      <c r="O3059" s="246"/>
      <c r="P3059" s="247"/>
      <c r="R3059" s="248"/>
      <c r="Y3059" s="249"/>
      <c r="Z3059" s="250"/>
      <c r="AB3059" s="251"/>
      <c r="AD3059" s="251"/>
      <c r="AF3059" s="251"/>
      <c r="AI3059" s="235"/>
      <c r="AN3059" s="245"/>
      <c r="AO3059" s="245"/>
      <c r="AP3059" s="245"/>
    </row>
    <row r="3060" spans="1:42" s="167" customFormat="1" thickTop="1" thickBot="1" x14ac:dyDescent="0.25">
      <c r="A3060" s="242"/>
      <c r="B3060" s="184"/>
      <c r="C3060" s="235"/>
      <c r="D3060" s="235"/>
      <c r="E3060" s="243"/>
      <c r="I3060" s="235"/>
      <c r="J3060" s="244"/>
      <c r="L3060" s="182"/>
      <c r="M3060" s="235"/>
      <c r="N3060" s="246"/>
      <c r="O3060" s="246"/>
      <c r="P3060" s="247"/>
      <c r="R3060" s="248"/>
      <c r="Y3060" s="249"/>
      <c r="Z3060" s="250"/>
      <c r="AB3060" s="251"/>
      <c r="AD3060" s="251"/>
      <c r="AF3060" s="251"/>
      <c r="AI3060" s="235"/>
      <c r="AN3060" s="245"/>
      <c r="AO3060" s="245"/>
      <c r="AP3060" s="245"/>
    </row>
    <row r="3061" spans="1:42" s="167" customFormat="1" thickTop="1" thickBot="1" x14ac:dyDescent="0.25">
      <c r="A3061" s="242"/>
      <c r="B3061" s="184"/>
      <c r="C3061" s="235"/>
      <c r="D3061" s="235"/>
      <c r="E3061" s="243"/>
      <c r="I3061" s="235"/>
      <c r="J3061" s="244"/>
      <c r="L3061" s="182"/>
      <c r="M3061" s="235"/>
      <c r="N3061" s="246"/>
      <c r="O3061" s="246"/>
      <c r="P3061" s="247"/>
      <c r="R3061" s="248"/>
      <c r="Y3061" s="249"/>
      <c r="Z3061" s="250"/>
      <c r="AB3061" s="251"/>
      <c r="AD3061" s="251"/>
      <c r="AF3061" s="251"/>
      <c r="AI3061" s="235"/>
      <c r="AN3061" s="245"/>
      <c r="AO3061" s="245"/>
      <c r="AP3061" s="245"/>
    </row>
    <row r="3062" spans="1:42" s="167" customFormat="1" thickTop="1" thickBot="1" x14ac:dyDescent="0.25">
      <c r="A3062" s="242"/>
      <c r="B3062" s="184"/>
      <c r="C3062" s="235"/>
      <c r="D3062" s="235"/>
      <c r="E3062" s="243"/>
      <c r="I3062" s="235"/>
      <c r="J3062" s="244"/>
      <c r="L3062" s="182"/>
      <c r="M3062" s="235"/>
      <c r="N3062" s="246"/>
      <c r="O3062" s="246"/>
      <c r="P3062" s="247"/>
      <c r="R3062" s="248"/>
      <c r="Y3062" s="249"/>
      <c r="Z3062" s="250"/>
      <c r="AB3062" s="251"/>
      <c r="AD3062" s="251"/>
      <c r="AF3062" s="251"/>
      <c r="AI3062" s="235"/>
      <c r="AN3062" s="245"/>
      <c r="AO3062" s="245"/>
      <c r="AP3062" s="245"/>
    </row>
    <row r="3063" spans="1:42" s="167" customFormat="1" thickTop="1" thickBot="1" x14ac:dyDescent="0.25">
      <c r="A3063" s="242"/>
      <c r="B3063" s="184"/>
      <c r="C3063" s="235"/>
      <c r="D3063" s="235"/>
      <c r="E3063" s="243"/>
      <c r="I3063" s="235"/>
      <c r="J3063" s="244"/>
      <c r="L3063" s="182"/>
      <c r="M3063" s="235"/>
      <c r="N3063" s="246"/>
      <c r="O3063" s="246"/>
      <c r="P3063" s="247"/>
      <c r="R3063" s="248"/>
      <c r="Y3063" s="249"/>
      <c r="Z3063" s="250"/>
      <c r="AB3063" s="251"/>
      <c r="AD3063" s="251"/>
      <c r="AF3063" s="251"/>
      <c r="AI3063" s="235"/>
      <c r="AN3063" s="245"/>
      <c r="AO3063" s="245"/>
      <c r="AP3063" s="245"/>
    </row>
    <row r="3064" spans="1:42" s="167" customFormat="1" thickTop="1" thickBot="1" x14ac:dyDescent="0.25">
      <c r="A3064" s="242"/>
      <c r="B3064" s="184"/>
      <c r="C3064" s="235"/>
      <c r="D3064" s="235"/>
      <c r="E3064" s="243"/>
      <c r="I3064" s="235"/>
      <c r="J3064" s="244"/>
      <c r="L3064" s="182"/>
      <c r="M3064" s="235"/>
      <c r="N3064" s="246"/>
      <c r="O3064" s="246"/>
      <c r="P3064" s="247"/>
      <c r="R3064" s="248"/>
      <c r="Y3064" s="249"/>
      <c r="Z3064" s="250"/>
      <c r="AB3064" s="251"/>
      <c r="AD3064" s="251"/>
      <c r="AF3064" s="251"/>
      <c r="AI3064" s="235"/>
      <c r="AN3064" s="245"/>
      <c r="AO3064" s="245"/>
      <c r="AP3064" s="245"/>
    </row>
    <row r="3065" spans="1:42" s="167" customFormat="1" thickTop="1" thickBot="1" x14ac:dyDescent="0.25">
      <c r="A3065" s="242"/>
      <c r="B3065" s="184"/>
      <c r="C3065" s="235"/>
      <c r="D3065" s="235"/>
      <c r="E3065" s="243"/>
      <c r="I3065" s="235"/>
      <c r="J3065" s="244"/>
      <c r="L3065" s="182"/>
      <c r="M3065" s="235"/>
      <c r="N3065" s="246"/>
      <c r="O3065" s="246"/>
      <c r="P3065" s="247"/>
      <c r="R3065" s="248"/>
      <c r="Y3065" s="249"/>
      <c r="Z3065" s="250"/>
      <c r="AB3065" s="251"/>
      <c r="AD3065" s="251"/>
      <c r="AF3065" s="251"/>
      <c r="AI3065" s="235"/>
      <c r="AN3065" s="245"/>
      <c r="AO3065" s="245"/>
      <c r="AP3065" s="245"/>
    </row>
    <row r="3066" spans="1:42" s="167" customFormat="1" thickTop="1" thickBot="1" x14ac:dyDescent="0.25">
      <c r="A3066" s="242"/>
      <c r="B3066" s="184"/>
      <c r="C3066" s="235"/>
      <c r="D3066" s="235"/>
      <c r="E3066" s="243"/>
      <c r="I3066" s="235"/>
      <c r="J3066" s="244"/>
      <c r="L3066" s="182"/>
      <c r="M3066" s="235"/>
      <c r="N3066" s="246"/>
      <c r="O3066" s="246"/>
      <c r="P3066" s="247"/>
      <c r="R3066" s="248"/>
      <c r="Y3066" s="249"/>
      <c r="Z3066" s="250"/>
      <c r="AB3066" s="251"/>
      <c r="AD3066" s="251"/>
      <c r="AF3066" s="251"/>
      <c r="AI3066" s="235"/>
      <c r="AN3066" s="245"/>
      <c r="AO3066" s="245"/>
      <c r="AP3066" s="245"/>
    </row>
    <row r="3067" spans="1:42" s="167" customFormat="1" thickTop="1" thickBot="1" x14ac:dyDescent="0.25">
      <c r="A3067" s="242"/>
      <c r="B3067" s="184"/>
      <c r="C3067" s="235"/>
      <c r="D3067" s="235"/>
      <c r="E3067" s="243"/>
      <c r="I3067" s="235"/>
      <c r="J3067" s="244"/>
      <c r="L3067" s="182"/>
      <c r="M3067" s="235"/>
      <c r="N3067" s="246"/>
      <c r="O3067" s="246"/>
      <c r="P3067" s="247"/>
      <c r="R3067" s="248"/>
      <c r="Y3067" s="249"/>
      <c r="Z3067" s="250"/>
      <c r="AB3067" s="251"/>
      <c r="AD3067" s="251"/>
      <c r="AF3067" s="251"/>
      <c r="AI3067" s="235"/>
      <c r="AN3067" s="245"/>
      <c r="AO3067" s="245"/>
      <c r="AP3067" s="245"/>
    </row>
    <row r="3068" spans="1:42" s="167" customFormat="1" thickTop="1" thickBot="1" x14ac:dyDescent="0.25">
      <c r="A3068" s="242"/>
      <c r="B3068" s="184"/>
      <c r="C3068" s="235"/>
      <c r="D3068" s="235"/>
      <c r="E3068" s="243"/>
      <c r="I3068" s="235"/>
      <c r="J3068" s="244"/>
      <c r="L3068" s="182"/>
      <c r="M3068" s="235"/>
      <c r="N3068" s="246"/>
      <c r="O3068" s="246"/>
      <c r="P3068" s="247"/>
      <c r="R3068" s="248"/>
      <c r="Y3068" s="249"/>
      <c r="Z3068" s="250"/>
      <c r="AB3068" s="251"/>
      <c r="AD3068" s="251"/>
      <c r="AF3068" s="251"/>
      <c r="AI3068" s="235"/>
      <c r="AN3068" s="245"/>
      <c r="AO3068" s="245"/>
      <c r="AP3068" s="245"/>
    </row>
    <row r="3069" spans="1:42" s="167" customFormat="1" thickTop="1" thickBot="1" x14ac:dyDescent="0.25">
      <c r="A3069" s="242"/>
      <c r="B3069" s="184"/>
      <c r="C3069" s="235"/>
      <c r="D3069" s="235"/>
      <c r="E3069" s="243"/>
      <c r="I3069" s="235"/>
      <c r="J3069" s="244"/>
      <c r="L3069" s="182"/>
      <c r="M3069" s="235"/>
      <c r="N3069" s="246"/>
      <c r="O3069" s="246"/>
      <c r="P3069" s="247"/>
      <c r="R3069" s="248"/>
      <c r="Y3069" s="249"/>
      <c r="Z3069" s="250"/>
      <c r="AB3069" s="251"/>
      <c r="AD3069" s="251"/>
      <c r="AF3069" s="251"/>
      <c r="AI3069" s="235"/>
      <c r="AN3069" s="245"/>
      <c r="AO3069" s="245"/>
      <c r="AP3069" s="245"/>
    </row>
    <row r="3070" spans="1:42" s="167" customFormat="1" thickTop="1" thickBot="1" x14ac:dyDescent="0.25">
      <c r="A3070" s="242"/>
      <c r="B3070" s="184"/>
      <c r="C3070" s="235"/>
      <c r="D3070" s="235"/>
      <c r="E3070" s="243"/>
      <c r="I3070" s="235"/>
      <c r="J3070" s="244"/>
      <c r="L3070" s="182"/>
      <c r="M3070" s="235"/>
      <c r="N3070" s="246"/>
      <c r="O3070" s="246"/>
      <c r="P3070" s="247"/>
      <c r="R3070" s="248"/>
      <c r="Y3070" s="249"/>
      <c r="Z3070" s="250"/>
      <c r="AB3070" s="251"/>
      <c r="AD3070" s="251"/>
      <c r="AF3070" s="251"/>
      <c r="AI3070" s="235"/>
      <c r="AN3070" s="245"/>
      <c r="AO3070" s="245"/>
      <c r="AP3070" s="245"/>
    </row>
    <row r="3071" spans="1:42" s="167" customFormat="1" thickTop="1" thickBot="1" x14ac:dyDescent="0.25">
      <c r="A3071" s="242"/>
      <c r="B3071" s="184"/>
      <c r="C3071" s="235"/>
      <c r="D3071" s="235"/>
      <c r="E3071" s="243"/>
      <c r="I3071" s="235"/>
      <c r="J3071" s="244"/>
      <c r="L3071" s="182"/>
      <c r="M3071" s="235"/>
      <c r="N3071" s="246"/>
      <c r="O3071" s="246"/>
      <c r="P3071" s="247"/>
      <c r="R3071" s="248"/>
      <c r="Y3071" s="249"/>
      <c r="Z3071" s="250"/>
      <c r="AB3071" s="251"/>
      <c r="AD3071" s="251"/>
      <c r="AF3071" s="251"/>
      <c r="AI3071" s="235"/>
      <c r="AN3071" s="245"/>
      <c r="AO3071" s="245"/>
      <c r="AP3071" s="245"/>
    </row>
    <row r="3072" spans="1:42" s="167" customFormat="1" thickTop="1" thickBot="1" x14ac:dyDescent="0.25">
      <c r="A3072" s="242"/>
      <c r="B3072" s="184"/>
      <c r="C3072" s="235"/>
      <c r="D3072" s="235"/>
      <c r="E3072" s="243"/>
      <c r="I3072" s="235"/>
      <c r="J3072" s="244"/>
      <c r="L3072" s="182"/>
      <c r="M3072" s="235"/>
      <c r="N3072" s="246"/>
      <c r="O3072" s="246"/>
      <c r="P3072" s="247"/>
      <c r="R3072" s="248"/>
      <c r="Y3072" s="249"/>
      <c r="Z3072" s="250"/>
      <c r="AB3072" s="251"/>
      <c r="AD3072" s="251"/>
      <c r="AF3072" s="251"/>
      <c r="AI3072" s="235"/>
      <c r="AN3072" s="245"/>
      <c r="AO3072" s="245"/>
      <c r="AP3072" s="245"/>
    </row>
    <row r="3073" spans="1:42" s="167" customFormat="1" thickTop="1" thickBot="1" x14ac:dyDescent="0.25">
      <c r="A3073" s="242"/>
      <c r="B3073" s="184"/>
      <c r="C3073" s="235"/>
      <c r="D3073" s="235"/>
      <c r="E3073" s="243"/>
      <c r="I3073" s="235"/>
      <c r="J3073" s="244"/>
      <c r="L3073" s="182"/>
      <c r="M3073" s="235"/>
      <c r="N3073" s="246"/>
      <c r="O3073" s="246"/>
      <c r="P3073" s="247"/>
      <c r="R3073" s="248"/>
      <c r="Y3073" s="249"/>
      <c r="Z3073" s="250"/>
      <c r="AB3073" s="251"/>
      <c r="AD3073" s="251"/>
      <c r="AF3073" s="251"/>
      <c r="AI3073" s="235"/>
      <c r="AN3073" s="245"/>
      <c r="AO3073" s="245"/>
      <c r="AP3073" s="245"/>
    </row>
    <row r="3074" spans="1:42" s="167" customFormat="1" thickTop="1" thickBot="1" x14ac:dyDescent="0.25">
      <c r="A3074" s="242"/>
      <c r="B3074" s="184"/>
      <c r="C3074" s="235"/>
      <c r="D3074" s="235"/>
      <c r="E3074" s="243"/>
      <c r="I3074" s="235"/>
      <c r="J3074" s="244"/>
      <c r="L3074" s="182"/>
      <c r="M3074" s="235"/>
      <c r="N3074" s="246"/>
      <c r="O3074" s="246"/>
      <c r="P3074" s="247"/>
      <c r="R3074" s="248"/>
      <c r="Y3074" s="249"/>
      <c r="Z3074" s="250"/>
      <c r="AB3074" s="251"/>
      <c r="AD3074" s="251"/>
      <c r="AF3074" s="251"/>
      <c r="AI3074" s="235"/>
      <c r="AN3074" s="245"/>
      <c r="AO3074" s="245"/>
      <c r="AP3074" s="245"/>
    </row>
    <row r="3075" spans="1:42" s="167" customFormat="1" thickTop="1" thickBot="1" x14ac:dyDescent="0.25">
      <c r="A3075" s="242"/>
      <c r="B3075" s="184"/>
      <c r="C3075" s="235"/>
      <c r="D3075" s="235"/>
      <c r="E3075" s="243"/>
      <c r="I3075" s="235"/>
      <c r="J3075" s="244"/>
      <c r="L3075" s="182"/>
      <c r="M3075" s="235"/>
      <c r="N3075" s="246"/>
      <c r="O3075" s="246"/>
      <c r="P3075" s="247"/>
      <c r="R3075" s="248"/>
      <c r="Y3075" s="249"/>
      <c r="Z3075" s="250"/>
      <c r="AB3075" s="251"/>
      <c r="AD3075" s="251"/>
      <c r="AF3075" s="251"/>
      <c r="AI3075" s="235"/>
      <c r="AN3075" s="245"/>
      <c r="AO3075" s="245"/>
      <c r="AP3075" s="245"/>
    </row>
    <row r="3076" spans="1:42" s="167" customFormat="1" thickTop="1" thickBot="1" x14ac:dyDescent="0.25">
      <c r="A3076" s="242"/>
      <c r="B3076" s="184"/>
      <c r="C3076" s="235"/>
      <c r="D3076" s="235"/>
      <c r="E3076" s="243"/>
      <c r="I3076" s="235"/>
      <c r="J3076" s="244"/>
      <c r="L3076" s="182"/>
      <c r="M3076" s="235"/>
      <c r="N3076" s="246"/>
      <c r="O3076" s="246"/>
      <c r="P3076" s="247"/>
      <c r="R3076" s="248"/>
      <c r="Y3076" s="249"/>
      <c r="Z3076" s="250"/>
      <c r="AB3076" s="251"/>
      <c r="AD3076" s="251"/>
      <c r="AF3076" s="251"/>
      <c r="AI3076" s="235"/>
      <c r="AN3076" s="245"/>
      <c r="AO3076" s="245"/>
      <c r="AP3076" s="245"/>
    </row>
    <row r="3077" spans="1:42" s="167" customFormat="1" thickTop="1" thickBot="1" x14ac:dyDescent="0.25">
      <c r="A3077" s="242"/>
      <c r="B3077" s="184"/>
      <c r="C3077" s="235"/>
      <c r="D3077" s="235"/>
      <c r="E3077" s="243"/>
      <c r="I3077" s="235"/>
      <c r="J3077" s="244"/>
      <c r="L3077" s="182"/>
      <c r="M3077" s="235"/>
      <c r="N3077" s="246"/>
      <c r="O3077" s="246"/>
      <c r="P3077" s="247"/>
      <c r="R3077" s="248"/>
      <c r="Y3077" s="249"/>
      <c r="Z3077" s="250"/>
      <c r="AB3077" s="251"/>
      <c r="AD3077" s="251"/>
      <c r="AF3077" s="251"/>
      <c r="AI3077" s="235"/>
      <c r="AN3077" s="245"/>
      <c r="AO3077" s="245"/>
      <c r="AP3077" s="245"/>
    </row>
    <row r="3078" spans="1:42" s="167" customFormat="1" thickTop="1" thickBot="1" x14ac:dyDescent="0.25">
      <c r="A3078" s="242"/>
      <c r="B3078" s="184"/>
      <c r="C3078" s="235"/>
      <c r="D3078" s="235"/>
      <c r="E3078" s="243"/>
      <c r="I3078" s="235"/>
      <c r="J3078" s="244"/>
      <c r="L3078" s="182"/>
      <c r="M3078" s="235"/>
      <c r="N3078" s="246"/>
      <c r="O3078" s="246"/>
      <c r="P3078" s="247"/>
      <c r="R3078" s="248"/>
      <c r="Y3078" s="249"/>
      <c r="Z3078" s="250"/>
      <c r="AB3078" s="251"/>
      <c r="AD3078" s="251"/>
      <c r="AF3078" s="251"/>
      <c r="AI3078" s="235"/>
      <c r="AN3078" s="245"/>
      <c r="AO3078" s="245"/>
      <c r="AP3078" s="245"/>
    </row>
    <row r="3079" spans="1:42" s="167" customFormat="1" thickTop="1" thickBot="1" x14ac:dyDescent="0.25">
      <c r="A3079" s="242"/>
      <c r="B3079" s="184"/>
      <c r="C3079" s="235"/>
      <c r="D3079" s="235"/>
      <c r="E3079" s="243"/>
      <c r="I3079" s="235"/>
      <c r="J3079" s="244"/>
      <c r="L3079" s="182"/>
      <c r="M3079" s="235"/>
      <c r="N3079" s="246"/>
      <c r="O3079" s="246"/>
      <c r="P3079" s="247"/>
      <c r="R3079" s="248"/>
      <c r="Y3079" s="249"/>
      <c r="Z3079" s="250"/>
      <c r="AB3079" s="251"/>
      <c r="AD3079" s="251"/>
      <c r="AF3079" s="251"/>
      <c r="AI3079" s="235"/>
      <c r="AN3079" s="245"/>
      <c r="AO3079" s="245"/>
      <c r="AP3079" s="245"/>
    </row>
    <row r="3080" spans="1:42" s="167" customFormat="1" thickTop="1" thickBot="1" x14ac:dyDescent="0.25">
      <c r="A3080" s="242"/>
      <c r="B3080" s="184"/>
      <c r="C3080" s="235"/>
      <c r="D3080" s="235"/>
      <c r="E3080" s="243"/>
      <c r="I3080" s="235"/>
      <c r="J3080" s="244"/>
      <c r="L3080" s="182"/>
      <c r="M3080" s="235"/>
      <c r="N3080" s="246"/>
      <c r="O3080" s="246"/>
      <c r="P3080" s="247"/>
      <c r="R3080" s="248"/>
      <c r="Y3080" s="249"/>
      <c r="Z3080" s="250"/>
      <c r="AB3080" s="251"/>
      <c r="AD3080" s="251"/>
      <c r="AF3080" s="251"/>
      <c r="AI3080" s="235"/>
      <c r="AN3080" s="245"/>
      <c r="AO3080" s="245"/>
      <c r="AP3080" s="245"/>
    </row>
    <row r="3081" spans="1:42" s="167" customFormat="1" thickTop="1" thickBot="1" x14ac:dyDescent="0.25">
      <c r="A3081" s="242"/>
      <c r="B3081" s="184"/>
      <c r="C3081" s="235"/>
      <c r="D3081" s="235"/>
      <c r="E3081" s="243"/>
      <c r="I3081" s="235"/>
      <c r="J3081" s="244"/>
      <c r="L3081" s="182"/>
      <c r="M3081" s="235"/>
      <c r="N3081" s="246"/>
      <c r="O3081" s="246"/>
      <c r="P3081" s="247"/>
      <c r="R3081" s="248"/>
      <c r="Y3081" s="249"/>
      <c r="Z3081" s="250"/>
      <c r="AB3081" s="251"/>
      <c r="AD3081" s="251"/>
      <c r="AF3081" s="251"/>
      <c r="AI3081" s="235"/>
      <c r="AN3081" s="245"/>
      <c r="AO3081" s="245"/>
      <c r="AP3081" s="245"/>
    </row>
    <row r="3082" spans="1:42" s="167" customFormat="1" thickTop="1" thickBot="1" x14ac:dyDescent="0.25">
      <c r="A3082" s="242"/>
      <c r="B3082" s="184"/>
      <c r="C3082" s="235"/>
      <c r="D3082" s="235"/>
      <c r="E3082" s="243"/>
      <c r="I3082" s="235"/>
      <c r="J3082" s="244"/>
      <c r="L3082" s="182"/>
      <c r="M3082" s="235"/>
      <c r="N3082" s="246"/>
      <c r="O3082" s="246"/>
      <c r="P3082" s="247"/>
      <c r="R3082" s="248"/>
      <c r="Y3082" s="249"/>
      <c r="Z3082" s="250"/>
      <c r="AB3082" s="251"/>
      <c r="AD3082" s="251"/>
      <c r="AF3082" s="251"/>
      <c r="AI3082" s="235"/>
      <c r="AN3082" s="245"/>
      <c r="AO3082" s="245"/>
      <c r="AP3082" s="245"/>
    </row>
    <row r="3083" spans="1:42" s="167" customFormat="1" thickTop="1" thickBot="1" x14ac:dyDescent="0.25">
      <c r="A3083" s="242"/>
      <c r="B3083" s="184"/>
      <c r="C3083" s="235"/>
      <c r="D3083" s="235"/>
      <c r="E3083" s="243"/>
      <c r="I3083" s="235"/>
      <c r="J3083" s="244"/>
      <c r="L3083" s="182"/>
      <c r="M3083" s="235"/>
      <c r="N3083" s="246"/>
      <c r="O3083" s="246"/>
      <c r="P3083" s="247"/>
      <c r="R3083" s="248"/>
      <c r="Y3083" s="249"/>
      <c r="Z3083" s="250"/>
      <c r="AB3083" s="251"/>
      <c r="AD3083" s="251"/>
      <c r="AF3083" s="251"/>
      <c r="AI3083" s="235"/>
      <c r="AN3083" s="245"/>
      <c r="AO3083" s="245"/>
      <c r="AP3083" s="245"/>
    </row>
    <row r="3084" spans="1:42" s="167" customFormat="1" thickTop="1" thickBot="1" x14ac:dyDescent="0.25">
      <c r="A3084" s="242"/>
      <c r="B3084" s="184"/>
      <c r="C3084" s="235"/>
      <c r="D3084" s="235"/>
      <c r="E3084" s="243"/>
      <c r="I3084" s="235"/>
      <c r="J3084" s="244"/>
      <c r="L3084" s="182"/>
      <c r="M3084" s="235"/>
      <c r="N3084" s="246"/>
      <c r="O3084" s="246"/>
      <c r="P3084" s="247"/>
      <c r="R3084" s="248"/>
      <c r="Y3084" s="249"/>
      <c r="Z3084" s="250"/>
      <c r="AB3084" s="251"/>
      <c r="AD3084" s="251"/>
      <c r="AF3084" s="251"/>
      <c r="AI3084" s="235"/>
      <c r="AN3084" s="245"/>
      <c r="AO3084" s="245"/>
      <c r="AP3084" s="245"/>
    </row>
    <row r="3085" spans="1:42" s="167" customFormat="1" thickTop="1" thickBot="1" x14ac:dyDescent="0.25">
      <c r="A3085" s="242"/>
      <c r="B3085" s="184"/>
      <c r="C3085" s="235"/>
      <c r="D3085" s="235"/>
      <c r="E3085" s="243"/>
      <c r="I3085" s="235"/>
      <c r="J3085" s="244"/>
      <c r="L3085" s="182"/>
      <c r="M3085" s="235"/>
      <c r="N3085" s="246"/>
      <c r="O3085" s="246"/>
      <c r="P3085" s="247"/>
      <c r="R3085" s="248"/>
      <c r="Y3085" s="249"/>
      <c r="Z3085" s="250"/>
      <c r="AB3085" s="251"/>
      <c r="AD3085" s="251"/>
      <c r="AF3085" s="251"/>
      <c r="AI3085" s="235"/>
      <c r="AN3085" s="245"/>
      <c r="AO3085" s="245"/>
      <c r="AP3085" s="245"/>
    </row>
    <row r="3086" spans="1:42" s="167" customFormat="1" thickTop="1" thickBot="1" x14ac:dyDescent="0.25">
      <c r="A3086" s="242"/>
      <c r="B3086" s="184"/>
      <c r="C3086" s="235"/>
      <c r="D3086" s="235"/>
      <c r="E3086" s="243"/>
      <c r="I3086" s="235"/>
      <c r="J3086" s="244"/>
      <c r="L3086" s="182"/>
      <c r="M3086" s="235"/>
      <c r="N3086" s="246"/>
      <c r="O3086" s="246"/>
      <c r="P3086" s="247"/>
      <c r="R3086" s="248"/>
      <c r="Y3086" s="249"/>
      <c r="Z3086" s="250"/>
      <c r="AB3086" s="251"/>
      <c r="AD3086" s="251"/>
      <c r="AF3086" s="251"/>
      <c r="AI3086" s="235"/>
      <c r="AN3086" s="245"/>
      <c r="AO3086" s="245"/>
      <c r="AP3086" s="245"/>
    </row>
    <row r="3087" spans="1:42" s="167" customFormat="1" thickTop="1" thickBot="1" x14ac:dyDescent="0.25">
      <c r="A3087" s="242"/>
      <c r="B3087" s="184"/>
      <c r="C3087" s="235"/>
      <c r="D3087" s="235"/>
      <c r="E3087" s="243"/>
      <c r="I3087" s="235"/>
      <c r="J3087" s="244"/>
      <c r="L3087" s="182"/>
      <c r="M3087" s="235"/>
      <c r="N3087" s="246"/>
      <c r="O3087" s="246"/>
      <c r="P3087" s="247"/>
      <c r="R3087" s="248"/>
      <c r="Y3087" s="249"/>
      <c r="Z3087" s="250"/>
      <c r="AB3087" s="251"/>
      <c r="AD3087" s="251"/>
      <c r="AF3087" s="251"/>
      <c r="AI3087" s="235"/>
      <c r="AN3087" s="245"/>
      <c r="AO3087" s="245"/>
      <c r="AP3087" s="245"/>
    </row>
    <row r="3088" spans="1:42" s="167" customFormat="1" thickTop="1" thickBot="1" x14ac:dyDescent="0.25">
      <c r="A3088" s="242"/>
      <c r="B3088" s="184"/>
      <c r="C3088" s="235"/>
      <c r="D3088" s="235"/>
      <c r="E3088" s="243"/>
      <c r="I3088" s="235"/>
      <c r="J3088" s="244"/>
      <c r="L3088" s="182"/>
      <c r="M3088" s="235"/>
      <c r="N3088" s="246"/>
      <c r="O3088" s="246"/>
      <c r="P3088" s="247"/>
      <c r="R3088" s="248"/>
      <c r="Y3088" s="249"/>
      <c r="Z3088" s="250"/>
      <c r="AB3088" s="251"/>
      <c r="AD3088" s="251"/>
      <c r="AF3088" s="251"/>
      <c r="AI3088" s="235"/>
      <c r="AN3088" s="245"/>
      <c r="AO3088" s="245"/>
      <c r="AP3088" s="245"/>
    </row>
    <row r="3089" spans="1:42" s="167" customFormat="1" thickTop="1" thickBot="1" x14ac:dyDescent="0.25">
      <c r="A3089" s="242"/>
      <c r="B3089" s="184"/>
      <c r="C3089" s="235"/>
      <c r="D3089" s="235"/>
      <c r="E3089" s="243"/>
      <c r="I3089" s="235"/>
      <c r="J3089" s="244"/>
      <c r="L3089" s="182"/>
      <c r="M3089" s="235"/>
      <c r="N3089" s="246"/>
      <c r="O3089" s="246"/>
      <c r="P3089" s="247"/>
      <c r="R3089" s="248"/>
      <c r="Y3089" s="249"/>
      <c r="Z3089" s="250"/>
      <c r="AB3089" s="251"/>
      <c r="AD3089" s="251"/>
      <c r="AF3089" s="251"/>
      <c r="AI3089" s="235"/>
      <c r="AN3089" s="245"/>
      <c r="AO3089" s="245"/>
      <c r="AP3089" s="245"/>
    </row>
    <row r="3090" spans="1:42" s="167" customFormat="1" thickTop="1" thickBot="1" x14ac:dyDescent="0.25">
      <c r="A3090" s="242"/>
      <c r="B3090" s="184"/>
      <c r="C3090" s="235"/>
      <c r="D3090" s="235"/>
      <c r="E3090" s="243"/>
      <c r="I3090" s="235"/>
      <c r="J3090" s="244"/>
      <c r="L3090" s="182"/>
      <c r="M3090" s="235"/>
      <c r="N3090" s="246"/>
      <c r="O3090" s="246"/>
      <c r="P3090" s="247"/>
      <c r="R3090" s="248"/>
      <c r="Y3090" s="249"/>
      <c r="Z3090" s="250"/>
      <c r="AB3090" s="251"/>
      <c r="AD3090" s="251"/>
      <c r="AF3090" s="251"/>
      <c r="AI3090" s="235"/>
      <c r="AN3090" s="245"/>
      <c r="AO3090" s="245"/>
      <c r="AP3090" s="245"/>
    </row>
    <row r="3091" spans="1:42" s="167" customFormat="1" thickTop="1" thickBot="1" x14ac:dyDescent="0.25">
      <c r="A3091" s="242"/>
      <c r="B3091" s="184"/>
      <c r="C3091" s="235"/>
      <c r="D3091" s="235"/>
      <c r="E3091" s="243"/>
      <c r="I3091" s="235"/>
      <c r="J3091" s="244"/>
      <c r="L3091" s="182"/>
      <c r="M3091" s="235"/>
      <c r="N3091" s="246"/>
      <c r="O3091" s="246"/>
      <c r="P3091" s="247"/>
      <c r="R3091" s="248"/>
      <c r="Y3091" s="249"/>
      <c r="Z3091" s="250"/>
      <c r="AB3091" s="251"/>
      <c r="AD3091" s="251"/>
      <c r="AF3091" s="251"/>
      <c r="AI3091" s="235"/>
      <c r="AN3091" s="245"/>
      <c r="AO3091" s="245"/>
      <c r="AP3091" s="245"/>
    </row>
    <row r="3092" spans="1:42" s="167" customFormat="1" thickTop="1" thickBot="1" x14ac:dyDescent="0.25">
      <c r="A3092" s="242"/>
      <c r="B3092" s="184"/>
      <c r="C3092" s="235"/>
      <c r="D3092" s="235"/>
      <c r="E3092" s="243"/>
      <c r="I3092" s="235"/>
      <c r="J3092" s="244"/>
      <c r="L3092" s="182"/>
      <c r="M3092" s="235"/>
      <c r="N3092" s="246"/>
      <c r="O3092" s="246"/>
      <c r="P3092" s="247"/>
      <c r="R3092" s="248"/>
      <c r="Y3092" s="249"/>
      <c r="Z3092" s="250"/>
      <c r="AB3092" s="251"/>
      <c r="AD3092" s="251"/>
      <c r="AF3092" s="251"/>
      <c r="AI3092" s="235"/>
      <c r="AN3092" s="245"/>
      <c r="AO3092" s="245"/>
      <c r="AP3092" s="245"/>
    </row>
    <row r="3093" spans="1:42" s="167" customFormat="1" thickTop="1" thickBot="1" x14ac:dyDescent="0.25">
      <c r="A3093" s="242"/>
      <c r="B3093" s="184"/>
      <c r="C3093" s="235"/>
      <c r="D3093" s="235"/>
      <c r="E3093" s="243"/>
      <c r="I3093" s="235"/>
      <c r="J3093" s="244"/>
      <c r="L3093" s="182"/>
      <c r="M3093" s="235"/>
      <c r="N3093" s="246"/>
      <c r="O3093" s="246"/>
      <c r="P3093" s="247"/>
      <c r="R3093" s="248"/>
      <c r="Y3093" s="249"/>
      <c r="Z3093" s="250"/>
      <c r="AB3093" s="251"/>
      <c r="AD3093" s="251"/>
      <c r="AF3093" s="251"/>
      <c r="AI3093" s="235"/>
      <c r="AN3093" s="245"/>
      <c r="AO3093" s="245"/>
      <c r="AP3093" s="245"/>
    </row>
    <row r="3094" spans="1:42" s="167" customFormat="1" thickTop="1" thickBot="1" x14ac:dyDescent="0.25">
      <c r="A3094" s="242"/>
      <c r="B3094" s="184"/>
      <c r="C3094" s="235"/>
      <c r="D3094" s="235"/>
      <c r="E3094" s="243"/>
      <c r="I3094" s="235"/>
      <c r="J3094" s="244"/>
      <c r="L3094" s="182"/>
      <c r="M3094" s="235"/>
      <c r="N3094" s="246"/>
      <c r="O3094" s="246"/>
      <c r="P3094" s="247"/>
      <c r="R3094" s="248"/>
      <c r="Y3094" s="249"/>
      <c r="Z3094" s="250"/>
      <c r="AB3094" s="251"/>
      <c r="AD3094" s="251"/>
      <c r="AF3094" s="251"/>
      <c r="AI3094" s="235"/>
      <c r="AN3094" s="245"/>
      <c r="AO3094" s="245"/>
      <c r="AP3094" s="245"/>
    </row>
    <row r="3095" spans="1:42" s="167" customFormat="1" thickTop="1" thickBot="1" x14ac:dyDescent="0.25">
      <c r="A3095" s="242"/>
      <c r="B3095" s="184"/>
      <c r="C3095" s="235"/>
      <c r="D3095" s="235"/>
      <c r="E3095" s="243"/>
      <c r="I3095" s="235"/>
      <c r="J3095" s="244"/>
      <c r="L3095" s="182"/>
      <c r="M3095" s="235"/>
      <c r="N3095" s="246"/>
      <c r="O3095" s="246"/>
      <c r="P3095" s="247"/>
      <c r="R3095" s="248"/>
      <c r="Y3095" s="249"/>
      <c r="Z3095" s="250"/>
      <c r="AB3095" s="251"/>
      <c r="AD3095" s="251"/>
      <c r="AF3095" s="251"/>
      <c r="AI3095" s="235"/>
      <c r="AN3095" s="245"/>
      <c r="AO3095" s="245"/>
      <c r="AP3095" s="245"/>
    </row>
    <row r="3096" spans="1:42" s="167" customFormat="1" thickTop="1" thickBot="1" x14ac:dyDescent="0.25">
      <c r="A3096" s="242"/>
      <c r="B3096" s="184"/>
      <c r="C3096" s="235"/>
      <c r="D3096" s="235"/>
      <c r="E3096" s="243"/>
      <c r="I3096" s="235"/>
      <c r="J3096" s="244"/>
      <c r="L3096" s="182"/>
      <c r="M3096" s="235"/>
      <c r="N3096" s="246"/>
      <c r="O3096" s="246"/>
      <c r="P3096" s="247"/>
      <c r="R3096" s="248"/>
      <c r="Y3096" s="249"/>
      <c r="Z3096" s="250"/>
      <c r="AB3096" s="251"/>
      <c r="AD3096" s="251"/>
      <c r="AF3096" s="251"/>
      <c r="AI3096" s="235"/>
      <c r="AN3096" s="245"/>
      <c r="AO3096" s="245"/>
      <c r="AP3096" s="245"/>
    </row>
    <row r="3097" spans="1:42" s="167" customFormat="1" thickTop="1" thickBot="1" x14ac:dyDescent="0.25">
      <c r="A3097" s="242"/>
      <c r="B3097" s="184"/>
      <c r="C3097" s="235"/>
      <c r="D3097" s="235"/>
      <c r="E3097" s="243"/>
      <c r="I3097" s="235"/>
      <c r="J3097" s="244"/>
      <c r="L3097" s="182"/>
      <c r="M3097" s="235"/>
      <c r="N3097" s="246"/>
      <c r="O3097" s="246"/>
      <c r="P3097" s="247"/>
      <c r="R3097" s="248"/>
      <c r="Y3097" s="249"/>
      <c r="Z3097" s="250"/>
      <c r="AB3097" s="251"/>
      <c r="AD3097" s="251"/>
      <c r="AF3097" s="251"/>
      <c r="AI3097" s="235"/>
      <c r="AN3097" s="245"/>
      <c r="AO3097" s="245"/>
      <c r="AP3097" s="245"/>
    </row>
  </sheetData>
  <mergeCells count="7">
    <mergeCell ref="AE1:AF1"/>
    <mergeCell ref="AG1:AH1"/>
    <mergeCell ref="R1:T1"/>
    <mergeCell ref="U1:W1"/>
    <mergeCell ref="X1:Z1"/>
    <mergeCell ref="AA1:AB1"/>
    <mergeCell ref="AC1:AD1"/>
  </mergeCells>
  <conditionalFormatting sqref="Q1003:Q1048576">
    <cfRule type="containsText" dxfId="120" priority="72" operator="containsText" text="SIN AFILIAR ">
      <formula>NOT(ISERROR(SEARCH("SIN AFILIAR ",Q1003)))</formula>
    </cfRule>
    <cfRule type="containsText" dxfId="119" priority="73" operator="containsText" text="AFILIADO">
      <formula>NOT(ISERROR(SEARCH("AFILIADO",Q1003)))</formula>
    </cfRule>
  </conditionalFormatting>
  <conditionalFormatting sqref="P1003:P1048576">
    <cfRule type="containsText" dxfId="118" priority="66" operator="containsText" text="VENCIDO">
      <formula>NOT(ISERROR(SEARCH("VENCIDO",P1003)))</formula>
    </cfRule>
    <cfRule type="containsText" dxfId="117" priority="67" operator="containsText" text="VENCIDO">
      <formula>NOT(ISERROR(SEARCH("VENCIDO",P1003)))</formula>
    </cfRule>
    <cfRule type="containsText" dxfId="116" priority="68" operator="containsText" text="VENCIDO">
      <formula>NOT(ISERROR(SEARCH("VENCIDO",P1003)))</formula>
    </cfRule>
    <cfRule type="containsText" dxfId="115" priority="69" operator="containsText" text="EN EJECUCION">
      <formula>NOT(ISERROR(SEARCH("EN EJECUCION",P1003)))</formula>
    </cfRule>
  </conditionalFormatting>
  <conditionalFormatting sqref="P1003:P1048576">
    <cfRule type="containsText" dxfId="114" priority="60" operator="containsText" text="EN EJECUCION">
      <formula>NOT(ISERROR(SEARCH("EN EJECUCION",P1003)))</formula>
    </cfRule>
  </conditionalFormatting>
  <dataValidations count="2">
    <dataValidation type="list" allowBlank="1" showInputMessage="1" showErrorMessage="1" sqref="K315:K348" xr:uid="{00000000-0002-0000-0100-000000000000}">
      <formula1>$AM$14:$AM$16</formula1>
    </dataValidation>
    <dataValidation type="list" allowBlank="1" showInputMessage="1" showErrorMessage="1" sqref="G3:G551 K3:K314 K349:K1002 F1:F1048576 G553:G1002" xr:uid="{00000000-0002-0000-0100-000001000000}">
      <formula1>#REF!</formula1>
    </dataValidation>
  </dataValidations>
  <hyperlinks>
    <hyperlink ref="A3" r:id="rId1" display="..\CONTRATOS\2017\ENERO\001.pdf" xr:uid="{00000000-0004-0000-0100-000000000000}"/>
    <hyperlink ref="A4" r:id="rId2" display="..\CONTRATOS\2017\ENERO\002.pdf" xr:uid="{00000000-0004-0000-0100-000001000000}"/>
    <hyperlink ref="A5" r:id="rId3" display="..\CONTRATOS\2017\ENERO\003.pdf" xr:uid="{00000000-0004-0000-0100-000002000000}"/>
    <hyperlink ref="A6" r:id="rId4" display="..\CONTRATOS\2017\ENERO\004.pdf" xr:uid="{00000000-0004-0000-0100-000003000000}"/>
    <hyperlink ref="A7" r:id="rId5" display="..\CONTRATOS\2017\ENERO\005.pdf" xr:uid="{00000000-0004-0000-0100-000004000000}"/>
    <hyperlink ref="A8" r:id="rId6" display="..\CONTRATOS\2017\ENERO\006.pdf" xr:uid="{00000000-0004-0000-0100-000005000000}"/>
    <hyperlink ref="A9" r:id="rId7" display="..\CONTRATOS\2017\ENERO\007.pdf" xr:uid="{00000000-0004-0000-0100-000006000000}"/>
    <hyperlink ref="A10" r:id="rId8" display="..\CONTRATOS\2017\ENERO\008.pdf" xr:uid="{00000000-0004-0000-0100-000007000000}"/>
    <hyperlink ref="A11" r:id="rId9" display="..\CONTRATOS\2017\ENERO\009.pdf" xr:uid="{00000000-0004-0000-0100-000008000000}"/>
    <hyperlink ref="A12" r:id="rId10" display="..\CONTRATOS\2017\ENERO\010.pdf" xr:uid="{00000000-0004-0000-0100-000009000000}"/>
    <hyperlink ref="A13" r:id="rId11" display="..\CONTRATOS\2017\ENERO\011.pdf" xr:uid="{00000000-0004-0000-0100-00000A000000}"/>
    <hyperlink ref="A14" r:id="rId12" display="..\CONTRATOS\2017\ENERO\012.pdf" xr:uid="{00000000-0004-0000-0100-00000B000000}"/>
    <hyperlink ref="A15" r:id="rId13" display="..\CONTRATOS\2017\ENERO\013.pdf" xr:uid="{00000000-0004-0000-0100-00000C000000}"/>
    <hyperlink ref="A16" r:id="rId14" display="..\CONTRATOS\2017\ENERO\014.pdf" xr:uid="{00000000-0004-0000-0100-00000D000000}"/>
    <hyperlink ref="A17" r:id="rId15" display="..\CONTRATOS\2017\ENERO\015.pdf" xr:uid="{00000000-0004-0000-0100-00000E000000}"/>
    <hyperlink ref="A18" r:id="rId16" display="..\CONTRATOS\2017\ENERO\016.pdf" xr:uid="{00000000-0004-0000-0100-00000F000000}"/>
    <hyperlink ref="A19" r:id="rId17" display="..\CONTRATOS\2017\ENERO\017.pdf" xr:uid="{00000000-0004-0000-0100-000010000000}"/>
    <hyperlink ref="A20" r:id="rId18" display="..\CONTRATOS\2017\ENERO\018.pdf" xr:uid="{00000000-0004-0000-0100-000011000000}"/>
    <hyperlink ref="A21" r:id="rId19" display="..\CONTRATOS\2017\ENERO\019.pdf" xr:uid="{00000000-0004-0000-0100-000012000000}"/>
    <hyperlink ref="A22" r:id="rId20" display="..\CONTRATOS\2017\ENERO\020.pdf" xr:uid="{00000000-0004-0000-0100-000013000000}"/>
    <hyperlink ref="A23" r:id="rId21" display="..\CONTRATOS\2017\ENERO\021.pdf" xr:uid="{00000000-0004-0000-0100-000014000000}"/>
    <hyperlink ref="A24" r:id="rId22" display="..\CONTRATOS\2017\ENERO\022.pdf" xr:uid="{00000000-0004-0000-0100-000015000000}"/>
    <hyperlink ref="A25" r:id="rId23" display="..\CONTRATOS\2017\ENERO\023.pdf" xr:uid="{00000000-0004-0000-0100-000016000000}"/>
    <hyperlink ref="A26" r:id="rId24" display="..\CONTRATOS\2017\ENERO\024.pdf" xr:uid="{00000000-0004-0000-0100-000017000000}"/>
    <hyperlink ref="A27" r:id="rId25" display="..\CONTRATOS\2017\ENERO\025.pdf" xr:uid="{00000000-0004-0000-0100-000018000000}"/>
    <hyperlink ref="A28" r:id="rId26" display="..\CONTRATOS\2017\ENERO\026.pdf" xr:uid="{00000000-0004-0000-0100-000019000000}"/>
    <hyperlink ref="A29" r:id="rId27" display="..\CONTRATOS\2017\ENERO\027.pdf" xr:uid="{00000000-0004-0000-0100-00001A000000}"/>
    <hyperlink ref="A30" r:id="rId28" display="..\CONTRATOS\2017\ENERO\028.pdf" xr:uid="{00000000-0004-0000-0100-00001B000000}"/>
    <hyperlink ref="A31" r:id="rId29" display="..\CONTRATOS\2017\ENERO\029.pdf" xr:uid="{00000000-0004-0000-0100-00001C000000}"/>
    <hyperlink ref="A32" r:id="rId30" display="..\CONTRATOS\2017\ENERO\030.pdf" xr:uid="{00000000-0004-0000-0100-00001D000000}"/>
    <hyperlink ref="A33" r:id="rId31" display="..\CONTRATOS\2017\ENERO\031.pdf" xr:uid="{00000000-0004-0000-0100-00001E000000}"/>
    <hyperlink ref="A34" r:id="rId32" display="..\CONTRATOS\2017\ENERO\032.pdf" xr:uid="{00000000-0004-0000-0100-00001F000000}"/>
    <hyperlink ref="A35" r:id="rId33" display="..\CONTRATOS\2017\ENERO\033.pdf" xr:uid="{00000000-0004-0000-0100-000020000000}"/>
    <hyperlink ref="A36" r:id="rId34" display="..\CONTRATOS\2017\ENERO\034.pdf" xr:uid="{00000000-0004-0000-0100-000021000000}"/>
    <hyperlink ref="A37" r:id="rId35" display="..\CONTRATOS\2017\ENERO\035.pdf" xr:uid="{00000000-0004-0000-0100-000022000000}"/>
    <hyperlink ref="A38" r:id="rId36" display="..\CONTRATOS\2017\ENERO\036.pdf" xr:uid="{00000000-0004-0000-0100-000023000000}"/>
    <hyperlink ref="A39" r:id="rId37" display="..\CONTRATOS\2017\ENERO\037.pdf" xr:uid="{00000000-0004-0000-0100-000024000000}"/>
    <hyperlink ref="A40" r:id="rId38" display="..\CONTRATOS\2017\ENERO\038.pdf" xr:uid="{00000000-0004-0000-0100-000025000000}"/>
    <hyperlink ref="A41" r:id="rId39" display="..\CONTRATOS\2017\ENERO\039.pdf" xr:uid="{00000000-0004-0000-0100-000026000000}"/>
    <hyperlink ref="A42" r:id="rId40" display="..\CONTRATOS\2017\ENERO\040.pdf" xr:uid="{00000000-0004-0000-0100-000027000000}"/>
    <hyperlink ref="A43" r:id="rId41" display="..\CONTRATOS\2017\ENERO\041.pdf" xr:uid="{00000000-0004-0000-0100-000028000000}"/>
    <hyperlink ref="A44" r:id="rId42" display="..\CONTRATOS\2017\ENERO\042.pdf" xr:uid="{00000000-0004-0000-0100-000029000000}"/>
    <hyperlink ref="A45" r:id="rId43" display="..\CONTRATOS\2017\FEBRERO\043.pdf" xr:uid="{00000000-0004-0000-0100-00002A000000}"/>
    <hyperlink ref="A46" r:id="rId44" display="..\CONTRATOS\2017\FEBRERO\044.pdf" xr:uid="{00000000-0004-0000-0100-00002B000000}"/>
    <hyperlink ref="A47" r:id="rId45" display="..\CONTRATOS\2017\FEBRERO\045.pdf" xr:uid="{00000000-0004-0000-0100-00002C000000}"/>
    <hyperlink ref="A48" r:id="rId46" display="..\CONTRATOS\2017\FEBRERO\046.pdf" xr:uid="{00000000-0004-0000-0100-00002D000000}"/>
    <hyperlink ref="A49" r:id="rId47" display="..\CONTRATOS\2017\FEBRERO\047.pdf" xr:uid="{00000000-0004-0000-0100-00002E000000}"/>
    <hyperlink ref="A50" r:id="rId48" display="..\CONTRATOS\2017\FEBRERO\048.pdf" xr:uid="{00000000-0004-0000-0100-00002F000000}"/>
    <hyperlink ref="A51" r:id="rId49" display="..\CONTRATOS\2017\FEBRERO\049.pdf" xr:uid="{00000000-0004-0000-0100-000030000000}"/>
    <hyperlink ref="A52" r:id="rId50" display="..\CONTRATOS\2017\FEBRERO\050.pdf" xr:uid="{00000000-0004-0000-0100-000031000000}"/>
    <hyperlink ref="A53" r:id="rId51" display="..\CONTRATOS\2017\FEBRERO\051.pdf" xr:uid="{00000000-0004-0000-0100-000032000000}"/>
    <hyperlink ref="A54" r:id="rId52" display="..\CONTRATOS\2017\FEBRERO\052.pdf" xr:uid="{00000000-0004-0000-0100-000033000000}"/>
    <hyperlink ref="A55" r:id="rId53" display="..\CONTRATOS\2017\FEBRERO\053.pdf" xr:uid="{00000000-0004-0000-0100-000034000000}"/>
    <hyperlink ref="A56" r:id="rId54" display="..\CONTRATOS\2017\FEBRERO\054.pdf" xr:uid="{00000000-0004-0000-0100-000035000000}"/>
    <hyperlink ref="A57" r:id="rId55" display="..\CONTRATOS\2017\FEBRERO\055.pdf" xr:uid="{00000000-0004-0000-0100-000036000000}"/>
    <hyperlink ref="A58" r:id="rId56" display="..\CONTRATOS\2017\FEBRERO\056.pdf" xr:uid="{00000000-0004-0000-0100-000037000000}"/>
    <hyperlink ref="A59" r:id="rId57" display="..\CONTRATOS\2017\FEBRERO\057.pdf" xr:uid="{00000000-0004-0000-0100-000038000000}"/>
    <hyperlink ref="A60" r:id="rId58" display="..\CONTRATOS\2017\FEBRERO\058.pdf" xr:uid="{00000000-0004-0000-0100-000039000000}"/>
    <hyperlink ref="A61" r:id="rId59" display="..\CONTRATOS\2017\FEBRERO\059.pdf" xr:uid="{00000000-0004-0000-0100-00003A000000}"/>
    <hyperlink ref="A62" r:id="rId60" display="..\CONTRATOS\2017\FEBRERO\060.pdf" xr:uid="{00000000-0004-0000-0100-00003B000000}"/>
    <hyperlink ref="A63" r:id="rId61" display="..\CONTRATOS\2017\FEBRERO\061.pdf" xr:uid="{00000000-0004-0000-0100-00003C000000}"/>
    <hyperlink ref="A64" r:id="rId62" display="..\CONTRATOS\2017\FEBRERO\062.pdf" xr:uid="{00000000-0004-0000-0100-00003D000000}"/>
    <hyperlink ref="A65" r:id="rId63" display="..\CONTRATOS\2017\FEBRERO\063.pdf" xr:uid="{00000000-0004-0000-0100-00003E000000}"/>
    <hyperlink ref="A66" r:id="rId64" display="..\CONTRATOS\2017\FEBRERO\064.pdf" xr:uid="{00000000-0004-0000-0100-00003F000000}"/>
    <hyperlink ref="A67" r:id="rId65" display="..\CONTRATOS\2017\FEBRERO\065.pdf" xr:uid="{00000000-0004-0000-0100-000040000000}"/>
    <hyperlink ref="A68" r:id="rId66" display="..\CONTRATOS\2017\FEBRERO\066.pdf" xr:uid="{00000000-0004-0000-0100-000041000000}"/>
    <hyperlink ref="A69" r:id="rId67" display="..\CONTRATOS\2017\FEBRERO\067.pdf" xr:uid="{00000000-0004-0000-0100-000042000000}"/>
    <hyperlink ref="A70" r:id="rId68" display="..\CONTRATOS\2017\FEBRERO\068.pdf" xr:uid="{00000000-0004-0000-0100-000043000000}"/>
    <hyperlink ref="A71" r:id="rId69" display="..\CONTRATOS\2017\FEBRERO\069.pdf" xr:uid="{00000000-0004-0000-0100-000044000000}"/>
    <hyperlink ref="A72" r:id="rId70" display="..\CONTRATOS\2017\FEBRERO\070.pdf" xr:uid="{00000000-0004-0000-0100-000045000000}"/>
    <hyperlink ref="A73" r:id="rId71" display="..\CONTRATOS\2017\FEBRERO\071.pdf" xr:uid="{00000000-0004-0000-0100-000046000000}"/>
    <hyperlink ref="A74" r:id="rId72" display="..\CONTRATOS\2017\FEBRERO\072.pdf" xr:uid="{00000000-0004-0000-0100-000047000000}"/>
    <hyperlink ref="A75" r:id="rId73" display="..\CONTRATOS\2017\FEBRERO\073.pdf" xr:uid="{00000000-0004-0000-0100-000048000000}"/>
    <hyperlink ref="A76" r:id="rId74" display="..\CONTRATOS\2017\FEBRERO\074.pdf" xr:uid="{00000000-0004-0000-0100-000049000000}"/>
    <hyperlink ref="A77" r:id="rId75" display="..\CONTRATOS\2017\FEBRERO\075.pdf" xr:uid="{00000000-0004-0000-0100-00004A000000}"/>
    <hyperlink ref="A78" r:id="rId76" display="..\CONTRATOS\2017\FEBRERO\076.pdf" xr:uid="{00000000-0004-0000-0100-00004B000000}"/>
    <hyperlink ref="A79" r:id="rId77" display="..\CONTRATOS\2017\FEBRERO\077.pdf" xr:uid="{00000000-0004-0000-0100-00004C000000}"/>
    <hyperlink ref="A80" r:id="rId78" display="..\CONTRATOS\2017\FEBRERO\078.pdf" xr:uid="{00000000-0004-0000-0100-00004D000000}"/>
    <hyperlink ref="A81" r:id="rId79" display="..\CONTRATOS\2017\FEBRERO\079.pdf" xr:uid="{00000000-0004-0000-0100-00004E000000}"/>
    <hyperlink ref="A82" r:id="rId80" display="..\CONTRATOS\2017\FEBRERO\080.pdf" xr:uid="{00000000-0004-0000-0100-00004F000000}"/>
    <hyperlink ref="A83" r:id="rId81" display="..\CONTRATOS\2017\FEBRERO\081.pdf" xr:uid="{00000000-0004-0000-0100-000050000000}"/>
    <hyperlink ref="A84" r:id="rId82" display="..\CONTRATOS\2017\FEBRERO\082.pdf" xr:uid="{00000000-0004-0000-0100-000051000000}"/>
    <hyperlink ref="A85" r:id="rId83" display="..\CONTRATOS\2017\FEBRERO\083.pdf" xr:uid="{00000000-0004-0000-0100-000052000000}"/>
    <hyperlink ref="A86" r:id="rId84" display="..\CONTRATOS\2017\FEBRERO\084.pdf" xr:uid="{00000000-0004-0000-0100-000053000000}"/>
    <hyperlink ref="A87" r:id="rId85" display="..\CONTRATOS\2017\FEBRERO\085.pdf" xr:uid="{00000000-0004-0000-0100-000054000000}"/>
    <hyperlink ref="A88" r:id="rId86" display="..\CONTRATOS\2017\FEBRERO\086.pdf" xr:uid="{00000000-0004-0000-0100-000055000000}"/>
    <hyperlink ref="A89" r:id="rId87" display="..\CONTRATOS\2017\FEBRERO\087.pdf" xr:uid="{00000000-0004-0000-0100-000056000000}"/>
    <hyperlink ref="A90" r:id="rId88" display="..\CONTRATOS\2017\FEBRERO\088.pdf" xr:uid="{00000000-0004-0000-0100-000057000000}"/>
    <hyperlink ref="A91" r:id="rId89" display="..\CONTRATOS\2017\FEBRERO\089.pdf" xr:uid="{00000000-0004-0000-0100-000058000000}"/>
    <hyperlink ref="A92" r:id="rId90" display="..\CONTRATOS\2017\FEBRERO\090.pdf" xr:uid="{00000000-0004-0000-0100-000059000000}"/>
    <hyperlink ref="A93" r:id="rId91" display="..\CONTRATOS\2017\FEBRERO\091.pdf" xr:uid="{00000000-0004-0000-0100-00005A000000}"/>
    <hyperlink ref="A94" r:id="rId92" display="..\CONTRATOS\2017\FEBRERO\092.pdf" xr:uid="{00000000-0004-0000-0100-00005B000000}"/>
    <hyperlink ref="A95" r:id="rId93" display="..\CONTRATOS\2017\FEBRERO\093.pdf" xr:uid="{00000000-0004-0000-0100-00005C000000}"/>
    <hyperlink ref="A96" r:id="rId94" display="..\CONTRATOS\2017\FEBRERO\094.pdf" xr:uid="{00000000-0004-0000-0100-00005D000000}"/>
    <hyperlink ref="A97" r:id="rId95" display="..\CONTRATOS\2017\FEBRERO\095.pdf" xr:uid="{00000000-0004-0000-0100-00005E000000}"/>
    <hyperlink ref="A98" r:id="rId96" display="..\CONTRATOS\2017\FEBRERO\096.pdf" xr:uid="{00000000-0004-0000-0100-00005F000000}"/>
    <hyperlink ref="A99" r:id="rId97" display="..\CONTRATOS\2017\FEBRERO\097.pdf" xr:uid="{00000000-0004-0000-0100-000060000000}"/>
    <hyperlink ref="A100" r:id="rId98" display="..\CONTRATOS\2017\FEBRERO\098.pdf" xr:uid="{00000000-0004-0000-0100-000061000000}"/>
    <hyperlink ref="A101" r:id="rId99" display="..\CONTRATOS\2017\FEBRERO\099.pdf" xr:uid="{00000000-0004-0000-0100-000062000000}"/>
    <hyperlink ref="A102" r:id="rId100" display="..\CONTRATOS\2017\FEBRERO\100.pdf" xr:uid="{00000000-0004-0000-0100-000063000000}"/>
    <hyperlink ref="A103" r:id="rId101" display="..\CONTRATOS\2017\FEBRERO\101.pdf" xr:uid="{00000000-0004-0000-0100-000064000000}"/>
    <hyperlink ref="A104" r:id="rId102" display="..\CONTRATOS\2017\FEBRERO\102.pdf" xr:uid="{00000000-0004-0000-0100-000065000000}"/>
    <hyperlink ref="A105" r:id="rId103" display="..\CONTRATOS\2017\FEBRERO\103.pdf" xr:uid="{00000000-0004-0000-0100-000066000000}"/>
    <hyperlink ref="A106" r:id="rId104" display="..\CONTRATOS\2017\FEBRERO\104.pdf" xr:uid="{00000000-0004-0000-0100-000067000000}"/>
    <hyperlink ref="A107" r:id="rId105" display="..\CONTRATOS\2017\FEBRERO\105.pdf" xr:uid="{00000000-0004-0000-0100-000068000000}"/>
    <hyperlink ref="A108" r:id="rId106" display="..\CONTRATOS\2017\FEBRERO\106.pdf" xr:uid="{00000000-0004-0000-0100-000069000000}"/>
    <hyperlink ref="A109" r:id="rId107" display="..\CONTRATOS\2017\FEBRERO\107.pdf" xr:uid="{00000000-0004-0000-0100-00006A000000}"/>
    <hyperlink ref="A110" r:id="rId108" display="..\CONTRATOS\2017\FEBRERO\108.pdf" xr:uid="{00000000-0004-0000-0100-00006B000000}"/>
    <hyperlink ref="A111" r:id="rId109" display="..\CONTRATOS\2017\FEBRERO\109.pdf" xr:uid="{00000000-0004-0000-0100-00006C000000}"/>
    <hyperlink ref="A112" r:id="rId110" display="..\CONTRATOS\2017\FEBRERO\110.pdf" xr:uid="{00000000-0004-0000-0100-00006D000000}"/>
    <hyperlink ref="A113" r:id="rId111" display="..\CONTRATOS\2017\FEBRERO\111.pdf" xr:uid="{00000000-0004-0000-0100-00006E000000}"/>
    <hyperlink ref="A114" r:id="rId112" display="..\CONTRATOS\2017\FEBRERO\112.pdf" xr:uid="{00000000-0004-0000-0100-00006F000000}"/>
    <hyperlink ref="A115" r:id="rId113" display="..\CONTRATOS\2017\FEBRERO\113.pdf" xr:uid="{00000000-0004-0000-0100-000070000000}"/>
    <hyperlink ref="A116" r:id="rId114" display="..\CONTRATOS\2017\FEBRERO\114.pdf" xr:uid="{00000000-0004-0000-0100-000071000000}"/>
    <hyperlink ref="A117" r:id="rId115" display="..\CONTRATOS\2017\FEBRERO\115.pdf" xr:uid="{00000000-0004-0000-0100-000072000000}"/>
    <hyperlink ref="A118" r:id="rId116" display="..\CONTRATOS\2017\FEBRERO\116.pdf" xr:uid="{00000000-0004-0000-0100-000073000000}"/>
    <hyperlink ref="A119" r:id="rId117" display="..\CONTRATOS\2017\FEBRERO\117.pdf" xr:uid="{00000000-0004-0000-0100-000074000000}"/>
    <hyperlink ref="A120" r:id="rId118" display="..\CONTRATOS\2017\FEBRERO\118.pdf" xr:uid="{00000000-0004-0000-0100-000075000000}"/>
    <hyperlink ref="A121" r:id="rId119" display="..\CONTRATOS\2017\FEBRERO\119.pdf" xr:uid="{00000000-0004-0000-0100-000076000000}"/>
    <hyperlink ref="A122" r:id="rId120" display="..\CONTRATOS\2017\FEBRERO\120.pdf" xr:uid="{00000000-0004-0000-0100-000077000000}"/>
    <hyperlink ref="A123" r:id="rId121" display="..\CONTRATOS\2017\FEBRERO\121.pdf" xr:uid="{00000000-0004-0000-0100-000078000000}"/>
    <hyperlink ref="A124" r:id="rId122" display="..\CONTRATOS\2017\FEBRERO\122.pdf" xr:uid="{00000000-0004-0000-0100-000079000000}"/>
    <hyperlink ref="A125" r:id="rId123" display="..\CONTRATOS\2017\FEBRERO\123.pdf" xr:uid="{00000000-0004-0000-0100-00007A000000}"/>
    <hyperlink ref="A126" r:id="rId124" display="..\CONTRATOS\2017\FEBRERO\124.pdf" xr:uid="{00000000-0004-0000-0100-00007B000000}"/>
    <hyperlink ref="A127" r:id="rId125" display="..\CONTRATOS\2017\FEBRERO\125.pdf" xr:uid="{00000000-0004-0000-0100-00007C000000}"/>
    <hyperlink ref="A128" r:id="rId126" display="..\CONTRATOS\2017\FEBRERO\126.pdf" xr:uid="{00000000-0004-0000-0100-00007D000000}"/>
    <hyperlink ref="A129" r:id="rId127" display="..\CONTRATOS\2017\FEBRERO\127.pdf" xr:uid="{00000000-0004-0000-0100-00007E000000}"/>
    <hyperlink ref="A130" r:id="rId128" display="..\CONTRATOS\2017\FEBRERO\128.pdf" xr:uid="{00000000-0004-0000-0100-00007F000000}"/>
    <hyperlink ref="A131" r:id="rId129" display="..\CONTRATOS\2017\FEBRERO\129.pdf" xr:uid="{00000000-0004-0000-0100-000080000000}"/>
    <hyperlink ref="A132" r:id="rId130" display="..\CONTRATOS\2017\FEBRERO\130.pdf" xr:uid="{00000000-0004-0000-0100-000081000000}"/>
    <hyperlink ref="A133" r:id="rId131" display="..\CONTRATOS\2017\FEBRERO\131.pdf" xr:uid="{00000000-0004-0000-0100-000082000000}"/>
    <hyperlink ref="A134" r:id="rId132" display="..\CONTRATOS\2017\FEBRERO\132.pdf" xr:uid="{00000000-0004-0000-0100-000083000000}"/>
    <hyperlink ref="A135" r:id="rId133" display="..\CONTRATOS\2017\FEBRERO\133.pdf" xr:uid="{00000000-0004-0000-0100-000084000000}"/>
    <hyperlink ref="A137" r:id="rId134" display="..\CONTRATOS\2017\FEBRERO\135.pdf" xr:uid="{00000000-0004-0000-0100-000085000000}"/>
    <hyperlink ref="A138" r:id="rId135" display="..\CONTRATOS\2017\FEBRERO\136.pdf" xr:uid="{00000000-0004-0000-0100-000086000000}"/>
    <hyperlink ref="A139" r:id="rId136" display="..\CONTRATOS\2017\FEBRERO\137.pdf" xr:uid="{00000000-0004-0000-0100-000087000000}"/>
    <hyperlink ref="A140" r:id="rId137" display="..\CONTRATOS\2017\FEBRERO\138.pdf" xr:uid="{00000000-0004-0000-0100-000088000000}"/>
    <hyperlink ref="A364" r:id="rId138" display="..\CONTRATOS\2017\MAYO\360.pdf" xr:uid="{00000000-0004-0000-0100-000089000000}"/>
    <hyperlink ref="A370" r:id="rId139" display="..\CONTRATOS\2017\JUNIO\366.pdf" xr:uid="{00000000-0004-0000-0100-00008A000000}"/>
    <hyperlink ref="A369" r:id="rId140" display="..\CONTRATOS\2017\JUNIO\365.pdf" xr:uid="{00000000-0004-0000-0100-00008B000000}"/>
    <hyperlink ref="A381" r:id="rId141" display="..\CONTRATOS\2017\JUNIO\377.pdf" xr:uid="{00000000-0004-0000-0100-00008C000000}"/>
    <hyperlink ref="A380" r:id="rId142" display="..\CONTRATOS\2017\JUNIO\376.pdf" xr:uid="{00000000-0004-0000-0100-00008D000000}"/>
    <hyperlink ref="A379" r:id="rId143" display="..\CONTRATOS\2017\JUNIO\375.pdf" xr:uid="{00000000-0004-0000-0100-00008E000000}"/>
    <hyperlink ref="A378" r:id="rId144" display="..\CONTRATOS\2017\JUNIO\374.pdf" xr:uid="{00000000-0004-0000-0100-00008F000000}"/>
    <hyperlink ref="A377" r:id="rId145" display="..\CONTRATOS\2017\JUNIO\373.pdf" xr:uid="{00000000-0004-0000-0100-000090000000}"/>
    <hyperlink ref="A376" r:id="rId146" display="..\CONTRATOS\2017\JUNIO\372.pdf" xr:uid="{00000000-0004-0000-0100-000091000000}"/>
    <hyperlink ref="A375" r:id="rId147" display="..\CONTRATOS\2017\JUNIO\371.pdf" xr:uid="{00000000-0004-0000-0100-000092000000}"/>
    <hyperlink ref="A374" r:id="rId148" display="..\CONTRATOS\2017\JUNIO\370.pdf" xr:uid="{00000000-0004-0000-0100-000093000000}"/>
    <hyperlink ref="A373" r:id="rId149" display="..\CONTRATOS\2017\JUNIO\369.pdf" xr:uid="{00000000-0004-0000-0100-000094000000}"/>
    <hyperlink ref="A372" r:id="rId150" display="..\CONTRATOS\2017\JUNIO\368.pdf" xr:uid="{00000000-0004-0000-0100-000095000000}"/>
    <hyperlink ref="A371" r:id="rId151" display="..\CONTRATOS\2017\JUNIO\367.pdf" xr:uid="{00000000-0004-0000-0100-000096000000}"/>
    <hyperlink ref="A382" r:id="rId152" display="..\CONTRATOS\2017\JUNIO\378.pdf" xr:uid="{00000000-0004-0000-0100-000097000000}"/>
    <hyperlink ref="A383" r:id="rId153" display="..\CONTRATOS\2017\JUNIO\379.pdf" xr:uid="{00000000-0004-0000-0100-000098000000}"/>
    <hyperlink ref="A141" r:id="rId154" display="..\CONTRATOS\2017\FEBRERO\139.pdf" xr:uid="{00000000-0004-0000-0100-000099000000}"/>
    <hyperlink ref="A142" r:id="rId155" display="..\CONTRATOS\2017\FEBRERO\140.pdf" xr:uid="{00000000-0004-0000-0100-00009A000000}"/>
    <hyperlink ref="A143" r:id="rId156" display="..\CONTRATOS\2017\FEBRERO\141.pdf" xr:uid="{00000000-0004-0000-0100-00009B000000}"/>
    <hyperlink ref="A144" r:id="rId157" display="..\CONTRATOS\2017\FEBRERO\142.pdf" xr:uid="{00000000-0004-0000-0100-00009C000000}"/>
    <hyperlink ref="A145" r:id="rId158" display="..\CONTRATOS\2017\FEBRERO\143.pdf" xr:uid="{00000000-0004-0000-0100-00009D000000}"/>
    <hyperlink ref="A146" r:id="rId159" display="..\CONTRATOS\2017\FEBRERO\144.pdf" xr:uid="{00000000-0004-0000-0100-00009E000000}"/>
    <hyperlink ref="A147" r:id="rId160" display="..\CONTRATOS\2017\FEBRERO\145.pdf" xr:uid="{00000000-0004-0000-0100-00009F000000}"/>
    <hyperlink ref="A148" r:id="rId161" display="..\CONTRATOS\2017\FEBRERO\146.pdf" xr:uid="{00000000-0004-0000-0100-0000A0000000}"/>
    <hyperlink ref="A150" r:id="rId162" display="..\CONTRATOS\2017\FEBRERO\148.pdf" xr:uid="{00000000-0004-0000-0100-0000A1000000}"/>
    <hyperlink ref="A151" r:id="rId163" display="..\CONTRATOS\2017\FEBRERO\149.pdf" xr:uid="{00000000-0004-0000-0100-0000A2000000}"/>
    <hyperlink ref="A152" r:id="rId164" display="..\CONTRATOS\2017\FEBRERO\150.pdf" xr:uid="{00000000-0004-0000-0100-0000A3000000}"/>
    <hyperlink ref="A153" r:id="rId165" display="..\CONTRATOS\2017\FEBRERO\151.pdf" xr:uid="{00000000-0004-0000-0100-0000A4000000}"/>
    <hyperlink ref="A155" r:id="rId166" display="..\CONTRATOS\2017\FEBRERO\153.pdf" xr:uid="{00000000-0004-0000-0100-0000A5000000}"/>
    <hyperlink ref="A156" r:id="rId167" display="..\CONTRATOS\2017\FEBRERO\154.pdf" xr:uid="{00000000-0004-0000-0100-0000A6000000}"/>
    <hyperlink ref="A158" r:id="rId168" display="..\CONTRATOS\2017\MARZO\156.pdf" xr:uid="{00000000-0004-0000-0100-0000A7000000}"/>
    <hyperlink ref="A159" r:id="rId169" display="..\CONTRATOS\2017\MARZO\157.pdf" xr:uid="{00000000-0004-0000-0100-0000A8000000}"/>
    <hyperlink ref="A160" r:id="rId170" display="..\CONTRATOS\2017\MARZO\158.pdf" xr:uid="{00000000-0004-0000-0100-0000A9000000}"/>
    <hyperlink ref="A161" r:id="rId171" display="..\CONTRATOS\2017\MARZO\159.pdf" xr:uid="{00000000-0004-0000-0100-0000AA000000}"/>
    <hyperlink ref="A162" r:id="rId172" display="..\CONTRATOS\2017\MARZO\160.pdf" xr:uid="{00000000-0004-0000-0100-0000AB000000}"/>
    <hyperlink ref="A163" r:id="rId173" display="..\CONTRATOS\2017\MARZO\161.pdf" xr:uid="{00000000-0004-0000-0100-0000AC000000}"/>
    <hyperlink ref="A164" r:id="rId174" display="..\CONTRATOS\2017\MARZO\162.pdf" xr:uid="{00000000-0004-0000-0100-0000AD000000}"/>
    <hyperlink ref="A165" r:id="rId175" display="..\CONTRATOS\2017\MARZO\163.pdf" xr:uid="{00000000-0004-0000-0100-0000AE000000}"/>
    <hyperlink ref="A166" r:id="rId176" display="..\CONTRATOS\2017\MARZO\164.pdf" xr:uid="{00000000-0004-0000-0100-0000AF000000}"/>
    <hyperlink ref="A167" r:id="rId177" display="..\CONTRATOS\2017\MARZO\165.pdf" xr:uid="{00000000-0004-0000-0100-0000B0000000}"/>
    <hyperlink ref="A168" r:id="rId178" display="..\CONTRATOS\2017\MARZO\166.pdf" xr:uid="{00000000-0004-0000-0100-0000B1000000}"/>
    <hyperlink ref="A169" r:id="rId179" display="..\CONTRATOS\2017\MARZO\167.pdf" xr:uid="{00000000-0004-0000-0100-0000B2000000}"/>
    <hyperlink ref="A170" r:id="rId180" display="..\CONTRATOS\2017\MARZO\168.pdf" xr:uid="{00000000-0004-0000-0100-0000B3000000}"/>
    <hyperlink ref="A171" r:id="rId181" display="..\CONTRATOS\2017\MARZO\169.pdf" xr:uid="{00000000-0004-0000-0100-0000B4000000}"/>
    <hyperlink ref="A172" r:id="rId182" display="..\CONTRATOS\2017\MARZO\170.pdf" xr:uid="{00000000-0004-0000-0100-0000B5000000}"/>
    <hyperlink ref="A173" r:id="rId183" display="..\CONTRATOS\2017\MARZO\172.pdf" xr:uid="{00000000-0004-0000-0100-0000B6000000}"/>
    <hyperlink ref="A174" r:id="rId184" display="..\CONTRATOS\2017\MARZO\172.pdf" xr:uid="{00000000-0004-0000-0100-0000B7000000}"/>
    <hyperlink ref="A175" r:id="rId185" display="..\CONTRATOS\2017\MARZO\173.pdf" xr:uid="{00000000-0004-0000-0100-0000B8000000}"/>
    <hyperlink ref="A176" r:id="rId186" display="..\CONTRATOS\2017\MARZO\174.pdf" xr:uid="{00000000-0004-0000-0100-0000B9000000}"/>
    <hyperlink ref="A177" r:id="rId187" display="..\CONTRATOS\2017\MARZO\175.pdf" xr:uid="{00000000-0004-0000-0100-0000BA000000}"/>
    <hyperlink ref="A178" r:id="rId188" display="..\CONTRATOS\2017\MARZO\176.pdf" xr:uid="{00000000-0004-0000-0100-0000BB000000}"/>
    <hyperlink ref="A179" r:id="rId189" display="..\CONTRATOS\2017\MARZO\177.pdf" xr:uid="{00000000-0004-0000-0100-0000BC000000}"/>
    <hyperlink ref="A180" r:id="rId190" display="..\CONTRATOS\2017\MARZO\178.pdf" xr:uid="{00000000-0004-0000-0100-0000BD000000}"/>
    <hyperlink ref="A181" r:id="rId191" display="..\CONTRATOS\2017\MARZO\179.pdf" xr:uid="{00000000-0004-0000-0100-0000BE000000}"/>
    <hyperlink ref="A182" r:id="rId192" display="..\CONTRATOS\2017\MARZO\180.pdf" xr:uid="{00000000-0004-0000-0100-0000BF000000}"/>
    <hyperlink ref="A183" r:id="rId193" display="..\CONTRATOS\2017\MARZO\181.pdf" xr:uid="{00000000-0004-0000-0100-0000C0000000}"/>
    <hyperlink ref="A184" r:id="rId194" display="..\CONTRATOS\2017\MARZO\182.pdf" xr:uid="{00000000-0004-0000-0100-0000C1000000}"/>
    <hyperlink ref="A185" r:id="rId195" display="..\CONTRATOS\2017\MARZO\183.pdf" xr:uid="{00000000-0004-0000-0100-0000C2000000}"/>
    <hyperlink ref="A186" r:id="rId196" display="..\CONTRATOS\2017\MARZO\184.pdf" xr:uid="{00000000-0004-0000-0100-0000C3000000}"/>
    <hyperlink ref="A187" r:id="rId197" display="..\CONTRATOS\2017\MARZO\185.pdf" xr:uid="{00000000-0004-0000-0100-0000C4000000}"/>
    <hyperlink ref="A188" r:id="rId198" display="..\CONTRATOS\2017\MARZO\186.pdf" xr:uid="{00000000-0004-0000-0100-0000C5000000}"/>
    <hyperlink ref="A189" r:id="rId199" display="..\CONTRATOS\2017\MARZO\187.pdf" xr:uid="{00000000-0004-0000-0100-0000C6000000}"/>
    <hyperlink ref="A190" r:id="rId200" display="..\CONTRATOS\2017\MARZO\188.pdf" xr:uid="{00000000-0004-0000-0100-0000C7000000}"/>
    <hyperlink ref="A191" r:id="rId201" display="..\CONTRATOS\2017\MARZO\189.pdf" xr:uid="{00000000-0004-0000-0100-0000C8000000}"/>
    <hyperlink ref="A192" r:id="rId202" display="..\CONTRATOS\2017\MARZO\190.pdf" xr:uid="{00000000-0004-0000-0100-0000C9000000}"/>
    <hyperlink ref="A193" r:id="rId203" display="..\CONTRATOS\2017\MARZO\191.pdf" xr:uid="{00000000-0004-0000-0100-0000CA000000}"/>
    <hyperlink ref="A194" r:id="rId204" display="..\CONTRATOS\2017\MARZO\192.pdf" xr:uid="{00000000-0004-0000-0100-0000CB000000}"/>
    <hyperlink ref="A195" r:id="rId205" display="..\CONTRATOS\2017\MARZO\193.pdf" xr:uid="{00000000-0004-0000-0100-0000CC000000}"/>
    <hyperlink ref="A196" r:id="rId206" display="..\CONTRATOS\2017\MARZO\194.pdf" xr:uid="{00000000-0004-0000-0100-0000CD000000}"/>
    <hyperlink ref="A197" r:id="rId207" display="..\CONTRATOS\2017\MARZO\195.pdf" xr:uid="{00000000-0004-0000-0100-0000CE000000}"/>
    <hyperlink ref="A198" r:id="rId208" display="..\CONTRATOS\2017\MARZO\196.pdf" xr:uid="{00000000-0004-0000-0100-0000CF000000}"/>
    <hyperlink ref="A199" r:id="rId209" display="..\CONTRATOS\2017\MARZO\197.pdf" xr:uid="{00000000-0004-0000-0100-0000D0000000}"/>
    <hyperlink ref="A200" r:id="rId210" display="..\CONTRATOS\2017\MARZO\198.pdf" xr:uid="{00000000-0004-0000-0100-0000D1000000}"/>
    <hyperlink ref="A201" r:id="rId211" display="..\CONTRATOS\2017\MARZO\199.pdf" xr:uid="{00000000-0004-0000-0100-0000D2000000}"/>
    <hyperlink ref="A202" r:id="rId212" display="..\CONTRATOS\2017\MARZO\200.pdf" xr:uid="{00000000-0004-0000-0100-0000D3000000}"/>
    <hyperlink ref="A203" r:id="rId213" display="..\CONTRATOS\2017\MARZO\201.pdf" xr:uid="{00000000-0004-0000-0100-0000D4000000}"/>
    <hyperlink ref="A204" r:id="rId214" display="..\CONTRATOS\2017\MARZO\202.pdf" xr:uid="{00000000-0004-0000-0100-0000D5000000}"/>
    <hyperlink ref="A205" r:id="rId215" display="..\CONTRATOS\2017\MARZO\203.pdf" xr:uid="{00000000-0004-0000-0100-0000D6000000}"/>
    <hyperlink ref="A206" r:id="rId216" display="..\CONTRATOS\2017\MARZO\204.pdf" xr:uid="{00000000-0004-0000-0100-0000D7000000}"/>
    <hyperlink ref="A207" r:id="rId217" display="..\CONTRATOS\2017\MARZO\205.pdf" xr:uid="{00000000-0004-0000-0100-0000D8000000}"/>
    <hyperlink ref="A208" r:id="rId218" display="..\CONTRATOS\2017\MARZO\206.pdf" xr:uid="{00000000-0004-0000-0100-0000D9000000}"/>
    <hyperlink ref="A209" r:id="rId219" display="..\CONTRATOS\2017\MARZO\207.pdf" xr:uid="{00000000-0004-0000-0100-0000DA000000}"/>
    <hyperlink ref="A210" r:id="rId220" display="..\CONTRATOS\2017\MARZO\208.pdf" xr:uid="{00000000-0004-0000-0100-0000DB000000}"/>
    <hyperlink ref="A211" r:id="rId221" display="..\CONTRATOS\2017\MARZO\209.pdf" xr:uid="{00000000-0004-0000-0100-0000DC000000}"/>
    <hyperlink ref="A212" r:id="rId222" display="..\CONTRATOS\2017\MARZO\210.pdf" xr:uid="{00000000-0004-0000-0100-0000DD000000}"/>
    <hyperlink ref="A213" r:id="rId223" display="..\CONTRATOS\2017\MARZO\211.pdf" xr:uid="{00000000-0004-0000-0100-0000DE000000}"/>
    <hyperlink ref="A214" r:id="rId224" display="..\CONTRATOS\2017\MARZO\212.pdf" xr:uid="{00000000-0004-0000-0100-0000DF000000}"/>
    <hyperlink ref="A215" r:id="rId225" display="..\CONTRATOS\2017\MARZO\213.pdf" xr:uid="{00000000-0004-0000-0100-0000E0000000}"/>
    <hyperlink ref="A216" r:id="rId226" display="..\CONTRATOS\2017\MARZO\214.pdf" xr:uid="{00000000-0004-0000-0100-0000E1000000}"/>
    <hyperlink ref="A217" r:id="rId227" display="..\CONTRATOS\2017\MARZO\215.pdf" xr:uid="{00000000-0004-0000-0100-0000E2000000}"/>
    <hyperlink ref="A218" r:id="rId228" display="..\CONTRATOS\2017\MARZO\216.pdf" xr:uid="{00000000-0004-0000-0100-0000E3000000}"/>
    <hyperlink ref="A219" r:id="rId229" display="..\CONTRATOS\2017\MARZO\217.pdf" xr:uid="{00000000-0004-0000-0100-0000E4000000}"/>
    <hyperlink ref="A220" r:id="rId230" display="..\CONTRATOS\2017\MARZO\218.pdf" xr:uid="{00000000-0004-0000-0100-0000E5000000}"/>
    <hyperlink ref="A221" r:id="rId231" display="..\CONTRATOS\2017\MARZO\219.pdf" xr:uid="{00000000-0004-0000-0100-0000E6000000}"/>
    <hyperlink ref="A222" r:id="rId232" display="..\CONTRATOS\2017\MARZO\220.pdf" xr:uid="{00000000-0004-0000-0100-0000E7000000}"/>
    <hyperlink ref="A223" r:id="rId233" display="..\CONTRATOS\2017\MARZO\221.pdf" xr:uid="{00000000-0004-0000-0100-0000E8000000}"/>
    <hyperlink ref="A224" r:id="rId234" display="..\CONTRATOS\2017\MARZO\222.pdf" xr:uid="{00000000-0004-0000-0100-0000E9000000}"/>
    <hyperlink ref="A225" r:id="rId235" display="..\CONTRATOS\2017\MARZO\223.pdf" xr:uid="{00000000-0004-0000-0100-0000EA000000}"/>
    <hyperlink ref="A226" r:id="rId236" display="..\CONTRATOS\2017\MARZO\224.pdf" xr:uid="{00000000-0004-0000-0100-0000EB000000}"/>
    <hyperlink ref="A227" r:id="rId237" display="..\CONTRATOS\2017\MARZO\225.pdf" xr:uid="{00000000-0004-0000-0100-0000EC000000}"/>
    <hyperlink ref="A228" r:id="rId238" display="..\CONTRATOS\2017\MARZO\226.pdf" xr:uid="{00000000-0004-0000-0100-0000ED000000}"/>
    <hyperlink ref="A229" r:id="rId239" display="..\CONTRATOS\2017\MARZO\227.pdf" xr:uid="{00000000-0004-0000-0100-0000EE000000}"/>
    <hyperlink ref="A230" r:id="rId240" display="..\CONTRATOS\2017\MARZO\228.pdf" xr:uid="{00000000-0004-0000-0100-0000EF000000}"/>
    <hyperlink ref="A231" r:id="rId241" display="..\CONTRATOS\2017\MARZO\229.pdf" xr:uid="{00000000-0004-0000-0100-0000F0000000}"/>
    <hyperlink ref="A232" r:id="rId242" display="..\CONTRATOS\2017\MARZO\230.pdf" xr:uid="{00000000-0004-0000-0100-0000F1000000}"/>
    <hyperlink ref="A233" r:id="rId243" display="..\CONTRATOS\2017\MARZO\231.pdf" xr:uid="{00000000-0004-0000-0100-0000F2000000}"/>
    <hyperlink ref="A234" r:id="rId244" display="..\CONTRATOS\2017\MARZO\232.pdf" xr:uid="{00000000-0004-0000-0100-0000F3000000}"/>
    <hyperlink ref="A235" r:id="rId245" display="..\CONTRATOS\2017\MARZO\233.pdf" xr:uid="{00000000-0004-0000-0100-0000F4000000}"/>
    <hyperlink ref="A236" r:id="rId246" display="..\CONTRATOS\2017\MARZO\234.pdf" xr:uid="{00000000-0004-0000-0100-0000F5000000}"/>
    <hyperlink ref="A237" r:id="rId247" display="..\CONTRATOS\2017\MARZO\235.pdf" xr:uid="{00000000-0004-0000-0100-0000F6000000}"/>
    <hyperlink ref="A238" r:id="rId248" display="..\CONTRATOS\2017\MARZO\236.pdf" xr:uid="{00000000-0004-0000-0100-0000F7000000}"/>
    <hyperlink ref="A1001" r:id="rId249" xr:uid="{00000000-0004-0000-0100-0000F8000000}"/>
    <hyperlink ref="A240" r:id="rId250" display="..\CONTRATOS\2017\MARZO\237.pdf" xr:uid="{00000000-0004-0000-0100-0000F9000000}"/>
    <hyperlink ref="A241" r:id="rId251" display="..\CONTRATOS\2017\MARZO\238.pdf" xr:uid="{00000000-0004-0000-0100-0000FA000000}"/>
    <hyperlink ref="A242" r:id="rId252" display="..\CONTRATOS\2017\MARZO\239.pdf" xr:uid="{00000000-0004-0000-0100-0000FB000000}"/>
    <hyperlink ref="A244" r:id="rId253" display="..\CONTRATOS\2017\MARZO\241.pdf" xr:uid="{00000000-0004-0000-0100-0000FC000000}"/>
    <hyperlink ref="A245" r:id="rId254" display="..\CONTRATOS\2017\MARZO\242.pdf" xr:uid="{00000000-0004-0000-0100-0000FD000000}"/>
    <hyperlink ref="A246" r:id="rId255" display="..\CONTRATOS\2017\MARZO\243.pdf" xr:uid="{00000000-0004-0000-0100-0000FE000000}"/>
    <hyperlink ref="A247" r:id="rId256" display="..\CONTRATOS\2017\MARZO\244.pdf" xr:uid="{00000000-0004-0000-0100-0000FF000000}"/>
    <hyperlink ref="A248" r:id="rId257" display="..\CONTRATOS\2017\MARZO\245.pdf" xr:uid="{00000000-0004-0000-0100-000000010000}"/>
    <hyperlink ref="A249" r:id="rId258" display="..\CONTRATOS\2017\MARZO\246.pdf" xr:uid="{00000000-0004-0000-0100-000001010000}"/>
    <hyperlink ref="A251" r:id="rId259" display="..\CONTRATOS\2017\MARZO\248.pdf" xr:uid="{00000000-0004-0000-0100-000002010000}"/>
    <hyperlink ref="A252" r:id="rId260" display="..\CONTRATOS\2017\MARZO\249.pdf" xr:uid="{00000000-0004-0000-0100-000003010000}"/>
    <hyperlink ref="A253" r:id="rId261" display="..\CONTRATOS\2017\MARZO\250.pdf" xr:uid="{00000000-0004-0000-0100-000004010000}"/>
    <hyperlink ref="A254" r:id="rId262" display="..\CONTRATOS\2017\MARZO\251.pdf" xr:uid="{00000000-0004-0000-0100-000005010000}"/>
    <hyperlink ref="A255" r:id="rId263" display="..\CONTRATOS\2017\MARZO\252.pdf" xr:uid="{00000000-0004-0000-0100-000006010000}"/>
    <hyperlink ref="A256" r:id="rId264" display="..\CONTRATOS\2017\MARZO\253.pdf" xr:uid="{00000000-0004-0000-0100-000007010000}"/>
    <hyperlink ref="A257" r:id="rId265" display="..\CONTRATOS\2017\MARZO\254.pdf" xr:uid="{00000000-0004-0000-0100-000008010000}"/>
    <hyperlink ref="A258" r:id="rId266" display="..\CONTRATOS\2017\MARZO\255.pdf" xr:uid="{00000000-0004-0000-0100-000009010000}"/>
    <hyperlink ref="A259" r:id="rId267" display="..\CONTRATOS\2017\MARZO\256.pdf" xr:uid="{00000000-0004-0000-0100-00000A010000}"/>
    <hyperlink ref="A260" r:id="rId268" display="..\CONTRATOS\2017\MARZO\257.pdf" xr:uid="{00000000-0004-0000-0100-00000B010000}"/>
    <hyperlink ref="A261" r:id="rId269" display="..\CONTRATOS\2017\MARZO\258.pdf" xr:uid="{00000000-0004-0000-0100-00000C010000}"/>
    <hyperlink ref="A263" r:id="rId270" display="..\CONTRATOS\2017\MARZO\260.pdf" xr:uid="{00000000-0004-0000-0100-00000D010000}"/>
    <hyperlink ref="A264" r:id="rId271" display="..\CONTRATOS\2017\MARZO\261.pdf" xr:uid="{00000000-0004-0000-0100-00000E010000}"/>
    <hyperlink ref="A265" r:id="rId272" display="..\CONTRATOS\2017\MARZO\262.pdf" xr:uid="{00000000-0004-0000-0100-00000F010000}"/>
    <hyperlink ref="A266" r:id="rId273" display="..\CONTRATOS\2017\MARZO\263.pdf" xr:uid="{00000000-0004-0000-0100-000010010000}"/>
    <hyperlink ref="A267" r:id="rId274" display="..\CONTRATOS\2017\MARZO\264.pdf" xr:uid="{00000000-0004-0000-0100-000011010000}"/>
    <hyperlink ref="A268" r:id="rId275" display="..\CONTRATOS\2017\MARZO\265.pdf" xr:uid="{00000000-0004-0000-0100-000012010000}"/>
    <hyperlink ref="A269" r:id="rId276" display="..\CONTRATOS\2017\MARZO\266.pdf" xr:uid="{00000000-0004-0000-0100-000013010000}"/>
    <hyperlink ref="A270" r:id="rId277" display="..\CONTRATOS\2017\MARZO\267.pdf" xr:uid="{00000000-0004-0000-0100-000014010000}"/>
    <hyperlink ref="A271" r:id="rId278" display="..\CONTRATOS\2017\MARZO\268.pdf" xr:uid="{00000000-0004-0000-0100-000015010000}"/>
    <hyperlink ref="A272" r:id="rId279" display="..\CONTRATOS\2017\MARZO\269.pdf" xr:uid="{00000000-0004-0000-0100-000016010000}"/>
    <hyperlink ref="A274" r:id="rId280" display="..\CONTRATOS\2017\MARZO\271.pdf" xr:uid="{00000000-0004-0000-0100-000017010000}"/>
    <hyperlink ref="A275" r:id="rId281" display="..\CONTRATOS\2017\MARZO\272.pdf" xr:uid="{00000000-0004-0000-0100-000018010000}"/>
    <hyperlink ref="A276" r:id="rId282" display="..\CONTRATOS\2017\MARZO\273.pdf" xr:uid="{00000000-0004-0000-0100-000019010000}"/>
    <hyperlink ref="A277" r:id="rId283" display="..\CONTRATOS\2017\MARZO\274.pdf" xr:uid="{00000000-0004-0000-0100-00001A010000}"/>
    <hyperlink ref="A278" r:id="rId284" display="..\CONTRATOS\2017\MARZO\275.pdf" xr:uid="{00000000-0004-0000-0100-00001B010000}"/>
    <hyperlink ref="A279" r:id="rId285" display="..\CONTRATOS\2017\MARZO\276.pdf" xr:uid="{00000000-0004-0000-0100-00001C010000}"/>
    <hyperlink ref="A280" r:id="rId286" display="..\CONTRATOS\2017\MARZO\277.pdf" xr:uid="{00000000-0004-0000-0100-00001D010000}"/>
    <hyperlink ref="A281" r:id="rId287" display="..\CONTRATOS\2017\MARZO\278.pdf" xr:uid="{00000000-0004-0000-0100-00001E010000}"/>
    <hyperlink ref="A282" r:id="rId288" display="..\CONTRATOS\2017\MARZO\279.pdf" xr:uid="{00000000-0004-0000-0100-00001F010000}"/>
    <hyperlink ref="A283" r:id="rId289" display="..\CONTRATOS\2017\MARZO\280.pdf" xr:uid="{00000000-0004-0000-0100-000020010000}"/>
    <hyperlink ref="A284" r:id="rId290" display="..\CONTRATOS\2017\MARZO\281.pdf" xr:uid="{00000000-0004-0000-0100-000021010000}"/>
    <hyperlink ref="A285" r:id="rId291" display="..\CONTRATOS\2017\MARZO\282.pdf" xr:uid="{00000000-0004-0000-0100-000022010000}"/>
    <hyperlink ref="A286" r:id="rId292" display="..\CONTRATOS\2017\MARZO\283.pdf" xr:uid="{00000000-0004-0000-0100-000023010000}"/>
    <hyperlink ref="A287" r:id="rId293" display="..\CONTRATOS\2017\MARZO\284.pdf" xr:uid="{00000000-0004-0000-0100-000024010000}"/>
    <hyperlink ref="A288" r:id="rId294" display="..\CONTRATOS\2017\MARZO\285.pdf" xr:uid="{00000000-0004-0000-0100-000025010000}"/>
    <hyperlink ref="A289" r:id="rId295" display="..\CONTRATOS\2017\ABRIL\286.pdf" xr:uid="{00000000-0004-0000-0100-000026010000}"/>
    <hyperlink ref="A290" r:id="rId296" display="..\CONTRATOS\2017\ABRIL\287.pdf" xr:uid="{00000000-0004-0000-0100-000027010000}"/>
    <hyperlink ref="A291" r:id="rId297" display="..\CONTRATOS\2017\ABRIL\288.pdf" xr:uid="{00000000-0004-0000-0100-000028010000}"/>
    <hyperlink ref="A292" r:id="rId298" display="..\CONTRATOS\2017\ABRIL\289.pdf" xr:uid="{00000000-0004-0000-0100-000029010000}"/>
    <hyperlink ref="A293" r:id="rId299" display="..\CONTRATOS\2017\ABRIL\290.pdf" xr:uid="{00000000-0004-0000-0100-00002A010000}"/>
    <hyperlink ref="A294" r:id="rId300" display="..\CONTRATOS\2017\ABRIL\291.pdf" xr:uid="{00000000-0004-0000-0100-00002B010000}"/>
    <hyperlink ref="A295" r:id="rId301" display="..\CONTRATOS\2017\ABRIL\292.pdf" xr:uid="{00000000-0004-0000-0100-00002C010000}"/>
    <hyperlink ref="A296" r:id="rId302" display="..\CONTRATOS\2017\ABRIL\293.pdf" xr:uid="{00000000-0004-0000-0100-00002D010000}"/>
    <hyperlink ref="A297" r:id="rId303" display="..\CONTRATOS\2017\ABRIL\294.pdf" xr:uid="{00000000-0004-0000-0100-00002E010000}"/>
    <hyperlink ref="A298" r:id="rId304" display="..\CONTRATOS\2017\ABRIL\295.pdf" xr:uid="{00000000-0004-0000-0100-00002F010000}"/>
    <hyperlink ref="A299" r:id="rId305" display="..\CONTRATOS\2017\ABRIL\296.pdf" xr:uid="{00000000-0004-0000-0100-000030010000}"/>
    <hyperlink ref="A300" r:id="rId306" display="..\CONTRATOS\2017\ABRIL\297.pdf" xr:uid="{00000000-0004-0000-0100-000031010000}"/>
    <hyperlink ref="A301" r:id="rId307" display="..\CONTRATOS\2017\ABRIL\298.pdf" xr:uid="{00000000-0004-0000-0100-000032010000}"/>
    <hyperlink ref="A302" r:id="rId308" display="..\CONTRATOS\2017\ABRIL\299.pdf" xr:uid="{00000000-0004-0000-0100-000033010000}"/>
    <hyperlink ref="A303" r:id="rId309" display="..\CONTRATOS\2017\ABRIL\300.pdf" xr:uid="{00000000-0004-0000-0100-000034010000}"/>
    <hyperlink ref="A304" r:id="rId310" display="..\CONTRATOS\2017\ABRIL\301.pdf" xr:uid="{00000000-0004-0000-0100-000035010000}"/>
    <hyperlink ref="A305" r:id="rId311" display="..\CONTRATOS\2017\ABRIL\302.pdf" xr:uid="{00000000-0004-0000-0100-000036010000}"/>
    <hyperlink ref="A306" r:id="rId312" display="..\CONTRATOS\2017\ABRIL\303.pdf" xr:uid="{00000000-0004-0000-0100-000037010000}"/>
    <hyperlink ref="A307" r:id="rId313" display="..\CONTRATOS\2017\ABRIL\304.pdf" xr:uid="{00000000-0004-0000-0100-000038010000}"/>
    <hyperlink ref="A308" r:id="rId314" display="..\CONTRATOS\2017\ABRIL\305.pdf" xr:uid="{00000000-0004-0000-0100-000039010000}"/>
    <hyperlink ref="A309" r:id="rId315" display="..\CONTRATOS\2017\ABRIL\306.pdf" xr:uid="{00000000-0004-0000-0100-00003A010000}"/>
    <hyperlink ref="A310" r:id="rId316" display="..\CONTRATOS\2017\ABRIL\307.pdf" xr:uid="{00000000-0004-0000-0100-00003B010000}"/>
    <hyperlink ref="A311" r:id="rId317" display="..\CONTRATOS\2017\ABRIL\308.pdf" xr:uid="{00000000-0004-0000-0100-00003C010000}"/>
    <hyperlink ref="A312" r:id="rId318" display="..\CONTRATOS\2017\ABRIL\309.pdf" xr:uid="{00000000-0004-0000-0100-00003D010000}"/>
    <hyperlink ref="A313" r:id="rId319" display="..\CONTRATOS\2017\ABRIL\310.pdf" xr:uid="{00000000-0004-0000-0100-00003E010000}"/>
    <hyperlink ref="A314" r:id="rId320" display="..\CONTRATOS\2017\ABRIL\311.pdf" xr:uid="{00000000-0004-0000-0100-00003F010000}"/>
    <hyperlink ref="A315" r:id="rId321" display="..\CONTRATOS\2017\ABRIL\312.pdf" xr:uid="{00000000-0004-0000-0100-000040010000}"/>
    <hyperlink ref="A316" r:id="rId322" display="..\CONTRATOS\2017\ABRIL\313.pdf" xr:uid="{00000000-0004-0000-0100-000041010000}"/>
    <hyperlink ref="A317" r:id="rId323" display="..\CONTRATOS\2017\ABRIL\314.pdf" xr:uid="{00000000-0004-0000-0100-000042010000}"/>
    <hyperlink ref="A318" r:id="rId324" display="..\CONTRATOS\2017\ABRIL\315.pdf" xr:uid="{00000000-0004-0000-0100-000043010000}"/>
    <hyperlink ref="A319" r:id="rId325" display="..\CONTRATOS\2017\ABRIL\316.pdf" xr:uid="{00000000-0004-0000-0100-000044010000}"/>
    <hyperlink ref="A320" r:id="rId326" display="..\CONTRATOS\2017\ABRIL\317.pdf" xr:uid="{00000000-0004-0000-0100-000045010000}"/>
    <hyperlink ref="A321" r:id="rId327" display="..\CONTRATOS\2017\ABRIL\318.pdf" xr:uid="{00000000-0004-0000-0100-000046010000}"/>
    <hyperlink ref="A322" r:id="rId328" display="..\CONTRATOS\2017\ABRIL\319.pdf" xr:uid="{00000000-0004-0000-0100-000047010000}"/>
    <hyperlink ref="A323" r:id="rId329" display="..\CONTRATOS\2017\ABRIL\320.pdf" xr:uid="{00000000-0004-0000-0100-000048010000}"/>
    <hyperlink ref="A324" r:id="rId330" display="..\CONTRATOS\2017\ABRIL\321.pdf" xr:uid="{00000000-0004-0000-0100-000049010000}"/>
    <hyperlink ref="A325" r:id="rId331" display="..\CONTRATOS\2017\ABRIL\322.pdf" xr:uid="{00000000-0004-0000-0100-00004A010000}"/>
    <hyperlink ref="A326" r:id="rId332" display="..\CONTRATOS\2017\ABRIL\323.pdf" xr:uid="{00000000-0004-0000-0100-00004B010000}"/>
    <hyperlink ref="A327" r:id="rId333" display="..\CONTRATOS\2017\MAYO\324.pdf" xr:uid="{00000000-0004-0000-0100-00004C010000}"/>
    <hyperlink ref="A349" r:id="rId334" display="..\CONTRATOS\2017\MAYO\346 ACEPTACION DE OFERTA.pdf" xr:uid="{00000000-0004-0000-0100-00004D010000}"/>
    <hyperlink ref="A328" r:id="rId335" display="..\CONTRATOS\2017\MAYO\325.pdf" xr:uid="{00000000-0004-0000-0100-00004E010000}"/>
    <hyperlink ref="A329" r:id="rId336" display="..\CONTRATOS\2017\MAYO\326.pdf" xr:uid="{00000000-0004-0000-0100-00004F010000}"/>
    <hyperlink ref="A330" r:id="rId337" display="..\CONTRATOS\2017\MAYO\327.pdf" xr:uid="{00000000-0004-0000-0100-000050010000}"/>
    <hyperlink ref="A331" r:id="rId338" display="..\CONTRATOS\2017\MAYO\328.pdf" xr:uid="{00000000-0004-0000-0100-000051010000}"/>
    <hyperlink ref="A332" r:id="rId339" display="..\CONTRATOS\2017\MAYO\329.pdf" xr:uid="{00000000-0004-0000-0100-000052010000}"/>
    <hyperlink ref="A333" r:id="rId340" display="..\CONTRATOS\2017\MAYO\330.pdf" xr:uid="{00000000-0004-0000-0100-000053010000}"/>
    <hyperlink ref="A334" r:id="rId341" display="..\CONTRATOS\2017\MAYO\331.pdf" xr:uid="{00000000-0004-0000-0100-000054010000}"/>
    <hyperlink ref="A335" r:id="rId342" display="..\CONTRATOS\2017\MAYO\332.pdf" xr:uid="{00000000-0004-0000-0100-000055010000}"/>
    <hyperlink ref="A336" r:id="rId343" display="..\CONTRATOS\2017\MAYO\333.pdf" xr:uid="{00000000-0004-0000-0100-000056010000}"/>
    <hyperlink ref="A337" r:id="rId344" display="..\CONTRATOS\2017\MAYO\334.pdf" xr:uid="{00000000-0004-0000-0100-000057010000}"/>
    <hyperlink ref="A338" r:id="rId345" display="..\CONTRATOS\2017\MAYO\335.pdf" xr:uid="{00000000-0004-0000-0100-000058010000}"/>
    <hyperlink ref="A339" r:id="rId346" display="..\CONTRATOS\2017\MAYO\336.pdf" xr:uid="{00000000-0004-0000-0100-000059010000}"/>
    <hyperlink ref="A340" r:id="rId347" display="..\CONTRATOS\2017\MAYO\337.pdf" xr:uid="{00000000-0004-0000-0100-00005A010000}"/>
    <hyperlink ref="A341" r:id="rId348" display="..\CONTRATOS\2017\MAYO\338.pdf" xr:uid="{00000000-0004-0000-0100-00005B010000}"/>
    <hyperlink ref="A342" r:id="rId349" display="..\CONTRATOS\2017\MAYO\339.pdf" xr:uid="{00000000-0004-0000-0100-00005C010000}"/>
    <hyperlink ref="A343" r:id="rId350" display="..\CONTRATOS\2017\MAYO\340.pdf" xr:uid="{00000000-0004-0000-0100-00005D010000}"/>
    <hyperlink ref="A344" r:id="rId351" display="..\CONTRATOS\2017\MAYO\341.pdf" xr:uid="{00000000-0004-0000-0100-00005E010000}"/>
    <hyperlink ref="A345" r:id="rId352" display="..\CONTRATOS\2017\MAYO\342.pdf" xr:uid="{00000000-0004-0000-0100-00005F010000}"/>
    <hyperlink ref="A346" r:id="rId353" display="..\CONTRATOS\2017\MAYO\343.pdf" xr:uid="{00000000-0004-0000-0100-000060010000}"/>
    <hyperlink ref="A347" r:id="rId354" display="..\CONTRATOS\2017\MAYO\344.pdf" xr:uid="{00000000-0004-0000-0100-000061010000}"/>
    <hyperlink ref="A348" r:id="rId355" display="..\CONTRATOS\2017\MAYO\345.pdf" xr:uid="{00000000-0004-0000-0100-000062010000}"/>
    <hyperlink ref="A350" r:id="rId356" display="..\CONTRATOS\2017\MAYO\347.pdf" xr:uid="{00000000-0004-0000-0100-000063010000}"/>
    <hyperlink ref="A351" r:id="rId357" display="..\CONTRATOS\2017\MAYO\348.pdf" xr:uid="{00000000-0004-0000-0100-000064010000}"/>
    <hyperlink ref="A352" r:id="rId358" display="..\CONTRATOS\2017\MAYO\349.pdf" xr:uid="{00000000-0004-0000-0100-000065010000}"/>
    <hyperlink ref="A353" r:id="rId359" display="..\CONTRATOS\2017\MAYO\350 ACEPTACION DE OFERTA.pdf" xr:uid="{00000000-0004-0000-0100-000066010000}"/>
    <hyperlink ref="A354" r:id="rId360" display="..\CONTRATOS\2017\MAYO\351.pdf" xr:uid="{00000000-0004-0000-0100-000067010000}"/>
    <hyperlink ref="A355" r:id="rId361" display="..\CONTRATOS\2017\MAYO\352.pdf" xr:uid="{00000000-0004-0000-0100-000068010000}"/>
    <hyperlink ref="A356" r:id="rId362" display="..\CONTRATOS\2017\MAYO\353 ACEPTACION DE OFERTA.pdf" xr:uid="{00000000-0004-0000-0100-000069010000}"/>
    <hyperlink ref="A1002" r:id="rId363" xr:uid="{00000000-0004-0000-0100-00006A010000}"/>
    <hyperlink ref="A359" r:id="rId364" display="..\CONTRATOS\2017\MAYO\355.pdf" xr:uid="{00000000-0004-0000-0100-00006B010000}"/>
    <hyperlink ref="A360" r:id="rId365" display="..\CONTRATOS\2017\MAYO\356 COOPERACION.pdf" xr:uid="{00000000-0004-0000-0100-00006C010000}"/>
    <hyperlink ref="A361" r:id="rId366" display="..\CONTRATOS\2017\MAYO\357.pdf" xr:uid="{00000000-0004-0000-0100-00006D010000}"/>
    <hyperlink ref="A362" r:id="rId367" display="..\CONTRATOS\2017\MAYO\358.pdf" xr:uid="{00000000-0004-0000-0100-00006E010000}"/>
    <hyperlink ref="A385" r:id="rId368" display="..\CONTRATOS\2017\JUNIO\381.pdf" xr:uid="{00000000-0004-0000-0100-00006F010000}"/>
    <hyperlink ref="A386" r:id="rId369" display="..\CONTRATOS\2017\JUNIO\382.pdf" xr:uid="{00000000-0004-0000-0100-000070010000}"/>
    <hyperlink ref="A387" r:id="rId370" display="..\CONTRATOS\2017\JUNIO\383.pdf" xr:uid="{00000000-0004-0000-0100-000071010000}"/>
    <hyperlink ref="A388" r:id="rId371" display="..\CONTRATOS\2017\JUNIO\384.pdf" xr:uid="{00000000-0004-0000-0100-000072010000}"/>
    <hyperlink ref="A389" r:id="rId372" display="..\CONTRATOS\2017\JUNIO\385.pdf" xr:uid="{00000000-0004-0000-0100-000073010000}"/>
    <hyperlink ref="A390" r:id="rId373" display="..\CONTRATOS\2017\JUNIO\386.pdf" xr:uid="{00000000-0004-0000-0100-000074010000}"/>
    <hyperlink ref="A363" r:id="rId374" display="..\CONTRATOS\2017\MAYO\359.pdf" xr:uid="{00000000-0004-0000-0100-000075010000}"/>
    <hyperlink ref="A365" r:id="rId375" display="..\CONTRATOS\2017\MAYO\361.pdf" xr:uid="{00000000-0004-0000-0100-000076010000}"/>
    <hyperlink ref="A366" r:id="rId376" display="..\CONTRATOS\2017\MAYO\362.pdf" xr:uid="{00000000-0004-0000-0100-000077010000}"/>
    <hyperlink ref="A367" r:id="rId377" display="..\CONTRATOS\2017\MAYO\363.pdf" xr:uid="{00000000-0004-0000-0100-000078010000}"/>
    <hyperlink ref="A368" r:id="rId378" display="..\CONTRATOS\2017\MAYO\364.pdf" xr:uid="{00000000-0004-0000-0100-000079010000}"/>
    <hyperlink ref="A393" r:id="rId379" display="..\PROCESOS\LP 002\389.pdf" xr:uid="{00000000-0004-0000-0100-00007A010000}"/>
    <hyperlink ref="A392" r:id="rId380" display="..\PROCESOS\LP 002\388.pdf" xr:uid="{00000000-0004-0000-0100-00007B010000}"/>
    <hyperlink ref="A391" r:id="rId381" display="..\CONTRATOS\2017\JUNIO\PARA PUBLICAR\387.pdf" xr:uid="{00000000-0004-0000-0100-00007C010000}"/>
    <hyperlink ref="A384" r:id="rId382" display="..\CONTRATOS\2017\JUNIO\380.pdf" xr:uid="{00000000-0004-0000-0100-00007D010000}"/>
    <hyperlink ref="A394" r:id="rId383" display="..\CONTRATOS\2017\JULIO\390.pdf" xr:uid="{00000000-0004-0000-0100-00007E010000}"/>
    <hyperlink ref="A395" r:id="rId384" display="..\PROCESOS\CM 001-2017\391.pdf" xr:uid="{00000000-0004-0000-0100-00007F010000}"/>
    <hyperlink ref="A396" r:id="rId385" display="..\PROCESOS\LP 003\PUBLICAR\392.pdf" xr:uid="{00000000-0004-0000-0100-000080010000}"/>
    <hyperlink ref="A397" r:id="rId386" display="..\CONTRATOS\2017\JULIO\393.pdf" xr:uid="{00000000-0004-0000-0100-000081010000}"/>
    <hyperlink ref="A398" r:id="rId387" display="..\CONTRATOS\2017\JULIO\394.pdf" xr:uid="{00000000-0004-0000-0100-000082010000}"/>
    <hyperlink ref="A399" r:id="rId388" display="..\CONTRATOS\2017\JULIO\395.pdf" xr:uid="{00000000-0004-0000-0100-000083010000}"/>
    <hyperlink ref="A400" r:id="rId389" display="..\CONTRATOS\2017\JULIO\397.pdf" xr:uid="{00000000-0004-0000-0100-000084010000}"/>
    <hyperlink ref="A401" r:id="rId390" display="..\CONTRATOS\2017\JULIO\397.pdf" xr:uid="{00000000-0004-0000-0100-000085010000}"/>
    <hyperlink ref="A402" r:id="rId391" display="..\CONTRATOS\2017\JULIO\398.pdf" xr:uid="{00000000-0004-0000-0100-000086010000}"/>
    <hyperlink ref="A403" r:id="rId392" display="..\CONTRATOS\2017\JULIO\399.pdf" xr:uid="{00000000-0004-0000-0100-000087010000}"/>
    <hyperlink ref="A404" r:id="rId393" display="..\PROCESOS\LP 004\PUBLICAR\Cto No. 400.pdf" xr:uid="{00000000-0004-0000-0100-000088010000}"/>
    <hyperlink ref="A405" r:id="rId394" display="..\CONTRATOS\2017\JULIO\401.pdf" xr:uid="{00000000-0004-0000-0100-000089010000}"/>
    <hyperlink ref="A406" r:id="rId395" display="..\PROCESOS\LP 005\402.pdf" xr:uid="{00000000-0004-0000-0100-00008A010000}"/>
    <hyperlink ref="A407" r:id="rId396" display="..\CONTRATOS\2017\AGOSTO\403.pdf" xr:uid="{00000000-0004-0000-0100-00008B010000}"/>
    <hyperlink ref="A408" r:id="rId397" display="..\CONTRATOS\2017\AGOSTO\404.pdf" xr:uid="{00000000-0004-0000-0100-00008C010000}"/>
    <hyperlink ref="A409" r:id="rId398" display="..\CONTRATOS\2017\AGOSTO\405.pdf" xr:uid="{00000000-0004-0000-0100-00008D010000}"/>
    <hyperlink ref="A410" r:id="rId399" display="..\CONTRATOS\2017\AGOSTO\406.pdf" xr:uid="{00000000-0004-0000-0100-00008E010000}"/>
    <hyperlink ref="A411" r:id="rId400" display="..\CONTRATOS\2017\AGOSTO\407.pdf" xr:uid="{00000000-0004-0000-0100-00008F010000}"/>
    <hyperlink ref="A412" r:id="rId401" display="..\PROCESOS\MC 004-2017\PUBLICAR\ACEPTACION DE OFERTA.pdf" xr:uid="{00000000-0004-0000-0100-000090010000}"/>
    <hyperlink ref="A413" r:id="rId402" display="..\CONTRATOS\2017\AGOSTO\409.pdf" xr:uid="{00000000-0004-0000-0100-000091010000}"/>
    <hyperlink ref="A414" r:id="rId403" display="..\PROCESOS\LP 006\PUBLICAR\410.pdf" xr:uid="{00000000-0004-0000-0100-000092010000}"/>
    <hyperlink ref="A415" r:id="rId404" display="..\CONTRATOS\2017\AGOSTO\411.pdf" xr:uid="{00000000-0004-0000-0100-000093010000}"/>
    <hyperlink ref="A416" r:id="rId405" display="..\CONTRATOS\2017\AGOSTO\412.pdf" xr:uid="{00000000-0004-0000-0100-000094010000}"/>
    <hyperlink ref="A417" r:id="rId406" display="..\CONTRATOS\2017\AGOSTO\413.pdf" xr:uid="{00000000-0004-0000-0100-000095010000}"/>
    <hyperlink ref="A418" r:id="rId407" display="..\CONTRATOS\2017\AGOSTO\414.pdf" xr:uid="{00000000-0004-0000-0100-000096010000}"/>
    <hyperlink ref="A419" r:id="rId408" display="..\CONTRATOS\2017\AGOSTO\415.pdf" xr:uid="{00000000-0004-0000-0100-000097010000}"/>
    <hyperlink ref="A420" r:id="rId409" display="..\CONTRATOS\2017\AGOSTO\416.pdf" xr:uid="{00000000-0004-0000-0100-000098010000}"/>
    <hyperlink ref="A421" r:id="rId410" display="..\CONTRATOS\2017\AGOSTO\417.pdf" xr:uid="{00000000-0004-0000-0100-000099010000}"/>
    <hyperlink ref="A422" r:id="rId411" display="..\CONTRATOS\2017\AGOSTO\418.pdf" xr:uid="{00000000-0004-0000-0100-00009A010000}"/>
    <hyperlink ref="A423" r:id="rId412" display="..\CONTRATOS\2017\AGOSTO\419.pdf" xr:uid="{00000000-0004-0000-0100-00009B010000}"/>
    <hyperlink ref="A424" r:id="rId413" display="..\CONTRATOS\2017\AGOSTO\420.pdf" xr:uid="{00000000-0004-0000-0100-00009C010000}"/>
    <hyperlink ref="A425" r:id="rId414" display="..\CONTRATOS\2017\AGOSTO\421.pdf" xr:uid="{00000000-0004-0000-0100-00009D010000}"/>
    <hyperlink ref="A426" r:id="rId415" display="..\CONTRATOS\2017\AGOSTO\422.pdf" xr:uid="{00000000-0004-0000-0100-00009E010000}"/>
    <hyperlink ref="A427" r:id="rId416" display="..\CONTRATOS\2017\AGOSTO\423.pdf" xr:uid="{00000000-0004-0000-0100-00009F010000}"/>
    <hyperlink ref="A428" r:id="rId417" display="..\CONTRATOS\2017\AGOSTO\424.pdf" xr:uid="{00000000-0004-0000-0100-0000A0010000}"/>
    <hyperlink ref="A429" r:id="rId418" display="..\CONTRATOS\2017\AGOSTO\425.pdf" xr:uid="{00000000-0004-0000-0100-0000A1010000}"/>
    <hyperlink ref="A430" r:id="rId419" display="..\CONTRATOS\2017\AGOSTO\426.pdf" xr:uid="{00000000-0004-0000-0100-0000A2010000}"/>
    <hyperlink ref="A431" r:id="rId420" display="..\CONTRATOS\2017\AGOSTO\427.pdf" xr:uid="{00000000-0004-0000-0100-0000A3010000}"/>
    <hyperlink ref="A432" r:id="rId421" display="..\CONTRATOS\2017\AGOSTO\428.pdf" xr:uid="{00000000-0004-0000-0100-0000A4010000}"/>
    <hyperlink ref="A433" r:id="rId422" display="..\CONTRATOS\2017\AGOSTO\429.pdf" xr:uid="{00000000-0004-0000-0100-0000A5010000}"/>
    <hyperlink ref="A434" r:id="rId423" display="..\CONTRATOS\2017\AGOSTO\430.pdf" xr:uid="{00000000-0004-0000-0100-0000A6010000}"/>
    <hyperlink ref="A435" r:id="rId424" display="..\CONTRATOS\2017\AGOSTO\431.pdf" xr:uid="{00000000-0004-0000-0100-0000A7010000}"/>
    <hyperlink ref="A436" r:id="rId425" display="..\CONTRATOS\2017\SEPTIEMBRE\432.pdf" xr:uid="{00000000-0004-0000-0100-0000A8010000}"/>
    <hyperlink ref="A437" r:id="rId426" display="..\CONTRATOS\2017\SEPTIEMBRE\433.pdf" xr:uid="{00000000-0004-0000-0100-0000A9010000}"/>
    <hyperlink ref="A438" r:id="rId427" display="..\CONTRATOS\2017\SEPTIEMBRE\434.pdf" xr:uid="{00000000-0004-0000-0100-0000AA010000}"/>
    <hyperlink ref="A439" r:id="rId428" display="..\CONTRATOS\2017\SEPTIEMBRE\435.pdf" xr:uid="{00000000-0004-0000-0100-0000AB010000}"/>
    <hyperlink ref="A440" r:id="rId429" display="..\CONTRATOS\2017\SEPTIEMBRE\436.pdf" xr:uid="{00000000-0004-0000-0100-0000AC010000}"/>
    <hyperlink ref="A441" r:id="rId430" display="..\CONTRATOS\2017\SEPTIEMBRE\437.pdf" xr:uid="{00000000-0004-0000-0100-0000AD010000}"/>
    <hyperlink ref="A442" r:id="rId431" display="..\CONTRATOS\2017\SEPTIEMBRE\438.pdf" xr:uid="{00000000-0004-0000-0100-0000AE010000}"/>
    <hyperlink ref="A443" r:id="rId432" display="..\CONTRATOS\2017\SEPTIEMBRE\439.pdf" xr:uid="{00000000-0004-0000-0100-0000AF010000}"/>
    <hyperlink ref="A444" r:id="rId433" display="..\CONTRATOS\2017\SEPTIEMBRE\440.pdf" xr:uid="{00000000-0004-0000-0100-0000B0010000}"/>
    <hyperlink ref="A445" r:id="rId434" display="..\CONTRATOS\2017\SEPTIEMBRE\441.pdf" xr:uid="{00000000-0004-0000-0100-0000B1010000}"/>
    <hyperlink ref="A446" r:id="rId435" display="..\CONTRATOS\2017\SEPTIEMBRE\442.pdf" xr:uid="{00000000-0004-0000-0100-0000B2010000}"/>
    <hyperlink ref="A447" r:id="rId436" display="..\CONTRATOS\2017\SEPTIEMBRE\443.pdf" xr:uid="{00000000-0004-0000-0100-0000B3010000}"/>
    <hyperlink ref="A448" r:id="rId437" display="..\CONTRATOS\2017\SEPTIEMBRE\444.pdf" xr:uid="{00000000-0004-0000-0100-0000B4010000}"/>
    <hyperlink ref="A449" r:id="rId438" display="..\CONTRATOS\2017\SEPTIEMBRE\445.pdf" xr:uid="{00000000-0004-0000-0100-0000B5010000}"/>
    <hyperlink ref="A450" r:id="rId439" display="..\CONTRATOS\2017\SEPTIEMBRE\446.pdf" xr:uid="{00000000-0004-0000-0100-0000B6010000}"/>
    <hyperlink ref="A451" r:id="rId440" display="..\CONTRATOS\2017\SEPTIEMBRE\447.pdf" xr:uid="{00000000-0004-0000-0100-0000B7010000}"/>
    <hyperlink ref="A452" r:id="rId441" display="..\CONTRATOS\2017\SEPTIEMBRE\448.pdf" xr:uid="{00000000-0004-0000-0100-0000B8010000}"/>
    <hyperlink ref="A453" r:id="rId442" display="..\CONTRATOS\2017\SEPTIEMBRE\449.pdf" xr:uid="{00000000-0004-0000-0100-0000B9010000}"/>
    <hyperlink ref="A454" r:id="rId443" display="..\CONTRATOS\2017\SEPTIEMBRE\450.pdf" xr:uid="{00000000-0004-0000-0100-0000BA010000}"/>
    <hyperlink ref="A455" r:id="rId444" display="..\CONTRATOS\2017\SEPTIEMBRE\451.pdf" xr:uid="{00000000-0004-0000-0100-0000BB010000}"/>
    <hyperlink ref="A456" r:id="rId445" display="..\CONTRATOS\2017\SEPTIEMBRE\452.pdf" xr:uid="{00000000-0004-0000-0100-0000BC010000}"/>
    <hyperlink ref="A457" r:id="rId446" display="..\CONTRATOS\2017\SEPTIEMBRE\453.pdf" xr:uid="{00000000-0004-0000-0100-0000BD010000}"/>
    <hyperlink ref="A458" r:id="rId447" display="..\CONTRATOS\2017\SEPTIEMBRE\454.pdf" xr:uid="{00000000-0004-0000-0100-0000BE010000}"/>
    <hyperlink ref="A459" r:id="rId448" display="..\CONTRATOS\2017\SEPTIEMBRE\455.pdf" xr:uid="{00000000-0004-0000-0100-0000BF010000}"/>
    <hyperlink ref="A460" r:id="rId449" display="..\CONTRATOS\2017\SEPTIEMBRE\456.pdf" xr:uid="{00000000-0004-0000-0100-0000C0010000}"/>
    <hyperlink ref="A461" r:id="rId450" display="..\CONTRATOS\2017\SEPTIEMBRE\457.pdf" xr:uid="{00000000-0004-0000-0100-0000C1010000}"/>
    <hyperlink ref="A462" r:id="rId451" display="..\CONTRATOS\2017\SEPTIEMBRE\458.pdf" xr:uid="{00000000-0004-0000-0100-0000C2010000}"/>
    <hyperlink ref="A463" r:id="rId452" display="..\CONTRATOS\2017\SEPTIEMBRE\459.pdf" xr:uid="{00000000-0004-0000-0100-0000C3010000}"/>
    <hyperlink ref="A464" r:id="rId453" display="..\CONTRATOS\2017\SEPTIEMBRE\460.pdf" xr:uid="{00000000-0004-0000-0100-0000C4010000}"/>
    <hyperlink ref="A465" r:id="rId454" display="..\CONTRATOS\2017\SEPTIEMBRE\461.pdf" xr:uid="{00000000-0004-0000-0100-0000C5010000}"/>
    <hyperlink ref="A466" r:id="rId455" display="..\CONTRATOS\2017\SEPTIEMBRE\462.pdf" xr:uid="{00000000-0004-0000-0100-0000C6010000}"/>
    <hyperlink ref="A467" r:id="rId456" display="..\CONTRATOS\2017\SEPTIEMBRE\463.pdf" xr:uid="{00000000-0004-0000-0100-0000C7010000}"/>
    <hyperlink ref="A468" r:id="rId457" display="..\CONTRATOS\2017\SEPTIEMBRE\464.pdf" xr:uid="{00000000-0004-0000-0100-0000C8010000}"/>
    <hyperlink ref="A469" r:id="rId458" display="..\CONTRATOS\2017\SEPTIEMBRE\465.pdf" xr:uid="{00000000-0004-0000-0100-0000C9010000}"/>
    <hyperlink ref="A470" r:id="rId459" display="..\CONTRATOS\2017\SEPTIEMBRE\466.pdf" xr:uid="{00000000-0004-0000-0100-0000CA010000}"/>
    <hyperlink ref="A471" r:id="rId460" display="..\CONTRATOS\2017\SEPTIEMBRE\467.pdf" xr:uid="{00000000-0004-0000-0100-0000CB010000}"/>
    <hyperlink ref="A472" r:id="rId461" display="..\CONTRATOS\2017\SEPTIEMBRE\468.pdf" xr:uid="{00000000-0004-0000-0100-0000CC010000}"/>
    <hyperlink ref="A473" r:id="rId462" display="..\CONTRATOS\2017\SEPTIEMBRE\469.pdf" xr:uid="{00000000-0004-0000-0100-0000CD010000}"/>
    <hyperlink ref="A474" r:id="rId463" display="..\CONTRATOS\2017\SEPTIEMBRE\470.pdf" xr:uid="{00000000-0004-0000-0100-0000CE010000}"/>
    <hyperlink ref="A475" r:id="rId464" display="..\CONTRATOS\2017\SEPTIEMBRE\471.pdf" xr:uid="{00000000-0004-0000-0100-0000CF010000}"/>
    <hyperlink ref="A476" r:id="rId465" display="..\CONTRATOS\2017\SEPTIEMBRE\472.pdf" xr:uid="{00000000-0004-0000-0100-0000D0010000}"/>
    <hyperlink ref="A477" r:id="rId466" display="..\CONTRATOS\2017\SEPTIEMBRE\473.pdf" xr:uid="{00000000-0004-0000-0100-0000D1010000}"/>
    <hyperlink ref="A478" r:id="rId467" display="..\CONTRATOS\2017\SEPTIEMBRE\474.pdf" xr:uid="{00000000-0004-0000-0100-0000D2010000}"/>
    <hyperlink ref="A479" r:id="rId468" display="..\CONTRATOS\2017\SEPTIEMBRE\475.pdf" xr:uid="{00000000-0004-0000-0100-0000D3010000}"/>
    <hyperlink ref="A480" r:id="rId469" display="..\CONTRATOS\2017\SEPTIEMBRE\476.pdf" xr:uid="{00000000-0004-0000-0100-0000D4010000}"/>
    <hyperlink ref="A481" r:id="rId470" display="..\CONTRATOS\2017\SEPTIEMBRE\477.pdf" xr:uid="{00000000-0004-0000-0100-0000D5010000}"/>
    <hyperlink ref="A482" r:id="rId471" display="..\CONTRATOS\2017\SEPTIEMBRE\478.pdf" xr:uid="{00000000-0004-0000-0100-0000D6010000}"/>
    <hyperlink ref="A483" r:id="rId472" display="..\CONTRATOS\2017\SEPTIEMBRE\479.pdf" xr:uid="{00000000-0004-0000-0100-0000D7010000}"/>
    <hyperlink ref="A484" r:id="rId473" display="..\CONTRATOS\2017\SEPTIEMBRE\480.pdf" xr:uid="{00000000-0004-0000-0100-0000D8010000}"/>
    <hyperlink ref="A485" r:id="rId474" display="..\CONTRATOS\2017\SEPTIEMBRE\481.pdf" xr:uid="{00000000-0004-0000-0100-0000D9010000}"/>
    <hyperlink ref="A486" r:id="rId475" display="..\CONTRATOS\2017\SEPTIEMBRE\482.pdf" xr:uid="{00000000-0004-0000-0100-0000DA010000}"/>
    <hyperlink ref="A487" r:id="rId476" display="..\CONTRATOS\2017\SEPTIEMBRE\483.pdf" xr:uid="{00000000-0004-0000-0100-0000DB010000}"/>
    <hyperlink ref="A488" r:id="rId477" display="..\CONTRATOS\2017\SEPTIEMBRE\484.pdf" xr:uid="{00000000-0004-0000-0100-0000DC010000}"/>
    <hyperlink ref="A489" r:id="rId478" display="..\CONTRATOS\2017\SEPTIEMBRE\485.pdf" xr:uid="{00000000-0004-0000-0100-0000DD010000}"/>
    <hyperlink ref="A490" r:id="rId479" display="..\CONTRATOS\2017\SEPTIEMBRE\486.pdf" xr:uid="{00000000-0004-0000-0100-0000DE010000}"/>
    <hyperlink ref="A491" r:id="rId480" display="..\CONTRATOS\2017\SEPTIEMBRE\487.pdf" xr:uid="{00000000-0004-0000-0100-0000DF010000}"/>
    <hyperlink ref="A492" r:id="rId481" display="..\CONTRATOS\2017\SEPTIEMBRE\488.pdf" xr:uid="{00000000-0004-0000-0100-0000E0010000}"/>
    <hyperlink ref="A493" r:id="rId482" display="..\CONTRATOS\2017\SEPTIEMBRE\489.pdf" xr:uid="{00000000-0004-0000-0100-0000E1010000}"/>
    <hyperlink ref="A494" r:id="rId483" display="..\CONTRATOS\2017\SEPTIEMBRE\490.pdf" xr:uid="{00000000-0004-0000-0100-0000E2010000}"/>
    <hyperlink ref="A495" r:id="rId484" display="..\CONTRATOS\2017\SEPTIEMBRE\491.pdf" xr:uid="{00000000-0004-0000-0100-0000E3010000}"/>
    <hyperlink ref="A496" r:id="rId485" display="..\CONTRATOS\2017\SEPTIEMBRE\492.pdf" xr:uid="{00000000-0004-0000-0100-0000E4010000}"/>
    <hyperlink ref="A497" r:id="rId486" display="..\CONTRATOS\2017\SEPTIEMBRE\493.pdf" xr:uid="{00000000-0004-0000-0100-0000E5010000}"/>
    <hyperlink ref="A498" r:id="rId487" display="..\CONTRATOS\2017\SEPTIEMBRE\494.pdf" xr:uid="{00000000-0004-0000-0100-0000E6010000}"/>
    <hyperlink ref="A499" r:id="rId488" display="..\CONTRATOS\2017\SEPTIEMBRE\495.pdf" xr:uid="{00000000-0004-0000-0100-0000E7010000}"/>
    <hyperlink ref="A500" r:id="rId489" display="..\CONTRATOS\2017\SEPTIEMBRE\496.pdf" xr:uid="{00000000-0004-0000-0100-0000E8010000}"/>
    <hyperlink ref="A501" r:id="rId490" display="..\CONTRATOS\2017\SEPTIEMBRE\497.pdf" xr:uid="{00000000-0004-0000-0100-0000E9010000}"/>
    <hyperlink ref="A502" r:id="rId491" display="..\CONTRATOS\2017\SEPTIEMBRE\498.pdf" xr:uid="{00000000-0004-0000-0100-0000EA010000}"/>
    <hyperlink ref="A503" r:id="rId492" display="..\CONTRATOS\2017\SEPTIEMBRE\499.pdf" xr:uid="{00000000-0004-0000-0100-0000EB010000}"/>
    <hyperlink ref="A504" r:id="rId493" display="..\CONTRATOS\2017\SEPTIEMBRE\500.pdf" xr:uid="{00000000-0004-0000-0100-0000EC010000}"/>
    <hyperlink ref="A505" r:id="rId494" display="..\CONTRATOS\2017\SEPTIEMBRE\501.pdf" xr:uid="{00000000-0004-0000-0100-0000ED010000}"/>
    <hyperlink ref="A506" r:id="rId495" display="..\CONTRATOS\2017\SEPTIEMBRE\502.pdf" xr:uid="{00000000-0004-0000-0100-0000EE010000}"/>
    <hyperlink ref="A507" r:id="rId496" display="..\CONTRATOS\2017\SEPTIEMBRE\503.pdf" xr:uid="{00000000-0004-0000-0100-0000EF010000}"/>
    <hyperlink ref="A508" r:id="rId497" display="..\CONTRATOS\2017\SEPTIEMBRE\504.pdf" xr:uid="{00000000-0004-0000-0100-0000F0010000}"/>
    <hyperlink ref="A509" r:id="rId498" display="..\CONTRATOS\2017\SEPTIEMBRE\505.pdf" xr:uid="{00000000-0004-0000-0100-0000F1010000}"/>
    <hyperlink ref="A510" r:id="rId499" display="..\CONTRATOS\2017\SEPTIEMBRE\506.pdf" xr:uid="{00000000-0004-0000-0100-0000F2010000}"/>
    <hyperlink ref="A511" r:id="rId500" display="..\CONTRATOS\2017\SEPTIEMBRE\507.pdf" xr:uid="{00000000-0004-0000-0100-0000F3010000}"/>
    <hyperlink ref="A512" r:id="rId501" display="..\CONTRATOS\2017\SEPTIEMBRE\508.pdf" xr:uid="{00000000-0004-0000-0100-0000F4010000}"/>
    <hyperlink ref="A513" r:id="rId502" display="..\CONTRATOS\2017\SEPTIEMBRE\509.pdf" xr:uid="{00000000-0004-0000-0100-0000F5010000}"/>
    <hyperlink ref="A514" r:id="rId503" display="..\CONTRATOS\2017\SEPTIEMBRE\510.pdf" xr:uid="{00000000-0004-0000-0100-0000F6010000}"/>
    <hyperlink ref="A515" r:id="rId504" display="..\CONTRATOS\2017\SEPTIEMBRE\511.pdf" xr:uid="{00000000-0004-0000-0100-0000F7010000}"/>
    <hyperlink ref="A516" r:id="rId505" display="..\CONTRATOS\2017\SEPTIEMBRE\512.pdf" xr:uid="{00000000-0004-0000-0100-0000F8010000}"/>
    <hyperlink ref="A517" r:id="rId506" display="..\CONTRATOS\2017\SEPTIEMBRE\513.pdf" xr:uid="{00000000-0004-0000-0100-0000F9010000}"/>
    <hyperlink ref="A518" r:id="rId507" display="..\CONTRATOS\2017\SEPTIEMBRE\514.pdf" xr:uid="{00000000-0004-0000-0100-0000FA010000}"/>
    <hyperlink ref="A519" r:id="rId508" display="..\CONTRATOS\2017\SEPTIEMBRE\515.pdf" xr:uid="{00000000-0004-0000-0100-0000FB010000}"/>
    <hyperlink ref="A520" r:id="rId509" display="..\CONTRATOS\2017\SEPTIEMBRE\516.pdf" xr:uid="{00000000-0004-0000-0100-0000FC010000}"/>
    <hyperlink ref="A521" r:id="rId510" display="..\CONTRATOS\2017\SEPTIEMBRE\517.pdf" xr:uid="{00000000-0004-0000-0100-0000FD010000}"/>
    <hyperlink ref="A522" r:id="rId511" display="..\CONTRATOS\2017\SEPTIEMBRE\518.pdf" xr:uid="{00000000-0004-0000-0100-0000FE010000}"/>
    <hyperlink ref="A523" r:id="rId512" display="..\CONTRATOS\2017\SEPTIEMBRE\519.pdf" xr:uid="{00000000-0004-0000-0100-0000FF010000}"/>
    <hyperlink ref="A524" r:id="rId513" display="..\CONTRATOS\2017\SEPTIEMBRE\520.pdf" xr:uid="{00000000-0004-0000-0100-000000020000}"/>
    <hyperlink ref="A525" r:id="rId514" display="..\CONTRATOS\2017\SEPTIEMBRE\521.pdf" xr:uid="{00000000-0004-0000-0100-000001020000}"/>
    <hyperlink ref="A526" r:id="rId515" display="..\CONTRATOS\2017\SEPTIEMBRE\522.pdf" xr:uid="{00000000-0004-0000-0100-000002020000}"/>
    <hyperlink ref="A527" r:id="rId516" display="..\CONTRATOS\2017\SEPTIEMBRE\523.pdf" xr:uid="{00000000-0004-0000-0100-000003020000}"/>
    <hyperlink ref="A528" r:id="rId517" display="..\CONTRATOS\2017\SEPTIEMBRE\524.pdf" xr:uid="{00000000-0004-0000-0100-000004020000}"/>
    <hyperlink ref="A529" r:id="rId518" display="..\CONTRATOS\2017\SEPTIEMBRE\525.pdf" xr:uid="{00000000-0004-0000-0100-000005020000}"/>
    <hyperlink ref="A530" r:id="rId519" display="..\CONTRATOS\2017\SEPTIEMBRE\526.pdf" xr:uid="{00000000-0004-0000-0100-000006020000}"/>
    <hyperlink ref="A531" r:id="rId520" display="..\CONTRATOS\2017\SEPTIEMBRE\527.pdf" xr:uid="{00000000-0004-0000-0100-000007020000}"/>
    <hyperlink ref="A532" r:id="rId521" display="..\CONTRATOS\2017\SEPTIEMBRE\528.pdf" xr:uid="{00000000-0004-0000-0100-000008020000}"/>
    <hyperlink ref="A533" r:id="rId522" display="..\CONTRATOS\2017\SEPTIEMBRE\529.pdf" xr:uid="{00000000-0004-0000-0100-000009020000}"/>
    <hyperlink ref="A534" r:id="rId523" display="..\CONTRATOS\2017\SEPTIEMBRE\530.pdf" xr:uid="{00000000-0004-0000-0100-00000A020000}"/>
    <hyperlink ref="A535" r:id="rId524" display="..\CONTRATOS\2017\SEPTIEMBRE\531.pdf" xr:uid="{00000000-0004-0000-0100-00000B020000}"/>
    <hyperlink ref="A536" r:id="rId525" display="..\CONTRATOS\2017\SEPTIEMBRE\532.pdf" xr:uid="{00000000-0004-0000-0100-00000C020000}"/>
    <hyperlink ref="A537" r:id="rId526" display="..\CONTRATOS\2017\SEPTIEMBRE\533.pdf" xr:uid="{00000000-0004-0000-0100-00000D020000}"/>
    <hyperlink ref="A538" r:id="rId527" display="..\CONTRATOS\2017\SEPTIEMBRE\534.pdf" xr:uid="{00000000-0004-0000-0100-00000E020000}"/>
    <hyperlink ref="A539" r:id="rId528" display="..\CONTRATOS\2017\SEPTIEMBRE\535.pdf" xr:uid="{00000000-0004-0000-0100-00000F020000}"/>
    <hyperlink ref="A540" r:id="rId529" display="..\CONTRATOS\2017\SEPTIEMBRE\536.pdf" xr:uid="{00000000-0004-0000-0100-000010020000}"/>
    <hyperlink ref="A541" r:id="rId530" display="..\CONTRATOS\2017\SEPTIEMBRE\537.pdf" xr:uid="{00000000-0004-0000-0100-000011020000}"/>
    <hyperlink ref="A542" r:id="rId531" display="..\CONTRATOS\2017\SEPTIEMBRE\538.pdf" xr:uid="{00000000-0004-0000-0100-000012020000}"/>
    <hyperlink ref="A543" r:id="rId532" display="..\CONTRATOS\2017\SEPTIEMBRE\539.pdf" xr:uid="{00000000-0004-0000-0100-000013020000}"/>
    <hyperlink ref="A544" r:id="rId533" display="..\CONTRATOS\2017\SEPTIEMBRE\540.pdf" xr:uid="{00000000-0004-0000-0100-000014020000}"/>
    <hyperlink ref="A545" r:id="rId534" display="..\CONTRATOS\2017\SEPTIEMBRE\541.pdf" xr:uid="{00000000-0004-0000-0100-000015020000}"/>
    <hyperlink ref="A546" r:id="rId535" display="..\CONTRATOS\2017\SEPTIEMBRE\542.pdf" xr:uid="{00000000-0004-0000-0100-000016020000}"/>
    <hyperlink ref="A547" r:id="rId536" display="..\CONTRATOS\2017\SEPTIEMBRE\543.pdf" xr:uid="{00000000-0004-0000-0100-000017020000}"/>
    <hyperlink ref="A548" r:id="rId537" display="..\CONTRATOS\2017\SEPTIEMBRE\544.pdf" xr:uid="{00000000-0004-0000-0100-000018020000}"/>
    <hyperlink ref="A549" r:id="rId538" display="..\CONTRATOS\2017\SEPTIEMBRE\545.pdf" xr:uid="{00000000-0004-0000-0100-000019020000}"/>
    <hyperlink ref="A550" r:id="rId539" display="..\CONTRATOS\2017\SEPTIEMBRE\546.pdf" xr:uid="{00000000-0004-0000-0100-00001A020000}"/>
    <hyperlink ref="A551" r:id="rId540" display="..\CONTRATOS\2017\SEPTIEMBRE\547.pdf" xr:uid="{00000000-0004-0000-0100-00001B020000}"/>
    <hyperlink ref="A552" r:id="rId541" display="..\CONTRATOS\2017\SEPTIEMBRE\548.pdf" xr:uid="{00000000-0004-0000-0100-00001C020000}"/>
    <hyperlink ref="A553" r:id="rId542" display="..\CONTRATOS\2017\SEPTIEMBRE\549.pdf" xr:uid="{00000000-0004-0000-0100-00001D020000}"/>
    <hyperlink ref="A554" r:id="rId543" display="..\CONTRATOS\2017\SEPTIEMBRE\550.pdf" xr:uid="{00000000-0004-0000-0100-00001E020000}"/>
    <hyperlink ref="A555" r:id="rId544" display="..\CONTRATOS\2017\SEPTIEMBRE\551.pdf" xr:uid="{00000000-0004-0000-0100-00001F020000}"/>
    <hyperlink ref="A556" r:id="rId545" display="..\CONTRATOS\2017\SEPTIEMBRE\552.pdf" xr:uid="{00000000-0004-0000-0100-000020020000}"/>
    <hyperlink ref="A557" r:id="rId546" display="..\CONTRATOS\2017\SEPTIEMBRE\553.pdf" xr:uid="{00000000-0004-0000-0100-000021020000}"/>
    <hyperlink ref="A558" r:id="rId547" display="..\CONTRATOS\2017\SEPTIEMBRE\554.pdf" xr:uid="{00000000-0004-0000-0100-000022020000}"/>
    <hyperlink ref="A559" r:id="rId548" display="..\CONTRATOS\2017\SEPTIEMBRE\555.pdf" xr:uid="{00000000-0004-0000-0100-000023020000}"/>
    <hyperlink ref="A560" r:id="rId549" display="..\CONTRATOS\2017\SEPTIEMBRE\556.pdf" xr:uid="{00000000-0004-0000-0100-000024020000}"/>
    <hyperlink ref="A561" r:id="rId550" display="..\CONTRATOS\2017\SEPTIEMBRE\557.pdf" xr:uid="{00000000-0004-0000-0100-000025020000}"/>
    <hyperlink ref="A562" r:id="rId551" display="..\CONTRATOS\2017\SEPTIEMBRE\558.pdf" xr:uid="{00000000-0004-0000-0100-000026020000}"/>
    <hyperlink ref="A563" r:id="rId552" display="..\CONTRATOS\2017\SEPTIEMBRE\559.pdf" xr:uid="{00000000-0004-0000-0100-000027020000}"/>
    <hyperlink ref="A564" r:id="rId553" display="..\CONTRATOS\2017\SEPTIEMBRE\560.pdf" xr:uid="{00000000-0004-0000-0100-000028020000}"/>
    <hyperlink ref="A565" r:id="rId554" display="..\CONTRATOS\2017\SEPTIEMBRE\561.pdf" xr:uid="{00000000-0004-0000-0100-000029020000}"/>
    <hyperlink ref="A566" r:id="rId555" display="..\CONTRATOS\2017\SEPTIEMBRE\562.pdf" xr:uid="{00000000-0004-0000-0100-00002A020000}"/>
    <hyperlink ref="A567" r:id="rId556" display="..\CONTRATOS\2017\SEPTIEMBRE\563.pdf" xr:uid="{00000000-0004-0000-0100-00002B020000}"/>
    <hyperlink ref="A568" r:id="rId557" display="..\CONTRATOS\2017\SEPTIEMBRE\564.pdf" xr:uid="{00000000-0004-0000-0100-00002C020000}"/>
    <hyperlink ref="A570" r:id="rId558" display="..\CONTRATOS\2017\SEPTIEMBRE\566.pdf" xr:uid="{00000000-0004-0000-0100-00002D020000}"/>
    <hyperlink ref="A571" r:id="rId559" display="..\CONTRATOS\2017\SEPTIEMBRE\567.pdf" xr:uid="{00000000-0004-0000-0100-00002E020000}"/>
    <hyperlink ref="A572" r:id="rId560" display="..\CONTRATOS\2017\SEPTIEMBRE\568.pdf" xr:uid="{00000000-0004-0000-0100-00002F020000}"/>
    <hyperlink ref="A573" r:id="rId561" display="..\CONTRATOS\2017\SEPTIEMBRE\569.pdf" xr:uid="{00000000-0004-0000-0100-000030020000}"/>
    <hyperlink ref="A574" r:id="rId562" display="..\CONTRATOS\2017\SEPTIEMBRE\570.pdf" xr:uid="{00000000-0004-0000-0100-000031020000}"/>
    <hyperlink ref="A575" r:id="rId563" display="..\CONTRATOS\2017\SEPTIEMBRE\571.pdf" xr:uid="{00000000-0004-0000-0100-000032020000}"/>
    <hyperlink ref="A576" r:id="rId564" display="..\CONTRATOS\2017\SEPTIEMBRE\572.pdf" xr:uid="{00000000-0004-0000-0100-000033020000}"/>
    <hyperlink ref="A577" r:id="rId565" display="..\CONTRATOS\2017\SEPTIEMBRE\573.pdf" xr:uid="{00000000-0004-0000-0100-000034020000}"/>
    <hyperlink ref="A578" r:id="rId566" display="..\CONTRATOS\2017\SEPTIEMBRE\574.pdf" xr:uid="{00000000-0004-0000-0100-000035020000}"/>
    <hyperlink ref="A579" r:id="rId567" display="..\CONTRATOS\2017\SEPTIEMBRE\575.pdf" xr:uid="{00000000-0004-0000-0100-000036020000}"/>
    <hyperlink ref="A580" r:id="rId568" display="..\CONTRATOS\2017\SEPTIEMBRE\576.pdf" xr:uid="{00000000-0004-0000-0100-000037020000}"/>
    <hyperlink ref="A581" r:id="rId569" display="..\CONTRATOS\2017\SEPTIEMBRE\577.pdf" xr:uid="{00000000-0004-0000-0100-000038020000}"/>
    <hyperlink ref="A582" r:id="rId570" display="..\CONTRATOS\2017\SEPTIEMBRE\578.pdf" xr:uid="{00000000-0004-0000-0100-000039020000}"/>
    <hyperlink ref="A583" r:id="rId571" display="..\CONTRATOS\2017\SEPTIEMBRE\579.pdf" xr:uid="{00000000-0004-0000-0100-00003A020000}"/>
    <hyperlink ref="A584" r:id="rId572" display="..\CONTRATOS\2017\SEPTIEMBRE\580.pdf" xr:uid="{00000000-0004-0000-0100-00003B020000}"/>
    <hyperlink ref="A585" r:id="rId573" display="..\CONTRATOS\2017\SEPTIEMBRE\581.pdf" xr:uid="{00000000-0004-0000-0100-00003C020000}"/>
    <hyperlink ref="A586" r:id="rId574" display="..\CONTRATOS\2017\SEPTIEMBRE\582.pdf" xr:uid="{00000000-0004-0000-0100-00003D020000}"/>
    <hyperlink ref="A587" r:id="rId575" display="..\CONTRATOS\2017\SEPTIEMBRE\583.pdf" xr:uid="{00000000-0004-0000-0100-00003E020000}"/>
    <hyperlink ref="A588" r:id="rId576" display="..\CONTRATOS\2017\SEPTIEMBRE\584.pdf" xr:uid="{00000000-0004-0000-0100-00003F020000}"/>
    <hyperlink ref="A589" r:id="rId577" display="..\CONTRATOS\2017\SEPTIEMBRE\585.pdf" xr:uid="{00000000-0004-0000-0100-000040020000}"/>
    <hyperlink ref="A590" r:id="rId578" display="..\CONTRATOS\2017\SEPTIEMBRE\586.pdf" xr:uid="{00000000-0004-0000-0100-000041020000}"/>
    <hyperlink ref="A591" r:id="rId579" display="..\CONTRATOS\2017\SEPTIEMBRE\587.pdf" xr:uid="{00000000-0004-0000-0100-000042020000}"/>
    <hyperlink ref="A592" r:id="rId580" display="..\CONTRATOS\2017\SEPTIEMBRE\588.pdf" xr:uid="{00000000-0004-0000-0100-000043020000}"/>
    <hyperlink ref="A593" r:id="rId581" display="..\CONTRATOS\2017\SEPTIEMBRE\589.pdf" xr:uid="{00000000-0004-0000-0100-000044020000}"/>
    <hyperlink ref="A594" r:id="rId582" display="..\CONTRATOS\2017\SEPTIEMBRE\590.pdf" xr:uid="{00000000-0004-0000-0100-000045020000}"/>
    <hyperlink ref="A595" r:id="rId583" display="..\CONTRATOS\2017\SEPTIEMBRE\591.pdf" xr:uid="{00000000-0004-0000-0100-000046020000}"/>
    <hyperlink ref="A596" r:id="rId584" display="..\CONTRATOS\2017\SEPTIEMBRE\592.pdf" xr:uid="{00000000-0004-0000-0100-000047020000}"/>
    <hyperlink ref="A597" r:id="rId585" display="..\CONTRATOS\2017\SEPTIEMBRE\593.pdf" xr:uid="{00000000-0004-0000-0100-000048020000}"/>
    <hyperlink ref="A598" r:id="rId586" display="..\CONTRATOS\2017\SEPTIEMBRE\594.pdf" xr:uid="{00000000-0004-0000-0100-000049020000}"/>
    <hyperlink ref="A599" r:id="rId587" display="..\CONTRATOS\2017\SEPTIEMBRE\595.pdf" xr:uid="{00000000-0004-0000-0100-00004A020000}"/>
    <hyperlink ref="A600" r:id="rId588" display="..\CONTRATOS\2017\SEPTIEMBRE\596.pdf" xr:uid="{00000000-0004-0000-0100-00004B020000}"/>
    <hyperlink ref="A601" r:id="rId589" display="..\CONTRATOS\2017\SEPTIEMBRE\597.pdf" xr:uid="{00000000-0004-0000-0100-00004C020000}"/>
    <hyperlink ref="A602" r:id="rId590" display="..\CONTRATOS\2017\SEPTIEMBRE\598.pdf" xr:uid="{00000000-0004-0000-0100-00004D020000}"/>
    <hyperlink ref="A603" r:id="rId591" display="..\CONTRATOS\2017\SEPTIEMBRE\599.pdf" xr:uid="{00000000-0004-0000-0100-00004E020000}"/>
    <hyperlink ref="A604" r:id="rId592" display="..\CONTRATOS\2017\SEPTIEMBRE\600.pdf" xr:uid="{00000000-0004-0000-0100-00004F020000}"/>
    <hyperlink ref="A605" r:id="rId593" display="..\CONTRATOS\2017\SEPTIEMBRE\601.pdf" xr:uid="{00000000-0004-0000-0100-000050020000}"/>
    <hyperlink ref="A606" r:id="rId594" display="..\CONTRATOS\2017\SEPTIEMBRE\602.pdf" xr:uid="{00000000-0004-0000-0100-000051020000}"/>
    <hyperlink ref="A607" r:id="rId595" display="..\CONTRATOS\2017\SEPTIEMBRE\603.pdf" xr:uid="{00000000-0004-0000-0100-000052020000}"/>
    <hyperlink ref="A608" r:id="rId596" display="..\CONTRATOS\2017\SEPTIEMBRE\604.pdf" xr:uid="{00000000-0004-0000-0100-000053020000}"/>
    <hyperlink ref="A609" r:id="rId597" display="..\CONTRATOS\2017\SEPTIEMBRE\605.pdf" xr:uid="{00000000-0004-0000-0100-000054020000}"/>
    <hyperlink ref="A610" r:id="rId598" display="..\CONTRATOS\2017\SEPTIEMBRE\606.pdf" xr:uid="{00000000-0004-0000-0100-000055020000}"/>
    <hyperlink ref="A611" r:id="rId599" display="..\CONTRATOS\2017\SEPTIEMBRE\607.pdf" xr:uid="{00000000-0004-0000-0100-000056020000}"/>
    <hyperlink ref="A612" r:id="rId600" display="..\CONTRATOS\2017\SEPTIEMBRE\608.pdf" xr:uid="{00000000-0004-0000-0100-000057020000}"/>
    <hyperlink ref="A613" r:id="rId601" display="..\CONTRATOS\2017\SEPTIEMBRE\609.pdf" xr:uid="{00000000-0004-0000-0100-000058020000}"/>
    <hyperlink ref="A614" r:id="rId602" display="..\CONTRATOS\2017\SEPTIEMBRE\610.pdf" xr:uid="{00000000-0004-0000-0100-000059020000}"/>
    <hyperlink ref="A615" r:id="rId603" display="..\CONTRATOS\2017\SEPTIEMBRE\611.pdf" xr:uid="{00000000-0004-0000-0100-00005A020000}"/>
    <hyperlink ref="A616" r:id="rId604" display="..\CONTRATOS\2017\SEPTIEMBRE\612.pdf" xr:uid="{00000000-0004-0000-0100-00005B020000}"/>
    <hyperlink ref="A617" r:id="rId605" display="..\CONTRATOS\2017\SEPTIEMBRE\613.pdf" xr:uid="{00000000-0004-0000-0100-00005C020000}"/>
    <hyperlink ref="A618" r:id="rId606" display="..\CONTRATOS\2017\SEPTIEMBRE\614.pdf" xr:uid="{00000000-0004-0000-0100-00005D020000}"/>
    <hyperlink ref="A619" r:id="rId607" display="..\CONTRATOS\2017\SEPTIEMBRE\615.pdf" xr:uid="{00000000-0004-0000-0100-00005E020000}"/>
    <hyperlink ref="A620" r:id="rId608" display="..\CONTRATOS\2017\SEPTIEMBRE\616.pdf" xr:uid="{00000000-0004-0000-0100-00005F020000}"/>
    <hyperlink ref="A621" r:id="rId609" display="..\CONTRATOS\2017\SEPTIEMBRE\617.pdf" xr:uid="{00000000-0004-0000-0100-000060020000}"/>
    <hyperlink ref="A622" r:id="rId610" display="..\CONTRATOS\2017\SEPTIEMBRE\618.pdf" xr:uid="{00000000-0004-0000-0100-000061020000}"/>
    <hyperlink ref="A623" r:id="rId611" display="..\CONTRATOS\2017\SEPTIEMBRE\619.pdf" xr:uid="{00000000-0004-0000-0100-000062020000}"/>
    <hyperlink ref="A624" r:id="rId612" display="..\CONTRATOS\2017\SEPTIEMBRE\620.pdf" xr:uid="{00000000-0004-0000-0100-000063020000}"/>
    <hyperlink ref="A625" r:id="rId613" display="..\CONTRATOS\2017\SEPTIEMBRE\621.pdf" xr:uid="{00000000-0004-0000-0100-000064020000}"/>
    <hyperlink ref="A626" r:id="rId614" display="..\CONTRATOS\2017\SEPTIEMBRE\622.pdf" xr:uid="{00000000-0004-0000-0100-000065020000}"/>
    <hyperlink ref="A627" r:id="rId615" display="..\CONTRATOS\2017\SEPTIEMBRE\623.pdf" xr:uid="{00000000-0004-0000-0100-000066020000}"/>
    <hyperlink ref="A628" r:id="rId616" display="..\CONTRATOS\2017\SEPTIEMBRE\624.pdf" xr:uid="{00000000-0004-0000-0100-000067020000}"/>
    <hyperlink ref="A629" r:id="rId617" display="..\CONTRATOS\2017\SEPTIEMBRE\625.pdf" xr:uid="{00000000-0004-0000-0100-000068020000}"/>
    <hyperlink ref="A630" r:id="rId618" display="..\CONTRATOS\2017\OCTUBRE\626.pdf" xr:uid="{00000000-0004-0000-0100-000069020000}"/>
    <hyperlink ref="A631" r:id="rId619" display="..\CONTRATOS\2017\OCTUBRE\627.pdf" xr:uid="{00000000-0004-0000-0100-00006A020000}"/>
    <hyperlink ref="A632" r:id="rId620" display="..\CONTRATOS\2017\OCTUBRE\628.pdf" xr:uid="{00000000-0004-0000-0100-00006B020000}"/>
    <hyperlink ref="A633" r:id="rId621" display="..\CONTRATOS\2017\OCTUBRE\629.pdf" xr:uid="{00000000-0004-0000-0100-00006C020000}"/>
    <hyperlink ref="A634" r:id="rId622" display="..\CONTRATOS\2017\OCTUBRE\630.pdf" xr:uid="{00000000-0004-0000-0100-00006D020000}"/>
    <hyperlink ref="A635" r:id="rId623" display="..\CONTRATOS\2017\OCTUBRE\631.pdf" xr:uid="{00000000-0004-0000-0100-00006E020000}"/>
    <hyperlink ref="A636" r:id="rId624" display="..\CONTRATOS\2017\OCTUBRE\632.pdf" xr:uid="{00000000-0004-0000-0100-00006F020000}"/>
    <hyperlink ref="A637" r:id="rId625" display="..\CONTRATOS\2017\OCTUBRE\633.pdf" xr:uid="{00000000-0004-0000-0100-000070020000}"/>
    <hyperlink ref="A638" r:id="rId626" display="..\CONTRATOS\2017\OCTUBRE\634.pdf" xr:uid="{00000000-0004-0000-0100-000071020000}"/>
    <hyperlink ref="A639" r:id="rId627" display="..\CONTRATOS\2017\OCTUBRE\635.pdf" xr:uid="{00000000-0004-0000-0100-000072020000}"/>
    <hyperlink ref="A640" r:id="rId628" display="..\CONTRATOS\2017\OCTUBRE\636.pdf" xr:uid="{00000000-0004-0000-0100-000073020000}"/>
    <hyperlink ref="A641" r:id="rId629" display="..\CONTRATOS\2017\OCTUBRE\637.pdf" xr:uid="{00000000-0004-0000-0100-000074020000}"/>
    <hyperlink ref="A642" r:id="rId630" display="..\CONTRATOS\2017\OCTUBRE\638.pdf" xr:uid="{00000000-0004-0000-0100-000075020000}"/>
    <hyperlink ref="A643" r:id="rId631" display="..\CONTRATOS\2017\OCTUBRE\639.pdf" xr:uid="{00000000-0004-0000-0100-000076020000}"/>
    <hyperlink ref="A644" r:id="rId632" display="..\CONTRATOS\2017\OCTUBRE\640.pdf" xr:uid="{00000000-0004-0000-0100-000077020000}"/>
    <hyperlink ref="A645" r:id="rId633" display="..\CONTRATOS\2017\OCTUBRE\641.pdf" xr:uid="{00000000-0004-0000-0100-000078020000}"/>
    <hyperlink ref="A646" r:id="rId634" display="..\CONTRATOS\2017\OCTUBRE\642.pdf" xr:uid="{00000000-0004-0000-0100-000079020000}"/>
    <hyperlink ref="A647" r:id="rId635" display="..\CONTRATOS\2017\OCTUBRE\643.pdf" xr:uid="{00000000-0004-0000-0100-00007A020000}"/>
    <hyperlink ref="A648" r:id="rId636" display="..\CONTRATOS\2017\OCTUBRE\644.pdf" xr:uid="{00000000-0004-0000-0100-00007B020000}"/>
    <hyperlink ref="A649" r:id="rId637" display="..\PROCESOS\LP 007\PUBLICAR\645-POSITIVA.pdf" xr:uid="{00000000-0004-0000-0100-00007C020000}"/>
    <hyperlink ref="A650" r:id="rId638" display="..\PROCESOS\LP 007\PUBLICAR\646-AXA C.pdf" xr:uid="{00000000-0004-0000-0100-00007D020000}"/>
    <hyperlink ref="A651" r:id="rId639" display="..\CONTRATOS\2017\OCTUBRE\647.pdf" xr:uid="{00000000-0004-0000-0100-00007E020000}"/>
    <hyperlink ref="A652" r:id="rId640" display="..\CONTRATOS\2017\OCTUBRE\648.pdf" xr:uid="{00000000-0004-0000-0100-00007F020000}"/>
    <hyperlink ref="A653" r:id="rId641" display="..\CONTRATOS\2017\OCTUBRE\649.pdf" xr:uid="{00000000-0004-0000-0100-000080020000}"/>
    <hyperlink ref="A654" r:id="rId642" display="..\CONTRATOS\2017\OCTUBRE\650.pdf" xr:uid="{00000000-0004-0000-0100-000081020000}"/>
    <hyperlink ref="A655" r:id="rId643" display="..\CONTRATOS\2017\OCTUBRE\651.pdf" xr:uid="{00000000-0004-0000-0100-000082020000}"/>
    <hyperlink ref="A656" r:id="rId644" display="..\CONTRATOS\2017\OCTUBRE\652.pdf" xr:uid="{00000000-0004-0000-0100-000083020000}"/>
    <hyperlink ref="A657" r:id="rId645" display="..\CONTRATOS\2017\OCTUBRE\653.pdf" xr:uid="{00000000-0004-0000-0100-000084020000}"/>
    <hyperlink ref="A658" r:id="rId646" display="..\CONTRATOS\2017\OCTUBRE\654.pdf" xr:uid="{00000000-0004-0000-0100-000085020000}"/>
    <hyperlink ref="A659" r:id="rId647" display="..\CONTRATOS\2017\OCTUBRE\655.pdf" xr:uid="{00000000-0004-0000-0100-000086020000}"/>
    <hyperlink ref="A660" r:id="rId648" display="..\CONTRATOS\2017\OCTUBRE\656.pdf" xr:uid="{00000000-0004-0000-0100-000087020000}"/>
    <hyperlink ref="A661" r:id="rId649" display="..\CONTRATOS\2017\OCTUBRE\657.pdf" xr:uid="{00000000-0004-0000-0100-000088020000}"/>
    <hyperlink ref="A662" r:id="rId650" display="..\CONTRATOS\2017\OCTUBRE\658.pdf" xr:uid="{00000000-0004-0000-0100-000089020000}"/>
    <hyperlink ref="A663" r:id="rId651" display="..\CONTRATOS\2017\OCTUBRE\659.pdf" xr:uid="{00000000-0004-0000-0100-00008A020000}"/>
    <hyperlink ref="A664" r:id="rId652" display="..\CONTRATOS\2017\OCTUBRE\660.pdf" xr:uid="{00000000-0004-0000-0100-00008B020000}"/>
    <hyperlink ref="A665" r:id="rId653" display="..\CONTRATOS\2017\OCTUBRE\661.pdf" xr:uid="{00000000-0004-0000-0100-00008C020000}"/>
    <hyperlink ref="A666" r:id="rId654" display="..\CONTRATOS\2017\OCTUBRE\662.pdf" xr:uid="{00000000-0004-0000-0100-00008D020000}"/>
    <hyperlink ref="A667" r:id="rId655" display="..\CONTRATOS\2017\OCTUBRE\663.pdf" xr:uid="{00000000-0004-0000-0100-00008E020000}"/>
    <hyperlink ref="A668" r:id="rId656" display="..\CONTRATOS\2017\OCTUBRE\664.pdf" xr:uid="{00000000-0004-0000-0100-00008F020000}"/>
    <hyperlink ref="A669" r:id="rId657" display="..\CONTRATOS\2017\OCTUBRE\665.pdf" xr:uid="{00000000-0004-0000-0100-000090020000}"/>
    <hyperlink ref="A670" r:id="rId658" display="..\CONTRATOS\2017\OCTUBRE\666.pdf" xr:uid="{00000000-0004-0000-0100-000091020000}"/>
    <hyperlink ref="A671" r:id="rId659" display="..\CONTRATOS\2017\OCTUBRE\667.pdf" xr:uid="{00000000-0004-0000-0100-000092020000}"/>
    <hyperlink ref="A672" r:id="rId660" display="..\CONTRATOS\2017\SEPTIEMBRE\668.pdf" xr:uid="{00000000-0004-0000-0100-000093020000}"/>
    <hyperlink ref="A673" r:id="rId661" display="..\CONTRATOS\2017\OCTUBRE\669.pdf" xr:uid="{00000000-0004-0000-0100-000094020000}"/>
    <hyperlink ref="A674" r:id="rId662" display="..\CONTRATOS\2017\OCTUBRE\670.pdf" xr:uid="{00000000-0004-0000-0100-000095020000}"/>
    <hyperlink ref="A675" r:id="rId663" display="..\CONTRATOS\2017\OCTUBRE\671.pdf" xr:uid="{00000000-0004-0000-0100-000096020000}"/>
    <hyperlink ref="A676" r:id="rId664" display="..\CONTRATOS\2017\OCTUBRE\672.pdf" xr:uid="{00000000-0004-0000-0100-000097020000}"/>
    <hyperlink ref="A677" r:id="rId665" display="..\CONTRATOS\2017\OCTUBRE\673.pdf" xr:uid="{00000000-0004-0000-0100-000098020000}"/>
    <hyperlink ref="A678" r:id="rId666" display="..\CONTRATOS\2017\OCTUBRE\674.pdf" xr:uid="{00000000-0004-0000-0100-000099020000}"/>
    <hyperlink ref="A679" r:id="rId667" display="..\CONTRATOS\2017\OCTUBRE\675.pdf" xr:uid="{00000000-0004-0000-0100-00009A020000}"/>
    <hyperlink ref="A680" r:id="rId668" display="..\CONTRATOS\2017\OCTUBRE\676.pdf" xr:uid="{00000000-0004-0000-0100-00009B020000}"/>
    <hyperlink ref="A681" r:id="rId669" display="..\CONTRATOS\2017\OCTUBRE\677.pdf" xr:uid="{00000000-0004-0000-0100-00009C020000}"/>
    <hyperlink ref="A682" r:id="rId670" display="..\CONTRATOS\2017\OCTUBRE\678.pdf" xr:uid="{00000000-0004-0000-0100-00009D020000}"/>
    <hyperlink ref="A683" r:id="rId671" display="..\CONTRATOS\2017\OCTUBRE\679.pdf" xr:uid="{00000000-0004-0000-0100-00009E020000}"/>
    <hyperlink ref="A684" r:id="rId672" display="..\CONTRATOS\2017\OCTUBRE\680.pdf" xr:uid="{00000000-0004-0000-0100-00009F020000}"/>
    <hyperlink ref="A685" r:id="rId673" display="..\CONTRATOS\2017\OCTUBRE\681.pdf" xr:uid="{00000000-0004-0000-0100-0000A0020000}"/>
    <hyperlink ref="A686" r:id="rId674" display="..\CONTRATOS\2017\OCTUBRE\682.pdf" xr:uid="{00000000-0004-0000-0100-0000A1020000}"/>
    <hyperlink ref="A687" r:id="rId675" display="..\CONTRATOS\2017\OCTUBRE\683.pdf" xr:uid="{00000000-0004-0000-0100-0000A2020000}"/>
    <hyperlink ref="A688" r:id="rId676" display="..\CONTRATOS\2017\OCTUBRE\684.pdf" xr:uid="{00000000-0004-0000-0100-0000A3020000}"/>
    <hyperlink ref="A689" r:id="rId677" display="..\CONTRATOS\2017\OCTUBRE\685.pdf" xr:uid="{00000000-0004-0000-0100-0000A4020000}"/>
    <hyperlink ref="A690" r:id="rId678" display="..\CONTRATOS\2017\OCTUBRE\686.pdf" xr:uid="{00000000-0004-0000-0100-0000A5020000}"/>
    <hyperlink ref="A691" r:id="rId679" display="..\CONTRATOS\2017\OCTUBRE\687.pdf" xr:uid="{00000000-0004-0000-0100-0000A6020000}"/>
    <hyperlink ref="A692" r:id="rId680" display="..\CONTRATOS\2017\OCTUBRE\688.pdf" xr:uid="{00000000-0004-0000-0100-0000A7020000}"/>
    <hyperlink ref="A693" r:id="rId681" display="..\CONTRATOS\2017\OCTUBRE\689.pdf" xr:uid="{00000000-0004-0000-0100-0000A8020000}"/>
    <hyperlink ref="A694" r:id="rId682" display="..\CONTRATOS\2017\OCTUBRE\690.pdf" xr:uid="{00000000-0004-0000-0100-0000A9020000}"/>
    <hyperlink ref="A695" r:id="rId683" display="..\PROCESOS\MC 006-2017\PUBLICAR\ACEPTACIÓN DE OFERTA 691-2017.pdf" xr:uid="{00000000-0004-0000-0100-0000AA020000}"/>
    <hyperlink ref="A696" r:id="rId684" display="..\CONTRATOS\2017\OCTUBRE\692.pdf" xr:uid="{00000000-0004-0000-0100-0000AB020000}"/>
    <hyperlink ref="A697" r:id="rId685" display="..\CONTRATOS\2017\OCTUBRE\693.pdf" xr:uid="{00000000-0004-0000-0100-0000AC020000}"/>
    <hyperlink ref="A698" r:id="rId686" display="..\CONTRATOS\2017\OCTUBRE\694.pdf" xr:uid="{00000000-0004-0000-0100-0000AD020000}"/>
    <hyperlink ref="A699" r:id="rId687" display="..\CONTRATOS\2017\OCTUBRE\695.pdf" xr:uid="{00000000-0004-0000-0100-0000AE020000}"/>
    <hyperlink ref="A700" r:id="rId688" display="..\CONTRATOS\2017\OCTUBRE\696.pdf" xr:uid="{00000000-0004-0000-0100-0000AF020000}"/>
    <hyperlink ref="A701" r:id="rId689" display="..\CONTRATOS\2017\OCTUBRE\697.pdf" xr:uid="{00000000-0004-0000-0100-0000B0020000}"/>
    <hyperlink ref="A702" r:id="rId690" display="..\CONTRATOS\2017\OCTUBRE\698.pdf" xr:uid="{00000000-0004-0000-0100-0000B1020000}"/>
    <hyperlink ref="A703" r:id="rId691" display="..\CONTRATOS\2017\OCTUBRE\699.pdf" xr:uid="{00000000-0004-0000-0100-0000B2020000}"/>
    <hyperlink ref="A704" r:id="rId692" display="..\CONTRATOS\2017\OCTUBRE\700.pdf" xr:uid="{00000000-0004-0000-0100-0000B3020000}"/>
    <hyperlink ref="A705" r:id="rId693" display="..\CONTRATOS\2017\OCTUBRE\701.pdf" xr:uid="{00000000-0004-0000-0100-0000B4020000}"/>
    <hyperlink ref="A706" r:id="rId694" display="..\CONTRATOS\2017\OCTUBRE\702.pdf" xr:uid="{00000000-0004-0000-0100-0000B5020000}"/>
    <hyperlink ref="A707" r:id="rId695" display="..\CONTRATOS\2017\OCTUBRE\703.pdf" xr:uid="{00000000-0004-0000-0100-0000B6020000}"/>
    <hyperlink ref="A708" r:id="rId696" display="..\CONTRATOS\2017\OCTUBRE\704.pdf" xr:uid="{00000000-0004-0000-0100-0000B7020000}"/>
    <hyperlink ref="A709" r:id="rId697" display="..\CONTRATOS\2017\OCTUBRE\705.pdf" xr:uid="{00000000-0004-0000-0100-0000B8020000}"/>
    <hyperlink ref="A710" r:id="rId698" display="..\CONTRATOS\2017\OCTUBRE\706.pdf" xr:uid="{00000000-0004-0000-0100-0000B9020000}"/>
    <hyperlink ref="A711" r:id="rId699" display="..\CONTRATOS\2017\OCTUBRE\707.pdf" xr:uid="{00000000-0004-0000-0100-0000BA020000}"/>
    <hyperlink ref="A712" r:id="rId700" display="..\CONTRATOS\2017\OCTUBRE\708.pdf" xr:uid="{00000000-0004-0000-0100-0000BB020000}"/>
    <hyperlink ref="A713" r:id="rId701" display="..\CONTRATOS\2017\OCTUBRE\709.pdf" xr:uid="{00000000-0004-0000-0100-0000BC020000}"/>
    <hyperlink ref="A714" r:id="rId702" display="..\CONTRATOS\2017\OCTUBRE\710.pdf" xr:uid="{00000000-0004-0000-0100-0000BD020000}"/>
    <hyperlink ref="A715" r:id="rId703" display="..\CONTRATOS\2017\OCTUBRE\711.pdf" xr:uid="{00000000-0004-0000-0100-0000BE020000}"/>
    <hyperlink ref="A716" r:id="rId704" display="..\CONTRATOS\2017\OCTUBRE\712.pdf" xr:uid="{00000000-0004-0000-0100-0000BF020000}"/>
    <hyperlink ref="A717" r:id="rId705" display="..\CONTRATOS\2017\OCTUBRE\713.pdf" xr:uid="{00000000-0004-0000-0100-0000C0020000}"/>
    <hyperlink ref="A718" r:id="rId706" display="..\CONTRATOS\2017\OCTUBRE\714.pdf" xr:uid="{00000000-0004-0000-0100-0000C1020000}"/>
    <hyperlink ref="A719" r:id="rId707" display="..\CONTRATOS\2017\OCTUBRE\715.pdf" xr:uid="{00000000-0004-0000-0100-0000C2020000}"/>
    <hyperlink ref="A720" r:id="rId708" display="..\CONTRATOS\2017\OCTUBRE\716.pdf" xr:uid="{00000000-0004-0000-0100-0000C3020000}"/>
    <hyperlink ref="A721" r:id="rId709" display="..\CONTRATOS\2017\OCTUBRE\717.pdf" xr:uid="{00000000-0004-0000-0100-0000C4020000}"/>
    <hyperlink ref="A722" r:id="rId710" display="..\CONTRATOS\2017\OCTUBRE\718.pdf" xr:uid="{00000000-0004-0000-0100-0000C5020000}"/>
    <hyperlink ref="A723" r:id="rId711" display="..\CONTRATOS\2017\OCTUBRE\719.pdf" xr:uid="{00000000-0004-0000-0100-0000C6020000}"/>
    <hyperlink ref="A724" r:id="rId712" display="..\CONTRATOS\2017\OCTUBRE\720.pdf" xr:uid="{00000000-0004-0000-0100-0000C7020000}"/>
    <hyperlink ref="A725" r:id="rId713" display="..\CONTRATOS\2017\OCTUBRE\721.pdf" xr:uid="{00000000-0004-0000-0100-0000C8020000}"/>
    <hyperlink ref="A726" r:id="rId714" display="..\CONTRATOS\2017\OCTUBRE\722.pdf" xr:uid="{00000000-0004-0000-0100-0000C9020000}"/>
    <hyperlink ref="A727" r:id="rId715" display="..\CONTRATOS\2017\OCTUBRE\723.pdf" xr:uid="{00000000-0004-0000-0100-0000CA020000}"/>
    <hyperlink ref="A728" r:id="rId716" display="..\CONTRATOS\2017\OCTUBRE\724.pdf" xr:uid="{00000000-0004-0000-0100-0000CB020000}"/>
    <hyperlink ref="A729" r:id="rId717" display="..\CONTRATOS\2017\OCTUBRE\725.pdf" xr:uid="{00000000-0004-0000-0100-0000CC020000}"/>
    <hyperlink ref="A730" r:id="rId718" display="..\CONTRATOS\2017\OCTUBRE\726.pdf" xr:uid="{00000000-0004-0000-0100-0000CD020000}"/>
    <hyperlink ref="A731" r:id="rId719" display="..\CONTRATOS\2017\OCTUBRE\727.pdf" xr:uid="{00000000-0004-0000-0100-0000CE020000}"/>
    <hyperlink ref="A732" r:id="rId720" display="..\CONTRATOS\2017\OCTUBRE\728.pdf" xr:uid="{00000000-0004-0000-0100-0000CF020000}"/>
    <hyperlink ref="A733" r:id="rId721" display="..\CONTRATOS\2017\OCTUBRE\729.pdf" xr:uid="{00000000-0004-0000-0100-0000D0020000}"/>
    <hyperlink ref="A734" r:id="rId722" display="..\CONTRATOS\2017\OCTUBRE\730.pdf" xr:uid="{00000000-0004-0000-0100-0000D1020000}"/>
    <hyperlink ref="A735" r:id="rId723" display="..\CONTRATOS\2017\OCTUBRE\731.pdf" xr:uid="{00000000-0004-0000-0100-0000D2020000}"/>
    <hyperlink ref="A736" r:id="rId724" display="..\CONTRATOS\2017\OCTUBRE\732.pdf" xr:uid="{00000000-0004-0000-0100-0000D3020000}"/>
    <hyperlink ref="A737" r:id="rId725" display="..\CONTRATOS\2017\OCTUBRE\733.pdf" xr:uid="{00000000-0004-0000-0100-0000D4020000}"/>
    <hyperlink ref="A738" r:id="rId726" display="..\CONTRATOS\2017\OCTUBRE\734.pdf" xr:uid="{00000000-0004-0000-0100-0000D5020000}"/>
    <hyperlink ref="A739" r:id="rId727" display="..\CONTRATOS\2017\OCTUBRE\735.pdf" xr:uid="{00000000-0004-0000-0100-0000D6020000}"/>
    <hyperlink ref="A740" r:id="rId728" display="..\CONTRATOS\2017\OCTUBRE\736.pdf" xr:uid="{00000000-0004-0000-0100-0000D7020000}"/>
    <hyperlink ref="A741" r:id="rId729" display="..\CONTRATOS\2017\OCTUBRE\737.pdf" xr:uid="{00000000-0004-0000-0100-0000D8020000}"/>
    <hyperlink ref="A742" r:id="rId730" display="..\CONTRATOS\2017\OCTUBRE\738.pdf" xr:uid="{00000000-0004-0000-0100-0000D9020000}"/>
    <hyperlink ref="A743" r:id="rId731" display="..\CONTRATOS\2017\OCTUBRE\739.pdf" xr:uid="{00000000-0004-0000-0100-0000DA020000}"/>
    <hyperlink ref="A744" r:id="rId732" display="..\CONTRATOS\2017\OCTUBRE\740.pdf" xr:uid="{00000000-0004-0000-0100-0000DB020000}"/>
    <hyperlink ref="A745" r:id="rId733" display="..\CONTRATOS\2017\OCTUBRE\741.pdf" xr:uid="{00000000-0004-0000-0100-0000DC020000}"/>
    <hyperlink ref="A746" r:id="rId734" display="..\CONTRATOS\2017\OCTUBRE\742.pdf" xr:uid="{00000000-0004-0000-0100-0000DD020000}"/>
    <hyperlink ref="A747" r:id="rId735" display="..\CONTRATOS\2017\OCTUBRE\743.pdf" xr:uid="{00000000-0004-0000-0100-0000DE020000}"/>
    <hyperlink ref="A748" r:id="rId736" display="..\CONTRATOS\2017\OCTUBRE\744.pdf" xr:uid="{00000000-0004-0000-0100-0000DF020000}"/>
    <hyperlink ref="A749" r:id="rId737" display="..\CONTRATOS\2017\OCTUBRE\745.pdf" xr:uid="{00000000-0004-0000-0100-0000E0020000}"/>
    <hyperlink ref="A750" r:id="rId738" display="..\CONTRATOS\2017\OCTUBRE\746.pdf" xr:uid="{00000000-0004-0000-0100-0000E1020000}"/>
    <hyperlink ref="A751" r:id="rId739" display="..\CONTRATOS\2017\OCTUBRE\747.pdf" xr:uid="{00000000-0004-0000-0100-0000E2020000}"/>
    <hyperlink ref="A752" r:id="rId740" display="..\CONTRATOS\2017\OCTUBRE\748.pdf" xr:uid="{00000000-0004-0000-0100-0000E3020000}"/>
    <hyperlink ref="A753" r:id="rId741" display="..\CONTRATOS\2017\OCTUBRE\749.pdf" xr:uid="{00000000-0004-0000-0100-0000E4020000}"/>
    <hyperlink ref="A754" r:id="rId742" display="..\CONTRATOS\2017\OCTUBRE\750.pdf" xr:uid="{00000000-0004-0000-0100-0000E5020000}"/>
    <hyperlink ref="A755" r:id="rId743" display="..\CONTRATOS\2017\OCTUBRE\751.pdf" xr:uid="{00000000-0004-0000-0100-0000E6020000}"/>
    <hyperlink ref="A756" r:id="rId744" display="..\CONTRATOS\2017\OCTUBRE\752.pdf" xr:uid="{00000000-0004-0000-0100-0000E7020000}"/>
    <hyperlink ref="A757" r:id="rId745" display="..\CONTRATOS\2017\OCTUBRE\753.pdf" xr:uid="{00000000-0004-0000-0100-0000E8020000}"/>
    <hyperlink ref="A758" r:id="rId746" display="..\CONTRATOS\2017\OCTUBRE\754.pdf" xr:uid="{00000000-0004-0000-0100-0000E9020000}"/>
    <hyperlink ref="A759" r:id="rId747" display="..\CONTRATOS\2017\OCTUBRE\755.pdf" xr:uid="{00000000-0004-0000-0100-0000EA020000}"/>
    <hyperlink ref="A760" r:id="rId748" display="..\CONTRATOS\2017\OCTUBRE\756.pdf" xr:uid="{00000000-0004-0000-0100-0000EB020000}"/>
    <hyperlink ref="A761" r:id="rId749" display="..\CONTRATOS\2017\OCTUBRE\757.pdf" xr:uid="{00000000-0004-0000-0100-0000EC020000}"/>
    <hyperlink ref="A762" r:id="rId750" display="..\CONTRATOS\2017\OCTUBRE\758.pdf" xr:uid="{00000000-0004-0000-0100-0000ED020000}"/>
    <hyperlink ref="A763" r:id="rId751" display="..\CONTRATOS\2017\OCTUBRE\759.pdf" xr:uid="{00000000-0004-0000-0100-0000EE020000}"/>
    <hyperlink ref="A764" r:id="rId752" display="..\CONTRATOS\2017\OCTUBRE\760.pdf" xr:uid="{00000000-0004-0000-0100-0000EF020000}"/>
    <hyperlink ref="A765" r:id="rId753" display="..\CONTRATOS\2017\OCTUBRE\761.pdf" xr:uid="{00000000-0004-0000-0100-0000F0020000}"/>
    <hyperlink ref="A766" r:id="rId754" display="..\CONTRATOS\2017\OCTUBRE\762.pdf" xr:uid="{00000000-0004-0000-0100-0000F1020000}"/>
    <hyperlink ref="A767" r:id="rId755" display="..\CONTRATOS\2017\OCTUBRE\763.pdf" xr:uid="{00000000-0004-0000-0100-0000F2020000}"/>
    <hyperlink ref="A768" r:id="rId756" display="..\CONTRATOS\2017\OCTUBRE\764.pdf" xr:uid="{00000000-0004-0000-0100-0000F3020000}"/>
    <hyperlink ref="A769" r:id="rId757" display="..\CONTRATOS\2017\OCTUBRE\765.pdf" xr:uid="{00000000-0004-0000-0100-0000F4020000}"/>
    <hyperlink ref="A770" r:id="rId758" display="..\PROCESOS\MC 007-2017\PUBLICAR\COMUNICACIÓN DE ACEPTACIÓN DE OFERTA.pdf" xr:uid="{00000000-0004-0000-0100-0000F5020000}"/>
    <hyperlink ref="A771" r:id="rId759" display="..\CONTRATOS\2017\OCTUBRE\767.pdf" xr:uid="{00000000-0004-0000-0100-0000F6020000}"/>
    <hyperlink ref="A772" r:id="rId760" display="..\CONTRATOS\2017\OCTUBRE\768.pdf" xr:uid="{00000000-0004-0000-0100-0000F7020000}"/>
    <hyperlink ref="A773" r:id="rId761" display="..\CONTRATOS\2017\OCTUBRE\769.pdf" xr:uid="{00000000-0004-0000-0100-0000F8020000}"/>
    <hyperlink ref="A774" r:id="rId762" display="..\CONTRATOS\2017\OCTUBRE\EP 770.pdf" xr:uid="{00000000-0004-0000-0100-0000F9020000}"/>
    <hyperlink ref="A775" r:id="rId763" display="..\CONTRATOS\2017\OCTUBRE\771.pdf" xr:uid="{00000000-0004-0000-0100-0000FA020000}"/>
    <hyperlink ref="A776" r:id="rId764" display="..\CONTRATOS\2017\OCTUBRE\772.pdf" xr:uid="{00000000-0004-0000-0100-0000FB020000}"/>
    <hyperlink ref="A777" r:id="rId765" display="..\CONTRATOS\2017\OCTUBRE\773.pdf" xr:uid="{00000000-0004-0000-0100-0000FC020000}"/>
    <hyperlink ref="A778" r:id="rId766" display="..\CONTRATOS\2017\OCTUBRE\774.pdf" xr:uid="{00000000-0004-0000-0100-0000FD020000}"/>
    <hyperlink ref="A779" r:id="rId767" display="..\CONTRATOS\2017\OCTUBRE\775.pdf" xr:uid="{00000000-0004-0000-0100-0000FE020000}"/>
    <hyperlink ref="A780" r:id="rId768" display="..\CONTRATOS\2017\OCTUBRE\776.pdf" xr:uid="{00000000-0004-0000-0100-0000FF020000}"/>
    <hyperlink ref="A781" r:id="rId769" display="..\CONTRATOS\2017\OCTUBRE\777.pdf" xr:uid="{00000000-0004-0000-0100-000000030000}"/>
    <hyperlink ref="A782" r:id="rId770" display="..\CONTRATOS\2017\OCTUBRE\778.pdf" xr:uid="{00000000-0004-0000-0100-000001030000}"/>
    <hyperlink ref="A783" r:id="rId771" display="..\CONTRATOS\2017\OCTUBRE\779.pdf" xr:uid="{00000000-0004-0000-0100-000002030000}"/>
    <hyperlink ref="A784" r:id="rId772" display="..\CONTRATOS\2017\OCTUBRE\780.pdf" xr:uid="{00000000-0004-0000-0100-000003030000}"/>
    <hyperlink ref="A785" r:id="rId773" display="..\CONTRATOS\2017\OCTUBRE\781.pdf" xr:uid="{00000000-0004-0000-0100-000004030000}"/>
    <hyperlink ref="A786" r:id="rId774" display="..\CONTRATOS\2017\OCTUBRE\782.pdf" xr:uid="{00000000-0004-0000-0100-000005030000}"/>
    <hyperlink ref="A787" r:id="rId775" display="..\CONTRATOS\2017\OCTUBRE\783.pdf" xr:uid="{00000000-0004-0000-0100-000006030000}"/>
    <hyperlink ref="A788" r:id="rId776" display="..\CONTRATOS\2017\OCTUBRE\784.pdf" xr:uid="{00000000-0004-0000-0100-000007030000}"/>
    <hyperlink ref="A789" r:id="rId777" display="..\CONTRATOS\2017\OCTUBRE\785.pdf" xr:uid="{00000000-0004-0000-0100-000008030000}"/>
    <hyperlink ref="A790" r:id="rId778" display="..\CONTRATOS\2017\OCTUBRE\786.pdf" xr:uid="{00000000-0004-0000-0100-000009030000}"/>
    <hyperlink ref="A791" r:id="rId779" display="..\CONTRATOS\2017\OCTUBRE\787.pdf" xr:uid="{00000000-0004-0000-0100-00000A030000}"/>
    <hyperlink ref="A792" r:id="rId780" display="..\CONTRATOS\2017\NOVIEMBRE\788.pdf" xr:uid="{00000000-0004-0000-0100-00000B030000}"/>
    <hyperlink ref="A793" r:id="rId781" display="..\CONTRATOS\2017\NOVIEMBRE\789.pdf" xr:uid="{00000000-0004-0000-0100-00000C030000}"/>
    <hyperlink ref="A794" r:id="rId782" display="..\CONTRATOS\2017\NOVIEMBRE\790.pdf" xr:uid="{00000000-0004-0000-0100-00000D030000}"/>
    <hyperlink ref="A811" r:id="rId783" display="..\CONTRATOS\2017\NOVIEMBRE\807.pdf" xr:uid="{00000000-0004-0000-0100-00000E030000}"/>
    <hyperlink ref="A239" r:id="rId784" xr:uid="{00000000-0004-0000-0100-00000F030000}"/>
    <hyperlink ref="A358" r:id="rId785" xr:uid="{00000000-0004-0000-0100-00001003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116"/>
  <sheetViews>
    <sheetView workbookViewId="0">
      <selection activeCell="R1" sqref="R1:U1048576"/>
    </sheetView>
  </sheetViews>
  <sheetFormatPr baseColWidth="10" defaultColWidth="11.5" defaultRowHeight="18" thickTop="1" thickBottom="1" x14ac:dyDescent="0.25"/>
  <cols>
    <col min="1" max="1" width="9.5" style="242" customWidth="1"/>
    <col min="2" max="2" width="24.6640625" style="271" customWidth="1"/>
    <col min="3" max="3" width="12" style="362" customWidth="1"/>
    <col min="4" max="4" width="14.5" style="362" customWidth="1"/>
    <col min="5" max="5" width="41.5" style="361" customWidth="1"/>
    <col min="6" max="6" width="25.33203125" style="271" customWidth="1"/>
    <col min="7" max="7" width="31.6640625" style="271" customWidth="1"/>
    <col min="8" max="8" width="12" style="271" customWidth="1"/>
    <col min="9" max="9" width="17.5" style="362" customWidth="1"/>
    <col min="10" max="10" width="19" style="363" customWidth="1"/>
    <col min="11" max="11" width="15.83203125" style="364" customWidth="1"/>
    <col min="12" max="12" width="20.33203125" style="292" customWidth="1"/>
    <col min="13" max="13" width="12.5" style="362" customWidth="1"/>
    <col min="14" max="14" width="11.5" style="365" customWidth="1"/>
    <col min="15" max="15" width="18.6640625" style="365" customWidth="1"/>
    <col min="16" max="16" width="8.33203125" style="95" customWidth="1"/>
    <col min="17" max="17" width="8" style="271" customWidth="1"/>
    <col min="18" max="18" width="16.5" style="366" bestFit="1" customWidth="1"/>
    <col min="19" max="19" width="10.6640625" style="367" customWidth="1"/>
    <col min="20" max="20" width="13.83203125" style="358" customWidth="1"/>
    <col min="21" max="21" width="12.33203125" style="358" customWidth="1"/>
    <col min="22" max="22" width="11" style="357" customWidth="1"/>
    <col min="23" max="23" width="13.33203125" style="358" customWidth="1"/>
    <col min="24" max="24" width="12.83203125" style="358" customWidth="1"/>
    <col min="25" max="25" width="11.33203125" style="357" customWidth="1"/>
    <col min="26" max="26" width="11.33203125" style="358" customWidth="1"/>
    <col min="27" max="27" width="12" style="358" customWidth="1"/>
    <col min="28" max="28" width="11.33203125" style="357" customWidth="1"/>
    <col min="29" max="29" width="11.33203125" style="358" customWidth="1"/>
    <col min="30" max="30" width="12" style="358" customWidth="1"/>
    <col min="31" max="31" width="11.33203125" style="358" customWidth="1"/>
    <col min="32" max="32" width="16" style="368" customWidth="1"/>
    <col min="33" max="33" width="11.33203125" style="358" customWidth="1"/>
    <col min="34" max="34" width="11.33203125" style="368" customWidth="1"/>
    <col min="35" max="35" width="11.33203125" style="358" customWidth="1"/>
    <col min="36" max="36" width="11.33203125" style="369" customWidth="1"/>
    <col min="37" max="37" width="14.6640625" style="271" customWidth="1"/>
    <col min="38" max="38" width="14.5" style="271" customWidth="1"/>
    <col min="39" max="39" width="16.5" style="362" customWidth="1"/>
    <col min="40" max="40" width="20.6640625" style="271" customWidth="1"/>
    <col min="41" max="41" width="15.1640625" style="271" customWidth="1"/>
    <col min="42" max="42" width="11.5" style="271" customWidth="1"/>
    <col min="43" max="43" width="55.5" style="271" customWidth="1"/>
    <col min="44" max="44" width="38.33203125" style="364" customWidth="1"/>
    <col min="45" max="45" width="16.6640625" style="364" customWidth="1"/>
    <col min="46" max="46" width="16.5" style="364" customWidth="1"/>
    <col min="47" max="47" width="21.33203125" style="271" customWidth="1"/>
    <col min="48" max="48" width="14.5" style="271" customWidth="1"/>
    <col min="49" max="49" width="11.5" style="271" customWidth="1"/>
    <col min="50" max="16384" width="11.5" style="271"/>
  </cols>
  <sheetData>
    <row r="1" spans="1:48" ht="10.5" customHeight="1" thickTop="1" thickBot="1" x14ac:dyDescent="0.25">
      <c r="A1" s="258"/>
      <c r="B1" s="259" t="s">
        <v>1968</v>
      </c>
      <c r="C1" s="260"/>
      <c r="D1" s="260"/>
      <c r="E1" s="262"/>
      <c r="F1" s="260"/>
      <c r="G1" s="260"/>
      <c r="H1" s="260"/>
      <c r="I1" s="264"/>
      <c r="J1" s="263"/>
      <c r="K1" s="264"/>
      <c r="L1" s="265"/>
      <c r="M1" s="267"/>
      <c r="N1" s="267"/>
      <c r="O1" s="267"/>
      <c r="P1" s="264"/>
      <c r="Q1" s="266"/>
      <c r="R1" s="268"/>
      <c r="S1" s="649" t="s">
        <v>0</v>
      </c>
      <c r="T1" s="650"/>
      <c r="U1" s="651"/>
      <c r="V1" s="652" t="s">
        <v>1</v>
      </c>
      <c r="W1" s="653"/>
      <c r="X1" s="654"/>
      <c r="Y1" s="655" t="s">
        <v>2</v>
      </c>
      <c r="Z1" s="656"/>
      <c r="AA1" s="657"/>
      <c r="AB1" s="658" t="s">
        <v>3483</v>
      </c>
      <c r="AC1" s="659"/>
      <c r="AD1" s="660"/>
      <c r="AE1" s="661" t="s">
        <v>3</v>
      </c>
      <c r="AF1" s="662"/>
      <c r="AG1" s="663" t="s">
        <v>4</v>
      </c>
      <c r="AH1" s="664"/>
      <c r="AI1" s="642" t="s">
        <v>5</v>
      </c>
      <c r="AJ1" s="643"/>
      <c r="AK1" s="644" t="s">
        <v>6</v>
      </c>
      <c r="AL1" s="645"/>
      <c r="AM1" s="260"/>
      <c r="AN1" s="260"/>
      <c r="AO1" s="264"/>
      <c r="AP1" s="264"/>
      <c r="AQ1" s="260"/>
      <c r="AR1" s="264"/>
      <c r="AS1" s="264"/>
      <c r="AT1" s="264"/>
      <c r="AU1" s="269"/>
      <c r="AV1" s="270"/>
    </row>
    <row r="2" spans="1:48" s="291" customFormat="1" ht="37.5" customHeight="1" thickTop="1" thickBot="1" x14ac:dyDescent="0.2">
      <c r="A2" s="272" t="s">
        <v>8</v>
      </c>
      <c r="B2" s="273" t="s">
        <v>1969</v>
      </c>
      <c r="C2" s="274" t="s">
        <v>11</v>
      </c>
      <c r="D2" s="274" t="s">
        <v>1970</v>
      </c>
      <c r="E2" s="273" t="s">
        <v>12</v>
      </c>
      <c r="F2" s="274" t="s">
        <v>13</v>
      </c>
      <c r="G2" s="274" t="s">
        <v>14</v>
      </c>
      <c r="H2" s="275" t="s">
        <v>1972</v>
      </c>
      <c r="I2" s="274" t="s">
        <v>1975</v>
      </c>
      <c r="J2" s="276" t="s">
        <v>1976</v>
      </c>
      <c r="K2" s="277" t="s">
        <v>19</v>
      </c>
      <c r="L2" s="277" t="s">
        <v>1977</v>
      </c>
      <c r="M2" s="279" t="s">
        <v>1978</v>
      </c>
      <c r="N2" s="279" t="s">
        <v>1979</v>
      </c>
      <c r="O2" s="279" t="s">
        <v>1980</v>
      </c>
      <c r="P2" s="274" t="s">
        <v>24</v>
      </c>
      <c r="Q2" s="278" t="s">
        <v>25</v>
      </c>
      <c r="R2" s="280" t="s">
        <v>1981</v>
      </c>
      <c r="S2" s="281" t="s">
        <v>27</v>
      </c>
      <c r="T2" s="282" t="s">
        <v>28</v>
      </c>
      <c r="U2" s="282" t="s">
        <v>29</v>
      </c>
      <c r="V2" s="283" t="s">
        <v>27</v>
      </c>
      <c r="W2" s="282" t="s">
        <v>30</v>
      </c>
      <c r="X2" s="282" t="s">
        <v>29</v>
      </c>
      <c r="Y2" s="283" t="s">
        <v>27</v>
      </c>
      <c r="Z2" s="282" t="s">
        <v>30</v>
      </c>
      <c r="AA2" s="282" t="s">
        <v>29</v>
      </c>
      <c r="AB2" s="283" t="s">
        <v>27</v>
      </c>
      <c r="AC2" s="282" t="s">
        <v>30</v>
      </c>
      <c r="AD2" s="282" t="s">
        <v>29</v>
      </c>
      <c r="AE2" s="282" t="s">
        <v>31</v>
      </c>
      <c r="AF2" s="284" t="s">
        <v>32</v>
      </c>
      <c r="AG2" s="282" t="s">
        <v>33</v>
      </c>
      <c r="AH2" s="284" t="s">
        <v>32</v>
      </c>
      <c r="AI2" s="282" t="s">
        <v>33</v>
      </c>
      <c r="AJ2" s="285" t="s">
        <v>32</v>
      </c>
      <c r="AK2" s="286" t="s">
        <v>33</v>
      </c>
      <c r="AL2" s="285" t="s">
        <v>32</v>
      </c>
      <c r="AM2" s="287" t="s">
        <v>34</v>
      </c>
      <c r="AN2" s="287" t="s">
        <v>35</v>
      </c>
      <c r="AO2" s="288" t="s">
        <v>36</v>
      </c>
      <c r="AP2" s="288"/>
      <c r="AQ2" s="288" t="s">
        <v>37</v>
      </c>
      <c r="AR2" s="288" t="s">
        <v>1982</v>
      </c>
      <c r="AS2" s="288" t="s">
        <v>1983</v>
      </c>
      <c r="AT2" s="288" t="s">
        <v>1984</v>
      </c>
      <c r="AU2" s="289" t="s">
        <v>1985</v>
      </c>
      <c r="AV2" s="290" t="s">
        <v>1986</v>
      </c>
    </row>
    <row r="3" spans="1:48" ht="13.5" customHeight="1" thickTop="1" thickBot="1" x14ac:dyDescent="0.25">
      <c r="A3" s="147">
        <v>1</v>
      </c>
      <c r="B3" s="292" t="s">
        <v>2011</v>
      </c>
      <c r="C3" s="293">
        <v>43103</v>
      </c>
      <c r="D3" s="293" t="s">
        <v>3484</v>
      </c>
      <c r="E3" s="294" t="s">
        <v>3485</v>
      </c>
      <c r="F3" s="295" t="s">
        <v>66</v>
      </c>
      <c r="G3" s="296" t="s">
        <v>3486</v>
      </c>
      <c r="H3" s="297" t="s">
        <v>1989</v>
      </c>
      <c r="I3" s="299">
        <v>20400000</v>
      </c>
      <c r="J3" s="299">
        <f t="shared" ref="J3:J8" si="0">+I3+AF3+AH3+AJ3+AL3</f>
        <v>20400000</v>
      </c>
      <c r="K3" s="300" t="s">
        <v>1990</v>
      </c>
      <c r="L3" s="292" t="s">
        <v>92</v>
      </c>
      <c r="M3" s="302">
        <v>43103</v>
      </c>
      <c r="N3" s="302">
        <v>43283</v>
      </c>
      <c r="O3" s="302">
        <v>43283</v>
      </c>
      <c r="P3" s="301">
        <f t="shared" ref="P3:P66" si="1">O3-M3</f>
        <v>180</v>
      </c>
      <c r="Q3" s="303">
        <f t="shared" ref="Q3:Q66" si="2">+P3/30</f>
        <v>6</v>
      </c>
      <c r="R3" s="305" t="s">
        <v>3487</v>
      </c>
      <c r="S3" s="306"/>
      <c r="T3" s="307"/>
      <c r="U3" s="308"/>
      <c r="V3" s="309"/>
      <c r="W3" s="307"/>
      <c r="X3" s="308"/>
      <c r="Y3" s="309"/>
      <c r="Z3" s="307"/>
      <c r="AA3" s="308"/>
      <c r="AB3" s="309"/>
      <c r="AC3" s="307"/>
      <c r="AD3" s="308"/>
      <c r="AE3" s="307"/>
      <c r="AF3" s="310"/>
      <c r="AG3" s="311"/>
      <c r="AH3" s="312"/>
      <c r="AI3" s="311"/>
      <c r="AJ3" s="313"/>
      <c r="AK3" s="313"/>
      <c r="AL3" s="313"/>
      <c r="AM3" s="314"/>
      <c r="AN3" s="315"/>
      <c r="AO3" s="316"/>
      <c r="AP3" s="317"/>
      <c r="AQ3" s="318"/>
      <c r="AR3" s="319"/>
      <c r="AS3" s="319"/>
      <c r="AT3" s="319"/>
      <c r="AU3" s="320"/>
      <c r="AV3" s="270"/>
    </row>
    <row r="4" spans="1:48" ht="13.5" customHeight="1" thickTop="1" thickBot="1" x14ac:dyDescent="0.25">
      <c r="A4" s="147">
        <v>2</v>
      </c>
      <c r="B4" s="292" t="s">
        <v>3488</v>
      </c>
      <c r="C4" s="293">
        <v>43104</v>
      </c>
      <c r="D4" s="293" t="s">
        <v>3489</v>
      </c>
      <c r="E4" s="294" t="s">
        <v>3490</v>
      </c>
      <c r="F4" s="295" t="s">
        <v>66</v>
      </c>
      <c r="G4" s="296" t="s">
        <v>3486</v>
      </c>
      <c r="H4" s="297" t="s">
        <v>1989</v>
      </c>
      <c r="I4" s="299">
        <v>23400000</v>
      </c>
      <c r="J4" s="299">
        <f t="shared" si="0"/>
        <v>23400000</v>
      </c>
      <c r="K4" s="300" t="s">
        <v>1990</v>
      </c>
      <c r="L4" s="292" t="s">
        <v>807</v>
      </c>
      <c r="M4" s="302">
        <v>43104</v>
      </c>
      <c r="N4" s="302">
        <v>43299</v>
      </c>
      <c r="O4" s="302">
        <v>43299</v>
      </c>
      <c r="P4" s="301">
        <f t="shared" si="1"/>
        <v>195</v>
      </c>
      <c r="Q4" s="303">
        <f t="shared" si="2"/>
        <v>6.5</v>
      </c>
      <c r="R4" s="305" t="s">
        <v>3491</v>
      </c>
      <c r="S4" s="306"/>
      <c r="T4" s="307"/>
      <c r="U4" s="308"/>
      <c r="V4" s="309"/>
      <c r="W4" s="307"/>
      <c r="X4" s="308"/>
      <c r="Y4" s="309"/>
      <c r="Z4" s="307"/>
      <c r="AA4" s="308"/>
      <c r="AB4" s="309"/>
      <c r="AC4" s="307"/>
      <c r="AD4" s="308"/>
      <c r="AE4" s="307"/>
      <c r="AF4" s="310"/>
      <c r="AG4" s="311"/>
      <c r="AH4" s="312"/>
      <c r="AI4" s="311"/>
      <c r="AJ4" s="313"/>
      <c r="AK4" s="313"/>
      <c r="AL4" s="313"/>
      <c r="AM4" s="314"/>
      <c r="AN4" s="315"/>
      <c r="AO4" s="316"/>
      <c r="AP4" s="317"/>
      <c r="AQ4" s="318"/>
      <c r="AR4" s="319"/>
      <c r="AS4" s="319"/>
      <c r="AT4" s="319"/>
      <c r="AU4" s="320"/>
      <c r="AV4" s="270"/>
    </row>
    <row r="5" spans="1:48" ht="13.5" customHeight="1" thickTop="1" thickBot="1" x14ac:dyDescent="0.25">
      <c r="A5" s="147">
        <v>3</v>
      </c>
      <c r="B5" s="292" t="s">
        <v>2000</v>
      </c>
      <c r="C5" s="293">
        <v>43104</v>
      </c>
      <c r="D5" s="293" t="s">
        <v>3492</v>
      </c>
      <c r="E5" s="294" t="s">
        <v>3493</v>
      </c>
      <c r="F5" s="295" t="s">
        <v>66</v>
      </c>
      <c r="G5" s="296" t="s">
        <v>75</v>
      </c>
      <c r="H5" s="297" t="s">
        <v>1989</v>
      </c>
      <c r="I5" s="299">
        <v>22750000</v>
      </c>
      <c r="J5" s="299">
        <f t="shared" si="0"/>
        <v>22750000</v>
      </c>
      <c r="K5" s="300" t="s">
        <v>1990</v>
      </c>
      <c r="L5" s="292" t="s">
        <v>2445</v>
      </c>
      <c r="M5" s="302">
        <v>43104</v>
      </c>
      <c r="N5" s="302">
        <v>43299</v>
      </c>
      <c r="O5" s="302">
        <v>43343</v>
      </c>
      <c r="P5" s="301">
        <f t="shared" si="1"/>
        <v>239</v>
      </c>
      <c r="Q5" s="303">
        <f t="shared" si="2"/>
        <v>7.9666666666666668</v>
      </c>
      <c r="R5" s="305" t="s">
        <v>3494</v>
      </c>
      <c r="S5" s="306"/>
      <c r="T5" s="307"/>
      <c r="U5" s="308"/>
      <c r="V5" s="309"/>
      <c r="W5" s="307"/>
      <c r="X5" s="308"/>
      <c r="Y5" s="309"/>
      <c r="Z5" s="307"/>
      <c r="AA5" s="308"/>
      <c r="AB5" s="309"/>
      <c r="AC5" s="307"/>
      <c r="AD5" s="308"/>
      <c r="AE5" s="307"/>
      <c r="AF5" s="310"/>
      <c r="AG5" s="311"/>
      <c r="AH5" s="312"/>
      <c r="AI5" s="311"/>
      <c r="AJ5" s="313"/>
      <c r="AK5" s="313"/>
      <c r="AL5" s="313"/>
      <c r="AM5" s="314"/>
      <c r="AN5" s="315"/>
      <c r="AO5" s="316"/>
      <c r="AP5" s="317"/>
      <c r="AQ5" s="318"/>
      <c r="AR5" s="319"/>
      <c r="AS5" s="319"/>
      <c r="AT5" s="319"/>
      <c r="AU5" s="320"/>
      <c r="AV5" s="270"/>
    </row>
    <row r="6" spans="1:48" ht="13.5" customHeight="1" thickTop="1" thickBot="1" x14ac:dyDescent="0.25">
      <c r="A6" s="147">
        <v>4</v>
      </c>
      <c r="B6" s="292" t="s">
        <v>2000</v>
      </c>
      <c r="C6" s="293">
        <v>43104</v>
      </c>
      <c r="D6" s="293" t="s">
        <v>3495</v>
      </c>
      <c r="E6" s="294" t="s">
        <v>3496</v>
      </c>
      <c r="F6" s="295" t="s">
        <v>66</v>
      </c>
      <c r="G6" s="296" t="s">
        <v>75</v>
      </c>
      <c r="H6" s="297" t="s">
        <v>1989</v>
      </c>
      <c r="I6" s="299">
        <v>27900000</v>
      </c>
      <c r="J6" s="299">
        <f t="shared" si="0"/>
        <v>27900000</v>
      </c>
      <c r="K6" s="300" t="s">
        <v>1990</v>
      </c>
      <c r="L6" s="292" t="s">
        <v>3497</v>
      </c>
      <c r="M6" s="302">
        <v>43104</v>
      </c>
      <c r="N6" s="302">
        <v>43284</v>
      </c>
      <c r="O6" s="302">
        <v>43284</v>
      </c>
      <c r="P6" s="301">
        <f t="shared" si="1"/>
        <v>180</v>
      </c>
      <c r="Q6" s="303">
        <f t="shared" si="2"/>
        <v>6</v>
      </c>
      <c r="R6" s="305" t="s">
        <v>3498</v>
      </c>
      <c r="S6" s="306"/>
      <c r="T6" s="307"/>
      <c r="U6" s="308"/>
      <c r="V6" s="309"/>
      <c r="W6" s="307"/>
      <c r="X6" s="308"/>
      <c r="Y6" s="309"/>
      <c r="Z6" s="307"/>
      <c r="AA6" s="308"/>
      <c r="AB6" s="309"/>
      <c r="AC6" s="307"/>
      <c r="AD6" s="308"/>
      <c r="AE6" s="307"/>
      <c r="AF6" s="310"/>
      <c r="AG6" s="311"/>
      <c r="AH6" s="312"/>
      <c r="AI6" s="311"/>
      <c r="AJ6" s="313"/>
      <c r="AK6" s="313"/>
      <c r="AL6" s="313"/>
      <c r="AM6" s="314"/>
      <c r="AN6" s="315"/>
      <c r="AO6" s="316"/>
      <c r="AP6" s="317"/>
      <c r="AQ6" s="318"/>
      <c r="AR6" s="319"/>
      <c r="AS6" s="319"/>
      <c r="AT6" s="319"/>
      <c r="AU6" s="320"/>
      <c r="AV6" s="270"/>
    </row>
    <row r="7" spans="1:48" ht="13.5" customHeight="1" thickTop="1" thickBot="1" x14ac:dyDescent="0.25">
      <c r="A7" s="147">
        <v>5</v>
      </c>
      <c r="B7" s="292" t="s">
        <v>597</v>
      </c>
      <c r="C7" s="293">
        <v>43104</v>
      </c>
      <c r="D7" s="293" t="s">
        <v>3499</v>
      </c>
      <c r="E7" s="294" t="s">
        <v>3500</v>
      </c>
      <c r="F7" s="295" t="s">
        <v>66</v>
      </c>
      <c r="G7" s="296" t="s">
        <v>3486</v>
      </c>
      <c r="H7" s="297" t="s">
        <v>1989</v>
      </c>
      <c r="I7" s="299">
        <v>24000000</v>
      </c>
      <c r="J7" s="299">
        <f t="shared" si="0"/>
        <v>24000000</v>
      </c>
      <c r="K7" s="300" t="s">
        <v>1990</v>
      </c>
      <c r="L7" s="292" t="s">
        <v>2121</v>
      </c>
      <c r="M7" s="302">
        <v>43104</v>
      </c>
      <c r="N7" s="302">
        <v>43284</v>
      </c>
      <c r="O7" s="302">
        <v>43284</v>
      </c>
      <c r="P7" s="301">
        <f t="shared" si="1"/>
        <v>180</v>
      </c>
      <c r="Q7" s="303">
        <f t="shared" si="2"/>
        <v>6</v>
      </c>
      <c r="R7" s="305" t="s">
        <v>3501</v>
      </c>
      <c r="S7" s="306"/>
      <c r="T7" s="307"/>
      <c r="U7" s="308"/>
      <c r="V7" s="309"/>
      <c r="W7" s="307"/>
      <c r="X7" s="308"/>
      <c r="Y7" s="309"/>
      <c r="Z7" s="307"/>
      <c r="AA7" s="308"/>
      <c r="AB7" s="309"/>
      <c r="AC7" s="307"/>
      <c r="AD7" s="308"/>
      <c r="AE7" s="307"/>
      <c r="AF7" s="310"/>
      <c r="AG7" s="311"/>
      <c r="AH7" s="312"/>
      <c r="AI7" s="311"/>
      <c r="AJ7" s="313"/>
      <c r="AK7" s="313"/>
      <c r="AL7" s="313"/>
      <c r="AM7" s="314"/>
      <c r="AN7" s="315"/>
      <c r="AO7" s="316"/>
      <c r="AP7" s="317"/>
      <c r="AQ7" s="318"/>
      <c r="AR7" s="319"/>
      <c r="AS7" s="319"/>
      <c r="AT7" s="319"/>
      <c r="AU7" s="320"/>
      <c r="AV7" s="270"/>
    </row>
    <row r="8" spans="1:48" ht="13.5" customHeight="1" thickTop="1" thickBot="1" x14ac:dyDescent="0.25">
      <c r="A8" s="147">
        <v>6</v>
      </c>
      <c r="B8" s="292" t="s">
        <v>597</v>
      </c>
      <c r="C8" s="293">
        <v>43104</v>
      </c>
      <c r="D8" s="293" t="s">
        <v>3502</v>
      </c>
      <c r="E8" s="294" t="s">
        <v>3503</v>
      </c>
      <c r="F8" s="295" t="s">
        <v>66</v>
      </c>
      <c r="G8" s="296" t="s">
        <v>75</v>
      </c>
      <c r="H8" s="297" t="s">
        <v>1989</v>
      </c>
      <c r="I8" s="299">
        <v>26000000</v>
      </c>
      <c r="J8" s="299">
        <f t="shared" si="0"/>
        <v>26000000</v>
      </c>
      <c r="K8" s="300" t="s">
        <v>1990</v>
      </c>
      <c r="L8" s="292" t="s">
        <v>2082</v>
      </c>
      <c r="M8" s="302">
        <v>43104</v>
      </c>
      <c r="N8" s="302">
        <v>43299</v>
      </c>
      <c r="O8" s="302">
        <v>43299</v>
      </c>
      <c r="P8" s="301">
        <f t="shared" si="1"/>
        <v>195</v>
      </c>
      <c r="Q8" s="303">
        <f t="shared" si="2"/>
        <v>6.5</v>
      </c>
      <c r="R8" s="305" t="s">
        <v>3504</v>
      </c>
      <c r="S8" s="306"/>
      <c r="T8" s="307"/>
      <c r="U8" s="308"/>
      <c r="V8" s="309"/>
      <c r="W8" s="307"/>
      <c r="X8" s="308"/>
      <c r="Y8" s="309"/>
      <c r="Z8" s="307"/>
      <c r="AA8" s="308"/>
      <c r="AB8" s="309"/>
      <c r="AC8" s="307"/>
      <c r="AD8" s="308"/>
      <c r="AE8" s="307"/>
      <c r="AF8" s="310"/>
      <c r="AG8" s="311"/>
      <c r="AH8" s="312"/>
      <c r="AI8" s="311"/>
      <c r="AJ8" s="313"/>
      <c r="AK8" s="313"/>
      <c r="AL8" s="313"/>
      <c r="AM8" s="314"/>
      <c r="AN8" s="315"/>
      <c r="AO8" s="316"/>
      <c r="AP8" s="317"/>
      <c r="AQ8" s="318"/>
      <c r="AR8" s="319"/>
      <c r="AS8" s="319"/>
      <c r="AT8" s="319"/>
      <c r="AU8" s="320"/>
      <c r="AV8" s="270"/>
    </row>
    <row r="9" spans="1:48" ht="13.5" customHeight="1" thickTop="1" thickBot="1" x14ac:dyDescent="0.25">
      <c r="A9" s="147">
        <v>7</v>
      </c>
      <c r="B9" s="292" t="s">
        <v>2000</v>
      </c>
      <c r="C9" s="293">
        <v>43104</v>
      </c>
      <c r="D9" s="293" t="s">
        <v>3505</v>
      </c>
      <c r="E9" s="294" t="s">
        <v>3506</v>
      </c>
      <c r="F9" s="295" t="s">
        <v>66</v>
      </c>
      <c r="G9" s="296" t="s">
        <v>3486</v>
      </c>
      <c r="H9" s="297" t="s">
        <v>1989</v>
      </c>
      <c r="I9" s="299">
        <v>12000000</v>
      </c>
      <c r="J9" s="299">
        <v>12000000</v>
      </c>
      <c r="K9" s="300" t="s">
        <v>1990</v>
      </c>
      <c r="L9" s="292" t="s">
        <v>3241</v>
      </c>
      <c r="M9" s="302">
        <v>43104</v>
      </c>
      <c r="N9" s="302">
        <v>43284</v>
      </c>
      <c r="O9" s="302">
        <v>43284</v>
      </c>
      <c r="P9" s="301">
        <f t="shared" si="1"/>
        <v>180</v>
      </c>
      <c r="Q9" s="303">
        <f t="shared" si="2"/>
        <v>6</v>
      </c>
      <c r="R9" s="305" t="s">
        <v>3507</v>
      </c>
      <c r="S9" s="306"/>
      <c r="T9" s="307"/>
      <c r="U9" s="308"/>
      <c r="V9" s="309"/>
      <c r="W9" s="307"/>
      <c r="X9" s="308"/>
      <c r="Y9" s="309"/>
      <c r="Z9" s="307"/>
      <c r="AA9" s="308"/>
      <c r="AB9" s="309"/>
      <c r="AC9" s="307"/>
      <c r="AD9" s="308"/>
      <c r="AE9" s="307"/>
      <c r="AF9" s="310"/>
      <c r="AG9" s="311"/>
      <c r="AH9" s="312"/>
      <c r="AI9" s="311"/>
      <c r="AJ9" s="313"/>
      <c r="AK9" s="313"/>
      <c r="AL9" s="313"/>
      <c r="AM9" s="314"/>
      <c r="AN9" s="315"/>
      <c r="AO9" s="316"/>
      <c r="AP9" s="317"/>
      <c r="AQ9" s="318"/>
      <c r="AR9" s="319"/>
      <c r="AS9" s="319"/>
      <c r="AT9" s="319"/>
      <c r="AU9" s="320"/>
      <c r="AV9" s="270"/>
    </row>
    <row r="10" spans="1:48" ht="13.5" customHeight="1" thickTop="1" thickBot="1" x14ac:dyDescent="0.25">
      <c r="A10" s="147">
        <v>8</v>
      </c>
      <c r="B10" s="292" t="s">
        <v>146</v>
      </c>
      <c r="C10" s="293">
        <v>43104</v>
      </c>
      <c r="D10" s="293" t="s">
        <v>3508</v>
      </c>
      <c r="E10" s="294" t="s">
        <v>3509</v>
      </c>
      <c r="F10" s="295" t="s">
        <v>66</v>
      </c>
      <c r="G10" s="296" t="s">
        <v>3486</v>
      </c>
      <c r="H10" s="297" t="s">
        <v>1989</v>
      </c>
      <c r="I10" s="299">
        <v>23100000</v>
      </c>
      <c r="J10" s="299">
        <v>23100000</v>
      </c>
      <c r="K10" s="300" t="s">
        <v>1990</v>
      </c>
      <c r="L10" s="292" t="s">
        <v>3510</v>
      </c>
      <c r="M10" s="302">
        <v>43104</v>
      </c>
      <c r="N10" s="302">
        <v>43315</v>
      </c>
      <c r="O10" s="302">
        <v>43315</v>
      </c>
      <c r="P10" s="301">
        <f t="shared" si="1"/>
        <v>211</v>
      </c>
      <c r="Q10" s="303">
        <f t="shared" si="2"/>
        <v>7.0333333333333332</v>
      </c>
      <c r="R10" s="305" t="s">
        <v>3511</v>
      </c>
      <c r="S10" s="306"/>
      <c r="T10" s="307" t="s">
        <v>1968</v>
      </c>
      <c r="U10" s="308"/>
      <c r="V10" s="309"/>
      <c r="W10" s="307"/>
      <c r="X10" s="308"/>
      <c r="Y10" s="309"/>
      <c r="Z10" s="307"/>
      <c r="AA10" s="308"/>
      <c r="AB10" s="309"/>
      <c r="AC10" s="307"/>
      <c r="AD10" s="308"/>
      <c r="AE10" s="307"/>
      <c r="AF10" s="310"/>
      <c r="AG10" s="311"/>
      <c r="AH10" s="312"/>
      <c r="AI10" s="311"/>
      <c r="AJ10" s="313"/>
      <c r="AK10" s="313"/>
      <c r="AL10" s="313"/>
      <c r="AM10" s="314"/>
      <c r="AN10" s="315"/>
      <c r="AO10" s="316"/>
      <c r="AP10" s="317"/>
      <c r="AQ10" s="318"/>
      <c r="AR10" s="319"/>
      <c r="AS10" s="319"/>
      <c r="AT10" s="319"/>
      <c r="AU10" s="320"/>
      <c r="AV10" s="270"/>
    </row>
    <row r="11" spans="1:48" ht="13.5" customHeight="1" thickTop="1" thickBot="1" x14ac:dyDescent="0.25">
      <c r="A11" s="147">
        <v>9</v>
      </c>
      <c r="B11" s="292" t="s">
        <v>53</v>
      </c>
      <c r="C11" s="293">
        <v>43104</v>
      </c>
      <c r="D11" s="293" t="s">
        <v>3512</v>
      </c>
      <c r="E11" s="294" t="s">
        <v>3513</v>
      </c>
      <c r="F11" s="295" t="s">
        <v>66</v>
      </c>
      <c r="G11" s="296" t="s">
        <v>75</v>
      </c>
      <c r="H11" s="297" t="s">
        <v>1989</v>
      </c>
      <c r="I11" s="299">
        <v>26000000</v>
      </c>
      <c r="J11" s="299">
        <v>26000000</v>
      </c>
      <c r="K11" s="300" t="s">
        <v>1990</v>
      </c>
      <c r="L11" s="292" t="s">
        <v>88</v>
      </c>
      <c r="M11" s="302">
        <v>43104</v>
      </c>
      <c r="N11" s="302">
        <v>43299</v>
      </c>
      <c r="O11" s="302">
        <v>43299</v>
      </c>
      <c r="P11" s="301">
        <f t="shared" si="1"/>
        <v>195</v>
      </c>
      <c r="Q11" s="303">
        <f t="shared" si="2"/>
        <v>6.5</v>
      </c>
      <c r="R11" s="305" t="s">
        <v>3514</v>
      </c>
      <c r="S11" s="306"/>
      <c r="T11" s="307"/>
      <c r="U11" s="308"/>
      <c r="V11" s="309"/>
      <c r="W11" s="307"/>
      <c r="X11" s="308"/>
      <c r="Y11" s="309"/>
      <c r="Z11" s="307"/>
      <c r="AA11" s="308"/>
      <c r="AB11" s="309"/>
      <c r="AC11" s="307"/>
      <c r="AD11" s="308"/>
      <c r="AE11" s="307"/>
      <c r="AF11" s="310"/>
      <c r="AG11" s="311"/>
      <c r="AH11" s="312"/>
      <c r="AI11" s="311"/>
      <c r="AJ11" s="313"/>
      <c r="AK11" s="313"/>
      <c r="AL11" s="313"/>
      <c r="AM11" s="314"/>
      <c r="AN11" s="315"/>
      <c r="AO11" s="316"/>
      <c r="AP11" s="317"/>
      <c r="AQ11" s="318"/>
      <c r="AR11" s="319"/>
      <c r="AS11" s="319"/>
      <c r="AT11" s="319"/>
      <c r="AU11" s="320"/>
      <c r="AV11" s="270"/>
    </row>
    <row r="12" spans="1:48" ht="13.5" customHeight="1" thickTop="1" thickBot="1" x14ac:dyDescent="0.25">
      <c r="A12" s="147">
        <v>10</v>
      </c>
      <c r="B12" s="292" t="s">
        <v>597</v>
      </c>
      <c r="C12" s="293">
        <v>43104</v>
      </c>
      <c r="D12" s="293" t="s">
        <v>3515</v>
      </c>
      <c r="E12" s="294" t="s">
        <v>3516</v>
      </c>
      <c r="F12" s="295" t="s">
        <v>66</v>
      </c>
      <c r="G12" s="296" t="s">
        <v>75</v>
      </c>
      <c r="H12" s="297" t="s">
        <v>1989</v>
      </c>
      <c r="I12" s="299">
        <v>76000000</v>
      </c>
      <c r="J12" s="299">
        <v>76000000</v>
      </c>
      <c r="K12" s="300" t="s">
        <v>1990</v>
      </c>
      <c r="L12" s="292" t="s">
        <v>2005</v>
      </c>
      <c r="M12" s="302">
        <v>43104</v>
      </c>
      <c r="N12" s="302">
        <v>43389</v>
      </c>
      <c r="O12" s="302">
        <v>43389</v>
      </c>
      <c r="P12" s="301">
        <f t="shared" si="1"/>
        <v>285</v>
      </c>
      <c r="Q12" s="303">
        <f t="shared" si="2"/>
        <v>9.5</v>
      </c>
      <c r="R12" s="305" t="s">
        <v>3517</v>
      </c>
      <c r="S12" s="306">
        <v>75</v>
      </c>
      <c r="T12" s="307">
        <v>43391</v>
      </c>
      <c r="U12" s="308">
        <v>43465</v>
      </c>
      <c r="V12" s="309"/>
      <c r="W12" s="307"/>
      <c r="X12" s="308"/>
      <c r="Y12" s="309"/>
      <c r="Z12" s="307"/>
      <c r="AA12" s="308"/>
      <c r="AB12" s="309"/>
      <c r="AC12" s="307"/>
      <c r="AD12" s="308"/>
      <c r="AE12" s="307">
        <v>43391</v>
      </c>
      <c r="AF12" s="310">
        <v>20000000</v>
      </c>
      <c r="AG12" s="311"/>
      <c r="AH12" s="312"/>
      <c r="AI12" s="311"/>
      <c r="AJ12" s="313"/>
      <c r="AK12" s="313"/>
      <c r="AL12" s="313"/>
      <c r="AM12" s="314"/>
      <c r="AN12" s="315"/>
      <c r="AO12" s="316"/>
      <c r="AP12" s="317"/>
      <c r="AQ12" s="318"/>
      <c r="AR12" s="319"/>
      <c r="AS12" s="319"/>
      <c r="AT12" s="319"/>
      <c r="AU12" s="320"/>
      <c r="AV12" s="270"/>
    </row>
    <row r="13" spans="1:48" ht="13.5" customHeight="1" thickTop="1" thickBot="1" x14ac:dyDescent="0.25">
      <c r="A13" s="147">
        <v>11</v>
      </c>
      <c r="B13" s="292" t="s">
        <v>1987</v>
      </c>
      <c r="C13" s="293">
        <v>43104</v>
      </c>
      <c r="D13" s="293" t="s">
        <v>3518</v>
      </c>
      <c r="E13" s="294" t="s">
        <v>3519</v>
      </c>
      <c r="F13" s="295" t="s">
        <v>66</v>
      </c>
      <c r="G13" s="296" t="s">
        <v>75</v>
      </c>
      <c r="H13" s="297" t="s">
        <v>1989</v>
      </c>
      <c r="I13" s="299">
        <v>85500000</v>
      </c>
      <c r="J13" s="299">
        <v>107400000</v>
      </c>
      <c r="K13" s="300" t="s">
        <v>1990</v>
      </c>
      <c r="L13" s="292" t="s">
        <v>2782</v>
      </c>
      <c r="M13" s="302">
        <v>43104</v>
      </c>
      <c r="N13" s="302">
        <v>43392</v>
      </c>
      <c r="O13" s="302">
        <v>43465</v>
      </c>
      <c r="P13" s="301">
        <f t="shared" si="1"/>
        <v>361</v>
      </c>
      <c r="Q13" s="303">
        <f t="shared" si="2"/>
        <v>12.033333333333333</v>
      </c>
      <c r="R13" s="305" t="s">
        <v>3520</v>
      </c>
      <c r="S13" s="306">
        <v>72</v>
      </c>
      <c r="T13" s="307">
        <v>43371</v>
      </c>
      <c r="U13" s="308">
        <v>43465</v>
      </c>
      <c r="V13" s="309"/>
      <c r="W13" s="307"/>
      <c r="X13" s="308"/>
      <c r="Y13" s="309"/>
      <c r="Z13" s="307"/>
      <c r="AA13" s="308"/>
      <c r="AB13" s="309"/>
      <c r="AC13" s="307"/>
      <c r="AD13" s="308"/>
      <c r="AE13" s="307">
        <v>43371</v>
      </c>
      <c r="AF13" s="310">
        <v>21900000</v>
      </c>
      <c r="AG13" s="311">
        <v>43395</v>
      </c>
      <c r="AH13" s="312">
        <v>600000</v>
      </c>
      <c r="AI13" s="311"/>
      <c r="AJ13" s="313"/>
      <c r="AK13" s="313"/>
      <c r="AL13" s="313"/>
      <c r="AM13" s="314"/>
      <c r="AN13" s="315"/>
      <c r="AO13" s="316"/>
      <c r="AP13" s="317"/>
      <c r="AQ13" s="318"/>
      <c r="AR13" s="319"/>
      <c r="AS13" s="319"/>
      <c r="AT13" s="319"/>
      <c r="AU13" s="320"/>
      <c r="AV13" s="270"/>
    </row>
    <row r="14" spans="1:48" ht="13.5" customHeight="1" thickTop="1" thickBot="1" x14ac:dyDescent="0.25">
      <c r="A14" s="147">
        <v>12</v>
      </c>
      <c r="B14" s="292" t="s">
        <v>597</v>
      </c>
      <c r="C14" s="293">
        <v>43104</v>
      </c>
      <c r="D14" s="293" t="s">
        <v>3521</v>
      </c>
      <c r="E14" s="294" t="s">
        <v>3522</v>
      </c>
      <c r="F14" s="295" t="s">
        <v>66</v>
      </c>
      <c r="G14" s="296" t="s">
        <v>75</v>
      </c>
      <c r="H14" s="297" t="s">
        <v>1989</v>
      </c>
      <c r="I14" s="299">
        <v>24000000</v>
      </c>
      <c r="J14" s="299">
        <v>24000000</v>
      </c>
      <c r="K14" s="300" t="s">
        <v>1990</v>
      </c>
      <c r="L14" s="292" t="s">
        <v>1827</v>
      </c>
      <c r="M14" s="302">
        <v>43104</v>
      </c>
      <c r="N14" s="302">
        <v>43284</v>
      </c>
      <c r="O14" s="302">
        <v>43284</v>
      </c>
      <c r="P14" s="301">
        <f t="shared" si="1"/>
        <v>180</v>
      </c>
      <c r="Q14" s="303">
        <f t="shared" si="2"/>
        <v>6</v>
      </c>
      <c r="R14" s="305" t="s">
        <v>3523</v>
      </c>
      <c r="S14" s="306"/>
      <c r="T14" s="307"/>
      <c r="U14" s="308"/>
      <c r="V14" s="309"/>
      <c r="W14" s="307"/>
      <c r="X14" s="308"/>
      <c r="Y14" s="309"/>
      <c r="Z14" s="307"/>
      <c r="AA14" s="308"/>
      <c r="AB14" s="309"/>
      <c r="AC14" s="307"/>
      <c r="AD14" s="308"/>
      <c r="AE14" s="307"/>
      <c r="AF14" s="310"/>
      <c r="AG14" s="311"/>
      <c r="AH14" s="312"/>
      <c r="AI14" s="311"/>
      <c r="AJ14" s="313"/>
      <c r="AK14" s="313"/>
      <c r="AL14" s="313"/>
      <c r="AM14" s="314"/>
      <c r="AN14" s="315"/>
      <c r="AO14" s="316"/>
      <c r="AP14" s="317"/>
      <c r="AQ14" s="318"/>
      <c r="AR14" s="319"/>
      <c r="AS14" s="319"/>
      <c r="AT14" s="319"/>
      <c r="AU14" s="320"/>
      <c r="AV14" s="270"/>
    </row>
    <row r="15" spans="1:48" ht="13.5" customHeight="1" thickTop="1" thickBot="1" x14ac:dyDescent="0.25">
      <c r="A15" s="147">
        <v>13</v>
      </c>
      <c r="B15" s="292" t="s">
        <v>53</v>
      </c>
      <c r="C15" s="293">
        <v>43104</v>
      </c>
      <c r="D15" s="293" t="s">
        <v>3524</v>
      </c>
      <c r="E15" s="294" t="s">
        <v>3525</v>
      </c>
      <c r="F15" s="295" t="s">
        <v>66</v>
      </c>
      <c r="G15" s="296" t="s">
        <v>3486</v>
      </c>
      <c r="H15" s="297" t="s">
        <v>1989</v>
      </c>
      <c r="I15" s="299">
        <v>9900000</v>
      </c>
      <c r="J15" s="299">
        <v>9900000</v>
      </c>
      <c r="K15" s="300" t="s">
        <v>1990</v>
      </c>
      <c r="L15" s="292" t="s">
        <v>2889</v>
      </c>
      <c r="M15" s="302">
        <v>43104</v>
      </c>
      <c r="N15" s="302">
        <v>43194</v>
      </c>
      <c r="O15" s="302">
        <v>43194</v>
      </c>
      <c r="P15" s="301">
        <f t="shared" si="1"/>
        <v>90</v>
      </c>
      <c r="Q15" s="303">
        <f t="shared" si="2"/>
        <v>3</v>
      </c>
      <c r="R15" s="305" t="s">
        <v>3526</v>
      </c>
      <c r="S15" s="306"/>
      <c r="T15" s="307"/>
      <c r="U15" s="308"/>
      <c r="V15" s="309"/>
      <c r="W15" s="307"/>
      <c r="X15" s="308"/>
      <c r="Y15" s="309"/>
      <c r="Z15" s="307"/>
      <c r="AA15" s="308"/>
      <c r="AB15" s="309"/>
      <c r="AC15" s="307"/>
      <c r="AD15" s="308"/>
      <c r="AE15" s="307"/>
      <c r="AF15" s="310"/>
      <c r="AG15" s="311"/>
      <c r="AH15" s="312"/>
      <c r="AI15" s="311"/>
      <c r="AJ15" s="313"/>
      <c r="AK15" s="313"/>
      <c r="AL15" s="313"/>
      <c r="AM15" s="314"/>
      <c r="AN15" s="315"/>
      <c r="AO15" s="316"/>
      <c r="AP15" s="317"/>
      <c r="AQ15" s="318"/>
      <c r="AR15" s="319"/>
      <c r="AS15" s="319"/>
      <c r="AT15" s="319"/>
      <c r="AU15" s="320"/>
      <c r="AV15" s="270"/>
    </row>
    <row r="16" spans="1:48" ht="13.5" customHeight="1" thickTop="1" thickBot="1" x14ac:dyDescent="0.25">
      <c r="A16" s="147">
        <v>14</v>
      </c>
      <c r="B16" s="292" t="s">
        <v>597</v>
      </c>
      <c r="C16" s="293">
        <v>43104</v>
      </c>
      <c r="D16" s="293" t="s">
        <v>3527</v>
      </c>
      <c r="E16" s="294" t="s">
        <v>3528</v>
      </c>
      <c r="F16" s="295" t="s">
        <v>66</v>
      </c>
      <c r="G16" s="296" t="s">
        <v>3486</v>
      </c>
      <c r="H16" s="297" t="s">
        <v>1989</v>
      </c>
      <c r="I16" s="299">
        <v>11500000</v>
      </c>
      <c r="J16" s="299">
        <v>11500000</v>
      </c>
      <c r="K16" s="300" t="s">
        <v>1990</v>
      </c>
      <c r="L16" s="292" t="s">
        <v>856</v>
      </c>
      <c r="M16" s="302">
        <v>43104</v>
      </c>
      <c r="N16" s="302">
        <v>43254</v>
      </c>
      <c r="O16" s="302">
        <v>43254</v>
      </c>
      <c r="P16" s="301">
        <f t="shared" si="1"/>
        <v>150</v>
      </c>
      <c r="Q16" s="303">
        <f t="shared" si="2"/>
        <v>5</v>
      </c>
      <c r="R16" s="305" t="s">
        <v>3529</v>
      </c>
      <c r="S16" s="306">
        <v>15</v>
      </c>
      <c r="T16" s="307">
        <v>43251</v>
      </c>
      <c r="U16" s="308"/>
      <c r="V16" s="309"/>
      <c r="W16" s="307"/>
      <c r="X16" s="308"/>
      <c r="Y16" s="309"/>
      <c r="Z16" s="307"/>
      <c r="AA16" s="308"/>
      <c r="AB16" s="309"/>
      <c r="AC16" s="307"/>
      <c r="AD16" s="308"/>
      <c r="AE16" s="307"/>
      <c r="AF16" s="310"/>
      <c r="AG16" s="311"/>
      <c r="AH16" s="312"/>
      <c r="AI16" s="311"/>
      <c r="AJ16" s="313"/>
      <c r="AK16" s="313"/>
      <c r="AL16" s="313"/>
      <c r="AM16" s="314"/>
      <c r="AN16" s="315"/>
      <c r="AO16" s="316"/>
      <c r="AP16" s="317"/>
      <c r="AQ16" s="318"/>
      <c r="AR16" s="319"/>
      <c r="AS16" s="319"/>
      <c r="AT16" s="319"/>
      <c r="AU16" s="320"/>
      <c r="AV16" s="270"/>
    </row>
    <row r="17" spans="1:48" ht="13.5" customHeight="1" thickTop="1" thickBot="1" x14ac:dyDescent="0.25">
      <c r="A17" s="147">
        <v>15</v>
      </c>
      <c r="B17" s="292" t="s">
        <v>2000</v>
      </c>
      <c r="C17" s="293">
        <v>43104</v>
      </c>
      <c r="D17" s="293" t="s">
        <v>3530</v>
      </c>
      <c r="E17" s="294" t="s">
        <v>3531</v>
      </c>
      <c r="F17" s="295" t="s">
        <v>66</v>
      </c>
      <c r="G17" s="296" t="s">
        <v>75</v>
      </c>
      <c r="H17" s="297" t="s">
        <v>1989</v>
      </c>
      <c r="I17" s="299">
        <v>76000000</v>
      </c>
      <c r="J17" s="299">
        <v>76000000</v>
      </c>
      <c r="K17" s="300" t="s">
        <v>1990</v>
      </c>
      <c r="L17" s="292" t="s">
        <v>2929</v>
      </c>
      <c r="M17" s="302">
        <v>43104</v>
      </c>
      <c r="N17" s="302">
        <v>43389</v>
      </c>
      <c r="O17" s="302">
        <v>43300</v>
      </c>
      <c r="P17" s="301">
        <f t="shared" si="1"/>
        <v>196</v>
      </c>
      <c r="Q17" s="303">
        <f t="shared" si="2"/>
        <v>6.5333333333333332</v>
      </c>
      <c r="R17" s="305" t="s">
        <v>3532</v>
      </c>
      <c r="S17" s="306"/>
      <c r="T17" s="307"/>
      <c r="U17" s="308"/>
      <c r="V17" s="309"/>
      <c r="W17" s="307"/>
      <c r="X17" s="308"/>
      <c r="Y17" s="309"/>
      <c r="Z17" s="307"/>
      <c r="AA17" s="308"/>
      <c r="AB17" s="309"/>
      <c r="AC17" s="307"/>
      <c r="AD17" s="308"/>
      <c r="AE17" s="307"/>
      <c r="AF17" s="310"/>
      <c r="AG17" s="311"/>
      <c r="AH17" s="312"/>
      <c r="AI17" s="311"/>
      <c r="AJ17" s="313"/>
      <c r="AK17" s="313"/>
      <c r="AL17" s="313"/>
      <c r="AM17" s="314"/>
      <c r="AN17" s="315"/>
      <c r="AO17" s="316"/>
      <c r="AP17" s="317"/>
      <c r="AQ17" s="318"/>
      <c r="AR17" s="319"/>
      <c r="AS17" s="319"/>
      <c r="AT17" s="319"/>
      <c r="AU17" s="320"/>
      <c r="AV17" s="270"/>
    </row>
    <row r="18" spans="1:48" ht="13.5" customHeight="1" thickTop="1" thickBot="1" x14ac:dyDescent="0.25">
      <c r="A18" s="147">
        <v>16</v>
      </c>
      <c r="B18" s="292" t="s">
        <v>2000</v>
      </c>
      <c r="C18" s="293">
        <v>43104</v>
      </c>
      <c r="D18" s="293" t="s">
        <v>3533</v>
      </c>
      <c r="E18" s="294" t="s">
        <v>3534</v>
      </c>
      <c r="F18" s="295" t="s">
        <v>66</v>
      </c>
      <c r="G18" s="296" t="s">
        <v>75</v>
      </c>
      <c r="H18" s="297" t="s">
        <v>1989</v>
      </c>
      <c r="I18" s="299">
        <v>30000000</v>
      </c>
      <c r="J18" s="299">
        <v>30000000</v>
      </c>
      <c r="K18" s="300" t="s">
        <v>1990</v>
      </c>
      <c r="L18" s="292" t="s">
        <v>2030</v>
      </c>
      <c r="M18" s="302">
        <v>43104</v>
      </c>
      <c r="N18" s="302">
        <v>43284</v>
      </c>
      <c r="O18" s="302">
        <v>43251</v>
      </c>
      <c r="P18" s="301">
        <f t="shared" si="1"/>
        <v>147</v>
      </c>
      <c r="Q18" s="303">
        <f t="shared" si="2"/>
        <v>4.9000000000000004</v>
      </c>
      <c r="R18" s="305" t="s">
        <v>3535</v>
      </c>
      <c r="S18" s="646" t="s">
        <v>3536</v>
      </c>
      <c r="T18" s="647"/>
      <c r="U18" s="648"/>
      <c r="V18" s="309"/>
      <c r="W18" s="307"/>
      <c r="X18" s="308"/>
      <c r="Y18" s="309"/>
      <c r="Z18" s="307"/>
      <c r="AA18" s="308"/>
      <c r="AB18" s="309"/>
      <c r="AC18" s="307"/>
      <c r="AD18" s="308"/>
      <c r="AE18" s="307"/>
      <c r="AF18" s="310"/>
      <c r="AG18" s="311"/>
      <c r="AH18" s="312"/>
      <c r="AI18" s="311"/>
      <c r="AJ18" s="313"/>
      <c r="AK18" s="313"/>
      <c r="AL18" s="313"/>
      <c r="AM18" s="314"/>
      <c r="AN18" s="315"/>
      <c r="AO18" s="316"/>
      <c r="AP18" s="317"/>
      <c r="AQ18" s="318"/>
      <c r="AR18" s="319"/>
      <c r="AS18" s="319"/>
      <c r="AT18" s="319"/>
      <c r="AU18" s="320"/>
      <c r="AV18" s="270"/>
    </row>
    <row r="19" spans="1:48" ht="13.5" customHeight="1" thickTop="1" thickBot="1" x14ac:dyDescent="0.25">
      <c r="A19" s="147">
        <v>17</v>
      </c>
      <c r="B19" s="292" t="s">
        <v>2000</v>
      </c>
      <c r="C19" s="293">
        <v>43104</v>
      </c>
      <c r="D19" s="293" t="s">
        <v>3537</v>
      </c>
      <c r="E19" s="294" t="s">
        <v>3538</v>
      </c>
      <c r="F19" s="295" t="s">
        <v>66</v>
      </c>
      <c r="G19" s="296" t="s">
        <v>75</v>
      </c>
      <c r="H19" s="297" t="s">
        <v>1989</v>
      </c>
      <c r="I19" s="299">
        <v>20000000</v>
      </c>
      <c r="J19" s="299">
        <v>20000000</v>
      </c>
      <c r="K19" s="300" t="s">
        <v>1990</v>
      </c>
      <c r="L19" s="292" t="s">
        <v>3437</v>
      </c>
      <c r="M19" s="302">
        <v>43104</v>
      </c>
      <c r="N19" s="302">
        <v>43254</v>
      </c>
      <c r="O19" s="302">
        <f>U19</f>
        <v>43259</v>
      </c>
      <c r="P19" s="301">
        <f t="shared" si="1"/>
        <v>155</v>
      </c>
      <c r="Q19" s="303">
        <f t="shared" si="2"/>
        <v>5.166666666666667</v>
      </c>
      <c r="R19" s="305" t="s">
        <v>3539</v>
      </c>
      <c r="S19" s="306">
        <v>9</v>
      </c>
      <c r="T19" s="307">
        <v>43250</v>
      </c>
      <c r="U19" s="308">
        <v>43259</v>
      </c>
      <c r="V19" s="309"/>
      <c r="W19" s="307"/>
      <c r="X19" s="308"/>
      <c r="Y19" s="309"/>
      <c r="Z19" s="307"/>
      <c r="AA19" s="308"/>
      <c r="AB19" s="309"/>
      <c r="AC19" s="307"/>
      <c r="AD19" s="308"/>
      <c r="AE19" s="307">
        <v>43250</v>
      </c>
      <c r="AF19" s="310">
        <v>1200000</v>
      </c>
      <c r="AG19" s="311"/>
      <c r="AH19" s="312"/>
      <c r="AI19" s="311"/>
      <c r="AJ19" s="313"/>
      <c r="AK19" s="313"/>
      <c r="AL19" s="313"/>
      <c r="AM19" s="314"/>
      <c r="AN19" s="315"/>
      <c r="AO19" s="316"/>
      <c r="AP19" s="317"/>
      <c r="AQ19" s="318"/>
      <c r="AR19" s="319"/>
      <c r="AS19" s="319"/>
      <c r="AT19" s="319"/>
      <c r="AU19" s="320"/>
      <c r="AV19" s="270"/>
    </row>
    <row r="20" spans="1:48" ht="13.5" customHeight="1" thickTop="1" thickBot="1" x14ac:dyDescent="0.25">
      <c r="A20" s="147">
        <v>18</v>
      </c>
      <c r="B20" s="292" t="s">
        <v>1987</v>
      </c>
      <c r="C20" s="293">
        <v>43104</v>
      </c>
      <c r="D20" s="293" t="s">
        <v>3540</v>
      </c>
      <c r="E20" s="294" t="s">
        <v>3541</v>
      </c>
      <c r="F20" s="295" t="s">
        <v>66</v>
      </c>
      <c r="G20" s="296" t="s">
        <v>75</v>
      </c>
      <c r="H20" s="297" t="s">
        <v>1989</v>
      </c>
      <c r="I20" s="299">
        <v>76000000</v>
      </c>
      <c r="J20" s="299">
        <v>76000000</v>
      </c>
      <c r="K20" s="300" t="s">
        <v>1990</v>
      </c>
      <c r="L20" s="292" t="s">
        <v>2094</v>
      </c>
      <c r="M20" s="302">
        <v>43104</v>
      </c>
      <c r="N20" s="302">
        <v>43392</v>
      </c>
      <c r="O20" s="302">
        <v>43392</v>
      </c>
      <c r="P20" s="301">
        <f t="shared" si="1"/>
        <v>288</v>
      </c>
      <c r="Q20" s="303">
        <f t="shared" si="2"/>
        <v>9.6</v>
      </c>
      <c r="R20" s="305" t="s">
        <v>3542</v>
      </c>
      <c r="S20" s="306"/>
      <c r="T20" s="307"/>
      <c r="U20" s="308"/>
      <c r="V20" s="309"/>
      <c r="W20" s="307"/>
      <c r="X20" s="308"/>
      <c r="Y20" s="309"/>
      <c r="Z20" s="307"/>
      <c r="AA20" s="308"/>
      <c r="AB20" s="309"/>
      <c r="AC20" s="307"/>
      <c r="AD20" s="308"/>
      <c r="AE20" s="307"/>
      <c r="AF20" s="310"/>
      <c r="AG20" s="311"/>
      <c r="AH20" s="312"/>
      <c r="AI20" s="311"/>
      <c r="AJ20" s="313"/>
      <c r="AK20" s="313"/>
      <c r="AL20" s="313"/>
      <c r="AM20" s="314"/>
      <c r="AN20" s="315"/>
      <c r="AO20" s="316"/>
      <c r="AP20" s="317"/>
      <c r="AQ20" s="318"/>
      <c r="AR20" s="319"/>
      <c r="AS20" s="319"/>
      <c r="AT20" s="319"/>
      <c r="AU20" s="320"/>
      <c r="AV20" s="270"/>
    </row>
    <row r="21" spans="1:48" ht="13.5" customHeight="1" thickTop="1" thickBot="1" x14ac:dyDescent="0.25">
      <c r="A21" s="147">
        <v>19</v>
      </c>
      <c r="B21" s="292" t="s">
        <v>53</v>
      </c>
      <c r="C21" s="293">
        <v>43109</v>
      </c>
      <c r="D21" s="293" t="s">
        <v>3543</v>
      </c>
      <c r="E21" s="294" t="s">
        <v>3544</v>
      </c>
      <c r="F21" s="295" t="s">
        <v>66</v>
      </c>
      <c r="G21" s="296" t="s">
        <v>75</v>
      </c>
      <c r="H21" s="297" t="s">
        <v>1989</v>
      </c>
      <c r="I21" s="299">
        <v>39000000</v>
      </c>
      <c r="J21" s="299">
        <v>39000000</v>
      </c>
      <c r="K21" s="300" t="s">
        <v>1990</v>
      </c>
      <c r="L21" s="292" t="s">
        <v>2070</v>
      </c>
      <c r="M21" s="302">
        <v>43109</v>
      </c>
      <c r="N21" s="302">
        <v>43304</v>
      </c>
      <c r="O21" s="302">
        <v>43304</v>
      </c>
      <c r="P21" s="301">
        <f t="shared" si="1"/>
        <v>195</v>
      </c>
      <c r="Q21" s="303">
        <f t="shared" si="2"/>
        <v>6.5</v>
      </c>
      <c r="R21" s="305" t="s">
        <v>3545</v>
      </c>
      <c r="S21" s="306"/>
      <c r="T21" s="307"/>
      <c r="U21" s="308"/>
      <c r="V21" s="309"/>
      <c r="W21" s="307"/>
      <c r="X21" s="308"/>
      <c r="Y21" s="309"/>
      <c r="Z21" s="307"/>
      <c r="AA21" s="308"/>
      <c r="AB21" s="309"/>
      <c r="AC21" s="307"/>
      <c r="AD21" s="308"/>
      <c r="AE21" s="307"/>
      <c r="AF21" s="310"/>
      <c r="AG21" s="311"/>
      <c r="AH21" s="312"/>
      <c r="AI21" s="311"/>
      <c r="AJ21" s="313"/>
      <c r="AK21" s="313"/>
      <c r="AL21" s="313"/>
      <c r="AM21" s="314"/>
      <c r="AN21" s="315"/>
      <c r="AO21" s="316"/>
      <c r="AP21" s="317"/>
      <c r="AQ21" s="318"/>
      <c r="AR21" s="319"/>
      <c r="AS21" s="319"/>
      <c r="AT21" s="319"/>
      <c r="AU21" s="320"/>
      <c r="AV21" s="270"/>
    </row>
    <row r="22" spans="1:48" ht="13.5" customHeight="1" thickTop="1" thickBot="1" x14ac:dyDescent="0.25">
      <c r="A22" s="147">
        <v>20</v>
      </c>
      <c r="B22" s="292" t="s">
        <v>2223</v>
      </c>
      <c r="C22" s="293">
        <v>43109</v>
      </c>
      <c r="D22" s="293" t="s">
        <v>3546</v>
      </c>
      <c r="E22" s="294" t="s">
        <v>3547</v>
      </c>
      <c r="F22" s="295" t="s">
        <v>66</v>
      </c>
      <c r="G22" s="296" t="s">
        <v>3486</v>
      </c>
      <c r="H22" s="297" t="s">
        <v>1989</v>
      </c>
      <c r="I22" s="299">
        <v>21000000</v>
      </c>
      <c r="J22" s="299">
        <v>21000000</v>
      </c>
      <c r="K22" s="300" t="s">
        <v>1990</v>
      </c>
      <c r="L22" s="292" t="s">
        <v>413</v>
      </c>
      <c r="M22" s="302">
        <v>43109</v>
      </c>
      <c r="N22" s="302">
        <v>43289</v>
      </c>
      <c r="O22" s="302">
        <v>43289</v>
      </c>
      <c r="P22" s="301">
        <f t="shared" si="1"/>
        <v>180</v>
      </c>
      <c r="Q22" s="303">
        <f t="shared" si="2"/>
        <v>6</v>
      </c>
      <c r="R22" s="305" t="s">
        <v>3548</v>
      </c>
      <c r="S22" s="306"/>
      <c r="T22" s="307"/>
      <c r="U22" s="308"/>
      <c r="V22" s="309"/>
      <c r="W22" s="307"/>
      <c r="X22" s="308"/>
      <c r="Y22" s="309"/>
      <c r="Z22" s="307"/>
      <c r="AA22" s="308"/>
      <c r="AB22" s="309"/>
      <c r="AC22" s="307"/>
      <c r="AD22" s="308"/>
      <c r="AE22" s="307"/>
      <c r="AF22" s="310"/>
      <c r="AG22" s="311"/>
      <c r="AH22" s="312"/>
      <c r="AI22" s="311"/>
      <c r="AJ22" s="313"/>
      <c r="AK22" s="313"/>
      <c r="AL22" s="313"/>
      <c r="AM22" s="314"/>
      <c r="AN22" s="315"/>
      <c r="AO22" s="316"/>
      <c r="AP22" s="317"/>
      <c r="AQ22" s="318"/>
      <c r="AR22" s="319"/>
      <c r="AS22" s="319"/>
      <c r="AT22" s="319"/>
      <c r="AU22" s="320"/>
      <c r="AV22" s="270"/>
    </row>
    <row r="23" spans="1:48" ht="13.5" customHeight="1" thickTop="1" thickBot="1" x14ac:dyDescent="0.25">
      <c r="A23" s="147">
        <v>21</v>
      </c>
      <c r="B23" s="292" t="s">
        <v>2000</v>
      </c>
      <c r="C23" s="293">
        <v>43109</v>
      </c>
      <c r="D23" s="293" t="s">
        <v>3549</v>
      </c>
      <c r="E23" s="294" t="s">
        <v>3550</v>
      </c>
      <c r="F23" s="295" t="s">
        <v>66</v>
      </c>
      <c r="G23" s="296" t="s">
        <v>75</v>
      </c>
      <c r="H23" s="297" t="s">
        <v>1989</v>
      </c>
      <c r="I23" s="299">
        <v>14800000</v>
      </c>
      <c r="J23" s="299">
        <v>14800000</v>
      </c>
      <c r="K23" s="300" t="s">
        <v>1990</v>
      </c>
      <c r="L23" s="292" t="s">
        <v>2972</v>
      </c>
      <c r="M23" s="302">
        <v>43109</v>
      </c>
      <c r="N23" s="302">
        <v>43229</v>
      </c>
      <c r="O23" s="302">
        <v>43229</v>
      </c>
      <c r="P23" s="301">
        <f t="shared" si="1"/>
        <v>120</v>
      </c>
      <c r="Q23" s="303">
        <f t="shared" si="2"/>
        <v>4</v>
      </c>
      <c r="R23" s="305" t="s">
        <v>3551</v>
      </c>
      <c r="S23" s="306"/>
      <c r="T23" s="307"/>
      <c r="U23" s="308"/>
      <c r="V23" s="309"/>
      <c r="W23" s="307"/>
      <c r="X23" s="308"/>
      <c r="Y23" s="309"/>
      <c r="Z23" s="307"/>
      <c r="AA23" s="308"/>
      <c r="AB23" s="309"/>
      <c r="AC23" s="307"/>
      <c r="AD23" s="308"/>
      <c r="AE23" s="307"/>
      <c r="AF23" s="310"/>
      <c r="AG23" s="311"/>
      <c r="AH23" s="312"/>
      <c r="AI23" s="311"/>
      <c r="AJ23" s="313"/>
      <c r="AK23" s="313"/>
      <c r="AL23" s="313"/>
      <c r="AM23" s="314"/>
      <c r="AN23" s="315"/>
      <c r="AO23" s="316"/>
      <c r="AP23" s="317"/>
      <c r="AQ23" s="318"/>
      <c r="AR23" s="319"/>
      <c r="AS23" s="319"/>
      <c r="AT23" s="319"/>
      <c r="AU23" s="320"/>
      <c r="AV23" s="270"/>
    </row>
    <row r="24" spans="1:48" ht="13.5" customHeight="1" thickTop="1" thickBot="1" x14ac:dyDescent="0.25">
      <c r="A24" s="147">
        <v>22</v>
      </c>
      <c r="B24" s="292" t="s">
        <v>53</v>
      </c>
      <c r="C24" s="293">
        <v>43109</v>
      </c>
      <c r="D24" s="293" t="s">
        <v>3552</v>
      </c>
      <c r="E24" s="294" t="s">
        <v>3553</v>
      </c>
      <c r="F24" s="295" t="s">
        <v>66</v>
      </c>
      <c r="G24" s="296" t="s">
        <v>3486</v>
      </c>
      <c r="H24" s="297" t="s">
        <v>1989</v>
      </c>
      <c r="I24" s="299">
        <v>10000000</v>
      </c>
      <c r="J24" s="299">
        <v>10000000</v>
      </c>
      <c r="K24" s="300" t="s">
        <v>1990</v>
      </c>
      <c r="L24" s="292" t="s">
        <v>2430</v>
      </c>
      <c r="M24" s="302">
        <v>43109</v>
      </c>
      <c r="N24" s="302">
        <v>43229</v>
      </c>
      <c r="O24" s="302">
        <f>U24</f>
        <v>43251</v>
      </c>
      <c r="P24" s="301">
        <f t="shared" si="1"/>
        <v>142</v>
      </c>
      <c r="Q24" s="303">
        <f t="shared" si="2"/>
        <v>4.7333333333333334</v>
      </c>
      <c r="R24" s="305" t="s">
        <v>3554</v>
      </c>
      <c r="S24" s="306">
        <v>22</v>
      </c>
      <c r="T24" s="307">
        <v>43229</v>
      </c>
      <c r="U24" s="308">
        <v>43251</v>
      </c>
      <c r="V24" s="309"/>
      <c r="W24" s="307"/>
      <c r="X24" s="308"/>
      <c r="Y24" s="309"/>
      <c r="Z24" s="307"/>
      <c r="AA24" s="308"/>
      <c r="AB24" s="309"/>
      <c r="AC24" s="307"/>
      <c r="AD24" s="308"/>
      <c r="AE24" s="307"/>
      <c r="AF24" s="310"/>
      <c r="AG24" s="311"/>
      <c r="AH24" s="312"/>
      <c r="AI24" s="311"/>
      <c r="AJ24" s="313"/>
      <c r="AK24" s="313"/>
      <c r="AL24" s="313"/>
      <c r="AM24" s="314"/>
      <c r="AN24" s="315"/>
      <c r="AO24" s="316"/>
      <c r="AP24" s="317"/>
      <c r="AQ24" s="318"/>
      <c r="AR24" s="319"/>
      <c r="AS24" s="319"/>
      <c r="AT24" s="319"/>
      <c r="AU24" s="320"/>
      <c r="AV24" s="270"/>
    </row>
    <row r="25" spans="1:48" ht="13.5" customHeight="1" thickTop="1" thickBot="1" x14ac:dyDescent="0.25">
      <c r="A25" s="147">
        <v>23</v>
      </c>
      <c r="B25" s="292" t="s">
        <v>53</v>
      </c>
      <c r="C25" s="293">
        <v>43109</v>
      </c>
      <c r="D25" s="293" t="s">
        <v>3555</v>
      </c>
      <c r="E25" s="294" t="s">
        <v>3556</v>
      </c>
      <c r="F25" s="295" t="s">
        <v>66</v>
      </c>
      <c r="G25" s="296" t="s">
        <v>3486</v>
      </c>
      <c r="H25" s="297" t="s">
        <v>1989</v>
      </c>
      <c r="I25" s="299">
        <v>12000000</v>
      </c>
      <c r="J25" s="299">
        <v>12000000</v>
      </c>
      <c r="K25" s="300" t="s">
        <v>1990</v>
      </c>
      <c r="L25" s="292" t="s">
        <v>3209</v>
      </c>
      <c r="M25" s="302">
        <v>43109</v>
      </c>
      <c r="N25" s="302">
        <v>43229</v>
      </c>
      <c r="O25" s="302">
        <f>U25</f>
        <v>43251</v>
      </c>
      <c r="P25" s="301">
        <f t="shared" si="1"/>
        <v>142</v>
      </c>
      <c r="Q25" s="303">
        <f t="shared" si="2"/>
        <v>4.7333333333333334</v>
      </c>
      <c r="R25" s="305" t="s">
        <v>3557</v>
      </c>
      <c r="S25" s="306">
        <v>22</v>
      </c>
      <c r="T25" s="307">
        <v>43229</v>
      </c>
      <c r="U25" s="308">
        <v>43251</v>
      </c>
      <c r="V25" s="309"/>
      <c r="W25" s="307"/>
      <c r="X25" s="308"/>
      <c r="Y25" s="309"/>
      <c r="Z25" s="307"/>
      <c r="AA25" s="308"/>
      <c r="AB25" s="309"/>
      <c r="AC25" s="307"/>
      <c r="AD25" s="308"/>
      <c r="AE25" s="307"/>
      <c r="AF25" s="310"/>
      <c r="AG25" s="311"/>
      <c r="AH25" s="312"/>
      <c r="AI25" s="311"/>
      <c r="AJ25" s="313"/>
      <c r="AK25" s="313"/>
      <c r="AL25" s="313"/>
      <c r="AM25" s="314"/>
      <c r="AN25" s="315"/>
      <c r="AO25" s="316"/>
      <c r="AP25" s="317"/>
      <c r="AQ25" s="318"/>
      <c r="AR25" s="319"/>
      <c r="AS25" s="319"/>
      <c r="AT25" s="319"/>
      <c r="AU25" s="320"/>
      <c r="AV25" s="270"/>
    </row>
    <row r="26" spans="1:48" ht="13.5" customHeight="1" thickTop="1" thickBot="1" x14ac:dyDescent="0.25">
      <c r="A26" s="147">
        <v>24</v>
      </c>
      <c r="B26" s="292" t="s">
        <v>597</v>
      </c>
      <c r="C26" s="293">
        <v>43109</v>
      </c>
      <c r="D26" s="293" t="s">
        <v>3558</v>
      </c>
      <c r="E26" s="294" t="s">
        <v>3559</v>
      </c>
      <c r="F26" s="295" t="s">
        <v>66</v>
      </c>
      <c r="G26" s="296" t="s">
        <v>3486</v>
      </c>
      <c r="H26" s="297" t="s">
        <v>1989</v>
      </c>
      <c r="I26" s="299">
        <v>22800000</v>
      </c>
      <c r="J26" s="299">
        <v>22800000</v>
      </c>
      <c r="K26" s="300" t="s">
        <v>1990</v>
      </c>
      <c r="L26" s="292" t="s">
        <v>123</v>
      </c>
      <c r="M26" s="302">
        <v>43109</v>
      </c>
      <c r="N26" s="302">
        <v>43289</v>
      </c>
      <c r="O26" s="302">
        <v>43289</v>
      </c>
      <c r="P26" s="301">
        <f t="shared" si="1"/>
        <v>180</v>
      </c>
      <c r="Q26" s="303">
        <f t="shared" si="2"/>
        <v>6</v>
      </c>
      <c r="R26" s="305" t="s">
        <v>3560</v>
      </c>
      <c r="S26" s="306"/>
      <c r="T26" s="307"/>
      <c r="U26" s="308"/>
      <c r="V26" s="309"/>
      <c r="W26" s="307"/>
      <c r="X26" s="308"/>
      <c r="Y26" s="309"/>
      <c r="Z26" s="307"/>
      <c r="AA26" s="308"/>
      <c r="AB26" s="309"/>
      <c r="AC26" s="307"/>
      <c r="AD26" s="308"/>
      <c r="AE26" s="307"/>
      <c r="AF26" s="310"/>
      <c r="AG26" s="311"/>
      <c r="AH26" s="312"/>
      <c r="AI26" s="311"/>
      <c r="AJ26" s="313"/>
      <c r="AK26" s="313"/>
      <c r="AL26" s="313"/>
      <c r="AM26" s="314"/>
      <c r="AN26" s="315"/>
      <c r="AO26" s="316"/>
      <c r="AP26" s="317"/>
      <c r="AQ26" s="318"/>
      <c r="AR26" s="319"/>
      <c r="AS26" s="319"/>
      <c r="AT26" s="319"/>
      <c r="AU26" s="320"/>
      <c r="AV26" s="270"/>
    </row>
    <row r="27" spans="1:48" ht="13.5" customHeight="1" thickTop="1" thickBot="1" x14ac:dyDescent="0.25">
      <c r="A27" s="147">
        <v>25</v>
      </c>
      <c r="B27" s="292" t="s">
        <v>2000</v>
      </c>
      <c r="C27" s="293">
        <v>43109</v>
      </c>
      <c r="D27" s="293" t="s">
        <v>3561</v>
      </c>
      <c r="E27" s="294" t="s">
        <v>3562</v>
      </c>
      <c r="F27" s="295" t="s">
        <v>66</v>
      </c>
      <c r="G27" s="296" t="s">
        <v>75</v>
      </c>
      <c r="H27" s="297" t="s">
        <v>1989</v>
      </c>
      <c r="I27" s="299">
        <v>42000000</v>
      </c>
      <c r="J27" s="299">
        <v>42000000</v>
      </c>
      <c r="K27" s="300" t="s">
        <v>1990</v>
      </c>
      <c r="L27" s="292" t="s">
        <v>3563</v>
      </c>
      <c r="M27" s="302">
        <v>43109</v>
      </c>
      <c r="N27" s="302">
        <v>43319</v>
      </c>
      <c r="O27" s="302">
        <v>43319</v>
      </c>
      <c r="P27" s="301">
        <f t="shared" si="1"/>
        <v>210</v>
      </c>
      <c r="Q27" s="303">
        <f t="shared" si="2"/>
        <v>7</v>
      </c>
      <c r="R27" s="305" t="s">
        <v>3564</v>
      </c>
      <c r="S27" s="306"/>
      <c r="T27" s="307"/>
      <c r="U27" s="308"/>
      <c r="V27" s="309"/>
      <c r="W27" s="307"/>
      <c r="X27" s="308"/>
      <c r="Y27" s="309"/>
      <c r="Z27" s="307"/>
      <c r="AA27" s="308"/>
      <c r="AB27" s="309"/>
      <c r="AC27" s="307"/>
      <c r="AD27" s="308"/>
      <c r="AE27" s="307"/>
      <c r="AF27" s="310"/>
      <c r="AG27" s="311"/>
      <c r="AH27" s="312"/>
      <c r="AI27" s="311"/>
      <c r="AJ27" s="313"/>
      <c r="AK27" s="313"/>
      <c r="AL27" s="313"/>
      <c r="AM27" s="314"/>
      <c r="AN27" s="315"/>
      <c r="AO27" s="316"/>
      <c r="AP27" s="317"/>
      <c r="AQ27" s="318"/>
      <c r="AR27" s="319"/>
      <c r="AS27" s="319"/>
      <c r="AT27" s="319"/>
      <c r="AU27" s="320"/>
      <c r="AV27" s="270"/>
    </row>
    <row r="28" spans="1:48" ht="13.5" customHeight="1" thickTop="1" thickBot="1" x14ac:dyDescent="0.25">
      <c r="A28" s="147">
        <v>26</v>
      </c>
      <c r="B28" s="292" t="s">
        <v>53</v>
      </c>
      <c r="C28" s="321">
        <v>43109</v>
      </c>
      <c r="D28" s="321" t="s">
        <v>3565</v>
      </c>
      <c r="E28" s="294" t="s">
        <v>3566</v>
      </c>
      <c r="F28" s="295" t="s">
        <v>66</v>
      </c>
      <c r="G28" s="296" t="s">
        <v>75</v>
      </c>
      <c r="H28" s="297" t="s">
        <v>1989</v>
      </c>
      <c r="I28" s="322">
        <v>24000000</v>
      </c>
      <c r="J28" s="322">
        <v>24000000</v>
      </c>
      <c r="K28" s="323" t="s">
        <v>1990</v>
      </c>
      <c r="L28" s="324" t="s">
        <v>2521</v>
      </c>
      <c r="M28" s="326">
        <v>43109</v>
      </c>
      <c r="N28" s="326">
        <v>43289</v>
      </c>
      <c r="O28" s="326">
        <v>43289</v>
      </c>
      <c r="P28" s="327">
        <f t="shared" si="1"/>
        <v>180</v>
      </c>
      <c r="Q28" s="328">
        <f t="shared" si="2"/>
        <v>6</v>
      </c>
      <c r="R28" s="330" t="s">
        <v>3567</v>
      </c>
      <c r="S28" s="331"/>
      <c r="T28" s="332"/>
      <c r="U28" s="308"/>
      <c r="V28" s="333"/>
      <c r="W28" s="332"/>
      <c r="X28" s="308"/>
      <c r="Y28" s="333"/>
      <c r="Z28" s="332"/>
      <c r="AA28" s="308"/>
      <c r="AB28" s="333"/>
      <c r="AC28" s="332"/>
      <c r="AD28" s="308"/>
      <c r="AE28" s="332"/>
      <c r="AF28" s="334"/>
      <c r="AG28" s="332"/>
      <c r="AH28" s="334"/>
      <c r="AI28" s="332"/>
      <c r="AJ28" s="335"/>
      <c r="AK28" s="335"/>
      <c r="AL28" s="335"/>
      <c r="AM28" s="324"/>
      <c r="AN28" s="324"/>
      <c r="AO28" s="316"/>
      <c r="AP28" s="336"/>
      <c r="AQ28" s="337"/>
      <c r="AR28" s="338"/>
      <c r="AS28" s="338"/>
      <c r="AT28" s="338"/>
      <c r="AU28" s="324"/>
      <c r="AV28" s="270"/>
    </row>
    <row r="29" spans="1:48" ht="13.5" customHeight="1" thickTop="1" thickBot="1" x14ac:dyDescent="0.25">
      <c r="A29" s="147">
        <v>27</v>
      </c>
      <c r="B29" s="292" t="s">
        <v>53</v>
      </c>
      <c r="C29" s="293">
        <v>43109</v>
      </c>
      <c r="D29" s="293" t="s">
        <v>3568</v>
      </c>
      <c r="E29" s="294" t="s">
        <v>3569</v>
      </c>
      <c r="F29" s="295" t="s">
        <v>66</v>
      </c>
      <c r="G29" s="296" t="s">
        <v>3486</v>
      </c>
      <c r="H29" s="297" t="s">
        <v>1989</v>
      </c>
      <c r="I29" s="299">
        <v>15000000</v>
      </c>
      <c r="J29" s="299">
        <v>15000000</v>
      </c>
      <c r="K29" s="300" t="s">
        <v>1990</v>
      </c>
      <c r="L29" s="292" t="s">
        <v>2407</v>
      </c>
      <c r="M29" s="302">
        <v>43109</v>
      </c>
      <c r="N29" s="302">
        <v>43259</v>
      </c>
      <c r="O29" s="302">
        <v>43259</v>
      </c>
      <c r="P29" s="301">
        <f t="shared" si="1"/>
        <v>150</v>
      </c>
      <c r="Q29" s="303">
        <f t="shared" si="2"/>
        <v>5</v>
      </c>
      <c r="R29" s="305" t="s">
        <v>3570</v>
      </c>
      <c r="S29" s="306"/>
      <c r="T29" s="307"/>
      <c r="U29" s="308"/>
      <c r="V29" s="309"/>
      <c r="W29" s="307"/>
      <c r="X29" s="308"/>
      <c r="Y29" s="309"/>
      <c r="Z29" s="307"/>
      <c r="AA29" s="308"/>
      <c r="AB29" s="309"/>
      <c r="AC29" s="307"/>
      <c r="AD29" s="308"/>
      <c r="AE29" s="307"/>
      <c r="AF29" s="310"/>
      <c r="AG29" s="311"/>
      <c r="AH29" s="312"/>
      <c r="AI29" s="311"/>
      <c r="AJ29" s="313"/>
      <c r="AK29" s="313"/>
      <c r="AL29" s="313"/>
      <c r="AM29" s="314"/>
      <c r="AN29" s="315"/>
      <c r="AO29" s="316"/>
      <c r="AP29" s="317"/>
      <c r="AQ29" s="318"/>
      <c r="AR29" s="319"/>
      <c r="AS29" s="319"/>
      <c r="AT29" s="319"/>
      <c r="AU29" s="320"/>
      <c r="AV29" s="270"/>
    </row>
    <row r="30" spans="1:48" ht="13.5" customHeight="1" thickTop="1" thickBot="1" x14ac:dyDescent="0.25">
      <c r="A30" s="147">
        <v>28</v>
      </c>
      <c r="B30" s="292" t="s">
        <v>146</v>
      </c>
      <c r="C30" s="293">
        <v>43109</v>
      </c>
      <c r="D30" s="293" t="s">
        <v>3571</v>
      </c>
      <c r="E30" s="294" t="s">
        <v>3572</v>
      </c>
      <c r="F30" s="295" t="s">
        <v>66</v>
      </c>
      <c r="G30" s="296" t="s">
        <v>75</v>
      </c>
      <c r="H30" s="297" t="s">
        <v>1989</v>
      </c>
      <c r="I30" s="299">
        <v>78000000</v>
      </c>
      <c r="J30" s="299">
        <v>78000000</v>
      </c>
      <c r="K30" s="300" t="s">
        <v>1990</v>
      </c>
      <c r="L30" s="292" t="s">
        <v>3338</v>
      </c>
      <c r="M30" s="302">
        <v>43109</v>
      </c>
      <c r="N30" s="302">
        <v>43304</v>
      </c>
      <c r="O30" s="302">
        <v>43304</v>
      </c>
      <c r="P30" s="301">
        <f t="shared" si="1"/>
        <v>195</v>
      </c>
      <c r="Q30" s="303">
        <f t="shared" si="2"/>
        <v>6.5</v>
      </c>
      <c r="R30" s="305" t="s">
        <v>3573</v>
      </c>
      <c r="S30" s="306"/>
      <c r="T30" s="307"/>
      <c r="U30" s="308"/>
      <c r="V30" s="309"/>
      <c r="W30" s="307"/>
      <c r="X30" s="308"/>
      <c r="Y30" s="309"/>
      <c r="Z30" s="307"/>
      <c r="AA30" s="308"/>
      <c r="AB30" s="309"/>
      <c r="AC30" s="307"/>
      <c r="AD30" s="308"/>
      <c r="AE30" s="307"/>
      <c r="AF30" s="310"/>
      <c r="AG30" s="311"/>
      <c r="AH30" s="312"/>
      <c r="AI30" s="311"/>
      <c r="AJ30" s="313"/>
      <c r="AK30" s="313"/>
      <c r="AL30" s="313"/>
      <c r="AM30" s="314"/>
      <c r="AN30" s="315"/>
      <c r="AO30" s="316"/>
      <c r="AP30" s="317"/>
      <c r="AQ30" s="318"/>
      <c r="AR30" s="319"/>
      <c r="AS30" s="319"/>
      <c r="AT30" s="319"/>
      <c r="AU30" s="320"/>
      <c r="AV30" s="270"/>
    </row>
    <row r="31" spans="1:48" ht="13.5" customHeight="1" thickTop="1" thickBot="1" x14ac:dyDescent="0.25">
      <c r="A31" s="147">
        <v>29</v>
      </c>
      <c r="B31" s="292" t="s">
        <v>146</v>
      </c>
      <c r="C31" s="293">
        <v>43109</v>
      </c>
      <c r="D31" s="293" t="s">
        <v>3574</v>
      </c>
      <c r="E31" s="294" t="s">
        <v>3575</v>
      </c>
      <c r="F31" s="295" t="s">
        <v>66</v>
      </c>
      <c r="G31" s="296" t="s">
        <v>75</v>
      </c>
      <c r="H31" s="297" t="s">
        <v>1989</v>
      </c>
      <c r="I31" s="299">
        <v>26000000</v>
      </c>
      <c r="J31" s="299">
        <v>26000000</v>
      </c>
      <c r="K31" s="300" t="s">
        <v>1990</v>
      </c>
      <c r="L31" s="292" t="s">
        <v>3271</v>
      </c>
      <c r="M31" s="302">
        <v>43109</v>
      </c>
      <c r="N31" s="302">
        <v>43304</v>
      </c>
      <c r="O31" s="302">
        <v>43304</v>
      </c>
      <c r="P31" s="301">
        <f t="shared" si="1"/>
        <v>195</v>
      </c>
      <c r="Q31" s="303">
        <f t="shared" si="2"/>
        <v>6.5</v>
      </c>
      <c r="R31" s="305" t="s">
        <v>3576</v>
      </c>
      <c r="S31" s="306"/>
      <c r="T31" s="307"/>
      <c r="U31" s="308"/>
      <c r="V31" s="309"/>
      <c r="W31" s="307"/>
      <c r="X31" s="308"/>
      <c r="Y31" s="309"/>
      <c r="Z31" s="307"/>
      <c r="AA31" s="308"/>
      <c r="AB31" s="309"/>
      <c r="AC31" s="307"/>
      <c r="AD31" s="308"/>
      <c r="AE31" s="307"/>
      <c r="AF31" s="310"/>
      <c r="AG31" s="311"/>
      <c r="AH31" s="312"/>
      <c r="AI31" s="311"/>
      <c r="AJ31" s="313"/>
      <c r="AK31" s="313"/>
      <c r="AL31" s="313"/>
      <c r="AM31" s="314"/>
      <c r="AN31" s="315"/>
      <c r="AO31" s="316"/>
      <c r="AP31" s="317"/>
      <c r="AQ31" s="318"/>
      <c r="AR31" s="319"/>
      <c r="AS31" s="319"/>
      <c r="AT31" s="319"/>
      <c r="AU31" s="320"/>
      <c r="AV31" s="270"/>
    </row>
    <row r="32" spans="1:48" ht="13.5" customHeight="1" thickTop="1" thickBot="1" x14ac:dyDescent="0.25">
      <c r="A32" s="147">
        <v>30</v>
      </c>
      <c r="B32" s="292" t="s">
        <v>2011</v>
      </c>
      <c r="C32" s="293">
        <v>43109</v>
      </c>
      <c r="D32" s="293" t="s">
        <v>3577</v>
      </c>
      <c r="E32" s="294" t="s">
        <v>3578</v>
      </c>
      <c r="F32" s="295" t="s">
        <v>66</v>
      </c>
      <c r="G32" s="296" t="s">
        <v>3486</v>
      </c>
      <c r="H32" s="297" t="s">
        <v>1989</v>
      </c>
      <c r="I32" s="299">
        <v>20000000</v>
      </c>
      <c r="J32" s="299">
        <v>20000000</v>
      </c>
      <c r="K32" s="300" t="s">
        <v>1990</v>
      </c>
      <c r="L32" s="292" t="s">
        <v>2013</v>
      </c>
      <c r="M32" s="302">
        <v>43109</v>
      </c>
      <c r="N32" s="302">
        <v>43259</v>
      </c>
      <c r="O32" s="302">
        <v>43259</v>
      </c>
      <c r="P32" s="301">
        <f t="shared" si="1"/>
        <v>150</v>
      </c>
      <c r="Q32" s="303">
        <f t="shared" si="2"/>
        <v>5</v>
      </c>
      <c r="R32" s="305" t="s">
        <v>3579</v>
      </c>
      <c r="S32" s="306"/>
      <c r="T32" s="307"/>
      <c r="U32" s="308"/>
      <c r="V32" s="309"/>
      <c r="W32" s="307"/>
      <c r="X32" s="308"/>
      <c r="Y32" s="309"/>
      <c r="Z32" s="307"/>
      <c r="AA32" s="308"/>
      <c r="AB32" s="309"/>
      <c r="AC32" s="307"/>
      <c r="AD32" s="308"/>
      <c r="AE32" s="307"/>
      <c r="AF32" s="310"/>
      <c r="AG32" s="311"/>
      <c r="AH32" s="312"/>
      <c r="AI32" s="311"/>
      <c r="AJ32" s="313"/>
      <c r="AK32" s="313"/>
      <c r="AL32" s="313"/>
      <c r="AM32" s="314"/>
      <c r="AN32" s="315"/>
      <c r="AO32" s="316"/>
      <c r="AP32" s="317"/>
      <c r="AQ32" s="318"/>
      <c r="AR32" s="319"/>
      <c r="AS32" s="319"/>
      <c r="AT32" s="319"/>
      <c r="AU32" s="320"/>
      <c r="AV32" s="270"/>
    </row>
    <row r="33" spans="1:48" ht="13.5" customHeight="1" thickTop="1" thickBot="1" x14ac:dyDescent="0.25">
      <c r="A33" s="147">
        <v>31</v>
      </c>
      <c r="B33" s="292" t="s">
        <v>1987</v>
      </c>
      <c r="C33" s="293">
        <v>43109</v>
      </c>
      <c r="D33" s="293" t="s">
        <v>3580</v>
      </c>
      <c r="E33" s="294" t="s">
        <v>3581</v>
      </c>
      <c r="F33" s="295" t="s">
        <v>66</v>
      </c>
      <c r="G33" s="296" t="s">
        <v>3486</v>
      </c>
      <c r="H33" s="297" t="s">
        <v>1989</v>
      </c>
      <c r="I33" s="299">
        <v>19800000</v>
      </c>
      <c r="J33" s="299">
        <v>19800000</v>
      </c>
      <c r="K33" s="300" t="s">
        <v>1990</v>
      </c>
      <c r="L33" s="292" t="s">
        <v>2823</v>
      </c>
      <c r="M33" s="302">
        <v>43109</v>
      </c>
      <c r="N33" s="302">
        <v>43289</v>
      </c>
      <c r="O33" s="302">
        <v>43289</v>
      </c>
      <c r="P33" s="301">
        <f t="shared" si="1"/>
        <v>180</v>
      </c>
      <c r="Q33" s="303">
        <f t="shared" si="2"/>
        <v>6</v>
      </c>
      <c r="R33" s="305" t="s">
        <v>3582</v>
      </c>
      <c r="S33" s="306"/>
      <c r="T33" s="307"/>
      <c r="U33" s="308"/>
      <c r="V33" s="309"/>
      <c r="W33" s="307"/>
      <c r="X33" s="308"/>
      <c r="Y33" s="309"/>
      <c r="Z33" s="307"/>
      <c r="AA33" s="308"/>
      <c r="AB33" s="309"/>
      <c r="AC33" s="307"/>
      <c r="AD33" s="308"/>
      <c r="AE33" s="307"/>
      <c r="AF33" s="310"/>
      <c r="AG33" s="311"/>
      <c r="AH33" s="312"/>
      <c r="AI33" s="311"/>
      <c r="AJ33" s="313"/>
      <c r="AK33" s="313"/>
      <c r="AL33" s="313"/>
      <c r="AM33" s="314"/>
      <c r="AN33" s="315"/>
      <c r="AO33" s="316"/>
      <c r="AP33" s="317"/>
      <c r="AQ33" s="318"/>
      <c r="AR33" s="319"/>
      <c r="AS33" s="319"/>
      <c r="AT33" s="319"/>
      <c r="AU33" s="320"/>
      <c r="AV33" s="270"/>
    </row>
    <row r="34" spans="1:48" ht="13.5" customHeight="1" thickTop="1" thickBot="1" x14ac:dyDescent="0.25">
      <c r="A34" s="147">
        <v>32</v>
      </c>
      <c r="B34" s="292" t="s">
        <v>53</v>
      </c>
      <c r="C34" s="293">
        <v>43109</v>
      </c>
      <c r="D34" s="293" t="s">
        <v>3583</v>
      </c>
      <c r="E34" s="294" t="s">
        <v>3584</v>
      </c>
      <c r="F34" s="295" t="s">
        <v>66</v>
      </c>
      <c r="G34" s="296" t="s">
        <v>75</v>
      </c>
      <c r="H34" s="297" t="s">
        <v>1989</v>
      </c>
      <c r="I34" s="299">
        <v>22750000</v>
      </c>
      <c r="J34" s="299">
        <v>22750000</v>
      </c>
      <c r="K34" s="300" t="s">
        <v>1990</v>
      </c>
      <c r="L34" s="292" t="s">
        <v>3445</v>
      </c>
      <c r="M34" s="302">
        <v>43109</v>
      </c>
      <c r="N34" s="302">
        <v>43304</v>
      </c>
      <c r="O34" s="302">
        <v>43304</v>
      </c>
      <c r="P34" s="301">
        <f t="shared" si="1"/>
        <v>195</v>
      </c>
      <c r="Q34" s="303">
        <f t="shared" si="2"/>
        <v>6.5</v>
      </c>
      <c r="R34" s="305" t="s">
        <v>3585</v>
      </c>
      <c r="S34" s="306"/>
      <c r="T34" s="307"/>
      <c r="U34" s="308"/>
      <c r="V34" s="309"/>
      <c r="W34" s="307"/>
      <c r="X34" s="308"/>
      <c r="Y34" s="309"/>
      <c r="Z34" s="307"/>
      <c r="AA34" s="308"/>
      <c r="AB34" s="309"/>
      <c r="AC34" s="307"/>
      <c r="AD34" s="308"/>
      <c r="AE34" s="307"/>
      <c r="AF34" s="310"/>
      <c r="AG34" s="311"/>
      <c r="AH34" s="312"/>
      <c r="AI34" s="311"/>
      <c r="AJ34" s="313"/>
      <c r="AK34" s="313"/>
      <c r="AL34" s="313"/>
      <c r="AM34" s="314"/>
      <c r="AN34" s="315"/>
      <c r="AO34" s="316"/>
      <c r="AP34" s="317"/>
      <c r="AQ34" s="318"/>
      <c r="AR34" s="319"/>
      <c r="AS34" s="319"/>
      <c r="AT34" s="319"/>
      <c r="AU34" s="320"/>
      <c r="AV34" s="270"/>
    </row>
    <row r="35" spans="1:48" ht="13.5" customHeight="1" thickTop="1" thickBot="1" x14ac:dyDescent="0.25">
      <c r="A35" s="147">
        <v>33</v>
      </c>
      <c r="B35" s="292" t="s">
        <v>146</v>
      </c>
      <c r="C35" s="293">
        <v>43109</v>
      </c>
      <c r="D35" s="293" t="s">
        <v>3586</v>
      </c>
      <c r="E35" s="294" t="s">
        <v>3587</v>
      </c>
      <c r="F35" s="295" t="s">
        <v>66</v>
      </c>
      <c r="G35" s="296" t="s">
        <v>75</v>
      </c>
      <c r="H35" s="297" t="s">
        <v>1989</v>
      </c>
      <c r="I35" s="299">
        <v>65000000</v>
      </c>
      <c r="J35" s="299">
        <v>65000000</v>
      </c>
      <c r="K35" s="300" t="s">
        <v>1990</v>
      </c>
      <c r="L35" s="292" t="s">
        <v>2413</v>
      </c>
      <c r="M35" s="302">
        <v>43109</v>
      </c>
      <c r="N35" s="302">
        <v>43304</v>
      </c>
      <c r="O35" s="302">
        <v>43304</v>
      </c>
      <c r="P35" s="301">
        <f t="shared" si="1"/>
        <v>195</v>
      </c>
      <c r="Q35" s="303">
        <f t="shared" si="2"/>
        <v>6.5</v>
      </c>
      <c r="R35" s="305" t="s">
        <v>3588</v>
      </c>
      <c r="S35" s="306"/>
      <c r="T35" s="307"/>
      <c r="U35" s="308"/>
      <c r="V35" s="309"/>
      <c r="W35" s="307"/>
      <c r="X35" s="308"/>
      <c r="Y35" s="309"/>
      <c r="Z35" s="307"/>
      <c r="AA35" s="308"/>
      <c r="AB35" s="309"/>
      <c r="AC35" s="307"/>
      <c r="AD35" s="308"/>
      <c r="AE35" s="307"/>
      <c r="AF35" s="310"/>
      <c r="AG35" s="311"/>
      <c r="AH35" s="312"/>
      <c r="AI35" s="311"/>
      <c r="AJ35" s="313"/>
      <c r="AK35" s="313"/>
      <c r="AL35" s="313"/>
      <c r="AM35" s="314"/>
      <c r="AN35" s="315"/>
      <c r="AO35" s="316"/>
      <c r="AP35" s="317"/>
      <c r="AQ35" s="318"/>
      <c r="AR35" s="319"/>
      <c r="AS35" s="319"/>
      <c r="AT35" s="319"/>
      <c r="AU35" s="320"/>
      <c r="AV35" s="270"/>
    </row>
    <row r="36" spans="1:48" ht="13.5" customHeight="1" thickTop="1" thickBot="1" x14ac:dyDescent="0.25">
      <c r="A36" s="147">
        <v>34</v>
      </c>
      <c r="B36" s="292" t="s">
        <v>1987</v>
      </c>
      <c r="C36" s="293">
        <v>43109</v>
      </c>
      <c r="D36" s="293" t="s">
        <v>3589</v>
      </c>
      <c r="E36" s="294" t="s">
        <v>3590</v>
      </c>
      <c r="F36" s="295" t="s">
        <v>66</v>
      </c>
      <c r="G36" s="296" t="s">
        <v>3486</v>
      </c>
      <c r="H36" s="297" t="s">
        <v>1989</v>
      </c>
      <c r="I36" s="299">
        <v>18200000</v>
      </c>
      <c r="J36" s="299">
        <v>18200000</v>
      </c>
      <c r="K36" s="300" t="s">
        <v>1990</v>
      </c>
      <c r="L36" s="292" t="s">
        <v>2032</v>
      </c>
      <c r="M36" s="302">
        <v>43109</v>
      </c>
      <c r="N36" s="302">
        <v>43304</v>
      </c>
      <c r="O36" s="302">
        <v>43304</v>
      </c>
      <c r="P36" s="301">
        <f t="shared" si="1"/>
        <v>195</v>
      </c>
      <c r="Q36" s="303">
        <f t="shared" si="2"/>
        <v>6.5</v>
      </c>
      <c r="R36" s="305" t="s">
        <v>3591</v>
      </c>
      <c r="S36" s="306"/>
      <c r="T36" s="307"/>
      <c r="U36" s="308"/>
      <c r="V36" s="309"/>
      <c r="W36" s="307"/>
      <c r="X36" s="308"/>
      <c r="Y36" s="309"/>
      <c r="Z36" s="307"/>
      <c r="AA36" s="308"/>
      <c r="AB36" s="309"/>
      <c r="AC36" s="307"/>
      <c r="AD36" s="308"/>
      <c r="AE36" s="307"/>
      <c r="AF36" s="310"/>
      <c r="AG36" s="311"/>
      <c r="AH36" s="312"/>
      <c r="AI36" s="311"/>
      <c r="AJ36" s="313"/>
      <c r="AK36" s="313"/>
      <c r="AL36" s="313"/>
      <c r="AM36" s="314"/>
      <c r="AN36" s="315"/>
      <c r="AO36" s="316"/>
      <c r="AP36" s="317"/>
      <c r="AQ36" s="318"/>
      <c r="AR36" s="319"/>
      <c r="AS36" s="319"/>
      <c r="AT36" s="319"/>
      <c r="AU36" s="320"/>
      <c r="AV36" s="270"/>
    </row>
    <row r="37" spans="1:48" ht="13.5" customHeight="1" thickTop="1" thickBot="1" x14ac:dyDescent="0.25">
      <c r="A37" s="147">
        <v>35</v>
      </c>
      <c r="B37" s="292" t="s">
        <v>53</v>
      </c>
      <c r="C37" s="293">
        <v>43110</v>
      </c>
      <c r="D37" s="293" t="s">
        <v>3592</v>
      </c>
      <c r="E37" s="294" t="s">
        <v>3593</v>
      </c>
      <c r="F37" s="295" t="s">
        <v>66</v>
      </c>
      <c r="G37" s="296" t="s">
        <v>3486</v>
      </c>
      <c r="H37" s="297" t="s">
        <v>1989</v>
      </c>
      <c r="I37" s="299">
        <v>11000000</v>
      </c>
      <c r="J37" s="299">
        <v>11000000</v>
      </c>
      <c r="K37" s="300" t="s">
        <v>1990</v>
      </c>
      <c r="L37" s="292" t="s">
        <v>2411</v>
      </c>
      <c r="M37" s="302">
        <v>43110</v>
      </c>
      <c r="N37" s="302">
        <v>43260</v>
      </c>
      <c r="O37" s="302">
        <v>43260</v>
      </c>
      <c r="P37" s="301">
        <f t="shared" si="1"/>
        <v>150</v>
      </c>
      <c r="Q37" s="303">
        <f t="shared" si="2"/>
        <v>5</v>
      </c>
      <c r="R37" s="305" t="s">
        <v>3594</v>
      </c>
      <c r="S37" s="306"/>
      <c r="T37" s="307"/>
      <c r="U37" s="308"/>
      <c r="V37" s="309"/>
      <c r="W37" s="307"/>
      <c r="X37" s="308"/>
      <c r="Y37" s="309"/>
      <c r="Z37" s="307"/>
      <c r="AA37" s="308"/>
      <c r="AB37" s="309"/>
      <c r="AC37" s="307"/>
      <c r="AD37" s="308"/>
      <c r="AE37" s="307"/>
      <c r="AF37" s="310"/>
      <c r="AG37" s="311"/>
      <c r="AH37" s="312"/>
      <c r="AI37" s="311"/>
      <c r="AJ37" s="313"/>
      <c r="AK37" s="313"/>
      <c r="AL37" s="313"/>
      <c r="AM37" s="314"/>
      <c r="AN37" s="315"/>
      <c r="AO37" s="316"/>
      <c r="AP37" s="317"/>
      <c r="AQ37" s="318"/>
      <c r="AR37" s="319"/>
      <c r="AS37" s="319"/>
      <c r="AT37" s="319"/>
      <c r="AU37" s="320"/>
      <c r="AV37" s="270"/>
    </row>
    <row r="38" spans="1:48" ht="13.5" customHeight="1" thickTop="1" thickBot="1" x14ac:dyDescent="0.25">
      <c r="A38" s="147">
        <v>36</v>
      </c>
      <c r="B38" s="292" t="s">
        <v>63</v>
      </c>
      <c r="C38" s="293">
        <v>43110</v>
      </c>
      <c r="D38" s="293" t="s">
        <v>3595</v>
      </c>
      <c r="E38" s="294" t="s">
        <v>3596</v>
      </c>
      <c r="F38" s="295" t="s">
        <v>66</v>
      </c>
      <c r="G38" s="296" t="s">
        <v>75</v>
      </c>
      <c r="H38" s="297" t="s">
        <v>1989</v>
      </c>
      <c r="I38" s="299">
        <v>29000000</v>
      </c>
      <c r="J38" s="299">
        <v>29000000</v>
      </c>
      <c r="K38" s="300" t="s">
        <v>1990</v>
      </c>
      <c r="L38" s="292" t="s">
        <v>2044</v>
      </c>
      <c r="M38" s="302">
        <v>43110</v>
      </c>
      <c r="N38" s="302">
        <v>43260</v>
      </c>
      <c r="O38" s="302">
        <v>43260</v>
      </c>
      <c r="P38" s="301">
        <f t="shared" si="1"/>
        <v>150</v>
      </c>
      <c r="Q38" s="303">
        <f t="shared" si="2"/>
        <v>5</v>
      </c>
      <c r="R38" s="305" t="s">
        <v>3597</v>
      </c>
      <c r="S38" s="306"/>
      <c r="T38" s="307"/>
      <c r="U38" s="308"/>
      <c r="V38" s="309"/>
      <c r="W38" s="307"/>
      <c r="X38" s="308"/>
      <c r="Y38" s="309"/>
      <c r="Z38" s="307"/>
      <c r="AA38" s="308"/>
      <c r="AB38" s="309"/>
      <c r="AC38" s="307"/>
      <c r="AD38" s="308"/>
      <c r="AE38" s="307"/>
      <c r="AF38" s="310"/>
      <c r="AG38" s="311"/>
      <c r="AH38" s="312"/>
      <c r="AI38" s="311"/>
      <c r="AJ38" s="313"/>
      <c r="AK38" s="313"/>
      <c r="AL38" s="313"/>
      <c r="AM38" s="314"/>
      <c r="AN38" s="315"/>
      <c r="AO38" s="316"/>
      <c r="AP38" s="317"/>
      <c r="AQ38" s="318"/>
      <c r="AR38" s="319" t="s">
        <v>49</v>
      </c>
      <c r="AS38" s="319">
        <v>42896</v>
      </c>
      <c r="AT38" s="319">
        <v>42902</v>
      </c>
      <c r="AU38" s="320" t="s">
        <v>2073</v>
      </c>
      <c r="AV38" s="270"/>
    </row>
    <row r="39" spans="1:48" ht="13.5" customHeight="1" thickTop="1" thickBot="1" x14ac:dyDescent="0.25">
      <c r="A39" s="147">
        <v>37</v>
      </c>
      <c r="B39" s="292" t="s">
        <v>2011</v>
      </c>
      <c r="C39" s="293">
        <v>43110</v>
      </c>
      <c r="D39" s="293" t="s">
        <v>3598</v>
      </c>
      <c r="E39" s="294" t="s">
        <v>3599</v>
      </c>
      <c r="F39" s="295" t="s">
        <v>66</v>
      </c>
      <c r="G39" s="296" t="s">
        <v>3486</v>
      </c>
      <c r="H39" s="297" t="s">
        <v>1989</v>
      </c>
      <c r="I39" s="299">
        <v>11400000</v>
      </c>
      <c r="J39" s="299">
        <v>11400000</v>
      </c>
      <c r="K39" s="300" t="s">
        <v>1990</v>
      </c>
      <c r="L39" s="292" t="s">
        <v>3600</v>
      </c>
      <c r="M39" s="302">
        <v>43110</v>
      </c>
      <c r="N39" s="302">
        <v>43290</v>
      </c>
      <c r="O39" s="302">
        <v>43290</v>
      </c>
      <c r="P39" s="301">
        <f t="shared" si="1"/>
        <v>180</v>
      </c>
      <c r="Q39" s="303">
        <f t="shared" si="2"/>
        <v>6</v>
      </c>
      <c r="R39" s="305" t="s">
        <v>3601</v>
      </c>
      <c r="S39" s="306"/>
      <c r="T39" s="307"/>
      <c r="U39" s="308"/>
      <c r="V39" s="309"/>
      <c r="W39" s="307"/>
      <c r="X39" s="308"/>
      <c r="Y39" s="309"/>
      <c r="Z39" s="307"/>
      <c r="AA39" s="308"/>
      <c r="AB39" s="309"/>
      <c r="AC39" s="307"/>
      <c r="AD39" s="308"/>
      <c r="AE39" s="307"/>
      <c r="AF39" s="310"/>
      <c r="AG39" s="311"/>
      <c r="AH39" s="312"/>
      <c r="AI39" s="311"/>
      <c r="AJ39" s="313"/>
      <c r="AK39" s="313"/>
      <c r="AL39" s="313"/>
      <c r="AM39" s="314"/>
      <c r="AN39" s="315"/>
      <c r="AO39" s="316"/>
      <c r="AP39" s="317"/>
      <c r="AQ39" s="318"/>
      <c r="AR39" s="319"/>
      <c r="AS39" s="319"/>
      <c r="AT39" s="319"/>
      <c r="AU39" s="320"/>
      <c r="AV39" s="270"/>
    </row>
    <row r="40" spans="1:48" ht="13.5" customHeight="1" thickTop="1" thickBot="1" x14ac:dyDescent="0.25">
      <c r="A40" s="147">
        <v>38</v>
      </c>
      <c r="B40" s="292" t="s">
        <v>333</v>
      </c>
      <c r="C40" s="293">
        <v>43110</v>
      </c>
      <c r="D40" s="293" t="s">
        <v>3602</v>
      </c>
      <c r="E40" s="294" t="s">
        <v>3603</v>
      </c>
      <c r="F40" s="295" t="s">
        <v>66</v>
      </c>
      <c r="G40" s="296" t="s">
        <v>75</v>
      </c>
      <c r="H40" s="297" t="s">
        <v>1989</v>
      </c>
      <c r="I40" s="299">
        <v>19843458</v>
      </c>
      <c r="J40" s="299">
        <v>19843458</v>
      </c>
      <c r="K40" s="300" t="s">
        <v>1990</v>
      </c>
      <c r="L40" s="292" t="s">
        <v>3604</v>
      </c>
      <c r="M40" s="302">
        <v>43110</v>
      </c>
      <c r="N40" s="302">
        <v>43290</v>
      </c>
      <c r="O40" s="302">
        <v>43290</v>
      </c>
      <c r="P40" s="301">
        <f t="shared" si="1"/>
        <v>180</v>
      </c>
      <c r="Q40" s="303">
        <f t="shared" si="2"/>
        <v>6</v>
      </c>
      <c r="R40" s="305" t="s">
        <v>3605</v>
      </c>
      <c r="S40" s="306"/>
      <c r="T40" s="307"/>
      <c r="U40" s="308"/>
      <c r="V40" s="309"/>
      <c r="W40" s="307"/>
      <c r="X40" s="308"/>
      <c r="Y40" s="309"/>
      <c r="Z40" s="307"/>
      <c r="AA40" s="308"/>
      <c r="AB40" s="309"/>
      <c r="AC40" s="307"/>
      <c r="AD40" s="308"/>
      <c r="AE40" s="307"/>
      <c r="AF40" s="310"/>
      <c r="AG40" s="311"/>
      <c r="AH40" s="312"/>
      <c r="AI40" s="311"/>
      <c r="AJ40" s="313"/>
      <c r="AK40" s="313"/>
      <c r="AL40" s="313"/>
      <c r="AM40" s="314"/>
      <c r="AN40" s="315"/>
      <c r="AO40" s="316"/>
      <c r="AP40" s="317"/>
      <c r="AQ40" s="318"/>
      <c r="AR40" s="319"/>
      <c r="AS40" s="319"/>
      <c r="AT40" s="319"/>
      <c r="AU40" s="320"/>
      <c r="AV40" s="270"/>
    </row>
    <row r="41" spans="1:48" ht="13.5" customHeight="1" thickTop="1" thickBot="1" x14ac:dyDescent="0.25">
      <c r="A41" s="147">
        <v>39</v>
      </c>
      <c r="B41" s="292" t="s">
        <v>2011</v>
      </c>
      <c r="C41" s="293">
        <v>43110</v>
      </c>
      <c r="D41" s="293" t="s">
        <v>3606</v>
      </c>
      <c r="E41" s="294" t="s">
        <v>3607</v>
      </c>
      <c r="F41" s="295" t="s">
        <v>66</v>
      </c>
      <c r="G41" s="296" t="s">
        <v>75</v>
      </c>
      <c r="H41" s="297" t="s">
        <v>1989</v>
      </c>
      <c r="I41" s="299">
        <v>17500000</v>
      </c>
      <c r="J41" s="299">
        <v>17500000</v>
      </c>
      <c r="K41" s="300" t="s">
        <v>1990</v>
      </c>
      <c r="L41" s="292" t="s">
        <v>2873</v>
      </c>
      <c r="M41" s="302">
        <v>43110</v>
      </c>
      <c r="N41" s="302">
        <v>43260</v>
      </c>
      <c r="O41" s="302">
        <v>43260</v>
      </c>
      <c r="P41" s="301">
        <f t="shared" si="1"/>
        <v>150</v>
      </c>
      <c r="Q41" s="303">
        <f t="shared" si="2"/>
        <v>5</v>
      </c>
      <c r="R41" s="305" t="s">
        <v>3608</v>
      </c>
      <c r="S41" s="306">
        <v>25</v>
      </c>
      <c r="T41" s="307">
        <v>43258</v>
      </c>
      <c r="U41" s="308">
        <v>43283</v>
      </c>
      <c r="V41" s="309"/>
      <c r="W41" s="307"/>
      <c r="X41" s="308"/>
      <c r="Y41" s="309"/>
      <c r="Z41" s="307"/>
      <c r="AA41" s="308"/>
      <c r="AB41" s="309"/>
      <c r="AC41" s="307"/>
      <c r="AD41" s="308"/>
      <c r="AE41" s="307">
        <v>43258</v>
      </c>
      <c r="AF41" s="310">
        <v>2916675</v>
      </c>
      <c r="AG41" s="311" t="s">
        <v>1968</v>
      </c>
      <c r="AH41" s="312"/>
      <c r="AI41" s="311"/>
      <c r="AJ41" s="313"/>
      <c r="AK41" s="313"/>
      <c r="AL41" s="313"/>
      <c r="AM41" s="314"/>
      <c r="AN41" s="315"/>
      <c r="AO41" s="316"/>
      <c r="AP41" s="317"/>
      <c r="AQ41" s="318"/>
      <c r="AR41" s="319"/>
      <c r="AS41" s="319"/>
      <c r="AT41" s="319"/>
      <c r="AU41" s="320"/>
      <c r="AV41" s="270"/>
    </row>
    <row r="42" spans="1:48" ht="13.5" customHeight="1" thickTop="1" thickBot="1" x14ac:dyDescent="0.25">
      <c r="A42" s="147">
        <v>40</v>
      </c>
      <c r="B42" s="292" t="s">
        <v>2011</v>
      </c>
      <c r="C42" s="293">
        <v>43110</v>
      </c>
      <c r="D42" s="293" t="s">
        <v>3609</v>
      </c>
      <c r="E42" s="294" t="s">
        <v>3610</v>
      </c>
      <c r="F42" s="295" t="s">
        <v>66</v>
      </c>
      <c r="G42" s="296" t="s">
        <v>3486</v>
      </c>
      <c r="H42" s="297" t="s">
        <v>1989</v>
      </c>
      <c r="I42" s="299">
        <v>9000000</v>
      </c>
      <c r="J42" s="299">
        <v>9000000</v>
      </c>
      <c r="K42" s="300" t="s">
        <v>1990</v>
      </c>
      <c r="L42" s="292" t="s">
        <v>742</v>
      </c>
      <c r="M42" s="302">
        <v>43110</v>
      </c>
      <c r="N42" s="302">
        <v>43200</v>
      </c>
      <c r="O42" s="302">
        <v>43200</v>
      </c>
      <c r="P42" s="301">
        <f t="shared" si="1"/>
        <v>90</v>
      </c>
      <c r="Q42" s="303">
        <f t="shared" si="2"/>
        <v>3</v>
      </c>
      <c r="R42" s="305" t="s">
        <v>3611</v>
      </c>
      <c r="S42" s="306"/>
      <c r="T42" s="307"/>
      <c r="U42" s="308"/>
      <c r="V42" s="309"/>
      <c r="W42" s="307"/>
      <c r="X42" s="308"/>
      <c r="Y42" s="309"/>
      <c r="Z42" s="307"/>
      <c r="AA42" s="308"/>
      <c r="AB42" s="309"/>
      <c r="AC42" s="307"/>
      <c r="AD42" s="308"/>
      <c r="AE42" s="307"/>
      <c r="AF42" s="310"/>
      <c r="AG42" s="311"/>
      <c r="AH42" s="312"/>
      <c r="AI42" s="311"/>
      <c r="AJ42" s="313"/>
      <c r="AK42" s="313"/>
      <c r="AL42" s="313"/>
      <c r="AM42" s="314"/>
      <c r="AN42" s="315"/>
      <c r="AO42" s="316"/>
      <c r="AP42" s="317"/>
      <c r="AQ42" s="318"/>
      <c r="AR42" s="319"/>
      <c r="AS42" s="319"/>
      <c r="AT42" s="319"/>
      <c r="AU42" s="320"/>
      <c r="AV42" s="270"/>
    </row>
    <row r="43" spans="1:48" ht="13.5" customHeight="1" thickTop="1" thickBot="1" x14ac:dyDescent="0.25">
      <c r="A43" s="147">
        <v>41</v>
      </c>
      <c r="B43" s="292" t="s">
        <v>597</v>
      </c>
      <c r="C43" s="293">
        <v>43110</v>
      </c>
      <c r="D43" s="293" t="s">
        <v>3612</v>
      </c>
      <c r="E43" s="294" t="s">
        <v>3613</v>
      </c>
      <c r="F43" s="295" t="s">
        <v>66</v>
      </c>
      <c r="G43" s="296" t="s">
        <v>75</v>
      </c>
      <c r="H43" s="297" t="s">
        <v>1989</v>
      </c>
      <c r="I43" s="299">
        <v>12000000</v>
      </c>
      <c r="J43" s="299">
        <v>12000000</v>
      </c>
      <c r="K43" s="300" t="s">
        <v>1990</v>
      </c>
      <c r="L43" s="292" t="s">
        <v>2470</v>
      </c>
      <c r="M43" s="302">
        <v>43110</v>
      </c>
      <c r="N43" s="302">
        <v>43200</v>
      </c>
      <c r="O43" s="302">
        <v>43200</v>
      </c>
      <c r="P43" s="301">
        <f t="shared" si="1"/>
        <v>90</v>
      </c>
      <c r="Q43" s="303">
        <f t="shared" si="2"/>
        <v>3</v>
      </c>
      <c r="R43" s="305" t="s">
        <v>3614</v>
      </c>
      <c r="S43" s="306"/>
      <c r="T43" s="307"/>
      <c r="U43" s="308"/>
      <c r="V43" s="309"/>
      <c r="W43" s="307"/>
      <c r="X43" s="308"/>
      <c r="Y43" s="309"/>
      <c r="Z43" s="307"/>
      <c r="AA43" s="308"/>
      <c r="AB43" s="309"/>
      <c r="AC43" s="307"/>
      <c r="AD43" s="308"/>
      <c r="AE43" s="307"/>
      <c r="AF43" s="310"/>
      <c r="AG43" s="311"/>
      <c r="AH43" s="312"/>
      <c r="AI43" s="311"/>
      <c r="AJ43" s="313"/>
      <c r="AK43" s="313"/>
      <c r="AL43" s="313"/>
      <c r="AM43" s="314"/>
      <c r="AN43" s="315"/>
      <c r="AO43" s="316"/>
      <c r="AP43" s="317"/>
      <c r="AQ43" s="318"/>
      <c r="AR43" s="319"/>
      <c r="AS43" s="319"/>
      <c r="AT43" s="319"/>
      <c r="AU43" s="320"/>
      <c r="AV43" s="270"/>
    </row>
    <row r="44" spans="1:48" ht="13.5" customHeight="1" thickTop="1" thickBot="1" x14ac:dyDescent="0.25">
      <c r="A44" s="147">
        <v>42</v>
      </c>
      <c r="B44" s="292" t="s">
        <v>175</v>
      </c>
      <c r="C44" s="304">
        <v>43110</v>
      </c>
      <c r="D44" s="304" t="s">
        <v>3615</v>
      </c>
      <c r="E44" s="294" t="s">
        <v>3616</v>
      </c>
      <c r="F44" s="295" t="s">
        <v>66</v>
      </c>
      <c r="G44" s="296" t="s">
        <v>75</v>
      </c>
      <c r="H44" s="297" t="s">
        <v>1989</v>
      </c>
      <c r="I44" s="298">
        <v>86100000</v>
      </c>
      <c r="J44" s="299">
        <v>86100000</v>
      </c>
      <c r="K44" s="300" t="s">
        <v>1990</v>
      </c>
      <c r="L44" s="292" t="s">
        <v>3617</v>
      </c>
      <c r="M44" s="339">
        <v>43110</v>
      </c>
      <c r="N44" s="339">
        <v>43312</v>
      </c>
      <c r="O44" s="339">
        <v>43312</v>
      </c>
      <c r="P44" s="301">
        <f t="shared" si="1"/>
        <v>202</v>
      </c>
      <c r="Q44" s="303">
        <f t="shared" si="2"/>
        <v>6.7333333333333334</v>
      </c>
      <c r="R44" s="305" t="s">
        <v>3618</v>
      </c>
      <c r="S44" s="340"/>
      <c r="T44" s="311"/>
      <c r="U44" s="308"/>
      <c r="V44" s="341"/>
      <c r="W44" s="311"/>
      <c r="X44" s="308"/>
      <c r="Y44" s="341"/>
      <c r="Z44" s="311"/>
      <c r="AA44" s="308"/>
      <c r="AB44" s="341"/>
      <c r="AC44" s="311"/>
      <c r="AD44" s="308"/>
      <c r="AE44" s="307"/>
      <c r="AF44" s="310"/>
      <c r="AG44" s="311"/>
      <c r="AH44" s="312"/>
      <c r="AI44" s="311"/>
      <c r="AJ44" s="313"/>
      <c r="AK44" s="313"/>
      <c r="AL44" s="313"/>
      <c r="AM44" s="292"/>
      <c r="AN44" s="292"/>
      <c r="AO44" s="316"/>
      <c r="AP44" s="336"/>
      <c r="AQ44" s="342"/>
      <c r="AR44" s="343"/>
      <c r="AS44" s="343"/>
      <c r="AT44" s="343"/>
      <c r="AU44" s="292"/>
      <c r="AV44" s="270"/>
    </row>
    <row r="45" spans="1:48" ht="13.5" customHeight="1" thickTop="1" thickBot="1" x14ac:dyDescent="0.25">
      <c r="A45" s="147">
        <v>43</v>
      </c>
      <c r="B45" s="292" t="s">
        <v>175</v>
      </c>
      <c r="C45" s="293">
        <v>43110</v>
      </c>
      <c r="D45" s="293" t="s">
        <v>3619</v>
      </c>
      <c r="E45" s="294" t="s">
        <v>3620</v>
      </c>
      <c r="F45" s="295" t="s">
        <v>66</v>
      </c>
      <c r="G45" s="296" t="s">
        <v>75</v>
      </c>
      <c r="H45" s="297" t="s">
        <v>1989</v>
      </c>
      <c r="I45" s="299">
        <v>86100000</v>
      </c>
      <c r="J45" s="299">
        <v>86100000</v>
      </c>
      <c r="K45" s="300" t="s">
        <v>1990</v>
      </c>
      <c r="L45" s="292" t="s">
        <v>3327</v>
      </c>
      <c r="M45" s="302">
        <v>43110</v>
      </c>
      <c r="N45" s="302">
        <v>43312</v>
      </c>
      <c r="O45" s="302">
        <v>43312</v>
      </c>
      <c r="P45" s="301">
        <f t="shared" si="1"/>
        <v>202</v>
      </c>
      <c r="Q45" s="303">
        <f t="shared" si="2"/>
        <v>6.7333333333333334</v>
      </c>
      <c r="R45" s="305" t="s">
        <v>3621</v>
      </c>
      <c r="S45" s="306"/>
      <c r="T45" s="307"/>
      <c r="U45" s="308"/>
      <c r="V45" s="309"/>
      <c r="W45" s="307"/>
      <c r="X45" s="308"/>
      <c r="Y45" s="309"/>
      <c r="Z45" s="307"/>
      <c r="AA45" s="308"/>
      <c r="AB45" s="309"/>
      <c r="AC45" s="307"/>
      <c r="AD45" s="308"/>
      <c r="AE45" s="307"/>
      <c r="AF45" s="310"/>
      <c r="AG45" s="311"/>
      <c r="AH45" s="312"/>
      <c r="AI45" s="311"/>
      <c r="AJ45" s="313"/>
      <c r="AK45" s="313"/>
      <c r="AL45" s="313"/>
      <c r="AM45" s="314"/>
      <c r="AN45" s="315"/>
      <c r="AO45" s="316"/>
      <c r="AP45" s="317"/>
      <c r="AQ45" s="318"/>
      <c r="AR45" s="319"/>
      <c r="AS45" s="319"/>
      <c r="AT45" s="319"/>
      <c r="AU45" s="320"/>
      <c r="AV45" s="270"/>
    </row>
    <row r="46" spans="1:48" ht="13.5" customHeight="1" thickTop="1" thickBot="1" x14ac:dyDescent="0.25">
      <c r="A46" s="147">
        <v>44</v>
      </c>
      <c r="B46" s="292" t="s">
        <v>146</v>
      </c>
      <c r="C46" s="293">
        <v>43110</v>
      </c>
      <c r="D46" s="293" t="s">
        <v>3622</v>
      </c>
      <c r="E46" s="294" t="s">
        <v>3623</v>
      </c>
      <c r="F46" s="295" t="s">
        <v>66</v>
      </c>
      <c r="G46" s="296" t="s">
        <v>3486</v>
      </c>
      <c r="H46" s="297" t="s">
        <v>1989</v>
      </c>
      <c r="I46" s="299">
        <v>16100000</v>
      </c>
      <c r="J46" s="299">
        <v>16100000</v>
      </c>
      <c r="K46" s="300" t="s">
        <v>1990</v>
      </c>
      <c r="L46" s="292" t="s">
        <v>3624</v>
      </c>
      <c r="M46" s="302">
        <v>43110</v>
      </c>
      <c r="N46" s="302">
        <v>43312</v>
      </c>
      <c r="O46" s="302">
        <v>43312</v>
      </c>
      <c r="P46" s="301">
        <f t="shared" si="1"/>
        <v>202</v>
      </c>
      <c r="Q46" s="303">
        <f t="shared" si="2"/>
        <v>6.7333333333333334</v>
      </c>
      <c r="R46" s="305" t="s">
        <v>3625</v>
      </c>
      <c r="S46" s="306"/>
      <c r="T46" s="307"/>
      <c r="U46" s="308"/>
      <c r="V46" s="309"/>
      <c r="W46" s="307"/>
      <c r="X46" s="308"/>
      <c r="Y46" s="309"/>
      <c r="Z46" s="307"/>
      <c r="AA46" s="308"/>
      <c r="AB46" s="309"/>
      <c r="AC46" s="307"/>
      <c r="AD46" s="308"/>
      <c r="AE46" s="307"/>
      <c r="AF46" s="310"/>
      <c r="AG46" s="311"/>
      <c r="AH46" s="312"/>
      <c r="AI46" s="311"/>
      <c r="AJ46" s="313"/>
      <c r="AK46" s="313"/>
      <c r="AL46" s="313"/>
      <c r="AM46" s="314"/>
      <c r="AN46" s="315"/>
      <c r="AO46" s="316"/>
      <c r="AP46" s="317"/>
      <c r="AQ46" s="318"/>
      <c r="AR46" s="319"/>
      <c r="AS46" s="319"/>
      <c r="AT46" s="319"/>
      <c r="AU46" s="320"/>
      <c r="AV46" s="270"/>
    </row>
    <row r="47" spans="1:48" ht="13.5" customHeight="1" thickTop="1" thickBot="1" x14ac:dyDescent="0.25">
      <c r="A47" s="147">
        <v>45</v>
      </c>
      <c r="B47" s="292" t="s">
        <v>2000</v>
      </c>
      <c r="C47" s="293">
        <v>43110</v>
      </c>
      <c r="D47" s="293" t="s">
        <v>3626</v>
      </c>
      <c r="E47" s="294" t="s">
        <v>3627</v>
      </c>
      <c r="F47" s="295" t="s">
        <v>66</v>
      </c>
      <c r="G47" s="296" t="s">
        <v>3486</v>
      </c>
      <c r="H47" s="297" t="s">
        <v>1989</v>
      </c>
      <c r="I47" s="299">
        <v>20100000</v>
      </c>
      <c r="J47" s="299">
        <v>20100000</v>
      </c>
      <c r="K47" s="300" t="s">
        <v>1990</v>
      </c>
      <c r="L47" s="292" t="s">
        <v>3628</v>
      </c>
      <c r="M47" s="302">
        <v>43110</v>
      </c>
      <c r="N47" s="302">
        <v>43281</v>
      </c>
      <c r="O47" s="302">
        <v>43281</v>
      </c>
      <c r="P47" s="301">
        <f t="shared" si="1"/>
        <v>171</v>
      </c>
      <c r="Q47" s="303">
        <f t="shared" si="2"/>
        <v>5.7</v>
      </c>
      <c r="R47" s="305" t="s">
        <v>3629</v>
      </c>
      <c r="S47" s="306"/>
      <c r="T47" s="307"/>
      <c r="U47" s="308"/>
      <c r="V47" s="309"/>
      <c r="W47" s="307"/>
      <c r="X47" s="308"/>
      <c r="Y47" s="309"/>
      <c r="Z47" s="307"/>
      <c r="AA47" s="308"/>
      <c r="AB47" s="309"/>
      <c r="AC47" s="307"/>
      <c r="AD47" s="308"/>
      <c r="AE47" s="307"/>
      <c r="AF47" s="310"/>
      <c r="AG47" s="311"/>
      <c r="AH47" s="312"/>
      <c r="AI47" s="311"/>
      <c r="AJ47" s="313"/>
      <c r="AK47" s="313"/>
      <c r="AL47" s="313"/>
      <c r="AM47" s="314"/>
      <c r="AN47" s="315"/>
      <c r="AO47" s="316"/>
      <c r="AP47" s="317"/>
      <c r="AQ47" s="318"/>
      <c r="AR47" s="319"/>
      <c r="AS47" s="319"/>
      <c r="AT47" s="319"/>
      <c r="AU47" s="320"/>
      <c r="AV47" s="270"/>
    </row>
    <row r="48" spans="1:48" ht="13.5" customHeight="1" thickTop="1" thickBot="1" x14ac:dyDescent="0.25">
      <c r="A48" s="147">
        <v>46</v>
      </c>
      <c r="B48" s="292" t="s">
        <v>597</v>
      </c>
      <c r="C48" s="293">
        <v>43110</v>
      </c>
      <c r="D48" s="293" t="s">
        <v>3630</v>
      </c>
      <c r="E48" s="294" t="s">
        <v>3631</v>
      </c>
      <c r="F48" s="295" t="s">
        <v>66</v>
      </c>
      <c r="G48" s="296" t="s">
        <v>3486</v>
      </c>
      <c r="H48" s="297" t="s">
        <v>1989</v>
      </c>
      <c r="I48" s="299">
        <v>21497080</v>
      </c>
      <c r="J48" s="299">
        <v>21497080</v>
      </c>
      <c r="K48" s="300" t="s">
        <v>1990</v>
      </c>
      <c r="L48" s="292" t="s">
        <v>2084</v>
      </c>
      <c r="M48" s="302">
        <v>43110</v>
      </c>
      <c r="N48" s="302">
        <v>43305</v>
      </c>
      <c r="O48" s="302">
        <v>43305</v>
      </c>
      <c r="P48" s="301">
        <f t="shared" si="1"/>
        <v>195</v>
      </c>
      <c r="Q48" s="303">
        <f t="shared" si="2"/>
        <v>6.5</v>
      </c>
      <c r="R48" s="305" t="s">
        <v>3632</v>
      </c>
      <c r="S48" s="306"/>
      <c r="T48" s="307"/>
      <c r="U48" s="308"/>
      <c r="V48" s="309"/>
      <c r="W48" s="307"/>
      <c r="X48" s="308"/>
      <c r="Y48" s="309"/>
      <c r="Z48" s="307"/>
      <c r="AA48" s="308"/>
      <c r="AB48" s="309"/>
      <c r="AC48" s="307"/>
      <c r="AD48" s="308"/>
      <c r="AE48" s="307"/>
      <c r="AF48" s="310"/>
      <c r="AG48" s="311"/>
      <c r="AH48" s="312"/>
      <c r="AI48" s="311"/>
      <c r="AJ48" s="313"/>
      <c r="AK48" s="313"/>
      <c r="AL48" s="313"/>
      <c r="AM48" s="314"/>
      <c r="AN48" s="315"/>
      <c r="AO48" s="316"/>
      <c r="AP48" s="317"/>
      <c r="AQ48" s="318"/>
      <c r="AR48" s="319"/>
      <c r="AS48" s="319"/>
      <c r="AT48" s="319"/>
      <c r="AU48" s="320"/>
      <c r="AV48" s="270"/>
    </row>
    <row r="49" spans="1:48" ht="13.5" customHeight="1" thickTop="1" thickBot="1" x14ac:dyDescent="0.25">
      <c r="A49" s="147">
        <v>47</v>
      </c>
      <c r="B49" s="292" t="s">
        <v>2000</v>
      </c>
      <c r="C49" s="293">
        <v>43110</v>
      </c>
      <c r="D49" s="293" t="s">
        <v>3633</v>
      </c>
      <c r="E49" s="294" t="s">
        <v>3634</v>
      </c>
      <c r="F49" s="295" t="s">
        <v>66</v>
      </c>
      <c r="G49" s="296" t="s">
        <v>75</v>
      </c>
      <c r="H49" s="297" t="s">
        <v>1989</v>
      </c>
      <c r="I49" s="299">
        <v>27000000</v>
      </c>
      <c r="J49" s="299">
        <v>27000000</v>
      </c>
      <c r="K49" s="300" t="s">
        <v>1990</v>
      </c>
      <c r="L49" s="292" t="s">
        <v>3635</v>
      </c>
      <c r="M49" s="302">
        <v>43110</v>
      </c>
      <c r="N49" s="302" t="s">
        <v>3636</v>
      </c>
      <c r="O49" s="302">
        <v>43281</v>
      </c>
      <c r="P49" s="301">
        <f t="shared" si="1"/>
        <v>171</v>
      </c>
      <c r="Q49" s="303">
        <f t="shared" si="2"/>
        <v>5.7</v>
      </c>
      <c r="R49" s="305" t="s">
        <v>3637</v>
      </c>
      <c r="S49" s="306"/>
      <c r="T49" s="307"/>
      <c r="U49" s="308"/>
      <c r="V49" s="309"/>
      <c r="W49" s="307"/>
      <c r="X49" s="308"/>
      <c r="Y49" s="309"/>
      <c r="Z49" s="307"/>
      <c r="AA49" s="308"/>
      <c r="AB49" s="309"/>
      <c r="AC49" s="307"/>
      <c r="AD49" s="308"/>
      <c r="AE49" s="307"/>
      <c r="AF49" s="310"/>
      <c r="AG49" s="311"/>
      <c r="AH49" s="312"/>
      <c r="AI49" s="311"/>
      <c r="AJ49" s="313"/>
      <c r="AK49" s="313"/>
      <c r="AL49" s="313"/>
      <c r="AM49" s="314"/>
      <c r="AN49" s="315"/>
      <c r="AO49" s="316"/>
      <c r="AP49" s="317"/>
      <c r="AQ49" s="318"/>
      <c r="AR49" s="319"/>
      <c r="AS49" s="319"/>
      <c r="AT49" s="319"/>
      <c r="AU49" s="320"/>
      <c r="AV49" s="270"/>
    </row>
    <row r="50" spans="1:48" ht="13.5" customHeight="1" thickTop="1" thickBot="1" x14ac:dyDescent="0.25">
      <c r="A50" s="147">
        <v>48</v>
      </c>
      <c r="B50" s="292" t="s">
        <v>2223</v>
      </c>
      <c r="C50" s="293">
        <v>43110</v>
      </c>
      <c r="D50" s="293" t="s">
        <v>3638</v>
      </c>
      <c r="E50" s="294" t="s">
        <v>3639</v>
      </c>
      <c r="F50" s="295" t="s">
        <v>66</v>
      </c>
      <c r="G50" s="296" t="s">
        <v>75</v>
      </c>
      <c r="H50" s="297" t="s">
        <v>1989</v>
      </c>
      <c r="I50" s="299">
        <v>52000000</v>
      </c>
      <c r="J50" s="299">
        <v>52000000</v>
      </c>
      <c r="K50" s="300" t="s">
        <v>1990</v>
      </c>
      <c r="L50" s="292" t="s">
        <v>3136</v>
      </c>
      <c r="M50" s="302">
        <v>43110</v>
      </c>
      <c r="N50" s="302">
        <v>43305</v>
      </c>
      <c r="O50" s="302">
        <v>43305</v>
      </c>
      <c r="P50" s="301">
        <f t="shared" si="1"/>
        <v>195</v>
      </c>
      <c r="Q50" s="303">
        <f t="shared" si="2"/>
        <v>6.5</v>
      </c>
      <c r="R50" s="305" t="s">
        <v>3640</v>
      </c>
      <c r="S50" s="306"/>
      <c r="T50" s="307"/>
      <c r="U50" s="308"/>
      <c r="V50" s="309"/>
      <c r="W50" s="307"/>
      <c r="X50" s="308"/>
      <c r="Y50" s="309"/>
      <c r="Z50" s="307"/>
      <c r="AA50" s="308"/>
      <c r="AB50" s="309"/>
      <c r="AC50" s="307"/>
      <c r="AD50" s="308"/>
      <c r="AE50" s="307"/>
      <c r="AF50" s="310"/>
      <c r="AG50" s="311"/>
      <c r="AH50" s="312"/>
      <c r="AI50" s="311"/>
      <c r="AJ50" s="313"/>
      <c r="AK50" s="313"/>
      <c r="AL50" s="313"/>
      <c r="AM50" s="314"/>
      <c r="AN50" s="315"/>
      <c r="AO50" s="316"/>
      <c r="AP50" s="317"/>
      <c r="AQ50" s="318"/>
      <c r="AR50" s="319"/>
      <c r="AS50" s="319"/>
      <c r="AT50" s="319"/>
      <c r="AU50" s="320"/>
      <c r="AV50" s="270"/>
    </row>
    <row r="51" spans="1:48" ht="13.5" customHeight="1" thickTop="1" thickBot="1" x14ac:dyDescent="0.25">
      <c r="A51" s="147">
        <v>49</v>
      </c>
      <c r="B51" s="292" t="s">
        <v>2230</v>
      </c>
      <c r="C51" s="293">
        <v>43110</v>
      </c>
      <c r="D51" s="293" t="s">
        <v>3641</v>
      </c>
      <c r="E51" s="294" t="s">
        <v>3642</v>
      </c>
      <c r="F51" s="295" t="s">
        <v>66</v>
      </c>
      <c r="G51" s="296" t="s">
        <v>3486</v>
      </c>
      <c r="H51" s="297" t="s">
        <v>1989</v>
      </c>
      <c r="I51" s="299">
        <v>3715462</v>
      </c>
      <c r="J51" s="299">
        <v>3715462</v>
      </c>
      <c r="K51" s="300" t="s">
        <v>1990</v>
      </c>
      <c r="L51" s="292" t="s">
        <v>1868</v>
      </c>
      <c r="M51" s="302">
        <v>43110</v>
      </c>
      <c r="N51" s="302">
        <v>43170</v>
      </c>
      <c r="O51" s="302">
        <v>43170</v>
      </c>
      <c r="P51" s="301">
        <f t="shared" si="1"/>
        <v>60</v>
      </c>
      <c r="Q51" s="303">
        <f t="shared" si="2"/>
        <v>2</v>
      </c>
      <c r="R51" s="305" t="s">
        <v>3643</v>
      </c>
      <c r="S51" s="306"/>
      <c r="T51" s="307"/>
      <c r="U51" s="308"/>
      <c r="V51" s="309"/>
      <c r="W51" s="307"/>
      <c r="X51" s="308"/>
      <c r="Y51" s="309"/>
      <c r="Z51" s="307"/>
      <c r="AA51" s="308"/>
      <c r="AB51" s="309"/>
      <c r="AC51" s="307"/>
      <c r="AD51" s="308"/>
      <c r="AE51" s="307"/>
      <c r="AF51" s="310"/>
      <c r="AG51" s="311"/>
      <c r="AH51" s="312"/>
      <c r="AI51" s="311"/>
      <c r="AJ51" s="313"/>
      <c r="AK51" s="313"/>
      <c r="AL51" s="313"/>
      <c r="AM51" s="314"/>
      <c r="AN51" s="315"/>
      <c r="AO51" s="316"/>
      <c r="AP51" s="317"/>
      <c r="AQ51" s="318"/>
      <c r="AR51" s="319"/>
      <c r="AS51" s="319"/>
      <c r="AT51" s="319"/>
      <c r="AU51" s="320"/>
      <c r="AV51" s="270"/>
    </row>
    <row r="52" spans="1:48" ht="13.5" customHeight="1" thickTop="1" thickBot="1" x14ac:dyDescent="0.25">
      <c r="A52" s="147">
        <v>50</v>
      </c>
      <c r="B52" s="292" t="s">
        <v>2230</v>
      </c>
      <c r="C52" s="293">
        <v>43110</v>
      </c>
      <c r="D52" s="293" t="s">
        <v>3644</v>
      </c>
      <c r="E52" s="294" t="s">
        <v>3645</v>
      </c>
      <c r="F52" s="295" t="s">
        <v>66</v>
      </c>
      <c r="G52" s="296" t="s">
        <v>3486</v>
      </c>
      <c r="H52" s="297" t="s">
        <v>1989</v>
      </c>
      <c r="I52" s="299">
        <v>3715462</v>
      </c>
      <c r="J52" s="299">
        <v>3715462</v>
      </c>
      <c r="K52" s="300" t="s">
        <v>1990</v>
      </c>
      <c r="L52" s="292" t="s">
        <v>3646</v>
      </c>
      <c r="M52" s="302">
        <v>43110</v>
      </c>
      <c r="N52" s="302">
        <v>43170</v>
      </c>
      <c r="O52" s="302">
        <v>43170</v>
      </c>
      <c r="P52" s="301">
        <f t="shared" si="1"/>
        <v>60</v>
      </c>
      <c r="Q52" s="303">
        <f t="shared" si="2"/>
        <v>2</v>
      </c>
      <c r="R52" s="305" t="s">
        <v>3647</v>
      </c>
      <c r="S52" s="306"/>
      <c r="T52" s="307"/>
      <c r="U52" s="308"/>
      <c r="V52" s="309"/>
      <c r="W52" s="307"/>
      <c r="X52" s="308"/>
      <c r="Y52" s="309"/>
      <c r="Z52" s="307"/>
      <c r="AA52" s="308"/>
      <c r="AB52" s="309"/>
      <c r="AC52" s="307"/>
      <c r="AD52" s="308"/>
      <c r="AE52" s="307"/>
      <c r="AF52" s="310"/>
      <c r="AG52" s="311"/>
      <c r="AH52" s="312"/>
      <c r="AI52" s="311"/>
      <c r="AJ52" s="313"/>
      <c r="AK52" s="313"/>
      <c r="AL52" s="313"/>
      <c r="AM52" s="314"/>
      <c r="AN52" s="315"/>
      <c r="AO52" s="316"/>
      <c r="AP52" s="317"/>
      <c r="AQ52" s="318"/>
      <c r="AR52" s="319"/>
      <c r="AS52" s="319"/>
      <c r="AT52" s="319"/>
      <c r="AU52" s="320"/>
      <c r="AV52" s="270"/>
    </row>
    <row r="53" spans="1:48" ht="13.5" customHeight="1" thickTop="1" thickBot="1" x14ac:dyDescent="0.25">
      <c r="A53" s="147">
        <v>51</v>
      </c>
      <c r="B53" s="292" t="s">
        <v>3648</v>
      </c>
      <c r="C53" s="293">
        <v>43110</v>
      </c>
      <c r="D53" s="293" t="s">
        <v>3649</v>
      </c>
      <c r="E53" s="294" t="s">
        <v>3650</v>
      </c>
      <c r="F53" s="295" t="s">
        <v>66</v>
      </c>
      <c r="G53" s="296" t="s">
        <v>75</v>
      </c>
      <c r="H53" s="297" t="s">
        <v>1989</v>
      </c>
      <c r="I53" s="299">
        <v>23763984</v>
      </c>
      <c r="J53" s="299">
        <v>23763984</v>
      </c>
      <c r="K53" s="300" t="s">
        <v>1990</v>
      </c>
      <c r="L53" s="292" t="s">
        <v>3651</v>
      </c>
      <c r="M53" s="302">
        <v>43110</v>
      </c>
      <c r="N53" s="302">
        <v>43290</v>
      </c>
      <c r="O53" s="302">
        <v>43290</v>
      </c>
      <c r="P53" s="301">
        <f t="shared" si="1"/>
        <v>180</v>
      </c>
      <c r="Q53" s="303">
        <f t="shared" si="2"/>
        <v>6</v>
      </c>
      <c r="R53" s="305" t="s">
        <v>3652</v>
      </c>
      <c r="S53" s="306"/>
      <c r="T53" s="307"/>
      <c r="U53" s="308"/>
      <c r="V53" s="309"/>
      <c r="W53" s="307"/>
      <c r="X53" s="308"/>
      <c r="Y53" s="309"/>
      <c r="Z53" s="307"/>
      <c r="AA53" s="308"/>
      <c r="AB53" s="309"/>
      <c r="AC53" s="307"/>
      <c r="AD53" s="308"/>
      <c r="AE53" s="307"/>
      <c r="AF53" s="310"/>
      <c r="AG53" s="311"/>
      <c r="AH53" s="312"/>
      <c r="AI53" s="311"/>
      <c r="AJ53" s="313"/>
      <c r="AK53" s="313"/>
      <c r="AL53" s="313"/>
      <c r="AM53" s="314"/>
      <c r="AN53" s="315"/>
      <c r="AO53" s="316"/>
      <c r="AP53" s="317"/>
      <c r="AQ53" s="318"/>
      <c r="AR53" s="319"/>
      <c r="AS53" s="319"/>
      <c r="AT53" s="319"/>
      <c r="AU53" s="320"/>
      <c r="AV53" s="270"/>
    </row>
    <row r="54" spans="1:48" ht="13.5" customHeight="1" thickTop="1" thickBot="1" x14ac:dyDescent="0.25">
      <c r="A54" s="147">
        <v>52</v>
      </c>
      <c r="B54" s="292" t="s">
        <v>2230</v>
      </c>
      <c r="C54" s="293">
        <v>43110</v>
      </c>
      <c r="D54" s="293" t="s">
        <v>3653</v>
      </c>
      <c r="E54" s="294" t="s">
        <v>3654</v>
      </c>
      <c r="F54" s="295" t="s">
        <v>66</v>
      </c>
      <c r="G54" s="296" t="s">
        <v>3486</v>
      </c>
      <c r="H54" s="297" t="s">
        <v>1989</v>
      </c>
      <c r="I54" s="299">
        <v>9228972</v>
      </c>
      <c r="J54" s="299">
        <v>9228972</v>
      </c>
      <c r="K54" s="300" t="s">
        <v>1990</v>
      </c>
      <c r="L54" s="292" t="s">
        <v>3655</v>
      </c>
      <c r="M54" s="302">
        <v>43110</v>
      </c>
      <c r="N54" s="302">
        <v>43230</v>
      </c>
      <c r="O54" s="302">
        <v>43230</v>
      </c>
      <c r="P54" s="301">
        <f t="shared" si="1"/>
        <v>120</v>
      </c>
      <c r="Q54" s="303">
        <f t="shared" si="2"/>
        <v>4</v>
      </c>
      <c r="R54" s="305" t="s">
        <v>3656</v>
      </c>
      <c r="S54" s="306"/>
      <c r="T54" s="307"/>
      <c r="U54" s="308"/>
      <c r="V54" s="309"/>
      <c r="W54" s="307"/>
      <c r="X54" s="308"/>
      <c r="Y54" s="309"/>
      <c r="Z54" s="307"/>
      <c r="AA54" s="308"/>
      <c r="AB54" s="309"/>
      <c r="AC54" s="307"/>
      <c r="AD54" s="308"/>
      <c r="AE54" s="307"/>
      <c r="AF54" s="310"/>
      <c r="AG54" s="311"/>
      <c r="AH54" s="312"/>
      <c r="AI54" s="311"/>
      <c r="AJ54" s="313"/>
      <c r="AK54" s="313"/>
      <c r="AL54" s="313"/>
      <c r="AM54" s="314"/>
      <c r="AN54" s="315"/>
      <c r="AO54" s="316"/>
      <c r="AP54" s="317"/>
      <c r="AQ54" s="318"/>
      <c r="AR54" s="319"/>
      <c r="AS54" s="319"/>
      <c r="AT54" s="319"/>
      <c r="AU54" s="320"/>
      <c r="AV54" s="270"/>
    </row>
    <row r="55" spans="1:48" ht="13.5" customHeight="1" thickTop="1" thickBot="1" x14ac:dyDescent="0.25">
      <c r="A55" s="147">
        <v>53</v>
      </c>
      <c r="B55" s="292" t="s">
        <v>597</v>
      </c>
      <c r="C55" s="293">
        <v>43110</v>
      </c>
      <c r="D55" s="293" t="s">
        <v>3657</v>
      </c>
      <c r="E55" s="294" t="s">
        <v>3658</v>
      </c>
      <c r="F55" s="295" t="s">
        <v>66</v>
      </c>
      <c r="G55" s="296" t="s">
        <v>75</v>
      </c>
      <c r="H55" s="297" t="s">
        <v>1989</v>
      </c>
      <c r="I55" s="299">
        <v>20000000</v>
      </c>
      <c r="J55" s="299">
        <v>20000000</v>
      </c>
      <c r="K55" s="300" t="s">
        <v>1990</v>
      </c>
      <c r="L55" s="292" t="s">
        <v>2433</v>
      </c>
      <c r="M55" s="302">
        <v>43110</v>
      </c>
      <c r="N55" s="302">
        <v>43260</v>
      </c>
      <c r="O55" s="302">
        <v>43260</v>
      </c>
      <c r="P55" s="301">
        <f t="shared" si="1"/>
        <v>150</v>
      </c>
      <c r="Q55" s="303">
        <f t="shared" si="2"/>
        <v>5</v>
      </c>
      <c r="R55" s="305" t="s">
        <v>3659</v>
      </c>
      <c r="S55" s="306"/>
      <c r="T55" s="307"/>
      <c r="U55" s="308"/>
      <c r="V55" s="309"/>
      <c r="W55" s="307"/>
      <c r="X55" s="308"/>
      <c r="Y55" s="309"/>
      <c r="Z55" s="307"/>
      <c r="AA55" s="308"/>
      <c r="AB55" s="309"/>
      <c r="AC55" s="307"/>
      <c r="AD55" s="308"/>
      <c r="AE55" s="307"/>
      <c r="AF55" s="310"/>
      <c r="AG55" s="311"/>
      <c r="AH55" s="312"/>
      <c r="AI55" s="311"/>
      <c r="AJ55" s="313"/>
      <c r="AK55" s="313"/>
      <c r="AL55" s="313"/>
      <c r="AM55" s="314"/>
      <c r="AN55" s="315"/>
      <c r="AO55" s="316"/>
      <c r="AP55" s="317"/>
      <c r="AQ55" s="318"/>
      <c r="AR55" s="319"/>
      <c r="AS55" s="319"/>
      <c r="AT55" s="319"/>
      <c r="AU55" s="320"/>
      <c r="AV55" s="270"/>
    </row>
    <row r="56" spans="1:48" ht="13.5" customHeight="1" thickTop="1" thickBot="1" x14ac:dyDescent="0.25">
      <c r="A56" s="147">
        <v>54</v>
      </c>
      <c r="B56" s="292" t="s">
        <v>2000</v>
      </c>
      <c r="C56" s="293">
        <v>43110</v>
      </c>
      <c r="D56" s="293" t="s">
        <v>3660</v>
      </c>
      <c r="E56" s="294" t="s">
        <v>3661</v>
      </c>
      <c r="F56" s="295" t="s">
        <v>66</v>
      </c>
      <c r="G56" s="296" t="s">
        <v>75</v>
      </c>
      <c r="H56" s="297" t="s">
        <v>1989</v>
      </c>
      <c r="I56" s="299">
        <v>28800000</v>
      </c>
      <c r="J56" s="299">
        <v>28800000</v>
      </c>
      <c r="K56" s="300" t="s">
        <v>1990</v>
      </c>
      <c r="L56" s="292" t="s">
        <v>2134</v>
      </c>
      <c r="M56" s="302">
        <v>43110</v>
      </c>
      <c r="N56" s="302">
        <v>43290</v>
      </c>
      <c r="O56" s="302">
        <v>43290</v>
      </c>
      <c r="P56" s="301">
        <f t="shared" si="1"/>
        <v>180</v>
      </c>
      <c r="Q56" s="303">
        <f t="shared" si="2"/>
        <v>6</v>
      </c>
      <c r="R56" s="305" t="s">
        <v>3662</v>
      </c>
      <c r="S56" s="306"/>
      <c r="T56" s="307"/>
      <c r="U56" s="308"/>
      <c r="V56" s="309"/>
      <c r="W56" s="307"/>
      <c r="X56" s="308"/>
      <c r="Y56" s="309"/>
      <c r="Z56" s="307"/>
      <c r="AA56" s="308"/>
      <c r="AB56" s="309"/>
      <c r="AC56" s="307"/>
      <c r="AD56" s="308"/>
      <c r="AE56" s="307"/>
      <c r="AF56" s="310"/>
      <c r="AG56" s="311"/>
      <c r="AH56" s="312"/>
      <c r="AI56" s="311"/>
      <c r="AJ56" s="313"/>
      <c r="AK56" s="313"/>
      <c r="AL56" s="313"/>
      <c r="AM56" s="314"/>
      <c r="AN56" s="315"/>
      <c r="AO56" s="316"/>
      <c r="AP56" s="317"/>
      <c r="AQ56" s="318"/>
      <c r="AR56" s="319"/>
      <c r="AS56" s="319"/>
      <c r="AT56" s="319"/>
      <c r="AU56" s="320"/>
      <c r="AV56" s="270"/>
    </row>
    <row r="57" spans="1:48" ht="13.5" customHeight="1" thickTop="1" thickBot="1" x14ac:dyDescent="0.25">
      <c r="A57" s="147">
        <v>55</v>
      </c>
      <c r="B57" s="292" t="s">
        <v>597</v>
      </c>
      <c r="C57" s="293">
        <v>43110</v>
      </c>
      <c r="D57" s="293" t="s">
        <v>3663</v>
      </c>
      <c r="E57" s="294" t="s">
        <v>3664</v>
      </c>
      <c r="F57" s="295" t="s">
        <v>66</v>
      </c>
      <c r="G57" s="296" t="s">
        <v>75</v>
      </c>
      <c r="H57" s="297" t="s">
        <v>1989</v>
      </c>
      <c r="I57" s="299">
        <v>10500000</v>
      </c>
      <c r="J57" s="299">
        <v>10500000</v>
      </c>
      <c r="K57" s="300" t="s">
        <v>1990</v>
      </c>
      <c r="L57" s="292" t="s">
        <v>3281</v>
      </c>
      <c r="M57" s="302">
        <v>43110</v>
      </c>
      <c r="N57" s="302">
        <v>43200</v>
      </c>
      <c r="O57" s="302">
        <v>43200</v>
      </c>
      <c r="P57" s="301">
        <f t="shared" si="1"/>
        <v>90</v>
      </c>
      <c r="Q57" s="303">
        <f t="shared" si="2"/>
        <v>3</v>
      </c>
      <c r="R57" s="305" t="s">
        <v>3665</v>
      </c>
      <c r="S57" s="306"/>
      <c r="T57" s="307"/>
      <c r="U57" s="308"/>
      <c r="V57" s="309"/>
      <c r="W57" s="307"/>
      <c r="X57" s="308"/>
      <c r="Y57" s="309"/>
      <c r="Z57" s="307"/>
      <c r="AA57" s="308"/>
      <c r="AB57" s="309"/>
      <c r="AC57" s="307"/>
      <c r="AD57" s="308"/>
      <c r="AE57" s="307"/>
      <c r="AF57" s="310"/>
      <c r="AG57" s="311"/>
      <c r="AH57" s="312"/>
      <c r="AI57" s="311"/>
      <c r="AJ57" s="313"/>
      <c r="AK57" s="313"/>
      <c r="AL57" s="313"/>
      <c r="AM57" s="314"/>
      <c r="AN57" s="315"/>
      <c r="AO57" s="316"/>
      <c r="AP57" s="317"/>
      <c r="AQ57" s="318"/>
      <c r="AR57" s="319"/>
      <c r="AS57" s="319"/>
      <c r="AT57" s="319"/>
      <c r="AU57" s="320"/>
      <c r="AV57" s="270"/>
    </row>
    <row r="58" spans="1:48" ht="13.5" customHeight="1" thickTop="1" thickBot="1" x14ac:dyDescent="0.25">
      <c r="A58" s="147">
        <v>56</v>
      </c>
      <c r="B58" s="292" t="s">
        <v>2000</v>
      </c>
      <c r="C58" s="293">
        <v>43110</v>
      </c>
      <c r="D58" s="293" t="s">
        <v>3666</v>
      </c>
      <c r="E58" s="294" t="s">
        <v>3667</v>
      </c>
      <c r="F58" s="295" t="s">
        <v>66</v>
      </c>
      <c r="G58" s="296" t="s">
        <v>75</v>
      </c>
      <c r="H58" s="297" t="s">
        <v>1989</v>
      </c>
      <c r="I58" s="299">
        <v>30000000</v>
      </c>
      <c r="J58" s="299">
        <v>30000000</v>
      </c>
      <c r="K58" s="300" t="s">
        <v>1990</v>
      </c>
      <c r="L58" s="292" t="s">
        <v>3668</v>
      </c>
      <c r="M58" s="302">
        <v>43110</v>
      </c>
      <c r="N58" s="302">
        <v>43290</v>
      </c>
      <c r="O58" s="302">
        <v>43290</v>
      </c>
      <c r="P58" s="301">
        <f t="shared" si="1"/>
        <v>180</v>
      </c>
      <c r="Q58" s="303">
        <f t="shared" si="2"/>
        <v>6</v>
      </c>
      <c r="R58" s="305" t="s">
        <v>3669</v>
      </c>
      <c r="S58" s="306"/>
      <c r="T58" s="307"/>
      <c r="U58" s="308"/>
      <c r="V58" s="309"/>
      <c r="W58" s="307"/>
      <c r="X58" s="308"/>
      <c r="Y58" s="309"/>
      <c r="Z58" s="307"/>
      <c r="AA58" s="308"/>
      <c r="AB58" s="309"/>
      <c r="AC58" s="307"/>
      <c r="AD58" s="308"/>
      <c r="AE58" s="307"/>
      <c r="AF58" s="310"/>
      <c r="AG58" s="311"/>
      <c r="AH58" s="312"/>
      <c r="AI58" s="311"/>
      <c r="AJ58" s="313"/>
      <c r="AK58" s="313"/>
      <c r="AL58" s="313"/>
      <c r="AM58" s="314"/>
      <c r="AN58" s="315"/>
      <c r="AO58" s="316"/>
      <c r="AP58" s="317"/>
      <c r="AQ58" s="318"/>
      <c r="AR58" s="319"/>
      <c r="AS58" s="319"/>
      <c r="AT58" s="319"/>
      <c r="AU58" s="320"/>
      <c r="AV58" s="270"/>
    </row>
    <row r="59" spans="1:48" ht="13.5" customHeight="1" thickTop="1" thickBot="1" x14ac:dyDescent="0.25">
      <c r="A59" s="147">
        <v>57</v>
      </c>
      <c r="B59" s="292" t="s">
        <v>597</v>
      </c>
      <c r="C59" s="293">
        <v>43110</v>
      </c>
      <c r="D59" s="293" t="s">
        <v>3670</v>
      </c>
      <c r="E59" s="294" t="s">
        <v>3671</v>
      </c>
      <c r="F59" s="295" t="s">
        <v>66</v>
      </c>
      <c r="G59" s="296" t="s">
        <v>75</v>
      </c>
      <c r="H59" s="297" t="s">
        <v>1989</v>
      </c>
      <c r="I59" s="299">
        <v>42250000</v>
      </c>
      <c r="J59" s="299">
        <v>42250000</v>
      </c>
      <c r="K59" s="300" t="s">
        <v>1990</v>
      </c>
      <c r="L59" s="292" t="s">
        <v>3672</v>
      </c>
      <c r="M59" s="302">
        <v>43110</v>
      </c>
      <c r="N59" s="302">
        <v>43305</v>
      </c>
      <c r="O59" s="302">
        <v>43305</v>
      </c>
      <c r="P59" s="301">
        <f t="shared" si="1"/>
        <v>195</v>
      </c>
      <c r="Q59" s="303">
        <f t="shared" si="2"/>
        <v>6.5</v>
      </c>
      <c r="R59" s="305" t="s">
        <v>3673</v>
      </c>
      <c r="S59" s="306"/>
      <c r="T59" s="307"/>
      <c r="U59" s="308"/>
      <c r="V59" s="309"/>
      <c r="W59" s="307"/>
      <c r="X59" s="308"/>
      <c r="Y59" s="309"/>
      <c r="Z59" s="307"/>
      <c r="AA59" s="308"/>
      <c r="AB59" s="309"/>
      <c r="AC59" s="307"/>
      <c r="AD59" s="308"/>
      <c r="AE59" s="307"/>
      <c r="AF59" s="310"/>
      <c r="AG59" s="311"/>
      <c r="AH59" s="312"/>
      <c r="AI59" s="311"/>
      <c r="AJ59" s="313"/>
      <c r="AK59" s="313"/>
      <c r="AL59" s="313"/>
      <c r="AM59" s="314"/>
      <c r="AN59" s="315"/>
      <c r="AO59" s="316"/>
      <c r="AP59" s="317"/>
      <c r="AQ59" s="318"/>
      <c r="AR59" s="319"/>
      <c r="AS59" s="319"/>
      <c r="AT59" s="319"/>
      <c r="AU59" s="320"/>
      <c r="AV59" s="270"/>
    </row>
    <row r="60" spans="1:48" ht="13.5" customHeight="1" thickTop="1" thickBot="1" x14ac:dyDescent="0.25">
      <c r="A60" s="147">
        <v>58</v>
      </c>
      <c r="B60" s="292" t="s">
        <v>2230</v>
      </c>
      <c r="C60" s="293">
        <v>43111</v>
      </c>
      <c r="D60" s="293" t="s">
        <v>3674</v>
      </c>
      <c r="E60" s="294" t="s">
        <v>3675</v>
      </c>
      <c r="F60" s="295" t="s">
        <v>66</v>
      </c>
      <c r="G60" s="296" t="s">
        <v>75</v>
      </c>
      <c r="H60" s="297" t="s">
        <v>1989</v>
      </c>
      <c r="I60" s="299">
        <v>5573193</v>
      </c>
      <c r="J60" s="299">
        <v>5573193</v>
      </c>
      <c r="K60" s="300" t="s">
        <v>1990</v>
      </c>
      <c r="L60" s="292" t="s">
        <v>3676</v>
      </c>
      <c r="M60" s="302">
        <v>43111</v>
      </c>
      <c r="N60" s="302">
        <v>43201</v>
      </c>
      <c r="O60" s="302">
        <v>43201</v>
      </c>
      <c r="P60" s="301">
        <f t="shared" si="1"/>
        <v>90</v>
      </c>
      <c r="Q60" s="303">
        <f t="shared" si="2"/>
        <v>3</v>
      </c>
      <c r="R60" s="305" t="s">
        <v>3677</v>
      </c>
      <c r="S60" s="306"/>
      <c r="T60" s="307"/>
      <c r="U60" s="308"/>
      <c r="V60" s="309"/>
      <c r="W60" s="307"/>
      <c r="X60" s="308"/>
      <c r="Y60" s="309"/>
      <c r="Z60" s="307"/>
      <c r="AA60" s="308"/>
      <c r="AB60" s="309"/>
      <c r="AC60" s="307"/>
      <c r="AD60" s="308"/>
      <c r="AE60" s="307"/>
      <c r="AF60" s="310"/>
      <c r="AG60" s="311"/>
      <c r="AH60" s="312"/>
      <c r="AI60" s="311"/>
      <c r="AJ60" s="313"/>
      <c r="AK60" s="313"/>
      <c r="AL60" s="313"/>
      <c r="AM60" s="314"/>
      <c r="AN60" s="315"/>
      <c r="AO60" s="316"/>
      <c r="AP60" s="317"/>
      <c r="AQ60" s="318"/>
      <c r="AR60" s="319"/>
      <c r="AS60" s="319"/>
      <c r="AT60" s="319"/>
      <c r="AU60" s="320"/>
      <c r="AV60" s="270"/>
    </row>
    <row r="61" spans="1:48" ht="13.5" customHeight="1" thickTop="1" thickBot="1" x14ac:dyDescent="0.25">
      <c r="A61" s="147">
        <v>59</v>
      </c>
      <c r="B61" s="292" t="s">
        <v>2160</v>
      </c>
      <c r="C61" s="293">
        <v>43112</v>
      </c>
      <c r="D61" s="293" t="s">
        <v>3678</v>
      </c>
      <c r="E61" s="294" t="s">
        <v>3679</v>
      </c>
      <c r="F61" s="295" t="s">
        <v>66</v>
      </c>
      <c r="G61" s="296" t="s">
        <v>3486</v>
      </c>
      <c r="H61" s="297" t="s">
        <v>1989</v>
      </c>
      <c r="I61" s="299">
        <v>12500000</v>
      </c>
      <c r="J61" s="299">
        <v>12500000</v>
      </c>
      <c r="K61" s="300" t="s">
        <v>1990</v>
      </c>
      <c r="L61" s="292" t="s">
        <v>292</v>
      </c>
      <c r="M61" s="302">
        <v>43112</v>
      </c>
      <c r="N61" s="302">
        <v>43262</v>
      </c>
      <c r="O61" s="302">
        <v>43262</v>
      </c>
      <c r="P61" s="301">
        <f t="shared" si="1"/>
        <v>150</v>
      </c>
      <c r="Q61" s="303">
        <f t="shared" si="2"/>
        <v>5</v>
      </c>
      <c r="R61" s="305" t="s">
        <v>3680</v>
      </c>
      <c r="S61" s="306"/>
      <c r="T61" s="307"/>
      <c r="U61" s="308"/>
      <c r="V61" s="309"/>
      <c r="W61" s="307"/>
      <c r="X61" s="308"/>
      <c r="Y61" s="309"/>
      <c r="Z61" s="307"/>
      <c r="AA61" s="308"/>
      <c r="AB61" s="309"/>
      <c r="AC61" s="307"/>
      <c r="AD61" s="308"/>
      <c r="AE61" s="307"/>
      <c r="AF61" s="310"/>
      <c r="AG61" s="311"/>
      <c r="AH61" s="312"/>
      <c r="AI61" s="311"/>
      <c r="AJ61" s="313"/>
      <c r="AK61" s="313"/>
      <c r="AL61" s="313"/>
      <c r="AM61" s="314"/>
      <c r="AN61" s="315"/>
      <c r="AO61" s="316"/>
      <c r="AP61" s="317"/>
      <c r="AQ61" s="318"/>
      <c r="AR61" s="319"/>
      <c r="AS61" s="319"/>
      <c r="AT61" s="319"/>
      <c r="AU61" s="320"/>
      <c r="AV61" s="270"/>
    </row>
    <row r="62" spans="1:48" ht="13.5" customHeight="1" thickTop="1" thickBot="1" x14ac:dyDescent="0.25">
      <c r="A62" s="147">
        <v>60</v>
      </c>
      <c r="B62" s="292" t="s">
        <v>2230</v>
      </c>
      <c r="C62" s="293">
        <v>43112</v>
      </c>
      <c r="D62" s="293" t="s">
        <v>3681</v>
      </c>
      <c r="E62" s="294" t="s">
        <v>3682</v>
      </c>
      <c r="F62" s="295" t="s">
        <v>66</v>
      </c>
      <c r="G62" s="296" t="s">
        <v>3486</v>
      </c>
      <c r="H62" s="297" t="s">
        <v>1989</v>
      </c>
      <c r="I62" s="299">
        <v>7430924</v>
      </c>
      <c r="J62" s="299">
        <v>7430924</v>
      </c>
      <c r="K62" s="300" t="s">
        <v>1990</v>
      </c>
      <c r="L62" s="292" t="s">
        <v>3683</v>
      </c>
      <c r="M62" s="302">
        <v>43112</v>
      </c>
      <c r="N62" s="302">
        <v>43232</v>
      </c>
      <c r="O62" s="302">
        <v>43232</v>
      </c>
      <c r="P62" s="301">
        <f t="shared" si="1"/>
        <v>120</v>
      </c>
      <c r="Q62" s="303">
        <f t="shared" si="2"/>
        <v>4</v>
      </c>
      <c r="R62" s="305" t="s">
        <v>3684</v>
      </c>
      <c r="S62" s="306"/>
      <c r="T62" s="307"/>
      <c r="U62" s="308"/>
      <c r="V62" s="309"/>
      <c r="W62" s="307"/>
      <c r="X62" s="308"/>
      <c r="Y62" s="309"/>
      <c r="Z62" s="307"/>
      <c r="AA62" s="308"/>
      <c r="AB62" s="309"/>
      <c r="AC62" s="307"/>
      <c r="AD62" s="308"/>
      <c r="AE62" s="307"/>
      <c r="AF62" s="310"/>
      <c r="AG62" s="311"/>
      <c r="AH62" s="312"/>
      <c r="AI62" s="311"/>
      <c r="AJ62" s="313"/>
      <c r="AK62" s="313"/>
      <c r="AL62" s="313"/>
      <c r="AM62" s="314"/>
      <c r="AN62" s="315"/>
      <c r="AO62" s="316"/>
      <c r="AP62" s="317"/>
      <c r="AQ62" s="318"/>
      <c r="AR62" s="319"/>
      <c r="AS62" s="319"/>
      <c r="AT62" s="319"/>
      <c r="AU62" s="320"/>
      <c r="AV62" s="270"/>
    </row>
    <row r="63" spans="1:48" ht="13.5" customHeight="1" thickTop="1" thickBot="1" x14ac:dyDescent="0.25">
      <c r="A63" s="147">
        <v>61</v>
      </c>
      <c r="B63" s="292" t="s">
        <v>3648</v>
      </c>
      <c r="C63" s="293">
        <v>43112</v>
      </c>
      <c r="D63" s="293" t="s">
        <v>3685</v>
      </c>
      <c r="E63" s="294" t="s">
        <v>3686</v>
      </c>
      <c r="F63" s="295" t="s">
        <v>66</v>
      </c>
      <c r="G63" s="296" t="s">
        <v>75</v>
      </c>
      <c r="H63" s="297" t="s">
        <v>1989</v>
      </c>
      <c r="I63" s="299">
        <v>11536215</v>
      </c>
      <c r="J63" s="299">
        <v>11536215</v>
      </c>
      <c r="K63" s="300" t="s">
        <v>1990</v>
      </c>
      <c r="L63" s="292" t="s">
        <v>3687</v>
      </c>
      <c r="M63" s="302">
        <v>43112</v>
      </c>
      <c r="N63" s="302">
        <v>43262</v>
      </c>
      <c r="O63" s="302">
        <v>43262</v>
      </c>
      <c r="P63" s="301">
        <f t="shared" si="1"/>
        <v>150</v>
      </c>
      <c r="Q63" s="303">
        <f t="shared" si="2"/>
        <v>5</v>
      </c>
      <c r="R63" s="305" t="s">
        <v>3688</v>
      </c>
      <c r="S63" s="306"/>
      <c r="T63" s="307"/>
      <c r="U63" s="308"/>
      <c r="V63" s="309"/>
      <c r="W63" s="307"/>
      <c r="X63" s="308"/>
      <c r="Y63" s="309"/>
      <c r="Z63" s="307"/>
      <c r="AA63" s="308"/>
      <c r="AB63" s="309"/>
      <c r="AC63" s="307"/>
      <c r="AD63" s="308"/>
      <c r="AE63" s="307"/>
      <c r="AF63" s="310"/>
      <c r="AG63" s="311"/>
      <c r="AH63" s="312"/>
      <c r="AI63" s="311"/>
      <c r="AJ63" s="313"/>
      <c r="AK63" s="313"/>
      <c r="AL63" s="313"/>
      <c r="AM63" s="314"/>
      <c r="AN63" s="315"/>
      <c r="AO63" s="316"/>
      <c r="AP63" s="317"/>
      <c r="AQ63" s="318"/>
      <c r="AR63" s="319"/>
      <c r="AS63" s="319"/>
      <c r="AT63" s="319"/>
      <c r="AU63" s="320"/>
      <c r="AV63" s="270"/>
    </row>
    <row r="64" spans="1:48" ht="13.5" customHeight="1" thickTop="1" thickBot="1" x14ac:dyDescent="0.25">
      <c r="A64" s="147">
        <v>62</v>
      </c>
      <c r="B64" s="292" t="s">
        <v>63</v>
      </c>
      <c r="C64" s="293">
        <v>43112</v>
      </c>
      <c r="D64" s="293" t="s">
        <v>3689</v>
      </c>
      <c r="E64" s="294" t="s">
        <v>3690</v>
      </c>
      <c r="F64" s="295" t="s">
        <v>66</v>
      </c>
      <c r="G64" s="296" t="s">
        <v>75</v>
      </c>
      <c r="H64" s="297" t="s">
        <v>1989</v>
      </c>
      <c r="I64" s="299">
        <v>42000000</v>
      </c>
      <c r="J64" s="299">
        <v>42000000</v>
      </c>
      <c r="K64" s="300" t="s">
        <v>1990</v>
      </c>
      <c r="L64" s="292" t="s">
        <v>3691</v>
      </c>
      <c r="M64" s="302">
        <v>43112</v>
      </c>
      <c r="N64" s="302">
        <v>43292</v>
      </c>
      <c r="O64" s="302">
        <v>43292</v>
      </c>
      <c r="P64" s="301">
        <f t="shared" si="1"/>
        <v>180</v>
      </c>
      <c r="Q64" s="303">
        <f t="shared" si="2"/>
        <v>6</v>
      </c>
      <c r="R64" s="305" t="s">
        <v>3692</v>
      </c>
      <c r="S64" s="306"/>
      <c r="T64" s="307"/>
      <c r="U64" s="308"/>
      <c r="V64" s="309"/>
      <c r="W64" s="307"/>
      <c r="X64" s="308"/>
      <c r="Y64" s="309"/>
      <c r="Z64" s="307"/>
      <c r="AA64" s="308"/>
      <c r="AB64" s="309"/>
      <c r="AC64" s="307"/>
      <c r="AD64" s="308"/>
      <c r="AE64" s="307"/>
      <c r="AF64" s="310"/>
      <c r="AG64" s="311"/>
      <c r="AH64" s="312"/>
      <c r="AI64" s="311"/>
      <c r="AJ64" s="313"/>
      <c r="AK64" s="313"/>
      <c r="AL64" s="313"/>
      <c r="AM64" s="314"/>
      <c r="AN64" s="315"/>
      <c r="AO64" s="316"/>
      <c r="AP64" s="317"/>
      <c r="AQ64" s="318"/>
      <c r="AR64" s="319"/>
      <c r="AS64" s="319"/>
      <c r="AT64" s="319"/>
      <c r="AU64" s="320"/>
      <c r="AV64" s="270"/>
    </row>
    <row r="65" spans="1:48" ht="13.5" customHeight="1" thickTop="1" thickBot="1" x14ac:dyDescent="0.25">
      <c r="A65" s="147">
        <v>63</v>
      </c>
      <c r="B65" s="292" t="s">
        <v>1987</v>
      </c>
      <c r="C65" s="293">
        <v>43112</v>
      </c>
      <c r="D65" s="293" t="s">
        <v>3693</v>
      </c>
      <c r="E65" s="294" t="s">
        <v>3694</v>
      </c>
      <c r="F65" s="295" t="s">
        <v>66</v>
      </c>
      <c r="G65" s="296" t="s">
        <v>75</v>
      </c>
      <c r="H65" s="297" t="s">
        <v>1989</v>
      </c>
      <c r="I65" s="299">
        <v>15000000</v>
      </c>
      <c r="J65" s="299">
        <v>15000000</v>
      </c>
      <c r="K65" s="300" t="s">
        <v>1990</v>
      </c>
      <c r="L65" s="292" t="s">
        <v>1902</v>
      </c>
      <c r="M65" s="302">
        <v>43112</v>
      </c>
      <c r="N65" s="302">
        <v>43281</v>
      </c>
      <c r="O65" s="302">
        <v>43281</v>
      </c>
      <c r="P65" s="301">
        <f t="shared" si="1"/>
        <v>169</v>
      </c>
      <c r="Q65" s="303">
        <f t="shared" si="2"/>
        <v>5.6333333333333337</v>
      </c>
      <c r="R65" s="305" t="s">
        <v>3695</v>
      </c>
      <c r="S65" s="306"/>
      <c r="T65" s="307"/>
      <c r="U65" s="308"/>
      <c r="V65" s="309"/>
      <c r="W65" s="307"/>
      <c r="X65" s="308"/>
      <c r="Y65" s="309"/>
      <c r="Z65" s="307"/>
      <c r="AA65" s="308"/>
      <c r="AB65" s="309"/>
      <c r="AC65" s="307"/>
      <c r="AD65" s="308"/>
      <c r="AE65" s="307"/>
      <c r="AF65" s="310"/>
      <c r="AG65" s="311"/>
      <c r="AH65" s="312"/>
      <c r="AI65" s="311"/>
      <c r="AJ65" s="313"/>
      <c r="AK65" s="313"/>
      <c r="AL65" s="313"/>
      <c r="AM65" s="314"/>
      <c r="AN65" s="315"/>
      <c r="AO65" s="316"/>
      <c r="AP65" s="317"/>
      <c r="AQ65" s="318"/>
      <c r="AR65" s="319"/>
      <c r="AS65" s="319"/>
      <c r="AT65" s="319"/>
      <c r="AU65" s="320"/>
      <c r="AV65" s="270"/>
    </row>
    <row r="66" spans="1:48" ht="13.5" customHeight="1" thickTop="1" thickBot="1" x14ac:dyDescent="0.25">
      <c r="A66" s="147">
        <v>64</v>
      </c>
      <c r="B66" s="292" t="s">
        <v>63</v>
      </c>
      <c r="C66" s="293">
        <v>43112</v>
      </c>
      <c r="D66" s="293" t="s">
        <v>3696</v>
      </c>
      <c r="E66" s="294" t="s">
        <v>3697</v>
      </c>
      <c r="F66" s="295" t="s">
        <v>66</v>
      </c>
      <c r="G66" s="296" t="s">
        <v>75</v>
      </c>
      <c r="H66" s="297" t="s">
        <v>1989</v>
      </c>
      <c r="I66" s="299">
        <v>34800000</v>
      </c>
      <c r="J66" s="299">
        <v>34800000</v>
      </c>
      <c r="K66" s="300" t="s">
        <v>1990</v>
      </c>
      <c r="L66" s="292" t="s">
        <v>2046</v>
      </c>
      <c r="M66" s="302">
        <v>43112</v>
      </c>
      <c r="N66" s="302">
        <v>43281</v>
      </c>
      <c r="O66" s="302">
        <v>43281</v>
      </c>
      <c r="P66" s="301">
        <f t="shared" si="1"/>
        <v>169</v>
      </c>
      <c r="Q66" s="303">
        <f t="shared" si="2"/>
        <v>5.6333333333333337</v>
      </c>
      <c r="R66" s="305" t="s">
        <v>3698</v>
      </c>
      <c r="S66" s="306"/>
      <c r="T66" s="307"/>
      <c r="U66" s="308"/>
      <c r="V66" s="309"/>
      <c r="W66" s="307"/>
      <c r="X66" s="308"/>
      <c r="Y66" s="309"/>
      <c r="Z66" s="307"/>
      <c r="AA66" s="308"/>
      <c r="AB66" s="309"/>
      <c r="AC66" s="307"/>
      <c r="AD66" s="308"/>
      <c r="AE66" s="307"/>
      <c r="AF66" s="310"/>
      <c r="AG66" s="311"/>
      <c r="AH66" s="312"/>
      <c r="AI66" s="311"/>
      <c r="AJ66" s="313"/>
      <c r="AK66" s="313"/>
      <c r="AL66" s="313"/>
      <c r="AM66" s="314"/>
      <c r="AN66" s="315"/>
      <c r="AO66" s="316"/>
      <c r="AP66" s="317"/>
      <c r="AQ66" s="318"/>
      <c r="AR66" s="319"/>
      <c r="AS66" s="319"/>
      <c r="AT66" s="319"/>
      <c r="AU66" s="320"/>
      <c r="AV66" s="270"/>
    </row>
    <row r="67" spans="1:48" ht="13.5" customHeight="1" thickTop="1" thickBot="1" x14ac:dyDescent="0.25">
      <c r="A67" s="147">
        <v>65</v>
      </c>
      <c r="B67" s="292" t="s">
        <v>1987</v>
      </c>
      <c r="C67" s="293">
        <v>43112</v>
      </c>
      <c r="D67" s="293" t="s">
        <v>3699</v>
      </c>
      <c r="E67" s="294" t="s">
        <v>3700</v>
      </c>
      <c r="F67" s="295" t="s">
        <v>66</v>
      </c>
      <c r="G67" s="296" t="s">
        <v>75</v>
      </c>
      <c r="H67" s="297" t="s">
        <v>1989</v>
      </c>
      <c r="I67" s="299">
        <v>25000000</v>
      </c>
      <c r="J67" s="299">
        <v>25000000</v>
      </c>
      <c r="K67" s="300" t="s">
        <v>1990</v>
      </c>
      <c r="L67" s="292" t="s">
        <v>3354</v>
      </c>
      <c r="M67" s="302">
        <v>43112</v>
      </c>
      <c r="N67" s="302">
        <v>43262</v>
      </c>
      <c r="O67" s="302">
        <v>43262</v>
      </c>
      <c r="P67" s="301">
        <f t="shared" ref="P67:P128" si="3">O67-M67</f>
        <v>150</v>
      </c>
      <c r="Q67" s="303">
        <f t="shared" ref="Q67:Q130" si="4">+P67/30</f>
        <v>5</v>
      </c>
      <c r="R67" s="305" t="s">
        <v>3701</v>
      </c>
      <c r="S67" s="306"/>
      <c r="T67" s="307"/>
      <c r="U67" s="308"/>
      <c r="V67" s="309"/>
      <c r="W67" s="307"/>
      <c r="X67" s="308"/>
      <c r="Y67" s="309"/>
      <c r="Z67" s="307"/>
      <c r="AA67" s="308"/>
      <c r="AB67" s="309"/>
      <c r="AC67" s="307"/>
      <c r="AD67" s="308"/>
      <c r="AE67" s="307"/>
      <c r="AF67" s="310"/>
      <c r="AG67" s="311"/>
      <c r="AH67" s="312"/>
      <c r="AI67" s="311"/>
      <c r="AJ67" s="313"/>
      <c r="AK67" s="313"/>
      <c r="AL67" s="313"/>
      <c r="AM67" s="314"/>
      <c r="AN67" s="315"/>
      <c r="AO67" s="316"/>
      <c r="AP67" s="317"/>
      <c r="AQ67" s="318"/>
      <c r="AR67" s="319"/>
      <c r="AS67" s="319"/>
      <c r="AT67" s="319"/>
      <c r="AU67" s="320"/>
      <c r="AV67" s="270"/>
    </row>
    <row r="68" spans="1:48" ht="13.5" customHeight="1" thickTop="1" thickBot="1" x14ac:dyDescent="0.25">
      <c r="A68" s="147">
        <v>66</v>
      </c>
      <c r="B68" s="292" t="s">
        <v>3648</v>
      </c>
      <c r="C68" s="293">
        <v>43112</v>
      </c>
      <c r="D68" s="293" t="s">
        <v>3702</v>
      </c>
      <c r="E68" s="294" t="s">
        <v>3703</v>
      </c>
      <c r="F68" s="295" t="s">
        <v>66</v>
      </c>
      <c r="G68" s="296" t="s">
        <v>3486</v>
      </c>
      <c r="H68" s="297" t="s">
        <v>1989</v>
      </c>
      <c r="I68" s="299">
        <v>7430924</v>
      </c>
      <c r="J68" s="299">
        <v>7430924</v>
      </c>
      <c r="K68" s="300" t="s">
        <v>1990</v>
      </c>
      <c r="L68" s="292" t="s">
        <v>3704</v>
      </c>
      <c r="M68" s="302">
        <v>43112</v>
      </c>
      <c r="N68" s="302">
        <v>43232</v>
      </c>
      <c r="O68" s="302">
        <v>43232</v>
      </c>
      <c r="P68" s="301">
        <f t="shared" si="3"/>
        <v>120</v>
      </c>
      <c r="Q68" s="303">
        <f t="shared" si="4"/>
        <v>4</v>
      </c>
      <c r="R68" s="305" t="s">
        <v>3705</v>
      </c>
      <c r="S68" s="306"/>
      <c r="T68" s="307"/>
      <c r="U68" s="308"/>
      <c r="V68" s="309"/>
      <c r="W68" s="307"/>
      <c r="X68" s="308"/>
      <c r="Y68" s="309"/>
      <c r="Z68" s="307"/>
      <c r="AA68" s="308"/>
      <c r="AB68" s="309"/>
      <c r="AC68" s="307"/>
      <c r="AD68" s="308"/>
      <c r="AE68" s="307"/>
      <c r="AF68" s="310"/>
      <c r="AG68" s="311"/>
      <c r="AH68" s="312"/>
      <c r="AI68" s="311"/>
      <c r="AJ68" s="313"/>
      <c r="AK68" s="313"/>
      <c r="AL68" s="313"/>
      <c r="AM68" s="314"/>
      <c r="AN68" s="315"/>
      <c r="AO68" s="316"/>
      <c r="AP68" s="317"/>
      <c r="AQ68" s="318"/>
      <c r="AR68" s="319"/>
      <c r="AS68" s="319"/>
      <c r="AT68" s="319"/>
      <c r="AU68" s="320"/>
      <c r="AV68" s="270"/>
    </row>
    <row r="69" spans="1:48" ht="13.5" customHeight="1" thickTop="1" thickBot="1" x14ac:dyDescent="0.25">
      <c r="A69" s="147">
        <v>67</v>
      </c>
      <c r="B69" s="292" t="s">
        <v>175</v>
      </c>
      <c r="C69" s="293">
        <v>43112</v>
      </c>
      <c r="D69" s="293" t="s">
        <v>3706</v>
      </c>
      <c r="E69" s="294" t="s">
        <v>3707</v>
      </c>
      <c r="F69" s="295" t="s">
        <v>66</v>
      </c>
      <c r="G69" s="296" t="s">
        <v>3486</v>
      </c>
      <c r="H69" s="297" t="s">
        <v>1989</v>
      </c>
      <c r="I69" s="299">
        <v>38500000</v>
      </c>
      <c r="J69" s="299">
        <v>38500000</v>
      </c>
      <c r="K69" s="300" t="s">
        <v>1990</v>
      </c>
      <c r="L69" s="292" t="s">
        <v>2428</v>
      </c>
      <c r="M69" s="302">
        <v>43112</v>
      </c>
      <c r="N69" s="302">
        <v>43322</v>
      </c>
      <c r="O69" s="302">
        <v>43322</v>
      </c>
      <c r="P69" s="301">
        <f t="shared" si="3"/>
        <v>210</v>
      </c>
      <c r="Q69" s="303">
        <f t="shared" si="4"/>
        <v>7</v>
      </c>
      <c r="R69" s="305" t="s">
        <v>3708</v>
      </c>
      <c r="S69" s="306"/>
      <c r="T69" s="307"/>
      <c r="U69" s="308"/>
      <c r="V69" s="309"/>
      <c r="W69" s="307"/>
      <c r="X69" s="308"/>
      <c r="Y69" s="309"/>
      <c r="Z69" s="307"/>
      <c r="AA69" s="308"/>
      <c r="AB69" s="309"/>
      <c r="AC69" s="307"/>
      <c r="AD69" s="308"/>
      <c r="AE69" s="307"/>
      <c r="AF69" s="310"/>
      <c r="AG69" s="311"/>
      <c r="AH69" s="312"/>
      <c r="AI69" s="311"/>
      <c r="AJ69" s="313"/>
      <c r="AK69" s="313"/>
      <c r="AL69" s="313"/>
      <c r="AM69" s="314"/>
      <c r="AN69" s="315"/>
      <c r="AO69" s="316"/>
      <c r="AP69" s="317"/>
      <c r="AQ69" s="318"/>
      <c r="AR69" s="319"/>
      <c r="AS69" s="319"/>
      <c r="AT69" s="319"/>
      <c r="AU69" s="320"/>
      <c r="AV69" s="270"/>
    </row>
    <row r="70" spans="1:48" ht="13.5" customHeight="1" thickTop="1" thickBot="1" x14ac:dyDescent="0.25">
      <c r="A70" s="147">
        <v>68</v>
      </c>
      <c r="B70" s="292" t="s">
        <v>63</v>
      </c>
      <c r="C70" s="293">
        <v>43112</v>
      </c>
      <c r="D70" s="293" t="s">
        <v>3709</v>
      </c>
      <c r="E70" s="294" t="s">
        <v>3710</v>
      </c>
      <c r="F70" s="295" t="s">
        <v>66</v>
      </c>
      <c r="G70" s="296" t="s">
        <v>3486</v>
      </c>
      <c r="H70" s="297" t="s">
        <v>1989</v>
      </c>
      <c r="I70" s="299">
        <v>16800000</v>
      </c>
      <c r="J70" s="299">
        <v>16800000</v>
      </c>
      <c r="K70" s="300" t="s">
        <v>1990</v>
      </c>
      <c r="L70" s="292" t="s">
        <v>2018</v>
      </c>
      <c r="M70" s="302">
        <v>43112</v>
      </c>
      <c r="N70" s="302">
        <v>43281</v>
      </c>
      <c r="O70" s="302">
        <v>43281</v>
      </c>
      <c r="P70" s="301">
        <f t="shared" si="3"/>
        <v>169</v>
      </c>
      <c r="Q70" s="303">
        <f t="shared" si="4"/>
        <v>5.6333333333333337</v>
      </c>
      <c r="R70" s="305" t="s">
        <v>3711</v>
      </c>
      <c r="S70" s="306"/>
      <c r="T70" s="307"/>
      <c r="U70" s="308"/>
      <c r="V70" s="309"/>
      <c r="W70" s="307"/>
      <c r="X70" s="308"/>
      <c r="Y70" s="309"/>
      <c r="Z70" s="307"/>
      <c r="AA70" s="308"/>
      <c r="AB70" s="309"/>
      <c r="AC70" s="307"/>
      <c r="AD70" s="308"/>
      <c r="AE70" s="307"/>
      <c r="AF70" s="310"/>
      <c r="AG70" s="311"/>
      <c r="AH70" s="312"/>
      <c r="AI70" s="311"/>
      <c r="AJ70" s="313"/>
      <c r="AK70" s="313"/>
      <c r="AL70" s="313"/>
      <c r="AM70" s="314"/>
      <c r="AN70" s="315"/>
      <c r="AO70" s="316"/>
      <c r="AP70" s="317"/>
      <c r="AQ70" s="318"/>
      <c r="AR70" s="319"/>
      <c r="AS70" s="319"/>
      <c r="AT70" s="319"/>
      <c r="AU70" s="320"/>
      <c r="AV70" s="270"/>
    </row>
    <row r="71" spans="1:48" ht="13.5" customHeight="1" thickTop="1" thickBot="1" x14ac:dyDescent="0.25">
      <c r="A71" s="147">
        <v>69</v>
      </c>
      <c r="B71" s="292" t="s">
        <v>2000</v>
      </c>
      <c r="C71" s="293">
        <v>43112</v>
      </c>
      <c r="D71" s="293" t="s">
        <v>3712</v>
      </c>
      <c r="E71" s="294" t="s">
        <v>3713</v>
      </c>
      <c r="F71" s="295" t="s">
        <v>66</v>
      </c>
      <c r="G71" s="296" t="s">
        <v>3486</v>
      </c>
      <c r="H71" s="297" t="s">
        <v>1989</v>
      </c>
      <c r="I71" s="299">
        <v>6900000</v>
      </c>
      <c r="J71" s="299">
        <v>6900000</v>
      </c>
      <c r="K71" s="300" t="s">
        <v>1990</v>
      </c>
      <c r="L71" s="292" t="s">
        <v>3714</v>
      </c>
      <c r="M71" s="302">
        <v>43112</v>
      </c>
      <c r="N71" s="302">
        <v>43189</v>
      </c>
      <c r="O71" s="308">
        <v>43270</v>
      </c>
      <c r="P71" s="301">
        <f t="shared" si="3"/>
        <v>158</v>
      </c>
      <c r="Q71" s="303">
        <f t="shared" si="4"/>
        <v>5.2666666666666666</v>
      </c>
      <c r="R71" s="305" t="s">
        <v>3715</v>
      </c>
      <c r="S71" s="306">
        <v>17</v>
      </c>
      <c r="T71" s="307">
        <v>43182</v>
      </c>
      <c r="U71" s="308">
        <v>43206</v>
      </c>
      <c r="V71" s="309">
        <v>17</v>
      </c>
      <c r="W71" s="307">
        <v>43206</v>
      </c>
      <c r="X71" s="308">
        <v>43220</v>
      </c>
      <c r="Y71" s="309">
        <v>26</v>
      </c>
      <c r="Z71" s="307">
        <v>43217</v>
      </c>
      <c r="AA71" s="308">
        <v>43246</v>
      </c>
      <c r="AB71" s="309">
        <v>25</v>
      </c>
      <c r="AC71" s="307">
        <v>43245</v>
      </c>
      <c r="AD71" s="308">
        <v>43270</v>
      </c>
      <c r="AE71" s="307">
        <v>43182</v>
      </c>
      <c r="AF71" s="310">
        <v>1303333</v>
      </c>
      <c r="AG71" s="311">
        <v>43246</v>
      </c>
      <c r="AH71" s="312">
        <v>2000000</v>
      </c>
      <c r="AI71" s="311"/>
      <c r="AJ71" s="313"/>
      <c r="AK71" s="313"/>
      <c r="AL71" s="313"/>
      <c r="AM71" s="314"/>
      <c r="AN71" s="315"/>
      <c r="AO71" s="316"/>
      <c r="AP71" s="317"/>
      <c r="AQ71" s="318"/>
      <c r="AR71" s="319"/>
      <c r="AS71" s="319"/>
      <c r="AT71" s="319"/>
      <c r="AU71" s="320"/>
      <c r="AV71" s="270"/>
    </row>
    <row r="72" spans="1:48" ht="13.5" customHeight="1" thickTop="1" thickBot="1" x14ac:dyDescent="0.25">
      <c r="A72" s="147">
        <v>70</v>
      </c>
      <c r="B72" s="292" t="s">
        <v>597</v>
      </c>
      <c r="C72" s="293">
        <v>43112</v>
      </c>
      <c r="D72" s="293" t="s">
        <v>3716</v>
      </c>
      <c r="E72" s="294" t="s">
        <v>3717</v>
      </c>
      <c r="F72" s="295" t="s">
        <v>66</v>
      </c>
      <c r="G72" s="296" t="s">
        <v>75</v>
      </c>
      <c r="H72" s="297" t="s">
        <v>1989</v>
      </c>
      <c r="I72" s="299">
        <v>25000000</v>
      </c>
      <c r="J72" s="299">
        <v>25000000</v>
      </c>
      <c r="K72" s="300" t="s">
        <v>1990</v>
      </c>
      <c r="L72" s="292" t="s">
        <v>3718</v>
      </c>
      <c r="M72" s="302">
        <v>43112</v>
      </c>
      <c r="N72" s="302">
        <v>43262</v>
      </c>
      <c r="O72" s="302">
        <v>43262</v>
      </c>
      <c r="P72" s="301">
        <f t="shared" si="3"/>
        <v>150</v>
      </c>
      <c r="Q72" s="303">
        <f t="shared" si="4"/>
        <v>5</v>
      </c>
      <c r="R72" s="305" t="s">
        <v>3719</v>
      </c>
      <c r="S72" s="306"/>
      <c r="T72" s="307"/>
      <c r="U72" s="308"/>
      <c r="V72" s="309"/>
      <c r="W72" s="307"/>
      <c r="X72" s="308"/>
      <c r="Y72" s="309"/>
      <c r="Z72" s="307"/>
      <c r="AA72" s="308"/>
      <c r="AB72" s="309"/>
      <c r="AC72" s="307"/>
      <c r="AD72" s="308"/>
      <c r="AE72" s="307"/>
      <c r="AF72" s="310"/>
      <c r="AG72" s="311"/>
      <c r="AH72" s="312"/>
      <c r="AI72" s="311"/>
      <c r="AJ72" s="313"/>
      <c r="AK72" s="313"/>
      <c r="AL72" s="313"/>
      <c r="AM72" s="314"/>
      <c r="AN72" s="315"/>
      <c r="AO72" s="316"/>
      <c r="AP72" s="317"/>
      <c r="AQ72" s="318"/>
      <c r="AR72" s="319"/>
      <c r="AS72" s="319"/>
      <c r="AT72" s="319"/>
      <c r="AU72" s="320"/>
      <c r="AV72" s="270"/>
    </row>
    <row r="73" spans="1:48" ht="13.5" customHeight="1" thickTop="1" thickBot="1" x14ac:dyDescent="0.25">
      <c r="A73" s="147">
        <v>71</v>
      </c>
      <c r="B73" s="292" t="s">
        <v>2139</v>
      </c>
      <c r="C73" s="293">
        <v>43112</v>
      </c>
      <c r="D73" s="293" t="s">
        <v>3720</v>
      </c>
      <c r="E73" s="294" t="s">
        <v>3721</v>
      </c>
      <c r="F73" s="295" t="s">
        <v>66</v>
      </c>
      <c r="G73" s="296" t="s">
        <v>75</v>
      </c>
      <c r="H73" s="297" t="s">
        <v>1989</v>
      </c>
      <c r="I73" s="299">
        <v>10500000</v>
      </c>
      <c r="J73" s="299">
        <v>10500000</v>
      </c>
      <c r="K73" s="300" t="s">
        <v>1990</v>
      </c>
      <c r="L73" s="292" t="s">
        <v>3722</v>
      </c>
      <c r="M73" s="302">
        <v>43112</v>
      </c>
      <c r="N73" s="302">
        <v>43202</v>
      </c>
      <c r="O73" s="302">
        <v>43202</v>
      </c>
      <c r="P73" s="301">
        <f t="shared" si="3"/>
        <v>90</v>
      </c>
      <c r="Q73" s="303">
        <f t="shared" si="4"/>
        <v>3</v>
      </c>
      <c r="R73" s="305" t="s">
        <v>3723</v>
      </c>
      <c r="S73" s="306"/>
      <c r="T73" s="307"/>
      <c r="U73" s="308"/>
      <c r="V73" s="309"/>
      <c r="W73" s="307"/>
      <c r="X73" s="308"/>
      <c r="Y73" s="309"/>
      <c r="Z73" s="307"/>
      <c r="AA73" s="308"/>
      <c r="AB73" s="309"/>
      <c r="AC73" s="307"/>
      <c r="AD73" s="308"/>
      <c r="AE73" s="307"/>
      <c r="AF73" s="310"/>
      <c r="AG73" s="311"/>
      <c r="AH73" s="312"/>
      <c r="AI73" s="311"/>
      <c r="AJ73" s="313"/>
      <c r="AK73" s="313"/>
      <c r="AL73" s="313"/>
      <c r="AM73" s="314"/>
      <c r="AN73" s="315"/>
      <c r="AO73" s="316"/>
      <c r="AP73" s="317"/>
      <c r="AQ73" s="318"/>
      <c r="AR73" s="319"/>
      <c r="AS73" s="319"/>
      <c r="AT73" s="319"/>
      <c r="AU73" s="320"/>
      <c r="AV73" s="270"/>
    </row>
    <row r="74" spans="1:48" ht="13.5" customHeight="1" thickTop="1" thickBot="1" x14ac:dyDescent="0.25">
      <c r="A74" s="147">
        <v>72</v>
      </c>
      <c r="B74" s="292" t="s">
        <v>2230</v>
      </c>
      <c r="C74" s="293">
        <v>43112</v>
      </c>
      <c r="D74" s="293" t="s">
        <v>3724</v>
      </c>
      <c r="E74" s="294" t="s">
        <v>3725</v>
      </c>
      <c r="F74" s="295" t="s">
        <v>66</v>
      </c>
      <c r="G74" s="296" t="s">
        <v>75</v>
      </c>
      <c r="H74" s="297" t="s">
        <v>1989</v>
      </c>
      <c r="I74" s="299">
        <v>19843458</v>
      </c>
      <c r="J74" s="299">
        <v>19843458</v>
      </c>
      <c r="K74" s="300" t="s">
        <v>1990</v>
      </c>
      <c r="L74" s="292" t="s">
        <v>3726</v>
      </c>
      <c r="M74" s="302">
        <v>43112</v>
      </c>
      <c r="N74" s="302">
        <v>43292</v>
      </c>
      <c r="O74" s="302">
        <v>43292</v>
      </c>
      <c r="P74" s="301">
        <f t="shared" si="3"/>
        <v>180</v>
      </c>
      <c r="Q74" s="303">
        <f t="shared" si="4"/>
        <v>6</v>
      </c>
      <c r="R74" s="305" t="s">
        <v>3727</v>
      </c>
      <c r="S74" s="306"/>
      <c r="T74" s="307"/>
      <c r="U74" s="308"/>
      <c r="V74" s="309"/>
      <c r="W74" s="307"/>
      <c r="X74" s="308"/>
      <c r="Y74" s="309"/>
      <c r="Z74" s="307"/>
      <c r="AA74" s="308"/>
      <c r="AB74" s="309"/>
      <c r="AC74" s="307"/>
      <c r="AD74" s="308"/>
      <c r="AE74" s="307"/>
      <c r="AF74" s="310"/>
      <c r="AG74" s="311"/>
      <c r="AH74" s="312"/>
      <c r="AI74" s="311"/>
      <c r="AJ74" s="313"/>
      <c r="AK74" s="313"/>
      <c r="AL74" s="313"/>
      <c r="AM74" s="314"/>
      <c r="AN74" s="315"/>
      <c r="AO74" s="316"/>
      <c r="AP74" s="317"/>
      <c r="AQ74" s="318"/>
      <c r="AR74" s="319"/>
      <c r="AS74" s="319"/>
      <c r="AT74" s="319"/>
      <c r="AU74" s="320"/>
      <c r="AV74" s="270"/>
    </row>
    <row r="75" spans="1:48" ht="13.5" customHeight="1" thickTop="1" thickBot="1" x14ac:dyDescent="0.25">
      <c r="A75" s="147">
        <v>73</v>
      </c>
      <c r="B75" s="292" t="s">
        <v>2000</v>
      </c>
      <c r="C75" s="293">
        <v>43112</v>
      </c>
      <c r="D75" s="293" t="s">
        <v>3728</v>
      </c>
      <c r="E75" s="294" t="s">
        <v>3729</v>
      </c>
      <c r="F75" s="295" t="s">
        <v>66</v>
      </c>
      <c r="G75" s="296" t="s">
        <v>75</v>
      </c>
      <c r="H75" s="297" t="s">
        <v>1989</v>
      </c>
      <c r="I75" s="299">
        <v>33000000</v>
      </c>
      <c r="J75" s="299">
        <v>33000000</v>
      </c>
      <c r="K75" s="300" t="s">
        <v>1990</v>
      </c>
      <c r="L75" s="292" t="s">
        <v>2026</v>
      </c>
      <c r="M75" s="302">
        <v>43112</v>
      </c>
      <c r="N75" s="302">
        <v>43292</v>
      </c>
      <c r="O75" s="302">
        <v>43292</v>
      </c>
      <c r="P75" s="301">
        <f t="shared" si="3"/>
        <v>180</v>
      </c>
      <c r="Q75" s="303">
        <f t="shared" si="4"/>
        <v>6</v>
      </c>
      <c r="R75" s="305" t="s">
        <v>3730</v>
      </c>
      <c r="S75" s="306"/>
      <c r="T75" s="307"/>
      <c r="U75" s="308"/>
      <c r="V75" s="309"/>
      <c r="W75" s="307"/>
      <c r="X75" s="308"/>
      <c r="Y75" s="309"/>
      <c r="Z75" s="307"/>
      <c r="AA75" s="308"/>
      <c r="AB75" s="309"/>
      <c r="AC75" s="307"/>
      <c r="AD75" s="308"/>
      <c r="AE75" s="307"/>
      <c r="AF75" s="310"/>
      <c r="AG75" s="311"/>
      <c r="AH75" s="312"/>
      <c r="AI75" s="311"/>
      <c r="AJ75" s="313"/>
      <c r="AK75" s="313"/>
      <c r="AL75" s="313"/>
      <c r="AM75" s="314"/>
      <c r="AN75" s="315"/>
      <c r="AO75" s="316"/>
      <c r="AP75" s="317"/>
      <c r="AQ75" s="318"/>
      <c r="AR75" s="319"/>
      <c r="AS75" s="319"/>
      <c r="AT75" s="319"/>
      <c r="AU75" s="320"/>
      <c r="AV75" s="270"/>
    </row>
    <row r="76" spans="1:48" ht="13.5" customHeight="1" thickTop="1" thickBot="1" x14ac:dyDescent="0.25">
      <c r="A76" s="147">
        <v>74</v>
      </c>
      <c r="B76" s="292" t="s">
        <v>597</v>
      </c>
      <c r="C76" s="293">
        <v>43112</v>
      </c>
      <c r="D76" s="293" t="s">
        <v>3731</v>
      </c>
      <c r="E76" s="294" t="s">
        <v>3732</v>
      </c>
      <c r="F76" s="295" t="s">
        <v>66</v>
      </c>
      <c r="G76" s="296" t="s">
        <v>75</v>
      </c>
      <c r="H76" s="297" t="s">
        <v>1989</v>
      </c>
      <c r="I76" s="299">
        <v>16000000</v>
      </c>
      <c r="J76" s="299">
        <v>16000000</v>
      </c>
      <c r="K76" s="300" t="s">
        <v>1990</v>
      </c>
      <c r="L76" s="292" t="s">
        <v>2678</v>
      </c>
      <c r="M76" s="302">
        <v>43112</v>
      </c>
      <c r="N76" s="302">
        <v>43232</v>
      </c>
      <c r="O76" s="302">
        <v>43232</v>
      </c>
      <c r="P76" s="301">
        <f t="shared" si="3"/>
        <v>120</v>
      </c>
      <c r="Q76" s="303">
        <f t="shared" si="4"/>
        <v>4</v>
      </c>
      <c r="R76" s="305" t="s">
        <v>3733</v>
      </c>
      <c r="S76" s="306"/>
      <c r="T76" s="307"/>
      <c r="U76" s="308"/>
      <c r="V76" s="309"/>
      <c r="W76" s="307"/>
      <c r="X76" s="308"/>
      <c r="Y76" s="309"/>
      <c r="Z76" s="307"/>
      <c r="AA76" s="308"/>
      <c r="AB76" s="309"/>
      <c r="AC76" s="307"/>
      <c r="AD76" s="308"/>
      <c r="AE76" s="307"/>
      <c r="AF76" s="310"/>
      <c r="AG76" s="311"/>
      <c r="AH76" s="312"/>
      <c r="AI76" s="311"/>
      <c r="AJ76" s="313"/>
      <c r="AK76" s="313"/>
      <c r="AL76" s="313"/>
      <c r="AM76" s="314"/>
      <c r="AN76" s="315"/>
      <c r="AO76" s="316"/>
      <c r="AP76" s="317"/>
      <c r="AQ76" s="318"/>
      <c r="AR76" s="319"/>
      <c r="AS76" s="319"/>
      <c r="AT76" s="319"/>
      <c r="AU76" s="320"/>
      <c r="AV76" s="270"/>
    </row>
    <row r="77" spans="1:48" ht="13.5" customHeight="1" thickTop="1" thickBot="1" x14ac:dyDescent="0.25">
      <c r="A77" s="147">
        <v>75</v>
      </c>
      <c r="B77" s="292" t="s">
        <v>444</v>
      </c>
      <c r="C77" s="293">
        <v>43112</v>
      </c>
      <c r="D77" s="293" t="s">
        <v>3734</v>
      </c>
      <c r="E77" s="294" t="s">
        <v>3735</v>
      </c>
      <c r="F77" s="295" t="s">
        <v>66</v>
      </c>
      <c r="G77" s="296" t="s">
        <v>3486</v>
      </c>
      <c r="H77" s="297" t="s">
        <v>1989</v>
      </c>
      <c r="I77" s="299">
        <v>12000000</v>
      </c>
      <c r="J77" s="299">
        <v>12000000</v>
      </c>
      <c r="K77" s="300" t="s">
        <v>1990</v>
      </c>
      <c r="L77" s="292" t="s">
        <v>2947</v>
      </c>
      <c r="M77" s="302">
        <v>43112</v>
      </c>
      <c r="N77" s="302">
        <v>43232</v>
      </c>
      <c r="O77" s="302">
        <v>43232</v>
      </c>
      <c r="P77" s="301">
        <f t="shared" si="3"/>
        <v>120</v>
      </c>
      <c r="Q77" s="303">
        <f t="shared" si="4"/>
        <v>4</v>
      </c>
      <c r="R77" s="305" t="s">
        <v>3736</v>
      </c>
      <c r="S77" s="306"/>
      <c r="T77" s="307"/>
      <c r="U77" s="308"/>
      <c r="V77" s="309"/>
      <c r="W77" s="307"/>
      <c r="X77" s="308"/>
      <c r="Y77" s="309"/>
      <c r="Z77" s="307"/>
      <c r="AA77" s="308"/>
      <c r="AB77" s="309"/>
      <c r="AC77" s="307"/>
      <c r="AD77" s="308"/>
      <c r="AE77" s="307"/>
      <c r="AF77" s="310"/>
      <c r="AG77" s="311"/>
      <c r="AH77" s="312"/>
      <c r="AI77" s="311"/>
      <c r="AJ77" s="313"/>
      <c r="AK77" s="313"/>
      <c r="AL77" s="313"/>
      <c r="AM77" s="314"/>
      <c r="AN77" s="315"/>
      <c r="AO77" s="316"/>
      <c r="AP77" s="317"/>
      <c r="AQ77" s="318"/>
      <c r="AR77" s="319"/>
      <c r="AS77" s="319"/>
      <c r="AT77" s="319"/>
      <c r="AU77" s="320"/>
      <c r="AV77" s="270"/>
    </row>
    <row r="78" spans="1:48" ht="13.5" customHeight="1" thickTop="1" thickBot="1" x14ac:dyDescent="0.25">
      <c r="A78" s="147">
        <v>76</v>
      </c>
      <c r="B78" s="292" t="s">
        <v>597</v>
      </c>
      <c r="C78" s="293">
        <v>43112</v>
      </c>
      <c r="D78" s="293" t="s">
        <v>3737</v>
      </c>
      <c r="E78" s="294" t="s">
        <v>3738</v>
      </c>
      <c r="F78" s="295" t="s">
        <v>66</v>
      </c>
      <c r="G78" s="296" t="s">
        <v>75</v>
      </c>
      <c r="H78" s="297" t="s">
        <v>1989</v>
      </c>
      <c r="I78" s="299">
        <v>14000000</v>
      </c>
      <c r="J78" s="299">
        <v>14000000</v>
      </c>
      <c r="K78" s="300" t="s">
        <v>1990</v>
      </c>
      <c r="L78" s="292" t="s">
        <v>880</v>
      </c>
      <c r="M78" s="302">
        <v>43112</v>
      </c>
      <c r="N78" s="302">
        <v>43232</v>
      </c>
      <c r="O78" s="302">
        <v>43232</v>
      </c>
      <c r="P78" s="301">
        <f t="shared" si="3"/>
        <v>120</v>
      </c>
      <c r="Q78" s="303">
        <f t="shared" si="4"/>
        <v>4</v>
      </c>
      <c r="R78" s="305" t="s">
        <v>3739</v>
      </c>
      <c r="S78" s="306"/>
      <c r="T78" s="307"/>
      <c r="U78" s="308"/>
      <c r="V78" s="309"/>
      <c r="W78" s="307"/>
      <c r="X78" s="308"/>
      <c r="Y78" s="309"/>
      <c r="Z78" s="307"/>
      <c r="AA78" s="308"/>
      <c r="AB78" s="309"/>
      <c r="AC78" s="307"/>
      <c r="AD78" s="308"/>
      <c r="AE78" s="307"/>
      <c r="AF78" s="310"/>
      <c r="AG78" s="311"/>
      <c r="AH78" s="312"/>
      <c r="AI78" s="311"/>
      <c r="AJ78" s="313"/>
      <c r="AK78" s="313"/>
      <c r="AL78" s="313"/>
      <c r="AM78" s="314"/>
      <c r="AN78" s="315"/>
      <c r="AO78" s="316"/>
      <c r="AP78" s="317"/>
      <c r="AQ78" s="318"/>
      <c r="AR78" s="319"/>
      <c r="AS78" s="319"/>
      <c r="AT78" s="319"/>
      <c r="AU78" s="320"/>
      <c r="AV78" s="270"/>
    </row>
    <row r="79" spans="1:48" ht="13.5" customHeight="1" thickTop="1" thickBot="1" x14ac:dyDescent="0.25">
      <c r="A79" s="147">
        <v>77</v>
      </c>
      <c r="B79" s="292" t="s">
        <v>2000</v>
      </c>
      <c r="C79" s="293">
        <v>43112</v>
      </c>
      <c r="D79" s="293" t="s">
        <v>3740</v>
      </c>
      <c r="E79" s="294" t="s">
        <v>3741</v>
      </c>
      <c r="F79" s="295" t="s">
        <v>66</v>
      </c>
      <c r="G79" s="296" t="s">
        <v>75</v>
      </c>
      <c r="H79" s="297" t="s">
        <v>1989</v>
      </c>
      <c r="I79" s="299">
        <v>27000000</v>
      </c>
      <c r="J79" s="299">
        <v>27000000</v>
      </c>
      <c r="K79" s="300" t="s">
        <v>1990</v>
      </c>
      <c r="L79" s="292" t="s">
        <v>2010</v>
      </c>
      <c r="M79" s="302">
        <v>43112</v>
      </c>
      <c r="N79" s="302">
        <v>43292</v>
      </c>
      <c r="O79" s="302">
        <v>43292</v>
      </c>
      <c r="P79" s="301">
        <f t="shared" si="3"/>
        <v>180</v>
      </c>
      <c r="Q79" s="303">
        <f t="shared" si="4"/>
        <v>6</v>
      </c>
      <c r="R79" s="305" t="s">
        <v>3742</v>
      </c>
      <c r="S79" s="306"/>
      <c r="T79" s="307"/>
      <c r="U79" s="308"/>
      <c r="V79" s="309"/>
      <c r="W79" s="307"/>
      <c r="X79" s="308"/>
      <c r="Y79" s="309"/>
      <c r="Z79" s="307"/>
      <c r="AA79" s="308"/>
      <c r="AB79" s="309"/>
      <c r="AC79" s="307"/>
      <c r="AD79" s="308"/>
      <c r="AE79" s="307"/>
      <c r="AF79" s="310"/>
      <c r="AG79" s="311"/>
      <c r="AH79" s="312"/>
      <c r="AI79" s="311"/>
      <c r="AJ79" s="313"/>
      <c r="AK79" s="313"/>
      <c r="AL79" s="313"/>
      <c r="AM79" s="314"/>
      <c r="AN79" s="315"/>
      <c r="AO79" s="316"/>
      <c r="AP79" s="317"/>
      <c r="AQ79" s="318"/>
      <c r="AR79" s="319"/>
      <c r="AS79" s="319"/>
      <c r="AT79" s="319"/>
      <c r="AU79" s="320"/>
      <c r="AV79" s="270"/>
    </row>
    <row r="80" spans="1:48" ht="13.5" customHeight="1" thickTop="1" thickBot="1" x14ac:dyDescent="0.25">
      <c r="A80" s="147">
        <v>78</v>
      </c>
      <c r="B80" s="292" t="s">
        <v>63</v>
      </c>
      <c r="C80" s="293">
        <v>43112</v>
      </c>
      <c r="D80" s="293" t="s">
        <v>3743</v>
      </c>
      <c r="E80" s="294" t="s">
        <v>3744</v>
      </c>
      <c r="F80" s="295" t="s">
        <v>66</v>
      </c>
      <c r="G80" s="296" t="s">
        <v>75</v>
      </c>
      <c r="H80" s="297" t="s">
        <v>1989</v>
      </c>
      <c r="I80" s="299">
        <v>16400000</v>
      </c>
      <c r="J80" s="299">
        <v>16400000</v>
      </c>
      <c r="K80" s="300" t="s">
        <v>1990</v>
      </c>
      <c r="L80" s="292" t="s">
        <v>356</v>
      </c>
      <c r="M80" s="302">
        <v>43112</v>
      </c>
      <c r="N80" s="302">
        <v>43232</v>
      </c>
      <c r="O80" s="302">
        <v>43232</v>
      </c>
      <c r="P80" s="301">
        <f t="shared" si="3"/>
        <v>120</v>
      </c>
      <c r="Q80" s="303">
        <f t="shared" si="4"/>
        <v>4</v>
      </c>
      <c r="R80" s="305" t="s">
        <v>3745</v>
      </c>
      <c r="S80" s="306"/>
      <c r="T80" s="307"/>
      <c r="U80" s="308"/>
      <c r="V80" s="309"/>
      <c r="W80" s="307"/>
      <c r="X80" s="308"/>
      <c r="Y80" s="309"/>
      <c r="Z80" s="307"/>
      <c r="AA80" s="308"/>
      <c r="AB80" s="309"/>
      <c r="AC80" s="307"/>
      <c r="AD80" s="308"/>
      <c r="AE80" s="307"/>
      <c r="AF80" s="310"/>
      <c r="AG80" s="311"/>
      <c r="AH80" s="312"/>
      <c r="AI80" s="311"/>
      <c r="AJ80" s="313"/>
      <c r="AK80" s="313"/>
      <c r="AL80" s="313"/>
      <c r="AM80" s="314"/>
      <c r="AN80" s="315"/>
      <c r="AO80" s="316"/>
      <c r="AP80" s="317"/>
      <c r="AQ80" s="318"/>
      <c r="AR80" s="319"/>
      <c r="AS80" s="319"/>
      <c r="AT80" s="319"/>
      <c r="AU80" s="320"/>
      <c r="AV80" s="270"/>
    </row>
    <row r="81" spans="1:48" ht="13.5" customHeight="1" thickTop="1" thickBot="1" x14ac:dyDescent="0.25">
      <c r="A81" s="147">
        <v>79</v>
      </c>
      <c r="B81" s="292" t="s">
        <v>53</v>
      </c>
      <c r="C81" s="293">
        <v>43112</v>
      </c>
      <c r="D81" s="293" t="s">
        <v>3746</v>
      </c>
      <c r="E81" s="294" t="s">
        <v>3747</v>
      </c>
      <c r="F81" s="295" t="s">
        <v>66</v>
      </c>
      <c r="G81" s="296" t="s">
        <v>75</v>
      </c>
      <c r="H81" s="297" t="s">
        <v>1989</v>
      </c>
      <c r="I81" s="299">
        <v>16000000</v>
      </c>
      <c r="J81" s="299">
        <v>16000000</v>
      </c>
      <c r="K81" s="300" t="s">
        <v>1990</v>
      </c>
      <c r="L81" s="292" t="s">
        <v>3049</v>
      </c>
      <c r="M81" s="302">
        <v>43112</v>
      </c>
      <c r="N81" s="302">
        <v>43232</v>
      </c>
      <c r="O81" s="302">
        <v>43232</v>
      </c>
      <c r="P81" s="301">
        <f t="shared" si="3"/>
        <v>120</v>
      </c>
      <c r="Q81" s="303">
        <f t="shared" si="4"/>
        <v>4</v>
      </c>
      <c r="R81" s="305" t="s">
        <v>3748</v>
      </c>
      <c r="S81" s="306"/>
      <c r="T81" s="307"/>
      <c r="U81" s="308"/>
      <c r="V81" s="309"/>
      <c r="W81" s="307"/>
      <c r="X81" s="308"/>
      <c r="Y81" s="309"/>
      <c r="Z81" s="307"/>
      <c r="AA81" s="308"/>
      <c r="AB81" s="309"/>
      <c r="AC81" s="307"/>
      <c r="AD81" s="308"/>
      <c r="AE81" s="307"/>
      <c r="AF81" s="310"/>
      <c r="AG81" s="311"/>
      <c r="AH81" s="312"/>
      <c r="AI81" s="311"/>
      <c r="AJ81" s="313"/>
      <c r="AK81" s="313"/>
      <c r="AL81" s="313"/>
      <c r="AM81" s="314"/>
      <c r="AN81" s="315"/>
      <c r="AO81" s="316"/>
      <c r="AP81" s="317"/>
      <c r="AQ81" s="318"/>
      <c r="AR81" s="319"/>
      <c r="AS81" s="319"/>
      <c r="AT81" s="319"/>
      <c r="AU81" s="320"/>
      <c r="AV81" s="270"/>
    </row>
    <row r="82" spans="1:48" ht="13.5" customHeight="1" thickTop="1" thickBot="1" x14ac:dyDescent="0.25">
      <c r="A82" s="147">
        <v>80</v>
      </c>
      <c r="B82" s="292" t="s">
        <v>3648</v>
      </c>
      <c r="C82" s="293">
        <v>43112</v>
      </c>
      <c r="D82" s="293" t="s">
        <v>3749</v>
      </c>
      <c r="E82" s="294" t="s">
        <v>3750</v>
      </c>
      <c r="F82" s="295" t="s">
        <v>66</v>
      </c>
      <c r="G82" s="296" t="s">
        <v>3486</v>
      </c>
      <c r="H82" s="297" t="s">
        <v>1989</v>
      </c>
      <c r="I82" s="299">
        <v>13843458</v>
      </c>
      <c r="J82" s="299">
        <v>13843458</v>
      </c>
      <c r="K82" s="300" t="s">
        <v>1990</v>
      </c>
      <c r="L82" s="292" t="s">
        <v>3751</v>
      </c>
      <c r="M82" s="302">
        <v>43112</v>
      </c>
      <c r="N82" s="302">
        <v>43292</v>
      </c>
      <c r="O82" s="302">
        <v>43292</v>
      </c>
      <c r="P82" s="301">
        <f t="shared" si="3"/>
        <v>180</v>
      </c>
      <c r="Q82" s="303">
        <f t="shared" si="4"/>
        <v>6</v>
      </c>
      <c r="R82" s="305" t="s">
        <v>3752</v>
      </c>
      <c r="S82" s="306"/>
      <c r="T82" s="307"/>
      <c r="U82" s="308"/>
      <c r="V82" s="309"/>
      <c r="W82" s="307"/>
      <c r="X82" s="308"/>
      <c r="Y82" s="309"/>
      <c r="Z82" s="307"/>
      <c r="AA82" s="308"/>
      <c r="AB82" s="309"/>
      <c r="AC82" s="307"/>
      <c r="AD82" s="308"/>
      <c r="AE82" s="307"/>
      <c r="AF82" s="310"/>
      <c r="AG82" s="311"/>
      <c r="AH82" s="312"/>
      <c r="AI82" s="311"/>
      <c r="AJ82" s="313"/>
      <c r="AK82" s="313"/>
      <c r="AL82" s="313"/>
      <c r="AM82" s="314"/>
      <c r="AN82" s="315"/>
      <c r="AO82" s="316"/>
      <c r="AP82" s="317"/>
      <c r="AQ82" s="318"/>
      <c r="AR82" s="319"/>
      <c r="AS82" s="319"/>
      <c r="AT82" s="319"/>
      <c r="AU82" s="320"/>
      <c r="AV82" s="270"/>
    </row>
    <row r="83" spans="1:48" ht="13.5" customHeight="1" thickTop="1" thickBot="1" x14ac:dyDescent="0.25">
      <c r="A83" s="147">
        <v>81</v>
      </c>
      <c r="B83" s="292" t="s">
        <v>2160</v>
      </c>
      <c r="C83" s="293">
        <v>43112</v>
      </c>
      <c r="D83" s="293" t="s">
        <v>3753</v>
      </c>
      <c r="E83" s="294" t="s">
        <v>3754</v>
      </c>
      <c r="F83" s="295" t="s">
        <v>66</v>
      </c>
      <c r="G83" s="296" t="s">
        <v>3486</v>
      </c>
      <c r="H83" s="297" t="s">
        <v>1989</v>
      </c>
      <c r="I83" s="299">
        <v>12000000</v>
      </c>
      <c r="J83" s="299">
        <v>12000000</v>
      </c>
      <c r="K83" s="300" t="s">
        <v>1990</v>
      </c>
      <c r="L83" s="292" t="s">
        <v>2286</v>
      </c>
      <c r="M83" s="302">
        <v>43112</v>
      </c>
      <c r="N83" s="302">
        <v>43271</v>
      </c>
      <c r="O83" s="302">
        <v>43271</v>
      </c>
      <c r="P83" s="301">
        <f t="shared" si="3"/>
        <v>159</v>
      </c>
      <c r="Q83" s="303">
        <f t="shared" si="4"/>
        <v>5.3</v>
      </c>
      <c r="R83" s="305" t="s">
        <v>3755</v>
      </c>
      <c r="S83" s="306"/>
      <c r="T83" s="307"/>
      <c r="U83" s="344" t="s">
        <v>3756</v>
      </c>
      <c r="V83" s="309"/>
      <c r="W83" s="307"/>
      <c r="X83" s="345"/>
      <c r="Y83" s="309"/>
      <c r="Z83" s="307"/>
      <c r="AA83" s="346"/>
      <c r="AB83" s="309"/>
      <c r="AC83" s="307"/>
      <c r="AD83" s="346"/>
      <c r="AE83" s="307"/>
      <c r="AF83" s="310"/>
      <c r="AG83" s="311"/>
      <c r="AH83" s="312"/>
      <c r="AI83" s="311"/>
      <c r="AJ83" s="313"/>
      <c r="AK83" s="313"/>
      <c r="AL83" s="313"/>
      <c r="AM83" s="314"/>
      <c r="AN83" s="315"/>
      <c r="AO83" s="316"/>
      <c r="AP83" s="317"/>
      <c r="AQ83" s="318"/>
      <c r="AR83" s="319"/>
      <c r="AS83" s="319"/>
      <c r="AT83" s="319"/>
      <c r="AU83" s="320"/>
      <c r="AV83" s="270"/>
    </row>
    <row r="84" spans="1:48" ht="13.5" customHeight="1" thickTop="1" thickBot="1" x14ac:dyDescent="0.25">
      <c r="A84" s="147">
        <v>82</v>
      </c>
      <c r="B84" s="292" t="s">
        <v>2000</v>
      </c>
      <c r="C84" s="293">
        <v>43112</v>
      </c>
      <c r="D84" s="293" t="s">
        <v>3757</v>
      </c>
      <c r="E84" s="294" t="s">
        <v>3758</v>
      </c>
      <c r="F84" s="295" t="s">
        <v>66</v>
      </c>
      <c r="G84" s="296" t="s">
        <v>3486</v>
      </c>
      <c r="H84" s="297" t="s">
        <v>1989</v>
      </c>
      <c r="I84" s="299">
        <v>25200000</v>
      </c>
      <c r="J84" s="299">
        <v>25200000</v>
      </c>
      <c r="K84" s="300" t="s">
        <v>1990</v>
      </c>
      <c r="L84" s="292" t="s">
        <v>179</v>
      </c>
      <c r="M84" s="302">
        <v>43112</v>
      </c>
      <c r="N84" s="302">
        <v>43220</v>
      </c>
      <c r="O84" s="302">
        <f>U84</f>
        <v>43251</v>
      </c>
      <c r="P84" s="301">
        <f t="shared" si="3"/>
        <v>139</v>
      </c>
      <c r="Q84" s="303">
        <f t="shared" si="4"/>
        <v>4.6333333333333337</v>
      </c>
      <c r="R84" s="305" t="s">
        <v>3759</v>
      </c>
      <c r="S84" s="306">
        <v>30</v>
      </c>
      <c r="T84" s="307">
        <v>43217</v>
      </c>
      <c r="U84" s="308">
        <v>43251</v>
      </c>
      <c r="V84" s="309">
        <v>20</v>
      </c>
      <c r="W84" s="307">
        <v>43251</v>
      </c>
      <c r="X84" s="308">
        <v>43271</v>
      </c>
      <c r="Y84" s="309"/>
      <c r="Z84" s="307"/>
      <c r="AA84" s="308"/>
      <c r="AB84" s="309"/>
      <c r="AC84" s="307"/>
      <c r="AD84" s="308"/>
      <c r="AE84" s="307">
        <v>43217</v>
      </c>
      <c r="AF84" s="310">
        <v>6300000</v>
      </c>
      <c r="AG84" s="311"/>
      <c r="AH84" s="312"/>
      <c r="AI84" s="311"/>
      <c r="AJ84" s="313"/>
      <c r="AK84" s="313"/>
      <c r="AL84" s="313"/>
      <c r="AM84" s="314"/>
      <c r="AN84" s="315"/>
      <c r="AO84" s="316"/>
      <c r="AP84" s="317"/>
      <c r="AQ84" s="318"/>
      <c r="AR84" s="319"/>
      <c r="AS84" s="319"/>
      <c r="AT84" s="319"/>
      <c r="AU84" s="320"/>
      <c r="AV84" s="270"/>
    </row>
    <row r="85" spans="1:48" ht="13.5" customHeight="1" thickTop="1" thickBot="1" x14ac:dyDescent="0.25">
      <c r="A85" s="147">
        <v>83</v>
      </c>
      <c r="B85" s="292" t="s">
        <v>333</v>
      </c>
      <c r="C85" s="293">
        <v>43112</v>
      </c>
      <c r="D85" s="293" t="s">
        <v>3760</v>
      </c>
      <c r="E85" s="294" t="s">
        <v>3761</v>
      </c>
      <c r="F85" s="295" t="s">
        <v>66</v>
      </c>
      <c r="G85" s="296" t="s">
        <v>3486</v>
      </c>
      <c r="H85" s="297" t="s">
        <v>1989</v>
      </c>
      <c r="I85" s="299">
        <v>23763984</v>
      </c>
      <c r="J85" s="299">
        <v>23763984</v>
      </c>
      <c r="K85" s="300" t="s">
        <v>1990</v>
      </c>
      <c r="L85" s="292" t="s">
        <v>3043</v>
      </c>
      <c r="M85" s="302">
        <v>43112</v>
      </c>
      <c r="N85" s="302">
        <v>43292</v>
      </c>
      <c r="O85" s="302">
        <v>43292</v>
      </c>
      <c r="P85" s="301">
        <f t="shared" si="3"/>
        <v>180</v>
      </c>
      <c r="Q85" s="303">
        <f t="shared" si="4"/>
        <v>6</v>
      </c>
      <c r="R85" s="305" t="s">
        <v>3762</v>
      </c>
      <c r="S85" s="306"/>
      <c r="T85" s="307"/>
      <c r="U85" s="308"/>
      <c r="V85" s="309"/>
      <c r="W85" s="307"/>
      <c r="X85" s="308"/>
      <c r="Y85" s="309"/>
      <c r="Z85" s="307"/>
      <c r="AA85" s="308"/>
      <c r="AB85" s="309"/>
      <c r="AC85" s="307"/>
      <c r="AD85" s="308"/>
      <c r="AE85" s="307"/>
      <c r="AF85" s="310"/>
      <c r="AG85" s="311"/>
      <c r="AH85" s="312"/>
      <c r="AI85" s="311"/>
      <c r="AJ85" s="313"/>
      <c r="AK85" s="313"/>
      <c r="AL85" s="313"/>
      <c r="AM85" s="314"/>
      <c r="AN85" s="315"/>
      <c r="AO85" s="316"/>
      <c r="AP85" s="317"/>
      <c r="AQ85" s="318"/>
      <c r="AR85" s="319"/>
      <c r="AS85" s="319"/>
      <c r="AT85" s="319"/>
      <c r="AU85" s="320"/>
      <c r="AV85" s="270"/>
    </row>
    <row r="86" spans="1:48" ht="13.5" customHeight="1" thickTop="1" thickBot="1" x14ac:dyDescent="0.25">
      <c r="A86" s="147">
        <v>84</v>
      </c>
      <c r="B86" s="292" t="s">
        <v>333</v>
      </c>
      <c r="C86" s="293">
        <v>43112</v>
      </c>
      <c r="D86" s="293" t="s">
        <v>3763</v>
      </c>
      <c r="E86" s="294" t="s">
        <v>3764</v>
      </c>
      <c r="F86" s="295" t="s">
        <v>66</v>
      </c>
      <c r="G86" s="296" t="s">
        <v>75</v>
      </c>
      <c r="H86" s="297" t="s">
        <v>1989</v>
      </c>
      <c r="I86" s="299">
        <v>19848000</v>
      </c>
      <c r="J86" s="299">
        <v>19848000</v>
      </c>
      <c r="K86" s="300" t="s">
        <v>1990</v>
      </c>
      <c r="L86" s="292" t="s">
        <v>3765</v>
      </c>
      <c r="M86" s="302">
        <v>43112</v>
      </c>
      <c r="N86" s="302">
        <v>43292</v>
      </c>
      <c r="O86" s="302">
        <v>43292</v>
      </c>
      <c r="P86" s="301">
        <f t="shared" si="3"/>
        <v>180</v>
      </c>
      <c r="Q86" s="303">
        <f t="shared" si="4"/>
        <v>6</v>
      </c>
      <c r="R86" s="305" t="s">
        <v>3766</v>
      </c>
      <c r="S86" s="306"/>
      <c r="T86" s="307"/>
      <c r="U86" s="308"/>
      <c r="V86" s="309"/>
      <c r="W86" s="307"/>
      <c r="X86" s="308"/>
      <c r="Y86" s="309"/>
      <c r="Z86" s="307"/>
      <c r="AA86" s="308"/>
      <c r="AB86" s="309"/>
      <c r="AC86" s="307"/>
      <c r="AD86" s="308"/>
      <c r="AE86" s="307"/>
      <c r="AF86" s="310"/>
      <c r="AG86" s="311"/>
      <c r="AH86" s="312"/>
      <c r="AI86" s="311"/>
      <c r="AJ86" s="313"/>
      <c r="AK86" s="313"/>
      <c r="AL86" s="313"/>
      <c r="AM86" s="314"/>
      <c r="AN86" s="315"/>
      <c r="AO86" s="316"/>
      <c r="AP86" s="317"/>
      <c r="AQ86" s="318"/>
      <c r="AR86" s="319"/>
      <c r="AS86" s="319"/>
      <c r="AT86" s="319"/>
      <c r="AU86" s="320"/>
      <c r="AV86" s="270"/>
    </row>
    <row r="87" spans="1:48" ht="13.5" customHeight="1" thickTop="1" thickBot="1" x14ac:dyDescent="0.25">
      <c r="A87" s="147">
        <v>85</v>
      </c>
      <c r="B87" s="292" t="s">
        <v>175</v>
      </c>
      <c r="C87" s="293">
        <v>43117</v>
      </c>
      <c r="D87" s="293" t="s">
        <v>3767</v>
      </c>
      <c r="E87" s="294" t="s">
        <v>3768</v>
      </c>
      <c r="F87" s="295" t="s">
        <v>66</v>
      </c>
      <c r="G87" s="296" t="s">
        <v>75</v>
      </c>
      <c r="H87" s="297" t="s">
        <v>1989</v>
      </c>
      <c r="I87" s="299">
        <v>35000000</v>
      </c>
      <c r="J87" s="299">
        <v>35000000</v>
      </c>
      <c r="K87" s="300" t="s">
        <v>1990</v>
      </c>
      <c r="L87" s="292" t="s">
        <v>3769</v>
      </c>
      <c r="M87" s="302">
        <v>43117</v>
      </c>
      <c r="N87" s="302">
        <v>43327</v>
      </c>
      <c r="O87" s="302">
        <v>43327</v>
      </c>
      <c r="P87" s="301">
        <f t="shared" si="3"/>
        <v>210</v>
      </c>
      <c r="Q87" s="303">
        <f t="shared" si="4"/>
        <v>7</v>
      </c>
      <c r="R87" s="305" t="s">
        <v>3770</v>
      </c>
      <c r="S87" s="306"/>
      <c r="T87" s="307"/>
      <c r="U87" s="308"/>
      <c r="V87" s="309"/>
      <c r="W87" s="307"/>
      <c r="X87" s="308"/>
      <c r="Y87" s="309"/>
      <c r="Z87" s="307"/>
      <c r="AA87" s="308"/>
      <c r="AB87" s="309"/>
      <c r="AC87" s="307"/>
      <c r="AD87" s="308"/>
      <c r="AE87" s="307"/>
      <c r="AF87" s="310"/>
      <c r="AG87" s="311"/>
      <c r="AH87" s="312"/>
      <c r="AI87" s="311"/>
      <c r="AJ87" s="313"/>
      <c r="AK87" s="313"/>
      <c r="AL87" s="313"/>
      <c r="AM87" s="314"/>
      <c r="AN87" s="315"/>
      <c r="AO87" s="316"/>
      <c r="AP87" s="317"/>
      <c r="AQ87" s="318"/>
      <c r="AR87" s="319"/>
      <c r="AS87" s="319"/>
      <c r="AT87" s="319"/>
      <c r="AU87" s="320"/>
      <c r="AV87" s="270"/>
    </row>
    <row r="88" spans="1:48" ht="13.5" customHeight="1" thickTop="1" thickBot="1" x14ac:dyDescent="0.25">
      <c r="A88" s="147">
        <v>86</v>
      </c>
      <c r="B88" s="292" t="s">
        <v>63</v>
      </c>
      <c r="C88" s="293" t="s">
        <v>3771</v>
      </c>
      <c r="D88" s="293" t="s">
        <v>3772</v>
      </c>
      <c r="E88" s="294" t="s">
        <v>3773</v>
      </c>
      <c r="F88" s="295" t="s">
        <v>66</v>
      </c>
      <c r="G88" s="296" t="s">
        <v>75</v>
      </c>
      <c r="H88" s="297" t="s">
        <v>1989</v>
      </c>
      <c r="I88" s="299">
        <v>52000000</v>
      </c>
      <c r="J88" s="299">
        <v>52000000</v>
      </c>
      <c r="K88" s="300" t="s">
        <v>1990</v>
      </c>
      <c r="L88" s="292" t="s">
        <v>2298</v>
      </c>
      <c r="M88" s="302">
        <v>43117</v>
      </c>
      <c r="N88" s="302">
        <v>43296</v>
      </c>
      <c r="O88" s="302">
        <v>43296</v>
      </c>
      <c r="P88" s="301">
        <f t="shared" si="3"/>
        <v>179</v>
      </c>
      <c r="Q88" s="303">
        <v>6</v>
      </c>
      <c r="R88" s="305" t="s">
        <v>3774</v>
      </c>
      <c r="S88" s="306"/>
      <c r="T88" s="307"/>
      <c r="U88" s="308"/>
      <c r="V88" s="309"/>
      <c r="W88" s="307"/>
      <c r="X88" s="308"/>
      <c r="Y88" s="309"/>
      <c r="Z88" s="307"/>
      <c r="AA88" s="308"/>
      <c r="AB88" s="309"/>
      <c r="AC88" s="307"/>
      <c r="AD88" s="308"/>
      <c r="AE88" s="307"/>
      <c r="AF88" s="310"/>
      <c r="AG88" s="311"/>
      <c r="AH88" s="312"/>
      <c r="AI88" s="311"/>
      <c r="AJ88" s="313"/>
      <c r="AK88" s="313"/>
      <c r="AL88" s="313"/>
      <c r="AM88" s="314"/>
      <c r="AN88" s="315"/>
      <c r="AO88" s="316"/>
      <c r="AP88" s="317"/>
      <c r="AQ88" s="318"/>
      <c r="AR88" s="319"/>
      <c r="AS88" s="319"/>
      <c r="AT88" s="319"/>
      <c r="AU88" s="320"/>
      <c r="AV88" s="270"/>
    </row>
    <row r="89" spans="1:48" ht="13.5" customHeight="1" thickTop="1" thickBot="1" x14ac:dyDescent="0.25">
      <c r="A89" s="147">
        <v>87</v>
      </c>
      <c r="B89" s="292" t="s">
        <v>1987</v>
      </c>
      <c r="C89" s="293">
        <v>43118</v>
      </c>
      <c r="D89" s="293" t="s">
        <v>3775</v>
      </c>
      <c r="E89" s="294" t="s">
        <v>3776</v>
      </c>
      <c r="F89" s="295" t="s">
        <v>66</v>
      </c>
      <c r="G89" s="296" t="s">
        <v>3486</v>
      </c>
      <c r="H89" s="297" t="s">
        <v>1989</v>
      </c>
      <c r="I89" s="299">
        <v>42000000</v>
      </c>
      <c r="J89" s="299">
        <v>42000000</v>
      </c>
      <c r="K89" s="300" t="s">
        <v>1990</v>
      </c>
      <c r="L89" s="292" t="s">
        <v>605</v>
      </c>
      <c r="M89" s="302">
        <v>43118</v>
      </c>
      <c r="N89" s="302">
        <v>43298</v>
      </c>
      <c r="O89" s="302">
        <v>43298</v>
      </c>
      <c r="P89" s="301">
        <f t="shared" si="3"/>
        <v>180</v>
      </c>
      <c r="Q89" s="303">
        <f t="shared" si="4"/>
        <v>6</v>
      </c>
      <c r="R89" s="305" t="s">
        <v>3777</v>
      </c>
      <c r="S89" s="306"/>
      <c r="T89" s="307"/>
      <c r="U89" s="308"/>
      <c r="V89" s="309"/>
      <c r="W89" s="307"/>
      <c r="X89" s="308"/>
      <c r="Y89" s="309"/>
      <c r="Z89" s="307"/>
      <c r="AA89" s="308"/>
      <c r="AB89" s="309"/>
      <c r="AC89" s="307"/>
      <c r="AD89" s="308"/>
      <c r="AE89" s="307"/>
      <c r="AF89" s="310"/>
      <c r="AG89" s="311"/>
      <c r="AH89" s="312"/>
      <c r="AI89" s="311"/>
      <c r="AJ89" s="313"/>
      <c r="AK89" s="313"/>
      <c r="AL89" s="313"/>
      <c r="AM89" s="314"/>
      <c r="AN89" s="315"/>
      <c r="AO89" s="316"/>
      <c r="AP89" s="317"/>
      <c r="AQ89" s="318"/>
      <c r="AR89" s="319"/>
      <c r="AS89" s="319"/>
      <c r="AT89" s="319"/>
      <c r="AU89" s="320"/>
      <c r="AV89" s="270"/>
    </row>
    <row r="90" spans="1:48" ht="13.5" customHeight="1" thickTop="1" thickBot="1" x14ac:dyDescent="0.25">
      <c r="A90" s="147">
        <v>88</v>
      </c>
      <c r="B90" s="292" t="s">
        <v>1987</v>
      </c>
      <c r="C90" s="293">
        <v>43118</v>
      </c>
      <c r="D90" s="293" t="s">
        <v>3778</v>
      </c>
      <c r="E90" s="294" t="s">
        <v>3779</v>
      </c>
      <c r="F90" s="295" t="s">
        <v>66</v>
      </c>
      <c r="G90" s="296" t="s">
        <v>75</v>
      </c>
      <c r="H90" s="297" t="s">
        <v>1989</v>
      </c>
      <c r="I90" s="299">
        <v>20100000</v>
      </c>
      <c r="J90" s="299">
        <v>20100000</v>
      </c>
      <c r="K90" s="300" t="s">
        <v>1990</v>
      </c>
      <c r="L90" s="292" t="s">
        <v>3780</v>
      </c>
      <c r="M90" s="302">
        <v>43118</v>
      </c>
      <c r="N90" s="302">
        <v>43298</v>
      </c>
      <c r="O90" s="302">
        <v>43298</v>
      </c>
      <c r="P90" s="301">
        <f t="shared" si="3"/>
        <v>180</v>
      </c>
      <c r="Q90" s="303">
        <f t="shared" si="4"/>
        <v>6</v>
      </c>
      <c r="R90" s="305" t="s">
        <v>3781</v>
      </c>
      <c r="S90" s="306"/>
      <c r="T90" s="307"/>
      <c r="U90" s="308"/>
      <c r="V90" s="309"/>
      <c r="W90" s="307"/>
      <c r="X90" s="308"/>
      <c r="Y90" s="309"/>
      <c r="Z90" s="307"/>
      <c r="AA90" s="308"/>
      <c r="AB90" s="309"/>
      <c r="AC90" s="307"/>
      <c r="AD90" s="308"/>
      <c r="AE90" s="307"/>
      <c r="AF90" s="310"/>
      <c r="AG90" s="311"/>
      <c r="AH90" s="312"/>
      <c r="AI90" s="311"/>
      <c r="AJ90" s="313"/>
      <c r="AK90" s="313"/>
      <c r="AL90" s="313"/>
      <c r="AM90" s="314"/>
      <c r="AN90" s="315"/>
      <c r="AO90" s="316"/>
      <c r="AP90" s="317"/>
      <c r="AQ90" s="318"/>
      <c r="AR90" s="319"/>
      <c r="AS90" s="319"/>
      <c r="AT90" s="319"/>
      <c r="AU90" s="320"/>
      <c r="AV90" s="270"/>
    </row>
    <row r="91" spans="1:48" ht="13.5" customHeight="1" thickTop="1" thickBot="1" x14ac:dyDescent="0.25">
      <c r="A91" s="147">
        <v>89</v>
      </c>
      <c r="B91" s="292" t="s">
        <v>63</v>
      </c>
      <c r="C91" s="293">
        <v>43118</v>
      </c>
      <c r="D91" s="293" t="s">
        <v>3782</v>
      </c>
      <c r="E91" s="294" t="s">
        <v>3783</v>
      </c>
      <c r="F91" s="295" t="s">
        <v>66</v>
      </c>
      <c r="G91" s="296" t="s">
        <v>75</v>
      </c>
      <c r="H91" s="297" t="s">
        <v>1989</v>
      </c>
      <c r="I91" s="299">
        <v>15840000</v>
      </c>
      <c r="J91" s="299">
        <v>15840000</v>
      </c>
      <c r="K91" s="300" t="s">
        <v>1990</v>
      </c>
      <c r="L91" s="292" t="s">
        <v>2400</v>
      </c>
      <c r="M91" s="302">
        <v>43118</v>
      </c>
      <c r="N91" s="302">
        <v>43238</v>
      </c>
      <c r="O91" s="302">
        <v>43238</v>
      </c>
      <c r="P91" s="301">
        <f t="shared" si="3"/>
        <v>120</v>
      </c>
      <c r="Q91" s="303">
        <f t="shared" si="4"/>
        <v>4</v>
      </c>
      <c r="R91" s="305" t="s">
        <v>3784</v>
      </c>
      <c r="S91" s="306"/>
      <c r="T91" s="307"/>
      <c r="U91" s="308"/>
      <c r="V91" s="309"/>
      <c r="W91" s="307"/>
      <c r="X91" s="308"/>
      <c r="Y91" s="309"/>
      <c r="Z91" s="307"/>
      <c r="AA91" s="308"/>
      <c r="AB91" s="309"/>
      <c r="AC91" s="307"/>
      <c r="AD91" s="308"/>
      <c r="AE91" s="307"/>
      <c r="AF91" s="310"/>
      <c r="AG91" s="311"/>
      <c r="AH91" s="312"/>
      <c r="AI91" s="311"/>
      <c r="AJ91" s="313"/>
      <c r="AK91" s="313"/>
      <c r="AL91" s="313"/>
      <c r="AM91" s="314"/>
      <c r="AN91" s="315"/>
      <c r="AO91" s="316"/>
      <c r="AP91" s="317"/>
      <c r="AQ91" s="318"/>
      <c r="AR91" s="319"/>
      <c r="AS91" s="319"/>
      <c r="AT91" s="319"/>
      <c r="AU91" s="320"/>
      <c r="AV91" s="270"/>
    </row>
    <row r="92" spans="1:48" ht="13.5" customHeight="1" thickTop="1" thickBot="1" x14ac:dyDescent="0.25">
      <c r="A92" s="147">
        <v>90</v>
      </c>
      <c r="B92" s="292" t="s">
        <v>597</v>
      </c>
      <c r="C92" s="293">
        <v>43118</v>
      </c>
      <c r="D92" s="293" t="s">
        <v>3785</v>
      </c>
      <c r="E92" s="294" t="s">
        <v>3786</v>
      </c>
      <c r="F92" s="295" t="s">
        <v>66</v>
      </c>
      <c r="G92" s="296" t="s">
        <v>3486</v>
      </c>
      <c r="H92" s="297" t="s">
        <v>1989</v>
      </c>
      <c r="I92" s="299">
        <v>9000000</v>
      </c>
      <c r="J92" s="299">
        <v>9000000</v>
      </c>
      <c r="K92" s="300" t="s">
        <v>1990</v>
      </c>
      <c r="L92" s="292" t="s">
        <v>145</v>
      </c>
      <c r="M92" s="302">
        <v>43118</v>
      </c>
      <c r="N92" s="302">
        <v>43298</v>
      </c>
      <c r="O92" s="302">
        <v>43298</v>
      </c>
      <c r="P92" s="301">
        <f t="shared" si="3"/>
        <v>180</v>
      </c>
      <c r="Q92" s="303">
        <f t="shared" si="4"/>
        <v>6</v>
      </c>
      <c r="R92" s="305" t="s">
        <v>3787</v>
      </c>
      <c r="S92" s="306"/>
      <c r="T92" s="307"/>
      <c r="U92" s="308"/>
      <c r="V92" s="309"/>
      <c r="W92" s="307"/>
      <c r="X92" s="308"/>
      <c r="Y92" s="309"/>
      <c r="Z92" s="307"/>
      <c r="AA92" s="308"/>
      <c r="AB92" s="309"/>
      <c r="AC92" s="307"/>
      <c r="AD92" s="308"/>
      <c r="AE92" s="307"/>
      <c r="AF92" s="310"/>
      <c r="AG92" s="311"/>
      <c r="AH92" s="312"/>
      <c r="AI92" s="311"/>
      <c r="AJ92" s="313"/>
      <c r="AK92" s="313"/>
      <c r="AL92" s="313"/>
      <c r="AM92" s="314"/>
      <c r="AN92" s="315"/>
      <c r="AO92" s="316"/>
      <c r="AP92" s="317"/>
      <c r="AQ92" s="318"/>
      <c r="AR92" s="319"/>
      <c r="AS92" s="319"/>
      <c r="AT92" s="319"/>
      <c r="AU92" s="320"/>
      <c r="AV92" s="270"/>
    </row>
    <row r="93" spans="1:48" ht="13.5" customHeight="1" thickTop="1" thickBot="1" x14ac:dyDescent="0.25">
      <c r="A93" s="147">
        <v>91</v>
      </c>
      <c r="B93" s="292" t="s">
        <v>2230</v>
      </c>
      <c r="C93" s="293">
        <v>43119</v>
      </c>
      <c r="D93" s="293" t="s">
        <v>3788</v>
      </c>
      <c r="E93" s="294" t="s">
        <v>3789</v>
      </c>
      <c r="F93" s="295" t="s">
        <v>66</v>
      </c>
      <c r="G93" s="296" t="s">
        <v>3486</v>
      </c>
      <c r="H93" s="297" t="s">
        <v>1989</v>
      </c>
      <c r="I93" s="299">
        <v>11146386</v>
      </c>
      <c r="J93" s="299">
        <v>11146386</v>
      </c>
      <c r="K93" s="300" t="s">
        <v>1990</v>
      </c>
      <c r="L93" s="292" t="s">
        <v>3790</v>
      </c>
      <c r="M93" s="302">
        <v>43119</v>
      </c>
      <c r="N93" s="302">
        <v>43299</v>
      </c>
      <c r="O93" s="302">
        <v>43299</v>
      </c>
      <c r="P93" s="301">
        <f t="shared" si="3"/>
        <v>180</v>
      </c>
      <c r="Q93" s="303">
        <f t="shared" si="4"/>
        <v>6</v>
      </c>
      <c r="R93" s="305" t="s">
        <v>3791</v>
      </c>
      <c r="S93" s="306"/>
      <c r="T93" s="307"/>
      <c r="U93" s="308"/>
      <c r="V93" s="309"/>
      <c r="W93" s="307"/>
      <c r="X93" s="308"/>
      <c r="Y93" s="309"/>
      <c r="Z93" s="307"/>
      <c r="AA93" s="308"/>
      <c r="AB93" s="309"/>
      <c r="AC93" s="307"/>
      <c r="AD93" s="308"/>
      <c r="AE93" s="307"/>
      <c r="AF93" s="310"/>
      <c r="AG93" s="311"/>
      <c r="AH93" s="312"/>
      <c r="AI93" s="311"/>
      <c r="AJ93" s="313"/>
      <c r="AK93" s="313"/>
      <c r="AL93" s="313"/>
      <c r="AM93" s="314"/>
      <c r="AN93" s="315"/>
      <c r="AO93" s="316"/>
      <c r="AP93" s="317"/>
      <c r="AQ93" s="318"/>
      <c r="AR93" s="319"/>
      <c r="AS93" s="319"/>
      <c r="AT93" s="319"/>
      <c r="AU93" s="320"/>
      <c r="AV93" s="270"/>
    </row>
    <row r="94" spans="1:48" ht="13.5" customHeight="1" thickTop="1" thickBot="1" x14ac:dyDescent="0.25">
      <c r="A94" s="147">
        <v>92</v>
      </c>
      <c r="B94" s="292" t="s">
        <v>175</v>
      </c>
      <c r="C94" s="293">
        <v>43119</v>
      </c>
      <c r="D94" s="293" t="s">
        <v>3792</v>
      </c>
      <c r="E94" s="294" t="s">
        <v>3793</v>
      </c>
      <c r="F94" s="295" t="s">
        <v>66</v>
      </c>
      <c r="G94" s="296" t="s">
        <v>75</v>
      </c>
      <c r="H94" s="297" t="s">
        <v>1989</v>
      </c>
      <c r="I94" s="299">
        <v>27724648</v>
      </c>
      <c r="J94" s="299">
        <v>27724648</v>
      </c>
      <c r="K94" s="300" t="s">
        <v>1990</v>
      </c>
      <c r="L94" s="292" t="s">
        <v>3431</v>
      </c>
      <c r="M94" s="302">
        <v>43119</v>
      </c>
      <c r="N94" s="302">
        <v>43329</v>
      </c>
      <c r="O94" s="302">
        <v>43329</v>
      </c>
      <c r="P94" s="301">
        <f t="shared" si="3"/>
        <v>210</v>
      </c>
      <c r="Q94" s="303">
        <f t="shared" si="4"/>
        <v>7</v>
      </c>
      <c r="R94" s="305" t="s">
        <v>3794</v>
      </c>
      <c r="S94" s="306"/>
      <c r="T94" s="307"/>
      <c r="U94" s="308"/>
      <c r="V94" s="309"/>
      <c r="W94" s="307"/>
      <c r="X94" s="308"/>
      <c r="Y94" s="309"/>
      <c r="Z94" s="307"/>
      <c r="AA94" s="308"/>
      <c r="AB94" s="309"/>
      <c r="AC94" s="307"/>
      <c r="AD94" s="308"/>
      <c r="AE94" s="307"/>
      <c r="AF94" s="310"/>
      <c r="AG94" s="311"/>
      <c r="AH94" s="312"/>
      <c r="AI94" s="311"/>
      <c r="AJ94" s="313"/>
      <c r="AK94" s="313"/>
      <c r="AL94" s="313"/>
      <c r="AM94" s="314"/>
      <c r="AN94" s="315"/>
      <c r="AO94" s="316"/>
      <c r="AP94" s="317"/>
      <c r="AQ94" s="318"/>
      <c r="AR94" s="319"/>
      <c r="AS94" s="319"/>
      <c r="AT94" s="319"/>
      <c r="AU94" s="320"/>
      <c r="AV94" s="270"/>
    </row>
    <row r="95" spans="1:48" ht="13.5" customHeight="1" thickTop="1" thickBot="1" x14ac:dyDescent="0.25">
      <c r="A95" s="147">
        <v>93</v>
      </c>
      <c r="B95" s="292" t="s">
        <v>175</v>
      </c>
      <c r="C95" s="293">
        <v>43119</v>
      </c>
      <c r="D95" s="293" t="s">
        <v>3795</v>
      </c>
      <c r="E95" s="294" t="s">
        <v>3796</v>
      </c>
      <c r="F95" s="295" t="s">
        <v>66</v>
      </c>
      <c r="G95" s="296" t="s">
        <v>3486</v>
      </c>
      <c r="H95" s="297" t="s">
        <v>1989</v>
      </c>
      <c r="I95" s="299">
        <v>21000000</v>
      </c>
      <c r="J95" s="299">
        <v>21000000</v>
      </c>
      <c r="K95" s="300" t="s">
        <v>1990</v>
      </c>
      <c r="L95" s="292" t="s">
        <v>3797</v>
      </c>
      <c r="M95" s="302">
        <v>43119</v>
      </c>
      <c r="N95" s="302">
        <v>43329</v>
      </c>
      <c r="O95" s="302">
        <v>43329</v>
      </c>
      <c r="P95" s="301">
        <f t="shared" si="3"/>
        <v>210</v>
      </c>
      <c r="Q95" s="303">
        <f t="shared" si="4"/>
        <v>7</v>
      </c>
      <c r="R95" s="305" t="s">
        <v>3798</v>
      </c>
      <c r="S95" s="306"/>
      <c r="T95" s="307"/>
      <c r="U95" s="308"/>
      <c r="V95" s="309"/>
      <c r="W95" s="307"/>
      <c r="X95" s="308"/>
      <c r="Y95" s="309"/>
      <c r="Z95" s="307"/>
      <c r="AA95" s="308"/>
      <c r="AB95" s="309"/>
      <c r="AC95" s="307"/>
      <c r="AD95" s="308"/>
      <c r="AE95" s="307"/>
      <c r="AF95" s="310"/>
      <c r="AG95" s="311"/>
      <c r="AH95" s="312"/>
      <c r="AI95" s="311"/>
      <c r="AJ95" s="313"/>
      <c r="AK95" s="313"/>
      <c r="AL95" s="313"/>
      <c r="AM95" s="314"/>
      <c r="AN95" s="315"/>
      <c r="AO95" s="316"/>
      <c r="AP95" s="317"/>
      <c r="AQ95" s="318"/>
      <c r="AR95" s="319"/>
      <c r="AS95" s="319"/>
      <c r="AT95" s="319"/>
      <c r="AU95" s="320"/>
      <c r="AV95" s="270"/>
    </row>
    <row r="96" spans="1:48" ht="13.5" customHeight="1" thickTop="1" thickBot="1" x14ac:dyDescent="0.25">
      <c r="A96" s="147">
        <v>94</v>
      </c>
      <c r="B96" s="292" t="s">
        <v>597</v>
      </c>
      <c r="C96" s="293">
        <v>43119</v>
      </c>
      <c r="D96" s="293" t="s">
        <v>3799</v>
      </c>
      <c r="E96" s="294" t="s">
        <v>3800</v>
      </c>
      <c r="F96" s="295" t="s">
        <v>66</v>
      </c>
      <c r="G96" s="296" t="s">
        <v>3486</v>
      </c>
      <c r="H96" s="297" t="s">
        <v>1989</v>
      </c>
      <c r="I96" s="299">
        <v>10000000</v>
      </c>
      <c r="J96" s="299">
        <v>10000000</v>
      </c>
      <c r="K96" s="300" t="s">
        <v>1990</v>
      </c>
      <c r="L96" s="292" t="s">
        <v>190</v>
      </c>
      <c r="M96" s="302">
        <v>43119</v>
      </c>
      <c r="N96" s="302">
        <v>43269</v>
      </c>
      <c r="O96" s="302">
        <v>43269</v>
      </c>
      <c r="P96" s="301">
        <f t="shared" si="3"/>
        <v>150</v>
      </c>
      <c r="Q96" s="303">
        <f t="shared" si="4"/>
        <v>5</v>
      </c>
      <c r="R96" s="305" t="s">
        <v>3801</v>
      </c>
      <c r="S96" s="306"/>
      <c r="T96" s="307"/>
      <c r="U96" s="308"/>
      <c r="V96" s="309"/>
      <c r="W96" s="307"/>
      <c r="X96" s="308"/>
      <c r="Y96" s="309"/>
      <c r="Z96" s="307"/>
      <c r="AA96" s="308"/>
      <c r="AB96" s="309"/>
      <c r="AC96" s="307"/>
      <c r="AD96" s="308"/>
      <c r="AE96" s="307"/>
      <c r="AF96" s="310"/>
      <c r="AG96" s="311"/>
      <c r="AH96" s="312"/>
      <c r="AI96" s="311"/>
      <c r="AJ96" s="313"/>
      <c r="AK96" s="313"/>
      <c r="AL96" s="313"/>
      <c r="AM96" s="314"/>
      <c r="AN96" s="315"/>
      <c r="AO96" s="316"/>
      <c r="AP96" s="317"/>
      <c r="AQ96" s="318"/>
      <c r="AR96" s="319"/>
      <c r="AS96" s="319"/>
      <c r="AT96" s="319"/>
      <c r="AU96" s="320"/>
      <c r="AV96" s="270"/>
    </row>
    <row r="97" spans="1:48" ht="13.5" customHeight="1" thickTop="1" thickBot="1" x14ac:dyDescent="0.25">
      <c r="A97" s="147">
        <v>95</v>
      </c>
      <c r="B97" s="292" t="s">
        <v>597</v>
      </c>
      <c r="C97" s="293">
        <v>43119</v>
      </c>
      <c r="D97" s="293" t="s">
        <v>3802</v>
      </c>
      <c r="E97" s="294" t="s">
        <v>3803</v>
      </c>
      <c r="F97" s="295" t="s">
        <v>66</v>
      </c>
      <c r="G97" s="296" t="s">
        <v>3486</v>
      </c>
      <c r="H97" s="297" t="s">
        <v>1989</v>
      </c>
      <c r="I97" s="299">
        <v>9000000</v>
      </c>
      <c r="J97" s="299">
        <v>9000000</v>
      </c>
      <c r="K97" s="300" t="s">
        <v>1990</v>
      </c>
      <c r="L97" s="292" t="s">
        <v>364</v>
      </c>
      <c r="M97" s="302">
        <v>43119</v>
      </c>
      <c r="N97" s="302">
        <v>43299</v>
      </c>
      <c r="O97" s="302">
        <v>43299</v>
      </c>
      <c r="P97" s="301">
        <f t="shared" si="3"/>
        <v>180</v>
      </c>
      <c r="Q97" s="303">
        <f t="shared" si="4"/>
        <v>6</v>
      </c>
      <c r="R97" s="305" t="s">
        <v>3804</v>
      </c>
      <c r="S97" s="306"/>
      <c r="T97" s="307"/>
      <c r="U97" s="308"/>
      <c r="V97" s="309"/>
      <c r="W97" s="307"/>
      <c r="X97" s="308"/>
      <c r="Y97" s="309"/>
      <c r="Z97" s="307"/>
      <c r="AA97" s="308"/>
      <c r="AB97" s="309"/>
      <c r="AC97" s="307"/>
      <c r="AD97" s="308"/>
      <c r="AE97" s="307"/>
      <c r="AF97" s="310"/>
      <c r="AG97" s="311"/>
      <c r="AH97" s="312"/>
      <c r="AI97" s="311"/>
      <c r="AJ97" s="313"/>
      <c r="AK97" s="313"/>
      <c r="AL97" s="313"/>
      <c r="AM97" s="314"/>
      <c r="AN97" s="315"/>
      <c r="AO97" s="316"/>
      <c r="AP97" s="317"/>
      <c r="AQ97" s="318"/>
      <c r="AR97" s="319"/>
      <c r="AS97" s="319"/>
      <c r="AT97" s="319"/>
      <c r="AU97" s="320"/>
      <c r="AV97" s="270"/>
    </row>
    <row r="98" spans="1:48" ht="13.5" customHeight="1" thickTop="1" thickBot="1" x14ac:dyDescent="0.25">
      <c r="A98" s="147">
        <v>96</v>
      </c>
      <c r="B98" s="292" t="s">
        <v>63</v>
      </c>
      <c r="C98" s="293">
        <v>43119</v>
      </c>
      <c r="D98" s="293" t="s">
        <v>3805</v>
      </c>
      <c r="E98" s="294" t="s">
        <v>3806</v>
      </c>
      <c r="F98" s="295" t="s">
        <v>66</v>
      </c>
      <c r="G98" s="296" t="s">
        <v>75</v>
      </c>
      <c r="H98" s="297" t="s">
        <v>1989</v>
      </c>
      <c r="I98" s="299">
        <v>14000000</v>
      </c>
      <c r="J98" s="299">
        <v>14000000</v>
      </c>
      <c r="K98" s="300" t="s">
        <v>1990</v>
      </c>
      <c r="L98" s="292" t="s">
        <v>3807</v>
      </c>
      <c r="M98" s="302">
        <v>43119</v>
      </c>
      <c r="N98" s="302">
        <v>43239</v>
      </c>
      <c r="O98" s="302">
        <f>U98</f>
        <v>43249</v>
      </c>
      <c r="P98" s="301">
        <f t="shared" si="3"/>
        <v>130</v>
      </c>
      <c r="Q98" s="303">
        <f t="shared" si="4"/>
        <v>4.333333333333333</v>
      </c>
      <c r="R98" s="305" t="s">
        <v>3808</v>
      </c>
      <c r="S98" s="306">
        <v>11</v>
      </c>
      <c r="T98" s="307">
        <v>43237</v>
      </c>
      <c r="U98" s="308">
        <v>43249</v>
      </c>
      <c r="V98" s="309"/>
      <c r="W98" s="307"/>
      <c r="X98" s="308"/>
      <c r="Y98" s="309"/>
      <c r="Z98" s="307"/>
      <c r="AA98" s="308"/>
      <c r="AB98" s="309"/>
      <c r="AC98" s="307"/>
      <c r="AD98" s="308"/>
      <c r="AE98" s="307"/>
      <c r="AF98" s="310"/>
      <c r="AG98" s="311"/>
      <c r="AH98" s="312"/>
      <c r="AI98" s="311"/>
      <c r="AJ98" s="313"/>
      <c r="AK98" s="313"/>
      <c r="AL98" s="313"/>
      <c r="AM98" s="314"/>
      <c r="AN98" s="315"/>
      <c r="AO98" s="316"/>
      <c r="AP98" s="317"/>
      <c r="AQ98" s="318"/>
      <c r="AR98" s="319"/>
      <c r="AS98" s="319"/>
      <c r="AT98" s="319"/>
      <c r="AU98" s="320"/>
      <c r="AV98" s="270"/>
    </row>
    <row r="99" spans="1:48" ht="13.5" customHeight="1" thickTop="1" thickBot="1" x14ac:dyDescent="0.25">
      <c r="A99" s="147">
        <v>97</v>
      </c>
      <c r="B99" s="292" t="s">
        <v>1987</v>
      </c>
      <c r="C99" s="293">
        <v>43119</v>
      </c>
      <c r="D99" s="293" t="s">
        <v>3809</v>
      </c>
      <c r="E99" s="294" t="s">
        <v>3810</v>
      </c>
      <c r="F99" s="295" t="s">
        <v>66</v>
      </c>
      <c r="G99" s="296" t="s">
        <v>75</v>
      </c>
      <c r="H99" s="297" t="s">
        <v>1989</v>
      </c>
      <c r="I99" s="299">
        <v>35700000</v>
      </c>
      <c r="J99" s="299">
        <v>35700000</v>
      </c>
      <c r="K99" s="300" t="s">
        <v>1990</v>
      </c>
      <c r="L99" s="292" t="s">
        <v>2374</v>
      </c>
      <c r="M99" s="302">
        <v>43119</v>
      </c>
      <c r="N99" s="302">
        <v>43269</v>
      </c>
      <c r="O99" s="302">
        <v>43269</v>
      </c>
      <c r="P99" s="301">
        <f t="shared" si="3"/>
        <v>150</v>
      </c>
      <c r="Q99" s="303">
        <f t="shared" si="4"/>
        <v>5</v>
      </c>
      <c r="R99" s="305" t="s">
        <v>3811</v>
      </c>
      <c r="S99" s="306"/>
      <c r="T99" s="307"/>
      <c r="U99" s="308"/>
      <c r="V99" s="309"/>
      <c r="W99" s="307"/>
      <c r="X99" s="308"/>
      <c r="Y99" s="309"/>
      <c r="Z99" s="307"/>
      <c r="AA99" s="308"/>
      <c r="AB99" s="309"/>
      <c r="AC99" s="307"/>
      <c r="AD99" s="308"/>
      <c r="AE99" s="307"/>
      <c r="AF99" s="310"/>
      <c r="AG99" s="311"/>
      <c r="AH99" s="312"/>
      <c r="AI99" s="311"/>
      <c r="AJ99" s="313"/>
      <c r="AK99" s="313"/>
      <c r="AL99" s="313"/>
      <c r="AM99" s="314"/>
      <c r="AN99" s="315"/>
      <c r="AO99" s="316"/>
      <c r="AP99" s="317"/>
      <c r="AQ99" s="318"/>
      <c r="AR99" s="319"/>
      <c r="AS99" s="319"/>
      <c r="AT99" s="319"/>
      <c r="AU99" s="320"/>
      <c r="AV99" s="270"/>
    </row>
    <row r="100" spans="1:48" ht="13.5" customHeight="1" thickTop="1" thickBot="1" x14ac:dyDescent="0.25">
      <c r="A100" s="147">
        <v>98</v>
      </c>
      <c r="B100" s="292" t="s">
        <v>175</v>
      </c>
      <c r="C100" s="293">
        <v>43119</v>
      </c>
      <c r="D100" s="293" t="s">
        <v>3812</v>
      </c>
      <c r="E100" s="294" t="s">
        <v>3813</v>
      </c>
      <c r="F100" s="295" t="s">
        <v>66</v>
      </c>
      <c r="G100" s="296" t="s">
        <v>3486</v>
      </c>
      <c r="H100" s="297" t="s">
        <v>1989</v>
      </c>
      <c r="I100" s="299">
        <v>56000000</v>
      </c>
      <c r="J100" s="299">
        <v>56000000</v>
      </c>
      <c r="K100" s="300" t="s">
        <v>1990</v>
      </c>
      <c r="L100" s="292" t="s">
        <v>3814</v>
      </c>
      <c r="M100" s="302">
        <v>43119</v>
      </c>
      <c r="N100" s="302">
        <v>43329</v>
      </c>
      <c r="O100" s="302">
        <v>43329</v>
      </c>
      <c r="P100" s="301">
        <f t="shared" si="3"/>
        <v>210</v>
      </c>
      <c r="Q100" s="303">
        <f t="shared" si="4"/>
        <v>7</v>
      </c>
      <c r="R100" s="305" t="s">
        <v>3815</v>
      </c>
      <c r="S100" s="306"/>
      <c r="T100" s="307"/>
      <c r="U100" s="308"/>
      <c r="V100" s="309"/>
      <c r="W100" s="307"/>
      <c r="X100" s="308"/>
      <c r="Y100" s="309"/>
      <c r="Z100" s="307"/>
      <c r="AA100" s="308"/>
      <c r="AB100" s="309"/>
      <c r="AC100" s="307"/>
      <c r="AD100" s="308"/>
      <c r="AE100" s="307"/>
      <c r="AF100" s="310"/>
      <c r="AG100" s="311"/>
      <c r="AH100" s="312"/>
      <c r="AI100" s="311"/>
      <c r="AJ100" s="313"/>
      <c r="AK100" s="313"/>
      <c r="AL100" s="313"/>
      <c r="AM100" s="314"/>
      <c r="AN100" s="315"/>
      <c r="AO100" s="316"/>
      <c r="AP100" s="317"/>
      <c r="AQ100" s="318"/>
      <c r="AR100" s="319"/>
      <c r="AS100" s="319"/>
      <c r="AT100" s="319"/>
      <c r="AU100" s="320"/>
      <c r="AV100" s="270"/>
    </row>
    <row r="101" spans="1:48" ht="13.5" customHeight="1" thickTop="1" thickBot="1" x14ac:dyDescent="0.25">
      <c r="A101" s="147">
        <v>99</v>
      </c>
      <c r="B101" s="292" t="s">
        <v>1987</v>
      </c>
      <c r="C101" s="293">
        <v>43119</v>
      </c>
      <c r="D101" s="293" t="s">
        <v>3816</v>
      </c>
      <c r="E101" s="294" t="s">
        <v>3817</v>
      </c>
      <c r="F101" s="295" t="s">
        <v>66</v>
      </c>
      <c r="G101" s="296" t="s">
        <v>75</v>
      </c>
      <c r="H101" s="297" t="s">
        <v>1989</v>
      </c>
      <c r="I101" s="299">
        <v>16500000</v>
      </c>
      <c r="J101" s="299">
        <v>16500000</v>
      </c>
      <c r="K101" s="300" t="s">
        <v>1990</v>
      </c>
      <c r="L101" s="292" t="s">
        <v>2357</v>
      </c>
      <c r="M101" s="302">
        <v>43119</v>
      </c>
      <c r="N101" s="302">
        <v>43269</v>
      </c>
      <c r="O101" s="302">
        <v>43269</v>
      </c>
      <c r="P101" s="301">
        <f t="shared" si="3"/>
        <v>150</v>
      </c>
      <c r="Q101" s="303">
        <f t="shared" si="4"/>
        <v>5</v>
      </c>
      <c r="R101" s="305" t="s">
        <v>3818</v>
      </c>
      <c r="S101" s="306"/>
      <c r="T101" s="307"/>
      <c r="U101" s="308"/>
      <c r="V101" s="309"/>
      <c r="W101" s="307"/>
      <c r="X101" s="308"/>
      <c r="Y101" s="309"/>
      <c r="Z101" s="307"/>
      <c r="AA101" s="308"/>
      <c r="AB101" s="309"/>
      <c r="AC101" s="307"/>
      <c r="AD101" s="308"/>
      <c r="AE101" s="307"/>
      <c r="AF101" s="310"/>
      <c r="AG101" s="311"/>
      <c r="AH101" s="312"/>
      <c r="AI101" s="311"/>
      <c r="AJ101" s="313"/>
      <c r="AK101" s="313"/>
      <c r="AL101" s="313"/>
      <c r="AM101" s="314"/>
      <c r="AN101" s="315"/>
      <c r="AO101" s="316"/>
      <c r="AP101" s="317"/>
      <c r="AQ101" s="318"/>
      <c r="AR101" s="319"/>
      <c r="AS101" s="319"/>
      <c r="AT101" s="319"/>
      <c r="AU101" s="320"/>
      <c r="AV101" s="270"/>
    </row>
    <row r="102" spans="1:48" ht="13.5" customHeight="1" thickTop="1" thickBot="1" x14ac:dyDescent="0.25">
      <c r="A102" s="147">
        <v>100</v>
      </c>
      <c r="B102" s="292" t="s">
        <v>2000</v>
      </c>
      <c r="C102" s="293">
        <v>43119</v>
      </c>
      <c r="D102" s="293" t="s">
        <v>3819</v>
      </c>
      <c r="E102" s="294" t="s">
        <v>3820</v>
      </c>
      <c r="F102" s="295" t="s">
        <v>66</v>
      </c>
      <c r="G102" s="296" t="s">
        <v>75</v>
      </c>
      <c r="H102" s="297" t="s">
        <v>1989</v>
      </c>
      <c r="I102" s="299">
        <v>15000000</v>
      </c>
      <c r="J102" s="299">
        <v>15000000</v>
      </c>
      <c r="K102" s="300" t="s">
        <v>1990</v>
      </c>
      <c r="L102" s="292" t="s">
        <v>3821</v>
      </c>
      <c r="M102" s="302" t="s">
        <v>3822</v>
      </c>
      <c r="N102" s="302" t="s">
        <v>3823</v>
      </c>
      <c r="O102" s="302">
        <v>43208</v>
      </c>
      <c r="P102" s="301">
        <v>90</v>
      </c>
      <c r="Q102" s="303">
        <f t="shared" si="4"/>
        <v>3</v>
      </c>
      <c r="R102" s="305" t="s">
        <v>3824</v>
      </c>
      <c r="S102" s="306"/>
      <c r="T102" s="307"/>
      <c r="U102" s="308"/>
      <c r="V102" s="309"/>
      <c r="W102" s="307"/>
      <c r="X102" s="308"/>
      <c r="Y102" s="309"/>
      <c r="Z102" s="307"/>
      <c r="AA102" s="308"/>
      <c r="AB102" s="309"/>
      <c r="AC102" s="307"/>
      <c r="AD102" s="308"/>
      <c r="AE102" s="307"/>
      <c r="AF102" s="310"/>
      <c r="AG102" s="311"/>
      <c r="AH102" s="312"/>
      <c r="AI102" s="311"/>
      <c r="AJ102" s="313"/>
      <c r="AK102" s="313"/>
      <c r="AL102" s="313"/>
      <c r="AM102" s="314"/>
      <c r="AN102" s="315"/>
      <c r="AO102" s="316"/>
      <c r="AP102" s="317"/>
      <c r="AQ102" s="318"/>
      <c r="AR102" s="319"/>
      <c r="AS102" s="319"/>
      <c r="AT102" s="319"/>
      <c r="AU102" s="320"/>
      <c r="AV102" s="270"/>
    </row>
    <row r="103" spans="1:48" ht="13.5" customHeight="1" thickTop="1" thickBot="1" x14ac:dyDescent="0.25">
      <c r="A103" s="147">
        <v>101</v>
      </c>
      <c r="B103" s="292" t="s">
        <v>53</v>
      </c>
      <c r="C103" s="293">
        <v>43119</v>
      </c>
      <c r="D103" s="293" t="s">
        <v>3825</v>
      </c>
      <c r="E103" s="294" t="s">
        <v>3826</v>
      </c>
      <c r="F103" s="295" t="s">
        <v>66</v>
      </c>
      <c r="G103" s="296" t="s">
        <v>75</v>
      </c>
      <c r="H103" s="297" t="s">
        <v>1989</v>
      </c>
      <c r="I103" s="299">
        <v>32500000</v>
      </c>
      <c r="J103" s="299">
        <v>32500000</v>
      </c>
      <c r="K103" s="300" t="s">
        <v>1990</v>
      </c>
      <c r="L103" s="292" t="s">
        <v>2389</v>
      </c>
      <c r="M103" s="302">
        <v>43119</v>
      </c>
      <c r="N103" s="302">
        <v>43314</v>
      </c>
      <c r="O103" s="302">
        <v>43314</v>
      </c>
      <c r="P103" s="301">
        <f t="shared" si="3"/>
        <v>195</v>
      </c>
      <c r="Q103" s="303">
        <f t="shared" si="4"/>
        <v>6.5</v>
      </c>
      <c r="R103" s="305" t="s">
        <v>3827</v>
      </c>
      <c r="S103" s="306"/>
      <c r="T103" s="307"/>
      <c r="U103" s="308"/>
      <c r="V103" s="309"/>
      <c r="W103" s="307"/>
      <c r="X103" s="308"/>
      <c r="Y103" s="309"/>
      <c r="Z103" s="307"/>
      <c r="AA103" s="308"/>
      <c r="AB103" s="309"/>
      <c r="AC103" s="307"/>
      <c r="AD103" s="308"/>
      <c r="AE103" s="307"/>
      <c r="AF103" s="310"/>
      <c r="AG103" s="311"/>
      <c r="AH103" s="312"/>
      <c r="AI103" s="311"/>
      <c r="AJ103" s="313"/>
      <c r="AK103" s="313"/>
      <c r="AL103" s="313"/>
      <c r="AM103" s="314"/>
      <c r="AN103" s="315"/>
      <c r="AO103" s="316"/>
      <c r="AP103" s="317"/>
      <c r="AQ103" s="318"/>
      <c r="AR103" s="319"/>
      <c r="AS103" s="319"/>
      <c r="AT103" s="319"/>
      <c r="AU103" s="320"/>
      <c r="AV103" s="270"/>
    </row>
    <row r="104" spans="1:48" ht="13.5" customHeight="1" thickTop="1" thickBot="1" x14ac:dyDescent="0.25">
      <c r="A104" s="147">
        <v>102</v>
      </c>
      <c r="B104" s="292" t="s">
        <v>597</v>
      </c>
      <c r="C104" s="293">
        <v>43119</v>
      </c>
      <c r="D104" s="293" t="s">
        <v>3828</v>
      </c>
      <c r="E104" s="294" t="s">
        <v>3829</v>
      </c>
      <c r="F104" s="295" t="s">
        <v>66</v>
      </c>
      <c r="G104" s="296" t="s">
        <v>75</v>
      </c>
      <c r="H104" s="297" t="s">
        <v>1989</v>
      </c>
      <c r="I104" s="299">
        <v>13400000</v>
      </c>
      <c r="J104" s="299">
        <v>13400000</v>
      </c>
      <c r="K104" s="300" t="s">
        <v>1990</v>
      </c>
      <c r="L104" s="292" t="s">
        <v>3038</v>
      </c>
      <c r="M104" s="302">
        <v>43119</v>
      </c>
      <c r="N104" s="302">
        <v>43239</v>
      </c>
      <c r="O104" s="302">
        <v>43239</v>
      </c>
      <c r="P104" s="301">
        <f t="shared" si="3"/>
        <v>120</v>
      </c>
      <c r="Q104" s="303">
        <f t="shared" si="4"/>
        <v>4</v>
      </c>
      <c r="R104" s="305" t="s">
        <v>3830</v>
      </c>
      <c r="S104" s="306"/>
      <c r="T104" s="307"/>
      <c r="U104" s="308"/>
      <c r="V104" s="309"/>
      <c r="W104" s="307"/>
      <c r="X104" s="308"/>
      <c r="Y104" s="309"/>
      <c r="Z104" s="307"/>
      <c r="AA104" s="308"/>
      <c r="AB104" s="309"/>
      <c r="AC104" s="307"/>
      <c r="AD104" s="308"/>
      <c r="AE104" s="307"/>
      <c r="AF104" s="310"/>
      <c r="AG104" s="311"/>
      <c r="AH104" s="312"/>
      <c r="AI104" s="311"/>
      <c r="AJ104" s="313"/>
      <c r="AK104" s="313"/>
      <c r="AL104" s="313"/>
      <c r="AM104" s="314"/>
      <c r="AN104" s="315"/>
      <c r="AO104" s="316"/>
      <c r="AP104" s="317"/>
      <c r="AQ104" s="318"/>
      <c r="AR104" s="319"/>
      <c r="AS104" s="319"/>
      <c r="AT104" s="319"/>
      <c r="AU104" s="320"/>
      <c r="AV104" s="270"/>
    </row>
    <row r="105" spans="1:48" ht="13.5" customHeight="1" thickTop="1" thickBot="1" x14ac:dyDescent="0.25">
      <c r="A105" s="147">
        <v>103</v>
      </c>
      <c r="B105" s="292" t="s">
        <v>597</v>
      </c>
      <c r="C105" s="293">
        <v>43119</v>
      </c>
      <c r="D105" s="293" t="s">
        <v>3831</v>
      </c>
      <c r="E105" s="294" t="s">
        <v>3832</v>
      </c>
      <c r="F105" s="295" t="s">
        <v>66</v>
      </c>
      <c r="G105" s="296" t="s">
        <v>75</v>
      </c>
      <c r="H105" s="297" t="s">
        <v>1989</v>
      </c>
      <c r="I105" s="299">
        <v>10050000</v>
      </c>
      <c r="J105" s="299">
        <v>10050000</v>
      </c>
      <c r="K105" s="300" t="s">
        <v>1990</v>
      </c>
      <c r="L105" s="292" t="s">
        <v>3833</v>
      </c>
      <c r="M105" s="302">
        <v>43119</v>
      </c>
      <c r="N105" s="302">
        <v>43209</v>
      </c>
      <c r="O105" s="302">
        <v>43209</v>
      </c>
      <c r="P105" s="301">
        <f t="shared" si="3"/>
        <v>90</v>
      </c>
      <c r="Q105" s="303">
        <f t="shared" si="4"/>
        <v>3</v>
      </c>
      <c r="R105" s="305" t="s">
        <v>3834</v>
      </c>
      <c r="S105" s="306"/>
      <c r="T105" s="307"/>
      <c r="U105" s="308"/>
      <c r="V105" s="309"/>
      <c r="W105" s="307"/>
      <c r="X105" s="308"/>
      <c r="Y105" s="309"/>
      <c r="Z105" s="307"/>
      <c r="AA105" s="308"/>
      <c r="AB105" s="309"/>
      <c r="AC105" s="307"/>
      <c r="AD105" s="308"/>
      <c r="AE105" s="307"/>
      <c r="AF105" s="310"/>
      <c r="AG105" s="311"/>
      <c r="AH105" s="312"/>
      <c r="AI105" s="311"/>
      <c r="AJ105" s="313"/>
      <c r="AK105" s="313"/>
      <c r="AL105" s="313"/>
      <c r="AM105" s="314"/>
      <c r="AN105" s="315"/>
      <c r="AO105" s="316"/>
      <c r="AP105" s="317"/>
      <c r="AQ105" s="318"/>
      <c r="AR105" s="319"/>
      <c r="AS105" s="319"/>
      <c r="AT105" s="319"/>
      <c r="AU105" s="320"/>
      <c r="AV105" s="270"/>
    </row>
    <row r="106" spans="1:48" ht="13.5" customHeight="1" thickTop="1" thickBot="1" x14ac:dyDescent="0.25">
      <c r="A106" s="147">
        <v>104</v>
      </c>
      <c r="B106" s="292" t="s">
        <v>63</v>
      </c>
      <c r="C106" s="293">
        <v>43119</v>
      </c>
      <c r="D106" s="293" t="s">
        <v>3835</v>
      </c>
      <c r="E106" s="294" t="s">
        <v>3836</v>
      </c>
      <c r="F106" s="295" t="s">
        <v>66</v>
      </c>
      <c r="G106" s="296" t="s">
        <v>3486</v>
      </c>
      <c r="H106" s="297" t="s">
        <v>1989</v>
      </c>
      <c r="I106" s="299">
        <v>10000000</v>
      </c>
      <c r="J106" s="299">
        <v>10000000</v>
      </c>
      <c r="K106" s="300" t="s">
        <v>1990</v>
      </c>
      <c r="L106" s="292" t="s">
        <v>3837</v>
      </c>
      <c r="M106" s="302">
        <v>43119</v>
      </c>
      <c r="N106" s="302">
        <v>43239</v>
      </c>
      <c r="O106" s="302">
        <v>43239</v>
      </c>
      <c r="P106" s="301">
        <f t="shared" si="3"/>
        <v>120</v>
      </c>
      <c r="Q106" s="303">
        <f t="shared" si="4"/>
        <v>4</v>
      </c>
      <c r="R106" s="305" t="s">
        <v>3838</v>
      </c>
      <c r="S106" s="306"/>
      <c r="T106" s="307"/>
      <c r="U106" s="308"/>
      <c r="V106" s="309"/>
      <c r="W106" s="307"/>
      <c r="X106" s="308"/>
      <c r="Y106" s="309"/>
      <c r="Z106" s="307"/>
      <c r="AA106" s="308"/>
      <c r="AB106" s="309"/>
      <c r="AC106" s="307"/>
      <c r="AD106" s="308"/>
      <c r="AE106" s="307"/>
      <c r="AF106" s="310"/>
      <c r="AG106" s="311"/>
      <c r="AH106" s="312"/>
      <c r="AI106" s="311"/>
      <c r="AJ106" s="313"/>
      <c r="AK106" s="313"/>
      <c r="AL106" s="313"/>
      <c r="AM106" s="314"/>
      <c r="AN106" s="315"/>
      <c r="AO106" s="316"/>
      <c r="AP106" s="317"/>
      <c r="AQ106" s="318"/>
      <c r="AR106" s="319"/>
      <c r="AS106" s="319"/>
      <c r="AT106" s="319"/>
      <c r="AU106" s="320"/>
      <c r="AV106" s="270"/>
    </row>
    <row r="107" spans="1:48" ht="13.5" customHeight="1" thickTop="1" thickBot="1" x14ac:dyDescent="0.25">
      <c r="A107" s="147">
        <v>105</v>
      </c>
      <c r="B107" s="292" t="s">
        <v>2230</v>
      </c>
      <c r="C107" s="293">
        <v>43119</v>
      </c>
      <c r="D107" s="293" t="s">
        <v>3839</v>
      </c>
      <c r="E107" s="294" t="s">
        <v>3840</v>
      </c>
      <c r="F107" s="295" t="s">
        <v>66</v>
      </c>
      <c r="G107" s="296" t="s">
        <v>3486</v>
      </c>
      <c r="H107" s="297" t="s">
        <v>1989</v>
      </c>
      <c r="I107" s="299">
        <v>13843458</v>
      </c>
      <c r="J107" s="299">
        <v>13843458</v>
      </c>
      <c r="K107" s="300" t="s">
        <v>1990</v>
      </c>
      <c r="L107" s="292" t="s">
        <v>3841</v>
      </c>
      <c r="M107" s="302">
        <v>43119</v>
      </c>
      <c r="N107" s="302">
        <v>43299</v>
      </c>
      <c r="O107" s="302">
        <v>43299</v>
      </c>
      <c r="P107" s="301">
        <f t="shared" si="3"/>
        <v>180</v>
      </c>
      <c r="Q107" s="303">
        <f t="shared" si="4"/>
        <v>6</v>
      </c>
      <c r="R107" s="305" t="s">
        <v>3842</v>
      </c>
      <c r="S107" s="306"/>
      <c r="T107" s="307"/>
      <c r="U107" s="308"/>
      <c r="V107" s="309"/>
      <c r="W107" s="307"/>
      <c r="X107" s="308"/>
      <c r="Y107" s="309"/>
      <c r="Z107" s="307"/>
      <c r="AA107" s="308"/>
      <c r="AB107" s="309"/>
      <c r="AC107" s="307"/>
      <c r="AD107" s="308"/>
      <c r="AE107" s="307"/>
      <c r="AF107" s="310"/>
      <c r="AG107" s="311"/>
      <c r="AH107" s="312"/>
      <c r="AI107" s="311"/>
      <c r="AJ107" s="313"/>
      <c r="AK107" s="313"/>
      <c r="AL107" s="313"/>
      <c r="AM107" s="314"/>
      <c r="AN107" s="315"/>
      <c r="AO107" s="316"/>
      <c r="AP107" s="317"/>
      <c r="AQ107" s="318"/>
      <c r="AR107" s="319"/>
      <c r="AS107" s="319"/>
      <c r="AT107" s="319"/>
      <c r="AU107" s="320"/>
      <c r="AV107" s="270"/>
    </row>
    <row r="108" spans="1:48" ht="13.5" customHeight="1" thickTop="1" thickBot="1" x14ac:dyDescent="0.25">
      <c r="A108" s="147">
        <v>106</v>
      </c>
      <c r="B108" s="292" t="s">
        <v>63</v>
      </c>
      <c r="C108" s="293">
        <v>43119</v>
      </c>
      <c r="D108" s="293" t="s">
        <v>3843</v>
      </c>
      <c r="E108" s="294" t="s">
        <v>3844</v>
      </c>
      <c r="F108" s="295" t="s">
        <v>66</v>
      </c>
      <c r="G108" s="296" t="s">
        <v>3486</v>
      </c>
      <c r="H108" s="297" t="s">
        <v>1989</v>
      </c>
      <c r="I108" s="299">
        <v>14000000</v>
      </c>
      <c r="J108" s="299">
        <v>14000000</v>
      </c>
      <c r="K108" s="300" t="s">
        <v>1990</v>
      </c>
      <c r="L108" s="292" t="s">
        <v>2075</v>
      </c>
      <c r="M108" s="302">
        <v>43119</v>
      </c>
      <c r="N108" s="302">
        <v>43250</v>
      </c>
      <c r="O108" s="302">
        <v>43250</v>
      </c>
      <c r="P108" s="301">
        <f t="shared" si="3"/>
        <v>131</v>
      </c>
      <c r="Q108" s="303">
        <f t="shared" si="4"/>
        <v>4.3666666666666663</v>
      </c>
      <c r="R108" s="305" t="s">
        <v>3845</v>
      </c>
      <c r="S108" s="306"/>
      <c r="T108" s="307"/>
      <c r="U108" s="308"/>
      <c r="V108" s="309"/>
      <c r="W108" s="307"/>
      <c r="X108" s="308"/>
      <c r="Y108" s="309"/>
      <c r="Z108" s="307"/>
      <c r="AA108" s="308"/>
      <c r="AB108" s="309"/>
      <c r="AC108" s="307"/>
      <c r="AD108" s="308"/>
      <c r="AE108" s="307"/>
      <c r="AF108" s="310"/>
      <c r="AG108" s="311"/>
      <c r="AH108" s="312"/>
      <c r="AI108" s="311"/>
      <c r="AJ108" s="313"/>
      <c r="AK108" s="313"/>
      <c r="AL108" s="313"/>
      <c r="AM108" s="314"/>
      <c r="AN108" s="315"/>
      <c r="AO108" s="316"/>
      <c r="AP108" s="317"/>
      <c r="AQ108" s="318"/>
      <c r="AR108" s="319"/>
      <c r="AS108" s="319"/>
      <c r="AT108" s="319"/>
      <c r="AU108" s="320"/>
      <c r="AV108" s="270"/>
    </row>
    <row r="109" spans="1:48" ht="13.5" customHeight="1" thickTop="1" thickBot="1" x14ac:dyDescent="0.25">
      <c r="A109" s="147">
        <v>107</v>
      </c>
      <c r="B109" s="292" t="s">
        <v>63</v>
      </c>
      <c r="C109" s="293">
        <v>43122</v>
      </c>
      <c r="D109" s="293" t="s">
        <v>3846</v>
      </c>
      <c r="E109" s="294" t="s">
        <v>3847</v>
      </c>
      <c r="F109" s="295" t="s">
        <v>66</v>
      </c>
      <c r="G109" s="296" t="s">
        <v>75</v>
      </c>
      <c r="H109" s="297" t="s">
        <v>1989</v>
      </c>
      <c r="I109" s="299">
        <v>19840000</v>
      </c>
      <c r="J109" s="299">
        <v>19840000</v>
      </c>
      <c r="K109" s="300" t="s">
        <v>1990</v>
      </c>
      <c r="L109" s="292" t="s">
        <v>2437</v>
      </c>
      <c r="M109" s="302">
        <v>43122</v>
      </c>
      <c r="N109" s="302">
        <v>43242</v>
      </c>
      <c r="O109" s="302">
        <v>43242</v>
      </c>
      <c r="P109" s="301">
        <f t="shared" si="3"/>
        <v>120</v>
      </c>
      <c r="Q109" s="303">
        <f t="shared" si="4"/>
        <v>4</v>
      </c>
      <c r="R109" s="305" t="s">
        <v>3848</v>
      </c>
      <c r="S109" s="306">
        <v>20</v>
      </c>
      <c r="T109" s="307">
        <v>43241</v>
      </c>
      <c r="U109" s="308"/>
      <c r="V109" s="309"/>
      <c r="W109" s="307"/>
      <c r="X109" s="308"/>
      <c r="Y109" s="309"/>
      <c r="Z109" s="307"/>
      <c r="AA109" s="308"/>
      <c r="AB109" s="309"/>
      <c r="AC109" s="307"/>
      <c r="AD109" s="308"/>
      <c r="AE109" s="307"/>
      <c r="AF109" s="310"/>
      <c r="AG109" s="311"/>
      <c r="AH109" s="312"/>
      <c r="AI109" s="311"/>
      <c r="AJ109" s="313"/>
      <c r="AK109" s="313"/>
      <c r="AL109" s="313"/>
      <c r="AM109" s="314"/>
      <c r="AN109" s="315"/>
      <c r="AO109" s="316"/>
      <c r="AP109" s="317"/>
      <c r="AQ109" s="318"/>
      <c r="AR109" s="319"/>
      <c r="AS109" s="319"/>
      <c r="AT109" s="319"/>
      <c r="AU109" s="320"/>
      <c r="AV109" s="270"/>
    </row>
    <row r="110" spans="1:48" ht="13.5" customHeight="1" thickTop="1" thickBot="1" x14ac:dyDescent="0.25">
      <c r="A110" s="147">
        <v>108</v>
      </c>
      <c r="B110" s="292" t="s">
        <v>1987</v>
      </c>
      <c r="C110" s="293">
        <v>43122</v>
      </c>
      <c r="D110" s="293" t="s">
        <v>3849</v>
      </c>
      <c r="E110" s="294" t="s">
        <v>3850</v>
      </c>
      <c r="F110" s="295" t="s">
        <v>66</v>
      </c>
      <c r="G110" s="296" t="s">
        <v>75</v>
      </c>
      <c r="H110" s="297" t="s">
        <v>1989</v>
      </c>
      <c r="I110" s="299">
        <v>24000000</v>
      </c>
      <c r="J110" s="299">
        <v>24000000</v>
      </c>
      <c r="K110" s="323" t="s">
        <v>1990</v>
      </c>
      <c r="L110" s="292" t="s">
        <v>3069</v>
      </c>
      <c r="M110" s="302" t="s">
        <v>3851</v>
      </c>
      <c r="N110" s="302" t="s">
        <v>3852</v>
      </c>
      <c r="O110" s="302">
        <v>43302</v>
      </c>
      <c r="P110" s="301">
        <v>180</v>
      </c>
      <c r="Q110" s="303">
        <f t="shared" si="4"/>
        <v>6</v>
      </c>
      <c r="R110" s="305" t="s">
        <v>3853</v>
      </c>
      <c r="S110" s="306"/>
      <c r="T110" s="307"/>
      <c r="U110" s="308"/>
      <c r="V110" s="309"/>
      <c r="W110" s="307"/>
      <c r="X110" s="308"/>
      <c r="Y110" s="309"/>
      <c r="Z110" s="307"/>
      <c r="AA110" s="308"/>
      <c r="AB110" s="309"/>
      <c r="AC110" s="307"/>
      <c r="AD110" s="308"/>
      <c r="AE110" s="307"/>
      <c r="AF110" s="310"/>
      <c r="AG110" s="311"/>
      <c r="AH110" s="312"/>
      <c r="AI110" s="311"/>
      <c r="AJ110" s="313"/>
      <c r="AK110" s="313"/>
      <c r="AL110" s="313"/>
      <c r="AM110" s="314"/>
      <c r="AN110" s="315"/>
      <c r="AO110" s="316"/>
      <c r="AP110" s="317"/>
      <c r="AQ110" s="318"/>
      <c r="AR110" s="319"/>
      <c r="AS110" s="319"/>
      <c r="AT110" s="319"/>
      <c r="AU110" s="320"/>
      <c r="AV110" s="270"/>
    </row>
    <row r="111" spans="1:48" ht="13.5" customHeight="1" thickTop="1" thickBot="1" x14ac:dyDescent="0.25">
      <c r="A111" s="147">
        <v>109</v>
      </c>
      <c r="B111" s="292" t="s">
        <v>53</v>
      </c>
      <c r="C111" s="293">
        <v>43122</v>
      </c>
      <c r="D111" s="293" t="s">
        <v>3854</v>
      </c>
      <c r="E111" s="294" t="s">
        <v>3855</v>
      </c>
      <c r="F111" s="295" t="s">
        <v>66</v>
      </c>
      <c r="G111" s="296" t="s">
        <v>75</v>
      </c>
      <c r="H111" s="297" t="s">
        <v>1989</v>
      </c>
      <c r="I111" s="299">
        <v>16000000</v>
      </c>
      <c r="J111" s="299">
        <v>16000000</v>
      </c>
      <c r="K111" s="300" t="s">
        <v>1990</v>
      </c>
      <c r="L111" s="292" t="s">
        <v>785</v>
      </c>
      <c r="M111" s="302" t="s">
        <v>3851</v>
      </c>
      <c r="N111" s="302">
        <v>43220</v>
      </c>
      <c r="O111" s="302">
        <f>U111</f>
        <v>43251</v>
      </c>
      <c r="P111" s="301">
        <v>90</v>
      </c>
      <c r="Q111" s="303">
        <f t="shared" si="4"/>
        <v>3</v>
      </c>
      <c r="R111" s="305" t="s">
        <v>3856</v>
      </c>
      <c r="S111" s="306">
        <v>30</v>
      </c>
      <c r="T111" s="307">
        <v>43220</v>
      </c>
      <c r="U111" s="308">
        <v>43251</v>
      </c>
      <c r="V111" s="309">
        <v>30</v>
      </c>
      <c r="W111" s="307">
        <v>43251</v>
      </c>
      <c r="X111" s="308">
        <v>43281</v>
      </c>
      <c r="Y111" s="309">
        <v>20</v>
      </c>
      <c r="Z111" s="307">
        <v>43280</v>
      </c>
      <c r="AA111" s="308">
        <v>43301</v>
      </c>
      <c r="AB111" s="309"/>
      <c r="AC111" s="307"/>
      <c r="AD111" s="308"/>
      <c r="AE111" s="307">
        <v>43251</v>
      </c>
      <c r="AF111" s="310">
        <v>4000000</v>
      </c>
      <c r="AG111" s="311"/>
      <c r="AH111" s="312"/>
      <c r="AI111" s="311"/>
      <c r="AJ111" s="313"/>
      <c r="AK111" s="313"/>
      <c r="AL111" s="313"/>
      <c r="AM111" s="314"/>
      <c r="AN111" s="315"/>
      <c r="AO111" s="316"/>
      <c r="AP111" s="317"/>
      <c r="AQ111" s="318"/>
      <c r="AR111" s="319"/>
      <c r="AS111" s="319"/>
      <c r="AT111" s="319"/>
      <c r="AU111" s="320"/>
      <c r="AV111" s="270"/>
    </row>
    <row r="112" spans="1:48" ht="13.5" customHeight="1" thickTop="1" thickBot="1" x14ac:dyDescent="0.25">
      <c r="A112" s="147">
        <v>110</v>
      </c>
      <c r="B112" s="292" t="s">
        <v>3857</v>
      </c>
      <c r="C112" s="293">
        <v>43122</v>
      </c>
      <c r="D112" s="293" t="s">
        <v>3858</v>
      </c>
      <c r="E112" s="294" t="s">
        <v>3859</v>
      </c>
      <c r="F112" s="295" t="s">
        <v>66</v>
      </c>
      <c r="G112" s="296" t="s">
        <v>75</v>
      </c>
      <c r="H112" s="297" t="s">
        <v>1989</v>
      </c>
      <c r="I112" s="299">
        <v>46874520</v>
      </c>
      <c r="J112" s="299">
        <v>46874520</v>
      </c>
      <c r="K112" s="300" t="s">
        <v>1990</v>
      </c>
      <c r="L112" s="292" t="s">
        <v>3860</v>
      </c>
      <c r="M112" s="302">
        <v>43122</v>
      </c>
      <c r="N112" s="302">
        <v>43302</v>
      </c>
      <c r="O112" s="302">
        <v>43302</v>
      </c>
      <c r="P112" s="301">
        <f t="shared" si="3"/>
        <v>180</v>
      </c>
      <c r="Q112" s="303">
        <f t="shared" si="4"/>
        <v>6</v>
      </c>
      <c r="R112" s="305" t="s">
        <v>3861</v>
      </c>
      <c r="S112" s="306"/>
      <c r="T112" s="307"/>
      <c r="U112" s="308"/>
      <c r="V112" s="309"/>
      <c r="W112" s="307"/>
      <c r="X112" s="308"/>
      <c r="Y112" s="309"/>
      <c r="Z112" s="307"/>
      <c r="AA112" s="308"/>
      <c r="AB112" s="309"/>
      <c r="AC112" s="307"/>
      <c r="AD112" s="308"/>
      <c r="AE112" s="307"/>
      <c r="AF112" s="310"/>
      <c r="AG112" s="311"/>
      <c r="AH112" s="312"/>
      <c r="AI112" s="311"/>
      <c r="AJ112" s="313"/>
      <c r="AK112" s="313"/>
      <c r="AL112" s="313"/>
      <c r="AM112" s="314"/>
      <c r="AN112" s="315"/>
      <c r="AO112" s="316"/>
      <c r="AP112" s="317"/>
      <c r="AQ112" s="318"/>
      <c r="AR112" s="319"/>
      <c r="AS112" s="319"/>
      <c r="AT112" s="319"/>
      <c r="AU112" s="320"/>
      <c r="AV112" s="270"/>
    </row>
    <row r="113" spans="1:48" ht="13.5" customHeight="1" thickTop="1" thickBot="1" x14ac:dyDescent="0.25">
      <c r="A113" s="147">
        <v>111</v>
      </c>
      <c r="B113" s="292" t="s">
        <v>3862</v>
      </c>
      <c r="C113" s="293">
        <v>43122</v>
      </c>
      <c r="D113" s="293" t="s">
        <v>3863</v>
      </c>
      <c r="E113" s="294" t="s">
        <v>3864</v>
      </c>
      <c r="F113" s="295" t="s">
        <v>66</v>
      </c>
      <c r="G113" s="296" t="s">
        <v>3486</v>
      </c>
      <c r="H113" s="297" t="s">
        <v>1989</v>
      </c>
      <c r="I113" s="299">
        <v>13800000</v>
      </c>
      <c r="J113" s="299">
        <v>13800000</v>
      </c>
      <c r="K113" s="300" t="s">
        <v>1990</v>
      </c>
      <c r="L113" s="292" t="s">
        <v>3865</v>
      </c>
      <c r="M113" s="302" t="s">
        <v>3851</v>
      </c>
      <c r="N113" s="302" t="s">
        <v>3852</v>
      </c>
      <c r="O113" s="302">
        <v>43302</v>
      </c>
      <c r="P113" s="301">
        <v>180</v>
      </c>
      <c r="Q113" s="303">
        <f t="shared" si="4"/>
        <v>6</v>
      </c>
      <c r="R113" s="305" t="s">
        <v>3866</v>
      </c>
      <c r="S113" s="306"/>
      <c r="T113" s="307"/>
      <c r="U113" s="308"/>
      <c r="V113" s="309"/>
      <c r="W113" s="307"/>
      <c r="X113" s="308"/>
      <c r="Y113" s="309"/>
      <c r="Z113" s="307"/>
      <c r="AA113" s="308"/>
      <c r="AB113" s="309"/>
      <c r="AC113" s="307"/>
      <c r="AD113" s="308"/>
      <c r="AE113" s="307"/>
      <c r="AF113" s="310"/>
      <c r="AG113" s="311"/>
      <c r="AH113" s="312"/>
      <c r="AI113" s="311"/>
      <c r="AJ113" s="313"/>
      <c r="AK113" s="313"/>
      <c r="AL113" s="313"/>
      <c r="AM113" s="314"/>
      <c r="AN113" s="315"/>
      <c r="AO113" s="316"/>
      <c r="AP113" s="317"/>
      <c r="AQ113" s="318"/>
      <c r="AR113" s="319"/>
      <c r="AS113" s="319"/>
      <c r="AT113" s="319"/>
      <c r="AU113" s="320"/>
      <c r="AV113" s="270"/>
    </row>
    <row r="114" spans="1:48" ht="13.5" customHeight="1" thickTop="1" thickBot="1" x14ac:dyDescent="0.25">
      <c r="A114" s="147">
        <v>112</v>
      </c>
      <c r="B114" s="292" t="s">
        <v>3862</v>
      </c>
      <c r="C114" s="293">
        <v>43122</v>
      </c>
      <c r="D114" s="293" t="s">
        <v>3867</v>
      </c>
      <c r="E114" s="294" t="s">
        <v>3868</v>
      </c>
      <c r="F114" s="295" t="s">
        <v>66</v>
      </c>
      <c r="G114" s="296" t="s">
        <v>3486</v>
      </c>
      <c r="H114" s="297" t="s">
        <v>1989</v>
      </c>
      <c r="I114" s="299">
        <v>13800000</v>
      </c>
      <c r="J114" s="299">
        <v>13800000</v>
      </c>
      <c r="K114" s="300" t="s">
        <v>1990</v>
      </c>
      <c r="L114" s="292" t="s">
        <v>3869</v>
      </c>
      <c r="M114" s="302" t="s">
        <v>3851</v>
      </c>
      <c r="N114" s="302" t="s">
        <v>3852</v>
      </c>
      <c r="O114" s="302">
        <v>43302</v>
      </c>
      <c r="P114" s="301">
        <v>210</v>
      </c>
      <c r="Q114" s="303">
        <f t="shared" si="4"/>
        <v>7</v>
      </c>
      <c r="R114" s="305" t="s">
        <v>3870</v>
      </c>
      <c r="S114" s="306"/>
      <c r="T114" s="307"/>
      <c r="U114" s="308"/>
      <c r="V114" s="309"/>
      <c r="W114" s="307"/>
      <c r="X114" s="308"/>
      <c r="Y114" s="309"/>
      <c r="Z114" s="307"/>
      <c r="AA114" s="308"/>
      <c r="AB114" s="309"/>
      <c r="AC114" s="307"/>
      <c r="AD114" s="308"/>
      <c r="AE114" s="307"/>
      <c r="AF114" s="310"/>
      <c r="AG114" s="311"/>
      <c r="AH114" s="312"/>
      <c r="AI114" s="311"/>
      <c r="AJ114" s="313"/>
      <c r="AK114" s="313"/>
      <c r="AL114" s="313"/>
      <c r="AM114" s="314"/>
      <c r="AN114" s="315"/>
      <c r="AO114" s="316"/>
      <c r="AP114" s="317"/>
      <c r="AQ114" s="318"/>
      <c r="AR114" s="319"/>
      <c r="AS114" s="319"/>
      <c r="AT114" s="319"/>
      <c r="AU114" s="320"/>
      <c r="AV114" s="270"/>
    </row>
    <row r="115" spans="1:48" ht="13.5" customHeight="1" thickTop="1" thickBot="1" x14ac:dyDescent="0.25">
      <c r="A115" s="147">
        <v>113</v>
      </c>
      <c r="B115" s="292" t="s">
        <v>597</v>
      </c>
      <c r="C115" s="293">
        <v>43122</v>
      </c>
      <c r="D115" s="293" t="s">
        <v>3871</v>
      </c>
      <c r="E115" s="294" t="s">
        <v>3872</v>
      </c>
      <c r="F115" s="295" t="s">
        <v>66</v>
      </c>
      <c r="G115" s="296" t="s">
        <v>75</v>
      </c>
      <c r="H115" s="297" t="s">
        <v>1989</v>
      </c>
      <c r="I115" s="299">
        <v>20000000</v>
      </c>
      <c r="J115" s="299">
        <v>20000000</v>
      </c>
      <c r="K115" s="300" t="s">
        <v>1990</v>
      </c>
      <c r="L115" s="292" t="s">
        <v>3873</v>
      </c>
      <c r="M115" s="302">
        <v>43122</v>
      </c>
      <c r="N115" s="302">
        <v>43242</v>
      </c>
      <c r="O115" s="302">
        <v>43242</v>
      </c>
      <c r="P115" s="301">
        <f t="shared" si="3"/>
        <v>120</v>
      </c>
      <c r="Q115" s="303">
        <f t="shared" si="4"/>
        <v>4</v>
      </c>
      <c r="R115" s="305" t="s">
        <v>3874</v>
      </c>
      <c r="S115" s="306"/>
      <c r="T115" s="307"/>
      <c r="U115" s="308"/>
      <c r="V115" s="309"/>
      <c r="W115" s="307"/>
      <c r="X115" s="308"/>
      <c r="Y115" s="309"/>
      <c r="Z115" s="307"/>
      <c r="AA115" s="308"/>
      <c r="AB115" s="309"/>
      <c r="AC115" s="307"/>
      <c r="AD115" s="308"/>
      <c r="AE115" s="307"/>
      <c r="AF115" s="310"/>
      <c r="AG115" s="311"/>
      <c r="AH115" s="312"/>
      <c r="AI115" s="311"/>
      <c r="AJ115" s="313"/>
      <c r="AK115" s="313"/>
      <c r="AL115" s="313"/>
      <c r="AM115" s="314"/>
      <c r="AN115" s="315"/>
      <c r="AO115" s="316"/>
      <c r="AP115" s="317"/>
      <c r="AQ115" s="318"/>
      <c r="AR115" s="319"/>
      <c r="AS115" s="319"/>
      <c r="AT115" s="319"/>
      <c r="AU115" s="320"/>
      <c r="AV115" s="270"/>
    </row>
    <row r="116" spans="1:48" ht="13.5" customHeight="1" thickTop="1" thickBot="1" x14ac:dyDescent="0.25">
      <c r="A116" s="147">
        <v>114</v>
      </c>
      <c r="B116" s="292" t="s">
        <v>2160</v>
      </c>
      <c r="C116" s="293">
        <v>43122</v>
      </c>
      <c r="D116" s="293" t="s">
        <v>3875</v>
      </c>
      <c r="E116" s="294" t="s">
        <v>3876</v>
      </c>
      <c r="F116" s="295" t="s">
        <v>66</v>
      </c>
      <c r="G116" s="296" t="s">
        <v>75</v>
      </c>
      <c r="H116" s="297" t="s">
        <v>1989</v>
      </c>
      <c r="I116" s="299">
        <v>22500000</v>
      </c>
      <c r="J116" s="299">
        <v>22500000</v>
      </c>
      <c r="K116" s="300" t="s">
        <v>1990</v>
      </c>
      <c r="L116" s="292" t="s">
        <v>3877</v>
      </c>
      <c r="M116" s="302">
        <v>43122</v>
      </c>
      <c r="N116" s="302">
        <v>43272</v>
      </c>
      <c r="O116" s="302">
        <v>43272</v>
      </c>
      <c r="P116" s="301">
        <f t="shared" si="3"/>
        <v>150</v>
      </c>
      <c r="Q116" s="303">
        <f t="shared" si="4"/>
        <v>5</v>
      </c>
      <c r="R116" s="305" t="s">
        <v>3879</v>
      </c>
      <c r="S116" s="306"/>
      <c r="T116" s="307"/>
      <c r="U116" s="308"/>
      <c r="V116" s="309"/>
      <c r="W116" s="307"/>
      <c r="X116" s="308"/>
      <c r="Y116" s="309"/>
      <c r="Z116" s="307"/>
      <c r="AA116" s="308"/>
      <c r="AB116" s="309"/>
      <c r="AC116" s="307"/>
      <c r="AD116" s="308"/>
      <c r="AE116" s="307"/>
      <c r="AF116" s="310"/>
      <c r="AG116" s="311"/>
      <c r="AH116" s="312"/>
      <c r="AI116" s="311"/>
      <c r="AJ116" s="313"/>
      <c r="AK116" s="313"/>
      <c r="AL116" s="313"/>
      <c r="AM116" s="314"/>
      <c r="AN116" s="315"/>
      <c r="AO116" s="316"/>
      <c r="AP116" s="317"/>
      <c r="AQ116" s="318"/>
      <c r="AR116" s="319"/>
      <c r="AS116" s="319"/>
      <c r="AT116" s="319"/>
      <c r="AU116" s="320"/>
      <c r="AV116" s="270"/>
    </row>
    <row r="117" spans="1:48" ht="13.5" customHeight="1" thickTop="1" thickBot="1" x14ac:dyDescent="0.25">
      <c r="A117" s="147">
        <v>115</v>
      </c>
      <c r="B117" s="292" t="s">
        <v>63</v>
      </c>
      <c r="C117" s="293">
        <v>43122</v>
      </c>
      <c r="D117" s="293" t="s">
        <v>3880</v>
      </c>
      <c r="E117" s="294" t="s">
        <v>3881</v>
      </c>
      <c r="F117" s="295" t="s">
        <v>66</v>
      </c>
      <c r="G117" s="296" t="s">
        <v>75</v>
      </c>
      <c r="H117" s="297" t="s">
        <v>1989</v>
      </c>
      <c r="I117" s="299">
        <v>25000000</v>
      </c>
      <c r="J117" s="299">
        <v>25000000</v>
      </c>
      <c r="K117" s="300" t="s">
        <v>1990</v>
      </c>
      <c r="L117" s="292" t="s">
        <v>3882</v>
      </c>
      <c r="M117" s="302">
        <v>43122</v>
      </c>
      <c r="N117" s="302">
        <v>43272</v>
      </c>
      <c r="O117" s="302">
        <v>43272</v>
      </c>
      <c r="P117" s="301">
        <f t="shared" si="3"/>
        <v>150</v>
      </c>
      <c r="Q117" s="303">
        <f t="shared" si="4"/>
        <v>5</v>
      </c>
      <c r="R117" s="305" t="s">
        <v>3883</v>
      </c>
      <c r="S117" s="306"/>
      <c r="T117" s="307"/>
      <c r="U117" s="308"/>
      <c r="V117" s="309"/>
      <c r="W117" s="307"/>
      <c r="X117" s="308"/>
      <c r="Y117" s="309"/>
      <c r="Z117" s="307"/>
      <c r="AA117" s="308"/>
      <c r="AB117" s="309"/>
      <c r="AC117" s="307"/>
      <c r="AD117" s="308"/>
      <c r="AE117" s="307"/>
      <c r="AF117" s="310"/>
      <c r="AG117" s="311"/>
      <c r="AH117" s="312"/>
      <c r="AI117" s="311"/>
      <c r="AJ117" s="313"/>
      <c r="AK117" s="313"/>
      <c r="AL117" s="313"/>
      <c r="AM117" s="314"/>
      <c r="AN117" s="315"/>
      <c r="AO117" s="316"/>
      <c r="AP117" s="317"/>
      <c r="AQ117" s="318"/>
      <c r="AR117" s="319"/>
      <c r="AS117" s="319"/>
      <c r="AT117" s="319"/>
      <c r="AU117" s="320"/>
      <c r="AV117" s="270"/>
    </row>
    <row r="118" spans="1:48" ht="13.5" customHeight="1" thickTop="1" thickBot="1" x14ac:dyDescent="0.25">
      <c r="A118" s="147">
        <v>116</v>
      </c>
      <c r="B118" s="292" t="s">
        <v>3451</v>
      </c>
      <c r="C118" s="293">
        <v>43122</v>
      </c>
      <c r="D118" s="293" t="s">
        <v>3884</v>
      </c>
      <c r="E118" s="294" t="s">
        <v>3885</v>
      </c>
      <c r="F118" s="295" t="s">
        <v>66</v>
      </c>
      <c r="G118" s="296" t="s">
        <v>75</v>
      </c>
      <c r="H118" s="297" t="s">
        <v>1989</v>
      </c>
      <c r="I118" s="299" t="s">
        <v>3886</v>
      </c>
      <c r="J118" s="299" t="s">
        <v>3886</v>
      </c>
      <c r="K118" s="300" t="s">
        <v>1990</v>
      </c>
      <c r="L118" s="292" t="s">
        <v>2750</v>
      </c>
      <c r="M118" s="302">
        <v>43122</v>
      </c>
      <c r="N118" s="302">
        <v>43241</v>
      </c>
      <c r="O118" s="302">
        <v>43241</v>
      </c>
      <c r="P118" s="301">
        <f t="shared" si="3"/>
        <v>119</v>
      </c>
      <c r="Q118" s="303">
        <f t="shared" si="4"/>
        <v>3.9666666666666668</v>
      </c>
      <c r="R118" s="305" t="s">
        <v>3887</v>
      </c>
      <c r="S118" s="306"/>
      <c r="T118" s="307"/>
      <c r="U118" s="308"/>
      <c r="V118" s="309"/>
      <c r="W118" s="307"/>
      <c r="X118" s="308"/>
      <c r="Y118" s="309"/>
      <c r="Z118" s="307"/>
      <c r="AA118" s="308"/>
      <c r="AB118" s="309"/>
      <c r="AC118" s="307"/>
      <c r="AD118" s="308"/>
      <c r="AE118" s="307"/>
      <c r="AF118" s="310"/>
      <c r="AG118" s="311"/>
      <c r="AH118" s="312"/>
      <c r="AI118" s="311"/>
      <c r="AJ118" s="313"/>
      <c r="AK118" s="313"/>
      <c r="AL118" s="313"/>
      <c r="AM118" s="314"/>
      <c r="AN118" s="315"/>
      <c r="AO118" s="316"/>
      <c r="AP118" s="317"/>
      <c r="AQ118" s="318"/>
      <c r="AR118" s="319"/>
      <c r="AS118" s="319"/>
      <c r="AT118" s="319"/>
      <c r="AU118" s="320"/>
      <c r="AV118" s="270"/>
    </row>
    <row r="119" spans="1:48" ht="13.5" customHeight="1" thickTop="1" thickBot="1" x14ac:dyDescent="0.25">
      <c r="A119" s="147">
        <v>117</v>
      </c>
      <c r="B119" s="292" t="s">
        <v>3888</v>
      </c>
      <c r="C119" s="293">
        <v>43122</v>
      </c>
      <c r="D119" s="293" t="s">
        <v>3889</v>
      </c>
      <c r="E119" s="294" t="s">
        <v>3890</v>
      </c>
      <c r="F119" s="295" t="s">
        <v>66</v>
      </c>
      <c r="G119" s="296" t="s">
        <v>75</v>
      </c>
      <c r="H119" s="297" t="s">
        <v>1989</v>
      </c>
      <c r="I119" s="299">
        <v>49000000</v>
      </c>
      <c r="J119" s="299">
        <v>49000000</v>
      </c>
      <c r="K119" s="300" t="s">
        <v>1990</v>
      </c>
      <c r="L119" s="292" t="s">
        <v>2968</v>
      </c>
      <c r="M119" s="302">
        <v>43122</v>
      </c>
      <c r="N119" s="302">
        <v>43333</v>
      </c>
      <c r="O119" s="302">
        <v>43333</v>
      </c>
      <c r="P119" s="301">
        <f t="shared" si="3"/>
        <v>211</v>
      </c>
      <c r="Q119" s="303">
        <v>7</v>
      </c>
      <c r="R119" s="305" t="s">
        <v>3891</v>
      </c>
      <c r="S119" s="306"/>
      <c r="T119" s="307"/>
      <c r="U119" s="308"/>
      <c r="V119" s="309"/>
      <c r="W119" s="307"/>
      <c r="X119" s="308"/>
      <c r="Y119" s="309"/>
      <c r="Z119" s="307"/>
      <c r="AA119" s="308"/>
      <c r="AB119" s="309"/>
      <c r="AC119" s="307"/>
      <c r="AD119" s="308"/>
      <c r="AE119" s="307"/>
      <c r="AF119" s="310"/>
      <c r="AG119" s="311"/>
      <c r="AH119" s="312"/>
      <c r="AI119" s="311"/>
      <c r="AJ119" s="313"/>
      <c r="AK119" s="313"/>
      <c r="AL119" s="313"/>
      <c r="AM119" s="314"/>
      <c r="AN119" s="315"/>
      <c r="AO119" s="316"/>
      <c r="AP119" s="317"/>
      <c r="AQ119" s="318"/>
      <c r="AR119" s="319"/>
      <c r="AS119" s="319"/>
      <c r="AT119" s="319"/>
      <c r="AU119" s="320"/>
      <c r="AV119" s="270"/>
    </row>
    <row r="120" spans="1:48" ht="13.5" customHeight="1" thickTop="1" thickBot="1" x14ac:dyDescent="0.25">
      <c r="A120" s="147">
        <v>118</v>
      </c>
      <c r="B120" s="292" t="s">
        <v>2223</v>
      </c>
      <c r="C120" s="293">
        <v>43122</v>
      </c>
      <c r="D120" s="293" t="s">
        <v>3892</v>
      </c>
      <c r="E120" s="294" t="s">
        <v>3893</v>
      </c>
      <c r="F120" s="295" t="s">
        <v>66</v>
      </c>
      <c r="G120" s="296" t="s">
        <v>67</v>
      </c>
      <c r="H120" s="297" t="s">
        <v>1989</v>
      </c>
      <c r="I120" s="299">
        <v>300000000</v>
      </c>
      <c r="J120" s="299">
        <f>+I120+AF120+AJ120+AL120</f>
        <v>300000000</v>
      </c>
      <c r="K120" s="300" t="s">
        <v>1993</v>
      </c>
      <c r="L120" s="292" t="s">
        <v>2455</v>
      </c>
      <c r="M120" s="302">
        <v>43122</v>
      </c>
      <c r="N120" s="302">
        <v>43301</v>
      </c>
      <c r="O120" s="302">
        <v>43362</v>
      </c>
      <c r="P120" s="301">
        <f t="shared" si="3"/>
        <v>240</v>
      </c>
      <c r="Q120" s="303">
        <f t="shared" si="4"/>
        <v>8</v>
      </c>
      <c r="R120" s="305" t="s">
        <v>3894</v>
      </c>
      <c r="S120" s="306">
        <v>60</v>
      </c>
      <c r="T120" s="307">
        <v>43300</v>
      </c>
      <c r="U120" s="308">
        <v>43362</v>
      </c>
      <c r="V120" s="309"/>
      <c r="W120" s="307"/>
      <c r="X120" s="308"/>
      <c r="Y120" s="309"/>
      <c r="Z120" s="307"/>
      <c r="AA120" s="308"/>
      <c r="AB120" s="309"/>
      <c r="AC120" s="307"/>
      <c r="AD120" s="308"/>
      <c r="AE120" s="307"/>
      <c r="AF120" s="310"/>
      <c r="AG120" s="311"/>
      <c r="AH120" s="312"/>
      <c r="AI120" s="311"/>
      <c r="AJ120" s="313"/>
      <c r="AK120" s="313"/>
      <c r="AL120" s="313"/>
      <c r="AM120" s="314"/>
      <c r="AN120" s="315"/>
      <c r="AO120" s="316"/>
      <c r="AP120" s="317"/>
      <c r="AQ120" s="318"/>
      <c r="AR120" s="319"/>
      <c r="AS120" s="319"/>
      <c r="AT120" s="319"/>
      <c r="AU120" s="320"/>
      <c r="AV120" s="270"/>
    </row>
    <row r="121" spans="1:48" ht="13.5" customHeight="1" thickTop="1" thickBot="1" x14ac:dyDescent="0.25">
      <c r="A121" s="147">
        <v>119</v>
      </c>
      <c r="B121" s="292" t="s">
        <v>2160</v>
      </c>
      <c r="C121" s="293">
        <v>43123</v>
      </c>
      <c r="D121" s="293" t="s">
        <v>3895</v>
      </c>
      <c r="E121" s="294" t="s">
        <v>1753</v>
      </c>
      <c r="F121" s="295" t="s">
        <v>66</v>
      </c>
      <c r="G121" s="296" t="s">
        <v>75</v>
      </c>
      <c r="H121" s="297" t="s">
        <v>1989</v>
      </c>
      <c r="I121" s="299">
        <v>31500000</v>
      </c>
      <c r="J121" s="299">
        <v>31500000</v>
      </c>
      <c r="K121" s="300" t="s">
        <v>1990</v>
      </c>
      <c r="L121" s="292" t="s">
        <v>3896</v>
      </c>
      <c r="M121" s="302" t="s">
        <v>3878</v>
      </c>
      <c r="N121" s="302" t="s">
        <v>3897</v>
      </c>
      <c r="O121" s="302">
        <v>43273</v>
      </c>
      <c r="P121" s="301">
        <v>150</v>
      </c>
      <c r="Q121" s="303">
        <v>5</v>
      </c>
      <c r="R121" s="305" t="s">
        <v>3898</v>
      </c>
      <c r="S121" s="306"/>
      <c r="T121" s="307"/>
      <c r="U121" s="308"/>
      <c r="V121" s="309"/>
      <c r="W121" s="307"/>
      <c r="X121" s="308"/>
      <c r="Y121" s="309"/>
      <c r="Z121" s="307"/>
      <c r="AA121" s="308"/>
      <c r="AB121" s="309"/>
      <c r="AC121" s="307"/>
      <c r="AD121" s="308"/>
      <c r="AE121" s="307"/>
      <c r="AF121" s="310"/>
      <c r="AG121" s="311"/>
      <c r="AH121" s="312"/>
      <c r="AI121" s="311"/>
      <c r="AJ121" s="313"/>
      <c r="AK121" s="313"/>
      <c r="AL121" s="313"/>
      <c r="AM121" s="314"/>
      <c r="AN121" s="315"/>
      <c r="AO121" s="316"/>
      <c r="AP121" s="317"/>
      <c r="AQ121" s="318"/>
      <c r="AR121" s="319"/>
      <c r="AS121" s="319"/>
      <c r="AT121" s="319"/>
      <c r="AU121" s="320"/>
      <c r="AV121" s="270"/>
    </row>
    <row r="122" spans="1:48" ht="13.5" customHeight="1" thickTop="1" thickBot="1" x14ac:dyDescent="0.25">
      <c r="A122" s="147">
        <v>120</v>
      </c>
      <c r="B122" s="292" t="s">
        <v>3899</v>
      </c>
      <c r="C122" s="293">
        <v>43123</v>
      </c>
      <c r="D122" s="293" t="s">
        <v>3900</v>
      </c>
      <c r="E122" s="294" t="s">
        <v>3901</v>
      </c>
      <c r="F122" s="295" t="s">
        <v>66</v>
      </c>
      <c r="G122" s="296" t="s">
        <v>3486</v>
      </c>
      <c r="H122" s="297" t="s">
        <v>1989</v>
      </c>
      <c r="I122" s="299">
        <v>20000000</v>
      </c>
      <c r="J122" s="299">
        <v>20000000</v>
      </c>
      <c r="K122" s="300" t="s">
        <v>1990</v>
      </c>
      <c r="L122" s="292" t="s">
        <v>252</v>
      </c>
      <c r="M122" s="302" t="s">
        <v>3878</v>
      </c>
      <c r="N122" s="302" t="s">
        <v>3897</v>
      </c>
      <c r="O122" s="302">
        <v>43273</v>
      </c>
      <c r="P122" s="301">
        <v>150</v>
      </c>
      <c r="Q122" s="303">
        <f t="shared" si="4"/>
        <v>5</v>
      </c>
      <c r="R122" s="305" t="s">
        <v>3902</v>
      </c>
      <c r="S122" s="306"/>
      <c r="T122" s="307"/>
      <c r="U122" s="344" t="s">
        <v>3756</v>
      </c>
      <c r="V122" s="309"/>
      <c r="W122" s="307"/>
      <c r="X122" s="345"/>
      <c r="Y122" s="309"/>
      <c r="Z122" s="307"/>
      <c r="AA122" s="346"/>
      <c r="AB122" s="309"/>
      <c r="AC122" s="307"/>
      <c r="AD122" s="346"/>
      <c r="AE122" s="307"/>
      <c r="AF122" s="310"/>
      <c r="AG122" s="311"/>
      <c r="AH122" s="312"/>
      <c r="AI122" s="311"/>
      <c r="AJ122" s="313"/>
      <c r="AK122" s="313"/>
      <c r="AL122" s="313"/>
      <c r="AM122" s="314"/>
      <c r="AN122" s="315"/>
      <c r="AO122" s="316"/>
      <c r="AP122" s="317"/>
      <c r="AQ122" s="318"/>
      <c r="AR122" s="319"/>
      <c r="AS122" s="319"/>
      <c r="AT122" s="319"/>
      <c r="AU122" s="320"/>
      <c r="AV122" s="270"/>
    </row>
    <row r="123" spans="1:48" ht="13.5" customHeight="1" thickTop="1" thickBot="1" x14ac:dyDescent="0.25">
      <c r="A123" s="147">
        <v>121</v>
      </c>
      <c r="B123" s="292" t="s">
        <v>3903</v>
      </c>
      <c r="C123" s="293">
        <v>43123</v>
      </c>
      <c r="D123" s="293" t="s">
        <v>3904</v>
      </c>
      <c r="E123" s="294" t="s">
        <v>3905</v>
      </c>
      <c r="F123" s="295" t="s">
        <v>66</v>
      </c>
      <c r="G123" s="296" t="s">
        <v>75</v>
      </c>
      <c r="H123" s="297" t="s">
        <v>1989</v>
      </c>
      <c r="I123" s="299">
        <v>37499616</v>
      </c>
      <c r="J123" s="299">
        <v>37499616</v>
      </c>
      <c r="K123" s="300" t="s">
        <v>1990</v>
      </c>
      <c r="L123" s="292" t="s">
        <v>3906</v>
      </c>
      <c r="M123" s="302">
        <v>43123</v>
      </c>
      <c r="N123" s="302">
        <v>43273</v>
      </c>
      <c r="O123" s="302">
        <v>43273</v>
      </c>
      <c r="P123" s="301">
        <f t="shared" si="3"/>
        <v>150</v>
      </c>
      <c r="Q123" s="303">
        <f t="shared" si="4"/>
        <v>5</v>
      </c>
      <c r="R123" s="305" t="s">
        <v>3907</v>
      </c>
      <c r="S123" s="306"/>
      <c r="T123" s="307"/>
      <c r="U123" s="308"/>
      <c r="V123" s="309"/>
      <c r="W123" s="307"/>
      <c r="X123" s="308"/>
      <c r="Y123" s="309"/>
      <c r="Z123" s="307"/>
      <c r="AA123" s="308"/>
      <c r="AB123" s="309"/>
      <c r="AC123" s="307"/>
      <c r="AD123" s="308"/>
      <c r="AE123" s="307"/>
      <c r="AF123" s="310"/>
      <c r="AG123" s="311"/>
      <c r="AH123" s="312"/>
      <c r="AI123" s="311"/>
      <c r="AJ123" s="313"/>
      <c r="AK123" s="313"/>
      <c r="AL123" s="313"/>
      <c r="AM123" s="314"/>
      <c r="AN123" s="315"/>
      <c r="AO123" s="316"/>
      <c r="AP123" s="317"/>
      <c r="AQ123" s="318"/>
      <c r="AR123" s="319"/>
      <c r="AS123" s="319"/>
      <c r="AT123" s="319"/>
      <c r="AU123" s="320"/>
      <c r="AV123" s="270"/>
    </row>
    <row r="124" spans="1:48" ht="13.5" customHeight="1" thickTop="1" thickBot="1" x14ac:dyDescent="0.25">
      <c r="A124" s="147">
        <v>122</v>
      </c>
      <c r="B124" s="292" t="s">
        <v>2139</v>
      </c>
      <c r="C124" s="293">
        <v>43123</v>
      </c>
      <c r="D124" s="293" t="s">
        <v>3908</v>
      </c>
      <c r="E124" s="294" t="s">
        <v>3909</v>
      </c>
      <c r="F124" s="295" t="s">
        <v>66</v>
      </c>
      <c r="G124" s="296" t="s">
        <v>75</v>
      </c>
      <c r="H124" s="297" t="s">
        <v>1989</v>
      </c>
      <c r="I124" s="299">
        <v>10500000</v>
      </c>
      <c r="J124" s="299">
        <v>10500000</v>
      </c>
      <c r="K124" s="300" t="s">
        <v>1990</v>
      </c>
      <c r="L124" s="292" t="s">
        <v>3910</v>
      </c>
      <c r="M124" s="302">
        <v>43123</v>
      </c>
      <c r="N124" s="302">
        <v>43212</v>
      </c>
      <c r="O124" s="302">
        <v>43212</v>
      </c>
      <c r="P124" s="301">
        <f t="shared" si="3"/>
        <v>89</v>
      </c>
      <c r="Q124" s="303">
        <f t="shared" si="4"/>
        <v>2.9666666666666668</v>
      </c>
      <c r="R124" s="305" t="s">
        <v>3911</v>
      </c>
      <c r="S124" s="306"/>
      <c r="T124" s="307"/>
      <c r="U124" s="308"/>
      <c r="V124" s="309"/>
      <c r="W124" s="307"/>
      <c r="X124" s="308"/>
      <c r="Y124" s="309"/>
      <c r="Z124" s="307"/>
      <c r="AA124" s="308"/>
      <c r="AB124" s="309"/>
      <c r="AC124" s="307"/>
      <c r="AD124" s="308"/>
      <c r="AE124" s="307"/>
      <c r="AF124" s="310"/>
      <c r="AG124" s="311"/>
      <c r="AH124" s="312"/>
      <c r="AI124" s="311"/>
      <c r="AJ124" s="313"/>
      <c r="AK124" s="313"/>
      <c r="AL124" s="313"/>
      <c r="AM124" s="314"/>
      <c r="AN124" s="315"/>
      <c r="AO124" s="316"/>
      <c r="AP124" s="317"/>
      <c r="AQ124" s="318"/>
      <c r="AR124" s="319"/>
      <c r="AS124" s="319"/>
      <c r="AT124" s="319"/>
      <c r="AU124" s="320"/>
      <c r="AV124" s="270"/>
    </row>
    <row r="125" spans="1:48" ht="13.5" customHeight="1" thickTop="1" thickBot="1" x14ac:dyDescent="0.25">
      <c r="A125" s="147">
        <v>123</v>
      </c>
      <c r="B125" s="292" t="s">
        <v>2000</v>
      </c>
      <c r="C125" s="293">
        <v>43123</v>
      </c>
      <c r="D125" s="293" t="s">
        <v>3912</v>
      </c>
      <c r="E125" s="294" t="s">
        <v>3913</v>
      </c>
      <c r="F125" s="295" t="s">
        <v>66</v>
      </c>
      <c r="G125" s="296" t="s">
        <v>3486</v>
      </c>
      <c r="H125" s="297" t="s">
        <v>1989</v>
      </c>
      <c r="I125" s="299">
        <v>8000000</v>
      </c>
      <c r="J125" s="299">
        <v>8000000</v>
      </c>
      <c r="K125" s="300" t="s">
        <v>1990</v>
      </c>
      <c r="L125" s="292" t="s">
        <v>3914</v>
      </c>
      <c r="M125" s="302" t="s">
        <v>3878</v>
      </c>
      <c r="N125" s="302">
        <v>43317</v>
      </c>
      <c r="O125" s="302">
        <v>43317</v>
      </c>
      <c r="P125" s="301">
        <v>90</v>
      </c>
      <c r="Q125" s="303">
        <f t="shared" si="4"/>
        <v>3</v>
      </c>
      <c r="R125" s="305" t="s">
        <v>3915</v>
      </c>
      <c r="S125" s="306"/>
      <c r="T125" s="307"/>
      <c r="U125" s="308"/>
      <c r="V125" s="309"/>
      <c r="W125" s="307"/>
      <c r="X125" s="308"/>
      <c r="Y125" s="309"/>
      <c r="Z125" s="307"/>
      <c r="AA125" s="308"/>
      <c r="AB125" s="309"/>
      <c r="AC125" s="307"/>
      <c r="AD125" s="308"/>
      <c r="AE125" s="307"/>
      <c r="AF125" s="310"/>
      <c r="AG125" s="311"/>
      <c r="AH125" s="312"/>
      <c r="AI125" s="311"/>
      <c r="AJ125" s="313"/>
      <c r="AK125" s="313"/>
      <c r="AL125" s="313"/>
      <c r="AM125" s="314"/>
      <c r="AN125" s="315"/>
      <c r="AO125" s="316"/>
      <c r="AP125" s="317"/>
      <c r="AQ125" s="318"/>
      <c r="AR125" s="319"/>
      <c r="AS125" s="319"/>
      <c r="AT125" s="319"/>
      <c r="AU125" s="320"/>
      <c r="AV125" s="270"/>
    </row>
    <row r="126" spans="1:48" ht="13.5" customHeight="1" thickTop="1" thickBot="1" x14ac:dyDescent="0.25">
      <c r="A126" s="147">
        <v>124</v>
      </c>
      <c r="B126" s="292" t="s">
        <v>2160</v>
      </c>
      <c r="C126" s="293">
        <v>43123</v>
      </c>
      <c r="D126" s="293" t="s">
        <v>3916</v>
      </c>
      <c r="E126" s="294" t="s">
        <v>3917</v>
      </c>
      <c r="F126" s="295" t="s">
        <v>66</v>
      </c>
      <c r="G126" s="296" t="s">
        <v>75</v>
      </c>
      <c r="H126" s="297" t="s">
        <v>1989</v>
      </c>
      <c r="I126" s="299">
        <v>25200000</v>
      </c>
      <c r="J126" s="299">
        <v>25200000</v>
      </c>
      <c r="K126" s="300" t="s">
        <v>1990</v>
      </c>
      <c r="L126" s="292" t="s">
        <v>2837</v>
      </c>
      <c r="M126" s="302" t="s">
        <v>3878</v>
      </c>
      <c r="N126" s="302" t="s">
        <v>3918</v>
      </c>
      <c r="O126" s="302">
        <v>43242</v>
      </c>
      <c r="P126" s="301">
        <v>120</v>
      </c>
      <c r="Q126" s="303">
        <f t="shared" si="4"/>
        <v>4</v>
      </c>
      <c r="R126" s="305" t="s">
        <v>3919</v>
      </c>
      <c r="S126" s="306"/>
      <c r="T126" s="307"/>
      <c r="U126" s="308"/>
      <c r="V126" s="309"/>
      <c r="W126" s="307"/>
      <c r="X126" s="308"/>
      <c r="Y126" s="309"/>
      <c r="Z126" s="307"/>
      <c r="AA126" s="308"/>
      <c r="AB126" s="309"/>
      <c r="AC126" s="307"/>
      <c r="AD126" s="308"/>
      <c r="AE126" s="307"/>
      <c r="AF126" s="310"/>
      <c r="AG126" s="311"/>
      <c r="AH126" s="312"/>
      <c r="AI126" s="311"/>
      <c r="AJ126" s="313"/>
      <c r="AK126" s="313"/>
      <c r="AL126" s="313"/>
      <c r="AM126" s="314"/>
      <c r="AN126" s="315"/>
      <c r="AO126" s="316"/>
      <c r="AP126" s="317"/>
      <c r="AQ126" s="318"/>
      <c r="AR126" s="319"/>
      <c r="AS126" s="319"/>
      <c r="AT126" s="319"/>
      <c r="AU126" s="320"/>
      <c r="AV126" s="270"/>
    </row>
    <row r="127" spans="1:48" ht="13.5" customHeight="1" thickTop="1" thickBot="1" x14ac:dyDescent="0.25">
      <c r="A127" s="147">
        <v>125</v>
      </c>
      <c r="B127" s="292" t="s">
        <v>2160</v>
      </c>
      <c r="C127" s="293">
        <v>43123</v>
      </c>
      <c r="D127" s="293" t="s">
        <v>3920</v>
      </c>
      <c r="E127" s="294" t="s">
        <v>3921</v>
      </c>
      <c r="F127" s="295" t="s">
        <v>66</v>
      </c>
      <c r="G127" s="296" t="s">
        <v>3486</v>
      </c>
      <c r="H127" s="297" t="s">
        <v>1989</v>
      </c>
      <c r="I127" s="299">
        <v>8000000</v>
      </c>
      <c r="J127" s="299">
        <v>8000000</v>
      </c>
      <c r="K127" s="300" t="s">
        <v>1990</v>
      </c>
      <c r="L127" s="292" t="s">
        <v>3922</v>
      </c>
      <c r="M127" s="302">
        <v>43123</v>
      </c>
      <c r="N127" s="302">
        <v>43273</v>
      </c>
      <c r="O127" s="302">
        <v>43273</v>
      </c>
      <c r="P127" s="301">
        <f t="shared" si="3"/>
        <v>150</v>
      </c>
      <c r="Q127" s="303">
        <f t="shared" si="4"/>
        <v>5</v>
      </c>
      <c r="R127" s="305" t="s">
        <v>3923</v>
      </c>
      <c r="S127" s="306"/>
      <c r="T127" s="307"/>
      <c r="U127" s="308"/>
      <c r="V127" s="309"/>
      <c r="W127" s="307"/>
      <c r="X127" s="308"/>
      <c r="Y127" s="309"/>
      <c r="Z127" s="307"/>
      <c r="AA127" s="308"/>
      <c r="AB127" s="309"/>
      <c r="AC127" s="307"/>
      <c r="AD127" s="308"/>
      <c r="AE127" s="307"/>
      <c r="AF127" s="310"/>
      <c r="AG127" s="311"/>
      <c r="AH127" s="312"/>
      <c r="AI127" s="311"/>
      <c r="AJ127" s="313"/>
      <c r="AK127" s="313"/>
      <c r="AL127" s="313"/>
      <c r="AM127" s="314"/>
      <c r="AN127" s="315"/>
      <c r="AO127" s="316"/>
      <c r="AP127" s="317"/>
      <c r="AQ127" s="318"/>
      <c r="AR127" s="319"/>
      <c r="AS127" s="319"/>
      <c r="AT127" s="319"/>
      <c r="AU127" s="320"/>
      <c r="AV127" s="270"/>
    </row>
    <row r="128" spans="1:48" ht="13.5" customHeight="1" thickTop="1" thickBot="1" x14ac:dyDescent="0.25">
      <c r="A128" s="147">
        <v>126</v>
      </c>
      <c r="B128" s="292" t="s">
        <v>597</v>
      </c>
      <c r="C128" s="293">
        <v>43123</v>
      </c>
      <c r="D128" s="293" t="s">
        <v>3924</v>
      </c>
      <c r="E128" s="294" t="s">
        <v>3509</v>
      </c>
      <c r="F128" s="295" t="s">
        <v>66</v>
      </c>
      <c r="G128" s="296" t="s">
        <v>3486</v>
      </c>
      <c r="H128" s="297" t="s">
        <v>1989</v>
      </c>
      <c r="I128" s="299">
        <v>10000000</v>
      </c>
      <c r="J128" s="299">
        <v>10000000</v>
      </c>
      <c r="K128" s="300" t="s">
        <v>1990</v>
      </c>
      <c r="L128" s="292" t="s">
        <v>3925</v>
      </c>
      <c r="M128" s="302">
        <v>43123</v>
      </c>
      <c r="N128" s="302">
        <v>43273</v>
      </c>
      <c r="O128" s="302">
        <v>43273</v>
      </c>
      <c r="P128" s="301">
        <f t="shared" si="3"/>
        <v>150</v>
      </c>
      <c r="Q128" s="303">
        <f t="shared" si="4"/>
        <v>5</v>
      </c>
      <c r="R128" s="305" t="s">
        <v>3926</v>
      </c>
      <c r="S128" s="306"/>
      <c r="T128" s="307"/>
      <c r="U128" s="308"/>
      <c r="V128" s="309"/>
      <c r="W128" s="307"/>
      <c r="X128" s="308"/>
      <c r="Y128" s="309"/>
      <c r="Z128" s="307"/>
      <c r="AA128" s="308"/>
      <c r="AB128" s="309"/>
      <c r="AC128" s="307"/>
      <c r="AD128" s="308"/>
      <c r="AE128" s="307"/>
      <c r="AF128" s="310"/>
      <c r="AG128" s="311"/>
      <c r="AH128" s="312"/>
      <c r="AI128" s="311"/>
      <c r="AJ128" s="313"/>
      <c r="AK128" s="313"/>
      <c r="AL128" s="313"/>
      <c r="AM128" s="314"/>
      <c r="AN128" s="315"/>
      <c r="AO128" s="316"/>
      <c r="AP128" s="317"/>
      <c r="AQ128" s="318"/>
      <c r="AR128" s="319"/>
      <c r="AS128" s="319"/>
      <c r="AT128" s="319"/>
      <c r="AU128" s="320"/>
      <c r="AV128" s="270"/>
    </row>
    <row r="129" spans="1:48" ht="13.5" customHeight="1" thickTop="1" thickBot="1" x14ac:dyDescent="0.25">
      <c r="A129" s="147">
        <v>127</v>
      </c>
      <c r="B129" s="292" t="s">
        <v>2000</v>
      </c>
      <c r="C129" s="293">
        <v>43123</v>
      </c>
      <c r="D129" s="293" t="s">
        <v>3927</v>
      </c>
      <c r="E129" s="294" t="s">
        <v>3928</v>
      </c>
      <c r="F129" s="295" t="s">
        <v>66</v>
      </c>
      <c r="G129" s="296" t="s">
        <v>75</v>
      </c>
      <c r="H129" s="297" t="s">
        <v>1989</v>
      </c>
      <c r="I129" s="299" t="s">
        <v>3929</v>
      </c>
      <c r="J129" s="299">
        <f>+I129+AF129+AJ129+AL129</f>
        <v>68000000</v>
      </c>
      <c r="K129" s="300" t="s">
        <v>1993</v>
      </c>
      <c r="L129" s="292" t="s">
        <v>3930</v>
      </c>
      <c r="M129" s="302" t="s">
        <v>3878</v>
      </c>
      <c r="N129" s="302" t="s">
        <v>3932</v>
      </c>
      <c r="O129" s="302">
        <v>43343</v>
      </c>
      <c r="P129" s="301">
        <v>180</v>
      </c>
      <c r="Q129" s="303">
        <f t="shared" si="4"/>
        <v>6</v>
      </c>
      <c r="R129" s="305" t="s">
        <v>3933</v>
      </c>
      <c r="S129" s="306">
        <v>17</v>
      </c>
      <c r="T129" s="307">
        <v>43294</v>
      </c>
      <c r="U129" s="308">
        <v>43312</v>
      </c>
      <c r="V129" s="309">
        <v>30</v>
      </c>
      <c r="W129" s="307">
        <v>43308</v>
      </c>
      <c r="X129" s="308">
        <v>43343</v>
      </c>
      <c r="Y129" s="309"/>
      <c r="Z129" s="307"/>
      <c r="AA129" s="308"/>
      <c r="AB129" s="309"/>
      <c r="AC129" s="307"/>
      <c r="AD129" s="308"/>
      <c r="AE129" s="307">
        <v>43308</v>
      </c>
      <c r="AF129" s="310">
        <v>8000000</v>
      </c>
      <c r="AG129" s="311"/>
      <c r="AH129" s="312"/>
      <c r="AI129" s="311"/>
      <c r="AJ129" s="313"/>
      <c r="AK129" s="313"/>
      <c r="AL129" s="313"/>
      <c r="AM129" s="314"/>
      <c r="AN129" s="315"/>
      <c r="AO129" s="316"/>
      <c r="AP129" s="317"/>
      <c r="AQ129" s="318"/>
      <c r="AR129" s="319"/>
      <c r="AS129" s="319"/>
      <c r="AT129" s="319"/>
      <c r="AU129" s="320"/>
      <c r="AV129" s="270"/>
    </row>
    <row r="130" spans="1:48" ht="13.5" customHeight="1" thickTop="1" thickBot="1" x14ac:dyDescent="0.25">
      <c r="A130" s="147">
        <v>128</v>
      </c>
      <c r="B130" s="292" t="s">
        <v>1987</v>
      </c>
      <c r="C130" s="293">
        <v>43123</v>
      </c>
      <c r="D130" s="293" t="s">
        <v>3934</v>
      </c>
      <c r="E130" s="294" t="s">
        <v>3935</v>
      </c>
      <c r="F130" s="295" t="s">
        <v>66</v>
      </c>
      <c r="G130" s="296" t="s">
        <v>75</v>
      </c>
      <c r="H130" s="297" t="s">
        <v>1989</v>
      </c>
      <c r="I130" s="299">
        <v>23600000</v>
      </c>
      <c r="J130" s="299">
        <v>23600000</v>
      </c>
      <c r="K130" s="300" t="s">
        <v>1990</v>
      </c>
      <c r="L130" s="292" t="s">
        <v>3936</v>
      </c>
      <c r="M130" s="302" t="s">
        <v>3878</v>
      </c>
      <c r="N130" s="302" t="s">
        <v>3918</v>
      </c>
      <c r="O130" s="302">
        <v>43242</v>
      </c>
      <c r="P130" s="301">
        <v>120</v>
      </c>
      <c r="Q130" s="303">
        <f t="shared" si="4"/>
        <v>4</v>
      </c>
      <c r="R130" s="305" t="s">
        <v>3937</v>
      </c>
      <c r="S130" s="306"/>
      <c r="T130" s="307"/>
      <c r="U130" s="308"/>
      <c r="V130" s="309"/>
      <c r="W130" s="307"/>
      <c r="X130" s="308"/>
      <c r="Y130" s="309"/>
      <c r="Z130" s="307"/>
      <c r="AA130" s="308"/>
      <c r="AB130" s="309"/>
      <c r="AC130" s="307"/>
      <c r="AD130" s="308"/>
      <c r="AE130" s="307"/>
      <c r="AF130" s="310"/>
      <c r="AG130" s="311"/>
      <c r="AH130" s="312"/>
      <c r="AI130" s="311"/>
      <c r="AJ130" s="313"/>
      <c r="AK130" s="313"/>
      <c r="AL130" s="313"/>
      <c r="AM130" s="314"/>
      <c r="AN130" s="315"/>
      <c r="AO130" s="316"/>
      <c r="AP130" s="317"/>
      <c r="AQ130" s="318"/>
      <c r="AR130" s="319"/>
      <c r="AS130" s="319"/>
      <c r="AT130" s="319"/>
      <c r="AU130" s="320"/>
      <c r="AV130" s="270"/>
    </row>
    <row r="131" spans="1:48" ht="13.5" customHeight="1" thickTop="1" thickBot="1" x14ac:dyDescent="0.25">
      <c r="A131" s="147">
        <v>129</v>
      </c>
      <c r="B131" s="292" t="s">
        <v>53</v>
      </c>
      <c r="C131" s="293">
        <v>43123</v>
      </c>
      <c r="D131" s="293" t="s">
        <v>3938</v>
      </c>
      <c r="E131" s="294" t="s">
        <v>3939</v>
      </c>
      <c r="F131" s="295" t="s">
        <v>66</v>
      </c>
      <c r="G131" s="296" t="s">
        <v>3486</v>
      </c>
      <c r="H131" s="297" t="s">
        <v>1989</v>
      </c>
      <c r="I131" s="299">
        <v>9000000</v>
      </c>
      <c r="J131" s="299">
        <v>9000000</v>
      </c>
      <c r="K131" s="300" t="s">
        <v>1990</v>
      </c>
      <c r="L131" s="292" t="s">
        <v>3940</v>
      </c>
      <c r="M131" s="302">
        <v>43123</v>
      </c>
      <c r="N131" s="302">
        <v>43303</v>
      </c>
      <c r="O131" s="302">
        <v>43303</v>
      </c>
      <c r="P131" s="301">
        <f t="shared" ref="P131:P194" si="5">O131-M131</f>
        <v>180</v>
      </c>
      <c r="Q131" s="303">
        <f t="shared" ref="Q131:Q194" si="6">+P131/30</f>
        <v>6</v>
      </c>
      <c r="R131" s="330" t="s">
        <v>3941</v>
      </c>
      <c r="S131" s="306"/>
      <c r="T131" s="307"/>
      <c r="U131" s="308"/>
      <c r="V131" s="309"/>
      <c r="W131" s="307"/>
      <c r="X131" s="308"/>
      <c r="Y131" s="309"/>
      <c r="Z131" s="307"/>
      <c r="AA131" s="308"/>
      <c r="AB131" s="309"/>
      <c r="AC131" s="307"/>
      <c r="AD131" s="308"/>
      <c r="AE131" s="307"/>
      <c r="AF131" s="310"/>
      <c r="AG131" s="311"/>
      <c r="AH131" s="312"/>
      <c r="AI131" s="311"/>
      <c r="AJ131" s="313"/>
      <c r="AK131" s="313"/>
      <c r="AL131" s="313"/>
      <c r="AM131" s="314"/>
      <c r="AN131" s="315"/>
      <c r="AO131" s="316"/>
      <c r="AP131" s="317"/>
      <c r="AQ131" s="318"/>
      <c r="AR131" s="319"/>
      <c r="AS131" s="319"/>
      <c r="AT131" s="319"/>
      <c r="AU131" s="320"/>
      <c r="AV131" s="270"/>
    </row>
    <row r="132" spans="1:48" ht="13.5" customHeight="1" thickTop="1" thickBot="1" x14ac:dyDescent="0.25">
      <c r="A132" s="147">
        <v>130</v>
      </c>
      <c r="B132" s="292" t="s">
        <v>146</v>
      </c>
      <c r="C132" s="293">
        <v>43123</v>
      </c>
      <c r="D132" s="293" t="s">
        <v>3942</v>
      </c>
      <c r="E132" s="294" t="s">
        <v>3943</v>
      </c>
      <c r="F132" s="295" t="s">
        <v>66</v>
      </c>
      <c r="G132" s="296" t="s">
        <v>75</v>
      </c>
      <c r="H132" s="297" t="s">
        <v>1989</v>
      </c>
      <c r="I132" s="299">
        <v>10800000</v>
      </c>
      <c r="J132" s="299">
        <v>10800000</v>
      </c>
      <c r="K132" s="300" t="s">
        <v>1990</v>
      </c>
      <c r="L132" s="292" t="s">
        <v>3172</v>
      </c>
      <c r="M132" s="302" t="s">
        <v>3878</v>
      </c>
      <c r="N132" s="302" t="s">
        <v>3944</v>
      </c>
      <c r="O132" s="302">
        <v>43212</v>
      </c>
      <c r="P132" s="301">
        <v>90</v>
      </c>
      <c r="Q132" s="303">
        <f t="shared" si="6"/>
        <v>3</v>
      </c>
      <c r="R132" s="305" t="s">
        <v>3945</v>
      </c>
      <c r="S132" s="306"/>
      <c r="T132" s="307"/>
      <c r="U132" s="308"/>
      <c r="V132" s="309"/>
      <c r="W132" s="307"/>
      <c r="X132" s="308"/>
      <c r="Y132" s="309"/>
      <c r="Z132" s="307"/>
      <c r="AA132" s="308"/>
      <c r="AB132" s="309"/>
      <c r="AC132" s="307"/>
      <c r="AD132" s="308"/>
      <c r="AE132" s="307"/>
      <c r="AF132" s="310"/>
      <c r="AG132" s="311"/>
      <c r="AH132" s="312"/>
      <c r="AI132" s="311"/>
      <c r="AJ132" s="313"/>
      <c r="AK132" s="313"/>
      <c r="AL132" s="313"/>
      <c r="AM132" s="314"/>
      <c r="AN132" s="315"/>
      <c r="AO132" s="316"/>
      <c r="AP132" s="317"/>
      <c r="AQ132" s="318"/>
      <c r="AR132" s="319"/>
      <c r="AS132" s="319"/>
      <c r="AT132" s="319"/>
      <c r="AU132" s="320"/>
      <c r="AV132" s="270"/>
    </row>
    <row r="133" spans="1:48" ht="13.5" customHeight="1" thickTop="1" thickBot="1" x14ac:dyDescent="0.25">
      <c r="A133" s="147">
        <v>131</v>
      </c>
      <c r="B133" s="292" t="s">
        <v>63</v>
      </c>
      <c r="C133" s="293">
        <v>43123</v>
      </c>
      <c r="D133" s="293" t="s">
        <v>3946</v>
      </c>
      <c r="E133" s="294" t="s">
        <v>3947</v>
      </c>
      <c r="F133" s="295" t="s">
        <v>66</v>
      </c>
      <c r="G133" s="296" t="s">
        <v>75</v>
      </c>
      <c r="H133" s="297" t="s">
        <v>1989</v>
      </c>
      <c r="I133" s="299">
        <v>8000000</v>
      </c>
      <c r="J133" s="299">
        <v>8000000</v>
      </c>
      <c r="K133" s="300" t="s">
        <v>1990</v>
      </c>
      <c r="L133" s="292" t="s">
        <v>3948</v>
      </c>
      <c r="M133" s="302" t="s">
        <v>3878</v>
      </c>
      <c r="N133" s="302" t="s">
        <v>3918</v>
      </c>
      <c r="O133" s="302">
        <v>43242</v>
      </c>
      <c r="P133" s="301">
        <v>120</v>
      </c>
      <c r="Q133" s="303">
        <f t="shared" si="6"/>
        <v>4</v>
      </c>
      <c r="R133" s="305" t="s">
        <v>3949</v>
      </c>
      <c r="S133" s="306"/>
      <c r="T133" s="307"/>
      <c r="U133" s="308"/>
      <c r="V133" s="309"/>
      <c r="W133" s="307"/>
      <c r="X133" s="308"/>
      <c r="Y133" s="309"/>
      <c r="Z133" s="307"/>
      <c r="AA133" s="308"/>
      <c r="AB133" s="309"/>
      <c r="AC133" s="307"/>
      <c r="AD133" s="308"/>
      <c r="AE133" s="307"/>
      <c r="AF133" s="310"/>
      <c r="AG133" s="311"/>
      <c r="AH133" s="312"/>
      <c r="AI133" s="311"/>
      <c r="AJ133" s="313"/>
      <c r="AK133" s="313"/>
      <c r="AL133" s="313"/>
      <c r="AM133" s="314"/>
      <c r="AN133" s="315"/>
      <c r="AO133" s="316"/>
      <c r="AP133" s="317"/>
      <c r="AQ133" s="318"/>
      <c r="AR133" s="319"/>
      <c r="AS133" s="319"/>
      <c r="AT133" s="319"/>
      <c r="AU133" s="320"/>
      <c r="AV133" s="270"/>
    </row>
    <row r="134" spans="1:48" ht="13.5" customHeight="1" thickTop="1" thickBot="1" x14ac:dyDescent="0.25">
      <c r="A134" s="147">
        <v>132</v>
      </c>
      <c r="B134" s="292" t="s">
        <v>53</v>
      </c>
      <c r="C134" s="293">
        <v>43123</v>
      </c>
      <c r="D134" s="293" t="s">
        <v>3950</v>
      </c>
      <c r="E134" s="294" t="s">
        <v>3951</v>
      </c>
      <c r="F134" s="295" t="s">
        <v>66</v>
      </c>
      <c r="G134" s="296" t="s">
        <v>3486</v>
      </c>
      <c r="H134" s="297" t="s">
        <v>1989</v>
      </c>
      <c r="I134" s="299">
        <v>12000000</v>
      </c>
      <c r="J134" s="299">
        <v>12000000</v>
      </c>
      <c r="K134" s="300" t="s">
        <v>1990</v>
      </c>
      <c r="L134" s="292" t="s">
        <v>3952</v>
      </c>
      <c r="M134" s="302" t="s">
        <v>3878</v>
      </c>
      <c r="N134" s="302" t="s">
        <v>3953</v>
      </c>
      <c r="O134" s="302">
        <v>43303</v>
      </c>
      <c r="P134" s="301">
        <v>180</v>
      </c>
      <c r="Q134" s="303">
        <f t="shared" si="6"/>
        <v>6</v>
      </c>
      <c r="R134" s="305" t="s">
        <v>3954</v>
      </c>
      <c r="S134" s="306"/>
      <c r="T134" s="307"/>
      <c r="U134" s="308"/>
      <c r="V134" s="309"/>
      <c r="W134" s="307"/>
      <c r="X134" s="308"/>
      <c r="Y134" s="309"/>
      <c r="Z134" s="307"/>
      <c r="AA134" s="308"/>
      <c r="AB134" s="309"/>
      <c r="AC134" s="307"/>
      <c r="AD134" s="308"/>
      <c r="AE134" s="307"/>
      <c r="AF134" s="310"/>
      <c r="AG134" s="311"/>
      <c r="AH134" s="312"/>
      <c r="AI134" s="311"/>
      <c r="AJ134" s="313"/>
      <c r="AK134" s="313"/>
      <c r="AL134" s="313"/>
      <c r="AM134" s="314"/>
      <c r="AN134" s="315"/>
      <c r="AO134" s="316"/>
      <c r="AP134" s="317"/>
      <c r="AQ134" s="318"/>
      <c r="AR134" s="319"/>
      <c r="AS134" s="319"/>
      <c r="AT134" s="319"/>
      <c r="AU134" s="320"/>
      <c r="AV134" s="270"/>
    </row>
    <row r="135" spans="1:48" ht="13.5" customHeight="1" thickTop="1" thickBot="1" x14ac:dyDescent="0.25">
      <c r="A135" s="147">
        <v>133</v>
      </c>
      <c r="B135" s="292" t="s">
        <v>53</v>
      </c>
      <c r="C135" s="293">
        <v>43123</v>
      </c>
      <c r="D135" s="293" t="s">
        <v>3955</v>
      </c>
      <c r="E135" s="294" t="s">
        <v>3956</v>
      </c>
      <c r="F135" s="295" t="s">
        <v>66</v>
      </c>
      <c r="G135" s="296" t="s">
        <v>3486</v>
      </c>
      <c r="H135" s="297" t="s">
        <v>1989</v>
      </c>
      <c r="I135" s="299">
        <v>10000000</v>
      </c>
      <c r="J135" s="299">
        <v>10000000</v>
      </c>
      <c r="K135" s="300" t="s">
        <v>1990</v>
      </c>
      <c r="L135" s="292" t="s">
        <v>3957</v>
      </c>
      <c r="M135" s="302">
        <v>43123</v>
      </c>
      <c r="N135" s="302">
        <v>43273</v>
      </c>
      <c r="O135" s="302">
        <v>43273</v>
      </c>
      <c r="P135" s="301">
        <f t="shared" si="5"/>
        <v>150</v>
      </c>
      <c r="Q135" s="303">
        <f t="shared" si="6"/>
        <v>5</v>
      </c>
      <c r="R135" s="305" t="s">
        <v>3958</v>
      </c>
      <c r="S135" s="306"/>
      <c r="T135" s="307"/>
      <c r="U135" s="308"/>
      <c r="V135" s="309"/>
      <c r="W135" s="307"/>
      <c r="X135" s="308"/>
      <c r="Y135" s="309"/>
      <c r="Z135" s="307"/>
      <c r="AA135" s="308"/>
      <c r="AB135" s="309"/>
      <c r="AC135" s="307"/>
      <c r="AD135" s="308"/>
      <c r="AE135" s="307"/>
      <c r="AF135" s="310"/>
      <c r="AG135" s="311"/>
      <c r="AH135" s="312"/>
      <c r="AI135" s="311"/>
      <c r="AJ135" s="313"/>
      <c r="AK135" s="313"/>
      <c r="AL135" s="313"/>
      <c r="AM135" s="314"/>
      <c r="AN135" s="315"/>
      <c r="AO135" s="316"/>
      <c r="AP135" s="317"/>
      <c r="AQ135" s="318"/>
      <c r="AR135" s="319"/>
      <c r="AS135" s="319"/>
      <c r="AT135" s="319"/>
      <c r="AU135" s="320"/>
      <c r="AV135" s="270"/>
    </row>
    <row r="136" spans="1:48" ht="13.5" customHeight="1" thickTop="1" thickBot="1" x14ac:dyDescent="0.25">
      <c r="A136" s="147">
        <v>134</v>
      </c>
      <c r="B136" s="292" t="s">
        <v>2230</v>
      </c>
      <c r="C136" s="293">
        <v>43123</v>
      </c>
      <c r="D136" s="293" t="s">
        <v>3959</v>
      </c>
      <c r="E136" s="294" t="s">
        <v>3960</v>
      </c>
      <c r="F136" s="295" t="s">
        <v>66</v>
      </c>
      <c r="G136" s="296" t="s">
        <v>75</v>
      </c>
      <c r="H136" s="297" t="s">
        <v>1989</v>
      </c>
      <c r="I136" s="299">
        <v>18921729</v>
      </c>
      <c r="J136" s="299">
        <v>18921729</v>
      </c>
      <c r="K136" s="300" t="s">
        <v>1990</v>
      </c>
      <c r="L136" s="292" t="s">
        <v>3375</v>
      </c>
      <c r="M136" s="302" t="s">
        <v>3961</v>
      </c>
      <c r="N136" s="302" t="s">
        <v>3944</v>
      </c>
      <c r="O136" s="302">
        <v>43212</v>
      </c>
      <c r="P136" s="301">
        <v>90</v>
      </c>
      <c r="Q136" s="303">
        <f t="shared" si="6"/>
        <v>3</v>
      </c>
      <c r="R136" s="305" t="s">
        <v>3962</v>
      </c>
      <c r="S136" s="306"/>
      <c r="T136" s="307"/>
      <c r="U136" s="308"/>
      <c r="V136" s="309"/>
      <c r="W136" s="307"/>
      <c r="X136" s="308"/>
      <c r="Y136" s="309"/>
      <c r="Z136" s="307"/>
      <c r="AA136" s="308"/>
      <c r="AB136" s="309"/>
      <c r="AC136" s="307"/>
      <c r="AD136" s="308"/>
      <c r="AE136" s="307"/>
      <c r="AF136" s="310"/>
      <c r="AG136" s="311"/>
      <c r="AH136" s="312"/>
      <c r="AI136" s="311"/>
      <c r="AJ136" s="313"/>
      <c r="AK136" s="313"/>
      <c r="AL136" s="313"/>
      <c r="AM136" s="314"/>
      <c r="AN136" s="315"/>
      <c r="AO136" s="316"/>
      <c r="AP136" s="317"/>
      <c r="AQ136" s="318"/>
      <c r="AR136" s="319"/>
      <c r="AS136" s="319"/>
      <c r="AT136" s="319"/>
      <c r="AU136" s="320"/>
      <c r="AV136" s="270"/>
    </row>
    <row r="137" spans="1:48" ht="13.5" customHeight="1" thickTop="1" thickBot="1" x14ac:dyDescent="0.25">
      <c r="A137" s="147">
        <v>135</v>
      </c>
      <c r="B137" s="292" t="s">
        <v>3963</v>
      </c>
      <c r="C137" s="293">
        <v>43123</v>
      </c>
      <c r="D137" s="293" t="s">
        <v>3964</v>
      </c>
      <c r="E137" s="294" t="s">
        <v>3965</v>
      </c>
      <c r="F137" s="295" t="s">
        <v>66</v>
      </c>
      <c r="G137" s="296" t="s">
        <v>75</v>
      </c>
      <c r="H137" s="297" t="s">
        <v>1989</v>
      </c>
      <c r="I137" s="299">
        <v>37499616</v>
      </c>
      <c r="J137" s="299">
        <v>37499616</v>
      </c>
      <c r="K137" s="300" t="s">
        <v>1990</v>
      </c>
      <c r="L137" s="292" t="s">
        <v>3966</v>
      </c>
      <c r="M137" s="302">
        <v>43123</v>
      </c>
      <c r="N137" s="302">
        <v>43300</v>
      </c>
      <c r="O137" s="302">
        <v>43300</v>
      </c>
      <c r="P137" s="301">
        <f t="shared" si="5"/>
        <v>177</v>
      </c>
      <c r="Q137" s="303">
        <f t="shared" si="6"/>
        <v>5.9</v>
      </c>
      <c r="R137" s="305" t="s">
        <v>3967</v>
      </c>
      <c r="S137" s="306"/>
      <c r="T137" s="307"/>
      <c r="U137" s="308"/>
      <c r="V137" s="309"/>
      <c r="W137" s="307"/>
      <c r="X137" s="308"/>
      <c r="Y137" s="309"/>
      <c r="Z137" s="307"/>
      <c r="AA137" s="308"/>
      <c r="AB137" s="309"/>
      <c r="AC137" s="307"/>
      <c r="AD137" s="308"/>
      <c r="AE137" s="307"/>
      <c r="AF137" s="310"/>
      <c r="AG137" s="311"/>
      <c r="AH137" s="312"/>
      <c r="AI137" s="311"/>
      <c r="AJ137" s="313"/>
      <c r="AK137" s="313"/>
      <c r="AL137" s="313"/>
      <c r="AM137" s="314"/>
      <c r="AN137" s="315"/>
      <c r="AO137" s="316"/>
      <c r="AP137" s="317"/>
      <c r="AQ137" s="318"/>
      <c r="AR137" s="319"/>
      <c r="AS137" s="319"/>
      <c r="AT137" s="319"/>
      <c r="AU137" s="320"/>
      <c r="AV137" s="270"/>
    </row>
    <row r="138" spans="1:48" ht="13.5" customHeight="1" thickTop="1" thickBot="1" x14ac:dyDescent="0.25">
      <c r="A138" s="147">
        <v>136</v>
      </c>
      <c r="B138" s="292" t="s">
        <v>597</v>
      </c>
      <c r="C138" s="293">
        <v>43123</v>
      </c>
      <c r="D138" s="293" t="s">
        <v>3968</v>
      </c>
      <c r="E138" s="294" t="s">
        <v>3969</v>
      </c>
      <c r="F138" s="295" t="s">
        <v>66</v>
      </c>
      <c r="G138" s="296" t="s">
        <v>75</v>
      </c>
      <c r="H138" s="297" t="s">
        <v>1989</v>
      </c>
      <c r="I138" s="299">
        <v>29760000</v>
      </c>
      <c r="J138" s="299">
        <v>29760000</v>
      </c>
      <c r="K138" s="300" t="s">
        <v>1990</v>
      </c>
      <c r="L138" s="292" t="s">
        <v>3970</v>
      </c>
      <c r="M138" s="302">
        <v>43123</v>
      </c>
      <c r="N138" s="302">
        <v>43303</v>
      </c>
      <c r="O138" s="302">
        <v>43303</v>
      </c>
      <c r="P138" s="301">
        <f t="shared" si="5"/>
        <v>180</v>
      </c>
      <c r="Q138" s="303">
        <f t="shared" si="6"/>
        <v>6</v>
      </c>
      <c r="R138" s="305" t="s">
        <v>3971</v>
      </c>
      <c r="S138" s="306"/>
      <c r="T138" s="307"/>
      <c r="U138" s="308"/>
      <c r="V138" s="309"/>
      <c r="W138" s="307"/>
      <c r="X138" s="308"/>
      <c r="Y138" s="309"/>
      <c r="Z138" s="307"/>
      <c r="AA138" s="308"/>
      <c r="AB138" s="309"/>
      <c r="AC138" s="307"/>
      <c r="AD138" s="308"/>
      <c r="AE138" s="307"/>
      <c r="AF138" s="310"/>
      <c r="AG138" s="311"/>
      <c r="AH138" s="312"/>
      <c r="AI138" s="311"/>
      <c r="AJ138" s="313"/>
      <c r="AK138" s="313"/>
      <c r="AL138" s="313"/>
      <c r="AM138" s="314"/>
      <c r="AN138" s="315"/>
      <c r="AO138" s="316"/>
      <c r="AP138" s="317"/>
      <c r="AQ138" s="318"/>
      <c r="AR138" s="319"/>
      <c r="AS138" s="319"/>
      <c r="AT138" s="319"/>
      <c r="AU138" s="320"/>
      <c r="AV138" s="270"/>
    </row>
    <row r="139" spans="1:48" ht="13.5" customHeight="1" thickTop="1" thickBot="1" x14ac:dyDescent="0.25">
      <c r="A139" s="147">
        <v>137</v>
      </c>
      <c r="B139" s="292" t="s">
        <v>597</v>
      </c>
      <c r="C139" s="293">
        <v>43123</v>
      </c>
      <c r="D139" s="293" t="s">
        <v>3972</v>
      </c>
      <c r="E139" s="294" t="s">
        <v>3973</v>
      </c>
      <c r="F139" s="295" t="s">
        <v>66</v>
      </c>
      <c r="G139" s="296" t="s">
        <v>75</v>
      </c>
      <c r="H139" s="297" t="s">
        <v>1989</v>
      </c>
      <c r="I139" s="299">
        <v>15000000</v>
      </c>
      <c r="J139" s="299">
        <v>15000000</v>
      </c>
      <c r="K139" s="300" t="s">
        <v>1990</v>
      </c>
      <c r="L139" s="292" t="s">
        <v>2805</v>
      </c>
      <c r="M139" s="302" t="s">
        <v>3878</v>
      </c>
      <c r="N139" s="302" t="s">
        <v>3944</v>
      </c>
      <c r="O139" s="302">
        <v>43212</v>
      </c>
      <c r="P139" s="301">
        <v>90</v>
      </c>
      <c r="Q139" s="303">
        <f t="shared" si="6"/>
        <v>3</v>
      </c>
      <c r="R139" s="305" t="s">
        <v>3974</v>
      </c>
      <c r="S139" s="306"/>
      <c r="T139" s="307"/>
      <c r="U139" s="308"/>
      <c r="V139" s="309"/>
      <c r="W139" s="307"/>
      <c r="X139" s="308"/>
      <c r="Y139" s="309"/>
      <c r="Z139" s="307"/>
      <c r="AA139" s="308"/>
      <c r="AB139" s="309"/>
      <c r="AC139" s="307"/>
      <c r="AD139" s="308"/>
      <c r="AE139" s="307"/>
      <c r="AF139" s="310"/>
      <c r="AG139" s="311"/>
      <c r="AH139" s="312"/>
      <c r="AI139" s="311"/>
      <c r="AJ139" s="313"/>
      <c r="AK139" s="313"/>
      <c r="AL139" s="313"/>
      <c r="AM139" s="314"/>
      <c r="AN139" s="315"/>
      <c r="AO139" s="316"/>
      <c r="AP139" s="317"/>
      <c r="AQ139" s="318"/>
      <c r="AR139" s="319"/>
      <c r="AS139" s="319"/>
      <c r="AT139" s="319"/>
      <c r="AU139" s="320"/>
      <c r="AV139" s="270"/>
    </row>
    <row r="140" spans="1:48" ht="13.5" customHeight="1" thickTop="1" thickBot="1" x14ac:dyDescent="0.25">
      <c r="A140" s="147">
        <v>138</v>
      </c>
      <c r="B140" s="292" t="s">
        <v>146</v>
      </c>
      <c r="C140" s="293">
        <v>43123</v>
      </c>
      <c r="D140" s="293" t="s">
        <v>3975</v>
      </c>
      <c r="E140" s="294" t="s">
        <v>3976</v>
      </c>
      <c r="F140" s="295" t="s">
        <v>66</v>
      </c>
      <c r="G140" s="296" t="s">
        <v>75</v>
      </c>
      <c r="H140" s="297" t="s">
        <v>1989</v>
      </c>
      <c r="I140" s="299">
        <v>21000000</v>
      </c>
      <c r="J140" s="299">
        <v>21000000</v>
      </c>
      <c r="K140" s="300" t="s">
        <v>1990</v>
      </c>
      <c r="L140" s="292" t="s">
        <v>3977</v>
      </c>
      <c r="M140" s="302" t="s">
        <v>3878</v>
      </c>
      <c r="N140" s="302" t="s">
        <v>3897</v>
      </c>
      <c r="O140" s="302">
        <v>43273</v>
      </c>
      <c r="P140" s="301">
        <v>150</v>
      </c>
      <c r="Q140" s="303">
        <f t="shared" si="6"/>
        <v>5</v>
      </c>
      <c r="R140" s="305" t="s">
        <v>3978</v>
      </c>
      <c r="S140" s="306"/>
      <c r="T140" s="307"/>
      <c r="U140" s="308"/>
      <c r="V140" s="309"/>
      <c r="W140" s="307"/>
      <c r="X140" s="308"/>
      <c r="Y140" s="309"/>
      <c r="Z140" s="307"/>
      <c r="AA140" s="308"/>
      <c r="AB140" s="309"/>
      <c r="AC140" s="307"/>
      <c r="AD140" s="308"/>
      <c r="AE140" s="307"/>
      <c r="AF140" s="310"/>
      <c r="AG140" s="311"/>
      <c r="AH140" s="312"/>
      <c r="AI140" s="311"/>
      <c r="AJ140" s="313"/>
      <c r="AK140" s="313"/>
      <c r="AL140" s="313"/>
      <c r="AM140" s="314"/>
      <c r="AN140" s="315"/>
      <c r="AO140" s="316"/>
      <c r="AP140" s="317"/>
      <c r="AQ140" s="318"/>
      <c r="AR140" s="319"/>
      <c r="AS140" s="319"/>
      <c r="AT140" s="319"/>
      <c r="AU140" s="320"/>
      <c r="AV140" s="270"/>
    </row>
    <row r="141" spans="1:48" ht="13.5" customHeight="1" thickTop="1" thickBot="1" x14ac:dyDescent="0.25">
      <c r="A141" s="147">
        <v>139</v>
      </c>
      <c r="B141" s="292" t="s">
        <v>597</v>
      </c>
      <c r="C141" s="293">
        <v>43123</v>
      </c>
      <c r="D141" s="293" t="s">
        <v>3979</v>
      </c>
      <c r="E141" s="294" t="s">
        <v>3980</v>
      </c>
      <c r="F141" s="295" t="s">
        <v>66</v>
      </c>
      <c r="G141" s="296" t="s">
        <v>3486</v>
      </c>
      <c r="H141" s="297" t="s">
        <v>1989</v>
      </c>
      <c r="I141" s="299">
        <v>9000000</v>
      </c>
      <c r="J141" s="299">
        <v>9000000</v>
      </c>
      <c r="K141" s="300" t="s">
        <v>1990</v>
      </c>
      <c r="L141" s="292" t="s">
        <v>2157</v>
      </c>
      <c r="M141" s="302">
        <v>43123</v>
      </c>
      <c r="N141" s="302">
        <v>43303</v>
      </c>
      <c r="O141" s="302">
        <v>43303</v>
      </c>
      <c r="P141" s="301">
        <f t="shared" si="5"/>
        <v>180</v>
      </c>
      <c r="Q141" s="303">
        <f t="shared" si="6"/>
        <v>6</v>
      </c>
      <c r="R141" s="305" t="s">
        <v>3981</v>
      </c>
      <c r="S141" s="306"/>
      <c r="T141" s="307"/>
      <c r="U141" s="308"/>
      <c r="V141" s="309"/>
      <c r="W141" s="307"/>
      <c r="X141" s="308"/>
      <c r="Y141" s="309"/>
      <c r="Z141" s="307"/>
      <c r="AA141" s="308"/>
      <c r="AB141" s="309"/>
      <c r="AC141" s="307"/>
      <c r="AD141" s="308"/>
      <c r="AE141" s="307"/>
      <c r="AF141" s="310"/>
      <c r="AG141" s="311"/>
      <c r="AH141" s="312"/>
      <c r="AI141" s="311"/>
      <c r="AJ141" s="313"/>
      <c r="AK141" s="313"/>
      <c r="AL141" s="313"/>
      <c r="AM141" s="314"/>
      <c r="AN141" s="315"/>
      <c r="AO141" s="316"/>
      <c r="AP141" s="317"/>
      <c r="AQ141" s="318"/>
      <c r="AR141" s="319"/>
      <c r="AS141" s="319"/>
      <c r="AT141" s="319"/>
      <c r="AU141" s="320"/>
      <c r="AV141" s="270"/>
    </row>
    <row r="142" spans="1:48" ht="13.5" customHeight="1" thickTop="1" thickBot="1" x14ac:dyDescent="0.25">
      <c r="A142" s="147">
        <v>140</v>
      </c>
      <c r="B142" s="292" t="s">
        <v>1987</v>
      </c>
      <c r="C142" s="293">
        <v>43123</v>
      </c>
      <c r="D142" s="293" t="s">
        <v>3982</v>
      </c>
      <c r="E142" s="294" t="s">
        <v>3983</v>
      </c>
      <c r="F142" s="295" t="s">
        <v>66</v>
      </c>
      <c r="G142" s="296" t="s">
        <v>3486</v>
      </c>
      <c r="H142" s="297" t="s">
        <v>1989</v>
      </c>
      <c r="I142" s="299">
        <v>24800000</v>
      </c>
      <c r="J142" s="299">
        <v>24800000</v>
      </c>
      <c r="K142" s="300" t="s">
        <v>1990</v>
      </c>
      <c r="L142" s="292" t="s">
        <v>2176</v>
      </c>
      <c r="M142" s="302">
        <v>43123</v>
      </c>
      <c r="N142" s="302">
        <v>43273</v>
      </c>
      <c r="O142" s="302">
        <v>43273</v>
      </c>
      <c r="P142" s="301">
        <f t="shared" si="5"/>
        <v>150</v>
      </c>
      <c r="Q142" s="303">
        <f t="shared" si="6"/>
        <v>5</v>
      </c>
      <c r="R142" s="305" t="s">
        <v>3984</v>
      </c>
      <c r="S142" s="306"/>
      <c r="T142" s="307"/>
      <c r="U142" s="308"/>
      <c r="V142" s="309"/>
      <c r="W142" s="307"/>
      <c r="X142" s="308"/>
      <c r="Y142" s="309"/>
      <c r="Z142" s="307"/>
      <c r="AA142" s="308"/>
      <c r="AB142" s="309"/>
      <c r="AC142" s="307"/>
      <c r="AD142" s="308"/>
      <c r="AE142" s="307"/>
      <c r="AF142" s="310"/>
      <c r="AG142" s="311"/>
      <c r="AH142" s="312"/>
      <c r="AI142" s="311"/>
      <c r="AJ142" s="313"/>
      <c r="AK142" s="313"/>
      <c r="AL142" s="313"/>
      <c r="AM142" s="314"/>
      <c r="AN142" s="315"/>
      <c r="AO142" s="316"/>
      <c r="AP142" s="317"/>
      <c r="AQ142" s="318"/>
      <c r="AR142" s="319"/>
      <c r="AS142" s="319"/>
      <c r="AT142" s="319"/>
      <c r="AU142" s="320"/>
      <c r="AV142" s="270"/>
    </row>
    <row r="143" spans="1:48" ht="13.5" customHeight="1" thickTop="1" thickBot="1" x14ac:dyDescent="0.25">
      <c r="A143" s="147">
        <v>141</v>
      </c>
      <c r="B143" s="292" t="s">
        <v>444</v>
      </c>
      <c r="C143" s="293">
        <v>43123</v>
      </c>
      <c r="D143" s="293" t="s">
        <v>3985</v>
      </c>
      <c r="E143" s="294" t="s">
        <v>3986</v>
      </c>
      <c r="F143" s="295" t="s">
        <v>66</v>
      </c>
      <c r="G143" s="296" t="s">
        <v>75</v>
      </c>
      <c r="H143" s="297" t="s">
        <v>1989</v>
      </c>
      <c r="I143" s="299">
        <v>35760000</v>
      </c>
      <c r="J143" s="299">
        <v>35760000</v>
      </c>
      <c r="K143" s="300" t="s">
        <v>1990</v>
      </c>
      <c r="L143" s="292" t="s">
        <v>3987</v>
      </c>
      <c r="M143" s="302" t="s">
        <v>3878</v>
      </c>
      <c r="N143" s="302" t="s">
        <v>3953</v>
      </c>
      <c r="O143" s="302">
        <v>43303</v>
      </c>
      <c r="P143" s="301">
        <v>180</v>
      </c>
      <c r="Q143" s="303">
        <f t="shared" si="6"/>
        <v>6</v>
      </c>
      <c r="R143" s="305" t="s">
        <v>3988</v>
      </c>
      <c r="S143" s="306"/>
      <c r="T143" s="307"/>
      <c r="U143" s="308"/>
      <c r="V143" s="309"/>
      <c r="W143" s="307"/>
      <c r="X143" s="308"/>
      <c r="Y143" s="309"/>
      <c r="Z143" s="307"/>
      <c r="AA143" s="308"/>
      <c r="AB143" s="309"/>
      <c r="AC143" s="307"/>
      <c r="AD143" s="308"/>
      <c r="AE143" s="307"/>
      <c r="AF143" s="310"/>
      <c r="AG143" s="311"/>
      <c r="AH143" s="312"/>
      <c r="AI143" s="311"/>
      <c r="AJ143" s="313"/>
      <c r="AK143" s="313"/>
      <c r="AL143" s="313"/>
      <c r="AM143" s="314"/>
      <c r="AN143" s="315"/>
      <c r="AO143" s="316"/>
      <c r="AP143" s="317"/>
      <c r="AQ143" s="318"/>
      <c r="AR143" s="319"/>
      <c r="AS143" s="319"/>
      <c r="AT143" s="319"/>
      <c r="AU143" s="320"/>
      <c r="AV143" s="270"/>
    </row>
    <row r="144" spans="1:48" ht="13.5" customHeight="1" thickTop="1" thickBot="1" x14ac:dyDescent="0.25">
      <c r="A144" s="147">
        <v>142</v>
      </c>
      <c r="B144" s="292" t="s">
        <v>53</v>
      </c>
      <c r="C144" s="293">
        <v>43123</v>
      </c>
      <c r="D144" s="293" t="s">
        <v>3989</v>
      </c>
      <c r="E144" s="294" t="s">
        <v>3990</v>
      </c>
      <c r="F144" s="295" t="s">
        <v>66</v>
      </c>
      <c r="G144" s="296" t="s">
        <v>3486</v>
      </c>
      <c r="H144" s="297" t="s">
        <v>1989</v>
      </c>
      <c r="I144" s="299">
        <v>16800000</v>
      </c>
      <c r="J144" s="299">
        <v>16800000</v>
      </c>
      <c r="K144" s="300" t="s">
        <v>1990</v>
      </c>
      <c r="L144" s="292" t="s">
        <v>3991</v>
      </c>
      <c r="M144" s="302">
        <v>43123</v>
      </c>
      <c r="N144" s="302">
        <v>43303</v>
      </c>
      <c r="O144" s="302">
        <v>43303</v>
      </c>
      <c r="P144" s="301">
        <f t="shared" si="5"/>
        <v>180</v>
      </c>
      <c r="Q144" s="303">
        <f t="shared" si="6"/>
        <v>6</v>
      </c>
      <c r="R144" s="305" t="s">
        <v>3992</v>
      </c>
      <c r="S144" s="306"/>
      <c r="T144" s="307"/>
      <c r="U144" s="308"/>
      <c r="V144" s="309"/>
      <c r="W144" s="307"/>
      <c r="X144" s="308"/>
      <c r="Y144" s="309"/>
      <c r="Z144" s="307"/>
      <c r="AA144" s="308"/>
      <c r="AB144" s="309"/>
      <c r="AC144" s="307"/>
      <c r="AD144" s="308"/>
      <c r="AE144" s="307"/>
      <c r="AF144" s="310"/>
      <c r="AG144" s="311"/>
      <c r="AH144" s="312"/>
      <c r="AI144" s="311"/>
      <c r="AJ144" s="313"/>
      <c r="AK144" s="313"/>
      <c r="AL144" s="313"/>
      <c r="AM144" s="314"/>
      <c r="AN144" s="315"/>
      <c r="AO144" s="316"/>
      <c r="AP144" s="317"/>
      <c r="AQ144" s="318"/>
      <c r="AR144" s="319"/>
      <c r="AS144" s="319"/>
      <c r="AT144" s="319"/>
      <c r="AU144" s="320"/>
      <c r="AV144" s="270"/>
    </row>
    <row r="145" spans="1:48" ht="13.5" customHeight="1" thickTop="1" thickBot="1" x14ac:dyDescent="0.25">
      <c r="A145" s="147">
        <v>143</v>
      </c>
      <c r="B145" s="292" t="s">
        <v>2160</v>
      </c>
      <c r="C145" s="293">
        <v>43123</v>
      </c>
      <c r="D145" s="293" t="s">
        <v>3993</v>
      </c>
      <c r="E145" s="294" t="s">
        <v>3994</v>
      </c>
      <c r="F145" s="295" t="s">
        <v>66</v>
      </c>
      <c r="G145" s="296" t="s">
        <v>3486</v>
      </c>
      <c r="H145" s="297" t="s">
        <v>1989</v>
      </c>
      <c r="I145" s="299" t="s">
        <v>3995</v>
      </c>
      <c r="J145" s="299" t="s">
        <v>3995</v>
      </c>
      <c r="K145" s="300" t="s">
        <v>1990</v>
      </c>
      <c r="L145" s="292" t="s">
        <v>199</v>
      </c>
      <c r="M145" s="302">
        <v>43123</v>
      </c>
      <c r="N145" s="302">
        <v>43273</v>
      </c>
      <c r="O145" s="302">
        <v>43273</v>
      </c>
      <c r="P145" s="301">
        <f t="shared" si="5"/>
        <v>150</v>
      </c>
      <c r="Q145" s="303">
        <f t="shared" si="6"/>
        <v>5</v>
      </c>
      <c r="R145" s="305" t="s">
        <v>3996</v>
      </c>
      <c r="S145" s="306"/>
      <c r="T145" s="307"/>
      <c r="U145" s="308"/>
      <c r="V145" s="309"/>
      <c r="W145" s="307"/>
      <c r="X145" s="308"/>
      <c r="Y145" s="309"/>
      <c r="Z145" s="307"/>
      <c r="AA145" s="308"/>
      <c r="AB145" s="309"/>
      <c r="AC145" s="307"/>
      <c r="AD145" s="308"/>
      <c r="AE145" s="307"/>
      <c r="AF145" s="310"/>
      <c r="AG145" s="311"/>
      <c r="AH145" s="312"/>
      <c r="AI145" s="311"/>
      <c r="AJ145" s="313"/>
      <c r="AK145" s="313"/>
      <c r="AL145" s="313"/>
      <c r="AM145" s="314"/>
      <c r="AN145" s="315"/>
      <c r="AO145" s="316"/>
      <c r="AP145" s="317"/>
      <c r="AQ145" s="318"/>
      <c r="AR145" s="319"/>
      <c r="AS145" s="319"/>
      <c r="AT145" s="319"/>
      <c r="AU145" s="320"/>
      <c r="AV145" s="270"/>
    </row>
    <row r="146" spans="1:48" ht="13.5" customHeight="1" thickTop="1" thickBot="1" x14ac:dyDescent="0.25">
      <c r="A146" s="147">
        <v>144</v>
      </c>
      <c r="B146" s="292" t="s">
        <v>3997</v>
      </c>
      <c r="C146" s="293">
        <v>43123</v>
      </c>
      <c r="D146" s="293" t="s">
        <v>3998</v>
      </c>
      <c r="E146" s="294" t="s">
        <v>3999</v>
      </c>
      <c r="F146" s="295" t="s">
        <v>66</v>
      </c>
      <c r="G146" s="296" t="s">
        <v>75</v>
      </c>
      <c r="H146" s="297" t="s">
        <v>1989</v>
      </c>
      <c r="I146" s="299" t="s">
        <v>4000</v>
      </c>
      <c r="J146" s="299" t="s">
        <v>4000</v>
      </c>
      <c r="K146" s="300" t="s">
        <v>1990</v>
      </c>
      <c r="L146" s="292" t="s">
        <v>212</v>
      </c>
      <c r="M146" s="302" t="s">
        <v>3878</v>
      </c>
      <c r="N146" s="302" t="s">
        <v>4001</v>
      </c>
      <c r="O146" s="302">
        <v>43300</v>
      </c>
      <c r="P146" s="301">
        <v>180</v>
      </c>
      <c r="Q146" s="303">
        <f t="shared" si="6"/>
        <v>6</v>
      </c>
      <c r="R146" s="305" t="s">
        <v>4002</v>
      </c>
      <c r="S146" s="306"/>
      <c r="T146" s="307"/>
      <c r="U146" s="308"/>
      <c r="V146" s="309"/>
      <c r="W146" s="307"/>
      <c r="X146" s="308"/>
      <c r="Y146" s="309"/>
      <c r="Z146" s="307"/>
      <c r="AA146" s="308"/>
      <c r="AB146" s="309"/>
      <c r="AC146" s="307"/>
      <c r="AD146" s="308"/>
      <c r="AE146" s="307"/>
      <c r="AF146" s="310"/>
      <c r="AG146" s="311"/>
      <c r="AH146" s="312"/>
      <c r="AI146" s="311"/>
      <c r="AJ146" s="313"/>
      <c r="AK146" s="313"/>
      <c r="AL146" s="313"/>
      <c r="AM146" s="314"/>
      <c r="AN146" s="315"/>
      <c r="AO146" s="316"/>
      <c r="AP146" s="317"/>
      <c r="AQ146" s="318"/>
      <c r="AR146" s="319"/>
      <c r="AS146" s="319"/>
      <c r="AT146" s="319"/>
      <c r="AU146" s="320"/>
      <c r="AV146" s="270"/>
    </row>
    <row r="147" spans="1:48" ht="13.5" customHeight="1" thickTop="1" thickBot="1" x14ac:dyDescent="0.25">
      <c r="A147" s="147">
        <v>145</v>
      </c>
      <c r="B147" s="292" t="s">
        <v>3451</v>
      </c>
      <c r="C147" s="293">
        <v>43123</v>
      </c>
      <c r="D147" s="293" t="s">
        <v>4003</v>
      </c>
      <c r="E147" s="294" t="s">
        <v>4004</v>
      </c>
      <c r="F147" s="295" t="s">
        <v>66</v>
      </c>
      <c r="G147" s="296" t="s">
        <v>75</v>
      </c>
      <c r="H147" s="297" t="s">
        <v>1989</v>
      </c>
      <c r="I147" s="299">
        <v>16000000</v>
      </c>
      <c r="J147" s="299">
        <v>16000000</v>
      </c>
      <c r="K147" s="300" t="s">
        <v>1990</v>
      </c>
      <c r="L147" s="292" t="s">
        <v>2855</v>
      </c>
      <c r="M147" s="302" t="s">
        <v>3878</v>
      </c>
      <c r="N147" s="302" t="s">
        <v>3918</v>
      </c>
      <c r="O147" s="302">
        <v>43242</v>
      </c>
      <c r="P147" s="301">
        <v>120</v>
      </c>
      <c r="Q147" s="303">
        <f t="shared" si="6"/>
        <v>4</v>
      </c>
      <c r="R147" s="305" t="s">
        <v>4005</v>
      </c>
      <c r="S147" s="306"/>
      <c r="T147" s="307"/>
      <c r="U147" s="308"/>
      <c r="V147" s="309"/>
      <c r="W147" s="307"/>
      <c r="X147" s="308"/>
      <c r="Y147" s="309"/>
      <c r="Z147" s="307"/>
      <c r="AA147" s="308"/>
      <c r="AB147" s="309"/>
      <c r="AC147" s="307"/>
      <c r="AD147" s="308"/>
      <c r="AE147" s="307"/>
      <c r="AF147" s="310"/>
      <c r="AG147" s="311"/>
      <c r="AH147" s="312"/>
      <c r="AI147" s="311"/>
      <c r="AJ147" s="313"/>
      <c r="AK147" s="313"/>
      <c r="AL147" s="313"/>
      <c r="AM147" s="314"/>
      <c r="AN147" s="315"/>
      <c r="AO147" s="316"/>
      <c r="AP147" s="317"/>
      <c r="AQ147" s="318"/>
      <c r="AR147" s="319"/>
      <c r="AS147" s="319"/>
      <c r="AT147" s="319"/>
      <c r="AU147" s="320"/>
      <c r="AV147" s="270"/>
    </row>
    <row r="148" spans="1:48" ht="13.5" customHeight="1" thickTop="1" thickBot="1" x14ac:dyDescent="0.25">
      <c r="A148" s="147">
        <v>146</v>
      </c>
      <c r="B148" s="292" t="s">
        <v>2000</v>
      </c>
      <c r="C148" s="293">
        <v>43123</v>
      </c>
      <c r="D148" s="293" t="s">
        <v>4006</v>
      </c>
      <c r="E148" s="294" t="s">
        <v>4007</v>
      </c>
      <c r="F148" s="295" t="s">
        <v>66</v>
      </c>
      <c r="G148" s="296" t="s">
        <v>3486</v>
      </c>
      <c r="H148" s="297" t="s">
        <v>1989</v>
      </c>
      <c r="I148" s="299">
        <v>12000000</v>
      </c>
      <c r="J148" s="299">
        <v>12000000</v>
      </c>
      <c r="K148" s="300" t="s">
        <v>1990</v>
      </c>
      <c r="L148" s="292" t="s">
        <v>3206</v>
      </c>
      <c r="M148" s="302" t="s">
        <v>3878</v>
      </c>
      <c r="N148" s="302">
        <v>43317</v>
      </c>
      <c r="O148" s="302">
        <v>43317</v>
      </c>
      <c r="P148" s="301">
        <v>120</v>
      </c>
      <c r="Q148" s="303">
        <f t="shared" si="6"/>
        <v>4</v>
      </c>
      <c r="R148" s="305" t="s">
        <v>4008</v>
      </c>
      <c r="S148" s="306"/>
      <c r="T148" s="307"/>
      <c r="U148" s="308"/>
      <c r="V148" s="309"/>
      <c r="W148" s="307"/>
      <c r="X148" s="308"/>
      <c r="Y148" s="309"/>
      <c r="Z148" s="307"/>
      <c r="AA148" s="308"/>
      <c r="AB148" s="309"/>
      <c r="AC148" s="307"/>
      <c r="AD148" s="308"/>
      <c r="AE148" s="307"/>
      <c r="AF148" s="310"/>
      <c r="AG148" s="311"/>
      <c r="AH148" s="312"/>
      <c r="AI148" s="311"/>
      <c r="AJ148" s="313"/>
      <c r="AK148" s="313"/>
      <c r="AL148" s="313"/>
      <c r="AM148" s="314"/>
      <c r="AN148" s="315"/>
      <c r="AO148" s="316"/>
      <c r="AP148" s="317"/>
      <c r="AQ148" s="318"/>
      <c r="AR148" s="319"/>
      <c r="AS148" s="319"/>
      <c r="AT148" s="319"/>
      <c r="AU148" s="320"/>
      <c r="AV148" s="270"/>
    </row>
    <row r="149" spans="1:48" ht="13.5" customHeight="1" thickTop="1" thickBot="1" x14ac:dyDescent="0.25">
      <c r="A149" s="147">
        <v>147</v>
      </c>
      <c r="B149" s="292" t="s">
        <v>2000</v>
      </c>
      <c r="C149" s="293">
        <v>43123</v>
      </c>
      <c r="D149" s="293" t="s">
        <v>4009</v>
      </c>
      <c r="E149" s="294" t="s">
        <v>4010</v>
      </c>
      <c r="F149" s="295" t="s">
        <v>66</v>
      </c>
      <c r="G149" s="296" t="s">
        <v>75</v>
      </c>
      <c r="H149" s="297" t="s">
        <v>1989</v>
      </c>
      <c r="I149" s="299" t="s">
        <v>4011</v>
      </c>
      <c r="J149" s="299" t="s">
        <v>4011</v>
      </c>
      <c r="K149" s="300" t="s">
        <v>1990</v>
      </c>
      <c r="L149" s="292" t="s">
        <v>2066</v>
      </c>
      <c r="M149" s="302">
        <v>43123</v>
      </c>
      <c r="N149" s="302">
        <v>43259</v>
      </c>
      <c r="O149" s="302">
        <v>43259</v>
      </c>
      <c r="P149" s="301">
        <f t="shared" si="5"/>
        <v>136</v>
      </c>
      <c r="Q149" s="303">
        <f t="shared" si="6"/>
        <v>4.5333333333333332</v>
      </c>
      <c r="R149" s="305" t="s">
        <v>4012</v>
      </c>
      <c r="S149" s="306"/>
      <c r="T149" s="307"/>
      <c r="U149" s="308"/>
      <c r="V149" s="309"/>
      <c r="W149" s="307"/>
      <c r="X149" s="308"/>
      <c r="Y149" s="309"/>
      <c r="Z149" s="307"/>
      <c r="AA149" s="308"/>
      <c r="AB149" s="309"/>
      <c r="AC149" s="307"/>
      <c r="AD149" s="308"/>
      <c r="AE149" s="307"/>
      <c r="AF149" s="310"/>
      <c r="AG149" s="311"/>
      <c r="AH149" s="312"/>
      <c r="AI149" s="311"/>
      <c r="AJ149" s="313"/>
      <c r="AK149" s="313"/>
      <c r="AL149" s="313"/>
      <c r="AM149" s="314"/>
      <c r="AN149" s="315"/>
      <c r="AO149" s="316"/>
      <c r="AP149" s="317"/>
      <c r="AQ149" s="318"/>
      <c r="AR149" s="319"/>
      <c r="AS149" s="319"/>
      <c r="AT149" s="319"/>
      <c r="AU149" s="320"/>
      <c r="AV149" s="270"/>
    </row>
    <row r="150" spans="1:48" ht="13.5" customHeight="1" thickTop="1" thickBot="1" x14ac:dyDescent="0.25">
      <c r="A150" s="147">
        <v>148</v>
      </c>
      <c r="B150" s="292" t="s">
        <v>146</v>
      </c>
      <c r="C150" s="293">
        <v>43123</v>
      </c>
      <c r="D150" s="293" t="s">
        <v>4013</v>
      </c>
      <c r="E150" s="294" t="s">
        <v>4014</v>
      </c>
      <c r="F150" s="295" t="s">
        <v>66</v>
      </c>
      <c r="G150" s="296" t="s">
        <v>3486</v>
      </c>
      <c r="H150" s="297" t="s">
        <v>1989</v>
      </c>
      <c r="I150" s="299">
        <v>16626666</v>
      </c>
      <c r="J150" s="299">
        <v>16626666</v>
      </c>
      <c r="K150" s="300" t="s">
        <v>1990</v>
      </c>
      <c r="L150" s="292" t="s">
        <v>4015</v>
      </c>
      <c r="M150" s="302">
        <v>43132</v>
      </c>
      <c r="N150" s="302">
        <v>43303</v>
      </c>
      <c r="O150" s="302">
        <v>43303</v>
      </c>
      <c r="P150" s="301">
        <f t="shared" si="5"/>
        <v>171</v>
      </c>
      <c r="Q150" s="303">
        <f t="shared" si="6"/>
        <v>5.7</v>
      </c>
      <c r="R150" s="305" t="s">
        <v>4016</v>
      </c>
      <c r="S150" s="306"/>
      <c r="T150" s="307"/>
      <c r="U150" s="308"/>
      <c r="V150" s="309"/>
      <c r="W150" s="307"/>
      <c r="X150" s="308"/>
      <c r="Y150" s="309"/>
      <c r="Z150" s="307"/>
      <c r="AA150" s="308"/>
      <c r="AB150" s="309"/>
      <c r="AC150" s="307"/>
      <c r="AD150" s="308"/>
      <c r="AE150" s="307"/>
      <c r="AF150" s="310"/>
      <c r="AG150" s="311"/>
      <c r="AH150" s="312"/>
      <c r="AI150" s="311"/>
      <c r="AJ150" s="313"/>
      <c r="AK150" s="313"/>
      <c r="AL150" s="313"/>
      <c r="AM150" s="314"/>
      <c r="AN150" s="315"/>
      <c r="AO150" s="316"/>
      <c r="AP150" s="317"/>
      <c r="AQ150" s="318"/>
      <c r="AR150" s="319"/>
      <c r="AS150" s="319"/>
      <c r="AT150" s="319"/>
      <c r="AU150" s="320"/>
      <c r="AV150" s="270"/>
    </row>
    <row r="151" spans="1:48" ht="13.5" customHeight="1" thickTop="1" thickBot="1" x14ac:dyDescent="0.25">
      <c r="A151" s="147">
        <v>149</v>
      </c>
      <c r="B151" s="292" t="s">
        <v>146</v>
      </c>
      <c r="C151" s="293">
        <v>43123</v>
      </c>
      <c r="D151" s="293" t="s">
        <v>4017</v>
      </c>
      <c r="E151" s="294" t="s">
        <v>4018</v>
      </c>
      <c r="F151" s="295" t="s">
        <v>66</v>
      </c>
      <c r="G151" s="296" t="s">
        <v>75</v>
      </c>
      <c r="H151" s="297" t="s">
        <v>1989</v>
      </c>
      <c r="I151" s="299">
        <v>21000000</v>
      </c>
      <c r="J151" s="299">
        <v>21000000</v>
      </c>
      <c r="K151" s="300" t="s">
        <v>1990</v>
      </c>
      <c r="L151" s="292" t="s">
        <v>4019</v>
      </c>
      <c r="M151" s="302" t="s">
        <v>3878</v>
      </c>
      <c r="N151" s="302" t="s">
        <v>3953</v>
      </c>
      <c r="O151" s="302">
        <v>43303</v>
      </c>
      <c r="P151" s="301">
        <v>180</v>
      </c>
      <c r="Q151" s="303">
        <f t="shared" si="6"/>
        <v>6</v>
      </c>
      <c r="R151" s="305" t="s">
        <v>4020</v>
      </c>
      <c r="S151" s="306"/>
      <c r="T151" s="307"/>
      <c r="U151" s="308"/>
      <c r="V151" s="309"/>
      <c r="W151" s="307"/>
      <c r="X151" s="308"/>
      <c r="Y151" s="309"/>
      <c r="Z151" s="307"/>
      <c r="AA151" s="308"/>
      <c r="AB151" s="309"/>
      <c r="AC151" s="307"/>
      <c r="AD151" s="308"/>
      <c r="AE151" s="307"/>
      <c r="AF151" s="310"/>
      <c r="AG151" s="311"/>
      <c r="AH151" s="312"/>
      <c r="AI151" s="311"/>
      <c r="AJ151" s="313"/>
      <c r="AK151" s="313"/>
      <c r="AL151" s="313"/>
      <c r="AM151" s="314"/>
      <c r="AN151" s="315"/>
      <c r="AO151" s="316"/>
      <c r="AP151" s="317"/>
      <c r="AQ151" s="318"/>
      <c r="AR151" s="319"/>
      <c r="AS151" s="319"/>
      <c r="AT151" s="319"/>
      <c r="AU151" s="320"/>
      <c r="AV151" s="270"/>
    </row>
    <row r="152" spans="1:48" ht="13.5" customHeight="1" thickTop="1" thickBot="1" x14ac:dyDescent="0.25">
      <c r="A152" s="147">
        <v>150</v>
      </c>
      <c r="B152" s="292" t="s">
        <v>53</v>
      </c>
      <c r="C152" s="293">
        <v>43123</v>
      </c>
      <c r="D152" s="293" t="s">
        <v>4021</v>
      </c>
      <c r="E152" s="294" t="s">
        <v>4022</v>
      </c>
      <c r="F152" s="295" t="s">
        <v>66</v>
      </c>
      <c r="G152" s="296" t="s">
        <v>3486</v>
      </c>
      <c r="H152" s="297" t="s">
        <v>1989</v>
      </c>
      <c r="I152" s="299">
        <v>12000000</v>
      </c>
      <c r="J152" s="299">
        <v>12000000</v>
      </c>
      <c r="K152" s="300" t="s">
        <v>1990</v>
      </c>
      <c r="L152" s="292" t="s">
        <v>4023</v>
      </c>
      <c r="M152" s="302" t="s">
        <v>3878</v>
      </c>
      <c r="N152" s="302" t="s">
        <v>3918</v>
      </c>
      <c r="O152" s="302">
        <f>U152</f>
        <v>43251</v>
      </c>
      <c r="P152" s="301">
        <v>120</v>
      </c>
      <c r="Q152" s="303">
        <f t="shared" si="6"/>
        <v>4</v>
      </c>
      <c r="R152" s="305" t="s">
        <v>4024</v>
      </c>
      <c r="S152" s="306">
        <v>30</v>
      </c>
      <c r="T152" s="307">
        <v>43220</v>
      </c>
      <c r="U152" s="308">
        <v>43251</v>
      </c>
      <c r="V152" s="309"/>
      <c r="W152" s="307"/>
      <c r="X152" s="308"/>
      <c r="Y152" s="309"/>
      <c r="Z152" s="307"/>
      <c r="AA152" s="308"/>
      <c r="AB152" s="309"/>
      <c r="AC152" s="307"/>
      <c r="AD152" s="308"/>
      <c r="AE152" s="307"/>
      <c r="AF152" s="310"/>
      <c r="AG152" s="311"/>
      <c r="AH152" s="312"/>
      <c r="AI152" s="311"/>
      <c r="AJ152" s="313"/>
      <c r="AK152" s="313"/>
      <c r="AL152" s="313"/>
      <c r="AM152" s="314"/>
      <c r="AN152" s="315"/>
      <c r="AO152" s="316"/>
      <c r="AP152" s="317"/>
      <c r="AQ152" s="318"/>
      <c r="AR152" s="319"/>
      <c r="AS152" s="319"/>
      <c r="AT152" s="319"/>
      <c r="AU152" s="320"/>
      <c r="AV152" s="270"/>
    </row>
    <row r="153" spans="1:48" ht="13.5" customHeight="1" thickTop="1" thickBot="1" x14ac:dyDescent="0.25">
      <c r="A153" s="147">
        <v>151</v>
      </c>
      <c r="B153" s="292" t="s">
        <v>2160</v>
      </c>
      <c r="C153" s="293">
        <v>43123</v>
      </c>
      <c r="D153" s="293" t="s">
        <v>4025</v>
      </c>
      <c r="E153" s="294" t="s">
        <v>4026</v>
      </c>
      <c r="F153" s="295" t="s">
        <v>66</v>
      </c>
      <c r="G153" s="296" t="s">
        <v>3486</v>
      </c>
      <c r="H153" s="297" t="s">
        <v>1989</v>
      </c>
      <c r="I153" s="299">
        <v>6500000</v>
      </c>
      <c r="J153" s="299">
        <v>6500000</v>
      </c>
      <c r="K153" s="300" t="s">
        <v>1990</v>
      </c>
      <c r="L153" s="292" t="s">
        <v>4027</v>
      </c>
      <c r="M153" s="302">
        <v>43123</v>
      </c>
      <c r="N153" s="302">
        <v>43242</v>
      </c>
      <c r="O153" s="302">
        <v>43242</v>
      </c>
      <c r="P153" s="301">
        <f t="shared" si="5"/>
        <v>119</v>
      </c>
      <c r="Q153" s="303">
        <v>5</v>
      </c>
      <c r="R153" s="305" t="s">
        <v>4028</v>
      </c>
      <c r="S153" s="306"/>
      <c r="T153" s="307"/>
      <c r="U153" s="308"/>
      <c r="V153" s="309"/>
      <c r="W153" s="307"/>
      <c r="X153" s="308"/>
      <c r="Y153" s="309"/>
      <c r="Z153" s="307"/>
      <c r="AA153" s="308"/>
      <c r="AB153" s="309"/>
      <c r="AC153" s="307"/>
      <c r="AD153" s="308"/>
      <c r="AE153" s="307"/>
      <c r="AF153" s="310"/>
      <c r="AG153" s="311"/>
      <c r="AH153" s="312"/>
      <c r="AI153" s="311"/>
      <c r="AJ153" s="313"/>
      <c r="AK153" s="313"/>
      <c r="AL153" s="313"/>
      <c r="AM153" s="314"/>
      <c r="AN153" s="315"/>
      <c r="AO153" s="316"/>
      <c r="AP153" s="317"/>
      <c r="AQ153" s="318"/>
      <c r="AR153" s="319"/>
      <c r="AS153" s="319"/>
      <c r="AT153" s="319"/>
      <c r="AU153" s="320"/>
      <c r="AV153" s="270"/>
    </row>
    <row r="154" spans="1:48" ht="13.5" customHeight="1" thickTop="1" thickBot="1" x14ac:dyDescent="0.25">
      <c r="A154" s="147">
        <v>152</v>
      </c>
      <c r="B154" s="292" t="s">
        <v>597</v>
      </c>
      <c r="C154" s="293">
        <v>43123</v>
      </c>
      <c r="D154" s="293" t="s">
        <v>4029</v>
      </c>
      <c r="E154" s="294" t="s">
        <v>4030</v>
      </c>
      <c r="F154" s="295" t="s">
        <v>66</v>
      </c>
      <c r="G154" s="296" t="s">
        <v>3486</v>
      </c>
      <c r="H154" s="297" t="s">
        <v>1989</v>
      </c>
      <c r="I154" s="299">
        <v>4200000</v>
      </c>
      <c r="J154" s="299">
        <v>4200000</v>
      </c>
      <c r="K154" s="300" t="s">
        <v>1990</v>
      </c>
      <c r="L154" s="292" t="s">
        <v>4031</v>
      </c>
      <c r="M154" s="302" t="s">
        <v>3878</v>
      </c>
      <c r="N154" s="302" t="s">
        <v>4032</v>
      </c>
      <c r="O154" s="302">
        <v>43220</v>
      </c>
      <c r="P154" s="301">
        <v>90</v>
      </c>
      <c r="Q154" s="303">
        <f t="shared" si="6"/>
        <v>3</v>
      </c>
      <c r="R154" s="305" t="s">
        <v>4033</v>
      </c>
      <c r="S154" s="306"/>
      <c r="T154" s="307"/>
      <c r="U154" s="308"/>
      <c r="V154" s="309"/>
      <c r="W154" s="307"/>
      <c r="X154" s="308"/>
      <c r="Y154" s="309"/>
      <c r="Z154" s="307"/>
      <c r="AA154" s="308"/>
      <c r="AB154" s="309"/>
      <c r="AC154" s="307"/>
      <c r="AD154" s="308"/>
      <c r="AE154" s="307"/>
      <c r="AF154" s="310"/>
      <c r="AG154" s="311"/>
      <c r="AH154" s="312"/>
      <c r="AI154" s="311"/>
      <c r="AJ154" s="313"/>
      <c r="AK154" s="313"/>
      <c r="AL154" s="313"/>
      <c r="AM154" s="314"/>
      <c r="AN154" s="315"/>
      <c r="AO154" s="316"/>
      <c r="AP154" s="317"/>
      <c r="AQ154" s="318"/>
      <c r="AR154" s="319"/>
      <c r="AS154" s="319"/>
      <c r="AT154" s="319"/>
      <c r="AU154" s="320"/>
      <c r="AV154" s="270"/>
    </row>
    <row r="155" spans="1:48" ht="13.5" customHeight="1" thickTop="1" thickBot="1" x14ac:dyDescent="0.25">
      <c r="A155" s="147">
        <v>153</v>
      </c>
      <c r="B155" s="292" t="s">
        <v>3888</v>
      </c>
      <c r="C155" s="293">
        <v>43123</v>
      </c>
      <c r="D155" s="293" t="s">
        <v>4034</v>
      </c>
      <c r="E155" s="294" t="s">
        <v>2202</v>
      </c>
      <c r="F155" s="295" t="s">
        <v>66</v>
      </c>
      <c r="G155" s="296" t="s">
        <v>75</v>
      </c>
      <c r="H155" s="297" t="s">
        <v>1989</v>
      </c>
      <c r="I155" s="299">
        <v>28000000</v>
      </c>
      <c r="J155" s="299">
        <v>28000000</v>
      </c>
      <c r="K155" s="300" t="s">
        <v>1990</v>
      </c>
      <c r="L155" s="292" t="s">
        <v>4035</v>
      </c>
      <c r="M155" s="302">
        <v>43123</v>
      </c>
      <c r="N155" s="302">
        <v>43333</v>
      </c>
      <c r="O155" s="302">
        <v>43333</v>
      </c>
      <c r="P155" s="301">
        <f t="shared" si="5"/>
        <v>210</v>
      </c>
      <c r="Q155" s="303">
        <f t="shared" si="6"/>
        <v>7</v>
      </c>
      <c r="R155" s="305" t="s">
        <v>4036</v>
      </c>
      <c r="S155" s="306"/>
      <c r="T155" s="307"/>
      <c r="U155" s="308"/>
      <c r="V155" s="309"/>
      <c r="W155" s="307"/>
      <c r="X155" s="308"/>
      <c r="Y155" s="309"/>
      <c r="Z155" s="307"/>
      <c r="AA155" s="308"/>
      <c r="AB155" s="309"/>
      <c r="AC155" s="307"/>
      <c r="AD155" s="308"/>
      <c r="AE155" s="307"/>
      <c r="AF155" s="310"/>
      <c r="AG155" s="311"/>
      <c r="AH155" s="312"/>
      <c r="AI155" s="311"/>
      <c r="AJ155" s="313"/>
      <c r="AK155" s="313"/>
      <c r="AL155" s="313"/>
      <c r="AM155" s="314"/>
      <c r="AN155" s="315"/>
      <c r="AO155" s="316"/>
      <c r="AP155" s="317"/>
      <c r="AQ155" s="318"/>
      <c r="AR155" s="319"/>
      <c r="AS155" s="319"/>
      <c r="AT155" s="319"/>
      <c r="AU155" s="320"/>
      <c r="AV155" s="270"/>
    </row>
    <row r="156" spans="1:48" ht="13.5" customHeight="1" thickTop="1" thickBot="1" x14ac:dyDescent="0.25">
      <c r="A156" s="147">
        <v>154</v>
      </c>
      <c r="B156" s="292" t="s">
        <v>146</v>
      </c>
      <c r="C156" s="293">
        <v>43123</v>
      </c>
      <c r="D156" s="293" t="s">
        <v>4037</v>
      </c>
      <c r="E156" s="294" t="s">
        <v>4038</v>
      </c>
      <c r="F156" s="295" t="s">
        <v>66</v>
      </c>
      <c r="G156" s="296" t="s">
        <v>3486</v>
      </c>
      <c r="H156" s="297" t="s">
        <v>1989</v>
      </c>
      <c r="I156" s="299">
        <v>19800000</v>
      </c>
      <c r="J156" s="299">
        <v>19800000</v>
      </c>
      <c r="K156" s="300" t="s">
        <v>1990</v>
      </c>
      <c r="L156" s="292" t="s">
        <v>3064</v>
      </c>
      <c r="M156" s="302" t="s">
        <v>3878</v>
      </c>
      <c r="N156" s="302" t="s">
        <v>3953</v>
      </c>
      <c r="O156" s="302">
        <v>43303</v>
      </c>
      <c r="P156" s="301">
        <v>180</v>
      </c>
      <c r="Q156" s="303">
        <f t="shared" si="6"/>
        <v>6</v>
      </c>
      <c r="R156" s="305" t="s">
        <v>4039</v>
      </c>
      <c r="S156" s="306"/>
      <c r="T156" s="307"/>
      <c r="U156" s="308"/>
      <c r="V156" s="309"/>
      <c r="W156" s="307"/>
      <c r="X156" s="308"/>
      <c r="Y156" s="309"/>
      <c r="Z156" s="307"/>
      <c r="AA156" s="308"/>
      <c r="AB156" s="309"/>
      <c r="AC156" s="307"/>
      <c r="AD156" s="308"/>
      <c r="AE156" s="307"/>
      <c r="AF156" s="310"/>
      <c r="AG156" s="311"/>
      <c r="AH156" s="312"/>
      <c r="AI156" s="311"/>
      <c r="AJ156" s="313"/>
      <c r="AK156" s="313"/>
      <c r="AL156" s="313"/>
      <c r="AM156" s="314"/>
      <c r="AN156" s="315"/>
      <c r="AO156" s="316"/>
      <c r="AP156" s="317"/>
      <c r="AQ156" s="318"/>
      <c r="AR156" s="319"/>
      <c r="AS156" s="319"/>
      <c r="AT156" s="319"/>
      <c r="AU156" s="320"/>
      <c r="AV156" s="270"/>
    </row>
    <row r="157" spans="1:48" ht="13.5" customHeight="1" thickTop="1" thickBot="1" x14ac:dyDescent="0.25">
      <c r="A157" s="147">
        <v>155</v>
      </c>
      <c r="B157" s="292" t="s">
        <v>4040</v>
      </c>
      <c r="C157" s="293">
        <v>43123</v>
      </c>
      <c r="D157" s="293" t="s">
        <v>4041</v>
      </c>
      <c r="E157" s="294" t="s">
        <v>4042</v>
      </c>
      <c r="F157" s="295" t="s">
        <v>66</v>
      </c>
      <c r="G157" s="296" t="s">
        <v>75</v>
      </c>
      <c r="H157" s="297" t="s">
        <v>1989</v>
      </c>
      <c r="I157" s="299">
        <v>16000000</v>
      </c>
      <c r="J157" s="299">
        <v>16000000</v>
      </c>
      <c r="K157" s="300" t="s">
        <v>1990</v>
      </c>
      <c r="L157" s="292" t="s">
        <v>4043</v>
      </c>
      <c r="M157" s="302" t="s">
        <v>3878</v>
      </c>
      <c r="N157" s="302" t="s">
        <v>3918</v>
      </c>
      <c r="O157" s="302">
        <v>43242</v>
      </c>
      <c r="P157" s="301">
        <v>120</v>
      </c>
      <c r="Q157" s="303">
        <f t="shared" si="6"/>
        <v>4</v>
      </c>
      <c r="R157" s="305" t="s">
        <v>4044</v>
      </c>
      <c r="S157" s="306"/>
      <c r="T157" s="307"/>
      <c r="U157" s="308"/>
      <c r="V157" s="309"/>
      <c r="W157" s="307"/>
      <c r="X157" s="308"/>
      <c r="Y157" s="309"/>
      <c r="Z157" s="307"/>
      <c r="AA157" s="308"/>
      <c r="AB157" s="309"/>
      <c r="AC157" s="307"/>
      <c r="AD157" s="308"/>
      <c r="AE157" s="307"/>
      <c r="AF157" s="310"/>
      <c r="AG157" s="311"/>
      <c r="AH157" s="312"/>
      <c r="AI157" s="311"/>
      <c r="AJ157" s="313"/>
      <c r="AK157" s="313"/>
      <c r="AL157" s="313"/>
      <c r="AM157" s="314"/>
      <c r="AN157" s="315"/>
      <c r="AO157" s="316"/>
      <c r="AP157" s="317"/>
      <c r="AQ157" s="318"/>
      <c r="AR157" s="319"/>
      <c r="AS157" s="319"/>
      <c r="AT157" s="319"/>
      <c r="AU157" s="320"/>
      <c r="AV157" s="270"/>
    </row>
    <row r="158" spans="1:48" ht="13.5" customHeight="1" thickTop="1" thickBot="1" x14ac:dyDescent="0.25">
      <c r="A158" s="147">
        <v>156</v>
      </c>
      <c r="B158" s="292" t="s">
        <v>3451</v>
      </c>
      <c r="C158" s="293">
        <v>43123</v>
      </c>
      <c r="D158" s="293" t="s">
        <v>4045</v>
      </c>
      <c r="E158" s="294" t="s">
        <v>4046</v>
      </c>
      <c r="F158" s="295" t="s">
        <v>66</v>
      </c>
      <c r="G158" s="296" t="s">
        <v>75</v>
      </c>
      <c r="H158" s="297" t="s">
        <v>1989</v>
      </c>
      <c r="I158" s="299">
        <v>22500000</v>
      </c>
      <c r="J158" s="299">
        <v>22500000</v>
      </c>
      <c r="K158" s="300" t="s">
        <v>1990</v>
      </c>
      <c r="L158" s="292" t="s">
        <v>4047</v>
      </c>
      <c r="M158" s="302">
        <v>43123</v>
      </c>
      <c r="N158" s="302">
        <v>43242</v>
      </c>
      <c r="O158" s="302">
        <v>43242</v>
      </c>
      <c r="P158" s="301">
        <f t="shared" si="5"/>
        <v>119</v>
      </c>
      <c r="Q158" s="303">
        <f t="shared" si="6"/>
        <v>3.9666666666666668</v>
      </c>
      <c r="R158" s="305" t="s">
        <v>4048</v>
      </c>
      <c r="S158" s="306"/>
      <c r="T158" s="307"/>
      <c r="U158" s="308"/>
      <c r="V158" s="309"/>
      <c r="W158" s="307"/>
      <c r="X158" s="308"/>
      <c r="Y158" s="309"/>
      <c r="Z158" s="307"/>
      <c r="AA158" s="308"/>
      <c r="AB158" s="309"/>
      <c r="AC158" s="307"/>
      <c r="AD158" s="308"/>
      <c r="AE158" s="307"/>
      <c r="AF158" s="310"/>
      <c r="AG158" s="311"/>
      <c r="AH158" s="312"/>
      <c r="AI158" s="311"/>
      <c r="AJ158" s="313"/>
      <c r="AK158" s="313"/>
      <c r="AL158" s="313"/>
      <c r="AM158" s="314"/>
      <c r="AN158" s="315"/>
      <c r="AO158" s="316"/>
      <c r="AP158" s="317"/>
      <c r="AQ158" s="318"/>
      <c r="AR158" s="319"/>
      <c r="AS158" s="319"/>
      <c r="AT158" s="319"/>
      <c r="AU158" s="320"/>
      <c r="AV158" s="270"/>
    </row>
    <row r="159" spans="1:48" ht="13.5" customHeight="1" thickTop="1" thickBot="1" x14ac:dyDescent="0.25">
      <c r="A159" s="147">
        <v>157</v>
      </c>
      <c r="B159" s="292" t="s">
        <v>4049</v>
      </c>
      <c r="C159" s="293">
        <v>43123</v>
      </c>
      <c r="D159" s="293" t="s">
        <v>4050</v>
      </c>
      <c r="E159" s="294" t="s">
        <v>4051</v>
      </c>
      <c r="F159" s="295" t="s">
        <v>66</v>
      </c>
      <c r="G159" s="296" t="s">
        <v>75</v>
      </c>
      <c r="H159" s="297" t="s">
        <v>1989</v>
      </c>
      <c r="I159" s="299">
        <v>42187068</v>
      </c>
      <c r="J159" s="299">
        <v>42187068</v>
      </c>
      <c r="K159" s="300" t="s">
        <v>1990</v>
      </c>
      <c r="L159" s="292" t="s">
        <v>2220</v>
      </c>
      <c r="M159" s="302" t="s">
        <v>3878</v>
      </c>
      <c r="N159" s="302" t="s">
        <v>4001</v>
      </c>
      <c r="O159" s="302">
        <v>43300</v>
      </c>
      <c r="P159" s="301">
        <v>180</v>
      </c>
      <c r="Q159" s="303">
        <f t="shared" si="6"/>
        <v>6</v>
      </c>
      <c r="R159" s="305" t="s">
        <v>4052</v>
      </c>
      <c r="S159" s="306"/>
      <c r="T159" s="307"/>
      <c r="U159" s="308"/>
      <c r="V159" s="309"/>
      <c r="W159" s="307"/>
      <c r="X159" s="308"/>
      <c r="Y159" s="309"/>
      <c r="Z159" s="307"/>
      <c r="AA159" s="308"/>
      <c r="AB159" s="309"/>
      <c r="AC159" s="307"/>
      <c r="AD159" s="308"/>
      <c r="AE159" s="307"/>
      <c r="AF159" s="310"/>
      <c r="AG159" s="311"/>
      <c r="AH159" s="312"/>
      <c r="AI159" s="311"/>
      <c r="AJ159" s="313"/>
      <c r="AK159" s="313"/>
      <c r="AL159" s="313"/>
      <c r="AM159" s="314"/>
      <c r="AN159" s="315"/>
      <c r="AO159" s="316"/>
      <c r="AP159" s="317"/>
      <c r="AQ159" s="318"/>
      <c r="AR159" s="319"/>
      <c r="AS159" s="319"/>
      <c r="AT159" s="319"/>
      <c r="AU159" s="320"/>
      <c r="AV159" s="270"/>
    </row>
    <row r="160" spans="1:48" ht="13.5" customHeight="1" thickTop="1" thickBot="1" x14ac:dyDescent="0.25">
      <c r="A160" s="147">
        <v>158</v>
      </c>
      <c r="B160" s="292" t="s">
        <v>53</v>
      </c>
      <c r="C160" s="293">
        <v>43123</v>
      </c>
      <c r="D160" s="293" t="s">
        <v>4053</v>
      </c>
      <c r="E160" s="294" t="s">
        <v>4054</v>
      </c>
      <c r="F160" s="295" t="s">
        <v>66</v>
      </c>
      <c r="G160" s="296" t="s">
        <v>3486</v>
      </c>
      <c r="H160" s="297" t="s">
        <v>1989</v>
      </c>
      <c r="I160" s="299">
        <v>10000000</v>
      </c>
      <c r="J160" s="299">
        <v>10000000</v>
      </c>
      <c r="K160" s="300" t="s">
        <v>1990</v>
      </c>
      <c r="L160" s="292" t="s">
        <v>4055</v>
      </c>
      <c r="M160" s="302">
        <v>43123</v>
      </c>
      <c r="N160" s="302">
        <v>43271</v>
      </c>
      <c r="O160" s="302">
        <v>43271</v>
      </c>
      <c r="P160" s="301">
        <f t="shared" si="5"/>
        <v>148</v>
      </c>
      <c r="Q160" s="303">
        <f t="shared" si="6"/>
        <v>4.9333333333333336</v>
      </c>
      <c r="R160" s="305" t="s">
        <v>4056</v>
      </c>
      <c r="S160" s="306"/>
      <c r="T160" s="307"/>
      <c r="U160" s="308"/>
      <c r="V160" s="309"/>
      <c r="W160" s="307"/>
      <c r="X160" s="308"/>
      <c r="Y160" s="309"/>
      <c r="Z160" s="307"/>
      <c r="AA160" s="308"/>
      <c r="AB160" s="309"/>
      <c r="AC160" s="307"/>
      <c r="AD160" s="308"/>
      <c r="AE160" s="307"/>
      <c r="AF160" s="310"/>
      <c r="AG160" s="311"/>
      <c r="AH160" s="312"/>
      <c r="AI160" s="311"/>
      <c r="AJ160" s="313"/>
      <c r="AK160" s="313"/>
      <c r="AL160" s="313"/>
      <c r="AM160" s="314"/>
      <c r="AN160" s="315"/>
      <c r="AO160" s="316"/>
      <c r="AP160" s="317"/>
      <c r="AQ160" s="318"/>
      <c r="AR160" s="319"/>
      <c r="AS160" s="319"/>
      <c r="AT160" s="319"/>
      <c r="AU160" s="320"/>
      <c r="AV160" s="270"/>
    </row>
    <row r="161" spans="1:48" ht="13.5" customHeight="1" thickTop="1" thickBot="1" x14ac:dyDescent="0.25">
      <c r="A161" s="147">
        <v>159</v>
      </c>
      <c r="B161" s="292" t="s">
        <v>146</v>
      </c>
      <c r="C161" s="293">
        <v>43123</v>
      </c>
      <c r="D161" s="293" t="s">
        <v>4057</v>
      </c>
      <c r="E161" s="294" t="s">
        <v>3976</v>
      </c>
      <c r="F161" s="295" t="s">
        <v>66</v>
      </c>
      <c r="G161" s="296" t="s">
        <v>75</v>
      </c>
      <c r="H161" s="297" t="s">
        <v>1989</v>
      </c>
      <c r="I161" s="299">
        <v>23400000</v>
      </c>
      <c r="J161" s="299">
        <v>23400000</v>
      </c>
      <c r="K161" s="300" t="s">
        <v>1990</v>
      </c>
      <c r="L161" s="292" t="s">
        <v>3067</v>
      </c>
      <c r="M161" s="302" t="s">
        <v>3878</v>
      </c>
      <c r="N161" s="302" t="s">
        <v>3953</v>
      </c>
      <c r="O161" s="302">
        <v>43303</v>
      </c>
      <c r="P161" s="301">
        <v>180</v>
      </c>
      <c r="Q161" s="303">
        <f t="shared" si="6"/>
        <v>6</v>
      </c>
      <c r="R161" s="305" t="s">
        <v>4058</v>
      </c>
      <c r="S161" s="306"/>
      <c r="T161" s="307"/>
      <c r="U161" s="308"/>
      <c r="V161" s="309"/>
      <c r="W161" s="307"/>
      <c r="X161" s="308"/>
      <c r="Y161" s="309"/>
      <c r="Z161" s="307"/>
      <c r="AA161" s="308"/>
      <c r="AB161" s="309"/>
      <c r="AC161" s="307"/>
      <c r="AD161" s="308"/>
      <c r="AE161" s="307"/>
      <c r="AF161" s="310"/>
      <c r="AG161" s="311"/>
      <c r="AH161" s="312"/>
      <c r="AI161" s="311"/>
      <c r="AJ161" s="313"/>
      <c r="AK161" s="313"/>
      <c r="AL161" s="313"/>
      <c r="AM161" s="314"/>
      <c r="AN161" s="315"/>
      <c r="AO161" s="316"/>
      <c r="AP161" s="317"/>
      <c r="AQ161" s="318"/>
      <c r="AR161" s="319"/>
      <c r="AS161" s="319"/>
      <c r="AT161" s="319"/>
      <c r="AU161" s="320"/>
      <c r="AV161" s="270"/>
    </row>
    <row r="162" spans="1:48" ht="13.5" customHeight="1" thickTop="1" thickBot="1" x14ac:dyDescent="0.25">
      <c r="A162" s="147">
        <v>160</v>
      </c>
      <c r="B162" s="292" t="s">
        <v>175</v>
      </c>
      <c r="C162" s="293">
        <v>43123</v>
      </c>
      <c r="D162" s="293" t="s">
        <v>4059</v>
      </c>
      <c r="E162" s="294" t="s">
        <v>4060</v>
      </c>
      <c r="F162" s="295" t="s">
        <v>66</v>
      </c>
      <c r="G162" s="296" t="s">
        <v>75</v>
      </c>
      <c r="H162" s="297" t="s">
        <v>1989</v>
      </c>
      <c r="I162" s="299">
        <v>35000000</v>
      </c>
      <c r="J162" s="299">
        <v>35000000</v>
      </c>
      <c r="K162" s="300" t="s">
        <v>1990</v>
      </c>
      <c r="L162" s="292" t="s">
        <v>3211</v>
      </c>
      <c r="M162" s="302">
        <v>43123</v>
      </c>
      <c r="N162" s="302">
        <v>43333</v>
      </c>
      <c r="O162" s="302">
        <v>43333</v>
      </c>
      <c r="P162" s="301">
        <f t="shared" si="5"/>
        <v>210</v>
      </c>
      <c r="Q162" s="303">
        <f t="shared" si="6"/>
        <v>7</v>
      </c>
      <c r="R162" s="305" t="s">
        <v>4061</v>
      </c>
      <c r="S162" s="306"/>
      <c r="T162" s="307"/>
      <c r="U162" s="308"/>
      <c r="V162" s="309"/>
      <c r="W162" s="307"/>
      <c r="X162" s="308"/>
      <c r="Y162" s="309"/>
      <c r="Z162" s="307"/>
      <c r="AA162" s="308"/>
      <c r="AB162" s="309"/>
      <c r="AC162" s="307"/>
      <c r="AD162" s="308"/>
      <c r="AE162" s="307"/>
      <c r="AF162" s="310"/>
      <c r="AG162" s="311"/>
      <c r="AH162" s="312"/>
      <c r="AI162" s="311"/>
      <c r="AJ162" s="313"/>
      <c r="AK162" s="313"/>
      <c r="AL162" s="313"/>
      <c r="AM162" s="314"/>
      <c r="AN162" s="315"/>
      <c r="AO162" s="316"/>
      <c r="AP162" s="317"/>
      <c r="AQ162" s="318"/>
      <c r="AR162" s="319"/>
      <c r="AS162" s="319"/>
      <c r="AT162" s="319"/>
      <c r="AU162" s="320"/>
      <c r="AV162" s="270"/>
    </row>
    <row r="163" spans="1:48" ht="13.5" customHeight="1" thickTop="1" thickBot="1" x14ac:dyDescent="0.25">
      <c r="A163" s="147">
        <v>161</v>
      </c>
      <c r="B163" s="292" t="s">
        <v>2000</v>
      </c>
      <c r="C163" s="329">
        <v>43123</v>
      </c>
      <c r="D163" s="329" t="s">
        <v>4062</v>
      </c>
      <c r="E163" s="294" t="s">
        <v>4063</v>
      </c>
      <c r="F163" s="295" t="s">
        <v>66</v>
      </c>
      <c r="G163" s="296" t="s">
        <v>3486</v>
      </c>
      <c r="H163" s="325" t="s">
        <v>1989</v>
      </c>
      <c r="I163" s="322">
        <v>5000000</v>
      </c>
      <c r="J163" s="322">
        <v>5000000</v>
      </c>
      <c r="K163" s="323" t="s">
        <v>1990</v>
      </c>
      <c r="L163" s="324" t="s">
        <v>4064</v>
      </c>
      <c r="M163" s="347" t="s">
        <v>3878</v>
      </c>
      <c r="N163" s="347" t="s">
        <v>4065</v>
      </c>
      <c r="O163" s="347">
        <v>43181</v>
      </c>
      <c r="P163" s="327">
        <v>60</v>
      </c>
      <c r="Q163" s="328">
        <f t="shared" si="6"/>
        <v>2</v>
      </c>
      <c r="R163" s="330" t="s">
        <v>4066</v>
      </c>
      <c r="S163" s="348"/>
      <c r="T163" s="349"/>
      <c r="U163" s="308"/>
      <c r="V163" s="350"/>
      <c r="W163" s="349"/>
      <c r="X163" s="308"/>
      <c r="Y163" s="350"/>
      <c r="Z163" s="349"/>
      <c r="AA163" s="308"/>
      <c r="AB163" s="350"/>
      <c r="AC163" s="349"/>
      <c r="AD163" s="308"/>
      <c r="AE163" s="349"/>
      <c r="AF163" s="351"/>
      <c r="AG163" s="332"/>
      <c r="AH163" s="334"/>
      <c r="AI163" s="332"/>
      <c r="AJ163" s="335"/>
      <c r="AK163" s="335"/>
      <c r="AL163" s="335"/>
      <c r="AM163" s="352"/>
      <c r="AN163" s="353"/>
      <c r="AO163" s="316"/>
      <c r="AP163" s="317"/>
      <c r="AQ163" s="354"/>
      <c r="AR163" s="355"/>
      <c r="AS163" s="355"/>
      <c r="AT163" s="355"/>
      <c r="AU163" s="356"/>
      <c r="AV163" s="270"/>
    </row>
    <row r="164" spans="1:48" ht="13.5" customHeight="1" thickTop="1" thickBot="1" x14ac:dyDescent="0.25">
      <c r="A164" s="147">
        <v>162</v>
      </c>
      <c r="B164" s="292" t="s">
        <v>3888</v>
      </c>
      <c r="C164" s="293" t="s">
        <v>4067</v>
      </c>
      <c r="D164" s="293" t="s">
        <v>4068</v>
      </c>
      <c r="E164" s="294" t="s">
        <v>4069</v>
      </c>
      <c r="F164" s="295" t="s">
        <v>66</v>
      </c>
      <c r="G164" s="296" t="s">
        <v>75</v>
      </c>
      <c r="H164" s="297" t="s">
        <v>1989</v>
      </c>
      <c r="I164" s="299" t="s">
        <v>4070</v>
      </c>
      <c r="J164" s="299" t="s">
        <v>4070</v>
      </c>
      <c r="K164" s="300" t="s">
        <v>1990</v>
      </c>
      <c r="L164" s="292" t="s">
        <v>3041</v>
      </c>
      <c r="M164" s="302">
        <v>43123</v>
      </c>
      <c r="N164" s="302">
        <v>43333</v>
      </c>
      <c r="O164" s="302">
        <v>43333</v>
      </c>
      <c r="P164" s="301">
        <f>O164-M164</f>
        <v>210</v>
      </c>
      <c r="Q164" s="303">
        <f t="shared" si="6"/>
        <v>7</v>
      </c>
      <c r="R164" s="305" t="s">
        <v>4071</v>
      </c>
      <c r="S164" s="306"/>
      <c r="T164" s="307"/>
      <c r="U164" s="308"/>
      <c r="V164" s="309"/>
      <c r="W164" s="307"/>
      <c r="X164" s="308"/>
      <c r="Y164" s="309"/>
      <c r="Z164" s="307"/>
      <c r="AA164" s="308"/>
      <c r="AB164" s="309"/>
      <c r="AC164" s="307"/>
      <c r="AD164" s="308"/>
      <c r="AE164" s="307"/>
      <c r="AF164" s="310"/>
      <c r="AG164" s="311"/>
      <c r="AH164" s="312"/>
      <c r="AI164" s="311"/>
      <c r="AJ164" s="313"/>
      <c r="AK164" s="313"/>
      <c r="AL164" s="313"/>
      <c r="AM164" s="314"/>
      <c r="AN164" s="315"/>
      <c r="AO164" s="316"/>
      <c r="AP164" s="317"/>
      <c r="AQ164" s="318"/>
      <c r="AR164" s="319"/>
      <c r="AS164" s="319"/>
      <c r="AT164" s="319"/>
      <c r="AU164" s="320"/>
      <c r="AV164" s="270"/>
    </row>
    <row r="165" spans="1:48" ht="13.5" customHeight="1" thickTop="1" thickBot="1" x14ac:dyDescent="0.25">
      <c r="A165" s="147">
        <v>163</v>
      </c>
      <c r="B165" s="292" t="s">
        <v>3451</v>
      </c>
      <c r="C165" s="293">
        <v>43123</v>
      </c>
      <c r="D165" s="293" t="s">
        <v>4072</v>
      </c>
      <c r="E165" s="294" t="s">
        <v>4073</v>
      </c>
      <c r="F165" s="295" t="s">
        <v>66</v>
      </c>
      <c r="G165" s="296" t="s">
        <v>75</v>
      </c>
      <c r="H165" s="297" t="s">
        <v>1989</v>
      </c>
      <c r="I165" s="299">
        <v>27000000</v>
      </c>
      <c r="J165" s="299">
        <v>27000000</v>
      </c>
      <c r="K165" s="300" t="s">
        <v>1990</v>
      </c>
      <c r="L165" s="292" t="s">
        <v>3058</v>
      </c>
      <c r="M165" s="302">
        <v>43123</v>
      </c>
      <c r="N165" s="302">
        <v>43242</v>
      </c>
      <c r="O165" s="302">
        <v>43294</v>
      </c>
      <c r="P165" s="301">
        <f t="shared" si="5"/>
        <v>171</v>
      </c>
      <c r="Q165" s="303">
        <v>5</v>
      </c>
      <c r="R165" s="305" t="s">
        <v>4074</v>
      </c>
      <c r="S165" s="306">
        <v>44</v>
      </c>
      <c r="T165" s="307">
        <v>43251</v>
      </c>
      <c r="U165" s="308">
        <v>43251</v>
      </c>
      <c r="V165" s="309"/>
      <c r="W165" s="307"/>
      <c r="X165" s="308"/>
      <c r="Y165" s="309"/>
      <c r="Z165" s="307"/>
      <c r="AA165" s="308"/>
      <c r="AB165" s="309"/>
      <c r="AC165" s="307"/>
      <c r="AD165" s="308"/>
      <c r="AE165" s="307"/>
      <c r="AF165" s="310"/>
      <c r="AG165" s="311"/>
      <c r="AH165" s="312"/>
      <c r="AI165" s="311"/>
      <c r="AJ165" s="313"/>
      <c r="AK165" s="313"/>
      <c r="AL165" s="313"/>
      <c r="AM165" s="314"/>
      <c r="AN165" s="315"/>
      <c r="AO165" s="316"/>
      <c r="AP165" s="317"/>
      <c r="AQ165" s="318"/>
      <c r="AR165" s="319"/>
      <c r="AS165" s="319"/>
      <c r="AT165" s="319"/>
      <c r="AU165" s="320"/>
      <c r="AV165" s="270"/>
    </row>
    <row r="166" spans="1:48" ht="13.5" customHeight="1" thickTop="1" thickBot="1" x14ac:dyDescent="0.25">
      <c r="A166" s="147">
        <v>164</v>
      </c>
      <c r="B166" s="292" t="s">
        <v>3451</v>
      </c>
      <c r="C166" s="293">
        <v>43123</v>
      </c>
      <c r="D166" s="293" t="s">
        <v>4075</v>
      </c>
      <c r="E166" s="294" t="s">
        <v>4076</v>
      </c>
      <c r="F166" s="295" t="s">
        <v>66</v>
      </c>
      <c r="G166" s="296" t="s">
        <v>75</v>
      </c>
      <c r="H166" s="297" t="s">
        <v>1989</v>
      </c>
      <c r="I166" s="299">
        <v>20400000</v>
      </c>
      <c r="J166" s="299">
        <v>20400000</v>
      </c>
      <c r="K166" s="300" t="s">
        <v>1990</v>
      </c>
      <c r="L166" s="292" t="s">
        <v>421</v>
      </c>
      <c r="M166" s="302" t="s">
        <v>3878</v>
      </c>
      <c r="N166" s="302" t="s">
        <v>3918</v>
      </c>
      <c r="O166" s="302">
        <v>43242</v>
      </c>
      <c r="P166" s="301">
        <v>120</v>
      </c>
      <c r="Q166" s="303">
        <f t="shared" si="6"/>
        <v>4</v>
      </c>
      <c r="R166" s="305" t="s">
        <v>4077</v>
      </c>
      <c r="S166" s="306">
        <v>26</v>
      </c>
      <c r="T166" s="307">
        <v>43242</v>
      </c>
      <c r="U166" s="308">
        <v>43268</v>
      </c>
      <c r="V166" s="309"/>
      <c r="W166" s="307"/>
      <c r="X166" s="308"/>
      <c r="Y166" s="309"/>
      <c r="Z166" s="307"/>
      <c r="AA166" s="308"/>
      <c r="AB166" s="309"/>
      <c r="AC166" s="307"/>
      <c r="AD166" s="308"/>
      <c r="AE166" s="307"/>
      <c r="AF166" s="310"/>
      <c r="AG166" s="311"/>
      <c r="AH166" s="312"/>
      <c r="AI166" s="311"/>
      <c r="AJ166" s="313"/>
      <c r="AK166" s="313"/>
      <c r="AL166" s="313"/>
      <c r="AM166" s="314"/>
      <c r="AN166" s="315"/>
      <c r="AO166" s="316"/>
      <c r="AP166" s="317"/>
      <c r="AQ166" s="318"/>
      <c r="AR166" s="319"/>
      <c r="AS166" s="319"/>
      <c r="AT166" s="319"/>
      <c r="AU166" s="320"/>
      <c r="AV166" s="270"/>
    </row>
    <row r="167" spans="1:48" ht="13.5" customHeight="1" thickTop="1" thickBot="1" x14ac:dyDescent="0.25">
      <c r="A167" s="147">
        <v>165</v>
      </c>
      <c r="B167" s="292" t="s">
        <v>3451</v>
      </c>
      <c r="C167" s="293">
        <v>43123</v>
      </c>
      <c r="D167" s="293" t="s">
        <v>4078</v>
      </c>
      <c r="E167" s="294" t="s">
        <v>4079</v>
      </c>
      <c r="F167" s="295" t="s">
        <v>66</v>
      </c>
      <c r="G167" s="296" t="s">
        <v>3486</v>
      </c>
      <c r="H167" s="297" t="s">
        <v>1989</v>
      </c>
      <c r="I167" s="299">
        <v>19800000</v>
      </c>
      <c r="J167" s="299">
        <v>19800000</v>
      </c>
      <c r="K167" s="300" t="s">
        <v>1990</v>
      </c>
      <c r="L167" s="292" t="s">
        <v>4080</v>
      </c>
      <c r="M167" s="302" t="s">
        <v>3878</v>
      </c>
      <c r="N167" s="302" t="s">
        <v>4081</v>
      </c>
      <c r="O167" s="302">
        <v>43301</v>
      </c>
      <c r="P167" s="301">
        <v>180</v>
      </c>
      <c r="Q167" s="303">
        <f t="shared" si="6"/>
        <v>6</v>
      </c>
      <c r="R167" s="305" t="s">
        <v>4082</v>
      </c>
      <c r="S167" s="306"/>
      <c r="T167" s="307"/>
      <c r="U167" s="308"/>
      <c r="V167" s="309"/>
      <c r="W167" s="307"/>
      <c r="X167" s="308"/>
      <c r="Y167" s="309"/>
      <c r="Z167" s="307"/>
      <c r="AA167" s="308"/>
      <c r="AB167" s="309"/>
      <c r="AC167" s="307"/>
      <c r="AD167" s="308"/>
      <c r="AE167" s="307"/>
      <c r="AF167" s="310"/>
      <c r="AG167" s="311"/>
      <c r="AH167" s="312"/>
      <c r="AI167" s="311"/>
      <c r="AJ167" s="313"/>
      <c r="AK167" s="313"/>
      <c r="AL167" s="313"/>
      <c r="AM167" s="314"/>
      <c r="AN167" s="315"/>
      <c r="AO167" s="316"/>
      <c r="AP167" s="317"/>
      <c r="AQ167" s="318"/>
      <c r="AR167" s="319"/>
      <c r="AS167" s="319"/>
      <c r="AT167" s="319"/>
      <c r="AU167" s="320"/>
      <c r="AV167" s="270"/>
    </row>
    <row r="168" spans="1:48" ht="13.5" customHeight="1" thickTop="1" thickBot="1" x14ac:dyDescent="0.25">
      <c r="A168" s="147">
        <v>166</v>
      </c>
      <c r="B168" s="292" t="s">
        <v>3451</v>
      </c>
      <c r="C168" s="293">
        <v>43123</v>
      </c>
      <c r="D168" s="293" t="s">
        <v>4083</v>
      </c>
      <c r="E168" s="294" t="s">
        <v>4084</v>
      </c>
      <c r="F168" s="295" t="s">
        <v>66</v>
      </c>
      <c r="G168" s="296" t="s">
        <v>75</v>
      </c>
      <c r="H168" s="297" t="s">
        <v>1989</v>
      </c>
      <c r="I168" s="299">
        <v>18000000</v>
      </c>
      <c r="J168" s="299">
        <v>18000000</v>
      </c>
      <c r="K168" s="300" t="s">
        <v>1990</v>
      </c>
      <c r="L168" s="292" t="s">
        <v>4085</v>
      </c>
      <c r="M168" s="302">
        <v>43123</v>
      </c>
      <c r="N168" s="302">
        <v>43243</v>
      </c>
      <c r="O168" s="302">
        <v>43243</v>
      </c>
      <c r="P168" s="301">
        <f t="shared" si="5"/>
        <v>120</v>
      </c>
      <c r="Q168" s="303">
        <f t="shared" si="6"/>
        <v>4</v>
      </c>
      <c r="R168" s="305" t="s">
        <v>4086</v>
      </c>
      <c r="S168" s="306"/>
      <c r="T168" s="307"/>
      <c r="U168" s="308"/>
      <c r="V168" s="309"/>
      <c r="W168" s="307"/>
      <c r="X168" s="308"/>
      <c r="Y168" s="309"/>
      <c r="Z168" s="307"/>
      <c r="AA168" s="308"/>
      <c r="AB168" s="309"/>
      <c r="AC168" s="307"/>
      <c r="AD168" s="308"/>
      <c r="AE168" s="307"/>
      <c r="AF168" s="310"/>
      <c r="AG168" s="311"/>
      <c r="AH168" s="312"/>
      <c r="AI168" s="311"/>
      <c r="AJ168" s="313"/>
      <c r="AK168" s="313"/>
      <c r="AL168" s="313"/>
      <c r="AM168" s="314"/>
      <c r="AN168" s="315"/>
      <c r="AO168" s="316"/>
      <c r="AP168" s="317"/>
      <c r="AQ168" s="318"/>
      <c r="AR168" s="319"/>
      <c r="AS168" s="319"/>
      <c r="AT168" s="319"/>
      <c r="AU168" s="320"/>
      <c r="AV168" s="270"/>
    </row>
    <row r="169" spans="1:48" ht="13.5" customHeight="1" thickTop="1" thickBot="1" x14ac:dyDescent="0.25">
      <c r="A169" s="147">
        <v>167</v>
      </c>
      <c r="B169" s="292" t="s">
        <v>3451</v>
      </c>
      <c r="C169" s="293">
        <v>43123</v>
      </c>
      <c r="D169" s="293" t="s">
        <v>4087</v>
      </c>
      <c r="E169" s="294" t="s">
        <v>4088</v>
      </c>
      <c r="F169" s="295" t="s">
        <v>66</v>
      </c>
      <c r="G169" s="296" t="s">
        <v>75</v>
      </c>
      <c r="H169" s="297" t="s">
        <v>1989</v>
      </c>
      <c r="I169" s="299" t="s">
        <v>4089</v>
      </c>
      <c r="J169" s="299" t="s">
        <v>4089</v>
      </c>
      <c r="K169" s="300" t="s">
        <v>1990</v>
      </c>
      <c r="L169" s="292" t="s">
        <v>3168</v>
      </c>
      <c r="M169" s="302" t="s">
        <v>3878</v>
      </c>
      <c r="N169" s="302">
        <v>43410</v>
      </c>
      <c r="O169" s="302">
        <v>43262</v>
      </c>
      <c r="P169" s="301">
        <v>120</v>
      </c>
      <c r="Q169" s="303">
        <f t="shared" si="6"/>
        <v>4</v>
      </c>
      <c r="R169" s="305" t="s">
        <v>4090</v>
      </c>
      <c r="S169" s="306"/>
      <c r="T169" s="307"/>
      <c r="U169" s="308"/>
      <c r="V169" s="309"/>
      <c r="W169" s="307"/>
      <c r="X169" s="308"/>
      <c r="Y169" s="309"/>
      <c r="Z169" s="307"/>
      <c r="AA169" s="308"/>
      <c r="AB169" s="309"/>
      <c r="AC169" s="307"/>
      <c r="AD169" s="308"/>
      <c r="AE169" s="307"/>
      <c r="AF169" s="310"/>
      <c r="AG169" s="311"/>
      <c r="AH169" s="312"/>
      <c r="AI169" s="311"/>
      <c r="AJ169" s="313"/>
      <c r="AK169" s="313"/>
      <c r="AL169" s="313"/>
      <c r="AM169" s="314"/>
      <c r="AN169" s="315"/>
      <c r="AO169" s="316"/>
      <c r="AP169" s="317"/>
      <c r="AQ169" s="318"/>
      <c r="AR169" s="319"/>
      <c r="AS169" s="319"/>
      <c r="AT169" s="319"/>
      <c r="AU169" s="320"/>
      <c r="AV169" s="270"/>
    </row>
    <row r="170" spans="1:48" ht="13.5" customHeight="1" thickTop="1" thickBot="1" x14ac:dyDescent="0.25">
      <c r="A170" s="147">
        <v>168</v>
      </c>
      <c r="B170" s="292" t="s">
        <v>597</v>
      </c>
      <c r="C170" s="293">
        <v>43123</v>
      </c>
      <c r="D170" s="293" t="s">
        <v>4091</v>
      </c>
      <c r="E170" s="294" t="s">
        <v>4092</v>
      </c>
      <c r="F170" s="295" t="s">
        <v>66</v>
      </c>
      <c r="G170" s="296" t="s">
        <v>1994</v>
      </c>
      <c r="H170" s="297" t="s">
        <v>1989</v>
      </c>
      <c r="I170" s="299">
        <v>26656385004</v>
      </c>
      <c r="J170" s="299">
        <f>+I170+AF170+AJ170+AL170</f>
        <v>26656385004</v>
      </c>
      <c r="K170" s="300" t="s">
        <v>1993</v>
      </c>
      <c r="L170" s="292" t="s">
        <v>4093</v>
      </c>
      <c r="M170" s="302">
        <v>43123</v>
      </c>
      <c r="N170" s="302">
        <v>43312</v>
      </c>
      <c r="O170" s="302">
        <v>43331</v>
      </c>
      <c r="P170" s="301">
        <f t="shared" si="5"/>
        <v>208</v>
      </c>
      <c r="Q170" s="303">
        <f t="shared" si="6"/>
        <v>6.9333333333333336</v>
      </c>
      <c r="R170" s="305" t="s">
        <v>4094</v>
      </c>
      <c r="S170" s="306">
        <v>19</v>
      </c>
      <c r="T170" s="307">
        <v>43312</v>
      </c>
      <c r="U170" s="308">
        <v>43331</v>
      </c>
      <c r="V170" s="309"/>
      <c r="W170" s="307"/>
      <c r="X170" s="308"/>
      <c r="Y170" s="309"/>
      <c r="Z170" s="307"/>
      <c r="AA170" s="308"/>
      <c r="AB170" s="309"/>
      <c r="AC170" s="307"/>
      <c r="AD170" s="308"/>
      <c r="AE170" s="307"/>
      <c r="AF170" s="310"/>
      <c r="AG170" s="311"/>
      <c r="AH170" s="312"/>
      <c r="AI170" s="311"/>
      <c r="AJ170" s="313"/>
      <c r="AK170" s="313"/>
      <c r="AL170" s="313"/>
      <c r="AM170" s="314"/>
      <c r="AN170" s="315"/>
      <c r="AO170" s="316"/>
      <c r="AP170" s="317"/>
      <c r="AQ170" s="318"/>
      <c r="AR170" s="319"/>
      <c r="AS170" s="319"/>
      <c r="AT170" s="319"/>
      <c r="AU170" s="320"/>
      <c r="AV170" s="270"/>
    </row>
    <row r="171" spans="1:48" ht="13.5" customHeight="1" thickTop="1" thickBot="1" x14ac:dyDescent="0.25">
      <c r="A171" s="147">
        <v>169</v>
      </c>
      <c r="B171" s="292" t="s">
        <v>2223</v>
      </c>
      <c r="C171" s="293">
        <v>43123</v>
      </c>
      <c r="D171" s="293" t="s">
        <v>4095</v>
      </c>
      <c r="E171" s="294" t="s">
        <v>4096</v>
      </c>
      <c r="F171" s="295" t="s">
        <v>66</v>
      </c>
      <c r="G171" s="296" t="s">
        <v>3486</v>
      </c>
      <c r="H171" s="297" t="s">
        <v>1989</v>
      </c>
      <c r="I171" s="299">
        <v>15000000</v>
      </c>
      <c r="J171" s="299">
        <v>15000000</v>
      </c>
      <c r="K171" s="300" t="s">
        <v>1990</v>
      </c>
      <c r="L171" s="292" t="s">
        <v>4097</v>
      </c>
      <c r="M171" s="302">
        <v>43123</v>
      </c>
      <c r="N171" s="302">
        <v>43303</v>
      </c>
      <c r="O171" s="302">
        <v>43303</v>
      </c>
      <c r="P171" s="301">
        <f t="shared" si="5"/>
        <v>180</v>
      </c>
      <c r="Q171" s="303">
        <f t="shared" si="6"/>
        <v>6</v>
      </c>
      <c r="R171" s="305" t="s">
        <v>4098</v>
      </c>
      <c r="S171" s="306"/>
      <c r="T171" s="307"/>
      <c r="U171" s="308"/>
      <c r="V171" s="309"/>
      <c r="W171" s="307"/>
      <c r="X171" s="308"/>
      <c r="Y171" s="309"/>
      <c r="Z171" s="307"/>
      <c r="AA171" s="308"/>
      <c r="AB171" s="309"/>
      <c r="AC171" s="307"/>
      <c r="AD171" s="308"/>
      <c r="AE171" s="307"/>
      <c r="AF171" s="310"/>
      <c r="AG171" s="311"/>
      <c r="AH171" s="312"/>
      <c r="AI171" s="311"/>
      <c r="AJ171" s="313"/>
      <c r="AK171" s="313"/>
      <c r="AL171" s="313"/>
      <c r="AM171" s="314"/>
      <c r="AN171" s="315"/>
      <c r="AO171" s="316"/>
      <c r="AP171" s="317"/>
      <c r="AQ171" s="318"/>
      <c r="AR171" s="319"/>
      <c r="AS171" s="319"/>
      <c r="AT171" s="319"/>
      <c r="AU171" s="320"/>
      <c r="AV171" s="270"/>
    </row>
    <row r="172" spans="1:48" ht="13.5" customHeight="1" thickTop="1" thickBot="1" x14ac:dyDescent="0.25">
      <c r="A172" s="147">
        <v>170</v>
      </c>
      <c r="B172" s="292" t="s">
        <v>1987</v>
      </c>
      <c r="C172" s="293">
        <v>43124</v>
      </c>
      <c r="D172" s="293" t="s">
        <v>4099</v>
      </c>
      <c r="E172" s="294" t="s">
        <v>4100</v>
      </c>
      <c r="F172" s="295" t="s">
        <v>66</v>
      </c>
      <c r="G172" s="296" t="s">
        <v>3486</v>
      </c>
      <c r="H172" s="297" t="s">
        <v>1989</v>
      </c>
      <c r="I172" s="299">
        <v>16200000</v>
      </c>
      <c r="J172" s="299">
        <v>16200000</v>
      </c>
      <c r="K172" s="300" t="s">
        <v>1990</v>
      </c>
      <c r="L172" s="292" t="s">
        <v>4101</v>
      </c>
      <c r="M172" s="302" t="s">
        <v>3931</v>
      </c>
      <c r="N172" s="302" t="s">
        <v>4102</v>
      </c>
      <c r="O172" s="302">
        <v>43304</v>
      </c>
      <c r="P172" s="301">
        <v>180</v>
      </c>
      <c r="Q172" s="303">
        <v>6</v>
      </c>
      <c r="R172" s="305" t="s">
        <v>4103</v>
      </c>
      <c r="S172" s="306"/>
      <c r="T172" s="307"/>
      <c r="U172" s="308"/>
      <c r="V172" s="309"/>
      <c r="W172" s="307"/>
      <c r="X172" s="308"/>
      <c r="Y172" s="309"/>
      <c r="Z172" s="307"/>
      <c r="AA172" s="308"/>
      <c r="AB172" s="309"/>
      <c r="AC172" s="307"/>
      <c r="AD172" s="308"/>
      <c r="AE172" s="307"/>
      <c r="AF172" s="310"/>
      <c r="AG172" s="311"/>
      <c r="AH172" s="312"/>
      <c r="AI172" s="311"/>
      <c r="AJ172" s="313"/>
      <c r="AK172" s="313"/>
      <c r="AL172" s="313"/>
      <c r="AM172" s="314"/>
      <c r="AN172" s="315"/>
      <c r="AO172" s="316"/>
      <c r="AP172" s="317"/>
      <c r="AQ172" s="318"/>
      <c r="AR172" s="319"/>
      <c r="AS172" s="319"/>
      <c r="AT172" s="319"/>
      <c r="AU172" s="320"/>
      <c r="AV172" s="270"/>
    </row>
    <row r="173" spans="1:48" ht="13.5" customHeight="1" thickTop="1" thickBot="1" x14ac:dyDescent="0.25">
      <c r="A173" s="147">
        <v>171</v>
      </c>
      <c r="B173" s="292" t="s">
        <v>597</v>
      </c>
      <c r="C173" s="293">
        <v>43124</v>
      </c>
      <c r="D173" s="293" t="s">
        <v>4104</v>
      </c>
      <c r="E173" s="294" t="s">
        <v>4105</v>
      </c>
      <c r="F173" s="295" t="s">
        <v>66</v>
      </c>
      <c r="G173" s="296" t="s">
        <v>3486</v>
      </c>
      <c r="H173" s="297" t="s">
        <v>1989</v>
      </c>
      <c r="I173" s="299">
        <v>10000000</v>
      </c>
      <c r="J173" s="299">
        <v>10000000</v>
      </c>
      <c r="K173" s="300" t="s">
        <v>1990</v>
      </c>
      <c r="L173" s="292" t="s">
        <v>4106</v>
      </c>
      <c r="M173" s="302" t="s">
        <v>3931</v>
      </c>
      <c r="N173" s="302" t="s">
        <v>4107</v>
      </c>
      <c r="O173" s="302">
        <v>43274</v>
      </c>
      <c r="P173" s="301">
        <v>150</v>
      </c>
      <c r="Q173" s="303">
        <f t="shared" si="6"/>
        <v>5</v>
      </c>
      <c r="R173" s="305" t="s">
        <v>4108</v>
      </c>
      <c r="S173" s="306"/>
      <c r="T173" s="307"/>
      <c r="U173" s="308"/>
      <c r="V173" s="309"/>
      <c r="W173" s="307"/>
      <c r="X173" s="308"/>
      <c r="Y173" s="309"/>
      <c r="Z173" s="307"/>
      <c r="AA173" s="308"/>
      <c r="AB173" s="309"/>
      <c r="AC173" s="307"/>
      <c r="AD173" s="308"/>
      <c r="AE173" s="307"/>
      <c r="AF173" s="310"/>
      <c r="AG173" s="311"/>
      <c r="AH173" s="312"/>
      <c r="AI173" s="311"/>
      <c r="AJ173" s="313"/>
      <c r="AK173" s="313"/>
      <c r="AL173" s="313"/>
      <c r="AM173" s="314"/>
      <c r="AN173" s="315"/>
      <c r="AO173" s="316"/>
      <c r="AP173" s="317"/>
      <c r="AQ173" s="318"/>
      <c r="AR173" s="319"/>
      <c r="AS173" s="319"/>
      <c r="AT173" s="319"/>
      <c r="AU173" s="320"/>
      <c r="AV173" s="270"/>
    </row>
    <row r="174" spans="1:48" ht="13.5" customHeight="1" thickTop="1" thickBot="1" x14ac:dyDescent="0.25">
      <c r="A174" s="147">
        <v>172</v>
      </c>
      <c r="B174" s="292" t="s">
        <v>2160</v>
      </c>
      <c r="C174" s="293">
        <v>43124</v>
      </c>
      <c r="D174" s="293" t="s">
        <v>4109</v>
      </c>
      <c r="E174" s="294" t="s">
        <v>4110</v>
      </c>
      <c r="F174" s="295" t="s">
        <v>66</v>
      </c>
      <c r="G174" s="296" t="s">
        <v>75</v>
      </c>
      <c r="H174" s="297" t="s">
        <v>1989</v>
      </c>
      <c r="I174" s="299">
        <v>12000000</v>
      </c>
      <c r="J174" s="299">
        <v>12000000</v>
      </c>
      <c r="K174" s="300" t="s">
        <v>1990</v>
      </c>
      <c r="L174" s="292" t="s">
        <v>3089</v>
      </c>
      <c r="M174" s="302" t="s">
        <v>3931</v>
      </c>
      <c r="N174" s="302" t="s">
        <v>4111</v>
      </c>
      <c r="O174" s="302">
        <v>43182</v>
      </c>
      <c r="P174" s="301">
        <v>60</v>
      </c>
      <c r="Q174" s="303">
        <f t="shared" si="6"/>
        <v>2</v>
      </c>
      <c r="R174" s="305" t="s">
        <v>4112</v>
      </c>
      <c r="S174" s="306"/>
      <c r="T174" s="307"/>
      <c r="U174" s="308"/>
      <c r="V174" s="309"/>
      <c r="W174" s="307"/>
      <c r="X174" s="308"/>
      <c r="Y174" s="309"/>
      <c r="Z174" s="307"/>
      <c r="AA174" s="308"/>
      <c r="AB174" s="309"/>
      <c r="AC174" s="307"/>
      <c r="AD174" s="308"/>
      <c r="AE174" s="307"/>
      <c r="AF174" s="310"/>
      <c r="AG174" s="311"/>
      <c r="AH174" s="312"/>
      <c r="AI174" s="311"/>
      <c r="AJ174" s="313"/>
      <c r="AK174" s="313"/>
      <c r="AL174" s="313"/>
      <c r="AM174" s="314"/>
      <c r="AN174" s="315"/>
      <c r="AO174" s="316"/>
      <c r="AP174" s="317"/>
      <c r="AQ174" s="318"/>
      <c r="AR174" s="319"/>
      <c r="AS174" s="319"/>
      <c r="AT174" s="319"/>
      <c r="AU174" s="320"/>
      <c r="AV174" s="270"/>
    </row>
    <row r="175" spans="1:48" ht="13.5" customHeight="1" thickTop="1" thickBot="1" x14ac:dyDescent="0.25">
      <c r="A175" s="147">
        <v>173</v>
      </c>
      <c r="B175" s="292" t="s">
        <v>3451</v>
      </c>
      <c r="C175" s="293">
        <v>43124</v>
      </c>
      <c r="D175" s="293" t="s">
        <v>4113</v>
      </c>
      <c r="E175" s="294" t="s">
        <v>4114</v>
      </c>
      <c r="F175" s="295" t="s">
        <v>66</v>
      </c>
      <c r="G175" s="296" t="s">
        <v>3486</v>
      </c>
      <c r="H175" s="297" t="s">
        <v>1989</v>
      </c>
      <c r="I175" s="299">
        <v>9000000</v>
      </c>
      <c r="J175" s="299">
        <v>9000000</v>
      </c>
      <c r="K175" s="300" t="s">
        <v>1990</v>
      </c>
      <c r="L175" s="292" t="s">
        <v>4115</v>
      </c>
      <c r="M175" s="302">
        <v>43124</v>
      </c>
      <c r="N175" s="302">
        <v>43243</v>
      </c>
      <c r="O175" s="302">
        <v>43243</v>
      </c>
      <c r="P175" s="301">
        <f t="shared" si="5"/>
        <v>119</v>
      </c>
      <c r="Q175" s="303">
        <v>5</v>
      </c>
      <c r="R175" s="305" t="s">
        <v>4116</v>
      </c>
      <c r="S175" s="306"/>
      <c r="T175" s="307"/>
      <c r="U175" s="308"/>
      <c r="V175" s="309"/>
      <c r="W175" s="307"/>
      <c r="X175" s="308"/>
      <c r="Y175" s="309"/>
      <c r="Z175" s="307"/>
      <c r="AA175" s="308"/>
      <c r="AB175" s="309"/>
      <c r="AC175" s="307"/>
      <c r="AD175" s="308"/>
      <c r="AE175" s="307"/>
      <c r="AF175" s="310"/>
      <c r="AG175" s="311"/>
      <c r="AH175" s="312"/>
      <c r="AI175" s="311"/>
      <c r="AJ175" s="313"/>
      <c r="AK175" s="313"/>
      <c r="AL175" s="313"/>
      <c r="AM175" s="314"/>
      <c r="AN175" s="315"/>
      <c r="AO175" s="316"/>
      <c r="AP175" s="317"/>
      <c r="AQ175" s="318"/>
      <c r="AR175" s="319"/>
      <c r="AS175" s="319"/>
      <c r="AT175" s="319"/>
      <c r="AU175" s="320"/>
      <c r="AV175" s="270"/>
    </row>
    <row r="176" spans="1:48" ht="13.5" customHeight="1" thickTop="1" thickBot="1" x14ac:dyDescent="0.25">
      <c r="A176" s="147">
        <v>174</v>
      </c>
      <c r="B176" s="292" t="s">
        <v>3451</v>
      </c>
      <c r="C176" s="293">
        <v>43124</v>
      </c>
      <c r="D176" s="293" t="s">
        <v>4117</v>
      </c>
      <c r="E176" s="294" t="s">
        <v>4118</v>
      </c>
      <c r="F176" s="295" t="s">
        <v>66</v>
      </c>
      <c r="G176" s="296" t="s">
        <v>75</v>
      </c>
      <c r="H176" s="297" t="s">
        <v>1989</v>
      </c>
      <c r="I176" s="299">
        <v>12900000</v>
      </c>
      <c r="J176" s="299">
        <v>12900000</v>
      </c>
      <c r="K176" s="300" t="s">
        <v>1990</v>
      </c>
      <c r="L176" s="292" t="s">
        <v>4119</v>
      </c>
      <c r="M176" s="302">
        <v>43124</v>
      </c>
      <c r="N176" s="302">
        <v>43214</v>
      </c>
      <c r="O176" s="302">
        <v>43214</v>
      </c>
      <c r="P176" s="301">
        <f t="shared" si="5"/>
        <v>90</v>
      </c>
      <c r="Q176" s="303">
        <f t="shared" si="6"/>
        <v>3</v>
      </c>
      <c r="R176" s="305" t="s">
        <v>4120</v>
      </c>
      <c r="S176" s="306"/>
      <c r="T176" s="307"/>
      <c r="U176" s="308"/>
      <c r="V176" s="309"/>
      <c r="W176" s="307"/>
      <c r="X176" s="308"/>
      <c r="Y176" s="309"/>
      <c r="Z176" s="307"/>
      <c r="AA176" s="308"/>
      <c r="AB176" s="309"/>
      <c r="AC176" s="307"/>
      <c r="AD176" s="308"/>
      <c r="AE176" s="307"/>
      <c r="AF176" s="310"/>
      <c r="AG176" s="311"/>
      <c r="AH176" s="312"/>
      <c r="AI176" s="311"/>
      <c r="AJ176" s="313"/>
      <c r="AK176" s="313"/>
      <c r="AL176" s="313"/>
      <c r="AM176" s="314"/>
      <c r="AN176" s="315"/>
      <c r="AO176" s="316"/>
      <c r="AP176" s="317"/>
      <c r="AQ176" s="318"/>
      <c r="AR176" s="319"/>
      <c r="AS176" s="319"/>
      <c r="AT176" s="319"/>
      <c r="AU176" s="320"/>
      <c r="AV176" s="270"/>
    </row>
    <row r="177" spans="1:48" ht="13.5" customHeight="1" thickTop="1" thickBot="1" x14ac:dyDescent="0.25">
      <c r="A177" s="147">
        <v>175</v>
      </c>
      <c r="B177" s="292" t="s">
        <v>2160</v>
      </c>
      <c r="C177" s="293">
        <v>43124</v>
      </c>
      <c r="D177" s="293" t="s">
        <v>4121</v>
      </c>
      <c r="E177" s="294" t="s">
        <v>4122</v>
      </c>
      <c r="F177" s="295" t="s">
        <v>66</v>
      </c>
      <c r="G177" s="296" t="s">
        <v>75</v>
      </c>
      <c r="H177" s="297" t="s">
        <v>1989</v>
      </c>
      <c r="I177" s="299">
        <v>21500000</v>
      </c>
      <c r="J177" s="299">
        <v>21500000</v>
      </c>
      <c r="K177" s="300" t="s">
        <v>1990</v>
      </c>
      <c r="L177" s="292" t="s">
        <v>4123</v>
      </c>
      <c r="M177" s="302">
        <v>43124</v>
      </c>
      <c r="N177" s="302">
        <v>43274</v>
      </c>
      <c r="O177" s="302">
        <v>43274</v>
      </c>
      <c r="P177" s="301">
        <f t="shared" si="5"/>
        <v>150</v>
      </c>
      <c r="Q177" s="303">
        <f t="shared" si="6"/>
        <v>5</v>
      </c>
      <c r="R177" s="305" t="s">
        <v>4124</v>
      </c>
      <c r="S177" s="306"/>
      <c r="T177" s="307"/>
      <c r="U177" s="308"/>
      <c r="V177" s="309"/>
      <c r="W177" s="307"/>
      <c r="X177" s="308"/>
      <c r="Y177" s="309"/>
      <c r="Z177" s="307"/>
      <c r="AA177" s="308"/>
      <c r="AB177" s="309"/>
      <c r="AC177" s="307"/>
      <c r="AD177" s="308"/>
      <c r="AE177" s="307"/>
      <c r="AF177" s="310"/>
      <c r="AG177" s="311"/>
      <c r="AH177" s="312"/>
      <c r="AI177" s="311"/>
      <c r="AJ177" s="313"/>
      <c r="AK177" s="313"/>
      <c r="AL177" s="313"/>
      <c r="AM177" s="314"/>
      <c r="AN177" s="315"/>
      <c r="AO177" s="316"/>
      <c r="AP177" s="317"/>
      <c r="AQ177" s="318"/>
      <c r="AR177" s="319"/>
      <c r="AS177" s="319"/>
      <c r="AT177" s="319"/>
      <c r="AU177" s="320"/>
      <c r="AV177" s="270"/>
    </row>
    <row r="178" spans="1:48" ht="13.5" customHeight="1" thickTop="1" thickBot="1" x14ac:dyDescent="0.25">
      <c r="A178" s="147">
        <v>176</v>
      </c>
      <c r="B178" s="292" t="s">
        <v>3451</v>
      </c>
      <c r="C178" s="293">
        <v>43124</v>
      </c>
      <c r="D178" s="293" t="s">
        <v>4125</v>
      </c>
      <c r="E178" s="294" t="s">
        <v>4126</v>
      </c>
      <c r="F178" s="295" t="s">
        <v>66</v>
      </c>
      <c r="G178" s="296" t="s">
        <v>75</v>
      </c>
      <c r="H178" s="297" t="s">
        <v>1989</v>
      </c>
      <c r="I178" s="299">
        <v>18000000</v>
      </c>
      <c r="J178" s="299">
        <v>18000000</v>
      </c>
      <c r="K178" s="300" t="s">
        <v>1990</v>
      </c>
      <c r="L178" s="292" t="s">
        <v>454</v>
      </c>
      <c r="M178" s="302">
        <v>43124</v>
      </c>
      <c r="N178" s="302">
        <v>43259</v>
      </c>
      <c r="O178" s="302">
        <v>43259</v>
      </c>
      <c r="P178" s="301">
        <f t="shared" si="5"/>
        <v>135</v>
      </c>
      <c r="Q178" s="303">
        <f t="shared" si="6"/>
        <v>4.5</v>
      </c>
      <c r="R178" s="305" t="s">
        <v>4127</v>
      </c>
      <c r="S178" s="306"/>
      <c r="T178" s="307"/>
      <c r="U178" s="308"/>
      <c r="V178" s="309"/>
      <c r="W178" s="307"/>
      <c r="X178" s="308"/>
      <c r="Y178" s="309"/>
      <c r="Z178" s="307"/>
      <c r="AA178" s="308"/>
      <c r="AB178" s="309"/>
      <c r="AC178" s="307"/>
      <c r="AD178" s="308"/>
      <c r="AE178" s="307"/>
      <c r="AF178" s="310"/>
      <c r="AG178" s="311"/>
      <c r="AH178" s="312"/>
      <c r="AI178" s="311"/>
      <c r="AJ178" s="313"/>
      <c r="AK178" s="313"/>
      <c r="AL178" s="313"/>
      <c r="AM178" s="314"/>
      <c r="AN178" s="315"/>
      <c r="AO178" s="316"/>
      <c r="AP178" s="317"/>
      <c r="AQ178" s="318"/>
      <c r="AR178" s="319"/>
      <c r="AS178" s="319"/>
      <c r="AT178" s="319"/>
      <c r="AU178" s="320"/>
      <c r="AV178" s="270"/>
    </row>
    <row r="179" spans="1:48" ht="13.5" customHeight="1" thickTop="1" thickBot="1" x14ac:dyDescent="0.25">
      <c r="A179" s="147">
        <v>177</v>
      </c>
      <c r="B179" s="292" t="s">
        <v>2160</v>
      </c>
      <c r="C179" s="293">
        <v>43124</v>
      </c>
      <c r="D179" s="293" t="s">
        <v>4128</v>
      </c>
      <c r="E179" s="294" t="s">
        <v>4129</v>
      </c>
      <c r="F179" s="295" t="s">
        <v>66</v>
      </c>
      <c r="G179" s="296" t="s">
        <v>75</v>
      </c>
      <c r="H179" s="297" t="s">
        <v>1989</v>
      </c>
      <c r="I179" s="299">
        <v>22500000</v>
      </c>
      <c r="J179" s="299">
        <v>22500000</v>
      </c>
      <c r="K179" s="300" t="s">
        <v>1990</v>
      </c>
      <c r="L179" s="292" t="s">
        <v>2809</v>
      </c>
      <c r="M179" s="302" t="s">
        <v>3931</v>
      </c>
      <c r="N179" s="302" t="s">
        <v>4107</v>
      </c>
      <c r="O179" s="302">
        <v>43274</v>
      </c>
      <c r="P179" s="301">
        <v>150</v>
      </c>
      <c r="Q179" s="303">
        <v>5</v>
      </c>
      <c r="R179" s="305" t="s">
        <v>4130</v>
      </c>
      <c r="S179" s="306"/>
      <c r="T179" s="307"/>
      <c r="U179" s="308"/>
      <c r="V179" s="309"/>
      <c r="W179" s="307"/>
      <c r="X179" s="308"/>
      <c r="Y179" s="309"/>
      <c r="Z179" s="307"/>
      <c r="AA179" s="308"/>
      <c r="AB179" s="309"/>
      <c r="AC179" s="307"/>
      <c r="AD179" s="308"/>
      <c r="AE179" s="307"/>
      <c r="AF179" s="310"/>
      <c r="AG179" s="311"/>
      <c r="AH179" s="312"/>
      <c r="AI179" s="311"/>
      <c r="AJ179" s="313"/>
      <c r="AK179" s="313"/>
      <c r="AL179" s="313"/>
      <c r="AM179" s="314"/>
      <c r="AN179" s="315"/>
      <c r="AO179" s="316"/>
      <c r="AP179" s="317"/>
      <c r="AQ179" s="318"/>
      <c r="AR179" s="319"/>
      <c r="AS179" s="319"/>
      <c r="AT179" s="319"/>
      <c r="AU179" s="320"/>
      <c r="AV179" s="270"/>
    </row>
    <row r="180" spans="1:48" ht="13.5" customHeight="1" thickTop="1" thickBot="1" x14ac:dyDescent="0.25">
      <c r="A180" s="147">
        <v>178</v>
      </c>
      <c r="B180" s="292" t="s">
        <v>2160</v>
      </c>
      <c r="C180" s="293">
        <v>43124</v>
      </c>
      <c r="D180" s="293" t="s">
        <v>4117</v>
      </c>
      <c r="E180" s="294" t="s">
        <v>4131</v>
      </c>
      <c r="F180" s="295" t="s">
        <v>66</v>
      </c>
      <c r="G180" s="296" t="s">
        <v>3486</v>
      </c>
      <c r="H180" s="297" t="s">
        <v>1989</v>
      </c>
      <c r="I180" s="299">
        <v>8000000</v>
      </c>
      <c r="J180" s="299">
        <v>8000000</v>
      </c>
      <c r="K180" s="300" t="s">
        <v>1990</v>
      </c>
      <c r="L180" s="292" t="s">
        <v>2450</v>
      </c>
      <c r="M180" s="302">
        <v>43124</v>
      </c>
      <c r="N180" s="302">
        <v>43274</v>
      </c>
      <c r="O180" s="302">
        <v>43274</v>
      </c>
      <c r="P180" s="301">
        <f t="shared" si="5"/>
        <v>150</v>
      </c>
      <c r="Q180" s="303">
        <f t="shared" si="6"/>
        <v>5</v>
      </c>
      <c r="R180" s="305" t="s">
        <v>4132</v>
      </c>
      <c r="S180" s="306"/>
      <c r="T180" s="307"/>
      <c r="U180" s="308"/>
      <c r="V180" s="309"/>
      <c r="W180" s="307"/>
      <c r="X180" s="308"/>
      <c r="Y180" s="309"/>
      <c r="Z180" s="307"/>
      <c r="AA180" s="308"/>
      <c r="AB180" s="309"/>
      <c r="AC180" s="307"/>
      <c r="AD180" s="308"/>
      <c r="AE180" s="307"/>
      <c r="AF180" s="310"/>
      <c r="AG180" s="311"/>
      <c r="AH180" s="312"/>
      <c r="AI180" s="311"/>
      <c r="AJ180" s="313"/>
      <c r="AK180" s="313"/>
      <c r="AL180" s="313"/>
      <c r="AM180" s="314"/>
      <c r="AN180" s="315"/>
      <c r="AO180" s="316"/>
      <c r="AP180" s="317"/>
      <c r="AQ180" s="318"/>
      <c r="AR180" s="319"/>
      <c r="AS180" s="319"/>
      <c r="AT180" s="319"/>
      <c r="AU180" s="320"/>
      <c r="AV180" s="270"/>
    </row>
    <row r="181" spans="1:48" ht="13.5" customHeight="1" thickTop="1" thickBot="1" x14ac:dyDescent="0.25">
      <c r="A181" s="147">
        <v>179</v>
      </c>
      <c r="B181" s="292" t="s">
        <v>4133</v>
      </c>
      <c r="C181" s="293">
        <v>43124</v>
      </c>
      <c r="D181" s="293" t="s">
        <v>4134</v>
      </c>
      <c r="E181" s="294" t="s">
        <v>4135</v>
      </c>
      <c r="F181" s="295" t="s">
        <v>66</v>
      </c>
      <c r="G181" s="296" t="s">
        <v>75</v>
      </c>
      <c r="H181" s="297" t="s">
        <v>1989</v>
      </c>
      <c r="I181" s="299">
        <v>42187068</v>
      </c>
      <c r="J181" s="299">
        <v>42187068</v>
      </c>
      <c r="K181" s="300" t="s">
        <v>1990</v>
      </c>
      <c r="L181" s="292" t="s">
        <v>268</v>
      </c>
      <c r="M181" s="302" t="s">
        <v>3931</v>
      </c>
      <c r="N181" s="302" t="s">
        <v>4001</v>
      </c>
      <c r="O181" s="302">
        <v>43300</v>
      </c>
      <c r="P181" s="301">
        <v>180</v>
      </c>
      <c r="Q181" s="303">
        <f t="shared" si="6"/>
        <v>6</v>
      </c>
      <c r="R181" s="305" t="s">
        <v>4136</v>
      </c>
      <c r="S181" s="306"/>
      <c r="T181" s="307"/>
      <c r="U181" s="308"/>
      <c r="V181" s="309"/>
      <c r="W181" s="307"/>
      <c r="X181" s="308"/>
      <c r="Y181" s="309"/>
      <c r="Z181" s="307"/>
      <c r="AA181" s="308"/>
      <c r="AB181" s="309"/>
      <c r="AC181" s="307"/>
      <c r="AD181" s="308"/>
      <c r="AE181" s="307"/>
      <c r="AF181" s="310"/>
      <c r="AG181" s="311"/>
      <c r="AH181" s="312"/>
      <c r="AI181" s="311"/>
      <c r="AJ181" s="313"/>
      <c r="AK181" s="313"/>
      <c r="AL181" s="313"/>
      <c r="AM181" s="314"/>
      <c r="AN181" s="315"/>
      <c r="AO181" s="316"/>
      <c r="AP181" s="317"/>
      <c r="AQ181" s="318"/>
      <c r="AR181" s="319"/>
      <c r="AS181" s="319"/>
      <c r="AT181" s="319"/>
      <c r="AU181" s="320"/>
      <c r="AV181" s="270"/>
    </row>
    <row r="182" spans="1:48" ht="13.5" customHeight="1" thickTop="1" thickBot="1" x14ac:dyDescent="0.25">
      <c r="A182" s="147">
        <v>180</v>
      </c>
      <c r="B182" s="292" t="s">
        <v>3451</v>
      </c>
      <c r="C182" s="293">
        <v>43124</v>
      </c>
      <c r="D182" s="293" t="s">
        <v>4137</v>
      </c>
      <c r="E182" s="294" t="s">
        <v>4138</v>
      </c>
      <c r="F182" s="295" t="s">
        <v>66</v>
      </c>
      <c r="G182" s="296" t="s">
        <v>3486</v>
      </c>
      <c r="H182" s="297" t="s">
        <v>1989</v>
      </c>
      <c r="I182" s="299">
        <v>12000000</v>
      </c>
      <c r="J182" s="299">
        <v>12000000</v>
      </c>
      <c r="K182" s="300" t="s">
        <v>1990</v>
      </c>
      <c r="L182" s="292" t="s">
        <v>2628</v>
      </c>
      <c r="M182" s="302" t="s">
        <v>3931</v>
      </c>
      <c r="N182" s="302" t="s">
        <v>4139</v>
      </c>
      <c r="O182" s="302">
        <v>43243</v>
      </c>
      <c r="P182" s="301">
        <v>120</v>
      </c>
      <c r="Q182" s="303">
        <f t="shared" si="6"/>
        <v>4</v>
      </c>
      <c r="R182" s="305" t="s">
        <v>4140</v>
      </c>
      <c r="S182" s="306"/>
      <c r="T182" s="307"/>
      <c r="U182" s="308"/>
      <c r="V182" s="309"/>
      <c r="W182" s="307"/>
      <c r="X182" s="308"/>
      <c r="Y182" s="309"/>
      <c r="Z182" s="307"/>
      <c r="AA182" s="308"/>
      <c r="AB182" s="309"/>
      <c r="AC182" s="307"/>
      <c r="AD182" s="308"/>
      <c r="AE182" s="307"/>
      <c r="AF182" s="310"/>
      <c r="AG182" s="311"/>
      <c r="AH182" s="312"/>
      <c r="AI182" s="311"/>
      <c r="AJ182" s="313"/>
      <c r="AK182" s="313"/>
      <c r="AL182" s="313"/>
      <c r="AM182" s="314"/>
      <c r="AN182" s="315"/>
      <c r="AO182" s="316"/>
      <c r="AP182" s="317"/>
      <c r="AQ182" s="318"/>
      <c r="AR182" s="319"/>
      <c r="AS182" s="319"/>
      <c r="AT182" s="319"/>
      <c r="AU182" s="320"/>
      <c r="AV182" s="270"/>
    </row>
    <row r="183" spans="1:48" ht="13.5" customHeight="1" thickTop="1" thickBot="1" x14ac:dyDescent="0.25">
      <c r="A183" s="147">
        <v>181</v>
      </c>
      <c r="B183" s="292" t="s">
        <v>3451</v>
      </c>
      <c r="C183" s="293">
        <v>43124</v>
      </c>
      <c r="D183" s="293" t="s">
        <v>4141</v>
      </c>
      <c r="E183" s="294" t="s">
        <v>4142</v>
      </c>
      <c r="F183" s="295" t="s">
        <v>66</v>
      </c>
      <c r="G183" s="296" t="s">
        <v>75</v>
      </c>
      <c r="H183" s="297" t="s">
        <v>1989</v>
      </c>
      <c r="I183" s="299">
        <v>20000000</v>
      </c>
      <c r="J183" s="299">
        <v>20000000</v>
      </c>
      <c r="K183" s="300" t="s">
        <v>1990</v>
      </c>
      <c r="L183" s="292" t="s">
        <v>4143</v>
      </c>
      <c r="M183" s="302" t="s">
        <v>3931</v>
      </c>
      <c r="N183" s="302" t="s">
        <v>4139</v>
      </c>
      <c r="O183" s="302">
        <v>43243</v>
      </c>
      <c r="P183" s="301">
        <v>130</v>
      </c>
      <c r="Q183" s="303">
        <f t="shared" si="6"/>
        <v>4.333333333333333</v>
      </c>
      <c r="R183" s="305" t="s">
        <v>4144</v>
      </c>
      <c r="S183" s="306">
        <v>57</v>
      </c>
      <c r="T183" s="307">
        <v>43242</v>
      </c>
      <c r="U183" s="308">
        <v>43271</v>
      </c>
      <c r="V183" s="309"/>
      <c r="W183" s="307"/>
      <c r="X183" s="308"/>
      <c r="Y183" s="309"/>
      <c r="Z183" s="307"/>
      <c r="AA183" s="308"/>
      <c r="AB183" s="309"/>
      <c r="AC183" s="307"/>
      <c r="AD183" s="308"/>
      <c r="AE183" s="307"/>
      <c r="AF183" s="310"/>
      <c r="AG183" s="311"/>
      <c r="AH183" s="312"/>
      <c r="AI183" s="311"/>
      <c r="AJ183" s="313"/>
      <c r="AK183" s="313"/>
      <c r="AL183" s="313"/>
      <c r="AM183" s="314"/>
      <c r="AN183" s="315"/>
      <c r="AO183" s="316"/>
      <c r="AP183" s="317"/>
      <c r="AQ183" s="318"/>
      <c r="AR183" s="319"/>
      <c r="AS183" s="319"/>
      <c r="AT183" s="319"/>
      <c r="AU183" s="320"/>
      <c r="AV183" s="270"/>
    </row>
    <row r="184" spans="1:48" ht="13.5" customHeight="1" thickTop="1" thickBot="1" x14ac:dyDescent="0.25">
      <c r="A184" s="147">
        <v>182</v>
      </c>
      <c r="B184" s="292" t="s">
        <v>597</v>
      </c>
      <c r="C184" s="293">
        <v>43124</v>
      </c>
      <c r="D184" s="293" t="s">
        <v>4145</v>
      </c>
      <c r="E184" s="294" t="s">
        <v>4146</v>
      </c>
      <c r="F184" s="295" t="s">
        <v>66</v>
      </c>
      <c r="G184" s="296" t="s">
        <v>3486</v>
      </c>
      <c r="H184" s="297" t="s">
        <v>1989</v>
      </c>
      <c r="I184" s="299">
        <v>10000000</v>
      </c>
      <c r="J184" s="299">
        <v>10000000</v>
      </c>
      <c r="K184" s="300" t="s">
        <v>1990</v>
      </c>
      <c r="L184" s="292" t="s">
        <v>4147</v>
      </c>
      <c r="M184" s="302">
        <v>43124</v>
      </c>
      <c r="N184" s="302">
        <v>43274</v>
      </c>
      <c r="O184" s="302">
        <v>43274</v>
      </c>
      <c r="P184" s="301">
        <f t="shared" si="5"/>
        <v>150</v>
      </c>
      <c r="Q184" s="303">
        <f t="shared" si="6"/>
        <v>5</v>
      </c>
      <c r="R184" s="305" t="s">
        <v>4148</v>
      </c>
      <c r="S184" s="306"/>
      <c r="T184" s="307"/>
      <c r="U184" s="308"/>
      <c r="V184" s="309"/>
      <c r="W184" s="307"/>
      <c r="X184" s="308"/>
      <c r="Y184" s="309"/>
      <c r="Z184" s="307"/>
      <c r="AA184" s="308"/>
      <c r="AB184" s="309"/>
      <c r="AC184" s="307"/>
      <c r="AD184" s="308"/>
      <c r="AE184" s="307"/>
      <c r="AF184" s="310"/>
      <c r="AG184" s="311"/>
      <c r="AH184" s="312"/>
      <c r="AI184" s="311"/>
      <c r="AJ184" s="313"/>
      <c r="AK184" s="313"/>
      <c r="AL184" s="313"/>
      <c r="AM184" s="314"/>
      <c r="AN184" s="315"/>
      <c r="AO184" s="316"/>
      <c r="AP184" s="317"/>
      <c r="AQ184" s="318"/>
      <c r="AR184" s="319"/>
      <c r="AS184" s="319"/>
      <c r="AT184" s="319"/>
      <c r="AU184" s="320"/>
      <c r="AV184" s="270"/>
    </row>
    <row r="185" spans="1:48" ht="13.5" customHeight="1" thickTop="1" thickBot="1" x14ac:dyDescent="0.25">
      <c r="A185" s="147">
        <v>183</v>
      </c>
      <c r="B185" s="292" t="s">
        <v>597</v>
      </c>
      <c r="C185" s="293">
        <v>43124</v>
      </c>
      <c r="D185" s="293" t="s">
        <v>4149</v>
      </c>
      <c r="E185" s="294" t="s">
        <v>4150</v>
      </c>
      <c r="F185" s="295" t="s">
        <v>66</v>
      </c>
      <c r="G185" s="296" t="s">
        <v>75</v>
      </c>
      <c r="H185" s="297" t="s">
        <v>1989</v>
      </c>
      <c r="I185" s="299">
        <v>16000000</v>
      </c>
      <c r="J185" s="299">
        <v>16000000</v>
      </c>
      <c r="K185" s="300" t="s">
        <v>1990</v>
      </c>
      <c r="L185" s="292" t="s">
        <v>4151</v>
      </c>
      <c r="M185" s="302">
        <v>43124</v>
      </c>
      <c r="N185" s="302">
        <v>43243</v>
      </c>
      <c r="O185" s="302">
        <v>43243</v>
      </c>
      <c r="P185" s="301">
        <f t="shared" si="5"/>
        <v>119</v>
      </c>
      <c r="Q185" s="303">
        <f t="shared" si="6"/>
        <v>3.9666666666666668</v>
      </c>
      <c r="R185" s="305" t="s">
        <v>4152</v>
      </c>
      <c r="S185" s="306"/>
      <c r="T185" s="307"/>
      <c r="U185" s="308"/>
      <c r="V185" s="309"/>
      <c r="W185" s="307"/>
      <c r="X185" s="308"/>
      <c r="Y185" s="309"/>
      <c r="Z185" s="307"/>
      <c r="AA185" s="308"/>
      <c r="AB185" s="309"/>
      <c r="AC185" s="307"/>
      <c r="AD185" s="308"/>
      <c r="AE185" s="307"/>
      <c r="AF185" s="310"/>
      <c r="AG185" s="311"/>
      <c r="AH185" s="312"/>
      <c r="AI185" s="311"/>
      <c r="AJ185" s="313"/>
      <c r="AK185" s="313"/>
      <c r="AL185" s="313"/>
      <c r="AM185" s="314"/>
      <c r="AN185" s="315"/>
      <c r="AO185" s="316"/>
      <c r="AP185" s="317"/>
      <c r="AQ185" s="318"/>
      <c r="AR185" s="319"/>
      <c r="AS185" s="319"/>
      <c r="AT185" s="319"/>
      <c r="AU185" s="320"/>
      <c r="AV185" s="270"/>
    </row>
    <row r="186" spans="1:48" ht="13.5" customHeight="1" thickTop="1" thickBot="1" x14ac:dyDescent="0.25">
      <c r="A186" s="147">
        <v>184</v>
      </c>
      <c r="B186" s="292" t="s">
        <v>3451</v>
      </c>
      <c r="C186" s="293">
        <v>43124</v>
      </c>
      <c r="D186" s="293" t="s">
        <v>4153</v>
      </c>
      <c r="E186" s="294" t="s">
        <v>4118</v>
      </c>
      <c r="F186" s="295" t="s">
        <v>66</v>
      </c>
      <c r="G186" s="296" t="s">
        <v>75</v>
      </c>
      <c r="H186" s="297" t="s">
        <v>1989</v>
      </c>
      <c r="I186" s="299">
        <v>22500000</v>
      </c>
      <c r="J186" s="299">
        <v>22500000</v>
      </c>
      <c r="K186" s="300" t="s">
        <v>1990</v>
      </c>
      <c r="L186" s="292" t="s">
        <v>4154</v>
      </c>
      <c r="M186" s="302">
        <v>43124</v>
      </c>
      <c r="N186" s="302">
        <v>43243</v>
      </c>
      <c r="O186" s="302">
        <v>43243</v>
      </c>
      <c r="P186" s="301">
        <f t="shared" si="5"/>
        <v>119</v>
      </c>
      <c r="Q186" s="303">
        <f t="shared" si="6"/>
        <v>3.9666666666666668</v>
      </c>
      <c r="R186" s="305" t="s">
        <v>4155</v>
      </c>
      <c r="S186" s="306"/>
      <c r="T186" s="307"/>
      <c r="U186" s="308"/>
      <c r="V186" s="309"/>
      <c r="W186" s="307"/>
      <c r="X186" s="308"/>
      <c r="Y186" s="309"/>
      <c r="Z186" s="307"/>
      <c r="AA186" s="308"/>
      <c r="AB186" s="309"/>
      <c r="AC186" s="307"/>
      <c r="AD186" s="308"/>
      <c r="AE186" s="307"/>
      <c r="AF186" s="310"/>
      <c r="AG186" s="311"/>
      <c r="AH186" s="312"/>
      <c r="AI186" s="311"/>
      <c r="AJ186" s="313"/>
      <c r="AK186" s="313"/>
      <c r="AL186" s="313"/>
      <c r="AM186" s="314"/>
      <c r="AN186" s="315"/>
      <c r="AO186" s="316"/>
      <c r="AP186" s="317"/>
      <c r="AQ186" s="318"/>
      <c r="AR186" s="319"/>
      <c r="AS186" s="319"/>
      <c r="AT186" s="319"/>
      <c r="AU186" s="320"/>
      <c r="AV186" s="270"/>
    </row>
    <row r="187" spans="1:48" ht="13.5" customHeight="1" thickTop="1" thickBot="1" x14ac:dyDescent="0.25">
      <c r="A187" s="147">
        <v>185</v>
      </c>
      <c r="B187" s="292" t="s">
        <v>2139</v>
      </c>
      <c r="C187" s="293">
        <v>43124</v>
      </c>
      <c r="D187" s="293" t="s">
        <v>4156</v>
      </c>
      <c r="E187" s="294" t="s">
        <v>4157</v>
      </c>
      <c r="F187" s="295" t="s">
        <v>66</v>
      </c>
      <c r="G187" s="296" t="s">
        <v>75</v>
      </c>
      <c r="H187" s="297" t="s">
        <v>1989</v>
      </c>
      <c r="I187" s="299" t="s">
        <v>4158</v>
      </c>
      <c r="J187" s="299" t="s">
        <v>4158</v>
      </c>
      <c r="K187" s="300" t="s">
        <v>1990</v>
      </c>
      <c r="L187" s="292" t="s">
        <v>2338</v>
      </c>
      <c r="M187" s="302">
        <v>43124</v>
      </c>
      <c r="N187" s="302">
        <v>43213</v>
      </c>
      <c r="O187" s="302">
        <v>43213</v>
      </c>
      <c r="P187" s="301">
        <f t="shared" si="5"/>
        <v>89</v>
      </c>
      <c r="Q187" s="303">
        <f t="shared" si="6"/>
        <v>2.9666666666666668</v>
      </c>
      <c r="R187" s="305" t="s">
        <v>4159</v>
      </c>
      <c r="S187" s="306"/>
      <c r="T187" s="307"/>
      <c r="U187" s="308"/>
      <c r="V187" s="309"/>
      <c r="W187" s="307"/>
      <c r="X187" s="308"/>
      <c r="Y187" s="309"/>
      <c r="Z187" s="307"/>
      <c r="AA187" s="308"/>
      <c r="AB187" s="309"/>
      <c r="AC187" s="307"/>
      <c r="AD187" s="308"/>
      <c r="AE187" s="307"/>
      <c r="AF187" s="310"/>
      <c r="AG187" s="311"/>
      <c r="AH187" s="312"/>
      <c r="AI187" s="311"/>
      <c r="AJ187" s="313"/>
      <c r="AK187" s="313"/>
      <c r="AL187" s="313"/>
      <c r="AM187" s="314"/>
      <c r="AN187" s="315"/>
      <c r="AO187" s="316"/>
      <c r="AP187" s="317"/>
      <c r="AQ187" s="318"/>
      <c r="AR187" s="319"/>
      <c r="AS187" s="319"/>
      <c r="AT187" s="319"/>
      <c r="AU187" s="320"/>
      <c r="AV187" s="270"/>
    </row>
    <row r="188" spans="1:48" ht="13.5" customHeight="1" thickTop="1" thickBot="1" x14ac:dyDescent="0.25">
      <c r="A188" s="147">
        <v>186</v>
      </c>
      <c r="B188" s="292" t="s">
        <v>3451</v>
      </c>
      <c r="C188" s="293">
        <v>43124</v>
      </c>
      <c r="D188" s="293" t="s">
        <v>4160</v>
      </c>
      <c r="E188" s="294" t="s">
        <v>3885</v>
      </c>
      <c r="F188" s="295" t="s">
        <v>66</v>
      </c>
      <c r="G188" s="296" t="s">
        <v>75</v>
      </c>
      <c r="H188" s="297" t="s">
        <v>1989</v>
      </c>
      <c r="I188" s="299">
        <v>22500000</v>
      </c>
      <c r="J188" s="299">
        <v>22500000</v>
      </c>
      <c r="K188" s="300" t="s">
        <v>1990</v>
      </c>
      <c r="L188" s="292" t="s">
        <v>4161</v>
      </c>
      <c r="M188" s="302">
        <v>43124</v>
      </c>
      <c r="N188" s="302">
        <v>43243</v>
      </c>
      <c r="O188" s="302">
        <v>43243</v>
      </c>
      <c r="P188" s="301">
        <f t="shared" si="5"/>
        <v>119</v>
      </c>
      <c r="Q188" s="303">
        <f t="shared" si="6"/>
        <v>3.9666666666666668</v>
      </c>
      <c r="R188" s="305" t="s">
        <v>4162</v>
      </c>
      <c r="S188" s="306"/>
      <c r="T188" s="307"/>
      <c r="U188" s="308"/>
      <c r="V188" s="309"/>
      <c r="W188" s="307"/>
      <c r="X188" s="308"/>
      <c r="Y188" s="309"/>
      <c r="Z188" s="307"/>
      <c r="AA188" s="308"/>
      <c r="AB188" s="309"/>
      <c r="AC188" s="307"/>
      <c r="AD188" s="308"/>
      <c r="AE188" s="307"/>
      <c r="AF188" s="310"/>
      <c r="AG188" s="311"/>
      <c r="AH188" s="312"/>
      <c r="AI188" s="311"/>
      <c r="AJ188" s="313"/>
      <c r="AK188" s="313"/>
      <c r="AL188" s="313"/>
      <c r="AM188" s="314"/>
      <c r="AN188" s="315"/>
      <c r="AO188" s="316"/>
      <c r="AP188" s="317"/>
      <c r="AQ188" s="318"/>
      <c r="AR188" s="319"/>
      <c r="AS188" s="319"/>
      <c r="AT188" s="319"/>
      <c r="AU188" s="320"/>
      <c r="AV188" s="270"/>
    </row>
    <row r="189" spans="1:48" ht="13.5" customHeight="1" thickTop="1" thickBot="1" x14ac:dyDescent="0.25">
      <c r="A189" s="147">
        <v>187</v>
      </c>
      <c r="B189" s="292" t="s">
        <v>3451</v>
      </c>
      <c r="C189" s="293">
        <v>43124</v>
      </c>
      <c r="D189" s="293" t="s">
        <v>4163</v>
      </c>
      <c r="E189" s="294" t="s">
        <v>4164</v>
      </c>
      <c r="F189" s="295" t="s">
        <v>66</v>
      </c>
      <c r="G189" s="296" t="s">
        <v>75</v>
      </c>
      <c r="H189" s="297" t="s">
        <v>1989</v>
      </c>
      <c r="I189" s="299">
        <v>23840000</v>
      </c>
      <c r="J189" s="299">
        <v>23840000</v>
      </c>
      <c r="K189" s="300" t="s">
        <v>1990</v>
      </c>
      <c r="L189" s="292" t="s">
        <v>3421</v>
      </c>
      <c r="M189" s="302">
        <v>43124</v>
      </c>
      <c r="N189" s="302">
        <v>43244</v>
      </c>
      <c r="O189" s="302">
        <f>U189</f>
        <v>43269</v>
      </c>
      <c r="P189" s="301">
        <f t="shared" si="5"/>
        <v>145</v>
      </c>
      <c r="Q189" s="303">
        <f t="shared" si="6"/>
        <v>4.833333333333333</v>
      </c>
      <c r="R189" s="305" t="s">
        <v>4165</v>
      </c>
      <c r="S189" s="306">
        <v>25</v>
      </c>
      <c r="T189" s="307">
        <v>43243</v>
      </c>
      <c r="U189" s="308">
        <v>43269</v>
      </c>
      <c r="V189" s="309"/>
      <c r="W189" s="307"/>
      <c r="X189" s="308"/>
      <c r="Y189" s="309"/>
      <c r="Z189" s="307"/>
      <c r="AA189" s="308"/>
      <c r="AB189" s="309"/>
      <c r="AC189" s="307"/>
      <c r="AD189" s="308"/>
      <c r="AE189" s="307">
        <v>43123</v>
      </c>
      <c r="AF189" s="310">
        <v>5165333</v>
      </c>
      <c r="AG189" s="311"/>
      <c r="AH189" s="312"/>
      <c r="AI189" s="311"/>
      <c r="AJ189" s="313"/>
      <c r="AK189" s="313"/>
      <c r="AL189" s="313"/>
      <c r="AM189" s="314"/>
      <c r="AN189" s="315"/>
      <c r="AO189" s="316"/>
      <c r="AP189" s="317"/>
      <c r="AQ189" s="318"/>
      <c r="AR189" s="319" t="s">
        <v>49</v>
      </c>
      <c r="AS189" s="319">
        <v>42926</v>
      </c>
      <c r="AT189" s="319">
        <v>42926</v>
      </c>
      <c r="AU189" s="320" t="s">
        <v>2073</v>
      </c>
      <c r="AV189" s="270"/>
    </row>
    <row r="190" spans="1:48" ht="13.5" customHeight="1" thickTop="1" thickBot="1" x14ac:dyDescent="0.25">
      <c r="A190" s="147">
        <v>188</v>
      </c>
      <c r="B190" s="292" t="s">
        <v>146</v>
      </c>
      <c r="C190" s="293">
        <v>43124</v>
      </c>
      <c r="D190" s="293" t="s">
        <v>4166</v>
      </c>
      <c r="E190" s="294" t="s">
        <v>4167</v>
      </c>
      <c r="F190" s="295" t="s">
        <v>66</v>
      </c>
      <c r="G190" s="296" t="s">
        <v>3486</v>
      </c>
      <c r="H190" s="297" t="s">
        <v>1989</v>
      </c>
      <c r="I190" s="299">
        <v>18000000</v>
      </c>
      <c r="J190" s="299">
        <v>18000000</v>
      </c>
      <c r="K190" s="300" t="s">
        <v>1990</v>
      </c>
      <c r="L190" s="292" t="s">
        <v>4168</v>
      </c>
      <c r="M190" s="302">
        <v>43124</v>
      </c>
      <c r="N190" s="302">
        <v>43303</v>
      </c>
      <c r="O190" s="302">
        <v>43303</v>
      </c>
      <c r="P190" s="301">
        <f t="shared" si="5"/>
        <v>179</v>
      </c>
      <c r="Q190" s="303">
        <f t="shared" si="6"/>
        <v>5.9666666666666668</v>
      </c>
      <c r="R190" s="305" t="s">
        <v>4169</v>
      </c>
      <c r="S190" s="306"/>
      <c r="T190" s="307"/>
      <c r="U190" s="308"/>
      <c r="V190" s="309"/>
      <c r="W190" s="307"/>
      <c r="X190" s="308"/>
      <c r="Y190" s="309"/>
      <c r="Z190" s="307"/>
      <c r="AA190" s="308"/>
      <c r="AB190" s="309"/>
      <c r="AC190" s="307"/>
      <c r="AD190" s="308"/>
      <c r="AE190" s="307"/>
      <c r="AF190" s="310"/>
      <c r="AG190" s="311"/>
      <c r="AH190" s="312"/>
      <c r="AI190" s="311"/>
      <c r="AJ190" s="313"/>
      <c r="AK190" s="313"/>
      <c r="AL190" s="313"/>
      <c r="AM190" s="314"/>
      <c r="AN190" s="315"/>
      <c r="AO190" s="316"/>
      <c r="AP190" s="317"/>
      <c r="AQ190" s="318"/>
      <c r="AR190" s="319"/>
      <c r="AS190" s="319"/>
      <c r="AT190" s="319"/>
      <c r="AU190" s="320"/>
      <c r="AV190" s="270"/>
    </row>
    <row r="191" spans="1:48" ht="13.5" customHeight="1" thickTop="1" thickBot="1" x14ac:dyDescent="0.25">
      <c r="A191" s="147">
        <v>189</v>
      </c>
      <c r="B191" s="292" t="s">
        <v>3451</v>
      </c>
      <c r="C191" s="293">
        <v>43124</v>
      </c>
      <c r="D191" s="293" t="s">
        <v>4170</v>
      </c>
      <c r="E191" s="294" t="s">
        <v>418</v>
      </c>
      <c r="F191" s="295" t="s">
        <v>66</v>
      </c>
      <c r="G191" s="296" t="s">
        <v>3486</v>
      </c>
      <c r="H191" s="297" t="s">
        <v>1989</v>
      </c>
      <c r="I191" s="299">
        <v>9000000</v>
      </c>
      <c r="J191" s="299">
        <v>9000000</v>
      </c>
      <c r="K191" s="300" t="s">
        <v>1990</v>
      </c>
      <c r="L191" s="292" t="s">
        <v>3060</v>
      </c>
      <c r="M191" s="302">
        <v>43124</v>
      </c>
      <c r="N191" s="302">
        <v>43259</v>
      </c>
      <c r="O191" s="302">
        <v>43259</v>
      </c>
      <c r="P191" s="301">
        <f t="shared" si="5"/>
        <v>135</v>
      </c>
      <c r="Q191" s="303">
        <f t="shared" si="6"/>
        <v>4.5</v>
      </c>
      <c r="R191" s="305" t="s">
        <v>4171</v>
      </c>
      <c r="S191" s="306"/>
      <c r="T191" s="307"/>
      <c r="U191" s="308"/>
      <c r="V191" s="309"/>
      <c r="W191" s="307"/>
      <c r="X191" s="308"/>
      <c r="Y191" s="309"/>
      <c r="Z191" s="307"/>
      <c r="AA191" s="308"/>
      <c r="AB191" s="309"/>
      <c r="AC191" s="307"/>
      <c r="AD191" s="308"/>
      <c r="AE191" s="307"/>
      <c r="AF191" s="310"/>
      <c r="AG191" s="311"/>
      <c r="AH191" s="312"/>
      <c r="AI191" s="311"/>
      <c r="AJ191" s="313"/>
      <c r="AK191" s="313"/>
      <c r="AL191" s="313"/>
      <c r="AM191" s="314"/>
      <c r="AN191" s="315"/>
      <c r="AO191" s="316"/>
      <c r="AP191" s="317"/>
      <c r="AQ191" s="318"/>
      <c r="AR191" s="319"/>
      <c r="AS191" s="319"/>
      <c r="AT191" s="319"/>
      <c r="AU191" s="320"/>
      <c r="AV191" s="270"/>
    </row>
    <row r="192" spans="1:48" ht="13.5" customHeight="1" thickTop="1" thickBot="1" x14ac:dyDescent="0.25">
      <c r="A192" s="147">
        <v>190</v>
      </c>
      <c r="B192" s="292" t="s">
        <v>2160</v>
      </c>
      <c r="C192" s="293">
        <v>43124</v>
      </c>
      <c r="D192" s="293" t="s">
        <v>4172</v>
      </c>
      <c r="E192" s="294" t="s">
        <v>4173</v>
      </c>
      <c r="F192" s="295" t="s">
        <v>66</v>
      </c>
      <c r="G192" s="296" t="s">
        <v>75</v>
      </c>
      <c r="H192" s="297" t="s">
        <v>1989</v>
      </c>
      <c r="I192" s="299">
        <v>31500000</v>
      </c>
      <c r="J192" s="299">
        <v>31500000</v>
      </c>
      <c r="K192" s="300" t="s">
        <v>1990</v>
      </c>
      <c r="L192" s="292" t="s">
        <v>4174</v>
      </c>
      <c r="M192" s="302">
        <v>43124</v>
      </c>
      <c r="N192" s="302">
        <v>43274</v>
      </c>
      <c r="O192" s="302">
        <v>43274</v>
      </c>
      <c r="P192" s="301">
        <f t="shared" si="5"/>
        <v>150</v>
      </c>
      <c r="Q192" s="303">
        <f t="shared" si="6"/>
        <v>5</v>
      </c>
      <c r="R192" s="305" t="s">
        <v>4175</v>
      </c>
      <c r="S192" s="306"/>
      <c r="T192" s="307"/>
      <c r="U192" s="308"/>
      <c r="V192" s="309"/>
      <c r="W192" s="307"/>
      <c r="X192" s="308"/>
      <c r="Y192" s="309"/>
      <c r="Z192" s="307"/>
      <c r="AA192" s="308"/>
      <c r="AB192" s="309"/>
      <c r="AC192" s="307"/>
      <c r="AD192" s="308"/>
      <c r="AE192" s="307"/>
      <c r="AF192" s="310"/>
      <c r="AG192" s="311"/>
      <c r="AH192" s="312"/>
      <c r="AI192" s="311"/>
      <c r="AJ192" s="313"/>
      <c r="AK192" s="313"/>
      <c r="AL192" s="313"/>
      <c r="AM192" s="314"/>
      <c r="AN192" s="315"/>
      <c r="AO192" s="316"/>
      <c r="AP192" s="317"/>
      <c r="AQ192" s="318"/>
      <c r="AR192" s="319"/>
      <c r="AS192" s="319"/>
      <c r="AT192" s="319"/>
      <c r="AU192" s="320"/>
      <c r="AV192" s="270"/>
    </row>
    <row r="193" spans="1:48" ht="13.5" customHeight="1" thickTop="1" thickBot="1" x14ac:dyDescent="0.25">
      <c r="A193" s="147">
        <v>191</v>
      </c>
      <c r="B193" s="292" t="s">
        <v>2108</v>
      </c>
      <c r="C193" s="293">
        <v>43124</v>
      </c>
      <c r="D193" s="293" t="s">
        <v>4176</v>
      </c>
      <c r="E193" s="294" t="s">
        <v>4177</v>
      </c>
      <c r="F193" s="295" t="s">
        <v>66</v>
      </c>
      <c r="G193" s="296" t="s">
        <v>75</v>
      </c>
      <c r="H193" s="297" t="s">
        <v>1989</v>
      </c>
      <c r="I193" s="299">
        <v>37499616</v>
      </c>
      <c r="J193" s="299">
        <v>37499616</v>
      </c>
      <c r="K193" s="300" t="s">
        <v>1990</v>
      </c>
      <c r="L193" s="292" t="s">
        <v>4178</v>
      </c>
      <c r="M193" s="302" t="s">
        <v>3931</v>
      </c>
      <c r="N193" s="302" t="s">
        <v>4001</v>
      </c>
      <c r="O193" s="302">
        <v>43300</v>
      </c>
      <c r="P193" s="301">
        <v>180</v>
      </c>
      <c r="Q193" s="303">
        <f t="shared" si="6"/>
        <v>6</v>
      </c>
      <c r="R193" s="305" t="s">
        <v>4179</v>
      </c>
      <c r="S193" s="306"/>
      <c r="T193" s="307"/>
      <c r="U193" s="308"/>
      <c r="V193" s="309"/>
      <c r="W193" s="307"/>
      <c r="X193" s="308"/>
      <c r="Y193" s="309"/>
      <c r="Z193" s="307"/>
      <c r="AA193" s="308"/>
      <c r="AB193" s="309"/>
      <c r="AC193" s="307"/>
      <c r="AD193" s="308"/>
      <c r="AE193" s="307"/>
      <c r="AF193" s="310"/>
      <c r="AG193" s="311"/>
      <c r="AH193" s="312"/>
      <c r="AI193" s="311"/>
      <c r="AJ193" s="313"/>
      <c r="AK193" s="313"/>
      <c r="AL193" s="313"/>
      <c r="AM193" s="314"/>
      <c r="AN193" s="315"/>
      <c r="AO193" s="316"/>
      <c r="AP193" s="317"/>
      <c r="AQ193" s="318"/>
      <c r="AR193" s="319"/>
      <c r="AS193" s="319"/>
      <c r="AT193" s="319"/>
      <c r="AU193" s="320"/>
      <c r="AV193" s="270"/>
    </row>
    <row r="194" spans="1:48" ht="13.5" customHeight="1" thickTop="1" thickBot="1" x14ac:dyDescent="0.25">
      <c r="A194" s="147">
        <v>192</v>
      </c>
      <c r="B194" s="292" t="s">
        <v>3888</v>
      </c>
      <c r="C194" s="293">
        <v>43124</v>
      </c>
      <c r="D194" s="293" t="s">
        <v>4180</v>
      </c>
      <c r="E194" s="294" t="s">
        <v>4181</v>
      </c>
      <c r="F194" s="295" t="s">
        <v>66</v>
      </c>
      <c r="G194" s="296" t="s">
        <v>75</v>
      </c>
      <c r="H194" s="297" t="s">
        <v>1989</v>
      </c>
      <c r="I194" s="299">
        <v>30000000</v>
      </c>
      <c r="J194" s="299">
        <v>30000000</v>
      </c>
      <c r="K194" s="300" t="s">
        <v>1990</v>
      </c>
      <c r="L194" s="292" t="s">
        <v>4182</v>
      </c>
      <c r="M194" s="302">
        <v>43124</v>
      </c>
      <c r="N194" s="302">
        <v>43274</v>
      </c>
      <c r="O194" s="302">
        <v>43274</v>
      </c>
      <c r="P194" s="301">
        <f t="shared" si="5"/>
        <v>150</v>
      </c>
      <c r="Q194" s="303">
        <f t="shared" si="6"/>
        <v>5</v>
      </c>
      <c r="R194" s="305" t="s">
        <v>4183</v>
      </c>
      <c r="S194" s="306"/>
      <c r="T194" s="307"/>
      <c r="U194" s="308"/>
      <c r="V194" s="309"/>
      <c r="W194" s="307"/>
      <c r="X194" s="308"/>
      <c r="Y194" s="309"/>
      <c r="Z194" s="307"/>
      <c r="AA194" s="308"/>
      <c r="AB194" s="309"/>
      <c r="AC194" s="307"/>
      <c r="AD194" s="308"/>
      <c r="AE194" s="307"/>
      <c r="AF194" s="310"/>
      <c r="AG194" s="311"/>
      <c r="AH194" s="312"/>
      <c r="AI194" s="311"/>
      <c r="AJ194" s="313"/>
      <c r="AK194" s="313"/>
      <c r="AL194" s="313"/>
      <c r="AM194" s="314"/>
      <c r="AN194" s="315"/>
      <c r="AO194" s="316"/>
      <c r="AP194" s="317"/>
      <c r="AQ194" s="318"/>
      <c r="AR194" s="319"/>
      <c r="AS194" s="319"/>
      <c r="AT194" s="319"/>
      <c r="AU194" s="320"/>
      <c r="AV194" s="270"/>
    </row>
    <row r="195" spans="1:48" ht="13.5" customHeight="1" thickTop="1" thickBot="1" x14ac:dyDescent="0.25">
      <c r="A195" s="147">
        <v>193</v>
      </c>
      <c r="B195" s="292" t="s">
        <v>2160</v>
      </c>
      <c r="C195" s="293">
        <v>43124</v>
      </c>
      <c r="D195" s="293" t="s">
        <v>4184</v>
      </c>
      <c r="E195" s="294" t="s">
        <v>4185</v>
      </c>
      <c r="F195" s="295" t="s">
        <v>66</v>
      </c>
      <c r="G195" s="296" t="s">
        <v>3486</v>
      </c>
      <c r="H195" s="297" t="s">
        <v>1989</v>
      </c>
      <c r="I195" s="299">
        <v>21200000</v>
      </c>
      <c r="J195" s="299">
        <v>21200000</v>
      </c>
      <c r="K195" s="300" t="s">
        <v>1990</v>
      </c>
      <c r="L195" s="292" t="s">
        <v>4186</v>
      </c>
      <c r="M195" s="302" t="s">
        <v>3931</v>
      </c>
      <c r="N195" s="302" t="s">
        <v>4139</v>
      </c>
      <c r="O195" s="302">
        <v>43243</v>
      </c>
      <c r="P195" s="301">
        <v>120</v>
      </c>
      <c r="Q195" s="303">
        <v>4</v>
      </c>
      <c r="R195" s="305" t="s">
        <v>4187</v>
      </c>
      <c r="S195" s="306"/>
      <c r="T195" s="307"/>
      <c r="U195" s="308"/>
      <c r="V195" s="309"/>
      <c r="W195" s="307"/>
      <c r="X195" s="308"/>
      <c r="Y195" s="309"/>
      <c r="Z195" s="307"/>
      <c r="AA195" s="308"/>
      <c r="AB195" s="309"/>
      <c r="AC195" s="307"/>
      <c r="AD195" s="308"/>
      <c r="AE195" s="307"/>
      <c r="AF195" s="310"/>
      <c r="AG195" s="311"/>
      <c r="AH195" s="312"/>
      <c r="AI195" s="311"/>
      <c r="AJ195" s="313"/>
      <c r="AK195" s="313"/>
      <c r="AL195" s="313"/>
      <c r="AM195" s="314"/>
      <c r="AN195" s="315"/>
      <c r="AO195" s="316"/>
      <c r="AP195" s="317"/>
      <c r="AQ195" s="318"/>
      <c r="AR195" s="319"/>
      <c r="AS195" s="319"/>
      <c r="AT195" s="319"/>
      <c r="AU195" s="320"/>
      <c r="AV195" s="270"/>
    </row>
    <row r="196" spans="1:48" ht="13.5" customHeight="1" thickTop="1" thickBot="1" x14ac:dyDescent="0.25">
      <c r="A196" s="147">
        <v>194</v>
      </c>
      <c r="B196" s="292" t="s">
        <v>3451</v>
      </c>
      <c r="C196" s="293">
        <v>43124</v>
      </c>
      <c r="D196" s="293" t="s">
        <v>4188</v>
      </c>
      <c r="E196" s="294" t="s">
        <v>4189</v>
      </c>
      <c r="F196" s="295" t="s">
        <v>66</v>
      </c>
      <c r="G196" s="296" t="s">
        <v>75</v>
      </c>
      <c r="H196" s="297" t="s">
        <v>1989</v>
      </c>
      <c r="I196" s="299">
        <v>24000000</v>
      </c>
      <c r="J196" s="299">
        <v>24000000</v>
      </c>
      <c r="K196" s="300" t="s">
        <v>1990</v>
      </c>
      <c r="L196" s="292" t="s">
        <v>4190</v>
      </c>
      <c r="M196" s="302">
        <v>43124</v>
      </c>
      <c r="N196" s="302">
        <v>43243</v>
      </c>
      <c r="O196" s="302">
        <v>43243</v>
      </c>
      <c r="P196" s="301">
        <f t="shared" ref="P196:P259" si="7">O196-M196</f>
        <v>119</v>
      </c>
      <c r="Q196" s="303">
        <v>4</v>
      </c>
      <c r="R196" s="305" t="s">
        <v>4191</v>
      </c>
      <c r="S196" s="306"/>
      <c r="T196" s="307"/>
      <c r="U196" s="308"/>
      <c r="V196" s="309"/>
      <c r="W196" s="307"/>
      <c r="X196" s="308"/>
      <c r="Y196" s="309"/>
      <c r="Z196" s="307"/>
      <c r="AA196" s="308"/>
      <c r="AB196" s="309"/>
      <c r="AC196" s="307"/>
      <c r="AD196" s="308"/>
      <c r="AE196" s="307"/>
      <c r="AF196" s="310"/>
      <c r="AG196" s="311"/>
      <c r="AH196" s="312"/>
      <c r="AI196" s="311"/>
      <c r="AJ196" s="313"/>
      <c r="AK196" s="313"/>
      <c r="AL196" s="313"/>
      <c r="AM196" s="314"/>
      <c r="AN196" s="315"/>
      <c r="AO196" s="316"/>
      <c r="AP196" s="317"/>
      <c r="AQ196" s="318"/>
      <c r="AR196" s="319"/>
      <c r="AS196" s="319"/>
      <c r="AT196" s="319"/>
      <c r="AU196" s="320"/>
      <c r="AV196" s="270"/>
    </row>
    <row r="197" spans="1:48" ht="13.5" customHeight="1" thickTop="1" thickBot="1" x14ac:dyDescent="0.25">
      <c r="A197" s="147">
        <v>195</v>
      </c>
      <c r="B197" s="292" t="s">
        <v>2160</v>
      </c>
      <c r="C197" s="293">
        <v>43124</v>
      </c>
      <c r="D197" s="293" t="s">
        <v>4192</v>
      </c>
      <c r="E197" s="294" t="s">
        <v>4193</v>
      </c>
      <c r="F197" s="295" t="s">
        <v>66</v>
      </c>
      <c r="G197" s="296" t="s">
        <v>75</v>
      </c>
      <c r="H197" s="297" t="s">
        <v>1989</v>
      </c>
      <c r="I197" s="299">
        <v>22500000</v>
      </c>
      <c r="J197" s="299">
        <v>22500000</v>
      </c>
      <c r="K197" s="300" t="s">
        <v>1990</v>
      </c>
      <c r="L197" s="292" t="s">
        <v>3053</v>
      </c>
      <c r="M197" s="302" t="s">
        <v>3931</v>
      </c>
      <c r="N197" s="302" t="s">
        <v>4107</v>
      </c>
      <c r="O197" s="302">
        <v>43274</v>
      </c>
      <c r="P197" s="301">
        <v>150</v>
      </c>
      <c r="Q197" s="303">
        <f t="shared" ref="Q197:Q260" si="8">+P197/30</f>
        <v>5</v>
      </c>
      <c r="R197" s="305" t="s">
        <v>4195</v>
      </c>
      <c r="S197" s="306"/>
      <c r="T197" s="307"/>
      <c r="U197" s="308"/>
      <c r="V197" s="309"/>
      <c r="W197" s="307"/>
      <c r="X197" s="308"/>
      <c r="Y197" s="309"/>
      <c r="Z197" s="307"/>
      <c r="AA197" s="308"/>
      <c r="AB197" s="309"/>
      <c r="AC197" s="307"/>
      <c r="AD197" s="308"/>
      <c r="AE197" s="307"/>
      <c r="AF197" s="310"/>
      <c r="AG197" s="311"/>
      <c r="AH197" s="312"/>
      <c r="AI197" s="311"/>
      <c r="AJ197" s="313"/>
      <c r="AK197" s="313"/>
      <c r="AL197" s="313"/>
      <c r="AM197" s="314"/>
      <c r="AN197" s="315"/>
      <c r="AO197" s="316"/>
      <c r="AP197" s="317"/>
      <c r="AQ197" s="318"/>
      <c r="AR197" s="319"/>
      <c r="AS197" s="319"/>
      <c r="AT197" s="319"/>
      <c r="AU197" s="320"/>
      <c r="AV197" s="270"/>
    </row>
    <row r="198" spans="1:48" ht="13.5" customHeight="1" thickTop="1" thickBot="1" x14ac:dyDescent="0.25">
      <c r="A198" s="147">
        <v>196</v>
      </c>
      <c r="B198" s="292" t="s">
        <v>597</v>
      </c>
      <c r="C198" s="293">
        <v>43124</v>
      </c>
      <c r="D198" s="293" t="s">
        <v>4196</v>
      </c>
      <c r="E198" s="294" t="s">
        <v>4197</v>
      </c>
      <c r="F198" s="295" t="s">
        <v>66</v>
      </c>
      <c r="G198" s="296" t="s">
        <v>75</v>
      </c>
      <c r="H198" s="297" t="s">
        <v>1989</v>
      </c>
      <c r="I198" s="299">
        <v>25843458</v>
      </c>
      <c r="J198" s="299">
        <v>25843458</v>
      </c>
      <c r="K198" s="300" t="s">
        <v>1990</v>
      </c>
      <c r="L198" s="292" t="s">
        <v>4198</v>
      </c>
      <c r="M198" s="302">
        <v>43124</v>
      </c>
      <c r="N198" s="302">
        <v>43304</v>
      </c>
      <c r="O198" s="302">
        <v>43304</v>
      </c>
      <c r="P198" s="301">
        <f t="shared" si="7"/>
        <v>180</v>
      </c>
      <c r="Q198" s="303">
        <f t="shared" si="8"/>
        <v>6</v>
      </c>
      <c r="R198" s="305" t="s">
        <v>4199</v>
      </c>
      <c r="S198" s="306"/>
      <c r="T198" s="307"/>
      <c r="U198" s="308"/>
      <c r="V198" s="309"/>
      <c r="W198" s="307"/>
      <c r="X198" s="308"/>
      <c r="Y198" s="309"/>
      <c r="Z198" s="307"/>
      <c r="AA198" s="308"/>
      <c r="AB198" s="309"/>
      <c r="AC198" s="307"/>
      <c r="AD198" s="308"/>
      <c r="AE198" s="307"/>
      <c r="AF198" s="310"/>
      <c r="AG198" s="311"/>
      <c r="AH198" s="312"/>
      <c r="AI198" s="311"/>
      <c r="AJ198" s="313"/>
      <c r="AK198" s="313"/>
      <c r="AL198" s="313"/>
      <c r="AM198" s="314"/>
      <c r="AN198" s="315"/>
      <c r="AO198" s="316"/>
      <c r="AP198" s="317"/>
      <c r="AQ198" s="318"/>
      <c r="AR198" s="319"/>
      <c r="AS198" s="319"/>
      <c r="AT198" s="319"/>
      <c r="AU198" s="320"/>
      <c r="AV198" s="270"/>
    </row>
    <row r="199" spans="1:48" ht="13.5" customHeight="1" thickTop="1" thickBot="1" x14ac:dyDescent="0.25">
      <c r="A199" s="147">
        <v>197</v>
      </c>
      <c r="B199" s="292" t="s">
        <v>597</v>
      </c>
      <c r="C199" s="293">
        <v>43124</v>
      </c>
      <c r="D199" s="293" t="s">
        <v>4200</v>
      </c>
      <c r="E199" s="294" t="s">
        <v>4201</v>
      </c>
      <c r="F199" s="295" t="s">
        <v>66</v>
      </c>
      <c r="G199" s="296" t="s">
        <v>75</v>
      </c>
      <c r="H199" s="297" t="s">
        <v>1989</v>
      </c>
      <c r="I199" s="299">
        <v>24000000</v>
      </c>
      <c r="J199" s="299">
        <v>24000000</v>
      </c>
      <c r="K199" s="300" t="s">
        <v>1990</v>
      </c>
      <c r="L199" s="292" t="s">
        <v>4202</v>
      </c>
      <c r="M199" s="302">
        <v>43124</v>
      </c>
      <c r="N199" s="302">
        <v>43304</v>
      </c>
      <c r="O199" s="302">
        <v>43304</v>
      </c>
      <c r="P199" s="301">
        <f t="shared" si="7"/>
        <v>180</v>
      </c>
      <c r="Q199" s="303">
        <f t="shared" si="8"/>
        <v>6</v>
      </c>
      <c r="R199" s="305" t="s">
        <v>4203</v>
      </c>
      <c r="S199" s="306"/>
      <c r="T199" s="307"/>
      <c r="U199" s="308"/>
      <c r="V199" s="309"/>
      <c r="W199" s="307"/>
      <c r="X199" s="308"/>
      <c r="Y199" s="309"/>
      <c r="Z199" s="307"/>
      <c r="AA199" s="308"/>
      <c r="AB199" s="309"/>
      <c r="AC199" s="307"/>
      <c r="AD199" s="308"/>
      <c r="AE199" s="307"/>
      <c r="AF199" s="310"/>
      <c r="AG199" s="311"/>
      <c r="AH199" s="312"/>
      <c r="AI199" s="311"/>
      <c r="AJ199" s="313"/>
      <c r="AK199" s="313"/>
      <c r="AL199" s="313"/>
      <c r="AM199" s="314"/>
      <c r="AN199" s="315"/>
      <c r="AO199" s="316"/>
      <c r="AP199" s="317"/>
      <c r="AQ199" s="318"/>
      <c r="AR199" s="319"/>
      <c r="AS199" s="319"/>
      <c r="AT199" s="319"/>
      <c r="AU199" s="320"/>
      <c r="AV199" s="270"/>
    </row>
    <row r="200" spans="1:48" ht="13.5" customHeight="1" thickTop="1" thickBot="1" x14ac:dyDescent="0.25">
      <c r="A200" s="147">
        <v>198</v>
      </c>
      <c r="B200" s="292" t="s">
        <v>2160</v>
      </c>
      <c r="C200" s="293">
        <v>43124</v>
      </c>
      <c r="D200" s="293" t="s">
        <v>4204</v>
      </c>
      <c r="E200" s="294" t="s">
        <v>4205</v>
      </c>
      <c r="F200" s="295" t="s">
        <v>66</v>
      </c>
      <c r="G200" s="296" t="s">
        <v>75</v>
      </c>
      <c r="H200" s="297" t="s">
        <v>1989</v>
      </c>
      <c r="I200" s="299">
        <v>20000000</v>
      </c>
      <c r="J200" s="299">
        <v>20000000</v>
      </c>
      <c r="K200" s="300" t="s">
        <v>1990</v>
      </c>
      <c r="L200" s="292" t="s">
        <v>2365</v>
      </c>
      <c r="M200" s="302">
        <v>43124</v>
      </c>
      <c r="N200" s="302">
        <v>43244</v>
      </c>
      <c r="O200" s="302">
        <v>43244</v>
      </c>
      <c r="P200" s="301">
        <f t="shared" si="7"/>
        <v>120</v>
      </c>
      <c r="Q200" s="303">
        <f t="shared" si="8"/>
        <v>4</v>
      </c>
      <c r="R200" s="305" t="s">
        <v>4206</v>
      </c>
      <c r="S200" s="306"/>
      <c r="T200" s="307"/>
      <c r="U200" s="308"/>
      <c r="V200" s="309"/>
      <c r="W200" s="307"/>
      <c r="X200" s="308"/>
      <c r="Y200" s="309"/>
      <c r="Z200" s="307"/>
      <c r="AA200" s="308"/>
      <c r="AB200" s="309"/>
      <c r="AC200" s="307"/>
      <c r="AD200" s="308"/>
      <c r="AE200" s="307"/>
      <c r="AF200" s="310"/>
      <c r="AG200" s="311"/>
      <c r="AH200" s="312"/>
      <c r="AI200" s="311"/>
      <c r="AJ200" s="313"/>
      <c r="AK200" s="313"/>
      <c r="AL200" s="313"/>
      <c r="AM200" s="314"/>
      <c r="AN200" s="315"/>
      <c r="AO200" s="316"/>
      <c r="AP200" s="317"/>
      <c r="AQ200" s="318"/>
      <c r="AR200" s="319"/>
      <c r="AS200" s="319"/>
      <c r="AT200" s="319"/>
      <c r="AU200" s="320"/>
      <c r="AV200" s="270"/>
    </row>
    <row r="201" spans="1:48" ht="13.5" customHeight="1" thickTop="1" thickBot="1" x14ac:dyDescent="0.25">
      <c r="A201" s="147">
        <v>199</v>
      </c>
      <c r="B201" s="292" t="s">
        <v>2011</v>
      </c>
      <c r="C201" s="293">
        <v>43124</v>
      </c>
      <c r="D201" s="293" t="s">
        <v>4207</v>
      </c>
      <c r="E201" s="294" t="s">
        <v>4208</v>
      </c>
      <c r="F201" s="295" t="s">
        <v>66</v>
      </c>
      <c r="G201" s="296" t="s">
        <v>75</v>
      </c>
      <c r="H201" s="297" t="s">
        <v>1989</v>
      </c>
      <c r="I201" s="299">
        <v>30000000</v>
      </c>
      <c r="J201" s="299">
        <v>30000000</v>
      </c>
      <c r="K201" s="300" t="s">
        <v>1990</v>
      </c>
      <c r="L201" s="292" t="s">
        <v>4209</v>
      </c>
      <c r="M201" s="302">
        <v>43124</v>
      </c>
      <c r="N201" s="302">
        <v>43304</v>
      </c>
      <c r="O201" s="302">
        <v>43304</v>
      </c>
      <c r="P201" s="301">
        <f t="shared" si="7"/>
        <v>180</v>
      </c>
      <c r="Q201" s="303">
        <v>6</v>
      </c>
      <c r="R201" s="305" t="s">
        <v>4210</v>
      </c>
      <c r="S201" s="306"/>
      <c r="T201" s="307"/>
      <c r="U201" s="308"/>
      <c r="V201" s="309"/>
      <c r="W201" s="307"/>
      <c r="X201" s="308"/>
      <c r="Y201" s="309"/>
      <c r="Z201" s="307"/>
      <c r="AA201" s="308"/>
      <c r="AB201" s="309"/>
      <c r="AC201" s="307"/>
      <c r="AD201" s="308"/>
      <c r="AE201" s="307"/>
      <c r="AF201" s="310"/>
      <c r="AG201" s="311"/>
      <c r="AH201" s="312"/>
      <c r="AI201" s="311"/>
      <c r="AJ201" s="313"/>
      <c r="AK201" s="313"/>
      <c r="AL201" s="313"/>
      <c r="AM201" s="314"/>
      <c r="AN201" s="315"/>
      <c r="AO201" s="316"/>
      <c r="AP201" s="317"/>
      <c r="AQ201" s="318"/>
      <c r="AR201" s="319"/>
      <c r="AS201" s="319"/>
      <c r="AT201" s="319"/>
      <c r="AU201" s="320"/>
      <c r="AV201" s="270"/>
    </row>
    <row r="202" spans="1:48" ht="13.5" customHeight="1" thickTop="1" thickBot="1" x14ac:dyDescent="0.25">
      <c r="A202" s="147">
        <v>200</v>
      </c>
      <c r="B202" s="292" t="s">
        <v>2160</v>
      </c>
      <c r="C202" s="293">
        <v>43124</v>
      </c>
      <c r="D202" s="293" t="s">
        <v>4211</v>
      </c>
      <c r="E202" s="294" t="s">
        <v>4212</v>
      </c>
      <c r="F202" s="295" t="s">
        <v>66</v>
      </c>
      <c r="G202" s="296" t="s">
        <v>75</v>
      </c>
      <c r="H202" s="297" t="s">
        <v>1989</v>
      </c>
      <c r="I202" s="299">
        <v>17600000</v>
      </c>
      <c r="J202" s="299">
        <v>17600000</v>
      </c>
      <c r="K202" s="300" t="s">
        <v>1990</v>
      </c>
      <c r="L202" s="292" t="s">
        <v>4213</v>
      </c>
      <c r="M202" s="302">
        <v>43124</v>
      </c>
      <c r="N202" s="302">
        <v>43243</v>
      </c>
      <c r="O202" s="302">
        <v>43243</v>
      </c>
      <c r="P202" s="301">
        <f t="shared" si="7"/>
        <v>119</v>
      </c>
      <c r="Q202" s="303">
        <f t="shared" si="8"/>
        <v>3.9666666666666668</v>
      </c>
      <c r="R202" s="305" t="s">
        <v>4214</v>
      </c>
      <c r="S202" s="306"/>
      <c r="T202" s="307"/>
      <c r="U202" s="308"/>
      <c r="V202" s="309"/>
      <c r="W202" s="307"/>
      <c r="X202" s="308"/>
      <c r="Y202" s="309"/>
      <c r="Z202" s="307"/>
      <c r="AA202" s="308"/>
      <c r="AB202" s="309"/>
      <c r="AC202" s="307"/>
      <c r="AD202" s="308"/>
      <c r="AE202" s="307"/>
      <c r="AF202" s="310"/>
      <c r="AG202" s="311"/>
      <c r="AH202" s="312"/>
      <c r="AI202" s="311"/>
      <c r="AJ202" s="313"/>
      <c r="AK202" s="313"/>
      <c r="AL202" s="313"/>
      <c r="AM202" s="314"/>
      <c r="AN202" s="315"/>
      <c r="AO202" s="316"/>
      <c r="AP202" s="317"/>
      <c r="AQ202" s="318"/>
      <c r="AR202" s="319"/>
      <c r="AS202" s="319"/>
      <c r="AT202" s="319"/>
      <c r="AU202" s="320"/>
      <c r="AV202" s="270"/>
    </row>
    <row r="203" spans="1:48" ht="13.5" customHeight="1" thickTop="1" thickBot="1" x14ac:dyDescent="0.25">
      <c r="A203" s="147">
        <v>201</v>
      </c>
      <c r="B203" s="292" t="s">
        <v>146</v>
      </c>
      <c r="C203" s="293">
        <v>43124</v>
      </c>
      <c r="D203" s="293" t="s">
        <v>4215</v>
      </c>
      <c r="E203" s="294" t="s">
        <v>4216</v>
      </c>
      <c r="F203" s="295" t="s">
        <v>66</v>
      </c>
      <c r="G203" s="296" t="s">
        <v>3486</v>
      </c>
      <c r="H203" s="297" t="s">
        <v>1989</v>
      </c>
      <c r="I203" s="299">
        <v>17400000</v>
      </c>
      <c r="J203" s="299">
        <v>17400000</v>
      </c>
      <c r="K203" s="300" t="s">
        <v>1990</v>
      </c>
      <c r="L203" s="292" t="s">
        <v>4217</v>
      </c>
      <c r="M203" s="302">
        <v>43124</v>
      </c>
      <c r="N203" s="302">
        <v>43303</v>
      </c>
      <c r="O203" s="302">
        <v>43303</v>
      </c>
      <c r="P203" s="301">
        <f t="shared" si="7"/>
        <v>179</v>
      </c>
      <c r="Q203" s="303">
        <f t="shared" si="8"/>
        <v>5.9666666666666668</v>
      </c>
      <c r="R203" s="305" t="s">
        <v>4218</v>
      </c>
      <c r="S203" s="306"/>
      <c r="T203" s="307"/>
      <c r="U203" s="308"/>
      <c r="V203" s="309"/>
      <c r="W203" s="307"/>
      <c r="X203" s="308"/>
      <c r="Y203" s="309"/>
      <c r="Z203" s="307"/>
      <c r="AA203" s="308"/>
      <c r="AB203" s="309"/>
      <c r="AC203" s="307"/>
      <c r="AD203" s="308"/>
      <c r="AE203" s="307"/>
      <c r="AF203" s="310"/>
      <c r="AG203" s="311"/>
      <c r="AH203" s="312"/>
      <c r="AI203" s="311"/>
      <c r="AJ203" s="313"/>
      <c r="AK203" s="313"/>
      <c r="AL203" s="313"/>
      <c r="AM203" s="314"/>
      <c r="AN203" s="315"/>
      <c r="AO203" s="316"/>
      <c r="AP203" s="317"/>
      <c r="AQ203" s="318"/>
      <c r="AR203" s="319"/>
      <c r="AS203" s="319"/>
      <c r="AT203" s="319"/>
      <c r="AU203" s="320"/>
      <c r="AV203" s="270"/>
    </row>
    <row r="204" spans="1:48" ht="13.5" customHeight="1" thickTop="1" thickBot="1" x14ac:dyDescent="0.25">
      <c r="A204" s="147">
        <v>202</v>
      </c>
      <c r="B204" s="292" t="s">
        <v>597</v>
      </c>
      <c r="C204" s="293">
        <v>43124</v>
      </c>
      <c r="D204" s="293" t="s">
        <v>4219</v>
      </c>
      <c r="E204" s="294" t="s">
        <v>4220</v>
      </c>
      <c r="F204" s="295" t="s">
        <v>66</v>
      </c>
      <c r="G204" s="296" t="s">
        <v>3486</v>
      </c>
      <c r="H204" s="297" t="s">
        <v>1989</v>
      </c>
      <c r="I204" s="299">
        <v>28000000</v>
      </c>
      <c r="J204" s="299">
        <v>28000000</v>
      </c>
      <c r="K204" s="300" t="s">
        <v>1990</v>
      </c>
      <c r="L204" s="292" t="s">
        <v>4221</v>
      </c>
      <c r="M204" s="302" t="s">
        <v>4194</v>
      </c>
      <c r="N204" s="302" t="s">
        <v>4222</v>
      </c>
      <c r="O204" s="302">
        <v>43244</v>
      </c>
      <c r="P204" s="301">
        <v>120</v>
      </c>
      <c r="Q204" s="303">
        <f t="shared" si="8"/>
        <v>4</v>
      </c>
      <c r="R204" s="305" t="s">
        <v>4223</v>
      </c>
      <c r="S204" s="306"/>
      <c r="T204" s="307"/>
      <c r="U204" s="308"/>
      <c r="V204" s="309"/>
      <c r="W204" s="307"/>
      <c r="X204" s="308"/>
      <c r="Y204" s="309"/>
      <c r="Z204" s="307"/>
      <c r="AA204" s="308"/>
      <c r="AB204" s="309"/>
      <c r="AC204" s="307"/>
      <c r="AD204" s="308"/>
      <c r="AE204" s="307"/>
      <c r="AF204" s="310"/>
      <c r="AG204" s="311"/>
      <c r="AH204" s="312"/>
      <c r="AI204" s="311"/>
      <c r="AJ204" s="313"/>
      <c r="AK204" s="313"/>
      <c r="AL204" s="313"/>
      <c r="AM204" s="314"/>
      <c r="AN204" s="315"/>
      <c r="AO204" s="316"/>
      <c r="AP204" s="317"/>
      <c r="AQ204" s="318"/>
      <c r="AR204" s="319"/>
      <c r="AS204" s="319"/>
      <c r="AT204" s="319"/>
      <c r="AU204" s="320"/>
      <c r="AV204" s="270"/>
    </row>
    <row r="205" spans="1:48" ht="13.5" customHeight="1" thickTop="1" thickBot="1" x14ac:dyDescent="0.25">
      <c r="A205" s="147">
        <v>203</v>
      </c>
      <c r="B205" s="292" t="s">
        <v>597</v>
      </c>
      <c r="C205" s="293">
        <v>43124</v>
      </c>
      <c r="D205" s="293" t="s">
        <v>4224</v>
      </c>
      <c r="E205" s="294" t="s">
        <v>4225</v>
      </c>
      <c r="F205" s="295" t="s">
        <v>66</v>
      </c>
      <c r="G205" s="296" t="s">
        <v>3486</v>
      </c>
      <c r="H205" s="297" t="s">
        <v>1989</v>
      </c>
      <c r="I205" s="299">
        <v>12500000</v>
      </c>
      <c r="J205" s="299">
        <v>12500000</v>
      </c>
      <c r="K205" s="300" t="s">
        <v>1990</v>
      </c>
      <c r="L205" s="292" t="s">
        <v>1701</v>
      </c>
      <c r="M205" s="302">
        <v>43124</v>
      </c>
      <c r="N205" s="302">
        <v>43274</v>
      </c>
      <c r="O205" s="302">
        <v>43274</v>
      </c>
      <c r="P205" s="301">
        <f t="shared" si="7"/>
        <v>150</v>
      </c>
      <c r="Q205" s="303">
        <f t="shared" si="8"/>
        <v>5</v>
      </c>
      <c r="R205" s="305" t="s">
        <v>4226</v>
      </c>
      <c r="S205" s="306"/>
      <c r="T205" s="307"/>
      <c r="U205" s="308"/>
      <c r="V205" s="309"/>
      <c r="W205" s="307"/>
      <c r="X205" s="308"/>
      <c r="Y205" s="309"/>
      <c r="Z205" s="307"/>
      <c r="AA205" s="308"/>
      <c r="AB205" s="309"/>
      <c r="AC205" s="307"/>
      <c r="AD205" s="308"/>
      <c r="AE205" s="307"/>
      <c r="AF205" s="310"/>
      <c r="AG205" s="311"/>
      <c r="AH205" s="312"/>
      <c r="AI205" s="311"/>
      <c r="AJ205" s="313"/>
      <c r="AK205" s="313"/>
      <c r="AL205" s="313"/>
      <c r="AM205" s="314"/>
      <c r="AN205" s="315"/>
      <c r="AO205" s="316"/>
      <c r="AP205" s="317"/>
      <c r="AQ205" s="318"/>
      <c r="AR205" s="319"/>
      <c r="AS205" s="319"/>
      <c r="AT205" s="319"/>
      <c r="AU205" s="320"/>
      <c r="AV205" s="270"/>
    </row>
    <row r="206" spans="1:48" ht="13.5" customHeight="1" thickTop="1" thickBot="1" x14ac:dyDescent="0.25">
      <c r="A206" s="147">
        <v>204</v>
      </c>
      <c r="B206" s="292" t="s">
        <v>597</v>
      </c>
      <c r="C206" s="293">
        <v>43124</v>
      </c>
      <c r="D206" s="293" t="s">
        <v>4227</v>
      </c>
      <c r="E206" s="294" t="s">
        <v>4228</v>
      </c>
      <c r="F206" s="295" t="s">
        <v>66</v>
      </c>
      <c r="G206" s="296" t="s">
        <v>3486</v>
      </c>
      <c r="H206" s="297" t="s">
        <v>1989</v>
      </c>
      <c r="I206" s="299">
        <v>8000000</v>
      </c>
      <c r="J206" s="299">
        <v>8000000</v>
      </c>
      <c r="K206" s="300" t="s">
        <v>1990</v>
      </c>
      <c r="L206" s="292" t="s">
        <v>4229</v>
      </c>
      <c r="M206" s="302">
        <v>43124</v>
      </c>
      <c r="N206" s="302">
        <v>43243</v>
      </c>
      <c r="O206" s="302">
        <v>43243</v>
      </c>
      <c r="P206" s="301">
        <f t="shared" si="7"/>
        <v>119</v>
      </c>
      <c r="Q206" s="303">
        <f t="shared" si="8"/>
        <v>3.9666666666666668</v>
      </c>
      <c r="R206" s="305" t="s">
        <v>4230</v>
      </c>
      <c r="S206" s="306">
        <v>30</v>
      </c>
      <c r="T206" s="307">
        <v>43242</v>
      </c>
      <c r="U206" s="308">
        <v>43274</v>
      </c>
      <c r="V206" s="309"/>
      <c r="W206" s="307"/>
      <c r="X206" s="308"/>
      <c r="Y206" s="309"/>
      <c r="Z206" s="307"/>
      <c r="AA206" s="308"/>
      <c r="AB206" s="309"/>
      <c r="AC206" s="307"/>
      <c r="AD206" s="308"/>
      <c r="AE206" s="307"/>
      <c r="AF206" s="310"/>
      <c r="AG206" s="311"/>
      <c r="AH206" s="312"/>
      <c r="AI206" s="311"/>
      <c r="AJ206" s="313"/>
      <c r="AK206" s="313"/>
      <c r="AL206" s="313"/>
      <c r="AM206" s="314"/>
      <c r="AN206" s="315"/>
      <c r="AO206" s="316"/>
      <c r="AP206" s="317"/>
      <c r="AQ206" s="318"/>
      <c r="AR206" s="319"/>
      <c r="AS206" s="319"/>
      <c r="AT206" s="319"/>
      <c r="AU206" s="320"/>
      <c r="AV206" s="270"/>
    </row>
    <row r="207" spans="1:48" ht="13.5" customHeight="1" thickTop="1" thickBot="1" x14ac:dyDescent="0.25">
      <c r="A207" s="147">
        <v>205</v>
      </c>
      <c r="B207" s="292" t="s">
        <v>3899</v>
      </c>
      <c r="C207" s="293">
        <v>43124</v>
      </c>
      <c r="D207" s="293" t="s">
        <v>4231</v>
      </c>
      <c r="E207" s="294" t="s">
        <v>4232</v>
      </c>
      <c r="F207" s="295" t="s">
        <v>66</v>
      </c>
      <c r="G207" s="296" t="s">
        <v>3486</v>
      </c>
      <c r="H207" s="297" t="s">
        <v>1989</v>
      </c>
      <c r="I207" s="299">
        <v>25000000</v>
      </c>
      <c r="J207" s="299">
        <v>25000000</v>
      </c>
      <c r="K207" s="300" t="s">
        <v>1990</v>
      </c>
      <c r="L207" s="292" t="s">
        <v>661</v>
      </c>
      <c r="M207" s="302" t="s">
        <v>3931</v>
      </c>
      <c r="N207" s="302" t="s">
        <v>4107</v>
      </c>
      <c r="O207" s="302">
        <v>43274</v>
      </c>
      <c r="P207" s="301">
        <v>150</v>
      </c>
      <c r="Q207" s="303">
        <v>5</v>
      </c>
      <c r="R207" s="305" t="s">
        <v>4233</v>
      </c>
      <c r="S207" s="306"/>
      <c r="T207" s="307"/>
      <c r="U207" s="308"/>
      <c r="V207" s="309"/>
      <c r="W207" s="307"/>
      <c r="X207" s="308"/>
      <c r="Y207" s="309"/>
      <c r="Z207" s="307"/>
      <c r="AA207" s="308"/>
      <c r="AB207" s="309"/>
      <c r="AC207" s="307"/>
      <c r="AD207" s="308"/>
      <c r="AE207" s="307"/>
      <c r="AF207" s="310"/>
      <c r="AG207" s="311"/>
      <c r="AH207" s="312"/>
      <c r="AI207" s="311"/>
      <c r="AJ207" s="313"/>
      <c r="AK207" s="313"/>
      <c r="AL207" s="313"/>
      <c r="AM207" s="314"/>
      <c r="AN207" s="315"/>
      <c r="AO207" s="316"/>
      <c r="AP207" s="317"/>
      <c r="AQ207" s="318"/>
      <c r="AR207" s="319"/>
      <c r="AS207" s="319"/>
      <c r="AT207" s="319"/>
      <c r="AU207" s="320"/>
      <c r="AV207" s="270"/>
    </row>
    <row r="208" spans="1:48" ht="13.5" customHeight="1" thickTop="1" thickBot="1" x14ac:dyDescent="0.25">
      <c r="A208" s="147">
        <v>206</v>
      </c>
      <c r="B208" s="292" t="s">
        <v>3451</v>
      </c>
      <c r="C208" s="293">
        <v>43124</v>
      </c>
      <c r="D208" s="293" t="s">
        <v>4234</v>
      </c>
      <c r="E208" s="294" t="s">
        <v>4073</v>
      </c>
      <c r="F208" s="295" t="s">
        <v>66</v>
      </c>
      <c r="G208" s="296" t="s">
        <v>75</v>
      </c>
      <c r="H208" s="297" t="s">
        <v>1989</v>
      </c>
      <c r="I208" s="299">
        <v>22500000</v>
      </c>
      <c r="J208" s="299">
        <v>22500000</v>
      </c>
      <c r="K208" s="300" t="s">
        <v>1990</v>
      </c>
      <c r="L208" s="292" t="s">
        <v>505</v>
      </c>
      <c r="M208" s="302">
        <v>43125</v>
      </c>
      <c r="N208" s="302">
        <v>43281</v>
      </c>
      <c r="O208" s="302">
        <v>43281</v>
      </c>
      <c r="P208" s="301">
        <f t="shared" si="7"/>
        <v>156</v>
      </c>
      <c r="Q208" s="303">
        <f t="shared" si="8"/>
        <v>5.2</v>
      </c>
      <c r="R208" s="305" t="s">
        <v>4235</v>
      </c>
      <c r="S208" s="306"/>
      <c r="T208" s="307"/>
      <c r="U208" s="308"/>
      <c r="V208" s="309"/>
      <c r="W208" s="307"/>
      <c r="X208" s="308"/>
      <c r="Y208" s="309"/>
      <c r="Z208" s="307"/>
      <c r="AA208" s="308"/>
      <c r="AB208" s="309"/>
      <c r="AC208" s="307"/>
      <c r="AD208" s="308"/>
      <c r="AE208" s="307"/>
      <c r="AF208" s="310"/>
      <c r="AG208" s="311"/>
      <c r="AH208" s="312"/>
      <c r="AI208" s="311"/>
      <c r="AJ208" s="313"/>
      <c r="AK208" s="313"/>
      <c r="AL208" s="313"/>
      <c r="AM208" s="314"/>
      <c r="AN208" s="315"/>
      <c r="AO208" s="316"/>
      <c r="AP208" s="317"/>
      <c r="AQ208" s="318"/>
      <c r="AR208" s="319"/>
      <c r="AS208" s="319"/>
      <c r="AT208" s="319"/>
      <c r="AU208" s="320"/>
      <c r="AV208" s="270"/>
    </row>
    <row r="209" spans="1:48" ht="13.5" customHeight="1" thickTop="1" thickBot="1" x14ac:dyDescent="0.25">
      <c r="A209" s="147">
        <v>207</v>
      </c>
      <c r="B209" s="292" t="s">
        <v>53</v>
      </c>
      <c r="C209" s="293">
        <v>43124</v>
      </c>
      <c r="D209" s="293" t="s">
        <v>4236</v>
      </c>
      <c r="E209" s="294" t="s">
        <v>4237</v>
      </c>
      <c r="F209" s="295" t="s">
        <v>66</v>
      </c>
      <c r="G209" s="296" t="s">
        <v>3486</v>
      </c>
      <c r="H209" s="297" t="s">
        <v>1989</v>
      </c>
      <c r="I209" s="299">
        <v>14000000</v>
      </c>
      <c r="J209" s="299">
        <v>14000000</v>
      </c>
      <c r="K209" s="300" t="s">
        <v>1990</v>
      </c>
      <c r="L209" s="292" t="s">
        <v>2242</v>
      </c>
      <c r="M209" s="302" t="s">
        <v>3931</v>
      </c>
      <c r="N209" s="302" t="s">
        <v>4139</v>
      </c>
      <c r="O209" s="302">
        <f>U209</f>
        <v>43251</v>
      </c>
      <c r="P209" s="301">
        <v>119</v>
      </c>
      <c r="Q209" s="303">
        <f t="shared" si="8"/>
        <v>3.9666666666666668</v>
      </c>
      <c r="R209" s="305" t="s">
        <v>4238</v>
      </c>
      <c r="S209" s="306">
        <v>23</v>
      </c>
      <c r="T209" s="307">
        <v>43228</v>
      </c>
      <c r="U209" s="308">
        <v>43251</v>
      </c>
      <c r="V209" s="309"/>
      <c r="W209" s="307"/>
      <c r="X209" s="308"/>
      <c r="Y209" s="309"/>
      <c r="Z209" s="307"/>
      <c r="AA209" s="308"/>
      <c r="AB209" s="309"/>
      <c r="AC209" s="307"/>
      <c r="AD209" s="308"/>
      <c r="AE209" s="307"/>
      <c r="AF209" s="310"/>
      <c r="AG209" s="311"/>
      <c r="AH209" s="312"/>
      <c r="AI209" s="311"/>
      <c r="AJ209" s="313"/>
      <c r="AK209" s="313"/>
      <c r="AL209" s="313"/>
      <c r="AM209" s="314"/>
      <c r="AN209" s="315"/>
      <c r="AO209" s="316"/>
      <c r="AP209" s="317"/>
      <c r="AQ209" s="318"/>
      <c r="AR209" s="319"/>
      <c r="AS209" s="319"/>
      <c r="AT209" s="319"/>
      <c r="AU209" s="320"/>
      <c r="AV209" s="270"/>
    </row>
    <row r="210" spans="1:48" ht="13.5" customHeight="1" thickTop="1" thickBot="1" x14ac:dyDescent="0.25">
      <c r="A210" s="147">
        <v>208</v>
      </c>
      <c r="B210" s="292" t="s">
        <v>597</v>
      </c>
      <c r="C210" s="293">
        <v>43124</v>
      </c>
      <c r="D210" s="293" t="s">
        <v>4239</v>
      </c>
      <c r="E210" s="294" t="s">
        <v>4240</v>
      </c>
      <c r="F210" s="295" t="s">
        <v>66</v>
      </c>
      <c r="G210" s="296" t="s">
        <v>75</v>
      </c>
      <c r="H210" s="297" t="s">
        <v>1989</v>
      </c>
      <c r="I210" s="299">
        <v>30000000</v>
      </c>
      <c r="J210" s="299">
        <v>30000000</v>
      </c>
      <c r="K210" s="300" t="s">
        <v>1990</v>
      </c>
      <c r="L210" s="292" t="s">
        <v>793</v>
      </c>
      <c r="M210" s="302">
        <v>43124</v>
      </c>
      <c r="N210" s="302">
        <v>43305</v>
      </c>
      <c r="O210" s="302">
        <v>43305</v>
      </c>
      <c r="P210" s="301">
        <f t="shared" si="7"/>
        <v>181</v>
      </c>
      <c r="Q210" s="303">
        <f t="shared" si="8"/>
        <v>6.0333333333333332</v>
      </c>
      <c r="R210" s="305" t="s">
        <v>4241</v>
      </c>
      <c r="S210" s="306"/>
      <c r="T210" s="307"/>
      <c r="U210" s="308"/>
      <c r="V210" s="309"/>
      <c r="W210" s="307"/>
      <c r="X210" s="308"/>
      <c r="Y210" s="309"/>
      <c r="Z210" s="307"/>
      <c r="AA210" s="308"/>
      <c r="AB210" s="309"/>
      <c r="AC210" s="307"/>
      <c r="AD210" s="308"/>
      <c r="AE210" s="307"/>
      <c r="AF210" s="310"/>
      <c r="AG210" s="311"/>
      <c r="AH210" s="312"/>
      <c r="AI210" s="311"/>
      <c r="AJ210" s="313"/>
      <c r="AK210" s="313"/>
      <c r="AL210" s="313"/>
      <c r="AM210" s="314"/>
      <c r="AN210" s="315"/>
      <c r="AO210" s="316"/>
      <c r="AP210" s="317"/>
      <c r="AQ210" s="318"/>
      <c r="AR210" s="319"/>
      <c r="AS210" s="319"/>
      <c r="AT210" s="319"/>
      <c r="AU210" s="320"/>
      <c r="AV210" s="270"/>
    </row>
    <row r="211" spans="1:48" ht="13.5" customHeight="1" thickTop="1" thickBot="1" x14ac:dyDescent="0.25">
      <c r="A211" s="147">
        <v>209</v>
      </c>
      <c r="B211" s="292" t="s">
        <v>444</v>
      </c>
      <c r="C211" s="293">
        <v>43124</v>
      </c>
      <c r="D211" s="293" t="s">
        <v>4242</v>
      </c>
      <c r="E211" s="294" t="s">
        <v>4243</v>
      </c>
      <c r="F211" s="295" t="s">
        <v>66</v>
      </c>
      <c r="G211" s="296" t="s">
        <v>75</v>
      </c>
      <c r="H211" s="297" t="s">
        <v>1989</v>
      </c>
      <c r="I211" s="299">
        <v>31800000</v>
      </c>
      <c r="J211" s="299">
        <v>31800000</v>
      </c>
      <c r="K211" s="300" t="s">
        <v>1990</v>
      </c>
      <c r="L211" s="292" t="s">
        <v>4244</v>
      </c>
      <c r="M211" s="302" t="s">
        <v>3931</v>
      </c>
      <c r="N211" s="302" t="s">
        <v>4102</v>
      </c>
      <c r="O211" s="302">
        <v>43304</v>
      </c>
      <c r="P211" s="301">
        <v>180</v>
      </c>
      <c r="Q211" s="303">
        <f t="shared" si="8"/>
        <v>6</v>
      </c>
      <c r="R211" s="305" t="s">
        <v>4245</v>
      </c>
      <c r="S211" s="306"/>
      <c r="T211" s="307"/>
      <c r="U211" s="308"/>
      <c r="V211" s="309"/>
      <c r="W211" s="307"/>
      <c r="X211" s="308"/>
      <c r="Y211" s="309"/>
      <c r="Z211" s="307"/>
      <c r="AA211" s="308"/>
      <c r="AB211" s="309"/>
      <c r="AC211" s="307"/>
      <c r="AD211" s="308"/>
      <c r="AE211" s="307"/>
      <c r="AF211" s="310"/>
      <c r="AG211" s="311"/>
      <c r="AH211" s="312"/>
      <c r="AI211" s="311"/>
      <c r="AJ211" s="313"/>
      <c r="AK211" s="313"/>
      <c r="AL211" s="313"/>
      <c r="AM211" s="314"/>
      <c r="AN211" s="315"/>
      <c r="AO211" s="316"/>
      <c r="AP211" s="317"/>
      <c r="AQ211" s="318"/>
      <c r="AR211" s="319"/>
      <c r="AS211" s="319"/>
      <c r="AT211" s="319"/>
      <c r="AU211" s="320"/>
      <c r="AV211" s="270"/>
    </row>
    <row r="212" spans="1:48" ht="13.5" customHeight="1" thickTop="1" thickBot="1" x14ac:dyDescent="0.25">
      <c r="A212" s="147">
        <v>210</v>
      </c>
      <c r="B212" s="292" t="s">
        <v>3888</v>
      </c>
      <c r="C212" s="293">
        <v>43124</v>
      </c>
      <c r="D212" s="293" t="s">
        <v>4246</v>
      </c>
      <c r="E212" s="294" t="s">
        <v>4247</v>
      </c>
      <c r="F212" s="295" t="s">
        <v>66</v>
      </c>
      <c r="G212" s="296" t="s">
        <v>75</v>
      </c>
      <c r="H212" s="297" t="s">
        <v>1989</v>
      </c>
      <c r="I212" s="299">
        <v>30000000</v>
      </c>
      <c r="J212" s="299">
        <v>30000000</v>
      </c>
      <c r="K212" s="300" t="s">
        <v>1990</v>
      </c>
      <c r="L212" s="292" t="s">
        <v>4248</v>
      </c>
      <c r="M212" s="302">
        <v>43124</v>
      </c>
      <c r="N212" s="302">
        <v>43274</v>
      </c>
      <c r="O212" s="302">
        <v>43274</v>
      </c>
      <c r="P212" s="301">
        <f t="shared" si="7"/>
        <v>150</v>
      </c>
      <c r="Q212" s="303">
        <f t="shared" si="8"/>
        <v>5</v>
      </c>
      <c r="R212" s="305" t="s">
        <v>4249</v>
      </c>
      <c r="S212" s="306"/>
      <c r="T212" s="307"/>
      <c r="U212" s="308"/>
      <c r="V212" s="309"/>
      <c r="W212" s="307"/>
      <c r="X212" s="308"/>
      <c r="Y212" s="309"/>
      <c r="Z212" s="307"/>
      <c r="AA212" s="308"/>
      <c r="AB212" s="309"/>
      <c r="AC212" s="307"/>
      <c r="AD212" s="308"/>
      <c r="AE212" s="307"/>
      <c r="AF212" s="310"/>
      <c r="AG212" s="311"/>
      <c r="AH212" s="312"/>
      <c r="AI212" s="311"/>
      <c r="AJ212" s="313"/>
      <c r="AK212" s="313"/>
      <c r="AL212" s="313"/>
      <c r="AM212" s="314"/>
      <c r="AN212" s="315"/>
      <c r="AO212" s="316"/>
      <c r="AP212" s="317"/>
      <c r="AQ212" s="318"/>
      <c r="AR212" s="319"/>
      <c r="AS212" s="319"/>
      <c r="AT212" s="319"/>
      <c r="AU212" s="320"/>
      <c r="AV212" s="270"/>
    </row>
    <row r="213" spans="1:48" ht="13.5" customHeight="1" thickTop="1" thickBot="1" x14ac:dyDescent="0.25">
      <c r="A213" s="147">
        <v>211</v>
      </c>
      <c r="B213" s="292" t="s">
        <v>597</v>
      </c>
      <c r="C213" s="293">
        <v>43124</v>
      </c>
      <c r="D213" s="293" t="s">
        <v>4250</v>
      </c>
      <c r="E213" s="294" t="s">
        <v>4251</v>
      </c>
      <c r="F213" s="295" t="s">
        <v>66</v>
      </c>
      <c r="G213" s="296" t="s">
        <v>75</v>
      </c>
      <c r="H213" s="297" t="s">
        <v>1989</v>
      </c>
      <c r="I213" s="299">
        <v>16000000</v>
      </c>
      <c r="J213" s="299">
        <v>16000000</v>
      </c>
      <c r="K213" s="300" t="s">
        <v>1990</v>
      </c>
      <c r="L213" s="292" t="s">
        <v>4252</v>
      </c>
      <c r="M213" s="302">
        <v>43124</v>
      </c>
      <c r="N213" s="302">
        <v>43243</v>
      </c>
      <c r="O213" s="302">
        <v>43243</v>
      </c>
      <c r="P213" s="301">
        <f t="shared" si="7"/>
        <v>119</v>
      </c>
      <c r="Q213" s="303">
        <f t="shared" si="8"/>
        <v>3.9666666666666668</v>
      </c>
      <c r="R213" s="305" t="s">
        <v>4253</v>
      </c>
      <c r="S213" s="306"/>
      <c r="T213" s="307"/>
      <c r="U213" s="308"/>
      <c r="V213" s="309"/>
      <c r="W213" s="307"/>
      <c r="X213" s="308"/>
      <c r="Y213" s="309"/>
      <c r="Z213" s="307"/>
      <c r="AA213" s="308"/>
      <c r="AB213" s="309"/>
      <c r="AC213" s="307"/>
      <c r="AD213" s="308"/>
      <c r="AE213" s="307"/>
      <c r="AF213" s="310"/>
      <c r="AG213" s="311"/>
      <c r="AH213" s="312"/>
      <c r="AI213" s="311"/>
      <c r="AJ213" s="313"/>
      <c r="AK213" s="313"/>
      <c r="AL213" s="313"/>
      <c r="AM213" s="314"/>
      <c r="AN213" s="315"/>
      <c r="AO213" s="316"/>
      <c r="AP213" s="317"/>
      <c r="AQ213" s="318"/>
      <c r="AR213" s="319"/>
      <c r="AS213" s="319"/>
      <c r="AT213" s="319"/>
      <c r="AU213" s="320"/>
      <c r="AV213" s="270"/>
    </row>
    <row r="214" spans="1:48" ht="13.5" customHeight="1" thickTop="1" thickBot="1" x14ac:dyDescent="0.25">
      <c r="A214" s="147">
        <v>212</v>
      </c>
      <c r="B214" s="292" t="s">
        <v>597</v>
      </c>
      <c r="C214" s="293">
        <v>43124</v>
      </c>
      <c r="D214" s="293" t="s">
        <v>4254</v>
      </c>
      <c r="E214" s="294" t="s">
        <v>4255</v>
      </c>
      <c r="F214" s="295" t="s">
        <v>66</v>
      </c>
      <c r="G214" s="296" t="s">
        <v>3486</v>
      </c>
      <c r="H214" s="297" t="s">
        <v>1989</v>
      </c>
      <c r="I214" s="299">
        <v>27000000</v>
      </c>
      <c r="J214" s="299">
        <v>27000000</v>
      </c>
      <c r="K214" s="300" t="s">
        <v>1990</v>
      </c>
      <c r="L214" s="292" t="s">
        <v>2760</v>
      </c>
      <c r="M214" s="302">
        <v>43124</v>
      </c>
      <c r="N214" s="302">
        <v>43305</v>
      </c>
      <c r="O214" s="302">
        <v>43305</v>
      </c>
      <c r="P214" s="301">
        <f t="shared" si="7"/>
        <v>181</v>
      </c>
      <c r="Q214" s="303">
        <f t="shared" si="8"/>
        <v>6.0333333333333332</v>
      </c>
      <c r="R214" s="305" t="s">
        <v>4256</v>
      </c>
      <c r="S214" s="306"/>
      <c r="T214" s="307"/>
      <c r="U214" s="308"/>
      <c r="V214" s="309"/>
      <c r="W214" s="307"/>
      <c r="X214" s="308"/>
      <c r="Y214" s="309"/>
      <c r="Z214" s="307"/>
      <c r="AA214" s="308"/>
      <c r="AB214" s="309"/>
      <c r="AC214" s="307"/>
      <c r="AD214" s="308"/>
      <c r="AE214" s="307"/>
      <c r="AF214" s="310"/>
      <c r="AG214" s="311"/>
      <c r="AH214" s="312"/>
      <c r="AI214" s="311"/>
      <c r="AJ214" s="313"/>
      <c r="AK214" s="313"/>
      <c r="AL214" s="313"/>
      <c r="AM214" s="314"/>
      <c r="AN214" s="315"/>
      <c r="AO214" s="316"/>
      <c r="AP214" s="317"/>
      <c r="AQ214" s="318"/>
      <c r="AR214" s="319"/>
      <c r="AS214" s="319"/>
      <c r="AT214" s="319"/>
      <c r="AU214" s="320"/>
      <c r="AV214" s="270"/>
    </row>
    <row r="215" spans="1:48" ht="13.5" customHeight="1" thickTop="1" thickBot="1" x14ac:dyDescent="0.25">
      <c r="A215" s="147">
        <v>213</v>
      </c>
      <c r="B215" s="292" t="s">
        <v>2000</v>
      </c>
      <c r="C215" s="293">
        <v>43124</v>
      </c>
      <c r="D215" s="293" t="s">
        <v>4257</v>
      </c>
      <c r="E215" s="294" t="s">
        <v>4258</v>
      </c>
      <c r="F215" s="295" t="s">
        <v>66</v>
      </c>
      <c r="G215" s="296" t="s">
        <v>75</v>
      </c>
      <c r="H215" s="297" t="s">
        <v>1989</v>
      </c>
      <c r="I215" s="299">
        <v>25000000</v>
      </c>
      <c r="J215" s="299">
        <v>25000000</v>
      </c>
      <c r="K215" s="300" t="s">
        <v>1990</v>
      </c>
      <c r="L215" s="292" t="s">
        <v>4259</v>
      </c>
      <c r="M215" s="302" t="s">
        <v>3931</v>
      </c>
      <c r="N215" s="302" t="s">
        <v>4260</v>
      </c>
      <c r="O215" s="302">
        <v>43265</v>
      </c>
      <c r="P215" s="301">
        <v>150</v>
      </c>
      <c r="Q215" s="303">
        <f t="shared" si="8"/>
        <v>5</v>
      </c>
      <c r="R215" s="305" t="s">
        <v>4261</v>
      </c>
      <c r="S215" s="306"/>
      <c r="T215" s="307"/>
      <c r="U215" s="308"/>
      <c r="V215" s="309"/>
      <c r="W215" s="307"/>
      <c r="X215" s="308"/>
      <c r="Y215" s="309"/>
      <c r="Z215" s="307"/>
      <c r="AA215" s="308"/>
      <c r="AB215" s="309"/>
      <c r="AC215" s="307"/>
      <c r="AD215" s="308"/>
      <c r="AE215" s="307"/>
      <c r="AF215" s="310"/>
      <c r="AG215" s="311"/>
      <c r="AH215" s="312"/>
      <c r="AI215" s="311"/>
      <c r="AJ215" s="313"/>
      <c r="AK215" s="313"/>
      <c r="AL215" s="313"/>
      <c r="AM215" s="314"/>
      <c r="AN215" s="315"/>
      <c r="AO215" s="316"/>
      <c r="AP215" s="317"/>
      <c r="AQ215" s="318"/>
      <c r="AR215" s="319"/>
      <c r="AS215" s="319"/>
      <c r="AT215" s="319"/>
      <c r="AU215" s="320"/>
      <c r="AV215" s="270"/>
    </row>
    <row r="216" spans="1:48" ht="13.5" customHeight="1" thickTop="1" thickBot="1" x14ac:dyDescent="0.25">
      <c r="A216" s="147">
        <v>214</v>
      </c>
      <c r="B216" s="292" t="s">
        <v>597</v>
      </c>
      <c r="C216" s="293">
        <v>43124</v>
      </c>
      <c r="D216" s="293" t="s">
        <v>4262</v>
      </c>
      <c r="E216" s="294" t="s">
        <v>4255</v>
      </c>
      <c r="F216" s="295" t="s">
        <v>66</v>
      </c>
      <c r="G216" s="296" t="s">
        <v>3486</v>
      </c>
      <c r="H216" s="297" t="s">
        <v>1989</v>
      </c>
      <c r="I216" s="299">
        <v>12000000</v>
      </c>
      <c r="J216" s="299">
        <v>12000000</v>
      </c>
      <c r="K216" s="300" t="s">
        <v>1990</v>
      </c>
      <c r="L216" s="292" t="s">
        <v>4263</v>
      </c>
      <c r="M216" s="302">
        <v>43124</v>
      </c>
      <c r="N216" s="302">
        <v>43244</v>
      </c>
      <c r="O216" s="302">
        <v>43244</v>
      </c>
      <c r="P216" s="301">
        <f t="shared" si="7"/>
        <v>120</v>
      </c>
      <c r="Q216" s="303">
        <f t="shared" si="8"/>
        <v>4</v>
      </c>
      <c r="R216" s="305" t="s">
        <v>4261</v>
      </c>
      <c r="S216" s="306"/>
      <c r="T216" s="307"/>
      <c r="U216" s="308"/>
      <c r="V216" s="309"/>
      <c r="W216" s="307"/>
      <c r="X216" s="308"/>
      <c r="Y216" s="309"/>
      <c r="Z216" s="307"/>
      <c r="AA216" s="308"/>
      <c r="AB216" s="309"/>
      <c r="AC216" s="307"/>
      <c r="AD216" s="308"/>
      <c r="AE216" s="307"/>
      <c r="AF216" s="310"/>
      <c r="AG216" s="311"/>
      <c r="AH216" s="312"/>
      <c r="AI216" s="311"/>
      <c r="AJ216" s="313"/>
      <c r="AK216" s="313"/>
      <c r="AL216" s="313"/>
      <c r="AM216" s="314"/>
      <c r="AN216" s="315"/>
      <c r="AO216" s="316"/>
      <c r="AP216" s="317"/>
      <c r="AQ216" s="318"/>
      <c r="AR216" s="319"/>
      <c r="AS216" s="319"/>
      <c r="AT216" s="319"/>
      <c r="AU216" s="320"/>
      <c r="AV216" s="270"/>
    </row>
    <row r="217" spans="1:48" ht="13.5" customHeight="1" thickTop="1" thickBot="1" x14ac:dyDescent="0.25">
      <c r="A217" s="147">
        <v>215</v>
      </c>
      <c r="B217" s="292" t="s">
        <v>597</v>
      </c>
      <c r="C217" s="293">
        <v>43124</v>
      </c>
      <c r="D217" s="293" t="s">
        <v>4264</v>
      </c>
      <c r="E217" s="294" t="s">
        <v>4255</v>
      </c>
      <c r="F217" s="295" t="s">
        <v>66</v>
      </c>
      <c r="G217" s="296" t="s">
        <v>3486</v>
      </c>
      <c r="H217" s="297" t="s">
        <v>1989</v>
      </c>
      <c r="I217" s="299">
        <v>16000000</v>
      </c>
      <c r="J217" s="299">
        <v>16000000</v>
      </c>
      <c r="K217" s="300" t="s">
        <v>1990</v>
      </c>
      <c r="L217" s="292" t="s">
        <v>2314</v>
      </c>
      <c r="M217" s="302">
        <v>43124</v>
      </c>
      <c r="N217" s="302">
        <v>43244</v>
      </c>
      <c r="O217" s="302">
        <v>43244</v>
      </c>
      <c r="P217" s="301">
        <f t="shared" si="7"/>
        <v>120</v>
      </c>
      <c r="Q217" s="303">
        <f t="shared" si="8"/>
        <v>4</v>
      </c>
      <c r="R217" s="305" t="s">
        <v>4265</v>
      </c>
      <c r="S217" s="306"/>
      <c r="T217" s="307"/>
      <c r="U217" s="308"/>
      <c r="V217" s="309"/>
      <c r="W217" s="307"/>
      <c r="X217" s="308"/>
      <c r="Y217" s="309"/>
      <c r="Z217" s="307"/>
      <c r="AA217" s="308"/>
      <c r="AB217" s="309"/>
      <c r="AC217" s="307"/>
      <c r="AD217" s="308"/>
      <c r="AE217" s="307"/>
      <c r="AF217" s="310"/>
      <c r="AG217" s="311"/>
      <c r="AH217" s="312"/>
      <c r="AI217" s="311"/>
      <c r="AJ217" s="313"/>
      <c r="AK217" s="313"/>
      <c r="AL217" s="313"/>
      <c r="AM217" s="314"/>
      <c r="AN217" s="315"/>
      <c r="AO217" s="316"/>
      <c r="AP217" s="317"/>
      <c r="AQ217" s="318"/>
      <c r="AR217" s="319"/>
      <c r="AS217" s="319"/>
      <c r="AT217" s="319"/>
      <c r="AU217" s="320"/>
      <c r="AV217" s="270"/>
    </row>
    <row r="218" spans="1:48" ht="13.5" customHeight="1" thickTop="1" thickBot="1" x14ac:dyDescent="0.25">
      <c r="A218" s="147">
        <v>216</v>
      </c>
      <c r="B218" s="292" t="s">
        <v>597</v>
      </c>
      <c r="C218" s="293">
        <v>43125</v>
      </c>
      <c r="D218" s="293" t="s">
        <v>4266</v>
      </c>
      <c r="E218" s="294" t="s">
        <v>4267</v>
      </c>
      <c r="F218" s="295" t="s">
        <v>66</v>
      </c>
      <c r="G218" s="296" t="s">
        <v>75</v>
      </c>
      <c r="H218" s="297" t="s">
        <v>1989</v>
      </c>
      <c r="I218" s="299">
        <v>20000000</v>
      </c>
      <c r="J218" s="299">
        <v>20000000</v>
      </c>
      <c r="K218" s="300" t="s">
        <v>1990</v>
      </c>
      <c r="L218" s="292" t="s">
        <v>4268</v>
      </c>
      <c r="M218" s="302">
        <v>43125</v>
      </c>
      <c r="N218" s="302">
        <v>43244</v>
      </c>
      <c r="O218" s="302">
        <v>43244</v>
      </c>
      <c r="P218" s="301">
        <f t="shared" si="7"/>
        <v>119</v>
      </c>
      <c r="Q218" s="303">
        <f t="shared" si="8"/>
        <v>3.9666666666666668</v>
      </c>
      <c r="R218" s="305" t="s">
        <v>4269</v>
      </c>
      <c r="S218" s="306"/>
      <c r="T218" s="307"/>
      <c r="U218" s="308"/>
      <c r="V218" s="309"/>
      <c r="W218" s="307"/>
      <c r="X218" s="308"/>
      <c r="Y218" s="309"/>
      <c r="Z218" s="307"/>
      <c r="AA218" s="308"/>
      <c r="AB218" s="309"/>
      <c r="AC218" s="307"/>
      <c r="AD218" s="308"/>
      <c r="AE218" s="307"/>
      <c r="AF218" s="310"/>
      <c r="AG218" s="311"/>
      <c r="AH218" s="312"/>
      <c r="AI218" s="311"/>
      <c r="AJ218" s="313"/>
      <c r="AK218" s="313"/>
      <c r="AL218" s="313"/>
      <c r="AM218" s="314"/>
      <c r="AN218" s="315"/>
      <c r="AO218" s="316"/>
      <c r="AP218" s="317"/>
      <c r="AQ218" s="318"/>
      <c r="AR218" s="319"/>
      <c r="AS218" s="319"/>
      <c r="AT218" s="319"/>
      <c r="AU218" s="320"/>
      <c r="AV218" s="270"/>
    </row>
    <row r="219" spans="1:48" ht="13.5" customHeight="1" thickTop="1" thickBot="1" x14ac:dyDescent="0.25">
      <c r="A219" s="147">
        <v>217</v>
      </c>
      <c r="B219" s="292" t="s">
        <v>597</v>
      </c>
      <c r="C219" s="293">
        <v>43125</v>
      </c>
      <c r="D219" s="293" t="s">
        <v>4270</v>
      </c>
      <c r="E219" s="294" t="s">
        <v>4271</v>
      </c>
      <c r="F219" s="295" t="s">
        <v>66</v>
      </c>
      <c r="G219" s="296" t="s">
        <v>75</v>
      </c>
      <c r="H219" s="297" t="s">
        <v>1989</v>
      </c>
      <c r="I219" s="299">
        <v>12000000</v>
      </c>
      <c r="J219" s="299">
        <v>12000000</v>
      </c>
      <c r="K219" s="300" t="s">
        <v>1990</v>
      </c>
      <c r="L219" s="292" t="s">
        <v>1775</v>
      </c>
      <c r="M219" s="302">
        <v>43125</v>
      </c>
      <c r="N219" s="302">
        <v>43214</v>
      </c>
      <c r="O219" s="302">
        <v>43214</v>
      </c>
      <c r="P219" s="301">
        <f t="shared" si="7"/>
        <v>89</v>
      </c>
      <c r="Q219" s="303">
        <f t="shared" si="8"/>
        <v>2.9666666666666668</v>
      </c>
      <c r="R219" s="305" t="s">
        <v>4272</v>
      </c>
      <c r="S219" s="306"/>
      <c r="T219" s="307"/>
      <c r="U219" s="308"/>
      <c r="V219" s="309"/>
      <c r="W219" s="307"/>
      <c r="X219" s="308"/>
      <c r="Y219" s="309"/>
      <c r="Z219" s="307"/>
      <c r="AA219" s="308"/>
      <c r="AB219" s="309"/>
      <c r="AC219" s="307"/>
      <c r="AD219" s="308"/>
      <c r="AE219" s="307"/>
      <c r="AF219" s="310"/>
      <c r="AG219" s="311"/>
      <c r="AH219" s="312"/>
      <c r="AI219" s="311"/>
      <c r="AJ219" s="313"/>
      <c r="AK219" s="313"/>
      <c r="AL219" s="313"/>
      <c r="AM219" s="314"/>
      <c r="AN219" s="315"/>
      <c r="AO219" s="316"/>
      <c r="AP219" s="317"/>
      <c r="AQ219" s="318"/>
      <c r="AR219" s="319"/>
      <c r="AS219" s="319"/>
      <c r="AT219" s="319"/>
      <c r="AU219" s="320"/>
      <c r="AV219" s="270"/>
    </row>
    <row r="220" spans="1:48" ht="13.5" customHeight="1" thickTop="1" thickBot="1" x14ac:dyDescent="0.25">
      <c r="A220" s="147">
        <v>218</v>
      </c>
      <c r="B220" s="292" t="s">
        <v>597</v>
      </c>
      <c r="C220" s="293">
        <v>43125</v>
      </c>
      <c r="D220" s="293" t="s">
        <v>4273</v>
      </c>
      <c r="E220" s="294" t="s">
        <v>4274</v>
      </c>
      <c r="F220" s="295" t="s">
        <v>66</v>
      </c>
      <c r="G220" s="296" t="s">
        <v>75</v>
      </c>
      <c r="H220" s="297" t="s">
        <v>1989</v>
      </c>
      <c r="I220" s="299">
        <v>25000000</v>
      </c>
      <c r="J220" s="299">
        <v>25000000</v>
      </c>
      <c r="K220" s="300" t="s">
        <v>1990</v>
      </c>
      <c r="L220" s="292" t="s">
        <v>3204</v>
      </c>
      <c r="M220" s="302">
        <v>43125</v>
      </c>
      <c r="N220" s="302">
        <v>43276</v>
      </c>
      <c r="O220" s="302">
        <v>43276</v>
      </c>
      <c r="P220" s="301">
        <f t="shared" si="7"/>
        <v>151</v>
      </c>
      <c r="Q220" s="303">
        <f t="shared" si="8"/>
        <v>5.0333333333333332</v>
      </c>
      <c r="R220" s="305" t="s">
        <v>4275</v>
      </c>
      <c r="S220" s="306"/>
      <c r="T220" s="307"/>
      <c r="U220" s="308"/>
      <c r="V220" s="309"/>
      <c r="W220" s="307"/>
      <c r="X220" s="308"/>
      <c r="Y220" s="309"/>
      <c r="Z220" s="307"/>
      <c r="AA220" s="308"/>
      <c r="AB220" s="309"/>
      <c r="AC220" s="307"/>
      <c r="AD220" s="308"/>
      <c r="AE220" s="307"/>
      <c r="AF220" s="310"/>
      <c r="AG220" s="311"/>
      <c r="AH220" s="312"/>
      <c r="AI220" s="311"/>
      <c r="AJ220" s="313"/>
      <c r="AK220" s="313"/>
      <c r="AL220" s="313"/>
      <c r="AM220" s="314"/>
      <c r="AN220" s="315"/>
      <c r="AO220" s="316"/>
      <c r="AP220" s="317"/>
      <c r="AQ220" s="318"/>
      <c r="AR220" s="319"/>
      <c r="AS220" s="319"/>
      <c r="AT220" s="319"/>
      <c r="AU220" s="320"/>
      <c r="AV220" s="270"/>
    </row>
    <row r="221" spans="1:48" ht="13.5" customHeight="1" thickTop="1" thickBot="1" x14ac:dyDescent="0.25">
      <c r="A221" s="147">
        <v>219</v>
      </c>
      <c r="B221" s="292" t="s">
        <v>597</v>
      </c>
      <c r="C221" s="293">
        <v>43125</v>
      </c>
      <c r="D221" s="293" t="s">
        <v>4276</v>
      </c>
      <c r="E221" s="294" t="s">
        <v>4277</v>
      </c>
      <c r="F221" s="295" t="s">
        <v>66</v>
      </c>
      <c r="G221" s="296" t="s">
        <v>75</v>
      </c>
      <c r="H221" s="297" t="s">
        <v>1989</v>
      </c>
      <c r="I221" s="299">
        <v>20000000</v>
      </c>
      <c r="J221" s="299">
        <v>20000000</v>
      </c>
      <c r="K221" s="300" t="s">
        <v>1990</v>
      </c>
      <c r="L221" s="292" t="s">
        <v>1792</v>
      </c>
      <c r="M221" s="302" t="s">
        <v>4194</v>
      </c>
      <c r="N221" s="302" t="s">
        <v>4278</v>
      </c>
      <c r="O221" s="302">
        <v>43275</v>
      </c>
      <c r="P221" s="301">
        <v>120</v>
      </c>
      <c r="Q221" s="303">
        <f t="shared" si="8"/>
        <v>4</v>
      </c>
      <c r="R221" s="305" t="s">
        <v>4279</v>
      </c>
      <c r="S221" s="306"/>
      <c r="T221" s="307"/>
      <c r="U221" s="308"/>
      <c r="V221" s="309"/>
      <c r="W221" s="307"/>
      <c r="X221" s="308"/>
      <c r="Y221" s="309"/>
      <c r="Z221" s="307"/>
      <c r="AA221" s="308"/>
      <c r="AB221" s="309"/>
      <c r="AC221" s="307"/>
      <c r="AD221" s="308"/>
      <c r="AE221" s="307"/>
      <c r="AF221" s="310"/>
      <c r="AG221" s="311"/>
      <c r="AH221" s="312"/>
      <c r="AI221" s="311"/>
      <c r="AJ221" s="313"/>
      <c r="AK221" s="313"/>
      <c r="AL221" s="313"/>
      <c r="AM221" s="314"/>
      <c r="AN221" s="315"/>
      <c r="AO221" s="316"/>
      <c r="AP221" s="317"/>
      <c r="AQ221" s="318"/>
      <c r="AR221" s="319"/>
      <c r="AS221" s="319"/>
      <c r="AT221" s="319"/>
      <c r="AU221" s="320"/>
      <c r="AV221" s="270"/>
    </row>
    <row r="222" spans="1:48" ht="13.5" customHeight="1" thickTop="1" thickBot="1" x14ac:dyDescent="0.25">
      <c r="A222" s="147">
        <v>220</v>
      </c>
      <c r="B222" s="292" t="s">
        <v>3451</v>
      </c>
      <c r="C222" s="293">
        <v>43125</v>
      </c>
      <c r="D222" s="293" t="s">
        <v>4280</v>
      </c>
      <c r="E222" s="294" t="s">
        <v>4281</v>
      </c>
      <c r="F222" s="295" t="s">
        <v>66</v>
      </c>
      <c r="G222" s="296" t="s">
        <v>75</v>
      </c>
      <c r="H222" s="297" t="s">
        <v>1989</v>
      </c>
      <c r="I222" s="299">
        <v>16000000</v>
      </c>
      <c r="J222" s="299">
        <v>16000000</v>
      </c>
      <c r="K222" s="300" t="s">
        <v>1990</v>
      </c>
      <c r="L222" s="292" t="s">
        <v>3161</v>
      </c>
      <c r="M222" s="302" t="s">
        <v>4194</v>
      </c>
      <c r="N222" s="302" t="s">
        <v>4222</v>
      </c>
      <c r="O222" s="302">
        <v>43244</v>
      </c>
      <c r="P222" s="301">
        <v>120</v>
      </c>
      <c r="Q222" s="303">
        <f t="shared" si="8"/>
        <v>4</v>
      </c>
      <c r="R222" s="305" t="s">
        <v>4282</v>
      </c>
      <c r="S222" s="306"/>
      <c r="T222" s="307"/>
      <c r="U222" s="308"/>
      <c r="V222" s="309"/>
      <c r="W222" s="307"/>
      <c r="X222" s="308"/>
      <c r="Y222" s="309"/>
      <c r="Z222" s="307"/>
      <c r="AA222" s="308"/>
      <c r="AB222" s="309"/>
      <c r="AC222" s="307"/>
      <c r="AD222" s="308"/>
      <c r="AE222" s="307"/>
      <c r="AF222" s="310"/>
      <c r="AG222" s="311"/>
      <c r="AH222" s="312"/>
      <c r="AI222" s="311"/>
      <c r="AJ222" s="313"/>
      <c r="AK222" s="313"/>
      <c r="AL222" s="313"/>
      <c r="AM222" s="314"/>
      <c r="AN222" s="315"/>
      <c r="AO222" s="316"/>
      <c r="AP222" s="317"/>
      <c r="AQ222" s="318"/>
      <c r="AR222" s="319"/>
      <c r="AS222" s="319"/>
      <c r="AT222" s="319"/>
      <c r="AU222" s="320"/>
      <c r="AV222" s="270"/>
    </row>
    <row r="223" spans="1:48" ht="13.5" customHeight="1" thickTop="1" thickBot="1" x14ac:dyDescent="0.25">
      <c r="A223" s="147">
        <v>221</v>
      </c>
      <c r="B223" s="292" t="s">
        <v>2160</v>
      </c>
      <c r="C223" s="293">
        <v>43125</v>
      </c>
      <c r="D223" s="293" t="s">
        <v>4283</v>
      </c>
      <c r="E223" s="294" t="s">
        <v>4284</v>
      </c>
      <c r="F223" s="295" t="s">
        <v>66</v>
      </c>
      <c r="G223" s="296" t="s">
        <v>3486</v>
      </c>
      <c r="H223" s="297" t="s">
        <v>1989</v>
      </c>
      <c r="I223" s="299">
        <v>7500000</v>
      </c>
      <c r="J223" s="299">
        <v>7500000</v>
      </c>
      <c r="K223" s="300" t="s">
        <v>1990</v>
      </c>
      <c r="L223" s="292" t="s">
        <v>2448</v>
      </c>
      <c r="M223" s="302">
        <v>43125</v>
      </c>
      <c r="N223" s="302">
        <v>43275</v>
      </c>
      <c r="O223" s="302">
        <v>43275</v>
      </c>
      <c r="P223" s="301">
        <f t="shared" si="7"/>
        <v>150</v>
      </c>
      <c r="Q223" s="303">
        <f t="shared" si="8"/>
        <v>5</v>
      </c>
      <c r="R223" s="305" t="s">
        <v>4285</v>
      </c>
      <c r="S223" s="306"/>
      <c r="T223" s="307"/>
      <c r="U223" s="308"/>
      <c r="V223" s="309"/>
      <c r="W223" s="307"/>
      <c r="X223" s="308"/>
      <c r="Y223" s="309"/>
      <c r="Z223" s="307"/>
      <c r="AA223" s="308"/>
      <c r="AB223" s="309"/>
      <c r="AC223" s="307"/>
      <c r="AD223" s="308"/>
      <c r="AE223" s="307"/>
      <c r="AF223" s="310"/>
      <c r="AG223" s="311"/>
      <c r="AH223" s="312"/>
      <c r="AI223" s="311"/>
      <c r="AJ223" s="313"/>
      <c r="AK223" s="313"/>
      <c r="AL223" s="313"/>
      <c r="AM223" s="314"/>
      <c r="AN223" s="315"/>
      <c r="AO223" s="316"/>
      <c r="AP223" s="317"/>
      <c r="AQ223" s="318"/>
      <c r="AR223" s="319"/>
      <c r="AS223" s="319"/>
      <c r="AT223" s="319"/>
      <c r="AU223" s="320"/>
      <c r="AV223" s="270"/>
    </row>
    <row r="224" spans="1:48" ht="13.5" customHeight="1" thickTop="1" thickBot="1" x14ac:dyDescent="0.25">
      <c r="A224" s="147">
        <v>222</v>
      </c>
      <c r="B224" s="292" t="s">
        <v>444</v>
      </c>
      <c r="C224" s="293">
        <v>43125</v>
      </c>
      <c r="D224" s="293" t="s">
        <v>4286</v>
      </c>
      <c r="E224" s="294" t="s">
        <v>4287</v>
      </c>
      <c r="F224" s="295" t="s">
        <v>66</v>
      </c>
      <c r="G224" s="296" t="s">
        <v>75</v>
      </c>
      <c r="H224" s="297" t="s">
        <v>1989</v>
      </c>
      <c r="I224" s="299">
        <v>21000000</v>
      </c>
      <c r="J224" s="299">
        <v>21000000</v>
      </c>
      <c r="K224" s="300" t="s">
        <v>1990</v>
      </c>
      <c r="L224" s="292" t="s">
        <v>4288</v>
      </c>
      <c r="M224" s="302" t="s">
        <v>4194</v>
      </c>
      <c r="N224" s="302" t="s">
        <v>4289</v>
      </c>
      <c r="O224" s="302">
        <v>43305</v>
      </c>
      <c r="P224" s="301">
        <v>180</v>
      </c>
      <c r="Q224" s="303">
        <f t="shared" si="8"/>
        <v>6</v>
      </c>
      <c r="R224" s="305" t="s">
        <v>4290</v>
      </c>
      <c r="S224" s="306"/>
      <c r="T224" s="307"/>
      <c r="U224" s="308"/>
      <c r="V224" s="309"/>
      <c r="W224" s="307"/>
      <c r="X224" s="308"/>
      <c r="Y224" s="309"/>
      <c r="Z224" s="307"/>
      <c r="AA224" s="308"/>
      <c r="AB224" s="309"/>
      <c r="AC224" s="307"/>
      <c r="AD224" s="308"/>
      <c r="AE224" s="307"/>
      <c r="AF224" s="310"/>
      <c r="AG224" s="311"/>
      <c r="AH224" s="312"/>
      <c r="AI224" s="311"/>
      <c r="AJ224" s="313"/>
      <c r="AK224" s="313"/>
      <c r="AL224" s="313"/>
      <c r="AM224" s="314"/>
      <c r="AN224" s="315"/>
      <c r="AO224" s="316"/>
      <c r="AP224" s="317"/>
      <c r="AQ224" s="318"/>
      <c r="AR224" s="319"/>
      <c r="AS224" s="319"/>
      <c r="AT224" s="319"/>
      <c r="AU224" s="320"/>
      <c r="AV224" s="270"/>
    </row>
    <row r="225" spans="1:48" ht="13.5" customHeight="1" thickTop="1" thickBot="1" x14ac:dyDescent="0.25">
      <c r="A225" s="147">
        <v>223</v>
      </c>
      <c r="B225" s="292" t="s">
        <v>444</v>
      </c>
      <c r="C225" s="293">
        <v>43125</v>
      </c>
      <c r="D225" s="293" t="s">
        <v>4291</v>
      </c>
      <c r="E225" s="294" t="s">
        <v>4292</v>
      </c>
      <c r="F225" s="295" t="s">
        <v>66</v>
      </c>
      <c r="G225" s="296" t="s">
        <v>75</v>
      </c>
      <c r="H225" s="297" t="s">
        <v>1989</v>
      </c>
      <c r="I225" s="299">
        <v>16750000</v>
      </c>
      <c r="J225" s="299">
        <v>16750000</v>
      </c>
      <c r="K225" s="300" t="s">
        <v>1990</v>
      </c>
      <c r="L225" s="292" t="s">
        <v>4293</v>
      </c>
      <c r="M225" s="302" t="s">
        <v>4194</v>
      </c>
      <c r="N225" s="302" t="s">
        <v>4278</v>
      </c>
      <c r="O225" s="302">
        <v>43275</v>
      </c>
      <c r="P225" s="301">
        <v>150</v>
      </c>
      <c r="Q225" s="303">
        <f t="shared" si="8"/>
        <v>5</v>
      </c>
      <c r="R225" s="305" t="s">
        <v>4294</v>
      </c>
      <c r="S225" s="306"/>
      <c r="T225" s="307"/>
      <c r="U225" s="308"/>
      <c r="V225" s="309"/>
      <c r="W225" s="307"/>
      <c r="X225" s="308"/>
      <c r="Y225" s="309"/>
      <c r="Z225" s="307"/>
      <c r="AA225" s="308"/>
      <c r="AB225" s="309"/>
      <c r="AC225" s="307"/>
      <c r="AD225" s="308"/>
      <c r="AE225" s="307"/>
      <c r="AF225" s="310"/>
      <c r="AG225" s="311"/>
      <c r="AH225" s="312"/>
      <c r="AI225" s="311"/>
      <c r="AJ225" s="313"/>
      <c r="AK225" s="313"/>
      <c r="AL225" s="313"/>
      <c r="AM225" s="314"/>
      <c r="AN225" s="315"/>
      <c r="AO225" s="316"/>
      <c r="AP225" s="317"/>
      <c r="AQ225" s="318"/>
      <c r="AR225" s="319"/>
      <c r="AS225" s="319"/>
      <c r="AT225" s="319"/>
      <c r="AU225" s="320"/>
      <c r="AV225" s="270"/>
    </row>
    <row r="226" spans="1:48" ht="13.5" customHeight="1" thickTop="1" thickBot="1" x14ac:dyDescent="0.25">
      <c r="A226" s="147">
        <v>224</v>
      </c>
      <c r="B226" s="292" t="s">
        <v>597</v>
      </c>
      <c r="C226" s="293">
        <v>43125</v>
      </c>
      <c r="D226" s="293" t="s">
        <v>4295</v>
      </c>
      <c r="E226" s="294" t="s">
        <v>4255</v>
      </c>
      <c r="F226" s="295" t="s">
        <v>66</v>
      </c>
      <c r="G226" s="296" t="s">
        <v>3486</v>
      </c>
      <c r="H226" s="297" t="s">
        <v>1989</v>
      </c>
      <c r="I226" s="299">
        <v>14000000</v>
      </c>
      <c r="J226" s="299">
        <v>14000000</v>
      </c>
      <c r="K226" s="300" t="s">
        <v>1990</v>
      </c>
      <c r="L226" s="292" t="s">
        <v>4296</v>
      </c>
      <c r="M226" s="302">
        <v>43125</v>
      </c>
      <c r="N226" s="302">
        <v>43244</v>
      </c>
      <c r="O226" s="302">
        <v>43244</v>
      </c>
      <c r="P226" s="301">
        <f t="shared" si="7"/>
        <v>119</v>
      </c>
      <c r="Q226" s="303">
        <f t="shared" si="8"/>
        <v>3.9666666666666668</v>
      </c>
      <c r="R226" s="305" t="s">
        <v>4297</v>
      </c>
      <c r="S226" s="306"/>
      <c r="T226" s="307"/>
      <c r="U226" s="308"/>
      <c r="V226" s="309"/>
      <c r="W226" s="307"/>
      <c r="X226" s="308"/>
      <c r="Y226" s="309"/>
      <c r="Z226" s="307"/>
      <c r="AA226" s="308"/>
      <c r="AB226" s="309"/>
      <c r="AC226" s="307"/>
      <c r="AD226" s="308"/>
      <c r="AE226" s="307"/>
      <c r="AF226" s="310"/>
      <c r="AG226" s="311"/>
      <c r="AH226" s="312"/>
      <c r="AI226" s="311"/>
      <c r="AJ226" s="313"/>
      <c r="AK226" s="313"/>
      <c r="AL226" s="313"/>
      <c r="AM226" s="314"/>
      <c r="AN226" s="315"/>
      <c r="AO226" s="316"/>
      <c r="AP226" s="317"/>
      <c r="AQ226" s="318"/>
      <c r="AR226" s="319"/>
      <c r="AS226" s="319"/>
      <c r="AT226" s="319"/>
      <c r="AU226" s="320"/>
      <c r="AV226" s="270"/>
    </row>
    <row r="227" spans="1:48" ht="13.5" customHeight="1" thickTop="1" thickBot="1" x14ac:dyDescent="0.25">
      <c r="A227" s="147">
        <v>225</v>
      </c>
      <c r="B227" s="292" t="s">
        <v>2160</v>
      </c>
      <c r="C227" s="293">
        <v>43125</v>
      </c>
      <c r="D227" s="293" t="s">
        <v>4298</v>
      </c>
      <c r="E227" s="294" t="s">
        <v>4299</v>
      </c>
      <c r="F227" s="295" t="s">
        <v>66</v>
      </c>
      <c r="G227" s="296" t="s">
        <v>75</v>
      </c>
      <c r="H227" s="297" t="s">
        <v>1989</v>
      </c>
      <c r="I227" s="299">
        <v>40000000</v>
      </c>
      <c r="J227" s="299">
        <v>40000000</v>
      </c>
      <c r="K227" s="300" t="s">
        <v>1990</v>
      </c>
      <c r="L227" s="292" t="s">
        <v>2306</v>
      </c>
      <c r="M227" s="302">
        <v>43125</v>
      </c>
      <c r="N227" s="302">
        <v>43275</v>
      </c>
      <c r="O227" s="302">
        <v>43275</v>
      </c>
      <c r="P227" s="301">
        <f t="shared" si="7"/>
        <v>150</v>
      </c>
      <c r="Q227" s="303">
        <f t="shared" si="8"/>
        <v>5</v>
      </c>
      <c r="R227" s="305" t="s">
        <v>4300</v>
      </c>
      <c r="S227" s="306"/>
      <c r="T227" s="307"/>
      <c r="U227" s="308"/>
      <c r="V227" s="309"/>
      <c r="W227" s="307"/>
      <c r="X227" s="308"/>
      <c r="Y227" s="309"/>
      <c r="Z227" s="307"/>
      <c r="AA227" s="308"/>
      <c r="AB227" s="309"/>
      <c r="AC227" s="307"/>
      <c r="AD227" s="308"/>
      <c r="AE227" s="307"/>
      <c r="AF227" s="310"/>
      <c r="AG227" s="311"/>
      <c r="AH227" s="312"/>
      <c r="AI227" s="311"/>
      <c r="AJ227" s="313"/>
      <c r="AK227" s="313"/>
      <c r="AL227" s="313"/>
      <c r="AM227" s="314"/>
      <c r="AN227" s="315"/>
      <c r="AO227" s="316"/>
      <c r="AP227" s="317"/>
      <c r="AQ227" s="318"/>
      <c r="AR227" s="319"/>
      <c r="AS227" s="319"/>
      <c r="AT227" s="319"/>
      <c r="AU227" s="320"/>
      <c r="AV227" s="270"/>
    </row>
    <row r="228" spans="1:48" ht="13.5" customHeight="1" thickTop="1" thickBot="1" x14ac:dyDescent="0.25">
      <c r="A228" s="147">
        <v>226</v>
      </c>
      <c r="B228" s="292" t="s">
        <v>597</v>
      </c>
      <c r="C228" s="293">
        <v>43125</v>
      </c>
      <c r="D228" s="293" t="s">
        <v>4301</v>
      </c>
      <c r="E228" s="294" t="s">
        <v>4302</v>
      </c>
      <c r="F228" s="295" t="s">
        <v>66</v>
      </c>
      <c r="G228" s="296" t="s">
        <v>3486</v>
      </c>
      <c r="H228" s="297" t="s">
        <v>1989</v>
      </c>
      <c r="I228" s="299">
        <v>19848000</v>
      </c>
      <c r="J228" s="299">
        <v>19848000</v>
      </c>
      <c r="K228" s="300" t="s">
        <v>1990</v>
      </c>
      <c r="L228" s="292" t="s">
        <v>2772</v>
      </c>
      <c r="M228" s="302" t="s">
        <v>4194</v>
      </c>
      <c r="N228" s="302" t="s">
        <v>4289</v>
      </c>
      <c r="O228" s="302">
        <f>X228</f>
        <v>0</v>
      </c>
      <c r="P228" s="301">
        <v>180</v>
      </c>
      <c r="Q228" s="303">
        <f t="shared" si="8"/>
        <v>6</v>
      </c>
      <c r="R228" s="305" t="s">
        <v>4303</v>
      </c>
      <c r="S228" s="306">
        <v>25</v>
      </c>
      <c r="T228" s="307">
        <v>43307</v>
      </c>
      <c r="U228" s="308">
        <v>43330</v>
      </c>
      <c r="V228" s="309"/>
      <c r="W228" s="307"/>
      <c r="X228" s="308"/>
      <c r="Y228" s="309"/>
      <c r="Z228" s="307"/>
      <c r="AA228" s="308"/>
      <c r="AB228" s="309"/>
      <c r="AC228" s="307"/>
      <c r="AD228" s="308"/>
      <c r="AE228" s="307">
        <v>43307</v>
      </c>
      <c r="AF228" s="310">
        <v>2756667</v>
      </c>
      <c r="AG228" s="311"/>
      <c r="AH228" s="312"/>
      <c r="AI228" s="311"/>
      <c r="AJ228" s="313"/>
      <c r="AK228" s="313"/>
      <c r="AL228" s="313"/>
      <c r="AM228" s="314"/>
      <c r="AN228" s="315"/>
      <c r="AO228" s="316"/>
      <c r="AP228" s="317"/>
      <c r="AQ228" s="318"/>
      <c r="AR228" s="319"/>
      <c r="AS228" s="319"/>
      <c r="AT228" s="319"/>
      <c r="AU228" s="320"/>
      <c r="AV228" s="270"/>
    </row>
    <row r="229" spans="1:48" ht="13.5" customHeight="1" thickTop="1" thickBot="1" x14ac:dyDescent="0.25">
      <c r="A229" s="147">
        <v>227</v>
      </c>
      <c r="B229" s="292" t="s">
        <v>444</v>
      </c>
      <c r="C229" s="293">
        <v>43125</v>
      </c>
      <c r="D229" s="293" t="s">
        <v>4304</v>
      </c>
      <c r="E229" s="294" t="s">
        <v>4305</v>
      </c>
      <c r="F229" s="295" t="s">
        <v>66</v>
      </c>
      <c r="G229" s="296" t="s">
        <v>3486</v>
      </c>
      <c r="H229" s="297" t="s">
        <v>1989</v>
      </c>
      <c r="I229" s="299">
        <v>16500000</v>
      </c>
      <c r="J229" s="299">
        <v>16500000</v>
      </c>
      <c r="K229" s="300" t="s">
        <v>1990</v>
      </c>
      <c r="L229" s="292" t="s">
        <v>4306</v>
      </c>
      <c r="M229" s="302" t="s">
        <v>4194</v>
      </c>
      <c r="N229" s="302" t="s">
        <v>4278</v>
      </c>
      <c r="O229" s="302">
        <v>43275</v>
      </c>
      <c r="P229" s="301">
        <v>150</v>
      </c>
      <c r="Q229" s="303">
        <v>5</v>
      </c>
      <c r="R229" s="305" t="s">
        <v>4307</v>
      </c>
      <c r="S229" s="306"/>
      <c r="T229" s="307"/>
      <c r="U229" s="308"/>
      <c r="V229" s="309"/>
      <c r="W229" s="307"/>
      <c r="X229" s="308"/>
      <c r="Y229" s="309"/>
      <c r="Z229" s="307"/>
      <c r="AA229" s="308"/>
      <c r="AB229" s="309"/>
      <c r="AC229" s="307"/>
      <c r="AD229" s="308"/>
      <c r="AE229" s="307"/>
      <c r="AF229" s="310"/>
      <c r="AG229" s="311"/>
      <c r="AH229" s="312"/>
      <c r="AI229" s="311"/>
      <c r="AJ229" s="313"/>
      <c r="AK229" s="313"/>
      <c r="AL229" s="313"/>
      <c r="AM229" s="314"/>
      <c r="AN229" s="315"/>
      <c r="AO229" s="316"/>
      <c r="AP229" s="317"/>
      <c r="AQ229" s="318"/>
      <c r="AR229" s="319"/>
      <c r="AS229" s="319"/>
      <c r="AT229" s="319"/>
      <c r="AU229" s="320"/>
      <c r="AV229" s="270"/>
    </row>
    <row r="230" spans="1:48" ht="13.5" customHeight="1" thickTop="1" thickBot="1" x14ac:dyDescent="0.25">
      <c r="A230" s="147">
        <v>228</v>
      </c>
      <c r="B230" s="292" t="s">
        <v>597</v>
      </c>
      <c r="C230" s="293">
        <v>43125</v>
      </c>
      <c r="D230" s="293" t="s">
        <v>4308</v>
      </c>
      <c r="E230" s="294" t="s">
        <v>4309</v>
      </c>
      <c r="F230" s="295" t="s">
        <v>66</v>
      </c>
      <c r="G230" s="296" t="s">
        <v>3486</v>
      </c>
      <c r="H230" s="297" t="s">
        <v>1989</v>
      </c>
      <c r="I230" s="299">
        <v>3921000</v>
      </c>
      <c r="J230" s="299">
        <v>3921000</v>
      </c>
      <c r="K230" s="300" t="s">
        <v>1990</v>
      </c>
      <c r="L230" s="292" t="s">
        <v>4310</v>
      </c>
      <c r="M230" s="302" t="s">
        <v>4194</v>
      </c>
      <c r="N230" s="302" t="s">
        <v>4311</v>
      </c>
      <c r="O230" s="302">
        <v>43214</v>
      </c>
      <c r="P230" s="301">
        <v>90</v>
      </c>
      <c r="Q230" s="303">
        <f t="shared" si="8"/>
        <v>3</v>
      </c>
      <c r="R230" s="305" t="s">
        <v>4312</v>
      </c>
      <c r="S230" s="306"/>
      <c r="T230" s="307"/>
      <c r="U230" s="308"/>
      <c r="V230" s="309"/>
      <c r="W230" s="307"/>
      <c r="X230" s="308"/>
      <c r="Y230" s="309"/>
      <c r="Z230" s="307"/>
      <c r="AA230" s="308"/>
      <c r="AB230" s="309"/>
      <c r="AC230" s="307"/>
      <c r="AD230" s="308"/>
      <c r="AE230" s="307"/>
      <c r="AF230" s="310"/>
      <c r="AG230" s="311"/>
      <c r="AH230" s="312"/>
      <c r="AI230" s="311"/>
      <c r="AJ230" s="313"/>
      <c r="AK230" s="313"/>
      <c r="AL230" s="313"/>
      <c r="AM230" s="314"/>
      <c r="AN230" s="315"/>
      <c r="AO230" s="316"/>
      <c r="AP230" s="317"/>
      <c r="AQ230" s="318"/>
      <c r="AR230" s="319"/>
      <c r="AS230" s="319"/>
      <c r="AT230" s="319"/>
      <c r="AU230" s="320"/>
      <c r="AV230" s="270"/>
    </row>
    <row r="231" spans="1:48" ht="13.5" customHeight="1" thickTop="1" thickBot="1" x14ac:dyDescent="0.25">
      <c r="A231" s="147">
        <v>229</v>
      </c>
      <c r="B231" s="292" t="s">
        <v>597</v>
      </c>
      <c r="C231" s="293">
        <v>43125</v>
      </c>
      <c r="D231" s="293" t="s">
        <v>4313</v>
      </c>
      <c r="E231" s="294" t="s">
        <v>4255</v>
      </c>
      <c r="F231" s="295" t="s">
        <v>66</v>
      </c>
      <c r="G231" s="296" t="s">
        <v>3486</v>
      </c>
      <c r="H231" s="297" t="s">
        <v>1989</v>
      </c>
      <c r="I231" s="299">
        <v>30000000</v>
      </c>
      <c r="J231" s="299">
        <v>30000000</v>
      </c>
      <c r="K231" s="300" t="s">
        <v>1990</v>
      </c>
      <c r="L231" s="292" t="s">
        <v>2391</v>
      </c>
      <c r="M231" s="302">
        <v>43125</v>
      </c>
      <c r="N231" s="302">
        <v>43275</v>
      </c>
      <c r="O231" s="302">
        <v>43275</v>
      </c>
      <c r="P231" s="301">
        <f t="shared" si="7"/>
        <v>150</v>
      </c>
      <c r="Q231" s="303">
        <f t="shared" si="8"/>
        <v>5</v>
      </c>
      <c r="R231" s="305" t="s">
        <v>4314</v>
      </c>
      <c r="S231" s="306"/>
      <c r="T231" s="307"/>
      <c r="U231" s="308"/>
      <c r="V231" s="309"/>
      <c r="W231" s="307"/>
      <c r="X231" s="308"/>
      <c r="Y231" s="309"/>
      <c r="Z231" s="307"/>
      <c r="AA231" s="308"/>
      <c r="AB231" s="309"/>
      <c r="AC231" s="307"/>
      <c r="AD231" s="308"/>
      <c r="AE231" s="307"/>
      <c r="AF231" s="310"/>
      <c r="AG231" s="311"/>
      <c r="AH231" s="312"/>
      <c r="AI231" s="311"/>
      <c r="AJ231" s="313"/>
      <c r="AK231" s="313"/>
      <c r="AL231" s="313"/>
      <c r="AM231" s="314"/>
      <c r="AN231" s="315"/>
      <c r="AO231" s="316"/>
      <c r="AP231" s="317"/>
      <c r="AQ231" s="318"/>
      <c r="AR231" s="319"/>
      <c r="AS231" s="319"/>
      <c r="AT231" s="319"/>
      <c r="AU231" s="320"/>
      <c r="AV231" s="270"/>
    </row>
    <row r="232" spans="1:48" ht="13.5" customHeight="1" thickTop="1" thickBot="1" x14ac:dyDescent="0.25">
      <c r="A232" s="147">
        <v>230</v>
      </c>
      <c r="B232" s="292" t="s">
        <v>2223</v>
      </c>
      <c r="C232" s="293">
        <v>43125</v>
      </c>
      <c r="D232" s="293" t="s">
        <v>4315</v>
      </c>
      <c r="E232" s="294" t="s">
        <v>4316</v>
      </c>
      <c r="F232" s="295" t="s">
        <v>66</v>
      </c>
      <c r="G232" s="296" t="s">
        <v>75</v>
      </c>
      <c r="H232" s="297" t="s">
        <v>1989</v>
      </c>
      <c r="I232" s="299">
        <v>13400000</v>
      </c>
      <c r="J232" s="299">
        <v>13400000</v>
      </c>
      <c r="K232" s="300" t="s">
        <v>1990</v>
      </c>
      <c r="L232" s="292" t="s">
        <v>4317</v>
      </c>
      <c r="M232" s="302">
        <v>43125</v>
      </c>
      <c r="N232" s="302" t="s">
        <v>4222</v>
      </c>
      <c r="O232" s="302">
        <v>43244</v>
      </c>
      <c r="P232" s="301">
        <v>120</v>
      </c>
      <c r="Q232" s="303">
        <f t="shared" si="8"/>
        <v>4</v>
      </c>
      <c r="R232" s="305" t="s">
        <v>4318</v>
      </c>
      <c r="S232" s="306"/>
      <c r="T232" s="307"/>
      <c r="U232" s="308"/>
      <c r="V232" s="309"/>
      <c r="W232" s="307"/>
      <c r="X232" s="308"/>
      <c r="Y232" s="309"/>
      <c r="Z232" s="307"/>
      <c r="AA232" s="308"/>
      <c r="AB232" s="309"/>
      <c r="AC232" s="307"/>
      <c r="AD232" s="308"/>
      <c r="AE232" s="307"/>
      <c r="AF232" s="310"/>
      <c r="AG232" s="311"/>
      <c r="AH232" s="312"/>
      <c r="AI232" s="311"/>
      <c r="AJ232" s="313"/>
      <c r="AK232" s="313"/>
      <c r="AL232" s="313"/>
      <c r="AM232" s="314"/>
      <c r="AN232" s="315"/>
      <c r="AO232" s="316"/>
      <c r="AP232" s="317"/>
      <c r="AQ232" s="318"/>
      <c r="AR232" s="319"/>
      <c r="AS232" s="319"/>
      <c r="AT232" s="319"/>
      <c r="AU232" s="320"/>
      <c r="AV232" s="270"/>
    </row>
    <row r="233" spans="1:48" ht="13.5" customHeight="1" thickTop="1" thickBot="1" x14ac:dyDescent="0.25">
      <c r="A233" s="147">
        <v>231</v>
      </c>
      <c r="B233" s="292" t="s">
        <v>597</v>
      </c>
      <c r="C233" s="293">
        <v>43125</v>
      </c>
      <c r="D233" s="293" t="s">
        <v>4319</v>
      </c>
      <c r="E233" s="294" t="s">
        <v>4255</v>
      </c>
      <c r="F233" s="295" t="s">
        <v>66</v>
      </c>
      <c r="G233" s="296" t="s">
        <v>3486</v>
      </c>
      <c r="H233" s="297" t="s">
        <v>1989</v>
      </c>
      <c r="I233" s="299">
        <v>11500000</v>
      </c>
      <c r="J233" s="299">
        <v>11500000</v>
      </c>
      <c r="K233" s="300" t="s">
        <v>1990</v>
      </c>
      <c r="L233" s="292" t="s">
        <v>2419</v>
      </c>
      <c r="M233" s="302">
        <v>43125</v>
      </c>
      <c r="N233" s="302">
        <v>43275</v>
      </c>
      <c r="O233" s="302">
        <v>43275</v>
      </c>
      <c r="P233" s="301">
        <f t="shared" si="7"/>
        <v>150</v>
      </c>
      <c r="Q233" s="303">
        <f t="shared" si="8"/>
        <v>5</v>
      </c>
      <c r="R233" s="305" t="s">
        <v>4320</v>
      </c>
      <c r="S233" s="306"/>
      <c r="T233" s="307"/>
      <c r="U233" s="308"/>
      <c r="V233" s="309"/>
      <c r="W233" s="307"/>
      <c r="X233" s="308"/>
      <c r="Y233" s="309"/>
      <c r="Z233" s="307"/>
      <c r="AA233" s="308"/>
      <c r="AB233" s="309"/>
      <c r="AC233" s="307"/>
      <c r="AD233" s="308"/>
      <c r="AE233" s="307"/>
      <c r="AF233" s="310"/>
      <c r="AG233" s="311"/>
      <c r="AH233" s="312"/>
      <c r="AI233" s="311"/>
      <c r="AJ233" s="313"/>
      <c r="AK233" s="313"/>
      <c r="AL233" s="313"/>
      <c r="AM233" s="314"/>
      <c r="AN233" s="315"/>
      <c r="AO233" s="316"/>
      <c r="AP233" s="317"/>
      <c r="AQ233" s="318"/>
      <c r="AR233" s="319"/>
      <c r="AS233" s="319"/>
      <c r="AT233" s="319"/>
      <c r="AU233" s="320"/>
      <c r="AV233" s="270"/>
    </row>
    <row r="234" spans="1:48" ht="13.5" customHeight="1" thickTop="1" thickBot="1" x14ac:dyDescent="0.25">
      <c r="A234" s="147">
        <v>232</v>
      </c>
      <c r="B234" s="292" t="s">
        <v>2223</v>
      </c>
      <c r="C234" s="293">
        <v>43125</v>
      </c>
      <c r="D234" s="293" t="s">
        <v>4321</v>
      </c>
      <c r="E234" s="294" t="s">
        <v>4322</v>
      </c>
      <c r="F234" s="295" t="s">
        <v>66</v>
      </c>
      <c r="G234" s="296" t="s">
        <v>75</v>
      </c>
      <c r="H234" s="297" t="s">
        <v>1989</v>
      </c>
      <c r="I234" s="299">
        <v>36750000</v>
      </c>
      <c r="J234" s="299">
        <v>36750000</v>
      </c>
      <c r="K234" s="300" t="s">
        <v>1990</v>
      </c>
      <c r="L234" s="292" t="s">
        <v>4323</v>
      </c>
      <c r="M234" s="302">
        <v>43125</v>
      </c>
      <c r="N234" s="302" t="s">
        <v>4081</v>
      </c>
      <c r="O234" s="302">
        <v>43301</v>
      </c>
      <c r="P234" s="301">
        <v>175</v>
      </c>
      <c r="Q234" s="303">
        <f t="shared" si="8"/>
        <v>5.833333333333333</v>
      </c>
      <c r="R234" s="305" t="s">
        <v>4324</v>
      </c>
      <c r="S234" s="306"/>
      <c r="T234" s="307"/>
      <c r="U234" s="308"/>
      <c r="V234" s="309"/>
      <c r="W234" s="307"/>
      <c r="X234" s="308"/>
      <c r="Y234" s="309"/>
      <c r="Z234" s="307"/>
      <c r="AA234" s="308"/>
      <c r="AB234" s="309"/>
      <c r="AC234" s="307"/>
      <c r="AD234" s="308"/>
      <c r="AE234" s="307"/>
      <c r="AF234" s="310"/>
      <c r="AG234" s="311"/>
      <c r="AH234" s="312"/>
      <c r="AI234" s="311"/>
      <c r="AJ234" s="313"/>
      <c r="AK234" s="313"/>
      <c r="AL234" s="313"/>
      <c r="AM234" s="314"/>
      <c r="AN234" s="315"/>
      <c r="AO234" s="316"/>
      <c r="AP234" s="317"/>
      <c r="AQ234" s="318"/>
      <c r="AR234" s="319"/>
      <c r="AS234" s="319"/>
      <c r="AT234" s="319"/>
      <c r="AU234" s="320"/>
      <c r="AV234" s="270"/>
    </row>
    <row r="235" spans="1:48" ht="13.5" customHeight="1" thickTop="1" thickBot="1" x14ac:dyDescent="0.25">
      <c r="A235" s="147">
        <v>233</v>
      </c>
      <c r="B235" s="292" t="s">
        <v>146</v>
      </c>
      <c r="C235" s="293">
        <v>43125</v>
      </c>
      <c r="D235" s="293" t="s">
        <v>4325</v>
      </c>
      <c r="E235" s="294" t="s">
        <v>4326</v>
      </c>
      <c r="F235" s="295" t="s">
        <v>66</v>
      </c>
      <c r="G235" s="296" t="s">
        <v>75</v>
      </c>
      <c r="H235" s="297" t="s">
        <v>1989</v>
      </c>
      <c r="I235" s="299">
        <v>24600000</v>
      </c>
      <c r="J235" s="299">
        <v>24600000</v>
      </c>
      <c r="K235" s="300" t="s">
        <v>1990</v>
      </c>
      <c r="L235" s="292" t="s">
        <v>3057</v>
      </c>
      <c r="M235" s="302" t="s">
        <v>4194</v>
      </c>
      <c r="N235" s="302" t="s">
        <v>3953</v>
      </c>
      <c r="O235" s="302">
        <v>43303</v>
      </c>
      <c r="P235" s="301">
        <v>180</v>
      </c>
      <c r="Q235" s="303">
        <v>6</v>
      </c>
      <c r="R235" s="305" t="s">
        <v>4327</v>
      </c>
      <c r="S235" s="306"/>
      <c r="T235" s="307"/>
      <c r="U235" s="308"/>
      <c r="V235" s="309"/>
      <c r="W235" s="307"/>
      <c r="X235" s="308"/>
      <c r="Y235" s="309"/>
      <c r="Z235" s="307"/>
      <c r="AA235" s="308"/>
      <c r="AB235" s="309"/>
      <c r="AC235" s="307"/>
      <c r="AD235" s="308"/>
      <c r="AE235" s="307"/>
      <c r="AF235" s="310"/>
      <c r="AG235" s="311"/>
      <c r="AH235" s="312"/>
      <c r="AI235" s="311"/>
      <c r="AJ235" s="313"/>
      <c r="AK235" s="313"/>
      <c r="AL235" s="313"/>
      <c r="AM235" s="314"/>
      <c r="AN235" s="315"/>
      <c r="AO235" s="316"/>
      <c r="AP235" s="317"/>
      <c r="AQ235" s="318"/>
      <c r="AR235" s="319"/>
      <c r="AS235" s="319"/>
      <c r="AT235" s="319"/>
      <c r="AU235" s="320"/>
      <c r="AV235" s="270"/>
    </row>
    <row r="236" spans="1:48" ht="13.5" customHeight="1" thickTop="1" thickBot="1" x14ac:dyDescent="0.25">
      <c r="A236" s="147">
        <v>234</v>
      </c>
      <c r="B236" s="292" t="s">
        <v>3451</v>
      </c>
      <c r="C236" s="293">
        <v>43125</v>
      </c>
      <c r="D236" s="293" t="s">
        <v>4328</v>
      </c>
      <c r="E236" s="294" t="s">
        <v>4329</v>
      </c>
      <c r="F236" s="295" t="s">
        <v>66</v>
      </c>
      <c r="G236" s="296" t="s">
        <v>3486</v>
      </c>
      <c r="H236" s="297" t="s">
        <v>1989</v>
      </c>
      <c r="I236" s="299">
        <v>13500000</v>
      </c>
      <c r="J236" s="299">
        <v>13500000</v>
      </c>
      <c r="K236" s="300" t="s">
        <v>1990</v>
      </c>
      <c r="L236" s="292" t="s">
        <v>4330</v>
      </c>
      <c r="M236" s="302" t="s">
        <v>4194</v>
      </c>
      <c r="N236" s="302">
        <v>43409</v>
      </c>
      <c r="O236" s="302">
        <v>43231</v>
      </c>
      <c r="P236" s="301">
        <v>135</v>
      </c>
      <c r="Q236" s="303">
        <f t="shared" si="8"/>
        <v>4.5</v>
      </c>
      <c r="R236" s="305" t="s">
        <v>4331</v>
      </c>
      <c r="S236" s="306"/>
      <c r="T236" s="307"/>
      <c r="U236" s="308"/>
      <c r="V236" s="309"/>
      <c r="W236" s="307"/>
      <c r="X236" s="308"/>
      <c r="Y236" s="309"/>
      <c r="Z236" s="307"/>
      <c r="AA236" s="308"/>
      <c r="AB236" s="309"/>
      <c r="AC236" s="307"/>
      <c r="AD236" s="308"/>
      <c r="AE236" s="307"/>
      <c r="AF236" s="310"/>
      <c r="AG236" s="311"/>
      <c r="AH236" s="312"/>
      <c r="AI236" s="311"/>
      <c r="AJ236" s="313"/>
      <c r="AK236" s="313"/>
      <c r="AL236" s="313"/>
      <c r="AM236" s="314"/>
      <c r="AN236" s="315"/>
      <c r="AO236" s="316"/>
      <c r="AP236" s="317"/>
      <c r="AQ236" s="318"/>
      <c r="AR236" s="319"/>
      <c r="AS236" s="319"/>
      <c r="AT236" s="319"/>
      <c r="AU236" s="320"/>
      <c r="AV236" s="270"/>
    </row>
    <row r="237" spans="1:48" ht="13.5" customHeight="1" thickTop="1" thickBot="1" x14ac:dyDescent="0.25">
      <c r="A237" s="147">
        <v>235</v>
      </c>
      <c r="B237" s="292" t="s">
        <v>597</v>
      </c>
      <c r="C237" s="293">
        <v>43125</v>
      </c>
      <c r="D237" s="293" t="s">
        <v>4332</v>
      </c>
      <c r="E237" s="294" t="s">
        <v>4255</v>
      </c>
      <c r="F237" s="295" t="s">
        <v>66</v>
      </c>
      <c r="G237" s="296" t="s">
        <v>3486</v>
      </c>
      <c r="H237" s="297" t="s">
        <v>1989</v>
      </c>
      <c r="I237" s="299">
        <v>15000000</v>
      </c>
      <c r="J237" s="299">
        <v>15000000</v>
      </c>
      <c r="K237" s="300" t="s">
        <v>1990</v>
      </c>
      <c r="L237" s="292" t="s">
        <v>4333</v>
      </c>
      <c r="M237" s="302">
        <v>43125</v>
      </c>
      <c r="N237" s="302">
        <v>43275</v>
      </c>
      <c r="O237" s="302">
        <v>43275</v>
      </c>
      <c r="P237" s="301">
        <f t="shared" si="7"/>
        <v>150</v>
      </c>
      <c r="Q237" s="303">
        <f t="shared" si="8"/>
        <v>5</v>
      </c>
      <c r="R237" s="305" t="s">
        <v>4334</v>
      </c>
      <c r="S237" s="306"/>
      <c r="T237" s="307"/>
      <c r="U237" s="308"/>
      <c r="V237" s="309"/>
      <c r="W237" s="307"/>
      <c r="X237" s="308"/>
      <c r="Y237" s="309"/>
      <c r="Z237" s="307"/>
      <c r="AA237" s="308"/>
      <c r="AB237" s="309"/>
      <c r="AC237" s="307"/>
      <c r="AD237" s="308"/>
      <c r="AE237" s="307"/>
      <c r="AF237" s="310"/>
      <c r="AG237" s="311"/>
      <c r="AH237" s="312"/>
      <c r="AI237" s="311"/>
      <c r="AJ237" s="313"/>
      <c r="AK237" s="313"/>
      <c r="AL237" s="313"/>
      <c r="AM237" s="314"/>
      <c r="AN237" s="315"/>
      <c r="AO237" s="316"/>
      <c r="AP237" s="317"/>
      <c r="AQ237" s="318"/>
      <c r="AR237" s="319"/>
      <c r="AS237" s="319"/>
      <c r="AT237" s="319"/>
      <c r="AU237" s="320"/>
      <c r="AV237" s="270"/>
    </row>
    <row r="238" spans="1:48" ht="13.5" customHeight="1" thickTop="1" thickBot="1" x14ac:dyDescent="0.25">
      <c r="A238" s="147">
        <v>236</v>
      </c>
      <c r="B238" s="292" t="s">
        <v>2000</v>
      </c>
      <c r="C238" s="293">
        <v>43125</v>
      </c>
      <c r="D238" s="293" t="s">
        <v>4335</v>
      </c>
      <c r="E238" s="294" t="s">
        <v>4336</v>
      </c>
      <c r="F238" s="295" t="s">
        <v>66</v>
      </c>
      <c r="G238" s="296" t="s">
        <v>75</v>
      </c>
      <c r="H238" s="297" t="s">
        <v>1989</v>
      </c>
      <c r="I238" s="299">
        <v>20000000</v>
      </c>
      <c r="J238" s="299">
        <v>20000000</v>
      </c>
      <c r="K238" s="300" t="s">
        <v>1990</v>
      </c>
      <c r="L238" s="292" t="s">
        <v>2923</v>
      </c>
      <c r="M238" s="302" t="s">
        <v>4194</v>
      </c>
      <c r="N238" s="302" t="s">
        <v>4222</v>
      </c>
      <c r="O238" s="302">
        <v>43244</v>
      </c>
      <c r="P238" s="301">
        <v>120</v>
      </c>
      <c r="Q238" s="303">
        <f t="shared" si="8"/>
        <v>4</v>
      </c>
      <c r="R238" s="305" t="s">
        <v>4337</v>
      </c>
      <c r="S238" s="306">
        <v>7</v>
      </c>
      <c r="T238" s="307">
        <v>43244</v>
      </c>
      <c r="U238" s="308">
        <v>43251</v>
      </c>
      <c r="V238" s="309">
        <v>24</v>
      </c>
      <c r="W238" s="307">
        <v>43250</v>
      </c>
      <c r="X238" s="308">
        <v>43275</v>
      </c>
      <c r="Y238" s="309"/>
      <c r="Z238" s="307"/>
      <c r="AA238" s="308"/>
      <c r="AB238" s="309"/>
      <c r="AC238" s="307"/>
      <c r="AD238" s="308"/>
      <c r="AE238" s="307">
        <v>43250</v>
      </c>
      <c r="AF238" s="310">
        <v>4000000</v>
      </c>
      <c r="AG238" s="311"/>
      <c r="AH238" s="312"/>
      <c r="AI238" s="311"/>
      <c r="AJ238" s="313"/>
      <c r="AK238" s="313"/>
      <c r="AL238" s="313"/>
      <c r="AM238" s="314"/>
      <c r="AN238" s="315"/>
      <c r="AO238" s="316"/>
      <c r="AP238" s="317"/>
      <c r="AQ238" s="318"/>
      <c r="AR238" s="319"/>
      <c r="AS238" s="319"/>
      <c r="AT238" s="319"/>
      <c r="AU238" s="320"/>
      <c r="AV238" s="270"/>
    </row>
    <row r="239" spans="1:48" ht="13.5" customHeight="1" thickTop="1" thickBot="1" x14ac:dyDescent="0.25">
      <c r="A239" s="147">
        <v>237</v>
      </c>
      <c r="B239" s="292" t="s">
        <v>1987</v>
      </c>
      <c r="C239" s="293">
        <v>43125</v>
      </c>
      <c r="D239" s="293" t="s">
        <v>4338</v>
      </c>
      <c r="E239" s="294" t="s">
        <v>4339</v>
      </c>
      <c r="F239" s="295" t="s">
        <v>66</v>
      </c>
      <c r="G239" s="296" t="s">
        <v>75</v>
      </c>
      <c r="H239" s="297" t="s">
        <v>1989</v>
      </c>
      <c r="I239" s="299">
        <v>24000000</v>
      </c>
      <c r="J239" s="299">
        <v>24000000</v>
      </c>
      <c r="K239" s="300" t="s">
        <v>1990</v>
      </c>
      <c r="L239" s="292" t="s">
        <v>2497</v>
      </c>
      <c r="M239" s="302">
        <v>43125</v>
      </c>
      <c r="N239" s="302">
        <v>43245</v>
      </c>
      <c r="O239" s="302">
        <v>43245</v>
      </c>
      <c r="P239" s="301">
        <f t="shared" si="7"/>
        <v>120</v>
      </c>
      <c r="Q239" s="303">
        <f t="shared" si="8"/>
        <v>4</v>
      </c>
      <c r="R239" s="305" t="s">
        <v>4340</v>
      </c>
      <c r="S239" s="306"/>
      <c r="T239" s="307"/>
      <c r="U239" s="308"/>
      <c r="V239" s="309"/>
      <c r="W239" s="307"/>
      <c r="X239" s="308"/>
      <c r="Y239" s="309"/>
      <c r="Z239" s="307"/>
      <c r="AA239" s="308"/>
      <c r="AB239" s="309"/>
      <c r="AC239" s="307"/>
      <c r="AD239" s="308"/>
      <c r="AE239" s="307"/>
      <c r="AF239" s="310"/>
      <c r="AG239" s="311"/>
      <c r="AH239" s="312"/>
      <c r="AI239" s="311"/>
      <c r="AJ239" s="313"/>
      <c r="AK239" s="313"/>
      <c r="AL239" s="313"/>
      <c r="AM239" s="314"/>
      <c r="AN239" s="315"/>
      <c r="AO239" s="316"/>
      <c r="AP239" s="317"/>
      <c r="AQ239" s="318"/>
      <c r="AR239" s="319"/>
      <c r="AS239" s="319"/>
      <c r="AT239" s="319"/>
      <c r="AU239" s="320"/>
      <c r="AV239" s="270"/>
    </row>
    <row r="240" spans="1:48" ht="13.5" customHeight="1" thickTop="1" thickBot="1" x14ac:dyDescent="0.25">
      <c r="A240" s="147">
        <v>238</v>
      </c>
      <c r="B240" s="292" t="s">
        <v>597</v>
      </c>
      <c r="C240" s="293">
        <v>43125</v>
      </c>
      <c r="D240" s="293" t="s">
        <v>4341</v>
      </c>
      <c r="E240" s="294" t="s">
        <v>4255</v>
      </c>
      <c r="F240" s="295" t="s">
        <v>66</v>
      </c>
      <c r="G240" s="296" t="s">
        <v>3486</v>
      </c>
      <c r="H240" s="297" t="s">
        <v>1989</v>
      </c>
      <c r="I240" s="299">
        <v>8050000</v>
      </c>
      <c r="J240" s="299">
        <v>8050000</v>
      </c>
      <c r="K240" s="300" t="s">
        <v>1990</v>
      </c>
      <c r="L240" s="292" t="s">
        <v>4342</v>
      </c>
      <c r="M240" s="302">
        <v>43125</v>
      </c>
      <c r="N240" s="302">
        <v>43214</v>
      </c>
      <c r="O240" s="302">
        <v>43214</v>
      </c>
      <c r="P240" s="301">
        <f t="shared" si="7"/>
        <v>89</v>
      </c>
      <c r="Q240" s="303">
        <f t="shared" si="8"/>
        <v>2.9666666666666668</v>
      </c>
      <c r="R240" s="305" t="s">
        <v>4334</v>
      </c>
      <c r="S240" s="306"/>
      <c r="T240" s="307"/>
      <c r="U240" s="308"/>
      <c r="V240" s="309"/>
      <c r="W240" s="307"/>
      <c r="X240" s="308"/>
      <c r="Y240" s="309"/>
      <c r="Z240" s="307"/>
      <c r="AA240" s="308"/>
      <c r="AB240" s="309"/>
      <c r="AC240" s="307"/>
      <c r="AD240" s="308"/>
      <c r="AE240" s="307"/>
      <c r="AF240" s="310"/>
      <c r="AG240" s="311"/>
      <c r="AH240" s="312"/>
      <c r="AI240" s="311"/>
      <c r="AJ240" s="313"/>
      <c r="AK240" s="313"/>
      <c r="AL240" s="313"/>
      <c r="AM240" s="314"/>
      <c r="AN240" s="315"/>
      <c r="AO240" s="316"/>
      <c r="AP240" s="317"/>
      <c r="AQ240" s="318"/>
      <c r="AR240" s="319"/>
      <c r="AS240" s="319"/>
      <c r="AT240" s="319"/>
      <c r="AU240" s="320"/>
      <c r="AV240" s="270"/>
    </row>
    <row r="241" spans="1:48" ht="13.5" customHeight="1" thickTop="1" thickBot="1" x14ac:dyDescent="0.25">
      <c r="A241" s="147">
        <v>239</v>
      </c>
      <c r="B241" s="292" t="s">
        <v>597</v>
      </c>
      <c r="C241" s="293">
        <v>43125</v>
      </c>
      <c r="D241" s="293" t="s">
        <v>4343</v>
      </c>
      <c r="E241" s="294" t="s">
        <v>4344</v>
      </c>
      <c r="F241" s="295" t="s">
        <v>66</v>
      </c>
      <c r="G241" s="296" t="s">
        <v>75</v>
      </c>
      <c r="H241" s="297" t="s">
        <v>1989</v>
      </c>
      <c r="I241" s="299">
        <v>14000000</v>
      </c>
      <c r="J241" s="299">
        <v>14000000</v>
      </c>
      <c r="K241" s="300" t="s">
        <v>1990</v>
      </c>
      <c r="L241" s="292" t="s">
        <v>4345</v>
      </c>
      <c r="M241" s="302">
        <v>43125</v>
      </c>
      <c r="N241" s="302">
        <v>43244</v>
      </c>
      <c r="O241" s="302">
        <v>43244</v>
      </c>
      <c r="P241" s="301">
        <f t="shared" si="7"/>
        <v>119</v>
      </c>
      <c r="Q241" s="303">
        <f t="shared" si="8"/>
        <v>3.9666666666666668</v>
      </c>
      <c r="R241" s="305" t="s">
        <v>4346</v>
      </c>
      <c r="S241" s="306"/>
      <c r="T241" s="307"/>
      <c r="U241" s="308"/>
      <c r="V241" s="309"/>
      <c r="W241" s="307"/>
      <c r="X241" s="308"/>
      <c r="Y241" s="309"/>
      <c r="Z241" s="307"/>
      <c r="AA241" s="308"/>
      <c r="AB241" s="309"/>
      <c r="AC241" s="307"/>
      <c r="AD241" s="308"/>
      <c r="AE241" s="307"/>
      <c r="AF241" s="310"/>
      <c r="AG241" s="311"/>
      <c r="AH241" s="312"/>
      <c r="AI241" s="311"/>
      <c r="AJ241" s="313"/>
      <c r="AK241" s="313"/>
      <c r="AL241" s="313"/>
      <c r="AM241" s="314"/>
      <c r="AN241" s="315"/>
      <c r="AO241" s="316"/>
      <c r="AP241" s="317"/>
      <c r="AQ241" s="318"/>
      <c r="AR241" s="319"/>
      <c r="AS241" s="319"/>
      <c r="AT241" s="319"/>
      <c r="AU241" s="320"/>
      <c r="AV241" s="270"/>
    </row>
    <row r="242" spans="1:48" ht="13.5" customHeight="1" thickTop="1" thickBot="1" x14ac:dyDescent="0.25">
      <c r="A242" s="147" t="s">
        <v>4347</v>
      </c>
      <c r="B242" s="292" t="s">
        <v>3451</v>
      </c>
      <c r="C242" s="293">
        <v>43125</v>
      </c>
      <c r="D242" s="293" t="s">
        <v>4348</v>
      </c>
      <c r="E242" s="294" t="s">
        <v>652</v>
      </c>
      <c r="F242" s="295" t="s">
        <v>66</v>
      </c>
      <c r="G242" s="296" t="s">
        <v>75</v>
      </c>
      <c r="H242" s="297" t="s">
        <v>1989</v>
      </c>
      <c r="I242" s="299">
        <v>16000000</v>
      </c>
      <c r="J242" s="299">
        <v>16000000</v>
      </c>
      <c r="K242" s="300" t="s">
        <v>1990</v>
      </c>
      <c r="L242" s="292" t="s">
        <v>4349</v>
      </c>
      <c r="M242" s="302">
        <v>43125</v>
      </c>
      <c r="N242" s="302">
        <v>43244</v>
      </c>
      <c r="O242" s="302">
        <v>43244</v>
      </c>
      <c r="P242" s="301">
        <f t="shared" si="7"/>
        <v>119</v>
      </c>
      <c r="Q242" s="303">
        <f t="shared" si="8"/>
        <v>3.9666666666666668</v>
      </c>
      <c r="R242" s="305" t="s">
        <v>4350</v>
      </c>
      <c r="S242" s="306"/>
      <c r="T242" s="307"/>
      <c r="U242" s="308"/>
      <c r="V242" s="309"/>
      <c r="W242" s="307"/>
      <c r="X242" s="308"/>
      <c r="Y242" s="309"/>
      <c r="Z242" s="307"/>
      <c r="AA242" s="308"/>
      <c r="AB242" s="309"/>
      <c r="AC242" s="307"/>
      <c r="AD242" s="308"/>
      <c r="AE242" s="307"/>
      <c r="AF242" s="310"/>
      <c r="AG242" s="311"/>
      <c r="AH242" s="312"/>
      <c r="AI242" s="311"/>
      <c r="AJ242" s="313"/>
      <c r="AK242" s="313"/>
      <c r="AL242" s="313"/>
      <c r="AM242" s="314"/>
      <c r="AN242" s="315"/>
      <c r="AO242" s="316"/>
      <c r="AP242" s="317"/>
      <c r="AQ242" s="318"/>
      <c r="AR242" s="319"/>
      <c r="AS242" s="319"/>
      <c r="AT242" s="319"/>
      <c r="AU242" s="320"/>
      <c r="AV242" s="270"/>
    </row>
    <row r="243" spans="1:48" ht="13.5" customHeight="1" thickTop="1" thickBot="1" x14ac:dyDescent="0.25">
      <c r="A243" s="147">
        <v>240</v>
      </c>
      <c r="B243" s="292" t="s">
        <v>597</v>
      </c>
      <c r="C243" s="293">
        <v>43125</v>
      </c>
      <c r="D243" s="293" t="s">
        <v>4351</v>
      </c>
      <c r="E243" s="294" t="s">
        <v>4352</v>
      </c>
      <c r="F243" s="295" t="s">
        <v>66</v>
      </c>
      <c r="G243" s="296" t="s">
        <v>75</v>
      </c>
      <c r="H243" s="297" t="s">
        <v>1989</v>
      </c>
      <c r="I243" s="299">
        <v>10200000</v>
      </c>
      <c r="J243" s="299">
        <v>10200000</v>
      </c>
      <c r="K243" s="300" t="s">
        <v>1990</v>
      </c>
      <c r="L243" s="292" t="s">
        <v>4353</v>
      </c>
      <c r="M243" s="302">
        <v>43125</v>
      </c>
      <c r="N243" s="302">
        <v>43214</v>
      </c>
      <c r="O243" s="302">
        <v>43214</v>
      </c>
      <c r="P243" s="301">
        <f t="shared" si="7"/>
        <v>89</v>
      </c>
      <c r="Q243" s="303">
        <f t="shared" si="8"/>
        <v>2.9666666666666668</v>
      </c>
      <c r="R243" s="305" t="s">
        <v>4354</v>
      </c>
      <c r="S243" s="306"/>
      <c r="T243" s="307"/>
      <c r="U243" s="308"/>
      <c r="V243" s="309"/>
      <c r="W243" s="307"/>
      <c r="X243" s="308"/>
      <c r="Y243" s="309"/>
      <c r="Z243" s="307"/>
      <c r="AA243" s="308"/>
      <c r="AB243" s="309"/>
      <c r="AC243" s="307"/>
      <c r="AD243" s="308"/>
      <c r="AE243" s="307"/>
      <c r="AF243" s="310"/>
      <c r="AG243" s="311"/>
      <c r="AH243" s="312"/>
      <c r="AI243" s="311"/>
      <c r="AJ243" s="313"/>
      <c r="AK243" s="313"/>
      <c r="AL243" s="313"/>
      <c r="AM243" s="314"/>
      <c r="AN243" s="315"/>
      <c r="AO243" s="316"/>
      <c r="AP243" s="317"/>
      <c r="AQ243" s="318"/>
      <c r="AR243" s="319"/>
      <c r="AS243" s="319"/>
      <c r="AT243" s="319"/>
      <c r="AU243" s="320"/>
      <c r="AV243" s="270"/>
    </row>
    <row r="244" spans="1:48" ht="13.5" customHeight="1" thickTop="1" thickBot="1" x14ac:dyDescent="0.25">
      <c r="A244" s="147">
        <v>241</v>
      </c>
      <c r="B244" s="292" t="s">
        <v>444</v>
      </c>
      <c r="C244" s="293">
        <v>43125</v>
      </c>
      <c r="D244" s="293" t="s">
        <v>4355</v>
      </c>
      <c r="E244" s="294" t="s">
        <v>4356</v>
      </c>
      <c r="F244" s="295" t="s">
        <v>66</v>
      </c>
      <c r="G244" s="296" t="s">
        <v>75</v>
      </c>
      <c r="H244" s="297" t="s">
        <v>1989</v>
      </c>
      <c r="I244" s="299">
        <v>27500000</v>
      </c>
      <c r="J244" s="299">
        <v>27500000</v>
      </c>
      <c r="K244" s="300" t="s">
        <v>1990</v>
      </c>
      <c r="L244" s="292" t="s">
        <v>3267</v>
      </c>
      <c r="M244" s="302">
        <v>43125</v>
      </c>
      <c r="N244" s="302">
        <v>43275</v>
      </c>
      <c r="O244" s="302">
        <v>43275</v>
      </c>
      <c r="P244" s="301">
        <f t="shared" si="7"/>
        <v>150</v>
      </c>
      <c r="Q244" s="303">
        <f t="shared" si="8"/>
        <v>5</v>
      </c>
      <c r="R244" s="305" t="s">
        <v>4357</v>
      </c>
      <c r="S244" s="306"/>
      <c r="T244" s="307"/>
      <c r="U244" s="308"/>
      <c r="V244" s="309"/>
      <c r="W244" s="307"/>
      <c r="X244" s="308"/>
      <c r="Y244" s="309"/>
      <c r="Z244" s="307"/>
      <c r="AA244" s="308"/>
      <c r="AB244" s="309"/>
      <c r="AC244" s="307"/>
      <c r="AD244" s="308"/>
      <c r="AE244" s="307"/>
      <c r="AF244" s="310"/>
      <c r="AG244" s="311"/>
      <c r="AH244" s="312"/>
      <c r="AI244" s="311"/>
      <c r="AJ244" s="313"/>
      <c r="AK244" s="313"/>
      <c r="AL244" s="313"/>
      <c r="AM244" s="314"/>
      <c r="AN244" s="315"/>
      <c r="AO244" s="316"/>
      <c r="AP244" s="317"/>
      <c r="AQ244" s="318"/>
      <c r="AR244" s="319"/>
      <c r="AS244" s="319"/>
      <c r="AT244" s="319"/>
      <c r="AU244" s="320"/>
      <c r="AV244" s="270"/>
    </row>
    <row r="245" spans="1:48" ht="13.5" customHeight="1" thickTop="1" thickBot="1" x14ac:dyDescent="0.25">
      <c r="A245" s="147">
        <v>242</v>
      </c>
      <c r="B245" s="292" t="s">
        <v>597</v>
      </c>
      <c r="C245" s="293">
        <v>43125</v>
      </c>
      <c r="D245" s="293" t="s">
        <v>4358</v>
      </c>
      <c r="E245" s="294" t="s">
        <v>4359</v>
      </c>
      <c r="F245" s="295" t="s">
        <v>66</v>
      </c>
      <c r="G245" s="296" t="s">
        <v>75</v>
      </c>
      <c r="H245" s="297" t="s">
        <v>1989</v>
      </c>
      <c r="I245" s="299">
        <v>20000000</v>
      </c>
      <c r="J245" s="299">
        <v>20000000</v>
      </c>
      <c r="K245" s="300" t="s">
        <v>1990</v>
      </c>
      <c r="L245" s="292" t="s">
        <v>4360</v>
      </c>
      <c r="M245" s="302" t="s">
        <v>4194</v>
      </c>
      <c r="N245" s="302" t="s">
        <v>4278</v>
      </c>
      <c r="O245" s="302">
        <v>43275</v>
      </c>
      <c r="P245" s="301">
        <v>150</v>
      </c>
      <c r="Q245" s="303">
        <v>5</v>
      </c>
      <c r="R245" s="305" t="s">
        <v>4361</v>
      </c>
      <c r="S245" s="306"/>
      <c r="T245" s="307"/>
      <c r="U245" s="308"/>
      <c r="V245" s="309"/>
      <c r="W245" s="307"/>
      <c r="X245" s="308"/>
      <c r="Y245" s="309"/>
      <c r="Z245" s="307"/>
      <c r="AA245" s="308"/>
      <c r="AB245" s="309"/>
      <c r="AC245" s="307"/>
      <c r="AD245" s="308"/>
      <c r="AE245" s="307"/>
      <c r="AF245" s="310"/>
      <c r="AG245" s="311"/>
      <c r="AH245" s="312"/>
      <c r="AI245" s="311"/>
      <c r="AJ245" s="313"/>
      <c r="AK245" s="313"/>
      <c r="AL245" s="313"/>
      <c r="AM245" s="314"/>
      <c r="AN245" s="315"/>
      <c r="AO245" s="316"/>
      <c r="AP245" s="317"/>
      <c r="AQ245" s="318"/>
      <c r="AR245" s="319"/>
      <c r="AS245" s="319"/>
      <c r="AT245" s="319"/>
      <c r="AU245" s="320"/>
      <c r="AV245" s="270"/>
    </row>
    <row r="246" spans="1:48" ht="13.5" customHeight="1" thickTop="1" thickBot="1" x14ac:dyDescent="0.25">
      <c r="A246" s="147">
        <v>243</v>
      </c>
      <c r="B246" s="292" t="s">
        <v>175</v>
      </c>
      <c r="C246" s="293">
        <v>43125</v>
      </c>
      <c r="D246" s="293" t="s">
        <v>4362</v>
      </c>
      <c r="E246" s="294" t="s">
        <v>4363</v>
      </c>
      <c r="F246" s="295" t="s">
        <v>66</v>
      </c>
      <c r="G246" s="296" t="s">
        <v>3486</v>
      </c>
      <c r="H246" s="297" t="s">
        <v>1989</v>
      </c>
      <c r="I246" s="299">
        <v>16536215</v>
      </c>
      <c r="J246" s="299">
        <v>16536215</v>
      </c>
      <c r="K246" s="300" t="s">
        <v>1990</v>
      </c>
      <c r="L246" s="292" t="s">
        <v>537</v>
      </c>
      <c r="M246" s="302">
        <v>43125</v>
      </c>
      <c r="N246" s="302">
        <v>43275</v>
      </c>
      <c r="O246" s="302">
        <v>43275</v>
      </c>
      <c r="P246" s="301">
        <f>O246-M246</f>
        <v>150</v>
      </c>
      <c r="Q246" s="303">
        <f>+P246/30</f>
        <v>5</v>
      </c>
      <c r="R246" s="305" t="s">
        <v>4364</v>
      </c>
      <c r="S246" s="306"/>
      <c r="T246" s="307"/>
      <c r="U246" s="308"/>
      <c r="V246" s="309"/>
      <c r="W246" s="307"/>
      <c r="X246" s="308"/>
      <c r="Y246" s="309"/>
      <c r="Z246" s="307"/>
      <c r="AA246" s="308"/>
      <c r="AB246" s="309"/>
      <c r="AC246" s="307"/>
      <c r="AD246" s="308"/>
      <c r="AE246" s="307"/>
      <c r="AF246" s="310"/>
      <c r="AG246" s="311"/>
      <c r="AH246" s="312"/>
      <c r="AI246" s="311"/>
      <c r="AJ246" s="313"/>
      <c r="AK246" s="313"/>
      <c r="AL246" s="313"/>
      <c r="AM246" s="314"/>
      <c r="AN246" s="315"/>
      <c r="AO246" s="316"/>
      <c r="AP246" s="317"/>
      <c r="AQ246" s="318"/>
      <c r="AR246" s="319"/>
      <c r="AS246" s="319"/>
      <c r="AT246" s="319"/>
      <c r="AU246" s="320"/>
      <c r="AV246" s="270"/>
    </row>
    <row r="247" spans="1:48" ht="13.5" customHeight="1" thickTop="1" thickBot="1" x14ac:dyDescent="0.25">
      <c r="A247" s="147">
        <v>244</v>
      </c>
      <c r="B247" s="292" t="s">
        <v>597</v>
      </c>
      <c r="C247" s="293">
        <v>43125</v>
      </c>
      <c r="D247" s="293" t="s">
        <v>4365</v>
      </c>
      <c r="E247" s="294" t="s">
        <v>4366</v>
      </c>
      <c r="F247" s="295" t="s">
        <v>66</v>
      </c>
      <c r="G247" s="296" t="s">
        <v>3486</v>
      </c>
      <c r="H247" s="297" t="s">
        <v>1989</v>
      </c>
      <c r="I247" s="299">
        <v>10000000</v>
      </c>
      <c r="J247" s="299">
        <v>10000000</v>
      </c>
      <c r="K247" s="300" t="s">
        <v>1990</v>
      </c>
      <c r="L247" s="292" t="s">
        <v>3269</v>
      </c>
      <c r="M247" s="302">
        <v>43125</v>
      </c>
      <c r="N247" s="302">
        <v>43275</v>
      </c>
      <c r="O247" s="302">
        <v>43275</v>
      </c>
      <c r="P247" s="301">
        <f t="shared" si="7"/>
        <v>150</v>
      </c>
      <c r="Q247" s="303">
        <f t="shared" si="8"/>
        <v>5</v>
      </c>
      <c r="R247" s="305" t="s">
        <v>4367</v>
      </c>
      <c r="S247" s="306"/>
      <c r="T247" s="307"/>
      <c r="U247" s="308"/>
      <c r="V247" s="309"/>
      <c r="W247" s="307"/>
      <c r="X247" s="308"/>
      <c r="Y247" s="309"/>
      <c r="Z247" s="307"/>
      <c r="AA247" s="308"/>
      <c r="AB247" s="309"/>
      <c r="AC247" s="307"/>
      <c r="AD247" s="308"/>
      <c r="AE247" s="307"/>
      <c r="AF247" s="310"/>
      <c r="AG247" s="311"/>
      <c r="AH247" s="312"/>
      <c r="AI247" s="311"/>
      <c r="AJ247" s="313"/>
      <c r="AK247" s="313"/>
      <c r="AL247" s="313"/>
      <c r="AM247" s="314"/>
      <c r="AN247" s="315"/>
      <c r="AO247" s="316"/>
      <c r="AP247" s="317"/>
      <c r="AQ247" s="318"/>
      <c r="AR247" s="319"/>
      <c r="AS247" s="319"/>
      <c r="AT247" s="319"/>
      <c r="AU247" s="320"/>
      <c r="AV247" s="270"/>
    </row>
    <row r="248" spans="1:48" ht="13.5" customHeight="1" thickTop="1" thickBot="1" x14ac:dyDescent="0.25">
      <c r="A248" s="147">
        <v>245</v>
      </c>
      <c r="B248" s="292" t="s">
        <v>597</v>
      </c>
      <c r="C248" s="293">
        <v>43125</v>
      </c>
      <c r="D248" s="293" t="s">
        <v>4368</v>
      </c>
      <c r="E248" s="294" t="s">
        <v>4255</v>
      </c>
      <c r="F248" s="295" t="s">
        <v>66</v>
      </c>
      <c r="G248" s="296" t="s">
        <v>3486</v>
      </c>
      <c r="H248" s="297" t="s">
        <v>1989</v>
      </c>
      <c r="I248" s="299">
        <v>10650000</v>
      </c>
      <c r="J248" s="299">
        <v>10650000</v>
      </c>
      <c r="K248" s="300" t="s">
        <v>1990</v>
      </c>
      <c r="L248" s="292" t="s">
        <v>4369</v>
      </c>
      <c r="M248" s="302">
        <v>43125</v>
      </c>
      <c r="N248" s="302">
        <v>43215</v>
      </c>
      <c r="O248" s="302">
        <v>43215</v>
      </c>
      <c r="P248" s="301">
        <v>89</v>
      </c>
      <c r="Q248" s="303">
        <v>3</v>
      </c>
      <c r="R248" s="305" t="s">
        <v>4370</v>
      </c>
      <c r="S248" s="306"/>
      <c r="T248" s="307"/>
      <c r="U248" s="308"/>
      <c r="V248" s="309"/>
      <c r="W248" s="307"/>
      <c r="X248" s="308"/>
      <c r="Y248" s="309"/>
      <c r="Z248" s="307"/>
      <c r="AA248" s="308"/>
      <c r="AB248" s="309"/>
      <c r="AC248" s="307"/>
      <c r="AD248" s="308"/>
      <c r="AE248" s="307"/>
      <c r="AF248" s="310"/>
      <c r="AG248" s="311"/>
      <c r="AH248" s="312"/>
      <c r="AI248" s="311"/>
      <c r="AJ248" s="313"/>
      <c r="AK248" s="313"/>
      <c r="AL248" s="313"/>
      <c r="AM248" s="314"/>
      <c r="AN248" s="315"/>
      <c r="AO248" s="316"/>
      <c r="AP248" s="317"/>
      <c r="AQ248" s="318"/>
      <c r="AR248" s="319"/>
      <c r="AS248" s="319"/>
      <c r="AT248" s="319"/>
      <c r="AU248" s="320"/>
      <c r="AV248" s="270"/>
    </row>
    <row r="249" spans="1:48" ht="13.5" customHeight="1" thickTop="1" thickBot="1" x14ac:dyDescent="0.25">
      <c r="A249" s="147">
        <v>246</v>
      </c>
      <c r="B249" s="292" t="s">
        <v>2160</v>
      </c>
      <c r="C249" s="293">
        <v>43125</v>
      </c>
      <c r="D249" s="293" t="s">
        <v>4371</v>
      </c>
      <c r="E249" s="294" t="s">
        <v>4372</v>
      </c>
      <c r="F249" s="295" t="s">
        <v>66</v>
      </c>
      <c r="G249" s="296" t="s">
        <v>75</v>
      </c>
      <c r="H249" s="297" t="s">
        <v>1989</v>
      </c>
      <c r="I249" s="299">
        <v>20000000</v>
      </c>
      <c r="J249" s="299">
        <v>20000000</v>
      </c>
      <c r="K249" s="300" t="s">
        <v>1990</v>
      </c>
      <c r="L249" s="292" t="s">
        <v>4373</v>
      </c>
      <c r="M249" s="302">
        <v>43125</v>
      </c>
      <c r="N249" s="302">
        <v>43245</v>
      </c>
      <c r="O249" s="302">
        <v>43245</v>
      </c>
      <c r="P249" s="301">
        <f>O249-M249</f>
        <v>120</v>
      </c>
      <c r="Q249" s="303">
        <f>+P249/30</f>
        <v>4</v>
      </c>
      <c r="R249" s="305" t="s">
        <v>4374</v>
      </c>
      <c r="S249" s="306"/>
      <c r="T249" s="307"/>
      <c r="U249" s="308"/>
      <c r="V249" s="309"/>
      <c r="W249" s="307"/>
      <c r="X249" s="308"/>
      <c r="Y249" s="309"/>
      <c r="Z249" s="307"/>
      <c r="AA249" s="308"/>
      <c r="AB249" s="309"/>
      <c r="AC249" s="307"/>
      <c r="AD249" s="308"/>
      <c r="AE249" s="307"/>
      <c r="AF249" s="310"/>
      <c r="AG249" s="311"/>
      <c r="AH249" s="312"/>
      <c r="AI249" s="311"/>
      <c r="AJ249" s="313"/>
      <c r="AK249" s="313"/>
      <c r="AL249" s="313"/>
      <c r="AM249" s="314"/>
      <c r="AN249" s="315"/>
      <c r="AO249" s="316"/>
      <c r="AP249" s="317"/>
      <c r="AQ249" s="318"/>
      <c r="AR249" s="319"/>
      <c r="AS249" s="319"/>
      <c r="AT249" s="319"/>
      <c r="AU249" s="320"/>
      <c r="AV249" s="270"/>
    </row>
    <row r="250" spans="1:48" ht="13.5" customHeight="1" thickTop="1" thickBot="1" x14ac:dyDescent="0.25">
      <c r="A250" s="147">
        <v>247</v>
      </c>
      <c r="B250" s="292" t="s">
        <v>3888</v>
      </c>
      <c r="C250" s="293">
        <v>43125</v>
      </c>
      <c r="D250" s="293" t="s">
        <v>4375</v>
      </c>
      <c r="E250" s="294" t="s">
        <v>4376</v>
      </c>
      <c r="F250" s="295" t="s">
        <v>66</v>
      </c>
      <c r="G250" s="296" t="s">
        <v>75</v>
      </c>
      <c r="H250" s="297" t="s">
        <v>1989</v>
      </c>
      <c r="I250" s="299">
        <v>20000000</v>
      </c>
      <c r="J250" s="299">
        <v>20000000</v>
      </c>
      <c r="K250" s="300" t="s">
        <v>1990</v>
      </c>
      <c r="L250" s="292" t="s">
        <v>4377</v>
      </c>
      <c r="M250" s="302" t="s">
        <v>4194</v>
      </c>
      <c r="N250" s="302" t="s">
        <v>4278</v>
      </c>
      <c r="O250" s="302">
        <f>U250</f>
        <v>43312</v>
      </c>
      <c r="P250" s="301">
        <v>150</v>
      </c>
      <c r="Q250" s="303">
        <f t="shared" si="8"/>
        <v>5</v>
      </c>
      <c r="R250" s="305" t="s">
        <v>4378</v>
      </c>
      <c r="S250" s="306">
        <v>36</v>
      </c>
      <c r="T250" s="307">
        <v>43249</v>
      </c>
      <c r="U250" s="308">
        <v>43312</v>
      </c>
      <c r="V250" s="309"/>
      <c r="W250" s="307"/>
      <c r="X250" s="308"/>
      <c r="Y250" s="309"/>
      <c r="Z250" s="307"/>
      <c r="AA250" s="308"/>
      <c r="AB250" s="309"/>
      <c r="AC250" s="307"/>
      <c r="AD250" s="308"/>
      <c r="AE250" s="307">
        <v>43249</v>
      </c>
      <c r="AF250" s="310">
        <v>4800000</v>
      </c>
      <c r="AG250" s="311"/>
      <c r="AH250" s="312"/>
      <c r="AI250" s="311"/>
      <c r="AJ250" s="313"/>
      <c r="AK250" s="313"/>
      <c r="AL250" s="313"/>
      <c r="AM250" s="314"/>
      <c r="AN250" s="315"/>
      <c r="AO250" s="316"/>
      <c r="AP250" s="317"/>
      <c r="AQ250" s="318"/>
      <c r="AR250" s="319"/>
      <c r="AS250" s="319"/>
      <c r="AT250" s="319"/>
      <c r="AU250" s="320"/>
      <c r="AV250" s="270"/>
    </row>
    <row r="251" spans="1:48" ht="13.5" customHeight="1" thickTop="1" thickBot="1" x14ac:dyDescent="0.25">
      <c r="A251" s="147">
        <v>248</v>
      </c>
      <c r="B251" s="292" t="s">
        <v>3888</v>
      </c>
      <c r="C251" s="293">
        <v>43125</v>
      </c>
      <c r="D251" s="293" t="s">
        <v>4379</v>
      </c>
      <c r="E251" s="294" t="s">
        <v>4380</v>
      </c>
      <c r="F251" s="295" t="s">
        <v>66</v>
      </c>
      <c r="G251" s="296" t="s">
        <v>3486</v>
      </c>
      <c r="H251" s="297" t="s">
        <v>1989</v>
      </c>
      <c r="I251" s="299">
        <v>8000000</v>
      </c>
      <c r="J251" s="299">
        <v>8000000</v>
      </c>
      <c r="K251" s="300" t="s">
        <v>1990</v>
      </c>
      <c r="L251" s="292" t="s">
        <v>4381</v>
      </c>
      <c r="M251" s="302" t="s">
        <v>4194</v>
      </c>
      <c r="N251" s="302" t="s">
        <v>4222</v>
      </c>
      <c r="O251" s="302">
        <v>43244</v>
      </c>
      <c r="P251" s="301">
        <v>120</v>
      </c>
      <c r="Q251" s="303">
        <f t="shared" si="8"/>
        <v>4</v>
      </c>
      <c r="R251" s="305" t="s">
        <v>4382</v>
      </c>
      <c r="S251" s="306"/>
      <c r="T251" s="307"/>
      <c r="U251" s="308"/>
      <c r="V251" s="309"/>
      <c r="W251" s="307"/>
      <c r="X251" s="308"/>
      <c r="Y251" s="309"/>
      <c r="Z251" s="307"/>
      <c r="AA251" s="308"/>
      <c r="AB251" s="309"/>
      <c r="AC251" s="307"/>
      <c r="AD251" s="308"/>
      <c r="AE251" s="307"/>
      <c r="AF251" s="310"/>
      <c r="AG251" s="311"/>
      <c r="AH251" s="312"/>
      <c r="AI251" s="311"/>
      <c r="AJ251" s="313"/>
      <c r="AK251" s="313"/>
      <c r="AL251" s="313"/>
      <c r="AM251" s="314"/>
      <c r="AN251" s="315"/>
      <c r="AO251" s="316"/>
      <c r="AP251" s="317"/>
      <c r="AQ251" s="318"/>
      <c r="AR251" s="319"/>
      <c r="AS251" s="319"/>
      <c r="AT251" s="319"/>
      <c r="AU251" s="320"/>
      <c r="AV251" s="270"/>
    </row>
    <row r="252" spans="1:48" ht="13.5" customHeight="1" thickTop="1" thickBot="1" x14ac:dyDescent="0.25">
      <c r="A252" s="147">
        <v>249</v>
      </c>
      <c r="B252" s="292" t="s">
        <v>2160</v>
      </c>
      <c r="C252" s="293">
        <v>43125</v>
      </c>
      <c r="D252" s="293" t="s">
        <v>4383</v>
      </c>
      <c r="E252" s="294" t="s">
        <v>4384</v>
      </c>
      <c r="F252" s="295" t="s">
        <v>66</v>
      </c>
      <c r="G252" s="296" t="s">
        <v>75</v>
      </c>
      <c r="H252" s="297" t="s">
        <v>1989</v>
      </c>
      <c r="I252" s="299" t="s">
        <v>4385</v>
      </c>
      <c r="J252" s="299" t="s">
        <v>4385</v>
      </c>
      <c r="K252" s="300" t="s">
        <v>1990</v>
      </c>
      <c r="L252" s="292" t="s">
        <v>4386</v>
      </c>
      <c r="M252" s="302">
        <v>43125</v>
      </c>
      <c r="N252" s="302">
        <v>43275</v>
      </c>
      <c r="O252" s="302">
        <v>43275</v>
      </c>
      <c r="P252" s="301">
        <f t="shared" si="7"/>
        <v>150</v>
      </c>
      <c r="Q252" s="303">
        <v>5</v>
      </c>
      <c r="R252" s="305" t="s">
        <v>4388</v>
      </c>
      <c r="S252" s="306"/>
      <c r="T252" s="307"/>
      <c r="U252" s="308"/>
      <c r="V252" s="309"/>
      <c r="W252" s="307"/>
      <c r="X252" s="308"/>
      <c r="Y252" s="309"/>
      <c r="Z252" s="307"/>
      <c r="AA252" s="308"/>
      <c r="AB252" s="309"/>
      <c r="AC252" s="307"/>
      <c r="AD252" s="308"/>
      <c r="AE252" s="307"/>
      <c r="AF252" s="310"/>
      <c r="AG252" s="311"/>
      <c r="AH252" s="312"/>
      <c r="AI252" s="311"/>
      <c r="AJ252" s="313"/>
      <c r="AK252" s="313"/>
      <c r="AL252" s="313"/>
      <c r="AM252" s="314"/>
      <c r="AN252" s="315"/>
      <c r="AO252" s="316"/>
      <c r="AP252" s="317"/>
      <c r="AQ252" s="318"/>
      <c r="AR252" s="319"/>
      <c r="AS252" s="319"/>
      <c r="AT252" s="319"/>
      <c r="AU252" s="320"/>
      <c r="AV252" s="270"/>
    </row>
    <row r="253" spans="1:48" ht="13.5" customHeight="1" thickTop="1" thickBot="1" x14ac:dyDescent="0.25">
      <c r="A253" s="147">
        <v>250</v>
      </c>
      <c r="B253" s="292" t="s">
        <v>597</v>
      </c>
      <c r="C253" s="293">
        <v>43125</v>
      </c>
      <c r="D253" s="293" t="s">
        <v>4389</v>
      </c>
      <c r="E253" s="294" t="s">
        <v>4255</v>
      </c>
      <c r="F253" s="295" t="s">
        <v>66</v>
      </c>
      <c r="G253" s="296" t="s">
        <v>3486</v>
      </c>
      <c r="H253" s="297" t="s">
        <v>1989</v>
      </c>
      <c r="I253" s="299">
        <v>16000000</v>
      </c>
      <c r="J253" s="299">
        <v>16000000</v>
      </c>
      <c r="K253" s="300" t="s">
        <v>1990</v>
      </c>
      <c r="L253" s="292" t="s">
        <v>4390</v>
      </c>
      <c r="M253" s="302">
        <v>43125</v>
      </c>
      <c r="N253" s="302">
        <v>43244</v>
      </c>
      <c r="O253" s="302">
        <v>43244</v>
      </c>
      <c r="P253" s="301">
        <f t="shared" si="7"/>
        <v>119</v>
      </c>
      <c r="Q253" s="303">
        <f t="shared" si="8"/>
        <v>3.9666666666666668</v>
      </c>
      <c r="R253" s="305" t="s">
        <v>4391</v>
      </c>
      <c r="S253" s="306" t="s">
        <v>4392</v>
      </c>
      <c r="T253" s="307"/>
      <c r="U253" s="308"/>
      <c r="V253" s="309"/>
      <c r="W253" s="307"/>
      <c r="X253" s="308"/>
      <c r="Y253" s="309"/>
      <c r="Z253" s="307"/>
      <c r="AA253" s="308"/>
      <c r="AB253" s="309"/>
      <c r="AC253" s="307"/>
      <c r="AD253" s="308"/>
      <c r="AE253" s="307"/>
      <c r="AF253" s="310"/>
      <c r="AG253" s="311"/>
      <c r="AH253" s="312"/>
      <c r="AI253" s="311"/>
      <c r="AJ253" s="313"/>
      <c r="AK253" s="313"/>
      <c r="AL253" s="313"/>
      <c r="AM253" s="314"/>
      <c r="AN253" s="315"/>
      <c r="AO253" s="316"/>
      <c r="AP253" s="317"/>
      <c r="AQ253" s="318"/>
      <c r="AR253" s="319"/>
      <c r="AS253" s="319"/>
      <c r="AT253" s="319"/>
      <c r="AU253" s="320"/>
      <c r="AV253" s="270"/>
    </row>
    <row r="254" spans="1:48" ht="13.5" customHeight="1" thickTop="1" thickBot="1" x14ac:dyDescent="0.25">
      <c r="A254" s="147">
        <v>251</v>
      </c>
      <c r="B254" s="292" t="s">
        <v>597</v>
      </c>
      <c r="C254" s="293">
        <v>43125</v>
      </c>
      <c r="D254" s="293" t="s">
        <v>4393</v>
      </c>
      <c r="E254" s="294" t="s">
        <v>4255</v>
      </c>
      <c r="F254" s="295" t="s">
        <v>66</v>
      </c>
      <c r="G254" s="296" t="s">
        <v>3486</v>
      </c>
      <c r="H254" s="297" t="s">
        <v>1989</v>
      </c>
      <c r="I254" s="299">
        <v>6000000</v>
      </c>
      <c r="J254" s="299">
        <v>6000000</v>
      </c>
      <c r="K254" s="300" t="s">
        <v>1990</v>
      </c>
      <c r="L254" s="292" t="s">
        <v>4394</v>
      </c>
      <c r="M254" s="302">
        <v>43125</v>
      </c>
      <c r="N254" s="302">
        <v>43183</v>
      </c>
      <c r="O254" s="302">
        <v>43183</v>
      </c>
      <c r="P254" s="301">
        <f t="shared" si="7"/>
        <v>58</v>
      </c>
      <c r="Q254" s="303">
        <f t="shared" si="8"/>
        <v>1.9333333333333333</v>
      </c>
      <c r="R254" s="305" t="s">
        <v>4395</v>
      </c>
      <c r="S254" s="306"/>
      <c r="T254" s="307"/>
      <c r="U254" s="308"/>
      <c r="V254" s="309"/>
      <c r="W254" s="307"/>
      <c r="X254" s="308"/>
      <c r="Y254" s="309"/>
      <c r="Z254" s="307"/>
      <c r="AA254" s="308"/>
      <c r="AB254" s="309"/>
      <c r="AC254" s="307"/>
      <c r="AD254" s="308"/>
      <c r="AE254" s="307"/>
      <c r="AF254" s="310"/>
      <c r="AG254" s="311"/>
      <c r="AH254" s="312"/>
      <c r="AI254" s="311"/>
      <c r="AJ254" s="313"/>
      <c r="AK254" s="313"/>
      <c r="AL254" s="313"/>
      <c r="AM254" s="314"/>
      <c r="AN254" s="315"/>
      <c r="AO254" s="316"/>
      <c r="AP254" s="317"/>
      <c r="AQ254" s="318"/>
      <c r="AR254" s="319"/>
      <c r="AS254" s="319"/>
      <c r="AT254" s="319"/>
      <c r="AU254" s="320"/>
      <c r="AV254" s="270"/>
    </row>
    <row r="255" spans="1:48" ht="13.5" customHeight="1" thickTop="1" thickBot="1" x14ac:dyDescent="0.25">
      <c r="A255" s="147">
        <v>252</v>
      </c>
      <c r="B255" s="292" t="s">
        <v>597</v>
      </c>
      <c r="C255" s="293">
        <v>43125</v>
      </c>
      <c r="D255" s="293" t="s">
        <v>4396</v>
      </c>
      <c r="E255" s="294" t="s">
        <v>4255</v>
      </c>
      <c r="F255" s="295" t="s">
        <v>66</v>
      </c>
      <c r="G255" s="296" t="s">
        <v>3486</v>
      </c>
      <c r="H255" s="297" t="s">
        <v>1989</v>
      </c>
      <c r="I255" s="299">
        <v>16000000</v>
      </c>
      <c r="J255" s="299">
        <v>16000000</v>
      </c>
      <c r="K255" s="300" t="s">
        <v>1990</v>
      </c>
      <c r="L255" s="292" t="s">
        <v>3165</v>
      </c>
      <c r="M255" s="302">
        <v>43125</v>
      </c>
      <c r="N255" s="302">
        <v>43245</v>
      </c>
      <c r="O255" s="302">
        <v>43245</v>
      </c>
      <c r="P255" s="301">
        <f t="shared" si="7"/>
        <v>120</v>
      </c>
      <c r="Q255" s="303">
        <f t="shared" si="8"/>
        <v>4</v>
      </c>
      <c r="R255" s="305" t="s">
        <v>4397</v>
      </c>
      <c r="S255" s="306"/>
      <c r="T255" s="307"/>
      <c r="U255" s="308"/>
      <c r="V255" s="309"/>
      <c r="W255" s="307"/>
      <c r="X255" s="308"/>
      <c r="Y255" s="309"/>
      <c r="Z255" s="307"/>
      <c r="AA255" s="308"/>
      <c r="AB255" s="309"/>
      <c r="AC255" s="307"/>
      <c r="AD255" s="308"/>
      <c r="AE255" s="307"/>
      <c r="AF255" s="310"/>
      <c r="AG255" s="311"/>
      <c r="AH255" s="312"/>
      <c r="AI255" s="311"/>
      <c r="AJ255" s="313"/>
      <c r="AK255" s="313"/>
      <c r="AL255" s="313"/>
      <c r="AM255" s="314"/>
      <c r="AN255" s="315"/>
      <c r="AO255" s="316"/>
      <c r="AP255" s="317"/>
      <c r="AQ255" s="318"/>
      <c r="AR255" s="319"/>
      <c r="AS255" s="319"/>
      <c r="AT255" s="319"/>
      <c r="AU255" s="320"/>
      <c r="AV255" s="270"/>
    </row>
    <row r="256" spans="1:48" ht="13.5" customHeight="1" thickTop="1" thickBot="1" x14ac:dyDescent="0.25">
      <c r="A256" s="147">
        <v>253</v>
      </c>
      <c r="B256" s="292" t="s">
        <v>4398</v>
      </c>
      <c r="C256" s="293">
        <v>43125</v>
      </c>
      <c r="D256" s="293" t="s">
        <v>4399</v>
      </c>
      <c r="E256" s="294" t="s">
        <v>4400</v>
      </c>
      <c r="F256" s="295" t="s">
        <v>66</v>
      </c>
      <c r="G256" s="296" t="s">
        <v>3486</v>
      </c>
      <c r="H256" s="297" t="s">
        <v>1989</v>
      </c>
      <c r="I256" s="299">
        <v>13228972</v>
      </c>
      <c r="J256" s="299">
        <v>13228972</v>
      </c>
      <c r="K256" s="300" t="s">
        <v>1990</v>
      </c>
      <c r="L256" s="292" t="s">
        <v>4401</v>
      </c>
      <c r="M256" s="302" t="s">
        <v>4194</v>
      </c>
      <c r="N256" s="302" t="s">
        <v>4222</v>
      </c>
      <c r="O256" s="302">
        <v>43244</v>
      </c>
      <c r="P256" s="301">
        <v>120</v>
      </c>
      <c r="Q256" s="303">
        <v>5</v>
      </c>
      <c r="R256" s="305" t="s">
        <v>4402</v>
      </c>
      <c r="S256" s="306"/>
      <c r="T256" s="307"/>
      <c r="U256" s="308"/>
      <c r="V256" s="309"/>
      <c r="W256" s="307"/>
      <c r="X256" s="308"/>
      <c r="Y256" s="309"/>
      <c r="Z256" s="307"/>
      <c r="AA256" s="308"/>
      <c r="AB256" s="309"/>
      <c r="AC256" s="307"/>
      <c r="AD256" s="308"/>
      <c r="AE256" s="307"/>
      <c r="AF256" s="310"/>
      <c r="AG256" s="311"/>
      <c r="AH256" s="312"/>
      <c r="AI256" s="311"/>
      <c r="AJ256" s="313"/>
      <c r="AK256" s="313"/>
      <c r="AL256" s="313"/>
      <c r="AM256" s="314"/>
      <c r="AN256" s="315"/>
      <c r="AO256" s="316"/>
      <c r="AP256" s="317"/>
      <c r="AQ256" s="318"/>
      <c r="AR256" s="319"/>
      <c r="AS256" s="319"/>
      <c r="AT256" s="319"/>
      <c r="AU256" s="320"/>
      <c r="AV256" s="270"/>
    </row>
    <row r="257" spans="1:48" ht="13.5" customHeight="1" thickTop="1" thickBot="1" x14ac:dyDescent="0.25">
      <c r="A257" s="147">
        <v>254</v>
      </c>
      <c r="B257" s="292" t="s">
        <v>53</v>
      </c>
      <c r="C257" s="293">
        <v>43125</v>
      </c>
      <c r="D257" s="293" t="s">
        <v>4403</v>
      </c>
      <c r="E257" s="294" t="s">
        <v>4404</v>
      </c>
      <c r="F257" s="295" t="s">
        <v>66</v>
      </c>
      <c r="G257" s="296" t="s">
        <v>75</v>
      </c>
      <c r="H257" s="297" t="s">
        <v>1989</v>
      </c>
      <c r="I257" s="299">
        <v>25000000</v>
      </c>
      <c r="J257" s="299">
        <v>25000000</v>
      </c>
      <c r="K257" s="300" t="s">
        <v>1990</v>
      </c>
      <c r="L257" s="292" t="s">
        <v>3198</v>
      </c>
      <c r="M257" s="302">
        <v>43125</v>
      </c>
      <c r="N257" s="302">
        <v>43275</v>
      </c>
      <c r="O257" s="302">
        <v>43275</v>
      </c>
      <c r="P257" s="301">
        <f t="shared" si="7"/>
        <v>150</v>
      </c>
      <c r="Q257" s="303">
        <f t="shared" si="8"/>
        <v>5</v>
      </c>
      <c r="R257" s="305" t="s">
        <v>4405</v>
      </c>
      <c r="S257" s="306"/>
      <c r="T257" s="307"/>
      <c r="U257" s="308"/>
      <c r="V257" s="309"/>
      <c r="W257" s="307"/>
      <c r="X257" s="308"/>
      <c r="Y257" s="309"/>
      <c r="Z257" s="307"/>
      <c r="AA257" s="308"/>
      <c r="AB257" s="309"/>
      <c r="AC257" s="307"/>
      <c r="AD257" s="308"/>
      <c r="AE257" s="307"/>
      <c r="AF257" s="310"/>
      <c r="AG257" s="311"/>
      <c r="AH257" s="312"/>
      <c r="AI257" s="311"/>
      <c r="AJ257" s="313"/>
      <c r="AK257" s="313"/>
      <c r="AL257" s="313"/>
      <c r="AM257" s="314"/>
      <c r="AN257" s="315"/>
      <c r="AO257" s="316"/>
      <c r="AP257" s="317"/>
      <c r="AQ257" s="318"/>
      <c r="AR257" s="319"/>
      <c r="AS257" s="319"/>
      <c r="AT257" s="319"/>
      <c r="AU257" s="320"/>
      <c r="AV257" s="270"/>
    </row>
    <row r="258" spans="1:48" ht="13.5" customHeight="1" thickTop="1" thickBot="1" x14ac:dyDescent="0.25">
      <c r="A258" s="147">
        <v>255</v>
      </c>
      <c r="B258" s="292" t="s">
        <v>597</v>
      </c>
      <c r="C258" s="293">
        <v>43125</v>
      </c>
      <c r="D258" s="293" t="s">
        <v>4406</v>
      </c>
      <c r="E258" s="294" t="s">
        <v>4255</v>
      </c>
      <c r="F258" s="295" t="s">
        <v>66</v>
      </c>
      <c r="G258" s="296" t="s">
        <v>3486</v>
      </c>
      <c r="H258" s="297" t="s">
        <v>1989</v>
      </c>
      <c r="I258" s="299">
        <v>12000000</v>
      </c>
      <c r="J258" s="299">
        <v>12000000</v>
      </c>
      <c r="K258" s="300" t="s">
        <v>1990</v>
      </c>
      <c r="L258" s="292" t="s">
        <v>1786</v>
      </c>
      <c r="M258" s="302">
        <v>43125</v>
      </c>
      <c r="N258" s="302">
        <v>43214</v>
      </c>
      <c r="O258" s="302">
        <v>43214</v>
      </c>
      <c r="P258" s="301">
        <f t="shared" si="7"/>
        <v>89</v>
      </c>
      <c r="Q258" s="303">
        <f t="shared" si="8"/>
        <v>2.9666666666666668</v>
      </c>
      <c r="R258" s="305" t="s">
        <v>4407</v>
      </c>
      <c r="S258" s="306"/>
      <c r="T258" s="307"/>
      <c r="U258" s="308"/>
      <c r="V258" s="309"/>
      <c r="W258" s="307"/>
      <c r="X258" s="308"/>
      <c r="Y258" s="309"/>
      <c r="Z258" s="307"/>
      <c r="AA258" s="308"/>
      <c r="AB258" s="309"/>
      <c r="AC258" s="307"/>
      <c r="AD258" s="308"/>
      <c r="AE258" s="307"/>
      <c r="AF258" s="310"/>
      <c r="AG258" s="311"/>
      <c r="AH258" s="312"/>
      <c r="AI258" s="311"/>
      <c r="AJ258" s="313"/>
      <c r="AK258" s="313"/>
      <c r="AL258" s="313"/>
      <c r="AM258" s="314"/>
      <c r="AN258" s="315"/>
      <c r="AO258" s="316"/>
      <c r="AP258" s="317"/>
      <c r="AQ258" s="318"/>
      <c r="AR258" s="319"/>
      <c r="AS258" s="319"/>
      <c r="AT258" s="319"/>
      <c r="AU258" s="320"/>
      <c r="AV258" s="270"/>
    </row>
    <row r="259" spans="1:48" ht="13.5" customHeight="1" thickTop="1" thickBot="1" x14ac:dyDescent="0.25">
      <c r="A259" s="147">
        <v>256</v>
      </c>
      <c r="B259" s="292" t="s">
        <v>597</v>
      </c>
      <c r="C259" s="293">
        <v>43125</v>
      </c>
      <c r="D259" s="293" t="s">
        <v>4408</v>
      </c>
      <c r="E259" s="294" t="s">
        <v>4409</v>
      </c>
      <c r="F259" s="295" t="s">
        <v>66</v>
      </c>
      <c r="G259" s="296" t="s">
        <v>3486</v>
      </c>
      <c r="H259" s="297" t="s">
        <v>1989</v>
      </c>
      <c r="I259" s="299">
        <v>12500000</v>
      </c>
      <c r="J259" s="299">
        <v>12500000</v>
      </c>
      <c r="K259" s="300" t="s">
        <v>1990</v>
      </c>
      <c r="L259" s="292" t="s">
        <v>2762</v>
      </c>
      <c r="M259" s="302">
        <v>43126</v>
      </c>
      <c r="N259" s="302">
        <v>43276</v>
      </c>
      <c r="O259" s="302">
        <v>43276</v>
      </c>
      <c r="P259" s="301">
        <f t="shared" si="7"/>
        <v>150</v>
      </c>
      <c r="Q259" s="303">
        <f t="shared" si="8"/>
        <v>5</v>
      </c>
      <c r="R259" s="305" t="s">
        <v>4410</v>
      </c>
      <c r="S259" s="306"/>
      <c r="T259" s="307"/>
      <c r="U259" s="308"/>
      <c r="V259" s="309"/>
      <c r="W259" s="307"/>
      <c r="X259" s="308"/>
      <c r="Y259" s="309"/>
      <c r="Z259" s="307"/>
      <c r="AA259" s="308"/>
      <c r="AB259" s="309"/>
      <c r="AC259" s="307"/>
      <c r="AD259" s="308"/>
      <c r="AE259" s="307"/>
      <c r="AF259" s="310"/>
      <c r="AG259" s="311"/>
      <c r="AH259" s="312"/>
      <c r="AI259" s="311"/>
      <c r="AJ259" s="313"/>
      <c r="AK259" s="313"/>
      <c r="AL259" s="313"/>
      <c r="AM259" s="314"/>
      <c r="AN259" s="315"/>
      <c r="AO259" s="316"/>
      <c r="AP259" s="317"/>
      <c r="AQ259" s="318"/>
      <c r="AR259" s="319"/>
      <c r="AS259" s="319"/>
      <c r="AT259" s="319"/>
      <c r="AU259" s="320"/>
      <c r="AV259" s="270"/>
    </row>
    <row r="260" spans="1:48" ht="13.5" customHeight="1" thickTop="1" thickBot="1" x14ac:dyDescent="0.25">
      <c r="A260" s="147">
        <v>257</v>
      </c>
      <c r="B260" s="292" t="s">
        <v>333</v>
      </c>
      <c r="C260" s="293">
        <v>43125</v>
      </c>
      <c r="D260" s="293" t="s">
        <v>4411</v>
      </c>
      <c r="E260" s="294" t="s">
        <v>4412</v>
      </c>
      <c r="F260" s="295" t="s">
        <v>66</v>
      </c>
      <c r="G260" s="296" t="s">
        <v>75</v>
      </c>
      <c r="H260" s="297" t="s">
        <v>1989</v>
      </c>
      <c r="I260" s="299">
        <v>12689837837</v>
      </c>
      <c r="J260" s="299">
        <v>12689837</v>
      </c>
      <c r="K260" s="300" t="s">
        <v>1990</v>
      </c>
      <c r="L260" s="292" t="s">
        <v>4413</v>
      </c>
      <c r="M260" s="302" t="s">
        <v>4194</v>
      </c>
      <c r="N260" s="302">
        <v>43380</v>
      </c>
      <c r="O260" s="302">
        <v>43291</v>
      </c>
      <c r="P260" s="301">
        <v>150</v>
      </c>
      <c r="Q260" s="303">
        <f t="shared" si="8"/>
        <v>5</v>
      </c>
      <c r="R260" s="305" t="s">
        <v>4414</v>
      </c>
      <c r="S260" s="306"/>
      <c r="T260" s="307"/>
      <c r="U260" s="308"/>
      <c r="V260" s="309"/>
      <c r="W260" s="307"/>
      <c r="X260" s="308"/>
      <c r="Y260" s="309"/>
      <c r="Z260" s="307"/>
      <c r="AA260" s="308"/>
      <c r="AB260" s="309"/>
      <c r="AC260" s="307"/>
      <c r="AD260" s="308"/>
      <c r="AE260" s="307"/>
      <c r="AF260" s="310"/>
      <c r="AG260" s="311"/>
      <c r="AH260" s="312"/>
      <c r="AI260" s="311"/>
      <c r="AJ260" s="313"/>
      <c r="AK260" s="313"/>
      <c r="AL260" s="313"/>
      <c r="AM260" s="314"/>
      <c r="AN260" s="315"/>
      <c r="AO260" s="316"/>
      <c r="AP260" s="317"/>
      <c r="AQ260" s="318"/>
      <c r="AR260" s="319"/>
      <c r="AS260" s="319"/>
      <c r="AT260" s="319"/>
      <c r="AU260" s="320"/>
      <c r="AV260" s="270"/>
    </row>
    <row r="261" spans="1:48" ht="13.5" customHeight="1" thickTop="1" thickBot="1" x14ac:dyDescent="0.25">
      <c r="A261" s="147">
        <v>258</v>
      </c>
      <c r="B261" s="292" t="s">
        <v>4415</v>
      </c>
      <c r="C261" s="293" t="s">
        <v>4415</v>
      </c>
      <c r="D261" s="293" t="s">
        <v>4415</v>
      </c>
      <c r="E261" s="294" t="s">
        <v>4415</v>
      </c>
      <c r="F261" s="295" t="s">
        <v>4415</v>
      </c>
      <c r="G261" s="296" t="s">
        <v>4415</v>
      </c>
      <c r="H261" s="297" t="s">
        <v>4415</v>
      </c>
      <c r="I261" s="299" t="s">
        <v>4415</v>
      </c>
      <c r="J261" s="299" t="s">
        <v>4415</v>
      </c>
      <c r="K261" s="300" t="s">
        <v>4415</v>
      </c>
      <c r="L261" s="292" t="s">
        <v>4415</v>
      </c>
      <c r="M261" s="302" t="s">
        <v>4415</v>
      </c>
      <c r="N261" s="302" t="s">
        <v>4415</v>
      </c>
      <c r="O261" s="302" t="s">
        <v>4415</v>
      </c>
      <c r="P261" s="301" t="s">
        <v>4415</v>
      </c>
      <c r="Q261" s="303" t="s">
        <v>4415</v>
      </c>
      <c r="R261" s="305" t="s">
        <v>4415</v>
      </c>
      <c r="S261" s="306" t="s">
        <v>4415</v>
      </c>
      <c r="T261" s="307" t="s">
        <v>4415</v>
      </c>
      <c r="U261" s="308" t="s">
        <v>4415</v>
      </c>
      <c r="V261" s="309" t="s">
        <v>4415</v>
      </c>
      <c r="W261" s="307" t="s">
        <v>4415</v>
      </c>
      <c r="X261" s="308" t="s">
        <v>4415</v>
      </c>
      <c r="Y261" s="309" t="s">
        <v>4415</v>
      </c>
      <c r="Z261" s="307" t="s">
        <v>4415</v>
      </c>
      <c r="AA261" s="308" t="s">
        <v>4415</v>
      </c>
      <c r="AB261" s="309" t="s">
        <v>4415</v>
      </c>
      <c r="AC261" s="307" t="s">
        <v>4415</v>
      </c>
      <c r="AD261" s="308" t="s">
        <v>4415</v>
      </c>
      <c r="AE261" s="307" t="s">
        <v>4415</v>
      </c>
      <c r="AF261" s="310" t="s">
        <v>4415</v>
      </c>
      <c r="AG261" s="311" t="s">
        <v>4415</v>
      </c>
      <c r="AH261" s="312" t="s">
        <v>4415</v>
      </c>
      <c r="AI261" s="311" t="s">
        <v>4415</v>
      </c>
      <c r="AJ261" s="313" t="s">
        <v>4415</v>
      </c>
      <c r="AK261" s="313" t="s">
        <v>4415</v>
      </c>
      <c r="AL261" s="313" t="s">
        <v>4415</v>
      </c>
      <c r="AM261" s="314"/>
      <c r="AN261" s="315"/>
      <c r="AO261" s="316"/>
      <c r="AP261" s="317"/>
      <c r="AQ261" s="318"/>
      <c r="AR261" s="319"/>
      <c r="AS261" s="319"/>
      <c r="AT261" s="319"/>
      <c r="AU261" s="320"/>
      <c r="AV261" s="270"/>
    </row>
    <row r="262" spans="1:48" ht="13.5" customHeight="1" thickTop="1" thickBot="1" x14ac:dyDescent="0.25">
      <c r="A262" s="147">
        <v>259</v>
      </c>
      <c r="B262" s="292" t="s">
        <v>146</v>
      </c>
      <c r="C262" s="293">
        <v>43125</v>
      </c>
      <c r="D262" s="293" t="s">
        <v>4416</v>
      </c>
      <c r="E262" s="294" t="s">
        <v>4417</v>
      </c>
      <c r="F262" s="295" t="s">
        <v>66</v>
      </c>
      <c r="G262" s="296" t="s">
        <v>75</v>
      </c>
      <c r="H262" s="297" t="s">
        <v>1989</v>
      </c>
      <c r="I262" s="299">
        <v>17400000</v>
      </c>
      <c r="J262" s="299">
        <v>17400000</v>
      </c>
      <c r="K262" s="300" t="s">
        <v>1990</v>
      </c>
      <c r="L262" s="292" t="s">
        <v>2495</v>
      </c>
      <c r="M262" s="302">
        <v>43102</v>
      </c>
      <c r="N262" s="302">
        <v>43312</v>
      </c>
      <c r="O262" s="302">
        <v>43312</v>
      </c>
      <c r="P262" s="301">
        <f t="shared" ref="P262:P322" si="9">O262-M262</f>
        <v>210</v>
      </c>
      <c r="Q262" s="303">
        <f t="shared" ref="Q262:Q322" si="10">+P262/30</f>
        <v>7</v>
      </c>
      <c r="R262" s="305" t="s">
        <v>4418</v>
      </c>
      <c r="S262" s="306"/>
      <c r="T262" s="307"/>
      <c r="U262" s="308"/>
      <c r="V262" s="309"/>
      <c r="W262" s="307"/>
      <c r="X262" s="308"/>
      <c r="Y262" s="309"/>
      <c r="Z262" s="307"/>
      <c r="AA262" s="308"/>
      <c r="AB262" s="309"/>
      <c r="AC262" s="307"/>
      <c r="AD262" s="308"/>
      <c r="AE262" s="307"/>
      <c r="AF262" s="310"/>
      <c r="AG262" s="311"/>
      <c r="AH262" s="312"/>
      <c r="AI262" s="311"/>
      <c r="AJ262" s="313"/>
      <c r="AK262" s="313"/>
      <c r="AL262" s="313"/>
      <c r="AM262" s="314"/>
      <c r="AN262" s="315"/>
      <c r="AO262" s="316"/>
      <c r="AP262" s="317"/>
      <c r="AQ262" s="318"/>
      <c r="AR262" s="319"/>
      <c r="AS262" s="319"/>
      <c r="AT262" s="319"/>
      <c r="AU262" s="320"/>
      <c r="AV262" s="270"/>
    </row>
    <row r="263" spans="1:48" ht="13.5" customHeight="1" thickTop="1" thickBot="1" x14ac:dyDescent="0.25">
      <c r="A263" s="147">
        <v>260</v>
      </c>
      <c r="B263" s="292" t="s">
        <v>146</v>
      </c>
      <c r="C263" s="293">
        <v>43125</v>
      </c>
      <c r="D263" s="293" t="s">
        <v>4419</v>
      </c>
      <c r="E263" s="294" t="s">
        <v>4420</v>
      </c>
      <c r="F263" s="295" t="s">
        <v>66</v>
      </c>
      <c r="G263" s="296" t="s">
        <v>3486</v>
      </c>
      <c r="H263" s="297" t="s">
        <v>1989</v>
      </c>
      <c r="I263" s="299">
        <v>17500000</v>
      </c>
      <c r="J263" s="299">
        <v>17500000</v>
      </c>
      <c r="K263" s="300" t="s">
        <v>1990</v>
      </c>
      <c r="L263" s="292" t="s">
        <v>4421</v>
      </c>
      <c r="M263" s="302" t="s">
        <v>4194</v>
      </c>
      <c r="N263" s="302" t="s">
        <v>4278</v>
      </c>
      <c r="O263" s="302">
        <v>43275</v>
      </c>
      <c r="P263" s="301">
        <v>150</v>
      </c>
      <c r="Q263" s="303">
        <f t="shared" si="10"/>
        <v>5</v>
      </c>
      <c r="R263" s="305" t="s">
        <v>4422</v>
      </c>
      <c r="S263" s="306"/>
      <c r="T263" s="307"/>
      <c r="U263" s="308"/>
      <c r="V263" s="309"/>
      <c r="W263" s="307"/>
      <c r="X263" s="308"/>
      <c r="Y263" s="309"/>
      <c r="Z263" s="307"/>
      <c r="AA263" s="308"/>
      <c r="AB263" s="309"/>
      <c r="AC263" s="307"/>
      <c r="AD263" s="308"/>
      <c r="AE263" s="307"/>
      <c r="AF263" s="310"/>
      <c r="AG263" s="311"/>
      <c r="AH263" s="312"/>
      <c r="AI263" s="311"/>
      <c r="AJ263" s="313"/>
      <c r="AK263" s="313"/>
      <c r="AL263" s="313"/>
      <c r="AM263" s="314"/>
      <c r="AN263" s="315"/>
      <c r="AO263" s="316"/>
      <c r="AP263" s="317"/>
      <c r="AQ263" s="318"/>
      <c r="AR263" s="319"/>
      <c r="AS263" s="319"/>
      <c r="AT263" s="319"/>
      <c r="AU263" s="320"/>
      <c r="AV263" s="270"/>
    </row>
    <row r="264" spans="1:48" ht="13.5" customHeight="1" thickTop="1" thickBot="1" x14ac:dyDescent="0.25">
      <c r="A264" s="147">
        <v>261</v>
      </c>
      <c r="B264" s="292" t="s">
        <v>146</v>
      </c>
      <c r="C264" s="293">
        <v>43125</v>
      </c>
      <c r="D264" s="293" t="s">
        <v>4423</v>
      </c>
      <c r="E264" s="294" t="s">
        <v>4424</v>
      </c>
      <c r="F264" s="295" t="s">
        <v>66</v>
      </c>
      <c r="G264" s="296" t="s">
        <v>75</v>
      </c>
      <c r="H264" s="297" t="s">
        <v>1989</v>
      </c>
      <c r="I264" s="299">
        <v>17400000</v>
      </c>
      <c r="J264" s="299">
        <v>17400000</v>
      </c>
      <c r="K264" s="300" t="s">
        <v>1990</v>
      </c>
      <c r="L264" s="292" t="s">
        <v>2543</v>
      </c>
      <c r="M264" s="302" t="s">
        <v>4194</v>
      </c>
      <c r="N264" s="302" t="s">
        <v>4425</v>
      </c>
      <c r="O264" s="302">
        <v>43312</v>
      </c>
      <c r="P264" s="301">
        <v>180</v>
      </c>
      <c r="Q264" s="303">
        <f t="shared" si="10"/>
        <v>6</v>
      </c>
      <c r="R264" s="305" t="s">
        <v>4426</v>
      </c>
      <c r="S264" s="306"/>
      <c r="T264" s="307"/>
      <c r="U264" s="308"/>
      <c r="V264" s="309"/>
      <c r="W264" s="307"/>
      <c r="X264" s="308"/>
      <c r="Y264" s="309"/>
      <c r="Z264" s="307"/>
      <c r="AA264" s="308"/>
      <c r="AB264" s="309"/>
      <c r="AC264" s="307"/>
      <c r="AD264" s="308"/>
      <c r="AE264" s="307"/>
      <c r="AF264" s="310"/>
      <c r="AG264" s="311"/>
      <c r="AH264" s="312"/>
      <c r="AI264" s="311"/>
      <c r="AJ264" s="313"/>
      <c r="AK264" s="313"/>
      <c r="AL264" s="313"/>
      <c r="AM264" s="314"/>
      <c r="AN264" s="315"/>
      <c r="AO264" s="316"/>
      <c r="AP264" s="317"/>
      <c r="AQ264" s="318"/>
      <c r="AR264" s="319"/>
      <c r="AS264" s="319"/>
      <c r="AT264" s="319"/>
      <c r="AU264" s="320"/>
      <c r="AV264" s="270"/>
    </row>
    <row r="265" spans="1:48" ht="13.5" customHeight="1" thickTop="1" thickBot="1" x14ac:dyDescent="0.25">
      <c r="A265" s="147">
        <v>262</v>
      </c>
      <c r="B265" s="292" t="s">
        <v>146</v>
      </c>
      <c r="C265" s="293">
        <v>43125</v>
      </c>
      <c r="D265" s="293" t="s">
        <v>4427</v>
      </c>
      <c r="E265" s="294" t="s">
        <v>4428</v>
      </c>
      <c r="F265" s="295" t="s">
        <v>66</v>
      </c>
      <c r="G265" s="296" t="s">
        <v>3486</v>
      </c>
      <c r="H265" s="297" t="s">
        <v>1989</v>
      </c>
      <c r="I265" s="299">
        <v>17400000</v>
      </c>
      <c r="J265" s="299">
        <v>17400000</v>
      </c>
      <c r="K265" s="300" t="s">
        <v>1990</v>
      </c>
      <c r="L265" s="292" t="s">
        <v>4429</v>
      </c>
      <c r="M265" s="302" t="s">
        <v>4194</v>
      </c>
      <c r="N265" s="302" t="s">
        <v>4430</v>
      </c>
      <c r="O265" s="302">
        <v>43303</v>
      </c>
      <c r="P265" s="301">
        <v>180</v>
      </c>
      <c r="Q265" s="303">
        <f t="shared" si="10"/>
        <v>6</v>
      </c>
      <c r="R265" s="305" t="s">
        <v>4431</v>
      </c>
      <c r="S265" s="306"/>
      <c r="T265" s="307"/>
      <c r="U265" s="308"/>
      <c r="V265" s="309"/>
      <c r="W265" s="307"/>
      <c r="X265" s="308"/>
      <c r="Y265" s="309"/>
      <c r="Z265" s="307"/>
      <c r="AA265" s="308"/>
      <c r="AB265" s="309"/>
      <c r="AC265" s="307"/>
      <c r="AD265" s="308"/>
      <c r="AE265" s="307"/>
      <c r="AF265" s="310"/>
      <c r="AG265" s="311"/>
      <c r="AH265" s="312"/>
      <c r="AI265" s="311"/>
      <c r="AJ265" s="313"/>
      <c r="AK265" s="313"/>
      <c r="AL265" s="313"/>
      <c r="AM265" s="314"/>
      <c r="AN265" s="315"/>
      <c r="AO265" s="316"/>
      <c r="AP265" s="317"/>
      <c r="AQ265" s="318"/>
      <c r="AR265" s="319"/>
      <c r="AS265" s="319"/>
      <c r="AT265" s="319"/>
      <c r="AU265" s="320"/>
      <c r="AV265" s="270"/>
    </row>
    <row r="266" spans="1:48" ht="13.5" customHeight="1" thickTop="1" thickBot="1" x14ac:dyDescent="0.25">
      <c r="A266" s="147">
        <v>263</v>
      </c>
      <c r="B266" s="292" t="s">
        <v>3451</v>
      </c>
      <c r="C266" s="293">
        <v>43125</v>
      </c>
      <c r="D266" s="293" t="s">
        <v>4432</v>
      </c>
      <c r="E266" s="294" t="s">
        <v>4433</v>
      </c>
      <c r="F266" s="295" t="s">
        <v>66</v>
      </c>
      <c r="G266" s="296" t="s">
        <v>75</v>
      </c>
      <c r="H266" s="297" t="s">
        <v>1989</v>
      </c>
      <c r="I266" s="299">
        <v>32000000</v>
      </c>
      <c r="J266" s="299">
        <v>32000000</v>
      </c>
      <c r="K266" s="300" t="s">
        <v>1990</v>
      </c>
      <c r="L266" s="292" t="s">
        <v>4434</v>
      </c>
      <c r="M266" s="302">
        <v>43125</v>
      </c>
      <c r="N266" s="302">
        <v>43244</v>
      </c>
      <c r="O266" s="302">
        <v>43244</v>
      </c>
      <c r="P266" s="301">
        <f t="shared" si="9"/>
        <v>119</v>
      </c>
      <c r="Q266" s="303">
        <f t="shared" si="10"/>
        <v>3.9666666666666668</v>
      </c>
      <c r="R266" s="305" t="s">
        <v>4436</v>
      </c>
      <c r="S266" s="306"/>
      <c r="T266" s="307"/>
      <c r="U266" s="308"/>
      <c r="V266" s="309"/>
      <c r="W266" s="307"/>
      <c r="X266" s="308"/>
      <c r="Y266" s="309"/>
      <c r="Z266" s="307"/>
      <c r="AA266" s="308"/>
      <c r="AB266" s="309"/>
      <c r="AC266" s="307"/>
      <c r="AD266" s="308"/>
      <c r="AE266" s="307"/>
      <c r="AF266" s="310"/>
      <c r="AG266" s="311"/>
      <c r="AH266" s="312"/>
      <c r="AI266" s="311"/>
      <c r="AJ266" s="313"/>
      <c r="AK266" s="313"/>
      <c r="AL266" s="313"/>
      <c r="AM266" s="314"/>
      <c r="AN266" s="315"/>
      <c r="AO266" s="316"/>
      <c r="AP266" s="317"/>
      <c r="AQ266" s="318"/>
      <c r="AR266" s="319"/>
      <c r="AS266" s="319"/>
      <c r="AT266" s="319"/>
      <c r="AU266" s="320"/>
      <c r="AV266" s="270"/>
    </row>
    <row r="267" spans="1:48" ht="13.5" customHeight="1" thickTop="1" thickBot="1" x14ac:dyDescent="0.25">
      <c r="A267" s="147">
        <v>264</v>
      </c>
      <c r="B267" s="292" t="s">
        <v>597</v>
      </c>
      <c r="C267" s="293">
        <v>43125</v>
      </c>
      <c r="D267" s="293" t="s">
        <v>4437</v>
      </c>
      <c r="E267" s="294" t="s">
        <v>4438</v>
      </c>
      <c r="F267" s="295" t="s">
        <v>66</v>
      </c>
      <c r="G267" s="296" t="s">
        <v>75</v>
      </c>
      <c r="H267" s="297" t="s">
        <v>1989</v>
      </c>
      <c r="I267" s="299">
        <v>12250000</v>
      </c>
      <c r="J267" s="299">
        <v>12250000</v>
      </c>
      <c r="K267" s="300" t="s">
        <v>1990</v>
      </c>
      <c r="L267" s="292" t="s">
        <v>4439</v>
      </c>
      <c r="M267" s="302" t="s">
        <v>4194</v>
      </c>
      <c r="N267" s="302" t="s">
        <v>4440</v>
      </c>
      <c r="O267" s="302">
        <v>43215</v>
      </c>
      <c r="P267" s="301">
        <v>90</v>
      </c>
      <c r="Q267" s="303">
        <f t="shared" si="10"/>
        <v>3</v>
      </c>
      <c r="R267" s="305" t="s">
        <v>4441</v>
      </c>
      <c r="S267" s="306"/>
      <c r="T267" s="307"/>
      <c r="U267" s="308"/>
      <c r="V267" s="309"/>
      <c r="W267" s="307"/>
      <c r="X267" s="308"/>
      <c r="Y267" s="309"/>
      <c r="Z267" s="307"/>
      <c r="AA267" s="308"/>
      <c r="AB267" s="309"/>
      <c r="AC267" s="307"/>
      <c r="AD267" s="308"/>
      <c r="AE267" s="307"/>
      <c r="AF267" s="310"/>
      <c r="AG267" s="311"/>
      <c r="AH267" s="312"/>
      <c r="AI267" s="311"/>
      <c r="AJ267" s="313"/>
      <c r="AK267" s="313"/>
      <c r="AL267" s="313"/>
      <c r="AM267" s="314"/>
      <c r="AN267" s="315"/>
      <c r="AO267" s="316"/>
      <c r="AP267" s="317"/>
      <c r="AQ267" s="318"/>
      <c r="AR267" s="319"/>
      <c r="AS267" s="319"/>
      <c r="AT267" s="319"/>
      <c r="AU267" s="320"/>
      <c r="AV267" s="270"/>
    </row>
    <row r="268" spans="1:48" ht="13.5" customHeight="1" thickTop="1" thickBot="1" x14ac:dyDescent="0.25">
      <c r="A268" s="147">
        <v>265</v>
      </c>
      <c r="B268" s="292" t="s">
        <v>597</v>
      </c>
      <c r="C268" s="293">
        <v>43125</v>
      </c>
      <c r="D268" s="293" t="s">
        <v>4442</v>
      </c>
      <c r="E268" s="294" t="s">
        <v>4443</v>
      </c>
      <c r="F268" s="295" t="s">
        <v>66</v>
      </c>
      <c r="G268" s="296" t="s">
        <v>3486</v>
      </c>
      <c r="H268" s="297" t="s">
        <v>1989</v>
      </c>
      <c r="I268" s="299">
        <v>10000000</v>
      </c>
      <c r="J268" s="299">
        <v>10000000</v>
      </c>
      <c r="K268" s="300" t="s">
        <v>1990</v>
      </c>
      <c r="L268" s="292" t="s">
        <v>4444</v>
      </c>
      <c r="M268" s="302" t="s">
        <v>4194</v>
      </c>
      <c r="N268" s="302" t="s">
        <v>4222</v>
      </c>
      <c r="O268" s="302">
        <f>U268</f>
        <v>43301</v>
      </c>
      <c r="P268" s="301">
        <v>120</v>
      </c>
      <c r="Q268" s="303">
        <f t="shared" si="10"/>
        <v>4</v>
      </c>
      <c r="R268" s="305" t="s">
        <v>4445</v>
      </c>
      <c r="S268" s="306">
        <v>57</v>
      </c>
      <c r="T268" s="307">
        <v>43243</v>
      </c>
      <c r="U268" s="308">
        <v>43301</v>
      </c>
      <c r="V268" s="309"/>
      <c r="W268" s="307"/>
      <c r="X268" s="308"/>
      <c r="Y268" s="309"/>
      <c r="Z268" s="307"/>
      <c r="AA268" s="308"/>
      <c r="AB268" s="309"/>
      <c r="AC268" s="307"/>
      <c r="AD268" s="308"/>
      <c r="AE268" s="307"/>
      <c r="AF268" s="310"/>
      <c r="AG268" s="311"/>
      <c r="AH268" s="312"/>
      <c r="AI268" s="311"/>
      <c r="AJ268" s="313"/>
      <c r="AK268" s="313"/>
      <c r="AL268" s="313"/>
      <c r="AM268" s="314"/>
      <c r="AN268" s="315"/>
      <c r="AO268" s="316"/>
      <c r="AP268" s="317"/>
      <c r="AQ268" s="318"/>
      <c r="AR268" s="319"/>
      <c r="AS268" s="319"/>
      <c r="AT268" s="319"/>
      <c r="AU268" s="320"/>
      <c r="AV268" s="270"/>
    </row>
    <row r="269" spans="1:48" ht="13.5" customHeight="1" thickTop="1" thickBot="1" x14ac:dyDescent="0.25">
      <c r="A269" s="147">
        <v>266</v>
      </c>
      <c r="B269" s="292" t="s">
        <v>597</v>
      </c>
      <c r="C269" s="293">
        <v>43125</v>
      </c>
      <c r="D269" s="293" t="s">
        <v>4446</v>
      </c>
      <c r="E269" s="294" t="s">
        <v>4255</v>
      </c>
      <c r="F269" s="295" t="s">
        <v>66</v>
      </c>
      <c r="G269" s="296" t="s">
        <v>3486</v>
      </c>
      <c r="H269" s="297" t="s">
        <v>1989</v>
      </c>
      <c r="I269" s="299">
        <v>19602000</v>
      </c>
      <c r="J269" s="299">
        <v>19602000</v>
      </c>
      <c r="K269" s="300" t="s">
        <v>1990</v>
      </c>
      <c r="L269" s="292" t="s">
        <v>2992</v>
      </c>
      <c r="M269" s="302">
        <v>43125</v>
      </c>
      <c r="N269" s="302">
        <v>43275</v>
      </c>
      <c r="O269" s="302">
        <v>43275</v>
      </c>
      <c r="P269" s="301">
        <f t="shared" si="9"/>
        <v>150</v>
      </c>
      <c r="Q269" s="303">
        <f t="shared" si="10"/>
        <v>5</v>
      </c>
      <c r="R269" s="305" t="s">
        <v>4447</v>
      </c>
      <c r="S269" s="306"/>
      <c r="T269" s="307"/>
      <c r="U269" s="308"/>
      <c r="V269" s="309"/>
      <c r="W269" s="307"/>
      <c r="X269" s="308"/>
      <c r="Y269" s="309"/>
      <c r="Z269" s="307"/>
      <c r="AA269" s="308"/>
      <c r="AB269" s="309"/>
      <c r="AC269" s="307"/>
      <c r="AD269" s="308"/>
      <c r="AE269" s="307"/>
      <c r="AF269" s="310"/>
      <c r="AG269" s="311"/>
      <c r="AH269" s="312"/>
      <c r="AI269" s="311"/>
      <c r="AJ269" s="313"/>
      <c r="AK269" s="313"/>
      <c r="AL269" s="313"/>
      <c r="AM269" s="314"/>
      <c r="AN269" s="315"/>
      <c r="AO269" s="316"/>
      <c r="AP269" s="317"/>
      <c r="AQ269" s="318"/>
      <c r="AR269" s="319"/>
      <c r="AS269" s="319"/>
      <c r="AT269" s="319"/>
      <c r="AU269" s="320"/>
      <c r="AV269" s="270"/>
    </row>
    <row r="270" spans="1:48" ht="13.5" customHeight="1" thickTop="1" thickBot="1" x14ac:dyDescent="0.25">
      <c r="A270" s="147">
        <v>267</v>
      </c>
      <c r="B270" s="292" t="s">
        <v>597</v>
      </c>
      <c r="C270" s="293">
        <v>43125</v>
      </c>
      <c r="D270" s="293" t="s">
        <v>4448</v>
      </c>
      <c r="E270" s="294" t="s">
        <v>4255</v>
      </c>
      <c r="F270" s="295" t="s">
        <v>66</v>
      </c>
      <c r="G270" s="296" t="s">
        <v>3486</v>
      </c>
      <c r="H270" s="297" t="s">
        <v>1989</v>
      </c>
      <c r="I270" s="299">
        <v>18000000</v>
      </c>
      <c r="J270" s="299">
        <v>18000000</v>
      </c>
      <c r="K270" s="300" t="s">
        <v>1990</v>
      </c>
      <c r="L270" s="292" t="s">
        <v>4449</v>
      </c>
      <c r="M270" s="302">
        <v>43125</v>
      </c>
      <c r="N270" s="302">
        <v>43244</v>
      </c>
      <c r="O270" s="302">
        <v>43244</v>
      </c>
      <c r="P270" s="301">
        <f t="shared" si="9"/>
        <v>119</v>
      </c>
      <c r="Q270" s="303">
        <f t="shared" si="10"/>
        <v>3.9666666666666668</v>
      </c>
      <c r="R270" s="305" t="s">
        <v>4450</v>
      </c>
      <c r="S270" s="306"/>
      <c r="T270" s="307"/>
      <c r="U270" s="308"/>
      <c r="V270" s="309"/>
      <c r="W270" s="307"/>
      <c r="X270" s="308"/>
      <c r="Y270" s="309"/>
      <c r="Z270" s="307"/>
      <c r="AA270" s="308"/>
      <c r="AB270" s="309"/>
      <c r="AC270" s="307"/>
      <c r="AD270" s="308"/>
      <c r="AE270" s="307"/>
      <c r="AF270" s="310"/>
      <c r="AG270" s="311"/>
      <c r="AH270" s="312"/>
      <c r="AI270" s="311"/>
      <c r="AJ270" s="313"/>
      <c r="AK270" s="313"/>
      <c r="AL270" s="313"/>
      <c r="AM270" s="314"/>
      <c r="AN270" s="315"/>
      <c r="AO270" s="316"/>
      <c r="AP270" s="317"/>
      <c r="AQ270" s="318"/>
      <c r="AR270" s="319"/>
      <c r="AS270" s="319"/>
      <c r="AT270" s="319"/>
      <c r="AU270" s="320"/>
      <c r="AV270" s="270"/>
    </row>
    <row r="271" spans="1:48" ht="13.5" customHeight="1" thickTop="1" thickBot="1" x14ac:dyDescent="0.25">
      <c r="A271" s="147">
        <v>268</v>
      </c>
      <c r="B271" s="292" t="s">
        <v>597</v>
      </c>
      <c r="C271" s="293">
        <v>43125</v>
      </c>
      <c r="D271" s="293" t="s">
        <v>4451</v>
      </c>
      <c r="E271" s="294" t="s">
        <v>4255</v>
      </c>
      <c r="F271" s="295" t="s">
        <v>66</v>
      </c>
      <c r="G271" s="296" t="s">
        <v>3486</v>
      </c>
      <c r="H271" s="297" t="s">
        <v>1989</v>
      </c>
      <c r="I271" s="299">
        <v>25000000</v>
      </c>
      <c r="J271" s="299">
        <v>25000000</v>
      </c>
      <c r="K271" s="300" t="s">
        <v>1990</v>
      </c>
      <c r="L271" s="292" t="s">
        <v>3317</v>
      </c>
      <c r="M271" s="302">
        <v>43125</v>
      </c>
      <c r="N271" s="302">
        <v>43275</v>
      </c>
      <c r="O271" s="302">
        <v>43275</v>
      </c>
      <c r="P271" s="301">
        <f t="shared" si="9"/>
        <v>150</v>
      </c>
      <c r="Q271" s="303">
        <f t="shared" si="10"/>
        <v>5</v>
      </c>
      <c r="R271" s="305" t="s">
        <v>4452</v>
      </c>
      <c r="S271" s="306"/>
      <c r="T271" s="307"/>
      <c r="U271" s="308"/>
      <c r="V271" s="309"/>
      <c r="W271" s="307"/>
      <c r="X271" s="308"/>
      <c r="Y271" s="309"/>
      <c r="Z271" s="307"/>
      <c r="AA271" s="308"/>
      <c r="AB271" s="309"/>
      <c r="AC271" s="307"/>
      <c r="AD271" s="308"/>
      <c r="AE271" s="307"/>
      <c r="AF271" s="310"/>
      <c r="AG271" s="311"/>
      <c r="AH271" s="312"/>
      <c r="AI271" s="311"/>
      <c r="AJ271" s="313"/>
      <c r="AK271" s="313"/>
      <c r="AL271" s="313"/>
      <c r="AM271" s="314"/>
      <c r="AN271" s="315"/>
      <c r="AO271" s="316"/>
      <c r="AP271" s="317"/>
      <c r="AQ271" s="318"/>
      <c r="AR271" s="319"/>
      <c r="AS271" s="319"/>
      <c r="AT271" s="319"/>
      <c r="AU271" s="320"/>
      <c r="AV271" s="270"/>
    </row>
    <row r="272" spans="1:48" ht="13.5" customHeight="1" thickTop="1" thickBot="1" x14ac:dyDescent="0.25">
      <c r="A272" s="147">
        <v>269</v>
      </c>
      <c r="B272" s="292" t="s">
        <v>2000</v>
      </c>
      <c r="C272" s="293">
        <v>43125</v>
      </c>
      <c r="D272" s="293" t="s">
        <v>4453</v>
      </c>
      <c r="E272" s="294" t="s">
        <v>4454</v>
      </c>
      <c r="F272" s="295" t="s">
        <v>66</v>
      </c>
      <c r="G272" s="296" t="s">
        <v>75</v>
      </c>
      <c r="H272" s="297" t="s">
        <v>1989</v>
      </c>
      <c r="I272" s="299">
        <v>20000000</v>
      </c>
      <c r="J272" s="299">
        <v>20000000</v>
      </c>
      <c r="K272" s="300" t="s">
        <v>1990</v>
      </c>
      <c r="L272" s="292" t="s">
        <v>2942</v>
      </c>
      <c r="M272" s="302">
        <v>43125</v>
      </c>
      <c r="N272" s="302">
        <v>43245</v>
      </c>
      <c r="O272" s="302">
        <v>43245</v>
      </c>
      <c r="P272" s="301">
        <f t="shared" si="9"/>
        <v>120</v>
      </c>
      <c r="Q272" s="303">
        <f t="shared" si="10"/>
        <v>4</v>
      </c>
      <c r="R272" s="305" t="s">
        <v>4455</v>
      </c>
      <c r="S272" s="306"/>
      <c r="T272" s="307"/>
      <c r="U272" s="308"/>
      <c r="V272" s="309"/>
      <c r="W272" s="307"/>
      <c r="X272" s="308"/>
      <c r="Y272" s="309"/>
      <c r="Z272" s="307"/>
      <c r="AA272" s="308"/>
      <c r="AB272" s="309"/>
      <c r="AC272" s="307"/>
      <c r="AD272" s="308"/>
      <c r="AE272" s="307"/>
      <c r="AF272" s="310"/>
      <c r="AG272" s="311"/>
      <c r="AH272" s="312"/>
      <c r="AI272" s="311"/>
      <c r="AJ272" s="313"/>
      <c r="AK272" s="313"/>
      <c r="AL272" s="313"/>
      <c r="AM272" s="314"/>
      <c r="AN272" s="315"/>
      <c r="AO272" s="316"/>
      <c r="AP272" s="317"/>
      <c r="AQ272" s="318"/>
      <c r="AR272" s="319"/>
      <c r="AS272" s="319"/>
      <c r="AT272" s="319"/>
      <c r="AU272" s="320"/>
      <c r="AV272" s="270"/>
    </row>
    <row r="273" spans="1:48" ht="13.5" customHeight="1" thickTop="1" thickBot="1" x14ac:dyDescent="0.25">
      <c r="A273" s="147">
        <v>270</v>
      </c>
      <c r="B273" s="292" t="s">
        <v>597</v>
      </c>
      <c r="C273" s="293">
        <v>43125</v>
      </c>
      <c r="D273" s="293" t="s">
        <v>4456</v>
      </c>
      <c r="E273" s="294" t="s">
        <v>4457</v>
      </c>
      <c r="F273" s="295" t="s">
        <v>66</v>
      </c>
      <c r="G273" s="296" t="s">
        <v>75</v>
      </c>
      <c r="H273" s="297" t="s">
        <v>1989</v>
      </c>
      <c r="I273" s="299">
        <v>30000000</v>
      </c>
      <c r="J273" s="299">
        <v>30000000</v>
      </c>
      <c r="K273" s="300" t="s">
        <v>1990</v>
      </c>
      <c r="L273" s="292" t="s">
        <v>4458</v>
      </c>
      <c r="M273" s="302">
        <v>43126</v>
      </c>
      <c r="N273" s="302">
        <v>43276</v>
      </c>
      <c r="O273" s="302">
        <v>43276</v>
      </c>
      <c r="P273" s="301">
        <f t="shared" si="9"/>
        <v>150</v>
      </c>
      <c r="Q273" s="303">
        <f t="shared" si="10"/>
        <v>5</v>
      </c>
      <c r="R273" s="305" t="s">
        <v>4459</v>
      </c>
      <c r="S273" s="306"/>
      <c r="T273" s="307"/>
      <c r="U273" s="308"/>
      <c r="V273" s="309"/>
      <c r="W273" s="307"/>
      <c r="X273" s="308"/>
      <c r="Y273" s="309"/>
      <c r="Z273" s="307"/>
      <c r="AA273" s="308"/>
      <c r="AB273" s="309"/>
      <c r="AC273" s="307"/>
      <c r="AD273" s="308"/>
      <c r="AE273" s="307"/>
      <c r="AF273" s="310"/>
      <c r="AG273" s="311"/>
      <c r="AH273" s="312"/>
      <c r="AI273" s="311"/>
      <c r="AJ273" s="313"/>
      <c r="AK273" s="313"/>
      <c r="AL273" s="313"/>
      <c r="AM273" s="314"/>
      <c r="AN273" s="315"/>
      <c r="AO273" s="316"/>
      <c r="AP273" s="317"/>
      <c r="AQ273" s="318"/>
      <c r="AR273" s="319"/>
      <c r="AS273" s="319"/>
      <c r="AT273" s="319"/>
      <c r="AU273" s="320"/>
      <c r="AV273" s="270"/>
    </row>
    <row r="274" spans="1:48" ht="13.5" customHeight="1" thickTop="1" thickBot="1" x14ac:dyDescent="0.25">
      <c r="A274" s="147">
        <v>271</v>
      </c>
      <c r="B274" s="292" t="s">
        <v>597</v>
      </c>
      <c r="C274" s="293">
        <v>43125</v>
      </c>
      <c r="D274" s="293" t="s">
        <v>4460</v>
      </c>
      <c r="E274" s="294" t="s">
        <v>4255</v>
      </c>
      <c r="F274" s="295" t="s">
        <v>66</v>
      </c>
      <c r="G274" s="296" t="s">
        <v>3486</v>
      </c>
      <c r="H274" s="297" t="s">
        <v>1989</v>
      </c>
      <c r="I274" s="299">
        <v>17500000</v>
      </c>
      <c r="J274" s="299">
        <v>17500000</v>
      </c>
      <c r="K274" s="300" t="s">
        <v>1990</v>
      </c>
      <c r="L274" s="292" t="s">
        <v>4461</v>
      </c>
      <c r="M274" s="302">
        <v>43125</v>
      </c>
      <c r="N274" s="302">
        <v>43275</v>
      </c>
      <c r="O274" s="302">
        <v>43275</v>
      </c>
      <c r="P274" s="301">
        <f t="shared" si="9"/>
        <v>150</v>
      </c>
      <c r="Q274" s="303">
        <f t="shared" si="10"/>
        <v>5</v>
      </c>
      <c r="R274" s="305" t="s">
        <v>4462</v>
      </c>
      <c r="S274" s="306"/>
      <c r="T274" s="307"/>
      <c r="U274" s="308"/>
      <c r="V274" s="309"/>
      <c r="W274" s="307"/>
      <c r="X274" s="308"/>
      <c r="Y274" s="309"/>
      <c r="Z274" s="307"/>
      <c r="AA274" s="308"/>
      <c r="AB274" s="309"/>
      <c r="AC274" s="307"/>
      <c r="AD274" s="308"/>
      <c r="AE274" s="307"/>
      <c r="AF274" s="310"/>
      <c r="AG274" s="311"/>
      <c r="AH274" s="312"/>
      <c r="AI274" s="311"/>
      <c r="AJ274" s="313"/>
      <c r="AK274" s="313"/>
      <c r="AL274" s="313"/>
      <c r="AM274" s="314"/>
      <c r="AN274" s="315"/>
      <c r="AO274" s="316"/>
      <c r="AP274" s="317"/>
      <c r="AQ274" s="318"/>
      <c r="AR274" s="319"/>
      <c r="AS274" s="319"/>
      <c r="AT274" s="319"/>
      <c r="AU274" s="320"/>
      <c r="AV274" s="270"/>
    </row>
    <row r="275" spans="1:48" ht="13.5" customHeight="1" thickTop="1" thickBot="1" x14ac:dyDescent="0.25">
      <c r="A275" s="147">
        <v>272</v>
      </c>
      <c r="B275" s="292" t="s">
        <v>3888</v>
      </c>
      <c r="C275" s="293">
        <v>43125</v>
      </c>
      <c r="D275" s="293" t="s">
        <v>4463</v>
      </c>
      <c r="E275" s="294" t="s">
        <v>4464</v>
      </c>
      <c r="F275" s="295" t="s">
        <v>66</v>
      </c>
      <c r="G275" s="296" t="s">
        <v>75</v>
      </c>
      <c r="H275" s="297" t="s">
        <v>1989</v>
      </c>
      <c r="I275" s="299">
        <v>27500000</v>
      </c>
      <c r="J275" s="299">
        <v>27500000</v>
      </c>
      <c r="K275" s="300" t="s">
        <v>1990</v>
      </c>
      <c r="L275" s="292" t="s">
        <v>3389</v>
      </c>
      <c r="M275" s="302">
        <v>43125</v>
      </c>
      <c r="N275" s="302">
        <v>43275</v>
      </c>
      <c r="O275" s="302">
        <v>43275</v>
      </c>
      <c r="P275" s="301">
        <f t="shared" si="9"/>
        <v>150</v>
      </c>
      <c r="Q275" s="303">
        <v>5</v>
      </c>
      <c r="R275" s="305" t="s">
        <v>4465</v>
      </c>
      <c r="S275" s="306"/>
      <c r="T275" s="307"/>
      <c r="U275" s="308"/>
      <c r="V275" s="309"/>
      <c r="W275" s="307"/>
      <c r="X275" s="308"/>
      <c r="Y275" s="309"/>
      <c r="Z275" s="307"/>
      <c r="AA275" s="308"/>
      <c r="AB275" s="309"/>
      <c r="AC275" s="307"/>
      <c r="AD275" s="308"/>
      <c r="AE275" s="307"/>
      <c r="AF275" s="310"/>
      <c r="AG275" s="311"/>
      <c r="AH275" s="312"/>
      <c r="AI275" s="311"/>
      <c r="AJ275" s="313"/>
      <c r="AK275" s="313"/>
      <c r="AL275" s="313"/>
      <c r="AM275" s="314"/>
      <c r="AN275" s="315"/>
      <c r="AO275" s="316"/>
      <c r="AP275" s="317"/>
      <c r="AQ275" s="318"/>
      <c r="AR275" s="319"/>
      <c r="AS275" s="319"/>
      <c r="AT275" s="319"/>
      <c r="AU275" s="320"/>
      <c r="AV275" s="270"/>
    </row>
    <row r="276" spans="1:48" ht="13.5" customHeight="1" thickTop="1" thickBot="1" x14ac:dyDescent="0.25">
      <c r="A276" s="147">
        <v>273</v>
      </c>
      <c r="B276" s="292" t="s">
        <v>53</v>
      </c>
      <c r="C276" s="293">
        <v>43125</v>
      </c>
      <c r="D276" s="293" t="s">
        <v>4466</v>
      </c>
      <c r="E276" s="294" t="s">
        <v>4467</v>
      </c>
      <c r="F276" s="295" t="s">
        <v>66</v>
      </c>
      <c r="G276" s="296" t="s">
        <v>3486</v>
      </c>
      <c r="H276" s="297" t="s">
        <v>1989</v>
      </c>
      <c r="I276" s="299">
        <v>10000000</v>
      </c>
      <c r="J276" s="299">
        <v>10000000</v>
      </c>
      <c r="K276" s="300" t="s">
        <v>1990</v>
      </c>
      <c r="L276" s="292" t="s">
        <v>4468</v>
      </c>
      <c r="M276" s="302" t="s">
        <v>4194</v>
      </c>
      <c r="N276" s="302" t="s">
        <v>4278</v>
      </c>
      <c r="O276" s="302">
        <v>43275</v>
      </c>
      <c r="P276" s="301">
        <v>150</v>
      </c>
      <c r="Q276" s="303">
        <f t="shared" si="10"/>
        <v>5</v>
      </c>
      <c r="R276" s="305" t="s">
        <v>4469</v>
      </c>
      <c r="S276" s="306"/>
      <c r="T276" s="307"/>
      <c r="U276" s="308"/>
      <c r="V276" s="309"/>
      <c r="W276" s="307"/>
      <c r="X276" s="308"/>
      <c r="Y276" s="309"/>
      <c r="Z276" s="307"/>
      <c r="AA276" s="308"/>
      <c r="AB276" s="309"/>
      <c r="AC276" s="307"/>
      <c r="AD276" s="308"/>
      <c r="AE276" s="307"/>
      <c r="AF276" s="310"/>
      <c r="AG276" s="311"/>
      <c r="AH276" s="312"/>
      <c r="AI276" s="311"/>
      <c r="AJ276" s="313"/>
      <c r="AK276" s="313"/>
      <c r="AL276" s="313"/>
      <c r="AM276" s="314"/>
      <c r="AN276" s="315"/>
      <c r="AO276" s="316"/>
      <c r="AP276" s="317"/>
      <c r="AQ276" s="318"/>
      <c r="AR276" s="319"/>
      <c r="AS276" s="319"/>
      <c r="AT276" s="319"/>
      <c r="AU276" s="320"/>
      <c r="AV276" s="270"/>
    </row>
    <row r="277" spans="1:48" ht="13.5" customHeight="1" thickTop="1" thickBot="1" x14ac:dyDescent="0.25">
      <c r="A277" s="147">
        <v>274</v>
      </c>
      <c r="B277" s="292" t="s">
        <v>2000</v>
      </c>
      <c r="C277" s="293">
        <v>43125</v>
      </c>
      <c r="D277" s="293" t="s">
        <v>4470</v>
      </c>
      <c r="E277" s="294" t="s">
        <v>4471</v>
      </c>
      <c r="F277" s="295" t="s">
        <v>66</v>
      </c>
      <c r="G277" s="296" t="s">
        <v>75</v>
      </c>
      <c r="H277" s="297" t="s">
        <v>1989</v>
      </c>
      <c r="I277" s="299">
        <v>25000000</v>
      </c>
      <c r="J277" s="299">
        <v>25000000</v>
      </c>
      <c r="K277" s="300" t="s">
        <v>1990</v>
      </c>
      <c r="L277" s="292" t="s">
        <v>2911</v>
      </c>
      <c r="M277" s="302" t="s">
        <v>4194</v>
      </c>
      <c r="N277" s="302" t="s">
        <v>4278</v>
      </c>
      <c r="O277" s="302">
        <v>43275</v>
      </c>
      <c r="P277" s="301">
        <v>150</v>
      </c>
      <c r="Q277" s="303">
        <f t="shared" si="10"/>
        <v>5</v>
      </c>
      <c r="R277" s="305" t="s">
        <v>4472</v>
      </c>
      <c r="S277" s="306"/>
      <c r="T277" s="307"/>
      <c r="U277" s="308"/>
      <c r="V277" s="309"/>
      <c r="W277" s="307"/>
      <c r="X277" s="308"/>
      <c r="Y277" s="309"/>
      <c r="Z277" s="307"/>
      <c r="AA277" s="308"/>
      <c r="AB277" s="309"/>
      <c r="AC277" s="307"/>
      <c r="AD277" s="308"/>
      <c r="AE277" s="307"/>
      <c r="AF277" s="310"/>
      <c r="AG277" s="311"/>
      <c r="AH277" s="312"/>
      <c r="AI277" s="311"/>
      <c r="AJ277" s="313"/>
      <c r="AK277" s="313"/>
      <c r="AL277" s="313"/>
      <c r="AM277" s="314"/>
      <c r="AN277" s="315"/>
      <c r="AO277" s="316"/>
      <c r="AP277" s="317"/>
      <c r="AQ277" s="318"/>
      <c r="AR277" s="319"/>
      <c r="AS277" s="319"/>
      <c r="AT277" s="319"/>
      <c r="AU277" s="320"/>
      <c r="AV277" s="270"/>
    </row>
    <row r="278" spans="1:48" ht="13.5" customHeight="1" thickTop="1" thickBot="1" x14ac:dyDescent="0.25">
      <c r="A278" s="147">
        <v>275</v>
      </c>
      <c r="B278" s="292" t="s">
        <v>444</v>
      </c>
      <c r="C278" s="293">
        <v>43125</v>
      </c>
      <c r="D278" s="293" t="s">
        <v>4473</v>
      </c>
      <c r="E278" s="294" t="s">
        <v>4474</v>
      </c>
      <c r="F278" s="295" t="s">
        <v>66</v>
      </c>
      <c r="G278" s="296" t="s">
        <v>3486</v>
      </c>
      <c r="H278" s="297" t="s">
        <v>1989</v>
      </c>
      <c r="I278" s="299">
        <v>26500000</v>
      </c>
      <c r="J278" s="299">
        <v>26500000</v>
      </c>
      <c r="K278" s="300" t="s">
        <v>1990</v>
      </c>
      <c r="L278" s="292" t="s">
        <v>4475</v>
      </c>
      <c r="M278" s="302">
        <v>43125</v>
      </c>
      <c r="N278" s="302">
        <v>43275</v>
      </c>
      <c r="O278" s="302">
        <v>43275</v>
      </c>
      <c r="P278" s="301">
        <f t="shared" si="9"/>
        <v>150</v>
      </c>
      <c r="Q278" s="303">
        <v>5</v>
      </c>
      <c r="R278" s="305" t="s">
        <v>4476</v>
      </c>
      <c r="S278" s="306"/>
      <c r="T278" s="307"/>
      <c r="U278" s="308"/>
      <c r="V278" s="309"/>
      <c r="W278" s="307"/>
      <c r="X278" s="308"/>
      <c r="Y278" s="309"/>
      <c r="Z278" s="307"/>
      <c r="AA278" s="308"/>
      <c r="AB278" s="309"/>
      <c r="AC278" s="307"/>
      <c r="AD278" s="308"/>
      <c r="AE278" s="307"/>
      <c r="AF278" s="310"/>
      <c r="AG278" s="311"/>
      <c r="AH278" s="312"/>
      <c r="AI278" s="311"/>
      <c r="AJ278" s="313"/>
      <c r="AK278" s="313"/>
      <c r="AL278" s="313"/>
      <c r="AM278" s="314"/>
      <c r="AN278" s="315"/>
      <c r="AO278" s="316"/>
      <c r="AP278" s="317"/>
      <c r="AQ278" s="318"/>
      <c r="AR278" s="319"/>
      <c r="AS278" s="319"/>
      <c r="AT278" s="319"/>
      <c r="AU278" s="320"/>
      <c r="AV278" s="270"/>
    </row>
    <row r="279" spans="1:48" ht="13.5" customHeight="1" thickTop="1" thickBot="1" x14ac:dyDescent="0.25">
      <c r="A279" s="147">
        <v>276</v>
      </c>
      <c r="B279" s="292" t="s">
        <v>597</v>
      </c>
      <c r="C279" s="293">
        <v>43125</v>
      </c>
      <c r="D279" s="293" t="s">
        <v>4477</v>
      </c>
      <c r="E279" s="294" t="s">
        <v>4255</v>
      </c>
      <c r="F279" s="295" t="s">
        <v>66</v>
      </c>
      <c r="G279" s="296" t="s">
        <v>3486</v>
      </c>
      <c r="H279" s="297" t="s">
        <v>1989</v>
      </c>
      <c r="I279" s="299">
        <v>16000000</v>
      </c>
      <c r="J279" s="299">
        <v>16000000</v>
      </c>
      <c r="K279" s="300" t="s">
        <v>1990</v>
      </c>
      <c r="L279" s="292" t="s">
        <v>1750</v>
      </c>
      <c r="M279" s="302">
        <v>43125</v>
      </c>
      <c r="N279" s="302">
        <v>43244</v>
      </c>
      <c r="O279" s="302">
        <v>43244</v>
      </c>
      <c r="P279" s="301">
        <v>150</v>
      </c>
      <c r="Q279" s="303">
        <v>5</v>
      </c>
      <c r="R279" s="305" t="s">
        <v>4478</v>
      </c>
      <c r="S279" s="306"/>
      <c r="T279" s="307"/>
      <c r="U279" s="308"/>
      <c r="V279" s="309"/>
      <c r="W279" s="307"/>
      <c r="X279" s="308"/>
      <c r="Y279" s="309"/>
      <c r="Z279" s="307"/>
      <c r="AA279" s="308"/>
      <c r="AB279" s="309"/>
      <c r="AC279" s="307"/>
      <c r="AD279" s="308"/>
      <c r="AE279" s="307"/>
      <c r="AF279" s="310"/>
      <c r="AG279" s="311"/>
      <c r="AH279" s="312"/>
      <c r="AI279" s="311"/>
      <c r="AJ279" s="313"/>
      <c r="AK279" s="313"/>
      <c r="AL279" s="313"/>
      <c r="AM279" s="314"/>
      <c r="AN279" s="315"/>
      <c r="AO279" s="316"/>
      <c r="AP279" s="317"/>
      <c r="AQ279" s="318"/>
      <c r="AR279" s="319"/>
      <c r="AS279" s="319"/>
      <c r="AT279" s="319"/>
      <c r="AU279" s="320"/>
      <c r="AV279" s="270"/>
    </row>
    <row r="280" spans="1:48" ht="13.5" customHeight="1" thickTop="1" thickBot="1" x14ac:dyDescent="0.25">
      <c r="A280" s="147">
        <v>277</v>
      </c>
      <c r="B280" s="292" t="s">
        <v>3888</v>
      </c>
      <c r="C280" s="293">
        <v>43125</v>
      </c>
      <c r="D280" s="293" t="s">
        <v>4479</v>
      </c>
      <c r="E280" s="294" t="s">
        <v>4480</v>
      </c>
      <c r="F280" s="295" t="s">
        <v>66</v>
      </c>
      <c r="G280" s="296" t="s">
        <v>3486</v>
      </c>
      <c r="H280" s="297" t="s">
        <v>1989</v>
      </c>
      <c r="I280" s="299">
        <v>16500000</v>
      </c>
      <c r="J280" s="299">
        <v>16500000</v>
      </c>
      <c r="K280" s="300" t="s">
        <v>1990</v>
      </c>
      <c r="L280" s="292" t="s">
        <v>4481</v>
      </c>
      <c r="M280" s="302">
        <v>43125</v>
      </c>
      <c r="N280" s="302">
        <v>43275</v>
      </c>
      <c r="O280" s="302">
        <v>43275</v>
      </c>
      <c r="P280" s="301">
        <f>O280-M280</f>
        <v>150</v>
      </c>
      <c r="Q280" s="303">
        <f>+P280/30</f>
        <v>5</v>
      </c>
      <c r="R280" s="305" t="s">
        <v>4482</v>
      </c>
      <c r="S280" s="306"/>
      <c r="T280" s="307"/>
      <c r="U280" s="308"/>
      <c r="V280" s="309"/>
      <c r="W280" s="307"/>
      <c r="X280" s="308"/>
      <c r="Y280" s="309"/>
      <c r="Z280" s="307"/>
      <c r="AA280" s="308"/>
      <c r="AB280" s="309"/>
      <c r="AC280" s="307"/>
      <c r="AD280" s="308"/>
      <c r="AE280" s="307"/>
      <c r="AF280" s="310"/>
      <c r="AG280" s="311"/>
      <c r="AH280" s="312"/>
      <c r="AI280" s="311"/>
      <c r="AJ280" s="313"/>
      <c r="AK280" s="313"/>
      <c r="AL280" s="313"/>
      <c r="AM280" s="314"/>
      <c r="AN280" s="315"/>
      <c r="AO280" s="316"/>
      <c r="AP280" s="317"/>
      <c r="AQ280" s="318"/>
      <c r="AR280" s="319"/>
      <c r="AS280" s="319"/>
      <c r="AT280" s="319"/>
      <c r="AU280" s="320"/>
      <c r="AV280" s="270"/>
    </row>
    <row r="281" spans="1:48" ht="13.5" customHeight="1" thickTop="1" thickBot="1" x14ac:dyDescent="0.25">
      <c r="A281" s="147">
        <v>278</v>
      </c>
      <c r="B281" s="292" t="s">
        <v>597</v>
      </c>
      <c r="C281" s="293">
        <v>43125</v>
      </c>
      <c r="D281" s="293" t="s">
        <v>4483</v>
      </c>
      <c r="E281" s="294" t="s">
        <v>4484</v>
      </c>
      <c r="F281" s="295" t="s">
        <v>66</v>
      </c>
      <c r="G281" s="296" t="s">
        <v>3486</v>
      </c>
      <c r="H281" s="297" t="s">
        <v>1989</v>
      </c>
      <c r="I281" s="299">
        <v>6000000</v>
      </c>
      <c r="J281" s="299">
        <v>6000000</v>
      </c>
      <c r="K281" s="300" t="s">
        <v>1990</v>
      </c>
      <c r="L281" s="292" t="s">
        <v>4485</v>
      </c>
      <c r="M281" s="302">
        <v>43132</v>
      </c>
      <c r="N281" s="302">
        <v>43190</v>
      </c>
      <c r="O281" s="302">
        <v>43190</v>
      </c>
      <c r="P281" s="301">
        <f>O281-M281</f>
        <v>58</v>
      </c>
      <c r="Q281" s="303">
        <f t="shared" si="10"/>
        <v>1.9333333333333333</v>
      </c>
      <c r="R281" s="305" t="s">
        <v>4486</v>
      </c>
      <c r="S281" s="306"/>
      <c r="T281" s="307"/>
      <c r="U281" s="308"/>
      <c r="V281" s="309"/>
      <c r="W281" s="307"/>
      <c r="X281" s="308"/>
      <c r="Y281" s="309"/>
      <c r="Z281" s="307"/>
      <c r="AA281" s="308"/>
      <c r="AB281" s="309"/>
      <c r="AC281" s="307"/>
      <c r="AD281" s="308"/>
      <c r="AE281" s="307"/>
      <c r="AF281" s="310"/>
      <c r="AG281" s="311"/>
      <c r="AH281" s="312"/>
      <c r="AI281" s="311"/>
      <c r="AJ281" s="313"/>
      <c r="AK281" s="313"/>
      <c r="AL281" s="313"/>
      <c r="AM281" s="314"/>
      <c r="AN281" s="315"/>
      <c r="AO281" s="316"/>
      <c r="AP281" s="317"/>
      <c r="AQ281" s="318"/>
      <c r="AR281" s="319" t="s">
        <v>2525</v>
      </c>
      <c r="AS281" s="319"/>
      <c r="AT281" s="319"/>
      <c r="AU281" s="320"/>
      <c r="AV281" s="270"/>
    </row>
    <row r="282" spans="1:48" ht="13.5" customHeight="1" thickTop="1" thickBot="1" x14ac:dyDescent="0.25">
      <c r="A282" s="147">
        <v>279</v>
      </c>
      <c r="B282" s="292" t="s">
        <v>597</v>
      </c>
      <c r="C282" s="293">
        <v>43125</v>
      </c>
      <c r="D282" s="293" t="s">
        <v>4487</v>
      </c>
      <c r="E282" s="294" t="s">
        <v>4255</v>
      </c>
      <c r="F282" s="295" t="s">
        <v>66</v>
      </c>
      <c r="G282" s="296" t="s">
        <v>3486</v>
      </c>
      <c r="H282" s="297" t="s">
        <v>1989</v>
      </c>
      <c r="I282" s="299">
        <v>15000000</v>
      </c>
      <c r="J282" s="299">
        <v>15000000</v>
      </c>
      <c r="K282" s="300" t="s">
        <v>1990</v>
      </c>
      <c r="L282" s="292" t="s">
        <v>4488</v>
      </c>
      <c r="M282" s="302">
        <v>43125</v>
      </c>
      <c r="N282" s="302">
        <v>43214</v>
      </c>
      <c r="O282" s="302">
        <v>43214</v>
      </c>
      <c r="P282" s="301">
        <f t="shared" si="9"/>
        <v>89</v>
      </c>
      <c r="Q282" s="303">
        <f t="shared" si="10"/>
        <v>2.9666666666666668</v>
      </c>
      <c r="R282" s="305" t="s">
        <v>4489</v>
      </c>
      <c r="S282" s="306"/>
      <c r="T282" s="307"/>
      <c r="U282" s="308"/>
      <c r="V282" s="309"/>
      <c r="W282" s="307"/>
      <c r="X282" s="308"/>
      <c r="Y282" s="309"/>
      <c r="Z282" s="307"/>
      <c r="AA282" s="308"/>
      <c r="AB282" s="309"/>
      <c r="AC282" s="307"/>
      <c r="AD282" s="308"/>
      <c r="AE282" s="307"/>
      <c r="AF282" s="310"/>
      <c r="AG282" s="311"/>
      <c r="AH282" s="312"/>
      <c r="AI282" s="311"/>
      <c r="AJ282" s="313"/>
      <c r="AK282" s="313"/>
      <c r="AL282" s="313"/>
      <c r="AM282" s="314"/>
      <c r="AN282" s="315"/>
      <c r="AO282" s="316"/>
      <c r="AP282" s="317"/>
      <c r="AQ282" s="318"/>
      <c r="AR282" s="319"/>
      <c r="AS282" s="319"/>
      <c r="AT282" s="319"/>
      <c r="AU282" s="320"/>
      <c r="AV282" s="270"/>
    </row>
    <row r="283" spans="1:48" ht="13.5" customHeight="1" thickTop="1" thickBot="1" x14ac:dyDescent="0.25">
      <c r="A283" s="147">
        <v>280</v>
      </c>
      <c r="B283" s="292" t="s">
        <v>2160</v>
      </c>
      <c r="C283" s="293">
        <v>43126</v>
      </c>
      <c r="D283" s="293" t="s">
        <v>4490</v>
      </c>
      <c r="E283" s="294" t="s">
        <v>4491</v>
      </c>
      <c r="F283" s="295" t="s">
        <v>66</v>
      </c>
      <c r="G283" s="296" t="s">
        <v>3486</v>
      </c>
      <c r="H283" s="297" t="s">
        <v>1989</v>
      </c>
      <c r="I283" s="299">
        <v>16000000</v>
      </c>
      <c r="J283" s="299">
        <v>16000000</v>
      </c>
      <c r="K283" s="300" t="s">
        <v>1990</v>
      </c>
      <c r="L283" s="292" t="s">
        <v>4492</v>
      </c>
      <c r="M283" s="302">
        <v>43124</v>
      </c>
      <c r="N283" s="302" t="s">
        <v>4493</v>
      </c>
      <c r="O283" s="302">
        <v>43245</v>
      </c>
      <c r="P283" s="301">
        <f t="shared" si="9"/>
        <v>121</v>
      </c>
      <c r="Q283" s="303">
        <f t="shared" si="10"/>
        <v>4.0333333333333332</v>
      </c>
      <c r="R283" s="305" t="s">
        <v>4494</v>
      </c>
      <c r="S283" s="306"/>
      <c r="T283" s="307"/>
      <c r="U283" s="308"/>
      <c r="V283" s="309"/>
      <c r="W283" s="307"/>
      <c r="X283" s="308"/>
      <c r="Y283" s="309"/>
      <c r="Z283" s="307"/>
      <c r="AA283" s="308"/>
      <c r="AB283" s="309"/>
      <c r="AC283" s="307"/>
      <c r="AD283" s="308"/>
      <c r="AE283" s="307"/>
      <c r="AF283" s="310"/>
      <c r="AG283" s="311"/>
      <c r="AH283" s="312"/>
      <c r="AI283" s="311"/>
      <c r="AJ283" s="313"/>
      <c r="AK283" s="313"/>
      <c r="AL283" s="313"/>
      <c r="AM283" s="314"/>
      <c r="AN283" s="315"/>
      <c r="AO283" s="316"/>
      <c r="AP283" s="317"/>
      <c r="AQ283" s="318"/>
      <c r="AR283" s="319"/>
      <c r="AS283" s="319"/>
      <c r="AT283" s="319"/>
      <c r="AU283" s="320"/>
      <c r="AV283" s="270"/>
    </row>
    <row r="284" spans="1:48" ht="13.5" customHeight="1" thickTop="1" thickBot="1" x14ac:dyDescent="0.25">
      <c r="A284" s="147">
        <v>281</v>
      </c>
      <c r="B284" s="292" t="s">
        <v>146</v>
      </c>
      <c r="C284" s="293">
        <v>43126</v>
      </c>
      <c r="D284" s="293" t="s">
        <v>4495</v>
      </c>
      <c r="E284" s="294" t="s">
        <v>4496</v>
      </c>
      <c r="F284" s="295" t="s">
        <v>66</v>
      </c>
      <c r="G284" s="296" t="s">
        <v>75</v>
      </c>
      <c r="H284" s="297" t="s">
        <v>1989</v>
      </c>
      <c r="I284" s="299">
        <v>8000000</v>
      </c>
      <c r="J284" s="299">
        <v>8000000</v>
      </c>
      <c r="K284" s="300" t="s">
        <v>1990</v>
      </c>
      <c r="L284" s="292" t="s">
        <v>4497</v>
      </c>
      <c r="M284" s="302" t="s">
        <v>4435</v>
      </c>
      <c r="N284" s="302" t="s">
        <v>4493</v>
      </c>
      <c r="O284" s="302">
        <v>43245</v>
      </c>
      <c r="P284" s="301">
        <v>120</v>
      </c>
      <c r="Q284" s="303">
        <f t="shared" si="10"/>
        <v>4</v>
      </c>
      <c r="R284" s="305" t="s">
        <v>4498</v>
      </c>
      <c r="S284" s="306"/>
      <c r="T284" s="307"/>
      <c r="U284" s="308"/>
      <c r="V284" s="309"/>
      <c r="W284" s="307"/>
      <c r="X284" s="308"/>
      <c r="Y284" s="309"/>
      <c r="Z284" s="307"/>
      <c r="AA284" s="308"/>
      <c r="AB284" s="309"/>
      <c r="AC284" s="307"/>
      <c r="AD284" s="308"/>
      <c r="AE284" s="307"/>
      <c r="AF284" s="310"/>
      <c r="AG284" s="311"/>
      <c r="AH284" s="312"/>
      <c r="AI284" s="311"/>
      <c r="AJ284" s="313"/>
      <c r="AK284" s="313"/>
      <c r="AL284" s="313"/>
      <c r="AM284" s="314"/>
      <c r="AN284" s="315"/>
      <c r="AO284" s="316"/>
      <c r="AP284" s="317"/>
      <c r="AQ284" s="318"/>
      <c r="AR284" s="319"/>
      <c r="AS284" s="319"/>
      <c r="AT284" s="319"/>
      <c r="AU284" s="320"/>
      <c r="AV284" s="270"/>
    </row>
    <row r="285" spans="1:48" ht="13.5" customHeight="1" thickTop="1" thickBot="1" x14ac:dyDescent="0.25">
      <c r="A285" s="147">
        <v>282</v>
      </c>
      <c r="B285" s="292" t="s">
        <v>597</v>
      </c>
      <c r="C285" s="293">
        <v>43126</v>
      </c>
      <c r="D285" s="293" t="s">
        <v>4499</v>
      </c>
      <c r="E285" s="294" t="s">
        <v>4255</v>
      </c>
      <c r="F285" s="295" t="s">
        <v>66</v>
      </c>
      <c r="G285" s="296" t="s">
        <v>3486</v>
      </c>
      <c r="H285" s="297" t="s">
        <v>1989</v>
      </c>
      <c r="I285" s="299">
        <v>6800000</v>
      </c>
      <c r="J285" s="299">
        <v>6800000</v>
      </c>
      <c r="K285" s="300" t="s">
        <v>1990</v>
      </c>
      <c r="L285" s="292" t="s">
        <v>4500</v>
      </c>
      <c r="M285" s="302">
        <v>43126</v>
      </c>
      <c r="N285" s="302">
        <v>43184</v>
      </c>
      <c r="O285" s="302">
        <v>43184</v>
      </c>
      <c r="P285" s="301">
        <f t="shared" si="9"/>
        <v>58</v>
      </c>
      <c r="Q285" s="303">
        <f t="shared" si="10"/>
        <v>1.9333333333333333</v>
      </c>
      <c r="R285" s="305" t="s">
        <v>4501</v>
      </c>
      <c r="S285" s="306"/>
      <c r="T285" s="307"/>
      <c r="U285" s="308"/>
      <c r="V285" s="309"/>
      <c r="W285" s="307"/>
      <c r="X285" s="308"/>
      <c r="Y285" s="309"/>
      <c r="Z285" s="307"/>
      <c r="AA285" s="308"/>
      <c r="AB285" s="309"/>
      <c r="AC285" s="307"/>
      <c r="AD285" s="308"/>
      <c r="AE285" s="307"/>
      <c r="AF285" s="310"/>
      <c r="AG285" s="311"/>
      <c r="AH285" s="312"/>
      <c r="AI285" s="311"/>
      <c r="AJ285" s="313"/>
      <c r="AK285" s="313"/>
      <c r="AL285" s="313"/>
      <c r="AM285" s="314"/>
      <c r="AN285" s="315"/>
      <c r="AO285" s="316"/>
      <c r="AP285" s="317"/>
      <c r="AQ285" s="318"/>
      <c r="AR285" s="319"/>
      <c r="AS285" s="319"/>
      <c r="AT285" s="319"/>
      <c r="AU285" s="320"/>
      <c r="AV285" s="270"/>
    </row>
    <row r="286" spans="1:48" ht="13.5" customHeight="1" thickTop="1" thickBot="1" x14ac:dyDescent="0.25">
      <c r="A286" s="147">
        <v>283</v>
      </c>
      <c r="B286" s="292" t="s">
        <v>597</v>
      </c>
      <c r="C286" s="293">
        <v>43126</v>
      </c>
      <c r="D286" s="293" t="s">
        <v>4502</v>
      </c>
      <c r="E286" s="294" t="s">
        <v>4255</v>
      </c>
      <c r="F286" s="295" t="s">
        <v>66</v>
      </c>
      <c r="G286" s="296" t="s">
        <v>3486</v>
      </c>
      <c r="H286" s="297" t="s">
        <v>1989</v>
      </c>
      <c r="I286" s="299">
        <v>12800000</v>
      </c>
      <c r="J286" s="299">
        <v>12800000</v>
      </c>
      <c r="K286" s="300" t="s">
        <v>1990</v>
      </c>
      <c r="L286" s="292" t="s">
        <v>4503</v>
      </c>
      <c r="M286" s="302">
        <v>43126</v>
      </c>
      <c r="N286" s="302">
        <v>43245</v>
      </c>
      <c r="O286" s="302">
        <v>43245</v>
      </c>
      <c r="P286" s="301">
        <f t="shared" si="9"/>
        <v>119</v>
      </c>
      <c r="Q286" s="303">
        <f t="shared" si="10"/>
        <v>3.9666666666666668</v>
      </c>
      <c r="R286" s="305" t="s">
        <v>4504</v>
      </c>
      <c r="S286" s="306"/>
      <c r="T286" s="307"/>
      <c r="U286" s="308"/>
      <c r="V286" s="309"/>
      <c r="W286" s="307"/>
      <c r="X286" s="308"/>
      <c r="Y286" s="309"/>
      <c r="Z286" s="307"/>
      <c r="AA286" s="308"/>
      <c r="AB286" s="309"/>
      <c r="AC286" s="307"/>
      <c r="AD286" s="308"/>
      <c r="AE286" s="307"/>
      <c r="AF286" s="310"/>
      <c r="AG286" s="311"/>
      <c r="AH286" s="312"/>
      <c r="AI286" s="311"/>
      <c r="AJ286" s="313"/>
      <c r="AK286" s="313"/>
      <c r="AL286" s="313"/>
      <c r="AM286" s="314"/>
      <c r="AN286" s="315"/>
      <c r="AO286" s="316"/>
      <c r="AP286" s="317"/>
      <c r="AQ286" s="318"/>
      <c r="AR286" s="319"/>
      <c r="AS286" s="319"/>
      <c r="AT286" s="319"/>
      <c r="AU286" s="320"/>
      <c r="AV286" s="270"/>
    </row>
    <row r="287" spans="1:48" ht="13.5" customHeight="1" thickTop="1" thickBot="1" x14ac:dyDescent="0.25">
      <c r="A287" s="147">
        <v>284</v>
      </c>
      <c r="B287" s="292" t="s">
        <v>3888</v>
      </c>
      <c r="C287" s="293">
        <v>43126</v>
      </c>
      <c r="D287" s="293" t="s">
        <v>4505</v>
      </c>
      <c r="E287" s="294" t="s">
        <v>4506</v>
      </c>
      <c r="F287" s="295" t="s">
        <v>66</v>
      </c>
      <c r="G287" s="296" t="s">
        <v>3486</v>
      </c>
      <c r="H287" s="297" t="s">
        <v>1989</v>
      </c>
      <c r="I287" s="299" t="s">
        <v>4385</v>
      </c>
      <c r="J287" s="299" t="s">
        <v>4385</v>
      </c>
      <c r="K287" s="300" t="s">
        <v>1990</v>
      </c>
      <c r="L287" s="292" t="s">
        <v>4507</v>
      </c>
      <c r="M287" s="302" t="s">
        <v>4387</v>
      </c>
      <c r="N287" s="302" t="s">
        <v>4508</v>
      </c>
      <c r="O287" s="302">
        <v>43276</v>
      </c>
      <c r="P287" s="301">
        <f t="shared" si="9"/>
        <v>150</v>
      </c>
      <c r="Q287" s="303">
        <f t="shared" si="10"/>
        <v>5</v>
      </c>
      <c r="R287" s="305" t="s">
        <v>4071</v>
      </c>
      <c r="S287" s="306"/>
      <c r="T287" s="307"/>
      <c r="U287" s="308"/>
      <c r="V287" s="309"/>
      <c r="W287" s="307"/>
      <c r="X287" s="308"/>
      <c r="Y287" s="309"/>
      <c r="Z287" s="307"/>
      <c r="AA287" s="308"/>
      <c r="AB287" s="309"/>
      <c r="AC287" s="307"/>
      <c r="AD287" s="308"/>
      <c r="AE287" s="307"/>
      <c r="AF287" s="310"/>
      <c r="AG287" s="311"/>
      <c r="AH287" s="312"/>
      <c r="AI287" s="311"/>
      <c r="AJ287" s="313"/>
      <c r="AK287" s="313"/>
      <c r="AL287" s="313"/>
      <c r="AM287" s="314"/>
      <c r="AN287" s="315"/>
      <c r="AO287" s="316"/>
      <c r="AP287" s="317"/>
      <c r="AQ287" s="318"/>
      <c r="AR287" s="319"/>
      <c r="AS287" s="319"/>
      <c r="AT287" s="319"/>
      <c r="AU287" s="320"/>
      <c r="AV287" s="270"/>
    </row>
    <row r="288" spans="1:48" ht="13.5" customHeight="1" thickTop="1" thickBot="1" x14ac:dyDescent="0.25">
      <c r="A288" s="147">
        <v>285</v>
      </c>
      <c r="B288" s="292" t="s">
        <v>597</v>
      </c>
      <c r="C288" s="293">
        <v>43126</v>
      </c>
      <c r="D288" s="293" t="s">
        <v>4509</v>
      </c>
      <c r="E288" s="294" t="s">
        <v>4510</v>
      </c>
      <c r="F288" s="295" t="s">
        <v>66</v>
      </c>
      <c r="G288" s="296" t="s">
        <v>3486</v>
      </c>
      <c r="H288" s="297" t="s">
        <v>1989</v>
      </c>
      <c r="I288" s="299">
        <v>9200000</v>
      </c>
      <c r="J288" s="299">
        <v>9200000</v>
      </c>
      <c r="K288" s="300" t="s">
        <v>1990</v>
      </c>
      <c r="L288" s="292" t="s">
        <v>4511</v>
      </c>
      <c r="M288" s="302" t="s">
        <v>4435</v>
      </c>
      <c r="N288" s="302">
        <v>43378</v>
      </c>
      <c r="O288" s="302">
        <v>43230</v>
      </c>
      <c r="P288" s="301">
        <v>110</v>
      </c>
      <c r="Q288" s="303">
        <f t="shared" si="10"/>
        <v>3.6666666666666665</v>
      </c>
      <c r="R288" s="305" t="s">
        <v>4512</v>
      </c>
      <c r="S288" s="306"/>
      <c r="T288" s="307"/>
      <c r="U288" s="308"/>
      <c r="V288" s="309"/>
      <c r="W288" s="307"/>
      <c r="X288" s="308"/>
      <c r="Y288" s="309"/>
      <c r="Z288" s="307"/>
      <c r="AA288" s="308"/>
      <c r="AB288" s="309"/>
      <c r="AC288" s="307"/>
      <c r="AD288" s="308"/>
      <c r="AE288" s="307"/>
      <c r="AF288" s="310"/>
      <c r="AG288" s="311"/>
      <c r="AH288" s="312"/>
      <c r="AI288" s="311"/>
      <c r="AJ288" s="313"/>
      <c r="AK288" s="313"/>
      <c r="AL288" s="313"/>
      <c r="AM288" s="314"/>
      <c r="AN288" s="315"/>
      <c r="AO288" s="316"/>
      <c r="AP288" s="317"/>
      <c r="AQ288" s="318"/>
      <c r="AR288" s="319"/>
      <c r="AS288" s="319"/>
      <c r="AT288" s="319"/>
      <c r="AU288" s="320"/>
      <c r="AV288" s="270"/>
    </row>
    <row r="289" spans="1:48" ht="13.5" customHeight="1" thickTop="1" thickBot="1" x14ac:dyDescent="0.25">
      <c r="A289" s="147">
        <v>286</v>
      </c>
      <c r="B289" s="292" t="s">
        <v>146</v>
      </c>
      <c r="C289" s="293">
        <v>43126</v>
      </c>
      <c r="D289" s="293" t="s">
        <v>4513</v>
      </c>
      <c r="E289" s="294" t="s">
        <v>4514</v>
      </c>
      <c r="F289" s="295" t="s">
        <v>66</v>
      </c>
      <c r="G289" s="296" t="s">
        <v>75</v>
      </c>
      <c r="H289" s="297" t="s">
        <v>1989</v>
      </c>
      <c r="I289" s="299">
        <v>8750000</v>
      </c>
      <c r="J289" s="299">
        <v>8750000</v>
      </c>
      <c r="K289" s="300" t="s">
        <v>1990</v>
      </c>
      <c r="L289" s="292" t="s">
        <v>4515</v>
      </c>
      <c r="M289" s="302" t="s">
        <v>4435</v>
      </c>
      <c r="N289" s="302" t="s">
        <v>4440</v>
      </c>
      <c r="O289" s="302">
        <v>43215</v>
      </c>
      <c r="P289" s="301">
        <v>90</v>
      </c>
      <c r="Q289" s="303">
        <f t="shared" si="10"/>
        <v>3</v>
      </c>
      <c r="R289" s="305" t="s">
        <v>4516</v>
      </c>
      <c r="S289" s="306"/>
      <c r="T289" s="307"/>
      <c r="U289" s="308"/>
      <c r="V289" s="309"/>
      <c r="W289" s="307"/>
      <c r="X289" s="308"/>
      <c r="Y289" s="309"/>
      <c r="Z289" s="307"/>
      <c r="AA289" s="308"/>
      <c r="AB289" s="309"/>
      <c r="AC289" s="307"/>
      <c r="AD289" s="308"/>
      <c r="AE289" s="307"/>
      <c r="AF289" s="310"/>
      <c r="AG289" s="311"/>
      <c r="AH289" s="312"/>
      <c r="AI289" s="311"/>
      <c r="AJ289" s="313"/>
      <c r="AK289" s="313"/>
      <c r="AL289" s="313"/>
      <c r="AM289" s="314"/>
      <c r="AN289" s="315"/>
      <c r="AO289" s="316"/>
      <c r="AP289" s="317"/>
      <c r="AQ289" s="318"/>
      <c r="AR289" s="319"/>
      <c r="AS289" s="319"/>
      <c r="AT289" s="319"/>
      <c r="AU289" s="320"/>
      <c r="AV289" s="270"/>
    </row>
    <row r="290" spans="1:48" ht="13.5" customHeight="1" thickTop="1" thickBot="1" x14ac:dyDescent="0.25">
      <c r="A290" s="147">
        <v>287</v>
      </c>
      <c r="B290" s="292" t="s">
        <v>597</v>
      </c>
      <c r="C290" s="293">
        <v>43126</v>
      </c>
      <c r="D290" s="293" t="s">
        <v>4517</v>
      </c>
      <c r="E290" s="294" t="s">
        <v>4518</v>
      </c>
      <c r="F290" s="295" t="s">
        <v>66</v>
      </c>
      <c r="G290" s="296" t="s">
        <v>3486</v>
      </c>
      <c r="H290" s="297" t="s">
        <v>1989</v>
      </c>
      <c r="I290" s="299">
        <v>12000000</v>
      </c>
      <c r="J290" s="299">
        <v>12000000</v>
      </c>
      <c r="K290" s="300" t="s">
        <v>1990</v>
      </c>
      <c r="L290" s="292" t="s">
        <v>4519</v>
      </c>
      <c r="M290" s="302">
        <v>43126</v>
      </c>
      <c r="N290" s="302">
        <v>43245</v>
      </c>
      <c r="O290" s="302">
        <v>43245</v>
      </c>
      <c r="P290" s="301">
        <f t="shared" si="9"/>
        <v>119</v>
      </c>
      <c r="Q290" s="303">
        <f t="shared" si="10"/>
        <v>3.9666666666666668</v>
      </c>
      <c r="R290" s="305" t="s">
        <v>4520</v>
      </c>
      <c r="S290" s="306"/>
      <c r="T290" s="307"/>
      <c r="U290" s="308"/>
      <c r="V290" s="309"/>
      <c r="W290" s="307"/>
      <c r="X290" s="308"/>
      <c r="Y290" s="309"/>
      <c r="Z290" s="307"/>
      <c r="AA290" s="308"/>
      <c r="AB290" s="309"/>
      <c r="AC290" s="307"/>
      <c r="AD290" s="308"/>
      <c r="AE290" s="307"/>
      <c r="AF290" s="310"/>
      <c r="AG290" s="311"/>
      <c r="AH290" s="312"/>
      <c r="AI290" s="311"/>
      <c r="AJ290" s="313"/>
      <c r="AK290" s="313"/>
      <c r="AL290" s="313"/>
      <c r="AM290" s="314"/>
      <c r="AN290" s="315"/>
      <c r="AO290" s="316"/>
      <c r="AP290" s="317"/>
      <c r="AQ290" s="318"/>
      <c r="AR290" s="319"/>
      <c r="AS290" s="319"/>
      <c r="AT290" s="319"/>
      <c r="AU290" s="320"/>
      <c r="AV290" s="270"/>
    </row>
    <row r="291" spans="1:48" ht="13.5" customHeight="1" thickTop="1" thickBot="1" x14ac:dyDescent="0.25">
      <c r="A291" s="147">
        <v>288</v>
      </c>
      <c r="B291" s="292" t="s">
        <v>4521</v>
      </c>
      <c r="C291" s="293">
        <v>43126</v>
      </c>
      <c r="D291" s="293" t="s">
        <v>4522</v>
      </c>
      <c r="E291" s="294" t="s">
        <v>4523</v>
      </c>
      <c r="F291" s="295" t="s">
        <v>66</v>
      </c>
      <c r="G291" s="296" t="s">
        <v>3486</v>
      </c>
      <c r="H291" s="297" t="s">
        <v>1989</v>
      </c>
      <c r="I291" s="299">
        <v>10500000</v>
      </c>
      <c r="J291" s="299">
        <v>10500000</v>
      </c>
      <c r="K291" s="300" t="s">
        <v>1990</v>
      </c>
      <c r="L291" s="292" t="s">
        <v>4524</v>
      </c>
      <c r="M291" s="302">
        <v>43126</v>
      </c>
      <c r="N291" s="302">
        <v>43215</v>
      </c>
      <c r="O291" s="302">
        <v>43215</v>
      </c>
      <c r="P291" s="301">
        <f t="shared" si="9"/>
        <v>89</v>
      </c>
      <c r="Q291" s="303">
        <f t="shared" si="10"/>
        <v>2.9666666666666668</v>
      </c>
      <c r="R291" s="305" t="s">
        <v>4525</v>
      </c>
      <c r="S291" s="306"/>
      <c r="T291" s="307"/>
      <c r="U291" s="308"/>
      <c r="V291" s="309"/>
      <c r="W291" s="307"/>
      <c r="X291" s="308"/>
      <c r="Y291" s="309"/>
      <c r="Z291" s="307"/>
      <c r="AA291" s="308"/>
      <c r="AB291" s="309"/>
      <c r="AC291" s="307"/>
      <c r="AD291" s="308"/>
      <c r="AE291" s="307"/>
      <c r="AF291" s="310"/>
      <c r="AG291" s="311"/>
      <c r="AH291" s="312"/>
      <c r="AI291" s="311"/>
      <c r="AJ291" s="313"/>
      <c r="AK291" s="313"/>
      <c r="AL291" s="313"/>
      <c r="AM291" s="314"/>
      <c r="AN291" s="315"/>
      <c r="AO291" s="316"/>
      <c r="AP291" s="317"/>
      <c r="AQ291" s="318"/>
      <c r="AR291" s="319"/>
      <c r="AS291" s="319"/>
      <c r="AT291" s="319"/>
      <c r="AU291" s="320"/>
      <c r="AV291" s="270"/>
    </row>
    <row r="292" spans="1:48" ht="13.5" customHeight="1" thickTop="1" thickBot="1" x14ac:dyDescent="0.25">
      <c r="A292" s="147">
        <v>289</v>
      </c>
      <c r="B292" s="292" t="s">
        <v>2160</v>
      </c>
      <c r="C292" s="293">
        <v>43126</v>
      </c>
      <c r="D292" s="293" t="s">
        <v>4526</v>
      </c>
      <c r="E292" s="294" t="s">
        <v>4527</v>
      </c>
      <c r="F292" s="295" t="s">
        <v>66</v>
      </c>
      <c r="G292" s="296" t="s">
        <v>75</v>
      </c>
      <c r="H292" s="297" t="s">
        <v>1989</v>
      </c>
      <c r="I292" s="299">
        <v>25000000</v>
      </c>
      <c r="J292" s="299">
        <v>25000000</v>
      </c>
      <c r="K292" s="300" t="s">
        <v>1990</v>
      </c>
      <c r="L292" s="292" t="s">
        <v>541</v>
      </c>
      <c r="M292" s="302" t="s">
        <v>4435</v>
      </c>
      <c r="N292" s="302" t="s">
        <v>4528</v>
      </c>
      <c r="O292" s="302">
        <v>43276</v>
      </c>
      <c r="P292" s="301">
        <v>150</v>
      </c>
      <c r="Q292" s="303">
        <f t="shared" si="10"/>
        <v>5</v>
      </c>
      <c r="R292" s="305" t="s">
        <v>4529</v>
      </c>
      <c r="S292" s="306"/>
      <c r="T292" s="307"/>
      <c r="U292" s="308"/>
      <c r="V292" s="309"/>
      <c r="W292" s="307"/>
      <c r="X292" s="308"/>
      <c r="Y292" s="309"/>
      <c r="Z292" s="307"/>
      <c r="AA292" s="308"/>
      <c r="AB292" s="309"/>
      <c r="AC292" s="307"/>
      <c r="AD292" s="308"/>
      <c r="AE292" s="307"/>
      <c r="AF292" s="310"/>
      <c r="AG292" s="311"/>
      <c r="AH292" s="312"/>
      <c r="AI292" s="311"/>
      <c r="AJ292" s="313"/>
      <c r="AK292" s="313"/>
      <c r="AL292" s="313"/>
      <c r="AM292" s="314"/>
      <c r="AN292" s="315"/>
      <c r="AO292" s="316"/>
      <c r="AP292" s="317"/>
      <c r="AQ292" s="318"/>
      <c r="AR292" s="319"/>
      <c r="AS292" s="319"/>
      <c r="AT292" s="319"/>
      <c r="AU292" s="320"/>
      <c r="AV292" s="270"/>
    </row>
    <row r="293" spans="1:48" ht="13.5" customHeight="1" thickTop="1" thickBot="1" x14ac:dyDescent="0.25">
      <c r="A293" s="147">
        <v>290</v>
      </c>
      <c r="B293" s="292" t="s">
        <v>2139</v>
      </c>
      <c r="C293" s="293">
        <v>43126</v>
      </c>
      <c r="D293" s="293" t="s">
        <v>4530</v>
      </c>
      <c r="E293" s="294" t="s">
        <v>4531</v>
      </c>
      <c r="F293" s="295" t="s">
        <v>66</v>
      </c>
      <c r="G293" s="296" t="s">
        <v>75</v>
      </c>
      <c r="H293" s="297" t="s">
        <v>1989</v>
      </c>
      <c r="I293" s="299">
        <v>15000000</v>
      </c>
      <c r="J293" s="299">
        <v>15000000</v>
      </c>
      <c r="K293" s="300" t="s">
        <v>1990</v>
      </c>
      <c r="L293" s="292" t="s">
        <v>2267</v>
      </c>
      <c r="M293" s="302">
        <v>43126</v>
      </c>
      <c r="N293" s="302">
        <v>43216</v>
      </c>
      <c r="O293" s="302">
        <v>43216</v>
      </c>
      <c r="P293" s="301">
        <f t="shared" si="9"/>
        <v>90</v>
      </c>
      <c r="Q293" s="303">
        <f t="shared" si="10"/>
        <v>3</v>
      </c>
      <c r="R293" s="305" t="s">
        <v>4532</v>
      </c>
      <c r="S293" s="306"/>
      <c r="T293" s="307"/>
      <c r="U293" s="308"/>
      <c r="V293" s="309"/>
      <c r="W293" s="307"/>
      <c r="X293" s="308"/>
      <c r="Y293" s="309"/>
      <c r="Z293" s="307"/>
      <c r="AA293" s="308"/>
      <c r="AB293" s="309"/>
      <c r="AC293" s="307"/>
      <c r="AD293" s="308"/>
      <c r="AE293" s="307"/>
      <c r="AF293" s="310"/>
      <c r="AG293" s="311"/>
      <c r="AH293" s="312"/>
      <c r="AI293" s="311"/>
      <c r="AJ293" s="313"/>
      <c r="AK293" s="313"/>
      <c r="AL293" s="313"/>
      <c r="AM293" s="314"/>
      <c r="AN293" s="315"/>
      <c r="AO293" s="316"/>
      <c r="AP293" s="317"/>
      <c r="AQ293" s="318"/>
      <c r="AR293" s="319"/>
      <c r="AS293" s="319"/>
      <c r="AT293" s="319"/>
      <c r="AU293" s="320"/>
      <c r="AV293" s="270"/>
    </row>
    <row r="294" spans="1:48" ht="13.5" customHeight="1" thickTop="1" thickBot="1" x14ac:dyDescent="0.25">
      <c r="A294" s="147">
        <v>291</v>
      </c>
      <c r="B294" s="292" t="s">
        <v>2139</v>
      </c>
      <c r="C294" s="293">
        <v>43126</v>
      </c>
      <c r="D294" s="293" t="s">
        <v>4533</v>
      </c>
      <c r="E294" s="294" t="s">
        <v>4534</v>
      </c>
      <c r="F294" s="295" t="s">
        <v>66</v>
      </c>
      <c r="G294" s="296" t="s">
        <v>75</v>
      </c>
      <c r="H294" s="297" t="s">
        <v>1989</v>
      </c>
      <c r="I294" s="299">
        <v>18000000</v>
      </c>
      <c r="J294" s="299">
        <v>18000000</v>
      </c>
      <c r="K294" s="300" t="s">
        <v>1990</v>
      </c>
      <c r="L294" s="292" t="s">
        <v>2141</v>
      </c>
      <c r="M294" s="302">
        <v>43126</v>
      </c>
      <c r="N294" s="302">
        <v>43276</v>
      </c>
      <c r="O294" s="302">
        <v>43276</v>
      </c>
      <c r="P294" s="301">
        <f t="shared" si="9"/>
        <v>150</v>
      </c>
      <c r="Q294" s="303">
        <f t="shared" si="10"/>
        <v>5</v>
      </c>
      <c r="R294" s="305" t="s">
        <v>4535</v>
      </c>
      <c r="S294" s="306"/>
      <c r="T294" s="307"/>
      <c r="U294" s="308"/>
      <c r="V294" s="309"/>
      <c r="W294" s="307"/>
      <c r="X294" s="308"/>
      <c r="Y294" s="309"/>
      <c r="Z294" s="307"/>
      <c r="AA294" s="308"/>
      <c r="AB294" s="309"/>
      <c r="AC294" s="307"/>
      <c r="AD294" s="308"/>
      <c r="AE294" s="307"/>
      <c r="AF294" s="310"/>
      <c r="AG294" s="311"/>
      <c r="AH294" s="312"/>
      <c r="AI294" s="311"/>
      <c r="AJ294" s="313"/>
      <c r="AK294" s="313"/>
      <c r="AL294" s="313"/>
      <c r="AM294" s="314"/>
      <c r="AN294" s="315"/>
      <c r="AO294" s="316"/>
      <c r="AP294" s="317"/>
      <c r="AQ294" s="318"/>
      <c r="AR294" s="319"/>
      <c r="AS294" s="319"/>
      <c r="AT294" s="319"/>
      <c r="AU294" s="320"/>
      <c r="AV294" s="270"/>
    </row>
    <row r="295" spans="1:48" ht="13.5" customHeight="1" thickTop="1" thickBot="1" x14ac:dyDescent="0.25">
      <c r="A295" s="147">
        <v>292</v>
      </c>
      <c r="B295" s="292" t="s">
        <v>3451</v>
      </c>
      <c r="C295" s="293">
        <v>43126</v>
      </c>
      <c r="D295" s="293" t="s">
        <v>4536</v>
      </c>
      <c r="E295" s="294" t="s">
        <v>4004</v>
      </c>
      <c r="F295" s="295" t="s">
        <v>66</v>
      </c>
      <c r="G295" s="296" t="s">
        <v>75</v>
      </c>
      <c r="H295" s="297" t="s">
        <v>1989</v>
      </c>
      <c r="I295" s="299">
        <v>18000000</v>
      </c>
      <c r="J295" s="299">
        <v>18000000</v>
      </c>
      <c r="K295" s="300" t="s">
        <v>1990</v>
      </c>
      <c r="L295" s="292" t="s">
        <v>4537</v>
      </c>
      <c r="M295" s="302">
        <v>43126</v>
      </c>
      <c r="N295" s="302">
        <v>43245</v>
      </c>
      <c r="O295" s="302">
        <v>43245</v>
      </c>
      <c r="P295" s="301">
        <f t="shared" si="9"/>
        <v>119</v>
      </c>
      <c r="Q295" s="303">
        <f t="shared" si="10"/>
        <v>3.9666666666666668</v>
      </c>
      <c r="R295" s="305" t="s">
        <v>4538</v>
      </c>
      <c r="S295" s="306"/>
      <c r="T295" s="307"/>
      <c r="U295" s="308"/>
      <c r="V295" s="309"/>
      <c r="W295" s="307"/>
      <c r="X295" s="308"/>
      <c r="Y295" s="309"/>
      <c r="Z295" s="307"/>
      <c r="AA295" s="308"/>
      <c r="AB295" s="309"/>
      <c r="AC295" s="307"/>
      <c r="AD295" s="308"/>
      <c r="AE295" s="307"/>
      <c r="AF295" s="310"/>
      <c r="AG295" s="311"/>
      <c r="AH295" s="312"/>
      <c r="AI295" s="311"/>
      <c r="AJ295" s="313"/>
      <c r="AK295" s="313"/>
      <c r="AL295" s="313"/>
      <c r="AM295" s="314"/>
      <c r="AN295" s="315"/>
      <c r="AO295" s="316"/>
      <c r="AP295" s="317"/>
      <c r="AQ295" s="318"/>
      <c r="AR295" s="319"/>
      <c r="AS295" s="319"/>
      <c r="AT295" s="319"/>
      <c r="AU295" s="320"/>
      <c r="AV295" s="270"/>
    </row>
    <row r="296" spans="1:48" ht="13.5" customHeight="1" thickTop="1" thickBot="1" x14ac:dyDescent="0.25">
      <c r="A296" s="147">
        <v>293</v>
      </c>
      <c r="B296" s="292" t="s">
        <v>146</v>
      </c>
      <c r="C296" s="293">
        <v>43126</v>
      </c>
      <c r="D296" s="293" t="s">
        <v>4539</v>
      </c>
      <c r="E296" s="294" t="s">
        <v>4540</v>
      </c>
      <c r="F296" s="295" t="s">
        <v>66</v>
      </c>
      <c r="G296" s="296" t="s">
        <v>75</v>
      </c>
      <c r="H296" s="297" t="s">
        <v>1989</v>
      </c>
      <c r="I296" s="299">
        <v>15000000</v>
      </c>
      <c r="J296" s="299">
        <v>15000000</v>
      </c>
      <c r="K296" s="300" t="s">
        <v>1990</v>
      </c>
      <c r="L296" s="292" t="s">
        <v>390</v>
      </c>
      <c r="M296" s="302">
        <v>43126</v>
      </c>
      <c r="N296" s="302">
        <v>43312</v>
      </c>
      <c r="O296" s="302">
        <v>43312</v>
      </c>
      <c r="P296" s="301">
        <f t="shared" si="9"/>
        <v>186</v>
      </c>
      <c r="Q296" s="303">
        <f t="shared" si="10"/>
        <v>6.2</v>
      </c>
      <c r="R296" s="305" t="s">
        <v>4541</v>
      </c>
      <c r="S296" s="306"/>
      <c r="T296" s="307"/>
      <c r="U296" s="308"/>
      <c r="V296" s="309"/>
      <c r="W296" s="307"/>
      <c r="X296" s="308"/>
      <c r="Y296" s="309"/>
      <c r="Z296" s="307"/>
      <c r="AA296" s="308"/>
      <c r="AB296" s="309"/>
      <c r="AC296" s="307"/>
      <c r="AD296" s="308"/>
      <c r="AE296" s="307"/>
      <c r="AF296" s="310"/>
      <c r="AG296" s="311"/>
      <c r="AH296" s="312"/>
      <c r="AI296" s="311"/>
      <c r="AJ296" s="313"/>
      <c r="AK296" s="313"/>
      <c r="AL296" s="313"/>
      <c r="AM296" s="314"/>
      <c r="AN296" s="315"/>
      <c r="AO296" s="316"/>
      <c r="AP296" s="317"/>
      <c r="AQ296" s="318"/>
      <c r="AR296" s="319"/>
      <c r="AS296" s="319"/>
      <c r="AT296" s="319"/>
      <c r="AU296" s="320"/>
      <c r="AV296" s="270"/>
    </row>
    <row r="297" spans="1:48" ht="13.5" customHeight="1" thickTop="1" thickBot="1" x14ac:dyDescent="0.25">
      <c r="A297" s="147">
        <v>294</v>
      </c>
      <c r="B297" s="292" t="s">
        <v>146</v>
      </c>
      <c r="C297" s="293">
        <v>43126</v>
      </c>
      <c r="D297" s="293" t="s">
        <v>4542</v>
      </c>
      <c r="E297" s="294" t="s">
        <v>4543</v>
      </c>
      <c r="F297" s="295" t="s">
        <v>66</v>
      </c>
      <c r="G297" s="296" t="s">
        <v>75</v>
      </c>
      <c r="H297" s="297" t="s">
        <v>1989</v>
      </c>
      <c r="I297" s="299">
        <v>15000000</v>
      </c>
      <c r="J297" s="299">
        <v>15000000</v>
      </c>
      <c r="K297" s="300" t="s">
        <v>1990</v>
      </c>
      <c r="L297" s="292" t="s">
        <v>4544</v>
      </c>
      <c r="M297" s="302" t="s">
        <v>4435</v>
      </c>
      <c r="N297" s="302" t="s">
        <v>4545</v>
      </c>
      <c r="O297" s="302">
        <v>43306</v>
      </c>
      <c r="P297" s="301">
        <v>180</v>
      </c>
      <c r="Q297" s="303">
        <f t="shared" si="10"/>
        <v>6</v>
      </c>
      <c r="R297" s="305" t="s">
        <v>4546</v>
      </c>
      <c r="S297" s="306"/>
      <c r="T297" s="307"/>
      <c r="U297" s="308"/>
      <c r="V297" s="309"/>
      <c r="W297" s="307"/>
      <c r="X297" s="308"/>
      <c r="Y297" s="309"/>
      <c r="Z297" s="307"/>
      <c r="AA297" s="308"/>
      <c r="AB297" s="309"/>
      <c r="AC297" s="307"/>
      <c r="AD297" s="308"/>
      <c r="AE297" s="307"/>
      <c r="AF297" s="310"/>
      <c r="AG297" s="311"/>
      <c r="AH297" s="312"/>
      <c r="AI297" s="311"/>
      <c r="AJ297" s="313"/>
      <c r="AK297" s="313"/>
      <c r="AL297" s="313"/>
      <c r="AM297" s="314"/>
      <c r="AN297" s="315"/>
      <c r="AO297" s="316"/>
      <c r="AP297" s="317"/>
      <c r="AQ297" s="318"/>
      <c r="AR297" s="319"/>
      <c r="AS297" s="319"/>
      <c r="AT297" s="319"/>
      <c r="AU297" s="320"/>
      <c r="AV297" s="270"/>
    </row>
    <row r="298" spans="1:48" ht="13.5" customHeight="1" thickTop="1" thickBot="1" x14ac:dyDescent="0.25">
      <c r="A298" s="147">
        <v>295</v>
      </c>
      <c r="B298" s="292" t="s">
        <v>146</v>
      </c>
      <c r="C298" s="293">
        <v>43126</v>
      </c>
      <c r="D298" s="293" t="s">
        <v>4547</v>
      </c>
      <c r="E298" s="294" t="s">
        <v>4548</v>
      </c>
      <c r="F298" s="295" t="s">
        <v>66</v>
      </c>
      <c r="G298" s="296" t="s">
        <v>75</v>
      </c>
      <c r="H298" s="297" t="s">
        <v>1989</v>
      </c>
      <c r="I298" s="299">
        <v>17400000</v>
      </c>
      <c r="J298" s="299">
        <v>17400000</v>
      </c>
      <c r="K298" s="300" t="s">
        <v>1990</v>
      </c>
      <c r="L298" s="292" t="s">
        <v>2515</v>
      </c>
      <c r="M298" s="302" t="s">
        <v>4435</v>
      </c>
      <c r="N298" s="302" t="s">
        <v>4549</v>
      </c>
      <c r="O298" s="302">
        <v>43311</v>
      </c>
      <c r="P298" s="301">
        <v>180</v>
      </c>
      <c r="Q298" s="303">
        <f t="shared" si="10"/>
        <v>6</v>
      </c>
      <c r="R298" s="305" t="s">
        <v>4550</v>
      </c>
      <c r="S298" s="306"/>
      <c r="T298" s="307"/>
      <c r="U298" s="308"/>
      <c r="V298" s="309"/>
      <c r="W298" s="307"/>
      <c r="X298" s="308"/>
      <c r="Y298" s="309"/>
      <c r="Z298" s="307"/>
      <c r="AA298" s="308"/>
      <c r="AB298" s="309"/>
      <c r="AC298" s="307"/>
      <c r="AD298" s="308"/>
      <c r="AE298" s="307"/>
      <c r="AF298" s="310"/>
      <c r="AG298" s="311"/>
      <c r="AH298" s="312"/>
      <c r="AI298" s="311"/>
      <c r="AJ298" s="313"/>
      <c r="AK298" s="313"/>
      <c r="AL298" s="313"/>
      <c r="AM298" s="314"/>
      <c r="AN298" s="315"/>
      <c r="AO298" s="316"/>
      <c r="AP298" s="317"/>
      <c r="AQ298" s="318"/>
      <c r="AR298" s="319"/>
      <c r="AS298" s="319"/>
      <c r="AT298" s="319"/>
      <c r="AU298" s="320"/>
      <c r="AV298" s="270"/>
    </row>
    <row r="299" spans="1:48" ht="13.5" customHeight="1" thickTop="1" thickBot="1" x14ac:dyDescent="0.25">
      <c r="A299" s="147">
        <v>296</v>
      </c>
      <c r="B299" s="292" t="s">
        <v>597</v>
      </c>
      <c r="C299" s="293">
        <v>43126</v>
      </c>
      <c r="D299" s="293" t="s">
        <v>4551</v>
      </c>
      <c r="E299" s="294" t="s">
        <v>4255</v>
      </c>
      <c r="F299" s="295" t="s">
        <v>66</v>
      </c>
      <c r="G299" s="296" t="s">
        <v>3486</v>
      </c>
      <c r="H299" s="297" t="s">
        <v>1989</v>
      </c>
      <c r="I299" s="299">
        <v>15000000</v>
      </c>
      <c r="J299" s="299">
        <v>15000000</v>
      </c>
      <c r="K299" s="300" t="s">
        <v>1990</v>
      </c>
      <c r="L299" s="292" t="s">
        <v>4552</v>
      </c>
      <c r="M299" s="302">
        <v>43126</v>
      </c>
      <c r="N299" s="302">
        <v>43276</v>
      </c>
      <c r="O299" s="302">
        <v>43276</v>
      </c>
      <c r="P299" s="301">
        <f t="shared" si="9"/>
        <v>150</v>
      </c>
      <c r="Q299" s="303">
        <f t="shared" si="10"/>
        <v>5</v>
      </c>
      <c r="R299" s="305" t="s">
        <v>4553</v>
      </c>
      <c r="S299" s="306"/>
      <c r="T299" s="307"/>
      <c r="U299" s="308"/>
      <c r="V299" s="309"/>
      <c r="W299" s="307"/>
      <c r="X299" s="308"/>
      <c r="Y299" s="309"/>
      <c r="Z299" s="307"/>
      <c r="AA299" s="308"/>
      <c r="AB299" s="309"/>
      <c r="AC299" s="307"/>
      <c r="AD299" s="308"/>
      <c r="AE299" s="307"/>
      <c r="AF299" s="310"/>
      <c r="AG299" s="311"/>
      <c r="AH299" s="312"/>
      <c r="AI299" s="311"/>
      <c r="AJ299" s="313"/>
      <c r="AK299" s="313"/>
      <c r="AL299" s="313"/>
      <c r="AM299" s="314"/>
      <c r="AN299" s="315"/>
      <c r="AO299" s="316"/>
      <c r="AP299" s="317"/>
      <c r="AQ299" s="318"/>
      <c r="AR299" s="319"/>
      <c r="AS299" s="319"/>
      <c r="AT299" s="319"/>
      <c r="AU299" s="320"/>
      <c r="AV299" s="270"/>
    </row>
    <row r="300" spans="1:48" ht="13.5" customHeight="1" thickTop="1" thickBot="1" x14ac:dyDescent="0.25">
      <c r="A300" s="147">
        <v>297</v>
      </c>
      <c r="B300" s="292" t="s">
        <v>2011</v>
      </c>
      <c r="C300" s="293">
        <v>43126</v>
      </c>
      <c r="D300" s="293" t="s">
        <v>4554</v>
      </c>
      <c r="E300" s="294" t="s">
        <v>4555</v>
      </c>
      <c r="F300" s="295" t="s">
        <v>66</v>
      </c>
      <c r="G300" s="296" t="s">
        <v>75</v>
      </c>
      <c r="H300" s="297" t="s">
        <v>1989</v>
      </c>
      <c r="I300" s="299" t="s">
        <v>4089</v>
      </c>
      <c r="J300" s="299" t="s">
        <v>4089</v>
      </c>
      <c r="K300" s="300" t="s">
        <v>1990</v>
      </c>
      <c r="L300" s="292" t="s">
        <v>4556</v>
      </c>
      <c r="M300" s="302">
        <v>43126</v>
      </c>
      <c r="N300" s="302">
        <v>43276</v>
      </c>
      <c r="O300" s="302">
        <v>43276</v>
      </c>
      <c r="P300" s="301">
        <f t="shared" si="9"/>
        <v>150</v>
      </c>
      <c r="Q300" s="303">
        <f t="shared" si="10"/>
        <v>5</v>
      </c>
      <c r="R300" s="305" t="s">
        <v>4557</v>
      </c>
      <c r="S300" s="306"/>
      <c r="T300" s="307"/>
      <c r="U300" s="308"/>
      <c r="V300" s="309"/>
      <c r="W300" s="307"/>
      <c r="X300" s="308"/>
      <c r="Y300" s="309"/>
      <c r="Z300" s="307"/>
      <c r="AA300" s="308"/>
      <c r="AB300" s="309"/>
      <c r="AC300" s="307"/>
      <c r="AD300" s="308"/>
      <c r="AE300" s="307"/>
      <c r="AF300" s="310"/>
      <c r="AG300" s="311"/>
      <c r="AH300" s="312"/>
      <c r="AI300" s="311"/>
      <c r="AJ300" s="313"/>
      <c r="AK300" s="313"/>
      <c r="AL300" s="313"/>
      <c r="AM300" s="314"/>
      <c r="AN300" s="315"/>
      <c r="AO300" s="316"/>
      <c r="AP300" s="317"/>
      <c r="AQ300" s="318"/>
      <c r="AR300" s="319"/>
      <c r="AS300" s="319"/>
      <c r="AT300" s="319"/>
      <c r="AU300" s="320"/>
      <c r="AV300" s="270"/>
    </row>
    <row r="301" spans="1:48" ht="13.5" customHeight="1" thickTop="1" thickBot="1" x14ac:dyDescent="0.25">
      <c r="A301" s="147">
        <v>298</v>
      </c>
      <c r="B301" s="292" t="s">
        <v>597</v>
      </c>
      <c r="C301" s="293">
        <v>43126</v>
      </c>
      <c r="D301" s="293" t="s">
        <v>4558</v>
      </c>
      <c r="E301" s="294" t="s">
        <v>4559</v>
      </c>
      <c r="F301" s="295" t="s">
        <v>66</v>
      </c>
      <c r="G301" s="296" t="s">
        <v>75</v>
      </c>
      <c r="H301" s="297" t="s">
        <v>1989</v>
      </c>
      <c r="I301" s="299">
        <v>10500000</v>
      </c>
      <c r="J301" s="299">
        <v>10500000</v>
      </c>
      <c r="K301" s="300" t="s">
        <v>1990</v>
      </c>
      <c r="L301" s="292" t="s">
        <v>4560</v>
      </c>
      <c r="M301" s="302">
        <v>43126</v>
      </c>
      <c r="N301" s="302">
        <v>43216</v>
      </c>
      <c r="O301" s="302">
        <v>43216</v>
      </c>
      <c r="P301" s="301">
        <f t="shared" si="9"/>
        <v>90</v>
      </c>
      <c r="Q301" s="303">
        <f t="shared" si="10"/>
        <v>3</v>
      </c>
      <c r="R301" s="305" t="s">
        <v>4561</v>
      </c>
      <c r="S301" s="306"/>
      <c r="T301" s="307"/>
      <c r="U301" s="308"/>
      <c r="V301" s="309"/>
      <c r="W301" s="307"/>
      <c r="X301" s="308"/>
      <c r="Y301" s="309"/>
      <c r="Z301" s="307"/>
      <c r="AA301" s="308"/>
      <c r="AB301" s="309"/>
      <c r="AC301" s="307"/>
      <c r="AD301" s="308"/>
      <c r="AE301" s="307"/>
      <c r="AF301" s="310"/>
      <c r="AG301" s="311"/>
      <c r="AH301" s="312"/>
      <c r="AI301" s="311"/>
      <c r="AJ301" s="313"/>
      <c r="AK301" s="313"/>
      <c r="AL301" s="313"/>
      <c r="AM301" s="314"/>
      <c r="AN301" s="315"/>
      <c r="AO301" s="316"/>
      <c r="AP301" s="317"/>
      <c r="AQ301" s="318"/>
      <c r="AR301" s="319"/>
      <c r="AS301" s="319"/>
      <c r="AT301" s="319"/>
      <c r="AU301" s="320"/>
      <c r="AV301" s="270"/>
    </row>
    <row r="302" spans="1:48" ht="13.5" customHeight="1" thickTop="1" thickBot="1" x14ac:dyDescent="0.25">
      <c r="A302" s="147">
        <v>299</v>
      </c>
      <c r="B302" s="292" t="s">
        <v>146</v>
      </c>
      <c r="C302" s="293">
        <v>43126</v>
      </c>
      <c r="D302" s="293" t="s">
        <v>4562</v>
      </c>
      <c r="E302" s="294" t="s">
        <v>4563</v>
      </c>
      <c r="F302" s="295" t="s">
        <v>66</v>
      </c>
      <c r="G302" s="296" t="s">
        <v>75</v>
      </c>
      <c r="H302" s="297" t="s">
        <v>1989</v>
      </c>
      <c r="I302" s="299">
        <v>10000000</v>
      </c>
      <c r="J302" s="299">
        <v>10000000</v>
      </c>
      <c r="K302" s="300" t="s">
        <v>1990</v>
      </c>
      <c r="L302" s="292" t="s">
        <v>4564</v>
      </c>
      <c r="M302" s="302" t="s">
        <v>4435</v>
      </c>
      <c r="N302" s="302" t="s">
        <v>4528</v>
      </c>
      <c r="O302" s="302">
        <v>43276</v>
      </c>
      <c r="P302" s="301">
        <v>150</v>
      </c>
      <c r="Q302" s="303">
        <f t="shared" si="10"/>
        <v>5</v>
      </c>
      <c r="R302" s="305" t="s">
        <v>4565</v>
      </c>
      <c r="S302" s="306"/>
      <c r="T302" s="307"/>
      <c r="U302" s="308"/>
      <c r="V302" s="309"/>
      <c r="W302" s="307"/>
      <c r="X302" s="308"/>
      <c r="Y302" s="309"/>
      <c r="Z302" s="307"/>
      <c r="AA302" s="308"/>
      <c r="AB302" s="309"/>
      <c r="AC302" s="307"/>
      <c r="AD302" s="308"/>
      <c r="AE302" s="307"/>
      <c r="AF302" s="310"/>
      <c r="AG302" s="311"/>
      <c r="AH302" s="312"/>
      <c r="AI302" s="311"/>
      <c r="AJ302" s="313"/>
      <c r="AK302" s="313"/>
      <c r="AL302" s="313"/>
      <c r="AM302" s="314"/>
      <c r="AN302" s="315"/>
      <c r="AO302" s="316"/>
      <c r="AP302" s="317"/>
      <c r="AQ302" s="318"/>
      <c r="AR302" s="319"/>
      <c r="AS302" s="319"/>
      <c r="AT302" s="319"/>
      <c r="AU302" s="320"/>
      <c r="AV302" s="270"/>
    </row>
    <row r="303" spans="1:48" ht="13.5" customHeight="1" thickTop="1" thickBot="1" x14ac:dyDescent="0.25">
      <c r="A303" s="147">
        <v>300</v>
      </c>
      <c r="B303" s="292" t="s">
        <v>597</v>
      </c>
      <c r="C303" s="293">
        <v>43126</v>
      </c>
      <c r="D303" s="293" t="s">
        <v>4566</v>
      </c>
      <c r="E303" s="294" t="s">
        <v>4559</v>
      </c>
      <c r="F303" s="295" t="s">
        <v>66</v>
      </c>
      <c r="G303" s="296" t="s">
        <v>75</v>
      </c>
      <c r="H303" s="297" t="s">
        <v>1989</v>
      </c>
      <c r="I303" s="299">
        <v>12000000</v>
      </c>
      <c r="J303" s="299">
        <v>12000000</v>
      </c>
      <c r="K303" s="300" t="s">
        <v>1990</v>
      </c>
      <c r="L303" s="292" t="s">
        <v>4567</v>
      </c>
      <c r="M303" s="302">
        <v>43126</v>
      </c>
      <c r="N303" s="302">
        <v>43245</v>
      </c>
      <c r="O303" s="302">
        <v>43245</v>
      </c>
      <c r="P303" s="301">
        <f t="shared" si="9"/>
        <v>119</v>
      </c>
      <c r="Q303" s="303">
        <f t="shared" si="10"/>
        <v>3.9666666666666668</v>
      </c>
      <c r="R303" s="305" t="s">
        <v>4568</v>
      </c>
      <c r="S303" s="306"/>
      <c r="T303" s="307"/>
      <c r="U303" s="308"/>
      <c r="V303" s="309"/>
      <c r="W303" s="307"/>
      <c r="X303" s="308"/>
      <c r="Y303" s="309"/>
      <c r="Z303" s="307"/>
      <c r="AA303" s="308"/>
      <c r="AB303" s="309"/>
      <c r="AC303" s="307"/>
      <c r="AD303" s="308"/>
      <c r="AE303" s="307"/>
      <c r="AF303" s="310"/>
      <c r="AG303" s="311"/>
      <c r="AH303" s="312"/>
      <c r="AI303" s="311"/>
      <c r="AJ303" s="313"/>
      <c r="AK303" s="313"/>
      <c r="AL303" s="313"/>
      <c r="AM303" s="314"/>
      <c r="AN303" s="315"/>
      <c r="AO303" s="316"/>
      <c r="AP303" s="317"/>
      <c r="AQ303" s="318"/>
      <c r="AR303" s="319"/>
      <c r="AS303" s="319"/>
      <c r="AT303" s="319"/>
      <c r="AU303" s="320"/>
      <c r="AV303" s="270"/>
    </row>
    <row r="304" spans="1:48" ht="13.5" customHeight="1" thickTop="1" thickBot="1" x14ac:dyDescent="0.25">
      <c r="A304" s="147">
        <v>301</v>
      </c>
      <c r="B304" s="292" t="s">
        <v>2139</v>
      </c>
      <c r="C304" s="293">
        <v>43126</v>
      </c>
      <c r="D304" s="293" t="s">
        <v>4569</v>
      </c>
      <c r="E304" s="294" t="s">
        <v>4570</v>
      </c>
      <c r="F304" s="295" t="s">
        <v>66</v>
      </c>
      <c r="G304" s="296" t="s">
        <v>3486</v>
      </c>
      <c r="H304" s="297" t="s">
        <v>1989</v>
      </c>
      <c r="I304" s="299">
        <v>10050000</v>
      </c>
      <c r="J304" s="299">
        <v>10050000</v>
      </c>
      <c r="K304" s="300" t="s">
        <v>1990</v>
      </c>
      <c r="L304" s="292" t="s">
        <v>4571</v>
      </c>
      <c r="M304" s="302">
        <v>43126</v>
      </c>
      <c r="N304" s="302">
        <v>43215</v>
      </c>
      <c r="O304" s="302">
        <v>43215</v>
      </c>
      <c r="P304" s="301">
        <f t="shared" si="9"/>
        <v>89</v>
      </c>
      <c r="Q304" s="303">
        <f t="shared" si="10"/>
        <v>2.9666666666666668</v>
      </c>
      <c r="R304" s="305" t="s">
        <v>4572</v>
      </c>
      <c r="S304" s="306"/>
      <c r="T304" s="307"/>
      <c r="U304" s="308"/>
      <c r="V304" s="309"/>
      <c r="W304" s="307"/>
      <c r="X304" s="308"/>
      <c r="Y304" s="309"/>
      <c r="Z304" s="307"/>
      <c r="AA304" s="308"/>
      <c r="AB304" s="309"/>
      <c r="AC304" s="307"/>
      <c r="AD304" s="308"/>
      <c r="AE304" s="307"/>
      <c r="AF304" s="310"/>
      <c r="AG304" s="311"/>
      <c r="AH304" s="312"/>
      <c r="AI304" s="311"/>
      <c r="AJ304" s="313"/>
      <c r="AK304" s="313"/>
      <c r="AL304" s="313"/>
      <c r="AM304" s="314"/>
      <c r="AN304" s="315"/>
      <c r="AO304" s="316"/>
      <c r="AP304" s="317"/>
      <c r="AQ304" s="318"/>
      <c r="AR304" s="319"/>
      <c r="AS304" s="319"/>
      <c r="AT304" s="319"/>
      <c r="AU304" s="320"/>
      <c r="AV304" s="270"/>
    </row>
    <row r="305" spans="1:48" ht="13.5" customHeight="1" thickTop="1" thickBot="1" x14ac:dyDescent="0.25">
      <c r="A305" s="147">
        <v>302</v>
      </c>
      <c r="B305" s="292" t="s">
        <v>4573</v>
      </c>
      <c r="C305" s="293">
        <v>43126</v>
      </c>
      <c r="D305" s="293" t="s">
        <v>4574</v>
      </c>
      <c r="E305" s="294" t="s">
        <v>4575</v>
      </c>
      <c r="F305" s="295" t="s">
        <v>66</v>
      </c>
      <c r="G305" s="296" t="s">
        <v>75</v>
      </c>
      <c r="H305" s="297" t="s">
        <v>1989</v>
      </c>
      <c r="I305" s="299">
        <v>28359084</v>
      </c>
      <c r="J305" s="299">
        <v>28359084</v>
      </c>
      <c r="K305" s="300" t="s">
        <v>1990</v>
      </c>
      <c r="L305" s="292" t="s">
        <v>4576</v>
      </c>
      <c r="M305" s="302" t="s">
        <v>4435</v>
      </c>
      <c r="N305" s="302">
        <v>43164</v>
      </c>
      <c r="O305" s="302">
        <f>X305</f>
        <v>43277</v>
      </c>
      <c r="P305" s="301">
        <v>120</v>
      </c>
      <c r="Q305" s="303">
        <f t="shared" si="10"/>
        <v>4</v>
      </c>
      <c r="R305" s="305" t="s">
        <v>4577</v>
      </c>
      <c r="S305" s="306">
        <v>12</v>
      </c>
      <c r="T305" s="307">
        <v>43223</v>
      </c>
      <c r="U305" s="308">
        <v>43235</v>
      </c>
      <c r="V305" s="309">
        <v>40</v>
      </c>
      <c r="W305" s="307">
        <v>43235</v>
      </c>
      <c r="X305" s="308">
        <v>43277</v>
      </c>
      <c r="Y305" s="309"/>
      <c r="Z305" s="307"/>
      <c r="AA305" s="308"/>
      <c r="AB305" s="309"/>
      <c r="AC305" s="307"/>
      <c r="AD305" s="308"/>
      <c r="AE305" s="307">
        <v>43235</v>
      </c>
      <c r="AF305" s="310">
        <v>12890493</v>
      </c>
      <c r="AG305" s="311"/>
      <c r="AH305" s="312"/>
      <c r="AI305" s="311"/>
      <c r="AJ305" s="313"/>
      <c r="AK305" s="313"/>
      <c r="AL305" s="313"/>
      <c r="AM305" s="314"/>
      <c r="AN305" s="315"/>
      <c r="AO305" s="316"/>
      <c r="AP305" s="317"/>
      <c r="AQ305" s="318"/>
      <c r="AR305" s="319"/>
      <c r="AS305" s="319"/>
      <c r="AT305" s="319"/>
      <c r="AU305" s="320"/>
      <c r="AV305" s="270"/>
    </row>
    <row r="306" spans="1:48" ht="13.5" customHeight="1" thickTop="1" thickBot="1" x14ac:dyDescent="0.25">
      <c r="A306" s="147">
        <v>303</v>
      </c>
      <c r="B306" s="292" t="s">
        <v>146</v>
      </c>
      <c r="C306" s="293">
        <v>43126</v>
      </c>
      <c r="D306" s="293" t="s">
        <v>4578</v>
      </c>
      <c r="E306" s="294" t="s">
        <v>4579</v>
      </c>
      <c r="F306" s="295" t="s">
        <v>66</v>
      </c>
      <c r="G306" s="296" t="s">
        <v>3486</v>
      </c>
      <c r="H306" s="297" t="s">
        <v>1989</v>
      </c>
      <c r="I306" s="299">
        <v>12000000</v>
      </c>
      <c r="J306" s="299">
        <v>12000000</v>
      </c>
      <c r="K306" s="300" t="s">
        <v>1990</v>
      </c>
      <c r="L306" s="292" t="s">
        <v>4580</v>
      </c>
      <c r="M306" s="302" t="s">
        <v>4435</v>
      </c>
      <c r="N306" s="302" t="s">
        <v>4440</v>
      </c>
      <c r="O306" s="302">
        <v>43215</v>
      </c>
      <c r="P306" s="301">
        <v>90</v>
      </c>
      <c r="Q306" s="303">
        <f t="shared" si="10"/>
        <v>3</v>
      </c>
      <c r="R306" s="305" t="s">
        <v>4581</v>
      </c>
      <c r="S306" s="306"/>
      <c r="T306" s="307"/>
      <c r="U306" s="308"/>
      <c r="V306" s="309"/>
      <c r="W306" s="307"/>
      <c r="X306" s="308"/>
      <c r="Y306" s="309"/>
      <c r="Z306" s="307"/>
      <c r="AA306" s="308"/>
      <c r="AB306" s="309"/>
      <c r="AC306" s="307"/>
      <c r="AD306" s="308"/>
      <c r="AE306" s="307"/>
      <c r="AF306" s="310"/>
      <c r="AG306" s="311"/>
      <c r="AH306" s="312"/>
      <c r="AI306" s="311"/>
      <c r="AJ306" s="313"/>
      <c r="AK306" s="313"/>
      <c r="AL306" s="313"/>
      <c r="AM306" s="314"/>
      <c r="AN306" s="315"/>
      <c r="AO306" s="316"/>
      <c r="AP306" s="317"/>
      <c r="AQ306" s="318"/>
      <c r="AR306" s="319"/>
      <c r="AS306" s="319"/>
      <c r="AT306" s="319"/>
      <c r="AU306" s="320"/>
      <c r="AV306" s="270"/>
    </row>
    <row r="307" spans="1:48" ht="13.5" customHeight="1" thickTop="1" thickBot="1" x14ac:dyDescent="0.25">
      <c r="A307" s="147">
        <v>304</v>
      </c>
      <c r="B307" s="292" t="s">
        <v>597</v>
      </c>
      <c r="C307" s="293">
        <v>43126</v>
      </c>
      <c r="D307" s="293" t="s">
        <v>4582</v>
      </c>
      <c r="E307" s="294" t="s">
        <v>4559</v>
      </c>
      <c r="F307" s="295" t="s">
        <v>66</v>
      </c>
      <c r="G307" s="296" t="s">
        <v>75</v>
      </c>
      <c r="H307" s="297" t="s">
        <v>1989</v>
      </c>
      <c r="I307" s="299">
        <v>36000000</v>
      </c>
      <c r="J307" s="299">
        <v>36000000</v>
      </c>
      <c r="K307" s="300" t="s">
        <v>1990</v>
      </c>
      <c r="L307" s="292" t="s">
        <v>4583</v>
      </c>
      <c r="M307" s="302">
        <v>43126</v>
      </c>
      <c r="N307" s="302">
        <v>43307</v>
      </c>
      <c r="O307" s="302">
        <v>43307</v>
      </c>
      <c r="P307" s="301">
        <f t="shared" si="9"/>
        <v>181</v>
      </c>
      <c r="Q307" s="303">
        <f t="shared" si="10"/>
        <v>6.0333333333333332</v>
      </c>
      <c r="R307" s="305" t="s">
        <v>4584</v>
      </c>
      <c r="S307" s="306"/>
      <c r="T307" s="307"/>
      <c r="U307" s="308"/>
      <c r="V307" s="309"/>
      <c r="W307" s="307"/>
      <c r="X307" s="308"/>
      <c r="Y307" s="309"/>
      <c r="Z307" s="307"/>
      <c r="AA307" s="308"/>
      <c r="AB307" s="309"/>
      <c r="AC307" s="307"/>
      <c r="AD307" s="308"/>
      <c r="AE307" s="307"/>
      <c r="AF307" s="310"/>
      <c r="AG307" s="311"/>
      <c r="AH307" s="312"/>
      <c r="AI307" s="311"/>
      <c r="AJ307" s="313"/>
      <c r="AK307" s="313"/>
      <c r="AL307" s="313"/>
      <c r="AM307" s="314"/>
      <c r="AN307" s="315"/>
      <c r="AO307" s="316"/>
      <c r="AP307" s="317"/>
      <c r="AQ307" s="318"/>
      <c r="AR307" s="319"/>
      <c r="AS307" s="319"/>
      <c r="AT307" s="319"/>
      <c r="AU307" s="320"/>
      <c r="AV307" s="270"/>
    </row>
    <row r="308" spans="1:48" ht="13.5" customHeight="1" thickTop="1" thickBot="1" x14ac:dyDescent="0.25">
      <c r="A308" s="147">
        <v>305</v>
      </c>
      <c r="B308" s="292" t="s">
        <v>2230</v>
      </c>
      <c r="C308" s="293">
        <v>43126</v>
      </c>
      <c r="D308" s="293" t="s">
        <v>4585</v>
      </c>
      <c r="E308" s="294" t="s">
        <v>4586</v>
      </c>
      <c r="F308" s="295" t="s">
        <v>66</v>
      </c>
      <c r="G308" s="296" t="s">
        <v>3486</v>
      </c>
      <c r="H308" s="297" t="s">
        <v>1989</v>
      </c>
      <c r="I308" s="299">
        <v>16536215</v>
      </c>
      <c r="J308" s="299">
        <v>16536215</v>
      </c>
      <c r="K308" s="300" t="s">
        <v>1990</v>
      </c>
      <c r="L308" s="292" t="s">
        <v>4587</v>
      </c>
      <c r="M308" s="302">
        <v>43126</v>
      </c>
      <c r="N308" s="302">
        <v>43276</v>
      </c>
      <c r="O308" s="302">
        <v>43276</v>
      </c>
      <c r="P308" s="301">
        <f t="shared" si="9"/>
        <v>150</v>
      </c>
      <c r="Q308" s="303">
        <v>5</v>
      </c>
      <c r="R308" s="305" t="s">
        <v>4588</v>
      </c>
      <c r="S308" s="306"/>
      <c r="T308" s="307"/>
      <c r="U308" s="308"/>
      <c r="V308" s="309"/>
      <c r="W308" s="307"/>
      <c r="X308" s="308"/>
      <c r="Y308" s="309"/>
      <c r="Z308" s="307"/>
      <c r="AA308" s="308"/>
      <c r="AB308" s="309"/>
      <c r="AC308" s="307"/>
      <c r="AD308" s="308"/>
      <c r="AE308" s="307"/>
      <c r="AF308" s="310"/>
      <c r="AG308" s="311"/>
      <c r="AH308" s="312"/>
      <c r="AI308" s="311"/>
      <c r="AJ308" s="313"/>
      <c r="AK308" s="313"/>
      <c r="AL308" s="313"/>
      <c r="AM308" s="314"/>
      <c r="AN308" s="315"/>
      <c r="AO308" s="316"/>
      <c r="AP308" s="317"/>
      <c r="AQ308" s="318"/>
      <c r="AR308" s="319"/>
      <c r="AS308" s="319"/>
      <c r="AT308" s="319"/>
      <c r="AU308" s="320"/>
      <c r="AV308" s="270"/>
    </row>
    <row r="309" spans="1:48" ht="13.5" customHeight="1" thickTop="1" thickBot="1" x14ac:dyDescent="0.25">
      <c r="A309" s="147">
        <v>306</v>
      </c>
      <c r="B309" s="292" t="s">
        <v>146</v>
      </c>
      <c r="C309" s="293">
        <v>43126</v>
      </c>
      <c r="D309" s="293" t="s">
        <v>4589</v>
      </c>
      <c r="E309" s="294" t="s">
        <v>4590</v>
      </c>
      <c r="F309" s="295" t="s">
        <v>66</v>
      </c>
      <c r="G309" s="296" t="s">
        <v>75</v>
      </c>
      <c r="H309" s="297" t="s">
        <v>1989</v>
      </c>
      <c r="I309" s="299">
        <v>16000000</v>
      </c>
      <c r="J309" s="299">
        <v>16000000</v>
      </c>
      <c r="K309" s="300" t="s">
        <v>1990</v>
      </c>
      <c r="L309" s="292" t="s">
        <v>2595</v>
      </c>
      <c r="M309" s="302" t="s">
        <v>4435</v>
      </c>
      <c r="N309" s="302" t="s">
        <v>4493</v>
      </c>
      <c r="O309" s="302">
        <f>U309</f>
        <v>43291</v>
      </c>
      <c r="P309" s="301">
        <v>120</v>
      </c>
      <c r="Q309" s="303">
        <f t="shared" si="10"/>
        <v>4</v>
      </c>
      <c r="R309" s="305" t="s">
        <v>4591</v>
      </c>
      <c r="S309" s="306">
        <v>45</v>
      </c>
      <c r="T309" s="307">
        <v>43243</v>
      </c>
      <c r="U309" s="308">
        <v>43291</v>
      </c>
      <c r="V309" s="309"/>
      <c r="W309" s="307"/>
      <c r="X309" s="308"/>
      <c r="Y309" s="309"/>
      <c r="Z309" s="307"/>
      <c r="AA309" s="308"/>
      <c r="AB309" s="309"/>
      <c r="AC309" s="307"/>
      <c r="AD309" s="308"/>
      <c r="AE309" s="307">
        <v>43243</v>
      </c>
      <c r="AF309" s="310">
        <v>6000000</v>
      </c>
      <c r="AG309" s="311"/>
      <c r="AH309" s="312"/>
      <c r="AI309" s="311"/>
      <c r="AJ309" s="313"/>
      <c r="AK309" s="313"/>
      <c r="AL309" s="313"/>
      <c r="AM309" s="314"/>
      <c r="AN309" s="315"/>
      <c r="AO309" s="316"/>
      <c r="AP309" s="317"/>
      <c r="AQ309" s="318"/>
      <c r="AR309" s="319"/>
      <c r="AS309" s="319"/>
      <c r="AT309" s="319"/>
      <c r="AU309" s="320"/>
      <c r="AV309" s="270"/>
    </row>
    <row r="310" spans="1:48" ht="13.5" customHeight="1" thickTop="1" thickBot="1" x14ac:dyDescent="0.25">
      <c r="A310" s="147">
        <v>307</v>
      </c>
      <c r="B310" s="292" t="s">
        <v>3451</v>
      </c>
      <c r="C310" s="293">
        <v>43126</v>
      </c>
      <c r="D310" s="293" t="s">
        <v>4592</v>
      </c>
      <c r="E310" s="294" t="s">
        <v>4593</v>
      </c>
      <c r="F310" s="295" t="s">
        <v>66</v>
      </c>
      <c r="G310" s="296" t="s">
        <v>75</v>
      </c>
      <c r="H310" s="297" t="s">
        <v>1989</v>
      </c>
      <c r="I310" s="299" t="s">
        <v>4594</v>
      </c>
      <c r="J310" s="299" t="s">
        <v>4594</v>
      </c>
      <c r="K310" s="300" t="s">
        <v>1990</v>
      </c>
      <c r="L310" s="292" t="s">
        <v>496</v>
      </c>
      <c r="M310" s="302">
        <v>43126</v>
      </c>
      <c r="N310" s="302">
        <v>43245</v>
      </c>
      <c r="O310" s="302">
        <v>43245</v>
      </c>
      <c r="P310" s="301">
        <f t="shared" si="9"/>
        <v>119</v>
      </c>
      <c r="Q310" s="303">
        <f t="shared" si="10"/>
        <v>3.9666666666666668</v>
      </c>
      <c r="R310" s="305" t="s">
        <v>4595</v>
      </c>
      <c r="S310" s="306"/>
      <c r="T310" s="307"/>
      <c r="U310" s="308"/>
      <c r="V310" s="309"/>
      <c r="W310" s="307"/>
      <c r="X310" s="308"/>
      <c r="Y310" s="309"/>
      <c r="Z310" s="307"/>
      <c r="AA310" s="308"/>
      <c r="AB310" s="309"/>
      <c r="AC310" s="307"/>
      <c r="AD310" s="308"/>
      <c r="AE310" s="307"/>
      <c r="AF310" s="310"/>
      <c r="AG310" s="311"/>
      <c r="AH310" s="312"/>
      <c r="AI310" s="311"/>
      <c r="AJ310" s="313"/>
      <c r="AK310" s="313"/>
      <c r="AL310" s="313"/>
      <c r="AM310" s="314"/>
      <c r="AN310" s="315"/>
      <c r="AO310" s="316"/>
      <c r="AP310" s="317"/>
      <c r="AQ310" s="318"/>
      <c r="AR310" s="319"/>
      <c r="AS310" s="319"/>
      <c r="AT310" s="319"/>
      <c r="AU310" s="320"/>
      <c r="AV310" s="270"/>
    </row>
    <row r="311" spans="1:48" ht="13.5" customHeight="1" thickTop="1" thickBot="1" x14ac:dyDescent="0.25">
      <c r="A311" s="147">
        <v>308</v>
      </c>
      <c r="B311" s="292" t="s">
        <v>146</v>
      </c>
      <c r="C311" s="293">
        <v>43126</v>
      </c>
      <c r="D311" s="293" t="s">
        <v>4596</v>
      </c>
      <c r="E311" s="294" t="s">
        <v>4597</v>
      </c>
      <c r="F311" s="295" t="s">
        <v>66</v>
      </c>
      <c r="G311" s="296" t="s">
        <v>75</v>
      </c>
      <c r="H311" s="297" t="s">
        <v>1989</v>
      </c>
      <c r="I311" s="299" t="s">
        <v>4598</v>
      </c>
      <c r="J311" s="299" t="s">
        <v>4598</v>
      </c>
      <c r="K311" s="300" t="s">
        <v>1990</v>
      </c>
      <c r="L311" s="292" t="s">
        <v>4599</v>
      </c>
      <c r="M311" s="302" t="s">
        <v>4435</v>
      </c>
      <c r="N311" s="302" t="s">
        <v>4545</v>
      </c>
      <c r="O311" s="302">
        <v>43306</v>
      </c>
      <c r="P311" s="301">
        <v>180</v>
      </c>
      <c r="Q311" s="303">
        <f t="shared" si="10"/>
        <v>6</v>
      </c>
      <c r="R311" s="305" t="s">
        <v>4600</v>
      </c>
      <c r="S311" s="306"/>
      <c r="T311" s="307"/>
      <c r="U311" s="308"/>
      <c r="V311" s="309"/>
      <c r="W311" s="307"/>
      <c r="X311" s="308"/>
      <c r="Y311" s="309"/>
      <c r="Z311" s="307"/>
      <c r="AA311" s="308"/>
      <c r="AB311" s="309"/>
      <c r="AC311" s="307"/>
      <c r="AD311" s="308"/>
      <c r="AE311" s="307"/>
      <c r="AF311" s="310"/>
      <c r="AG311" s="311"/>
      <c r="AH311" s="312"/>
      <c r="AI311" s="311"/>
      <c r="AJ311" s="313"/>
      <c r="AK311" s="313"/>
      <c r="AL311" s="313"/>
      <c r="AM311" s="314"/>
      <c r="AN311" s="315"/>
      <c r="AO311" s="316"/>
      <c r="AP311" s="317"/>
      <c r="AQ311" s="318"/>
      <c r="AR311" s="319"/>
      <c r="AS311" s="319"/>
      <c r="AT311" s="319"/>
      <c r="AU311" s="320"/>
      <c r="AV311" s="270"/>
    </row>
    <row r="312" spans="1:48" ht="13.5" customHeight="1" thickTop="1" thickBot="1" x14ac:dyDescent="0.25">
      <c r="A312" s="147">
        <v>309</v>
      </c>
      <c r="B312" s="292" t="s">
        <v>2160</v>
      </c>
      <c r="C312" s="293">
        <v>43126</v>
      </c>
      <c r="D312" s="293" t="s">
        <v>4596</v>
      </c>
      <c r="E312" s="294" t="s">
        <v>4601</v>
      </c>
      <c r="F312" s="295" t="s">
        <v>66</v>
      </c>
      <c r="G312" s="296" t="s">
        <v>75</v>
      </c>
      <c r="H312" s="297" t="s">
        <v>1989</v>
      </c>
      <c r="I312" s="299">
        <v>20500000</v>
      </c>
      <c r="J312" s="299">
        <v>20500000</v>
      </c>
      <c r="K312" s="300" t="s">
        <v>1990</v>
      </c>
      <c r="L312" s="292" t="s">
        <v>4602</v>
      </c>
      <c r="M312" s="302">
        <v>43126</v>
      </c>
      <c r="N312" s="302">
        <v>43276</v>
      </c>
      <c r="O312" s="302">
        <v>43276</v>
      </c>
      <c r="P312" s="301">
        <f t="shared" si="9"/>
        <v>150</v>
      </c>
      <c r="Q312" s="303">
        <v>5</v>
      </c>
      <c r="R312" s="305" t="s">
        <v>4604</v>
      </c>
      <c r="S312" s="306"/>
      <c r="T312" s="307"/>
      <c r="U312" s="308"/>
      <c r="V312" s="309"/>
      <c r="W312" s="307"/>
      <c r="X312" s="308"/>
      <c r="Y312" s="309"/>
      <c r="Z312" s="307"/>
      <c r="AA312" s="308"/>
      <c r="AB312" s="309"/>
      <c r="AC312" s="307"/>
      <c r="AD312" s="308"/>
      <c r="AE312" s="307"/>
      <c r="AF312" s="310"/>
      <c r="AG312" s="311"/>
      <c r="AH312" s="312"/>
      <c r="AI312" s="311"/>
      <c r="AJ312" s="313"/>
      <c r="AK312" s="313"/>
      <c r="AL312" s="313"/>
      <c r="AM312" s="314"/>
      <c r="AN312" s="315"/>
      <c r="AO312" s="316"/>
      <c r="AP312" s="317"/>
      <c r="AQ312" s="318"/>
      <c r="AR312" s="319"/>
      <c r="AS312" s="319"/>
      <c r="AT312" s="319"/>
      <c r="AU312" s="320"/>
      <c r="AV312" s="270"/>
    </row>
    <row r="313" spans="1:48" ht="13.5" customHeight="1" thickTop="1" thickBot="1" x14ac:dyDescent="0.25">
      <c r="A313" s="147">
        <v>310</v>
      </c>
      <c r="B313" s="292" t="s">
        <v>3899</v>
      </c>
      <c r="C313" s="293">
        <v>43126</v>
      </c>
      <c r="D313" s="293" t="s">
        <v>4605</v>
      </c>
      <c r="E313" s="294" t="s">
        <v>4606</v>
      </c>
      <c r="F313" s="295" t="s">
        <v>66</v>
      </c>
      <c r="G313" s="296" t="s">
        <v>3486</v>
      </c>
      <c r="H313" s="297" t="s">
        <v>1989</v>
      </c>
      <c r="I313" s="299">
        <v>9000000</v>
      </c>
      <c r="J313" s="299">
        <v>9000000</v>
      </c>
      <c r="K313" s="300" t="s">
        <v>1990</v>
      </c>
      <c r="L313" s="292" t="s">
        <v>2699</v>
      </c>
      <c r="M313" s="302">
        <v>43126</v>
      </c>
      <c r="N313" s="302">
        <v>43215</v>
      </c>
      <c r="O313" s="302">
        <v>43215</v>
      </c>
      <c r="P313" s="301">
        <f t="shared" si="9"/>
        <v>89</v>
      </c>
      <c r="Q313" s="303">
        <v>3</v>
      </c>
      <c r="R313" s="305" t="s">
        <v>4607</v>
      </c>
      <c r="S313" s="306"/>
      <c r="T313" s="307"/>
      <c r="U313" s="308"/>
      <c r="V313" s="309"/>
      <c r="W313" s="307"/>
      <c r="X313" s="308"/>
      <c r="Y313" s="309"/>
      <c r="Z313" s="307"/>
      <c r="AA313" s="308"/>
      <c r="AB313" s="309"/>
      <c r="AC313" s="307"/>
      <c r="AD313" s="308"/>
      <c r="AE313" s="307"/>
      <c r="AF313" s="310"/>
      <c r="AG313" s="311"/>
      <c r="AH313" s="312"/>
      <c r="AI313" s="311"/>
      <c r="AJ313" s="313"/>
      <c r="AK313" s="313"/>
      <c r="AL313" s="313"/>
      <c r="AM313" s="314"/>
      <c r="AN313" s="315"/>
      <c r="AO313" s="316"/>
      <c r="AP313" s="317"/>
      <c r="AQ313" s="318"/>
      <c r="AR313" s="319"/>
      <c r="AS313" s="319"/>
      <c r="AT313" s="319"/>
      <c r="AU313" s="320"/>
      <c r="AV313" s="270"/>
    </row>
    <row r="314" spans="1:48" ht="13.5" customHeight="1" thickTop="1" thickBot="1" x14ac:dyDescent="0.25">
      <c r="A314" s="147">
        <v>311</v>
      </c>
      <c r="B314" s="292" t="s">
        <v>146</v>
      </c>
      <c r="C314" s="293">
        <v>43126</v>
      </c>
      <c r="D314" s="293" t="s">
        <v>4608</v>
      </c>
      <c r="E314" s="294" t="s">
        <v>4609</v>
      </c>
      <c r="F314" s="295" t="s">
        <v>66</v>
      </c>
      <c r="G314" s="296" t="s">
        <v>75</v>
      </c>
      <c r="H314" s="297" t="s">
        <v>1989</v>
      </c>
      <c r="I314" s="299">
        <v>13200000</v>
      </c>
      <c r="J314" s="299">
        <v>13200000</v>
      </c>
      <c r="K314" s="300" t="s">
        <v>1990</v>
      </c>
      <c r="L314" s="292" t="s">
        <v>4610</v>
      </c>
      <c r="M314" s="302" t="s">
        <v>4435</v>
      </c>
      <c r="N314" s="302" t="s">
        <v>4493</v>
      </c>
      <c r="O314" s="302">
        <v>43245</v>
      </c>
      <c r="P314" s="301">
        <v>120</v>
      </c>
      <c r="Q314" s="303">
        <f t="shared" si="10"/>
        <v>4</v>
      </c>
      <c r="R314" s="305" t="s">
        <v>4611</v>
      </c>
      <c r="S314" s="306"/>
      <c r="T314" s="307"/>
      <c r="U314" s="308"/>
      <c r="V314" s="309"/>
      <c r="W314" s="307"/>
      <c r="X314" s="308"/>
      <c r="Y314" s="309"/>
      <c r="Z314" s="307"/>
      <c r="AA314" s="308"/>
      <c r="AB314" s="309"/>
      <c r="AC314" s="307"/>
      <c r="AD314" s="308"/>
      <c r="AE314" s="307"/>
      <c r="AF314" s="310"/>
      <c r="AG314" s="311"/>
      <c r="AH314" s="312"/>
      <c r="AI314" s="311"/>
      <c r="AJ314" s="313"/>
      <c r="AK314" s="313"/>
      <c r="AL314" s="313"/>
      <c r="AM314" s="314"/>
      <c r="AN314" s="315"/>
      <c r="AO314" s="316"/>
      <c r="AP314" s="317"/>
      <c r="AQ314" s="318"/>
      <c r="AR314" s="319"/>
      <c r="AS314" s="319"/>
      <c r="AT314" s="319"/>
      <c r="AU314" s="320"/>
      <c r="AV314" s="270"/>
    </row>
    <row r="315" spans="1:48" ht="13.5" customHeight="1" thickTop="1" thickBot="1" x14ac:dyDescent="0.25">
      <c r="A315" s="147">
        <v>312</v>
      </c>
      <c r="B315" s="292" t="s">
        <v>597</v>
      </c>
      <c r="C315" s="293">
        <v>43126</v>
      </c>
      <c r="D315" s="293" t="s">
        <v>4612</v>
      </c>
      <c r="E315" s="294" t="s">
        <v>4613</v>
      </c>
      <c r="F315" s="295" t="s">
        <v>66</v>
      </c>
      <c r="G315" s="296" t="s">
        <v>3486</v>
      </c>
      <c r="H315" s="297" t="s">
        <v>1989</v>
      </c>
      <c r="I315" s="299">
        <v>21000000</v>
      </c>
      <c r="J315" s="299">
        <v>21000000</v>
      </c>
      <c r="K315" s="300" t="s">
        <v>1990</v>
      </c>
      <c r="L315" s="292" t="s">
        <v>4614</v>
      </c>
      <c r="M315" s="302" t="s">
        <v>4435</v>
      </c>
      <c r="N315" s="302" t="s">
        <v>4545</v>
      </c>
      <c r="O315" s="302">
        <v>43306</v>
      </c>
      <c r="P315" s="301">
        <v>180</v>
      </c>
      <c r="Q315" s="303">
        <f t="shared" si="10"/>
        <v>6</v>
      </c>
      <c r="R315" s="305" t="s">
        <v>4615</v>
      </c>
      <c r="S315" s="306"/>
      <c r="T315" s="307"/>
      <c r="U315" s="308"/>
      <c r="V315" s="309"/>
      <c r="W315" s="307"/>
      <c r="X315" s="308"/>
      <c r="Y315" s="309"/>
      <c r="Z315" s="307"/>
      <c r="AA315" s="308"/>
      <c r="AB315" s="309"/>
      <c r="AC315" s="307"/>
      <c r="AD315" s="308"/>
      <c r="AE315" s="307"/>
      <c r="AF315" s="310"/>
      <c r="AG315" s="311"/>
      <c r="AH315" s="312"/>
      <c r="AI315" s="311"/>
      <c r="AJ315" s="313"/>
      <c r="AK315" s="313"/>
      <c r="AL315" s="313"/>
      <c r="AM315" s="314"/>
      <c r="AN315" s="315"/>
      <c r="AO315" s="316"/>
      <c r="AP315" s="317"/>
      <c r="AQ315" s="318"/>
      <c r="AR315" s="319"/>
      <c r="AS315" s="319"/>
      <c r="AT315" s="319"/>
      <c r="AU315" s="320"/>
      <c r="AV315" s="270"/>
    </row>
    <row r="316" spans="1:48" ht="13.5" customHeight="1" thickTop="1" thickBot="1" x14ac:dyDescent="0.25">
      <c r="A316" s="147">
        <v>313</v>
      </c>
      <c r="B316" s="292" t="s">
        <v>175</v>
      </c>
      <c r="C316" s="293">
        <v>43126</v>
      </c>
      <c r="D316" s="293" t="s">
        <v>4616</v>
      </c>
      <c r="E316" s="294" t="s">
        <v>4617</v>
      </c>
      <c r="F316" s="295" t="s">
        <v>66</v>
      </c>
      <c r="G316" s="296" t="s">
        <v>75</v>
      </c>
      <c r="H316" s="297" t="s">
        <v>1989</v>
      </c>
      <c r="I316" s="299">
        <v>30000000</v>
      </c>
      <c r="J316" s="299">
        <v>30000000</v>
      </c>
      <c r="K316" s="300" t="s">
        <v>1990</v>
      </c>
      <c r="L316" s="292" t="s">
        <v>4618</v>
      </c>
      <c r="M316" s="302">
        <v>43126</v>
      </c>
      <c r="N316" s="302">
        <v>43276</v>
      </c>
      <c r="O316" s="302">
        <v>43276</v>
      </c>
      <c r="P316" s="301">
        <f t="shared" si="9"/>
        <v>150</v>
      </c>
      <c r="Q316" s="303">
        <f t="shared" si="10"/>
        <v>5</v>
      </c>
      <c r="R316" s="305" t="s">
        <v>4620</v>
      </c>
      <c r="S316" s="306"/>
      <c r="T316" s="307"/>
      <c r="U316" s="308"/>
      <c r="V316" s="309"/>
      <c r="W316" s="307"/>
      <c r="X316" s="308"/>
      <c r="Y316" s="309"/>
      <c r="Z316" s="307"/>
      <c r="AA316" s="308"/>
      <c r="AB316" s="309"/>
      <c r="AC316" s="307"/>
      <c r="AD316" s="308"/>
      <c r="AE316" s="307"/>
      <c r="AF316" s="310"/>
      <c r="AG316" s="311"/>
      <c r="AH316" s="312"/>
      <c r="AI316" s="311"/>
      <c r="AJ316" s="313"/>
      <c r="AK316" s="313"/>
      <c r="AL316" s="313"/>
      <c r="AM316" s="314"/>
      <c r="AN316" s="315"/>
      <c r="AO316" s="316"/>
      <c r="AP316" s="317"/>
      <c r="AQ316" s="318"/>
      <c r="AR316" s="319"/>
      <c r="AS316" s="319"/>
      <c r="AT316" s="319"/>
      <c r="AU316" s="320"/>
      <c r="AV316" s="270"/>
    </row>
    <row r="317" spans="1:48" ht="13.5" customHeight="1" thickTop="1" thickBot="1" x14ac:dyDescent="0.25">
      <c r="A317" s="147">
        <v>314</v>
      </c>
      <c r="B317" s="292" t="s">
        <v>597</v>
      </c>
      <c r="C317" s="293">
        <v>43126</v>
      </c>
      <c r="D317" s="293" t="s">
        <v>4621</v>
      </c>
      <c r="E317" s="294" t="s">
        <v>4622</v>
      </c>
      <c r="F317" s="295" t="s">
        <v>66</v>
      </c>
      <c r="G317" s="296" t="s">
        <v>3486</v>
      </c>
      <c r="H317" s="297" t="s">
        <v>1989</v>
      </c>
      <c r="I317" s="299">
        <v>13500000</v>
      </c>
      <c r="J317" s="299">
        <v>13500000</v>
      </c>
      <c r="K317" s="300" t="s">
        <v>1990</v>
      </c>
      <c r="L317" s="292" t="s">
        <v>4623</v>
      </c>
      <c r="M317" s="302" t="s">
        <v>4435</v>
      </c>
      <c r="N317" s="302" t="s">
        <v>4528</v>
      </c>
      <c r="O317" s="302">
        <v>43276</v>
      </c>
      <c r="P317" s="301">
        <v>150</v>
      </c>
      <c r="Q317" s="303">
        <f t="shared" si="10"/>
        <v>5</v>
      </c>
      <c r="R317" s="305" t="s">
        <v>4624</v>
      </c>
      <c r="S317" s="306"/>
      <c r="T317" s="307"/>
      <c r="U317" s="308"/>
      <c r="V317" s="309"/>
      <c r="W317" s="307"/>
      <c r="X317" s="308"/>
      <c r="Y317" s="309"/>
      <c r="Z317" s="307"/>
      <c r="AA317" s="308"/>
      <c r="AB317" s="309"/>
      <c r="AC317" s="307"/>
      <c r="AD317" s="308"/>
      <c r="AE317" s="307"/>
      <c r="AF317" s="310"/>
      <c r="AG317" s="311"/>
      <c r="AH317" s="312"/>
      <c r="AI317" s="311"/>
      <c r="AJ317" s="313"/>
      <c r="AK317" s="313"/>
      <c r="AL317" s="313"/>
      <c r="AM317" s="314"/>
      <c r="AN317" s="315"/>
      <c r="AO317" s="316"/>
      <c r="AP317" s="317"/>
      <c r="AQ317" s="318"/>
      <c r="AR317" s="319"/>
      <c r="AS317" s="319"/>
      <c r="AT317" s="319"/>
      <c r="AU317" s="320"/>
      <c r="AV317" s="270"/>
    </row>
    <row r="318" spans="1:48" ht="13.5" customHeight="1" thickTop="1" thickBot="1" x14ac:dyDescent="0.25">
      <c r="A318" s="147">
        <v>315</v>
      </c>
      <c r="B318" s="292" t="s">
        <v>597</v>
      </c>
      <c r="C318" s="293">
        <v>43126</v>
      </c>
      <c r="D318" s="293" t="s">
        <v>4625</v>
      </c>
      <c r="E318" s="294" t="s">
        <v>4626</v>
      </c>
      <c r="F318" s="295" t="s">
        <v>66</v>
      </c>
      <c r="G318" s="296" t="s">
        <v>75</v>
      </c>
      <c r="H318" s="297" t="s">
        <v>1989</v>
      </c>
      <c r="I318" s="299">
        <v>10200000</v>
      </c>
      <c r="J318" s="299">
        <v>10200000</v>
      </c>
      <c r="K318" s="300" t="s">
        <v>1990</v>
      </c>
      <c r="L318" s="292" t="s">
        <v>2077</v>
      </c>
      <c r="M318" s="302" t="s">
        <v>4435</v>
      </c>
      <c r="N318" s="302" t="s">
        <v>4440</v>
      </c>
      <c r="O318" s="302">
        <v>43215</v>
      </c>
      <c r="P318" s="301">
        <v>90</v>
      </c>
      <c r="Q318" s="303">
        <f t="shared" si="10"/>
        <v>3</v>
      </c>
      <c r="R318" s="305" t="s">
        <v>4627</v>
      </c>
      <c r="S318" s="306"/>
      <c r="T318" s="307"/>
      <c r="U318" s="308"/>
      <c r="V318" s="309"/>
      <c r="W318" s="307"/>
      <c r="X318" s="308"/>
      <c r="Y318" s="309"/>
      <c r="Z318" s="307"/>
      <c r="AA318" s="308"/>
      <c r="AB318" s="309"/>
      <c r="AC318" s="307"/>
      <c r="AD318" s="308"/>
      <c r="AE318" s="307"/>
      <c r="AF318" s="310"/>
      <c r="AG318" s="311"/>
      <c r="AH318" s="312"/>
      <c r="AI318" s="311"/>
      <c r="AJ318" s="313"/>
      <c r="AK318" s="313"/>
      <c r="AL318" s="313"/>
      <c r="AM318" s="314"/>
      <c r="AN318" s="315"/>
      <c r="AO318" s="316"/>
      <c r="AP318" s="317"/>
      <c r="AQ318" s="318"/>
      <c r="AR318" s="319"/>
      <c r="AS318" s="319"/>
      <c r="AT318" s="319"/>
      <c r="AU318" s="320"/>
      <c r="AV318" s="270"/>
    </row>
    <row r="319" spans="1:48" ht="13.5" customHeight="1" thickTop="1" thickBot="1" x14ac:dyDescent="0.25">
      <c r="A319" s="147">
        <v>316</v>
      </c>
      <c r="B319" s="292" t="s">
        <v>597</v>
      </c>
      <c r="C319" s="293">
        <v>43126</v>
      </c>
      <c r="D319" s="293" t="s">
        <v>4628</v>
      </c>
      <c r="E319" s="294" t="s">
        <v>4629</v>
      </c>
      <c r="F319" s="295" t="s">
        <v>66</v>
      </c>
      <c r="G319" s="296" t="s">
        <v>3486</v>
      </c>
      <c r="H319" s="297" t="s">
        <v>1989</v>
      </c>
      <c r="I319" s="299">
        <v>9200000</v>
      </c>
      <c r="J319" s="299">
        <v>9200000</v>
      </c>
      <c r="K319" s="300" t="s">
        <v>1990</v>
      </c>
      <c r="L319" s="292" t="s">
        <v>4630</v>
      </c>
      <c r="M319" s="302" t="s">
        <v>4435</v>
      </c>
      <c r="N319" s="302" t="s">
        <v>4493</v>
      </c>
      <c r="O319" s="302">
        <v>43245</v>
      </c>
      <c r="P319" s="301">
        <v>120</v>
      </c>
      <c r="Q319" s="303">
        <f t="shared" si="10"/>
        <v>4</v>
      </c>
      <c r="R319" s="305" t="s">
        <v>4631</v>
      </c>
      <c r="S319" s="306"/>
      <c r="T319" s="307"/>
      <c r="U319" s="308"/>
      <c r="V319" s="309"/>
      <c r="W319" s="307"/>
      <c r="X319" s="308"/>
      <c r="Y319" s="309"/>
      <c r="Z319" s="307"/>
      <c r="AA319" s="308"/>
      <c r="AB319" s="309"/>
      <c r="AC319" s="307"/>
      <c r="AD319" s="308"/>
      <c r="AE319" s="307"/>
      <c r="AF319" s="310"/>
      <c r="AG319" s="311"/>
      <c r="AH319" s="312"/>
      <c r="AI319" s="311"/>
      <c r="AJ319" s="313"/>
      <c r="AK319" s="313"/>
      <c r="AL319" s="313"/>
      <c r="AM319" s="314"/>
      <c r="AN319" s="315"/>
      <c r="AO319" s="316"/>
      <c r="AP319" s="317"/>
      <c r="AQ319" s="318"/>
      <c r="AR319" s="319"/>
      <c r="AS319" s="319"/>
      <c r="AT319" s="319"/>
      <c r="AU319" s="320"/>
      <c r="AV319" s="270"/>
    </row>
    <row r="320" spans="1:48" ht="13.5" customHeight="1" thickTop="1" thickBot="1" x14ac:dyDescent="0.25">
      <c r="A320" s="147">
        <v>317</v>
      </c>
      <c r="B320" s="292" t="s">
        <v>597</v>
      </c>
      <c r="C320" s="293">
        <v>43126</v>
      </c>
      <c r="D320" s="293" t="s">
        <v>4632</v>
      </c>
      <c r="E320" s="294" t="s">
        <v>4633</v>
      </c>
      <c r="F320" s="295" t="s">
        <v>66</v>
      </c>
      <c r="G320" s="296" t="s">
        <v>75</v>
      </c>
      <c r="H320" s="297" t="s">
        <v>1989</v>
      </c>
      <c r="I320" s="299">
        <v>20000000</v>
      </c>
      <c r="J320" s="299">
        <v>20000000</v>
      </c>
      <c r="K320" s="300" t="s">
        <v>1990</v>
      </c>
      <c r="L320" s="292" t="s">
        <v>4634</v>
      </c>
      <c r="M320" s="302">
        <v>43126</v>
      </c>
      <c r="N320" s="302">
        <v>43246</v>
      </c>
      <c r="O320" s="302">
        <v>43246</v>
      </c>
      <c r="P320" s="301">
        <f t="shared" si="9"/>
        <v>120</v>
      </c>
      <c r="Q320" s="303">
        <f t="shared" si="10"/>
        <v>4</v>
      </c>
      <c r="R320" s="305" t="s">
        <v>4635</v>
      </c>
      <c r="S320" s="306"/>
      <c r="T320" s="307"/>
      <c r="U320" s="308"/>
      <c r="V320" s="309"/>
      <c r="W320" s="307"/>
      <c r="X320" s="308"/>
      <c r="Y320" s="309"/>
      <c r="Z320" s="307"/>
      <c r="AA320" s="308"/>
      <c r="AB320" s="309"/>
      <c r="AC320" s="307"/>
      <c r="AD320" s="308"/>
      <c r="AE320" s="307"/>
      <c r="AF320" s="310"/>
      <c r="AG320" s="311"/>
      <c r="AH320" s="312"/>
      <c r="AI320" s="311"/>
      <c r="AJ320" s="313"/>
      <c r="AK320" s="313"/>
      <c r="AL320" s="313"/>
      <c r="AM320" s="314"/>
      <c r="AN320" s="315"/>
      <c r="AO320" s="316"/>
      <c r="AP320" s="317"/>
      <c r="AQ320" s="318"/>
      <c r="AR320" s="319"/>
      <c r="AS320" s="319"/>
      <c r="AT320" s="319"/>
      <c r="AU320" s="320"/>
      <c r="AV320" s="270"/>
    </row>
    <row r="321" spans="1:48" ht="13.5" customHeight="1" thickTop="1" thickBot="1" x14ac:dyDescent="0.25">
      <c r="A321" s="147">
        <v>318</v>
      </c>
      <c r="B321" s="292" t="s">
        <v>597</v>
      </c>
      <c r="C321" s="293">
        <v>43126</v>
      </c>
      <c r="D321" s="293" t="s">
        <v>4636</v>
      </c>
      <c r="E321" s="294" t="s">
        <v>4637</v>
      </c>
      <c r="F321" s="295" t="s">
        <v>66</v>
      </c>
      <c r="G321" s="296" t="s">
        <v>3486</v>
      </c>
      <c r="H321" s="297" t="s">
        <v>1989</v>
      </c>
      <c r="I321" s="299">
        <v>3000000</v>
      </c>
      <c r="J321" s="299">
        <v>3000000</v>
      </c>
      <c r="K321" s="300" t="s">
        <v>1990</v>
      </c>
      <c r="L321" s="292" t="s">
        <v>4638</v>
      </c>
      <c r="M321" s="302">
        <v>43126</v>
      </c>
      <c r="N321" s="302">
        <v>43184</v>
      </c>
      <c r="O321" s="302">
        <v>43184</v>
      </c>
      <c r="P321" s="301">
        <v>151</v>
      </c>
      <c r="Q321" s="303">
        <f t="shared" si="10"/>
        <v>5.0333333333333332</v>
      </c>
      <c r="R321" s="305" t="s">
        <v>4639</v>
      </c>
      <c r="S321" s="306"/>
      <c r="T321" s="307"/>
      <c r="U321" s="308"/>
      <c r="V321" s="309"/>
      <c r="W321" s="307"/>
      <c r="X321" s="308"/>
      <c r="Y321" s="309"/>
      <c r="Z321" s="307"/>
      <c r="AA321" s="308"/>
      <c r="AB321" s="309"/>
      <c r="AC321" s="307"/>
      <c r="AD321" s="308"/>
      <c r="AE321" s="307"/>
      <c r="AF321" s="310"/>
      <c r="AG321" s="311"/>
      <c r="AH321" s="312"/>
      <c r="AI321" s="311"/>
      <c r="AJ321" s="313"/>
      <c r="AK321" s="313"/>
      <c r="AL321" s="313"/>
      <c r="AM321" s="314"/>
      <c r="AN321" s="315"/>
      <c r="AO321" s="316"/>
      <c r="AP321" s="317"/>
      <c r="AQ321" s="318"/>
      <c r="AR321" s="319"/>
      <c r="AS321" s="319"/>
      <c r="AT321" s="319"/>
      <c r="AU321" s="320"/>
      <c r="AV321" s="270"/>
    </row>
    <row r="322" spans="1:48" ht="13.5" customHeight="1" thickTop="1" thickBot="1" x14ac:dyDescent="0.25">
      <c r="A322" s="147" t="s">
        <v>4640</v>
      </c>
      <c r="B322" s="292" t="s">
        <v>597</v>
      </c>
      <c r="C322" s="293">
        <v>43126</v>
      </c>
      <c r="D322" s="293" t="s">
        <v>4636</v>
      </c>
      <c r="E322" s="294" t="s">
        <v>4641</v>
      </c>
      <c r="F322" s="295" t="s">
        <v>66</v>
      </c>
      <c r="G322" s="296" t="s">
        <v>75</v>
      </c>
      <c r="H322" s="297" t="s">
        <v>1989</v>
      </c>
      <c r="I322" s="299">
        <v>5000000</v>
      </c>
      <c r="J322" s="299">
        <v>5000000</v>
      </c>
      <c r="K322" s="300" t="s">
        <v>1990</v>
      </c>
      <c r="L322" s="292" t="s">
        <v>4642</v>
      </c>
      <c r="M322" s="302">
        <v>43126</v>
      </c>
      <c r="N322" s="302">
        <v>43215</v>
      </c>
      <c r="O322" s="302">
        <v>43215</v>
      </c>
      <c r="P322" s="301">
        <f t="shared" si="9"/>
        <v>89</v>
      </c>
      <c r="Q322" s="303">
        <f t="shared" si="10"/>
        <v>2.9666666666666668</v>
      </c>
      <c r="R322" s="305" t="s">
        <v>4643</v>
      </c>
      <c r="S322" s="306"/>
      <c r="T322" s="307"/>
      <c r="U322" s="308"/>
      <c r="V322" s="309"/>
      <c r="W322" s="307"/>
      <c r="X322" s="308"/>
      <c r="Y322" s="309"/>
      <c r="Z322" s="307"/>
      <c r="AA322" s="308"/>
      <c r="AB322" s="309"/>
      <c r="AC322" s="307"/>
      <c r="AD322" s="308"/>
      <c r="AE322" s="307"/>
      <c r="AF322" s="310"/>
      <c r="AG322" s="311"/>
      <c r="AH322" s="312"/>
      <c r="AI322" s="311"/>
      <c r="AJ322" s="313"/>
      <c r="AK322" s="313"/>
      <c r="AL322" s="313"/>
      <c r="AM322" s="314"/>
      <c r="AN322" s="315"/>
      <c r="AO322" s="316"/>
      <c r="AP322" s="317"/>
      <c r="AQ322" s="318"/>
      <c r="AR322" s="319"/>
      <c r="AS322" s="319"/>
      <c r="AT322" s="319"/>
      <c r="AU322" s="320"/>
      <c r="AV322" s="270"/>
    </row>
    <row r="323" spans="1:48" ht="13.5" customHeight="1" thickTop="1" thickBot="1" x14ac:dyDescent="0.25">
      <c r="A323" s="147">
        <v>319</v>
      </c>
      <c r="B323" s="292" t="s">
        <v>2000</v>
      </c>
      <c r="C323" s="293">
        <v>43126</v>
      </c>
      <c r="D323" s="293" t="s">
        <v>4644</v>
      </c>
      <c r="E323" s="294" t="s">
        <v>4645</v>
      </c>
      <c r="F323" s="295" t="s">
        <v>66</v>
      </c>
      <c r="G323" s="296" t="s">
        <v>75</v>
      </c>
      <c r="H323" s="297" t="s">
        <v>1989</v>
      </c>
      <c r="I323" s="299">
        <v>10500000</v>
      </c>
      <c r="J323" s="299">
        <v>10500000</v>
      </c>
      <c r="K323" s="300" t="s">
        <v>1990</v>
      </c>
      <c r="L323" s="292" t="s">
        <v>4646</v>
      </c>
      <c r="M323" s="302" t="s">
        <v>4435</v>
      </c>
      <c r="N323" s="302">
        <v>43215</v>
      </c>
      <c r="O323" s="302">
        <v>43273</v>
      </c>
      <c r="P323" s="301">
        <v>90</v>
      </c>
      <c r="Q323" s="303">
        <f>+P323/30</f>
        <v>3</v>
      </c>
      <c r="R323" s="305" t="s">
        <v>4647</v>
      </c>
      <c r="S323" s="306">
        <v>7</v>
      </c>
      <c r="T323" s="307">
        <v>43215</v>
      </c>
      <c r="U323" s="308">
        <v>43222</v>
      </c>
      <c r="V323" s="309">
        <v>11</v>
      </c>
      <c r="W323" s="307">
        <v>43217</v>
      </c>
      <c r="X323" s="308">
        <v>43233</v>
      </c>
      <c r="Y323" s="309">
        <v>9</v>
      </c>
      <c r="Z323" s="307">
        <v>43231</v>
      </c>
      <c r="AA323" s="308">
        <v>43242</v>
      </c>
      <c r="AB323" s="309">
        <v>30</v>
      </c>
      <c r="AC323" s="307">
        <v>43242</v>
      </c>
      <c r="AD323" s="308">
        <v>43273</v>
      </c>
      <c r="AE323" s="307">
        <v>43217</v>
      </c>
      <c r="AF323" s="310">
        <v>1333334</v>
      </c>
      <c r="AG323" s="311">
        <v>43242</v>
      </c>
      <c r="AH323" s="312">
        <v>3500000</v>
      </c>
      <c r="AI323" s="311"/>
      <c r="AJ323" s="313"/>
      <c r="AK323" s="313"/>
      <c r="AL323" s="313"/>
      <c r="AM323" s="314"/>
      <c r="AN323" s="315"/>
      <c r="AO323" s="316"/>
      <c r="AP323" s="317"/>
      <c r="AQ323" s="318"/>
      <c r="AR323" s="319"/>
      <c r="AS323" s="319"/>
      <c r="AT323" s="319"/>
      <c r="AU323" s="320"/>
      <c r="AV323" s="270"/>
    </row>
    <row r="324" spans="1:48" ht="13.5" customHeight="1" thickTop="1" thickBot="1" x14ac:dyDescent="0.25">
      <c r="A324" s="147">
        <v>320</v>
      </c>
      <c r="B324" s="292" t="s">
        <v>597</v>
      </c>
      <c r="C324" s="293">
        <v>43126</v>
      </c>
      <c r="D324" s="293" t="s">
        <v>4648</v>
      </c>
      <c r="E324" s="294" t="s">
        <v>4649</v>
      </c>
      <c r="F324" s="295" t="s">
        <v>66</v>
      </c>
      <c r="G324" s="296" t="s">
        <v>3486</v>
      </c>
      <c r="H324" s="297" t="s">
        <v>1989</v>
      </c>
      <c r="I324" s="299">
        <v>3921000</v>
      </c>
      <c r="J324" s="299">
        <v>3921000</v>
      </c>
      <c r="K324" s="300" t="s">
        <v>1990</v>
      </c>
      <c r="L324" s="292" t="s">
        <v>4650</v>
      </c>
      <c r="M324" s="302">
        <v>43126</v>
      </c>
      <c r="N324" s="302">
        <v>43215</v>
      </c>
      <c r="O324" s="302">
        <v>43215</v>
      </c>
      <c r="P324" s="301">
        <f>O324-M324</f>
        <v>89</v>
      </c>
      <c r="Q324" s="303">
        <f t="shared" ref="Q324:Q387" si="11">+P324/30</f>
        <v>2.9666666666666668</v>
      </c>
      <c r="R324" s="305" t="s">
        <v>4651</v>
      </c>
      <c r="S324" s="306"/>
      <c r="T324" s="307"/>
      <c r="U324" s="308"/>
      <c r="V324" s="309"/>
      <c r="W324" s="307"/>
      <c r="X324" s="308"/>
      <c r="Y324" s="309"/>
      <c r="Z324" s="307"/>
      <c r="AA324" s="308"/>
      <c r="AB324" s="309"/>
      <c r="AC324" s="307"/>
      <c r="AD324" s="308"/>
      <c r="AE324" s="307"/>
      <c r="AF324" s="310"/>
      <c r="AG324" s="311"/>
      <c r="AH324" s="312"/>
      <c r="AI324" s="311"/>
      <c r="AJ324" s="313"/>
      <c r="AK324" s="313"/>
      <c r="AL324" s="313"/>
      <c r="AM324" s="314"/>
      <c r="AN324" s="315"/>
      <c r="AO324" s="316"/>
      <c r="AP324" s="317"/>
      <c r="AQ324" s="318"/>
      <c r="AR324" s="319"/>
      <c r="AS324" s="319"/>
      <c r="AT324" s="319"/>
      <c r="AU324" s="320"/>
      <c r="AV324" s="270"/>
    </row>
    <row r="325" spans="1:48" ht="13.5" customHeight="1" thickTop="1" thickBot="1" x14ac:dyDescent="0.25">
      <c r="A325" s="147">
        <v>321</v>
      </c>
      <c r="B325" s="292" t="s">
        <v>597</v>
      </c>
      <c r="C325" s="293">
        <v>43126</v>
      </c>
      <c r="D325" s="293" t="s">
        <v>4652</v>
      </c>
      <c r="E325" s="294" t="s">
        <v>4653</v>
      </c>
      <c r="F325" s="295" t="s">
        <v>66</v>
      </c>
      <c r="G325" s="296" t="s">
        <v>3486</v>
      </c>
      <c r="H325" s="297" t="s">
        <v>1989</v>
      </c>
      <c r="I325" s="299" t="s">
        <v>4654</v>
      </c>
      <c r="J325" s="299" t="s">
        <v>4654</v>
      </c>
      <c r="K325" s="300" t="s">
        <v>1990</v>
      </c>
      <c r="L325" s="292" t="s">
        <v>4655</v>
      </c>
      <c r="M325" s="302">
        <v>43132</v>
      </c>
      <c r="N325" s="302">
        <v>43250</v>
      </c>
      <c r="O325" s="302">
        <v>43250</v>
      </c>
      <c r="P325" s="301">
        <f>O325-M325</f>
        <v>118</v>
      </c>
      <c r="Q325" s="303">
        <v>4</v>
      </c>
      <c r="R325" s="305" t="s">
        <v>4656</v>
      </c>
      <c r="S325" s="306"/>
      <c r="T325" s="307"/>
      <c r="U325" s="308"/>
      <c r="V325" s="309"/>
      <c r="W325" s="307"/>
      <c r="X325" s="308"/>
      <c r="Y325" s="309"/>
      <c r="Z325" s="307"/>
      <c r="AA325" s="308"/>
      <c r="AB325" s="309"/>
      <c r="AC325" s="307"/>
      <c r="AD325" s="308"/>
      <c r="AE325" s="307"/>
      <c r="AF325" s="310"/>
      <c r="AG325" s="311"/>
      <c r="AH325" s="312"/>
      <c r="AI325" s="311"/>
      <c r="AJ325" s="313"/>
      <c r="AK325" s="313"/>
      <c r="AL325" s="313"/>
      <c r="AM325" s="314"/>
      <c r="AN325" s="315"/>
      <c r="AO325" s="316"/>
      <c r="AP325" s="317"/>
      <c r="AQ325" s="318"/>
      <c r="AR325" s="319"/>
      <c r="AS325" s="319"/>
      <c r="AT325" s="319"/>
      <c r="AU325" s="320"/>
      <c r="AV325" s="270"/>
    </row>
    <row r="326" spans="1:48" ht="13.5" customHeight="1" thickTop="1" thickBot="1" x14ac:dyDescent="0.25">
      <c r="A326" s="147">
        <v>322</v>
      </c>
      <c r="B326" s="292" t="s">
        <v>597</v>
      </c>
      <c r="C326" s="293">
        <v>43126</v>
      </c>
      <c r="D326" s="293" t="s">
        <v>4657</v>
      </c>
      <c r="E326" s="294" t="s">
        <v>4653</v>
      </c>
      <c r="F326" s="295" t="s">
        <v>66</v>
      </c>
      <c r="G326" s="296" t="s">
        <v>3486</v>
      </c>
      <c r="H326" s="297" t="s">
        <v>1989</v>
      </c>
      <c r="I326" s="299" t="s">
        <v>4658</v>
      </c>
      <c r="J326" s="299" t="s">
        <v>4658</v>
      </c>
      <c r="K326" s="300" t="s">
        <v>1990</v>
      </c>
      <c r="L326" s="292" t="s">
        <v>4659</v>
      </c>
      <c r="M326" s="302">
        <v>43126</v>
      </c>
      <c r="N326" s="302">
        <v>43244</v>
      </c>
      <c r="O326" s="302">
        <v>43244</v>
      </c>
      <c r="P326" s="301">
        <f>O326-M326</f>
        <v>118</v>
      </c>
      <c r="Q326" s="303">
        <v>5</v>
      </c>
      <c r="R326" s="305" t="s">
        <v>4660</v>
      </c>
      <c r="S326" s="306"/>
      <c r="T326" s="307"/>
      <c r="U326" s="308"/>
      <c r="V326" s="309"/>
      <c r="W326" s="307"/>
      <c r="X326" s="308"/>
      <c r="Y326" s="309"/>
      <c r="Z326" s="307"/>
      <c r="AA326" s="308"/>
      <c r="AB326" s="309"/>
      <c r="AC326" s="307"/>
      <c r="AD326" s="308"/>
      <c r="AE326" s="307"/>
      <c r="AF326" s="310"/>
      <c r="AG326" s="311"/>
      <c r="AH326" s="312"/>
      <c r="AI326" s="311"/>
      <c r="AJ326" s="313"/>
      <c r="AK326" s="313"/>
      <c r="AL326" s="313"/>
      <c r="AM326" s="314"/>
      <c r="AN326" s="315"/>
      <c r="AO326" s="316"/>
      <c r="AP326" s="317"/>
      <c r="AQ326" s="318"/>
      <c r="AR326" s="319"/>
      <c r="AS326" s="319"/>
      <c r="AT326" s="319"/>
      <c r="AU326" s="320"/>
      <c r="AV326" s="270"/>
    </row>
    <row r="327" spans="1:48" ht="13.5" customHeight="1" thickTop="1" thickBot="1" x14ac:dyDescent="0.25">
      <c r="A327" s="147">
        <v>323</v>
      </c>
      <c r="B327" s="292" t="s">
        <v>2000</v>
      </c>
      <c r="C327" s="293">
        <v>43126</v>
      </c>
      <c r="D327" s="293" t="s">
        <v>4661</v>
      </c>
      <c r="E327" s="294" t="s">
        <v>4662</v>
      </c>
      <c r="F327" s="295" t="s">
        <v>66</v>
      </c>
      <c r="G327" s="296" t="s">
        <v>75</v>
      </c>
      <c r="H327" s="297" t="s">
        <v>1989</v>
      </c>
      <c r="I327" s="299">
        <v>22000000</v>
      </c>
      <c r="J327" s="299">
        <v>22000000</v>
      </c>
      <c r="K327" s="300" t="s">
        <v>1990</v>
      </c>
      <c r="L327" s="292" t="s">
        <v>3350</v>
      </c>
      <c r="M327" s="302">
        <v>43126</v>
      </c>
      <c r="N327" s="302">
        <v>43245</v>
      </c>
      <c r="O327" s="302">
        <v>43245</v>
      </c>
      <c r="P327" s="301">
        <f>O327-M327</f>
        <v>119</v>
      </c>
      <c r="Q327" s="303">
        <f t="shared" si="11"/>
        <v>3.9666666666666668</v>
      </c>
      <c r="R327" s="305" t="s">
        <v>4663</v>
      </c>
      <c r="S327" s="306"/>
      <c r="T327" s="307"/>
      <c r="U327" s="308"/>
      <c r="V327" s="309"/>
      <c r="W327" s="307"/>
      <c r="X327" s="308"/>
      <c r="Y327" s="309"/>
      <c r="Z327" s="307"/>
      <c r="AA327" s="308"/>
      <c r="AB327" s="309"/>
      <c r="AC327" s="307"/>
      <c r="AD327" s="308"/>
      <c r="AE327" s="307"/>
      <c r="AF327" s="310"/>
      <c r="AG327" s="311"/>
      <c r="AH327" s="312"/>
      <c r="AI327" s="311"/>
      <c r="AJ327" s="313"/>
      <c r="AK327" s="313"/>
      <c r="AL327" s="313"/>
      <c r="AM327" s="314"/>
      <c r="AN327" s="315"/>
      <c r="AO327" s="316"/>
      <c r="AP327" s="317"/>
      <c r="AQ327" s="318"/>
      <c r="AR327" s="319"/>
      <c r="AS327" s="319"/>
      <c r="AT327" s="319"/>
      <c r="AU327" s="320"/>
      <c r="AV327" s="270"/>
    </row>
    <row r="328" spans="1:48" ht="13.5" customHeight="1" thickTop="1" thickBot="1" x14ac:dyDescent="0.25">
      <c r="A328" s="147">
        <v>324</v>
      </c>
      <c r="B328" s="292" t="s">
        <v>146</v>
      </c>
      <c r="C328" s="293">
        <v>43126</v>
      </c>
      <c r="D328" s="293" t="s">
        <v>4664</v>
      </c>
      <c r="E328" s="294" t="s">
        <v>4665</v>
      </c>
      <c r="F328" s="295" t="s">
        <v>66</v>
      </c>
      <c r="G328" s="296" t="s">
        <v>75</v>
      </c>
      <c r="H328" s="297" t="s">
        <v>1989</v>
      </c>
      <c r="I328" s="299" t="s">
        <v>4666</v>
      </c>
      <c r="J328" s="299" t="s">
        <v>4666</v>
      </c>
      <c r="K328" s="300" t="s">
        <v>1990</v>
      </c>
      <c r="L328" s="292" t="s">
        <v>4667</v>
      </c>
      <c r="M328" s="302" t="s">
        <v>4435</v>
      </c>
      <c r="N328" s="302" t="s">
        <v>4493</v>
      </c>
      <c r="O328" s="302">
        <v>43245</v>
      </c>
      <c r="P328" s="301">
        <v>120</v>
      </c>
      <c r="Q328" s="303">
        <f t="shared" si="11"/>
        <v>4</v>
      </c>
      <c r="R328" s="305" t="s">
        <v>4668</v>
      </c>
      <c r="S328" s="306"/>
      <c r="T328" s="307"/>
      <c r="U328" s="308"/>
      <c r="V328" s="309"/>
      <c r="W328" s="307"/>
      <c r="X328" s="308"/>
      <c r="Y328" s="309"/>
      <c r="Z328" s="307"/>
      <c r="AA328" s="308"/>
      <c r="AB328" s="309"/>
      <c r="AC328" s="307"/>
      <c r="AD328" s="308"/>
      <c r="AE328" s="307"/>
      <c r="AF328" s="310"/>
      <c r="AG328" s="311"/>
      <c r="AH328" s="312"/>
      <c r="AI328" s="311"/>
      <c r="AJ328" s="313"/>
      <c r="AK328" s="313"/>
      <c r="AL328" s="313"/>
      <c r="AM328" s="314"/>
      <c r="AN328" s="315"/>
      <c r="AO328" s="316"/>
      <c r="AP328" s="317"/>
      <c r="AQ328" s="318"/>
      <c r="AR328" s="319"/>
      <c r="AS328" s="319"/>
      <c r="AT328" s="319"/>
      <c r="AU328" s="320"/>
      <c r="AV328" s="270"/>
    </row>
    <row r="329" spans="1:48" ht="13.5" customHeight="1" thickTop="1" thickBot="1" x14ac:dyDescent="0.25">
      <c r="A329" s="147">
        <v>325</v>
      </c>
      <c r="B329" s="292" t="s">
        <v>4521</v>
      </c>
      <c r="C329" s="293">
        <v>43126</v>
      </c>
      <c r="D329" s="293" t="s">
        <v>4669</v>
      </c>
      <c r="E329" s="294" t="s">
        <v>4670</v>
      </c>
      <c r="F329" s="295" t="s">
        <v>66</v>
      </c>
      <c r="G329" s="296" t="s">
        <v>3486</v>
      </c>
      <c r="H329" s="297" t="s">
        <v>1989</v>
      </c>
      <c r="I329" s="299">
        <v>20000000</v>
      </c>
      <c r="J329" s="299">
        <v>20000000</v>
      </c>
      <c r="K329" s="300" t="s">
        <v>1990</v>
      </c>
      <c r="L329" s="292" t="s">
        <v>4671</v>
      </c>
      <c r="M329" s="302" t="s">
        <v>4435</v>
      </c>
      <c r="N329" s="302" t="s">
        <v>4528</v>
      </c>
      <c r="O329" s="302">
        <v>43276</v>
      </c>
      <c r="P329" s="301">
        <v>150</v>
      </c>
      <c r="Q329" s="303">
        <v>5</v>
      </c>
      <c r="R329" s="305" t="s">
        <v>4672</v>
      </c>
      <c r="S329" s="306"/>
      <c r="T329" s="307"/>
      <c r="U329" s="308"/>
      <c r="V329" s="309"/>
      <c r="W329" s="307"/>
      <c r="X329" s="308"/>
      <c r="Y329" s="309"/>
      <c r="Z329" s="307"/>
      <c r="AA329" s="308"/>
      <c r="AB329" s="309"/>
      <c r="AC329" s="307"/>
      <c r="AD329" s="308"/>
      <c r="AE329" s="307"/>
      <c r="AF329" s="310"/>
      <c r="AG329" s="311"/>
      <c r="AH329" s="312"/>
      <c r="AI329" s="311"/>
      <c r="AJ329" s="313"/>
      <c r="AK329" s="313"/>
      <c r="AL329" s="313"/>
      <c r="AM329" s="314"/>
      <c r="AN329" s="315"/>
      <c r="AO329" s="316"/>
      <c r="AP329" s="317"/>
      <c r="AQ329" s="318"/>
      <c r="AR329" s="319"/>
      <c r="AS329" s="319"/>
      <c r="AT329" s="319"/>
      <c r="AU329" s="320"/>
      <c r="AV329" s="270"/>
    </row>
    <row r="330" spans="1:48" ht="13.5" customHeight="1" thickTop="1" thickBot="1" x14ac:dyDescent="0.25">
      <c r="A330" s="147">
        <v>326</v>
      </c>
      <c r="B330" s="292" t="s">
        <v>53</v>
      </c>
      <c r="C330" s="293">
        <v>43126</v>
      </c>
      <c r="D330" s="293" t="s">
        <v>4673</v>
      </c>
      <c r="E330" s="294" t="s">
        <v>4674</v>
      </c>
      <c r="F330" s="295" t="s">
        <v>66</v>
      </c>
      <c r="G330" s="296" t="s">
        <v>75</v>
      </c>
      <c r="H330" s="297" t="s">
        <v>1989</v>
      </c>
      <c r="I330" s="299">
        <v>300000000</v>
      </c>
      <c r="J330" s="299">
        <f>+I330+AF330+AJ330+AL330</f>
        <v>400000000</v>
      </c>
      <c r="K330" s="300" t="s">
        <v>1993</v>
      </c>
      <c r="L330" s="292" t="s">
        <v>4675</v>
      </c>
      <c r="M330" s="302" t="s">
        <v>4435</v>
      </c>
      <c r="N330" s="302">
        <v>43276</v>
      </c>
      <c r="O330" s="302">
        <v>43395</v>
      </c>
      <c r="P330" s="301">
        <v>150</v>
      </c>
      <c r="Q330" s="303">
        <f t="shared" si="11"/>
        <v>5</v>
      </c>
      <c r="R330" s="305" t="s">
        <v>4676</v>
      </c>
      <c r="S330" s="306">
        <v>75</v>
      </c>
      <c r="T330" s="307">
        <v>43294</v>
      </c>
      <c r="U330" s="308">
        <v>43371</v>
      </c>
      <c r="V330" s="309">
        <v>22</v>
      </c>
      <c r="W330" s="307">
        <v>43371</v>
      </c>
      <c r="X330" s="308">
        <v>43395</v>
      </c>
      <c r="Y330" s="309"/>
      <c r="Z330" s="307"/>
      <c r="AA330" s="308"/>
      <c r="AB330" s="309"/>
      <c r="AC330" s="307"/>
      <c r="AD330" s="308"/>
      <c r="AE330" s="307">
        <v>43294</v>
      </c>
      <c r="AF330" s="310">
        <v>100000000</v>
      </c>
      <c r="AG330" s="311"/>
      <c r="AH330" s="312"/>
      <c r="AI330" s="311"/>
      <c r="AJ330" s="313"/>
      <c r="AK330" s="313"/>
      <c r="AL330" s="313"/>
      <c r="AM330" s="314"/>
      <c r="AN330" s="315"/>
      <c r="AO330" s="316"/>
      <c r="AP330" s="317"/>
      <c r="AQ330" s="318"/>
      <c r="AR330" s="319"/>
      <c r="AS330" s="319"/>
      <c r="AT330" s="319"/>
      <c r="AU330" s="320"/>
      <c r="AV330" s="270"/>
    </row>
    <row r="331" spans="1:48" ht="13.5" customHeight="1" thickTop="1" thickBot="1" x14ac:dyDescent="0.25">
      <c r="A331" s="147">
        <v>327</v>
      </c>
      <c r="B331" s="292" t="s">
        <v>3345</v>
      </c>
      <c r="C331" s="293">
        <v>43126</v>
      </c>
      <c r="D331" s="293" t="s">
        <v>4677</v>
      </c>
      <c r="E331" s="294" t="s">
        <v>4678</v>
      </c>
      <c r="F331" s="295" t="s">
        <v>66</v>
      </c>
      <c r="G331" s="296" t="s">
        <v>75</v>
      </c>
      <c r="H331" s="297" t="s">
        <v>1989</v>
      </c>
      <c r="I331" s="299">
        <v>25780986</v>
      </c>
      <c r="J331" s="299">
        <v>25780986</v>
      </c>
      <c r="K331" s="300" t="s">
        <v>1990</v>
      </c>
      <c r="L331" s="292" t="s">
        <v>4679</v>
      </c>
      <c r="M331" s="302" t="s">
        <v>4435</v>
      </c>
      <c r="N331" s="302">
        <v>43164</v>
      </c>
      <c r="O331" s="302">
        <f>X331</f>
        <v>43246</v>
      </c>
      <c r="P331" s="301">
        <v>120</v>
      </c>
      <c r="Q331" s="303">
        <v>4</v>
      </c>
      <c r="R331" s="305" t="s">
        <v>4680</v>
      </c>
      <c r="S331" s="306">
        <v>12</v>
      </c>
      <c r="T331" s="307">
        <v>43223</v>
      </c>
      <c r="U331" s="308">
        <v>43235</v>
      </c>
      <c r="V331" s="309">
        <v>40</v>
      </c>
      <c r="W331" s="307">
        <v>43235</v>
      </c>
      <c r="X331" s="308">
        <v>43246</v>
      </c>
      <c r="AB331" s="309"/>
      <c r="AC331" s="307"/>
      <c r="AD331" s="308"/>
      <c r="AE331" s="307">
        <v>43235</v>
      </c>
      <c r="AF331" s="310">
        <v>11718630</v>
      </c>
      <c r="AG331" s="311"/>
      <c r="AH331" s="312"/>
      <c r="AI331" s="311"/>
      <c r="AJ331" s="313"/>
      <c r="AK331" s="313"/>
      <c r="AL331" s="313"/>
      <c r="AM331" s="314"/>
      <c r="AN331" s="315"/>
      <c r="AO331" s="316"/>
      <c r="AP331" s="317"/>
      <c r="AQ331" s="318"/>
      <c r="AR331" s="319"/>
      <c r="AS331" s="319"/>
      <c r="AT331" s="319"/>
      <c r="AU331" s="320"/>
      <c r="AV331" s="270"/>
    </row>
    <row r="332" spans="1:48" ht="13.5" customHeight="1" thickTop="1" thickBot="1" x14ac:dyDescent="0.25">
      <c r="A332" s="147">
        <v>328</v>
      </c>
      <c r="B332" s="292" t="s">
        <v>2160</v>
      </c>
      <c r="C332" s="293">
        <v>43126</v>
      </c>
      <c r="D332" s="293" t="s">
        <v>4681</v>
      </c>
      <c r="E332" s="294" t="s">
        <v>4682</v>
      </c>
      <c r="F332" s="295" t="s">
        <v>66</v>
      </c>
      <c r="G332" s="296" t="s">
        <v>75</v>
      </c>
      <c r="H332" s="297" t="s">
        <v>1989</v>
      </c>
      <c r="I332" s="299">
        <v>16000000</v>
      </c>
      <c r="J332" s="299">
        <v>16000000</v>
      </c>
      <c r="K332" s="300" t="s">
        <v>1990</v>
      </c>
      <c r="L332" s="292" t="s">
        <v>4683</v>
      </c>
      <c r="M332" s="302">
        <v>43126</v>
      </c>
      <c r="N332" s="302">
        <v>43276</v>
      </c>
      <c r="O332" s="302">
        <v>43276</v>
      </c>
      <c r="P332" s="301">
        <f>O332-M332</f>
        <v>150</v>
      </c>
      <c r="Q332" s="303">
        <f>+P332/30</f>
        <v>5</v>
      </c>
      <c r="R332" s="305" t="s">
        <v>4684</v>
      </c>
      <c r="S332" s="306"/>
      <c r="T332" s="307"/>
      <c r="U332" s="308"/>
      <c r="V332" s="309"/>
      <c r="W332" s="307"/>
      <c r="X332" s="308"/>
      <c r="Y332" s="309"/>
      <c r="Z332" s="307"/>
      <c r="AA332" s="308"/>
      <c r="AB332" s="309"/>
      <c r="AC332" s="307"/>
      <c r="AD332" s="308"/>
      <c r="AE332" s="307"/>
      <c r="AF332" s="310"/>
      <c r="AG332" s="311"/>
      <c r="AH332" s="312"/>
      <c r="AI332" s="311"/>
      <c r="AJ332" s="313"/>
      <c r="AK332" s="313"/>
      <c r="AL332" s="313"/>
      <c r="AM332" s="314"/>
      <c r="AN332" s="315"/>
      <c r="AO332" s="316"/>
      <c r="AP332" s="317"/>
      <c r="AQ332" s="318"/>
      <c r="AR332" s="319"/>
      <c r="AS332" s="319"/>
      <c r="AT332" s="319"/>
      <c r="AU332" s="320"/>
      <c r="AV332" s="270"/>
    </row>
    <row r="333" spans="1:48" ht="13.5" customHeight="1" thickTop="1" thickBot="1" x14ac:dyDescent="0.25">
      <c r="A333" s="147">
        <v>329</v>
      </c>
      <c r="B333" s="292" t="s">
        <v>597</v>
      </c>
      <c r="C333" s="293">
        <v>43126</v>
      </c>
      <c r="D333" s="293" t="s">
        <v>4685</v>
      </c>
      <c r="E333" s="294" t="s">
        <v>4686</v>
      </c>
      <c r="F333" s="295" t="s">
        <v>66</v>
      </c>
      <c r="G333" s="296" t="s">
        <v>75</v>
      </c>
      <c r="H333" s="297" t="s">
        <v>1989</v>
      </c>
      <c r="I333" s="299">
        <v>16000000</v>
      </c>
      <c r="J333" s="299">
        <v>16000000</v>
      </c>
      <c r="K333" s="300" t="s">
        <v>1990</v>
      </c>
      <c r="L333" s="292" t="s">
        <v>4687</v>
      </c>
      <c r="M333" s="302" t="s">
        <v>4435</v>
      </c>
      <c r="N333" s="302" t="s">
        <v>4493</v>
      </c>
      <c r="O333" s="302">
        <v>43245</v>
      </c>
      <c r="P333" s="301">
        <v>120</v>
      </c>
      <c r="Q333" s="303">
        <f t="shared" si="11"/>
        <v>4</v>
      </c>
      <c r="R333" s="305" t="s">
        <v>4688</v>
      </c>
      <c r="S333" s="306"/>
      <c r="T333" s="307"/>
      <c r="U333" s="308"/>
      <c r="V333" s="309"/>
      <c r="W333" s="307"/>
      <c r="X333" s="308"/>
      <c r="Y333" s="309"/>
      <c r="Z333" s="307"/>
      <c r="AA333" s="308"/>
      <c r="AB333" s="309"/>
      <c r="AC333" s="307"/>
      <c r="AD333" s="308"/>
      <c r="AE333" s="307"/>
      <c r="AF333" s="310"/>
      <c r="AG333" s="311"/>
      <c r="AH333" s="312"/>
      <c r="AI333" s="311"/>
      <c r="AJ333" s="313"/>
      <c r="AK333" s="313"/>
      <c r="AL333" s="313"/>
      <c r="AM333" s="314"/>
      <c r="AN333" s="315"/>
      <c r="AO333" s="316"/>
      <c r="AP333" s="317"/>
      <c r="AQ333" s="318"/>
      <c r="AR333" s="319"/>
      <c r="AS333" s="319"/>
      <c r="AT333" s="319"/>
      <c r="AU333" s="320"/>
      <c r="AV333" s="270"/>
    </row>
    <row r="334" spans="1:48" ht="13.5" customHeight="1" thickTop="1" thickBot="1" x14ac:dyDescent="0.25">
      <c r="A334" s="147">
        <v>330</v>
      </c>
      <c r="B334" s="292" t="s">
        <v>3899</v>
      </c>
      <c r="C334" s="293">
        <v>43126</v>
      </c>
      <c r="D334" s="293" t="s">
        <v>4689</v>
      </c>
      <c r="E334" s="294" t="s">
        <v>4690</v>
      </c>
      <c r="F334" s="295" t="s">
        <v>66</v>
      </c>
      <c r="G334" s="296" t="s">
        <v>3486</v>
      </c>
      <c r="H334" s="297" t="s">
        <v>1989</v>
      </c>
      <c r="I334" s="299">
        <v>10500000</v>
      </c>
      <c r="J334" s="299">
        <v>10500000</v>
      </c>
      <c r="K334" s="300" t="s">
        <v>1990</v>
      </c>
      <c r="L334" s="292" t="s">
        <v>754</v>
      </c>
      <c r="M334" s="302">
        <v>43126</v>
      </c>
      <c r="N334" s="302">
        <v>43215</v>
      </c>
      <c r="O334" s="302">
        <v>43215</v>
      </c>
      <c r="P334" s="301">
        <f>O334-M334</f>
        <v>89</v>
      </c>
      <c r="Q334" s="303">
        <f t="shared" si="11"/>
        <v>2.9666666666666668</v>
      </c>
      <c r="R334" s="305" t="s">
        <v>4691</v>
      </c>
      <c r="S334" s="306"/>
      <c r="T334" s="307"/>
      <c r="U334" s="308"/>
      <c r="V334" s="309"/>
      <c r="W334" s="307"/>
      <c r="X334" s="308"/>
      <c r="Y334" s="309"/>
      <c r="Z334" s="307"/>
      <c r="AA334" s="308"/>
      <c r="AB334" s="309"/>
      <c r="AC334" s="307"/>
      <c r="AD334" s="308"/>
      <c r="AE334" s="307"/>
      <c r="AF334" s="310"/>
      <c r="AG334" s="311"/>
      <c r="AH334" s="312"/>
      <c r="AI334" s="311"/>
      <c r="AJ334" s="313"/>
      <c r="AK334" s="313"/>
      <c r="AL334" s="313"/>
      <c r="AM334" s="314"/>
      <c r="AN334" s="315"/>
      <c r="AO334" s="316"/>
      <c r="AP334" s="317"/>
      <c r="AQ334" s="318"/>
      <c r="AR334" s="319"/>
      <c r="AS334" s="319"/>
      <c r="AT334" s="319"/>
      <c r="AU334" s="320"/>
      <c r="AV334" s="270"/>
    </row>
    <row r="335" spans="1:48" ht="13.5" customHeight="1" thickTop="1" thickBot="1" x14ac:dyDescent="0.25">
      <c r="A335" s="147">
        <v>331</v>
      </c>
      <c r="B335" s="292" t="s">
        <v>597</v>
      </c>
      <c r="C335" s="293">
        <v>43126</v>
      </c>
      <c r="D335" s="293" t="s">
        <v>4692</v>
      </c>
      <c r="E335" s="294" t="s">
        <v>4693</v>
      </c>
      <c r="F335" s="295" t="s">
        <v>66</v>
      </c>
      <c r="G335" s="296" t="s">
        <v>3486</v>
      </c>
      <c r="H335" s="297" t="s">
        <v>1989</v>
      </c>
      <c r="I335" s="299">
        <v>9900000</v>
      </c>
      <c r="J335" s="299">
        <v>9900000</v>
      </c>
      <c r="K335" s="300" t="s">
        <v>1990</v>
      </c>
      <c r="L335" s="292" t="s">
        <v>4694</v>
      </c>
      <c r="M335" s="302" t="s">
        <v>4435</v>
      </c>
      <c r="N335" s="302" t="s">
        <v>4440</v>
      </c>
      <c r="O335" s="302">
        <f>U335</f>
        <v>43235</v>
      </c>
      <c r="P335" s="301">
        <v>90</v>
      </c>
      <c r="Q335" s="303">
        <f t="shared" si="11"/>
        <v>3</v>
      </c>
      <c r="R335" s="305" t="s">
        <v>4695</v>
      </c>
      <c r="S335" s="306">
        <v>15</v>
      </c>
      <c r="T335" s="307">
        <v>43217</v>
      </c>
      <c r="U335" s="308">
        <v>43235</v>
      </c>
      <c r="V335" s="309"/>
      <c r="W335" s="307"/>
      <c r="X335" s="308"/>
      <c r="Y335" s="309"/>
      <c r="Z335" s="307"/>
      <c r="AA335" s="308"/>
      <c r="AB335" s="309"/>
      <c r="AC335" s="307"/>
      <c r="AD335" s="308"/>
      <c r="AE335" s="307"/>
      <c r="AF335" s="310"/>
      <c r="AG335" s="311"/>
      <c r="AH335" s="312"/>
      <c r="AI335" s="311"/>
      <c r="AJ335" s="313"/>
      <c r="AK335" s="313"/>
      <c r="AL335" s="313"/>
      <c r="AM335" s="314"/>
      <c r="AN335" s="315"/>
      <c r="AO335" s="316"/>
      <c r="AP335" s="317"/>
      <c r="AQ335" s="318"/>
      <c r="AR335" s="319"/>
      <c r="AS335" s="319"/>
      <c r="AT335" s="319"/>
      <c r="AU335" s="320"/>
      <c r="AV335" s="270"/>
    </row>
    <row r="336" spans="1:48" ht="13.5" customHeight="1" thickTop="1" thickBot="1" x14ac:dyDescent="0.25">
      <c r="A336" s="147">
        <v>332</v>
      </c>
      <c r="B336" s="292" t="s">
        <v>2160</v>
      </c>
      <c r="C336" s="293">
        <v>43126</v>
      </c>
      <c r="D336" s="293" t="s">
        <v>4696</v>
      </c>
      <c r="E336" s="294" t="s">
        <v>4697</v>
      </c>
      <c r="F336" s="295" t="s">
        <v>66</v>
      </c>
      <c r="G336" s="296" t="s">
        <v>3486</v>
      </c>
      <c r="H336" s="297" t="s">
        <v>1989</v>
      </c>
      <c r="I336" s="299" t="s">
        <v>4698</v>
      </c>
      <c r="J336" s="299" t="s">
        <v>4698</v>
      </c>
      <c r="K336" s="300" t="s">
        <v>1990</v>
      </c>
      <c r="L336" s="292" t="s">
        <v>304</v>
      </c>
      <c r="M336" s="302">
        <v>43126</v>
      </c>
      <c r="N336" s="302">
        <v>43276</v>
      </c>
      <c r="O336" s="302">
        <v>43276</v>
      </c>
      <c r="P336" s="301">
        <f>O336-M336</f>
        <v>150</v>
      </c>
      <c r="Q336" s="303">
        <f t="shared" si="11"/>
        <v>5</v>
      </c>
      <c r="R336" s="305" t="s">
        <v>4699</v>
      </c>
      <c r="S336" s="306"/>
      <c r="T336" s="307"/>
      <c r="U336" s="308"/>
      <c r="V336" s="309"/>
      <c r="W336" s="307"/>
      <c r="X336" s="308"/>
      <c r="Y336" s="309"/>
      <c r="Z336" s="307"/>
      <c r="AA336" s="308"/>
      <c r="AB336" s="309"/>
      <c r="AC336" s="307"/>
      <c r="AD336" s="308"/>
      <c r="AE336" s="307"/>
      <c r="AF336" s="310"/>
      <c r="AG336" s="311"/>
      <c r="AH336" s="312"/>
      <c r="AI336" s="311"/>
      <c r="AJ336" s="313"/>
      <c r="AK336" s="313"/>
      <c r="AL336" s="313"/>
      <c r="AM336" s="314"/>
      <c r="AN336" s="315"/>
      <c r="AO336" s="316"/>
      <c r="AP336" s="317"/>
      <c r="AQ336" s="318"/>
      <c r="AR336" s="319"/>
      <c r="AS336" s="319"/>
      <c r="AT336" s="319"/>
      <c r="AU336" s="320"/>
      <c r="AV336" s="270"/>
    </row>
    <row r="337" spans="1:48" ht="13.5" customHeight="1" thickTop="1" thickBot="1" x14ac:dyDescent="0.25">
      <c r="A337" s="147">
        <v>333</v>
      </c>
      <c r="B337" s="292" t="s">
        <v>146</v>
      </c>
      <c r="C337" s="293">
        <v>43126</v>
      </c>
      <c r="D337" s="293" t="s">
        <v>4700</v>
      </c>
      <c r="E337" s="294" t="s">
        <v>4701</v>
      </c>
      <c r="F337" s="295" t="s">
        <v>66</v>
      </c>
      <c r="G337" s="296" t="s">
        <v>75</v>
      </c>
      <c r="H337" s="297" t="s">
        <v>1989</v>
      </c>
      <c r="I337" s="299" t="s">
        <v>4702</v>
      </c>
      <c r="J337" s="299" t="s">
        <v>4702</v>
      </c>
      <c r="K337" s="300" t="s">
        <v>1990</v>
      </c>
      <c r="L337" s="292" t="s">
        <v>308</v>
      </c>
      <c r="M337" s="302" t="s">
        <v>4435</v>
      </c>
      <c r="N337" s="302" t="s">
        <v>4545</v>
      </c>
      <c r="O337" s="302">
        <v>43306</v>
      </c>
      <c r="P337" s="301">
        <v>180</v>
      </c>
      <c r="Q337" s="303">
        <f t="shared" si="11"/>
        <v>6</v>
      </c>
      <c r="R337" s="305" t="s">
        <v>4703</v>
      </c>
      <c r="S337" s="306"/>
      <c r="T337" s="307"/>
      <c r="U337" s="308"/>
      <c r="V337" s="309"/>
      <c r="W337" s="307"/>
      <c r="X337" s="308"/>
      <c r="Y337" s="309"/>
      <c r="Z337" s="307"/>
      <c r="AA337" s="308"/>
      <c r="AB337" s="309"/>
      <c r="AC337" s="307"/>
      <c r="AD337" s="308"/>
      <c r="AE337" s="307"/>
      <c r="AF337" s="310"/>
      <c r="AG337" s="311"/>
      <c r="AH337" s="312"/>
      <c r="AI337" s="311"/>
      <c r="AJ337" s="313"/>
      <c r="AK337" s="313"/>
      <c r="AL337" s="313"/>
      <c r="AM337" s="314"/>
      <c r="AN337" s="315"/>
      <c r="AO337" s="316"/>
      <c r="AP337" s="317"/>
      <c r="AQ337" s="318"/>
      <c r="AR337" s="319"/>
      <c r="AS337" s="319"/>
      <c r="AT337" s="319"/>
      <c r="AU337" s="320"/>
      <c r="AV337" s="270"/>
    </row>
    <row r="338" spans="1:48" ht="13.5" customHeight="1" thickTop="1" thickBot="1" x14ac:dyDescent="0.25">
      <c r="A338" s="147">
        <v>334</v>
      </c>
      <c r="B338" s="292" t="s">
        <v>597</v>
      </c>
      <c r="C338" s="293">
        <v>43126</v>
      </c>
      <c r="D338" s="293" t="s">
        <v>4704</v>
      </c>
      <c r="E338" s="294" t="s">
        <v>4653</v>
      </c>
      <c r="F338" s="295" t="s">
        <v>66</v>
      </c>
      <c r="G338" s="296" t="s">
        <v>3486</v>
      </c>
      <c r="H338" s="297" t="s">
        <v>1989</v>
      </c>
      <c r="I338" s="299" t="s">
        <v>4705</v>
      </c>
      <c r="J338" s="299" t="s">
        <v>4705</v>
      </c>
      <c r="K338" s="300" t="s">
        <v>1990</v>
      </c>
      <c r="L338" s="292" t="s">
        <v>4706</v>
      </c>
      <c r="M338" s="302">
        <v>43126</v>
      </c>
      <c r="N338" s="302">
        <v>43215</v>
      </c>
      <c r="O338" s="302">
        <v>43215</v>
      </c>
      <c r="P338" s="301">
        <f>O338-M338</f>
        <v>89</v>
      </c>
      <c r="Q338" s="303">
        <v>3</v>
      </c>
      <c r="R338" s="305" t="s">
        <v>4707</v>
      </c>
      <c r="S338" s="306"/>
      <c r="T338" s="307"/>
      <c r="U338" s="308"/>
      <c r="V338" s="309"/>
      <c r="W338" s="307"/>
      <c r="X338" s="308"/>
      <c r="Y338" s="309"/>
      <c r="Z338" s="307"/>
      <c r="AA338" s="308"/>
      <c r="AB338" s="309"/>
      <c r="AC338" s="307"/>
      <c r="AD338" s="308"/>
      <c r="AE338" s="307"/>
      <c r="AF338" s="310"/>
      <c r="AG338" s="311"/>
      <c r="AH338" s="312"/>
      <c r="AI338" s="311"/>
      <c r="AJ338" s="313"/>
      <c r="AK338" s="313"/>
      <c r="AL338" s="313"/>
      <c r="AM338" s="314"/>
      <c r="AN338" s="315"/>
      <c r="AO338" s="316"/>
      <c r="AP338" s="317"/>
      <c r="AQ338" s="318"/>
      <c r="AR338" s="319"/>
      <c r="AS338" s="319"/>
      <c r="AT338" s="319"/>
      <c r="AU338" s="320"/>
      <c r="AV338" s="270"/>
    </row>
    <row r="339" spans="1:48" ht="13.5" customHeight="1" thickTop="1" thickBot="1" x14ac:dyDescent="0.25">
      <c r="A339" s="147">
        <v>335</v>
      </c>
      <c r="B339" s="292" t="s">
        <v>2000</v>
      </c>
      <c r="C339" s="293">
        <v>43126</v>
      </c>
      <c r="D339" s="293" t="s">
        <v>4708</v>
      </c>
      <c r="E339" s="294" t="s">
        <v>4709</v>
      </c>
      <c r="F339" s="295" t="s">
        <v>66</v>
      </c>
      <c r="G339" s="296" t="s">
        <v>75</v>
      </c>
      <c r="H339" s="297" t="s">
        <v>1989</v>
      </c>
      <c r="I339" s="299">
        <v>10500000</v>
      </c>
      <c r="J339" s="299">
        <v>10500000</v>
      </c>
      <c r="K339" s="300" t="s">
        <v>1990</v>
      </c>
      <c r="L339" s="292" t="s">
        <v>4710</v>
      </c>
      <c r="M339" s="302" t="s">
        <v>4435</v>
      </c>
      <c r="N339" s="302" t="s">
        <v>4440</v>
      </c>
      <c r="O339" s="302">
        <v>43215</v>
      </c>
      <c r="P339" s="301">
        <v>90</v>
      </c>
      <c r="Q339" s="303">
        <v>3</v>
      </c>
      <c r="R339" s="305" t="s">
        <v>4711</v>
      </c>
      <c r="S339" s="306"/>
      <c r="T339" s="307"/>
      <c r="U339" s="308"/>
      <c r="V339" s="309"/>
      <c r="W339" s="307"/>
      <c r="X339" s="308"/>
      <c r="Y339" s="309"/>
      <c r="Z339" s="307"/>
      <c r="AA339" s="308"/>
      <c r="AB339" s="309"/>
      <c r="AC339" s="307"/>
      <c r="AD339" s="308"/>
      <c r="AE339" s="307"/>
      <c r="AF339" s="310"/>
      <c r="AG339" s="311"/>
      <c r="AH339" s="312"/>
      <c r="AI339" s="311"/>
      <c r="AJ339" s="313"/>
      <c r="AK339" s="313"/>
      <c r="AL339" s="313"/>
      <c r="AM339" s="314"/>
      <c r="AN339" s="315"/>
      <c r="AO339" s="316"/>
      <c r="AP339" s="317"/>
      <c r="AQ339" s="318"/>
      <c r="AR339" s="319"/>
      <c r="AS339" s="319"/>
      <c r="AT339" s="319"/>
      <c r="AU339" s="320"/>
      <c r="AV339" s="270"/>
    </row>
    <row r="340" spans="1:48" ht="13.5" customHeight="1" thickTop="1" thickBot="1" x14ac:dyDescent="0.25">
      <c r="A340" s="147">
        <v>336</v>
      </c>
      <c r="B340" s="292" t="s">
        <v>597</v>
      </c>
      <c r="C340" s="293">
        <v>43126</v>
      </c>
      <c r="D340" s="293" t="s">
        <v>4712</v>
      </c>
      <c r="E340" s="294" t="s">
        <v>4713</v>
      </c>
      <c r="F340" s="295" t="s">
        <v>66</v>
      </c>
      <c r="G340" s="296" t="s">
        <v>75</v>
      </c>
      <c r="H340" s="297" t="s">
        <v>1989</v>
      </c>
      <c r="I340" s="299">
        <v>25000000</v>
      </c>
      <c r="J340" s="299">
        <v>25000000</v>
      </c>
      <c r="K340" s="300" t="s">
        <v>1990</v>
      </c>
      <c r="L340" s="292" t="s">
        <v>4714</v>
      </c>
      <c r="M340" s="302">
        <v>43126</v>
      </c>
      <c r="N340" s="302">
        <v>43277</v>
      </c>
      <c r="O340" s="302">
        <v>43277</v>
      </c>
      <c r="P340" s="301">
        <f>O340-M340</f>
        <v>151</v>
      </c>
      <c r="Q340" s="303">
        <f t="shared" si="11"/>
        <v>5.0333333333333332</v>
      </c>
      <c r="R340" s="305" t="s">
        <v>4715</v>
      </c>
      <c r="S340" s="306"/>
      <c r="T340" s="307"/>
      <c r="U340" s="308"/>
      <c r="V340" s="309"/>
      <c r="W340" s="307"/>
      <c r="X340" s="308"/>
      <c r="Y340" s="309"/>
      <c r="Z340" s="307"/>
      <c r="AA340" s="308"/>
      <c r="AB340" s="309"/>
      <c r="AC340" s="307"/>
      <c r="AD340" s="308"/>
      <c r="AE340" s="307"/>
      <c r="AF340" s="310"/>
      <c r="AG340" s="311"/>
      <c r="AH340" s="312"/>
      <c r="AI340" s="311"/>
      <c r="AJ340" s="313"/>
      <c r="AK340" s="313"/>
      <c r="AL340" s="313"/>
      <c r="AM340" s="314"/>
      <c r="AN340" s="315"/>
      <c r="AO340" s="316"/>
      <c r="AP340" s="317"/>
      <c r="AQ340" s="318"/>
      <c r="AR340" s="319"/>
      <c r="AS340" s="319"/>
      <c r="AT340" s="319"/>
      <c r="AU340" s="320"/>
      <c r="AV340" s="270"/>
    </row>
    <row r="341" spans="1:48" ht="13.5" customHeight="1" thickTop="1" thickBot="1" x14ac:dyDescent="0.25">
      <c r="A341" s="147">
        <v>337</v>
      </c>
      <c r="B341" s="292" t="s">
        <v>2139</v>
      </c>
      <c r="C341" s="293">
        <v>43126</v>
      </c>
      <c r="D341" s="293" t="s">
        <v>4716</v>
      </c>
      <c r="E341" s="294" t="s">
        <v>4717</v>
      </c>
      <c r="F341" s="295" t="s">
        <v>66</v>
      </c>
      <c r="G341" s="296" t="s">
        <v>75</v>
      </c>
      <c r="H341" s="297" t="s">
        <v>1989</v>
      </c>
      <c r="I341" s="299">
        <v>28000000</v>
      </c>
      <c r="J341" s="299">
        <v>28000000</v>
      </c>
      <c r="K341" s="300" t="s">
        <v>1990</v>
      </c>
      <c r="L341" s="292" t="s">
        <v>4718</v>
      </c>
      <c r="M341" s="302">
        <v>43160</v>
      </c>
      <c r="N341" s="302">
        <v>43281</v>
      </c>
      <c r="O341" s="302">
        <v>43281</v>
      </c>
      <c r="P341" s="301">
        <f>O341-M341</f>
        <v>121</v>
      </c>
      <c r="Q341" s="303">
        <f t="shared" si="11"/>
        <v>4.0333333333333332</v>
      </c>
      <c r="R341" s="305" t="s">
        <v>4719</v>
      </c>
      <c r="S341" s="306"/>
      <c r="T341" s="307"/>
      <c r="U341" s="308"/>
      <c r="V341" s="309"/>
      <c r="W341" s="307"/>
      <c r="X341" s="308"/>
      <c r="Y341" s="309"/>
      <c r="Z341" s="307"/>
      <c r="AA341" s="308"/>
      <c r="AB341" s="309"/>
      <c r="AC341" s="307"/>
      <c r="AD341" s="308"/>
      <c r="AE341" s="307"/>
      <c r="AF341" s="310"/>
      <c r="AG341" s="311"/>
      <c r="AH341" s="312"/>
      <c r="AI341" s="311"/>
      <c r="AJ341" s="313"/>
      <c r="AK341" s="313"/>
      <c r="AL341" s="313"/>
      <c r="AM341" s="314"/>
      <c r="AN341" s="315"/>
      <c r="AO341" s="316"/>
      <c r="AP341" s="317"/>
      <c r="AQ341" s="318"/>
      <c r="AR341" s="319"/>
      <c r="AS341" s="319"/>
      <c r="AT341" s="319"/>
      <c r="AU341" s="320"/>
      <c r="AV341" s="270"/>
    </row>
    <row r="342" spans="1:48" ht="13.5" customHeight="1" thickTop="1" thickBot="1" x14ac:dyDescent="0.25">
      <c r="A342" s="147">
        <v>338</v>
      </c>
      <c r="B342" s="292" t="s">
        <v>1987</v>
      </c>
      <c r="C342" s="293">
        <v>43126</v>
      </c>
      <c r="D342" s="293" t="s">
        <v>4720</v>
      </c>
      <c r="E342" s="294" t="s">
        <v>4721</v>
      </c>
      <c r="F342" s="295" t="s">
        <v>66</v>
      </c>
      <c r="G342" s="296" t="s">
        <v>75</v>
      </c>
      <c r="H342" s="297" t="s">
        <v>1989</v>
      </c>
      <c r="I342" s="299">
        <v>9200000</v>
      </c>
      <c r="J342" s="299">
        <v>9200000</v>
      </c>
      <c r="K342" s="300" t="s">
        <v>1990</v>
      </c>
      <c r="L342" s="292" t="s">
        <v>4722</v>
      </c>
      <c r="M342" s="302" t="s">
        <v>4435</v>
      </c>
      <c r="N342" s="302" t="s">
        <v>4493</v>
      </c>
      <c r="O342" s="302">
        <f>U342</f>
        <v>43257</v>
      </c>
      <c r="P342" s="301">
        <v>120</v>
      </c>
      <c r="Q342" s="303">
        <v>4</v>
      </c>
      <c r="R342" s="305" t="s">
        <v>4723</v>
      </c>
      <c r="S342" s="306">
        <v>12</v>
      </c>
      <c r="T342" s="307">
        <v>43245</v>
      </c>
      <c r="U342" s="308">
        <v>43257</v>
      </c>
      <c r="V342" s="309"/>
      <c r="W342" s="307"/>
      <c r="X342" s="308"/>
      <c r="Y342" s="309"/>
      <c r="Z342" s="307"/>
      <c r="AA342" s="308"/>
      <c r="AB342" s="309"/>
      <c r="AC342" s="307"/>
      <c r="AD342" s="308"/>
      <c r="AE342" s="307"/>
      <c r="AF342" s="310"/>
      <c r="AG342" s="311"/>
      <c r="AH342" s="312"/>
      <c r="AI342" s="311"/>
      <c r="AJ342" s="313"/>
      <c r="AK342" s="313"/>
      <c r="AL342" s="313"/>
      <c r="AM342" s="314"/>
      <c r="AN342" s="315"/>
      <c r="AO342" s="316"/>
      <c r="AP342" s="317"/>
      <c r="AQ342" s="318"/>
      <c r="AR342" s="319"/>
      <c r="AS342" s="319"/>
      <c r="AT342" s="319"/>
      <c r="AU342" s="320"/>
      <c r="AV342" s="270"/>
    </row>
    <row r="343" spans="1:48" ht="13.5" customHeight="1" thickTop="1" thickBot="1" x14ac:dyDescent="0.25">
      <c r="A343" s="147">
        <v>339</v>
      </c>
      <c r="B343" s="292" t="s">
        <v>146</v>
      </c>
      <c r="C343" s="293">
        <v>43126</v>
      </c>
      <c r="D343" s="293" t="s">
        <v>4724</v>
      </c>
      <c r="E343" s="294" t="s">
        <v>4725</v>
      </c>
      <c r="F343" s="295" t="s">
        <v>66</v>
      </c>
      <c r="G343" s="296" t="s">
        <v>75</v>
      </c>
      <c r="H343" s="297" t="s">
        <v>1989</v>
      </c>
      <c r="I343" s="299">
        <v>26500000</v>
      </c>
      <c r="J343" s="299">
        <v>26500000</v>
      </c>
      <c r="K343" s="300" t="s">
        <v>1990</v>
      </c>
      <c r="L343" s="292" t="s">
        <v>4726</v>
      </c>
      <c r="M343" s="302" t="s">
        <v>4435</v>
      </c>
      <c r="N343" s="302" t="s">
        <v>4278</v>
      </c>
      <c r="O343" s="302">
        <v>43275</v>
      </c>
      <c r="P343" s="301">
        <v>150</v>
      </c>
      <c r="Q343" s="303">
        <f t="shared" si="11"/>
        <v>5</v>
      </c>
      <c r="R343" s="305" t="s">
        <v>4727</v>
      </c>
      <c r="S343" s="306"/>
      <c r="T343" s="307"/>
      <c r="U343" s="308"/>
      <c r="V343" s="309"/>
      <c r="W343" s="307"/>
      <c r="X343" s="308"/>
      <c r="Y343" s="309"/>
      <c r="Z343" s="307"/>
      <c r="AA343" s="308"/>
      <c r="AB343" s="309"/>
      <c r="AC343" s="307"/>
      <c r="AD343" s="308"/>
      <c r="AE343" s="307"/>
      <c r="AF343" s="310"/>
      <c r="AG343" s="311"/>
      <c r="AH343" s="312"/>
      <c r="AI343" s="311"/>
      <c r="AJ343" s="313"/>
      <c r="AK343" s="313"/>
      <c r="AL343" s="313"/>
      <c r="AM343" s="314"/>
      <c r="AN343" s="315"/>
      <c r="AO343" s="316"/>
      <c r="AP343" s="317"/>
      <c r="AQ343" s="318"/>
      <c r="AR343" s="319"/>
      <c r="AS343" s="319"/>
      <c r="AT343" s="319"/>
      <c r="AU343" s="320"/>
      <c r="AV343" s="270"/>
    </row>
    <row r="344" spans="1:48" ht="13.5" customHeight="1" thickTop="1" thickBot="1" x14ac:dyDescent="0.25">
      <c r="A344" s="147">
        <v>340</v>
      </c>
      <c r="B344" s="292" t="s">
        <v>597</v>
      </c>
      <c r="C344" s="293">
        <v>43126</v>
      </c>
      <c r="D344" s="293" t="s">
        <v>4728</v>
      </c>
      <c r="E344" s="294" t="s">
        <v>4653</v>
      </c>
      <c r="F344" s="295" t="s">
        <v>66</v>
      </c>
      <c r="G344" s="296" t="s">
        <v>3486</v>
      </c>
      <c r="H344" s="297" t="s">
        <v>1989</v>
      </c>
      <c r="I344" s="299" t="s">
        <v>4729</v>
      </c>
      <c r="J344" s="299" t="s">
        <v>4729</v>
      </c>
      <c r="K344" s="300" t="s">
        <v>1990</v>
      </c>
      <c r="L344" s="292" t="s">
        <v>4730</v>
      </c>
      <c r="M344" s="302">
        <v>43126</v>
      </c>
      <c r="N344" s="302">
        <v>43184</v>
      </c>
      <c r="O344" s="302">
        <v>43184</v>
      </c>
      <c r="P344" s="301">
        <f>O344-M344</f>
        <v>58</v>
      </c>
      <c r="Q344" s="303">
        <f t="shared" si="11"/>
        <v>1.9333333333333333</v>
      </c>
      <c r="R344" s="305" t="s">
        <v>4731</v>
      </c>
      <c r="S344" s="306"/>
      <c r="T344" s="307"/>
      <c r="U344" s="308"/>
      <c r="V344" s="309"/>
      <c r="W344" s="307"/>
      <c r="X344" s="308"/>
      <c r="Y344" s="309"/>
      <c r="Z344" s="307"/>
      <c r="AA344" s="308"/>
      <c r="AB344" s="309"/>
      <c r="AC344" s="307"/>
      <c r="AD344" s="308"/>
      <c r="AE344" s="307"/>
      <c r="AF344" s="310"/>
      <c r="AG344" s="311"/>
      <c r="AH344" s="312"/>
      <c r="AI344" s="311"/>
      <c r="AJ344" s="313"/>
      <c r="AK344" s="313"/>
      <c r="AL344" s="313"/>
      <c r="AM344" s="314"/>
      <c r="AN344" s="315"/>
      <c r="AO344" s="316"/>
      <c r="AP344" s="317"/>
      <c r="AQ344" s="318"/>
      <c r="AR344" s="319"/>
      <c r="AS344" s="319"/>
      <c r="AT344" s="319"/>
      <c r="AU344" s="320"/>
      <c r="AV344" s="270"/>
    </row>
    <row r="345" spans="1:48" ht="13.5" customHeight="1" thickTop="1" thickBot="1" x14ac:dyDescent="0.25">
      <c r="A345" s="147">
        <v>341</v>
      </c>
      <c r="B345" s="292" t="s">
        <v>146</v>
      </c>
      <c r="C345" s="293">
        <v>43126</v>
      </c>
      <c r="D345" s="293" t="s">
        <v>4732</v>
      </c>
      <c r="E345" s="294" t="s">
        <v>4733</v>
      </c>
      <c r="F345" s="295" t="s">
        <v>66</v>
      </c>
      <c r="G345" s="296" t="s">
        <v>75</v>
      </c>
      <c r="H345" s="297" t="s">
        <v>1989</v>
      </c>
      <c r="I345" s="299">
        <v>30000000</v>
      </c>
      <c r="J345" s="299">
        <v>30000000</v>
      </c>
      <c r="K345" s="300" t="s">
        <v>1990</v>
      </c>
      <c r="L345" s="292" t="s">
        <v>4734</v>
      </c>
      <c r="M345" s="302" t="s">
        <v>4435</v>
      </c>
      <c r="N345" s="302" t="s">
        <v>4528</v>
      </c>
      <c r="O345" s="302">
        <v>43276</v>
      </c>
      <c r="P345" s="301">
        <v>150</v>
      </c>
      <c r="Q345" s="303">
        <f t="shared" si="11"/>
        <v>5</v>
      </c>
      <c r="R345" s="305" t="s">
        <v>4735</v>
      </c>
      <c r="S345" s="306"/>
      <c r="T345" s="307"/>
      <c r="U345" s="308"/>
      <c r="V345" s="309"/>
      <c r="W345" s="307"/>
      <c r="X345" s="308"/>
      <c r="Y345" s="309"/>
      <c r="Z345" s="307"/>
      <c r="AA345" s="308"/>
      <c r="AB345" s="309"/>
      <c r="AC345" s="307"/>
      <c r="AD345" s="308"/>
      <c r="AE345" s="307"/>
      <c r="AF345" s="310"/>
      <c r="AG345" s="311"/>
      <c r="AH345" s="312"/>
      <c r="AI345" s="311"/>
      <c r="AJ345" s="313"/>
      <c r="AK345" s="313"/>
      <c r="AL345" s="313"/>
      <c r="AM345" s="314"/>
      <c r="AN345" s="315"/>
      <c r="AO345" s="316"/>
      <c r="AP345" s="317"/>
      <c r="AQ345" s="318"/>
      <c r="AR345" s="319"/>
      <c r="AS345" s="319"/>
      <c r="AT345" s="319"/>
      <c r="AU345" s="320"/>
      <c r="AV345" s="270"/>
    </row>
    <row r="346" spans="1:48" ht="13.5" customHeight="1" thickTop="1" thickBot="1" x14ac:dyDescent="0.25">
      <c r="A346" s="147">
        <v>342</v>
      </c>
      <c r="B346" s="292" t="s">
        <v>3451</v>
      </c>
      <c r="C346" s="293">
        <v>43126</v>
      </c>
      <c r="D346" s="293" t="s">
        <v>4736</v>
      </c>
      <c r="E346" s="294" t="s">
        <v>4073</v>
      </c>
      <c r="F346" s="295" t="s">
        <v>66</v>
      </c>
      <c r="G346" s="296" t="s">
        <v>75</v>
      </c>
      <c r="H346" s="297" t="s">
        <v>1989</v>
      </c>
      <c r="I346" s="299">
        <v>21200000</v>
      </c>
      <c r="J346" s="299">
        <v>21200000</v>
      </c>
      <c r="K346" s="300" t="s">
        <v>1990</v>
      </c>
      <c r="L346" s="292" t="s">
        <v>2895</v>
      </c>
      <c r="M346" s="302">
        <v>43126</v>
      </c>
      <c r="N346" s="302">
        <v>43245</v>
      </c>
      <c r="O346" s="302">
        <v>43245</v>
      </c>
      <c r="P346" s="301">
        <f>O346-M346</f>
        <v>119</v>
      </c>
      <c r="Q346" s="303">
        <v>5</v>
      </c>
      <c r="R346" s="305" t="s">
        <v>4737</v>
      </c>
      <c r="S346" s="306"/>
      <c r="T346" s="307"/>
      <c r="U346" s="308"/>
      <c r="V346" s="309"/>
      <c r="W346" s="307"/>
      <c r="X346" s="308"/>
      <c r="Y346" s="309"/>
      <c r="Z346" s="307"/>
      <c r="AA346" s="308"/>
      <c r="AB346" s="309"/>
      <c r="AC346" s="307"/>
      <c r="AD346" s="308"/>
      <c r="AE346" s="307"/>
      <c r="AF346" s="310"/>
      <c r="AG346" s="311"/>
      <c r="AH346" s="312"/>
      <c r="AI346" s="311"/>
      <c r="AJ346" s="313"/>
      <c r="AK346" s="313"/>
      <c r="AL346" s="313"/>
      <c r="AM346" s="314"/>
      <c r="AN346" s="315"/>
      <c r="AO346" s="316"/>
      <c r="AP346" s="317"/>
      <c r="AQ346" s="318"/>
      <c r="AR346" s="319"/>
      <c r="AS346" s="319"/>
      <c r="AT346" s="319"/>
      <c r="AU346" s="320"/>
      <c r="AV346" s="270"/>
    </row>
    <row r="347" spans="1:48" ht="13.5" customHeight="1" thickTop="1" thickBot="1" x14ac:dyDescent="0.25">
      <c r="A347" s="147">
        <v>343</v>
      </c>
      <c r="B347" s="292" t="s">
        <v>3451</v>
      </c>
      <c r="C347" s="293">
        <v>43126</v>
      </c>
      <c r="D347" s="293" t="s">
        <v>4738</v>
      </c>
      <c r="E347" s="294" t="s">
        <v>4739</v>
      </c>
      <c r="F347" s="295" t="s">
        <v>66</v>
      </c>
      <c r="G347" s="296" t="s">
        <v>75</v>
      </c>
      <c r="H347" s="297" t="s">
        <v>1989</v>
      </c>
      <c r="I347" s="299">
        <v>16000000</v>
      </c>
      <c r="J347" s="299">
        <v>16000000</v>
      </c>
      <c r="K347" s="300" t="s">
        <v>1990</v>
      </c>
      <c r="L347" s="292" t="s">
        <v>4740</v>
      </c>
      <c r="M347" s="302">
        <v>43126</v>
      </c>
      <c r="N347" s="302">
        <v>43245</v>
      </c>
      <c r="O347" s="302">
        <v>43245</v>
      </c>
      <c r="P347" s="301">
        <v>120</v>
      </c>
      <c r="Q347" s="303">
        <v>4</v>
      </c>
      <c r="R347" s="305" t="s">
        <v>4741</v>
      </c>
      <c r="S347" s="306"/>
      <c r="T347" s="307"/>
      <c r="U347" s="308"/>
      <c r="V347" s="309"/>
      <c r="W347" s="307"/>
      <c r="X347" s="308"/>
      <c r="Y347" s="309"/>
      <c r="Z347" s="307"/>
      <c r="AA347" s="308"/>
      <c r="AB347" s="309"/>
      <c r="AC347" s="307"/>
      <c r="AD347" s="308"/>
      <c r="AE347" s="307"/>
      <c r="AF347" s="310"/>
      <c r="AG347" s="311"/>
      <c r="AH347" s="312"/>
      <c r="AI347" s="311"/>
      <c r="AJ347" s="313"/>
      <c r="AK347" s="313"/>
      <c r="AL347" s="313"/>
      <c r="AM347" s="314"/>
      <c r="AN347" s="315"/>
      <c r="AO347" s="316"/>
      <c r="AP347" s="317"/>
      <c r="AQ347" s="318"/>
      <c r="AR347" s="319"/>
      <c r="AS347" s="319"/>
      <c r="AT347" s="319"/>
      <c r="AU347" s="320"/>
      <c r="AV347" s="270"/>
    </row>
    <row r="348" spans="1:48" ht="13.5" customHeight="1" thickTop="1" thickBot="1" x14ac:dyDescent="0.25">
      <c r="A348" s="147">
        <v>344</v>
      </c>
      <c r="B348" s="292" t="s">
        <v>597</v>
      </c>
      <c r="C348" s="293">
        <v>43126</v>
      </c>
      <c r="D348" s="293" t="s">
        <v>4742</v>
      </c>
      <c r="E348" s="294" t="s">
        <v>4743</v>
      </c>
      <c r="F348" s="295" t="s">
        <v>66</v>
      </c>
      <c r="G348" s="296" t="s">
        <v>75</v>
      </c>
      <c r="H348" s="297" t="s">
        <v>1989</v>
      </c>
      <c r="I348" s="299">
        <v>16000000</v>
      </c>
      <c r="J348" s="299">
        <v>16000000</v>
      </c>
      <c r="K348" s="300" t="s">
        <v>1990</v>
      </c>
      <c r="L348" s="292" t="s">
        <v>2442</v>
      </c>
      <c r="M348" s="302">
        <v>43126</v>
      </c>
      <c r="N348" s="302">
        <v>43246</v>
      </c>
      <c r="O348" s="302">
        <v>43246</v>
      </c>
      <c r="P348" s="301">
        <v>120</v>
      </c>
      <c r="Q348" s="303">
        <f t="shared" si="11"/>
        <v>4</v>
      </c>
      <c r="R348" s="305" t="s">
        <v>4744</v>
      </c>
      <c r="S348" s="306"/>
      <c r="T348" s="307"/>
      <c r="U348" s="308"/>
      <c r="V348" s="309"/>
      <c r="W348" s="307"/>
      <c r="X348" s="308"/>
      <c r="Y348" s="309"/>
      <c r="Z348" s="307"/>
      <c r="AA348" s="308"/>
      <c r="AB348" s="309"/>
      <c r="AC348" s="307"/>
      <c r="AD348" s="308"/>
      <c r="AE348" s="307"/>
      <c r="AF348" s="310"/>
      <c r="AG348" s="311"/>
      <c r="AH348" s="312"/>
      <c r="AI348" s="311"/>
      <c r="AJ348" s="313"/>
      <c r="AK348" s="313"/>
      <c r="AL348" s="313"/>
      <c r="AM348" s="314"/>
      <c r="AN348" s="315"/>
      <c r="AO348" s="316"/>
      <c r="AP348" s="317"/>
      <c r="AQ348" s="318"/>
      <c r="AR348" s="319"/>
      <c r="AS348" s="319"/>
      <c r="AT348" s="319"/>
      <c r="AU348" s="320"/>
      <c r="AV348" s="270"/>
    </row>
    <row r="349" spans="1:48" ht="13.5" customHeight="1" thickTop="1" thickBot="1" x14ac:dyDescent="0.25">
      <c r="A349" s="147">
        <v>345</v>
      </c>
      <c r="B349" s="292" t="s">
        <v>146</v>
      </c>
      <c r="C349" s="293">
        <v>43126</v>
      </c>
      <c r="D349" s="293" t="s">
        <v>4745</v>
      </c>
      <c r="E349" s="294" t="s">
        <v>4746</v>
      </c>
      <c r="F349" s="295" t="s">
        <v>66</v>
      </c>
      <c r="G349" s="296" t="s">
        <v>75</v>
      </c>
      <c r="H349" s="297" t="s">
        <v>1989</v>
      </c>
      <c r="I349" s="299" t="s">
        <v>4011</v>
      </c>
      <c r="J349" s="299" t="s">
        <v>4011</v>
      </c>
      <c r="K349" s="300" t="s">
        <v>1990</v>
      </c>
      <c r="L349" s="292" t="s">
        <v>3134</v>
      </c>
      <c r="M349" s="302">
        <v>43126</v>
      </c>
      <c r="N349" s="302">
        <v>43276</v>
      </c>
      <c r="O349" s="302">
        <v>43276</v>
      </c>
      <c r="P349" s="301">
        <f>O349-M349</f>
        <v>150</v>
      </c>
      <c r="Q349" s="303">
        <f t="shared" si="11"/>
        <v>5</v>
      </c>
      <c r="R349" s="305" t="s">
        <v>4747</v>
      </c>
      <c r="S349" s="306"/>
      <c r="T349" s="307"/>
      <c r="U349" s="308"/>
      <c r="V349" s="309"/>
      <c r="W349" s="307"/>
      <c r="X349" s="308"/>
      <c r="Y349" s="309"/>
      <c r="Z349" s="307"/>
      <c r="AA349" s="308"/>
      <c r="AB349" s="309"/>
      <c r="AC349" s="307"/>
      <c r="AD349" s="308"/>
      <c r="AE349" s="307"/>
      <c r="AF349" s="310"/>
      <c r="AG349" s="311"/>
      <c r="AH349" s="312"/>
      <c r="AI349" s="311"/>
      <c r="AJ349" s="313"/>
      <c r="AK349" s="313"/>
      <c r="AL349" s="313"/>
      <c r="AM349" s="314"/>
      <c r="AN349" s="315"/>
      <c r="AO349" s="316"/>
      <c r="AP349" s="317"/>
      <c r="AQ349" s="318"/>
      <c r="AR349" s="319"/>
      <c r="AS349" s="319"/>
      <c r="AT349" s="319"/>
      <c r="AU349" s="320"/>
      <c r="AV349" s="270"/>
    </row>
    <row r="350" spans="1:48" ht="13.5" customHeight="1" thickTop="1" thickBot="1" x14ac:dyDescent="0.25">
      <c r="A350" s="147">
        <v>346</v>
      </c>
      <c r="B350" s="292" t="s">
        <v>597</v>
      </c>
      <c r="C350" s="293">
        <v>43126</v>
      </c>
      <c r="D350" s="293" t="s">
        <v>4748</v>
      </c>
      <c r="E350" s="294" t="s">
        <v>4749</v>
      </c>
      <c r="F350" s="295" t="s">
        <v>66</v>
      </c>
      <c r="G350" s="296" t="s">
        <v>3486</v>
      </c>
      <c r="H350" s="297" t="s">
        <v>1989</v>
      </c>
      <c r="I350" s="299">
        <v>15000000</v>
      </c>
      <c r="J350" s="299">
        <v>15000000</v>
      </c>
      <c r="K350" s="300" t="s">
        <v>1990</v>
      </c>
      <c r="L350" s="292" t="s">
        <v>4750</v>
      </c>
      <c r="M350" s="302">
        <v>43126</v>
      </c>
      <c r="N350" s="302">
        <v>43277</v>
      </c>
      <c r="O350" s="302">
        <v>43277</v>
      </c>
      <c r="P350" s="301">
        <f>O350-M350</f>
        <v>151</v>
      </c>
      <c r="Q350" s="303">
        <f t="shared" si="11"/>
        <v>5.0333333333333332</v>
      </c>
      <c r="R350" s="305" t="s">
        <v>4751</v>
      </c>
      <c r="S350" s="306"/>
      <c r="T350" s="307"/>
      <c r="U350" s="308"/>
      <c r="V350" s="309"/>
      <c r="W350" s="307"/>
      <c r="X350" s="308"/>
      <c r="Y350" s="309"/>
      <c r="Z350" s="307"/>
      <c r="AA350" s="308"/>
      <c r="AB350" s="309"/>
      <c r="AC350" s="307"/>
      <c r="AD350" s="308"/>
      <c r="AE350" s="307"/>
      <c r="AF350" s="310"/>
      <c r="AG350" s="311"/>
      <c r="AH350" s="312"/>
      <c r="AI350" s="311"/>
      <c r="AJ350" s="313"/>
      <c r="AK350" s="313"/>
      <c r="AL350" s="313"/>
      <c r="AM350" s="314"/>
      <c r="AN350" s="315"/>
      <c r="AO350" s="316"/>
      <c r="AP350" s="317"/>
      <c r="AQ350" s="318"/>
      <c r="AR350" s="319"/>
      <c r="AS350" s="319"/>
      <c r="AT350" s="319"/>
      <c r="AU350" s="320"/>
      <c r="AV350" s="270"/>
    </row>
    <row r="351" spans="1:48" ht="13.5" customHeight="1" thickTop="1" thickBot="1" x14ac:dyDescent="0.25">
      <c r="A351" s="147">
        <v>347</v>
      </c>
      <c r="B351" s="292" t="s">
        <v>597</v>
      </c>
      <c r="C351" s="293">
        <v>43126</v>
      </c>
      <c r="D351" s="293" t="s">
        <v>4752</v>
      </c>
      <c r="E351" s="294" t="s">
        <v>4753</v>
      </c>
      <c r="F351" s="295" t="s">
        <v>66</v>
      </c>
      <c r="G351" s="296" t="s">
        <v>75</v>
      </c>
      <c r="H351" s="297" t="s">
        <v>1989</v>
      </c>
      <c r="I351" s="299">
        <v>16000000</v>
      </c>
      <c r="J351" s="299">
        <v>16000000</v>
      </c>
      <c r="K351" s="300" t="s">
        <v>1990</v>
      </c>
      <c r="L351" s="292" t="s">
        <v>4754</v>
      </c>
      <c r="M351" s="302">
        <v>43126</v>
      </c>
      <c r="N351" s="302">
        <v>43245</v>
      </c>
      <c r="O351" s="302">
        <v>43245</v>
      </c>
      <c r="P351" s="301">
        <f>O351-M351</f>
        <v>119</v>
      </c>
      <c r="Q351" s="303">
        <f t="shared" si="11"/>
        <v>3.9666666666666668</v>
      </c>
      <c r="R351" s="305" t="s">
        <v>4755</v>
      </c>
      <c r="S351" s="306"/>
      <c r="T351" s="307"/>
      <c r="U351" s="308"/>
      <c r="V351" s="309"/>
      <c r="W351" s="307"/>
      <c r="X351" s="308"/>
      <c r="Y351" s="309"/>
      <c r="Z351" s="307"/>
      <c r="AA351" s="308"/>
      <c r="AB351" s="309"/>
      <c r="AC351" s="307"/>
      <c r="AD351" s="308"/>
      <c r="AE351" s="307"/>
      <c r="AF351" s="310"/>
      <c r="AG351" s="311"/>
      <c r="AH351" s="312"/>
      <c r="AI351" s="311"/>
      <c r="AJ351" s="313"/>
      <c r="AK351" s="313"/>
      <c r="AL351" s="313"/>
      <c r="AM351" s="314"/>
      <c r="AN351" s="315"/>
      <c r="AO351" s="316"/>
      <c r="AP351" s="317"/>
      <c r="AQ351" s="318"/>
      <c r="AR351" s="319"/>
      <c r="AS351" s="319"/>
      <c r="AT351" s="319"/>
      <c r="AU351" s="320"/>
      <c r="AV351" s="270"/>
    </row>
    <row r="352" spans="1:48" ht="13.5" customHeight="1" thickTop="1" thickBot="1" x14ac:dyDescent="0.25">
      <c r="A352" s="147">
        <v>348</v>
      </c>
      <c r="B352" s="292" t="s">
        <v>597</v>
      </c>
      <c r="C352" s="293">
        <v>43126</v>
      </c>
      <c r="D352" s="293" t="s">
        <v>4756</v>
      </c>
      <c r="E352" s="294" t="s">
        <v>4757</v>
      </c>
      <c r="F352" s="295" t="s">
        <v>66</v>
      </c>
      <c r="G352" s="296" t="s">
        <v>3486</v>
      </c>
      <c r="H352" s="297" t="s">
        <v>1989</v>
      </c>
      <c r="I352" s="299">
        <v>6536215</v>
      </c>
      <c r="J352" s="299">
        <v>6536215</v>
      </c>
      <c r="K352" s="300" t="s">
        <v>1990</v>
      </c>
      <c r="L352" s="292" t="s">
        <v>4758</v>
      </c>
      <c r="M352" s="302">
        <v>43126</v>
      </c>
      <c r="N352" s="302" t="s">
        <v>4528</v>
      </c>
      <c r="O352" s="302">
        <v>43276</v>
      </c>
      <c r="P352" s="301">
        <v>150</v>
      </c>
      <c r="Q352" s="303">
        <f t="shared" si="11"/>
        <v>5</v>
      </c>
      <c r="R352" s="305" t="s">
        <v>4759</v>
      </c>
      <c r="S352" s="306"/>
      <c r="T352" s="307"/>
      <c r="U352" s="308"/>
      <c r="V352" s="309"/>
      <c r="W352" s="307"/>
      <c r="X352" s="308"/>
      <c r="Y352" s="309"/>
      <c r="Z352" s="307"/>
      <c r="AA352" s="308"/>
      <c r="AB352" s="309"/>
      <c r="AC352" s="307"/>
      <c r="AD352" s="308"/>
      <c r="AE352" s="307"/>
      <c r="AF352" s="310"/>
      <c r="AG352" s="311"/>
      <c r="AH352" s="312"/>
      <c r="AI352" s="311"/>
      <c r="AJ352" s="313"/>
      <c r="AK352" s="313"/>
      <c r="AL352" s="313"/>
      <c r="AM352" s="314"/>
      <c r="AN352" s="315"/>
      <c r="AO352" s="316"/>
      <c r="AP352" s="317"/>
      <c r="AQ352" s="318"/>
      <c r="AR352" s="319"/>
      <c r="AS352" s="319"/>
      <c r="AT352" s="319"/>
      <c r="AU352" s="320"/>
      <c r="AV352" s="270"/>
    </row>
    <row r="353" spans="1:48" ht="13.5" customHeight="1" thickTop="1" thickBot="1" x14ac:dyDescent="0.25">
      <c r="A353" s="147">
        <v>349</v>
      </c>
      <c r="B353" s="292" t="s">
        <v>146</v>
      </c>
      <c r="C353" s="293">
        <v>43126</v>
      </c>
      <c r="D353" s="293" t="s">
        <v>4760</v>
      </c>
      <c r="E353" s="294" t="s">
        <v>4761</v>
      </c>
      <c r="F353" s="295" t="s">
        <v>66</v>
      </c>
      <c r="G353" s="296" t="s">
        <v>3486</v>
      </c>
      <c r="H353" s="297" t="s">
        <v>1989</v>
      </c>
      <c r="I353" s="299">
        <v>12000000</v>
      </c>
      <c r="J353" s="299">
        <v>12000000</v>
      </c>
      <c r="K353" s="300" t="s">
        <v>1990</v>
      </c>
      <c r="L353" s="292" t="s">
        <v>1876</v>
      </c>
      <c r="M353" s="302">
        <v>43126</v>
      </c>
      <c r="N353" s="302" t="s">
        <v>4440</v>
      </c>
      <c r="O353" s="302">
        <f>U353</f>
        <v>43246</v>
      </c>
      <c r="P353" s="301">
        <v>90</v>
      </c>
      <c r="Q353" s="303">
        <f t="shared" si="11"/>
        <v>3</v>
      </c>
      <c r="R353" s="305" t="s">
        <v>4762</v>
      </c>
      <c r="S353" s="306">
        <v>30</v>
      </c>
      <c r="T353" s="307">
        <v>43216</v>
      </c>
      <c r="U353" s="308">
        <v>43246</v>
      </c>
      <c r="V353" s="309"/>
      <c r="W353" s="307"/>
      <c r="X353" s="308"/>
      <c r="Y353" s="309"/>
      <c r="Z353" s="307"/>
      <c r="AA353" s="308"/>
      <c r="AB353" s="309"/>
      <c r="AC353" s="307"/>
      <c r="AD353" s="308"/>
      <c r="AE353" s="307">
        <v>43216</v>
      </c>
      <c r="AF353" s="310">
        <v>4000000</v>
      </c>
      <c r="AG353" s="311"/>
      <c r="AH353" s="312"/>
      <c r="AI353" s="311"/>
      <c r="AJ353" s="313"/>
      <c r="AK353" s="313"/>
      <c r="AL353" s="313"/>
      <c r="AM353" s="314"/>
      <c r="AN353" s="315"/>
      <c r="AO353" s="316"/>
      <c r="AP353" s="317"/>
      <c r="AQ353" s="318"/>
      <c r="AR353" s="319"/>
      <c r="AS353" s="319"/>
      <c r="AT353" s="319"/>
      <c r="AU353" s="320"/>
      <c r="AV353" s="270"/>
    </row>
    <row r="354" spans="1:48" ht="13.5" customHeight="1" thickTop="1" thickBot="1" x14ac:dyDescent="0.25">
      <c r="A354" s="147">
        <v>350</v>
      </c>
      <c r="B354" s="292" t="s">
        <v>444</v>
      </c>
      <c r="C354" s="293">
        <v>43126</v>
      </c>
      <c r="D354" s="293" t="s">
        <v>4763</v>
      </c>
      <c r="E354" s="294" t="s">
        <v>4764</v>
      </c>
      <c r="F354" s="295" t="s">
        <v>66</v>
      </c>
      <c r="G354" s="296" t="s">
        <v>75</v>
      </c>
      <c r="H354" s="297" t="s">
        <v>1989</v>
      </c>
      <c r="I354" s="299">
        <v>17000000</v>
      </c>
      <c r="J354" s="299">
        <v>17000000</v>
      </c>
      <c r="K354" s="300" t="s">
        <v>1990</v>
      </c>
      <c r="L354" s="292" t="s">
        <v>4765</v>
      </c>
      <c r="M354" s="302">
        <v>43126</v>
      </c>
      <c r="N354" s="302">
        <v>43276</v>
      </c>
      <c r="O354" s="302">
        <v>43276</v>
      </c>
      <c r="P354" s="301">
        <f t="shared" ref="P354:P359" si="12">O354-M354</f>
        <v>150</v>
      </c>
      <c r="Q354" s="303">
        <f t="shared" si="11"/>
        <v>5</v>
      </c>
      <c r="R354" s="305" t="s">
        <v>4766</v>
      </c>
      <c r="S354" s="306"/>
      <c r="T354" s="307"/>
      <c r="U354" s="308"/>
      <c r="V354" s="309"/>
      <c r="W354" s="307"/>
      <c r="X354" s="308"/>
      <c r="Y354" s="309"/>
      <c r="Z354" s="307"/>
      <c r="AA354" s="308"/>
      <c r="AB354" s="309"/>
      <c r="AC354" s="307"/>
      <c r="AD354" s="308"/>
      <c r="AE354" s="307"/>
      <c r="AF354" s="310"/>
      <c r="AG354" s="311"/>
      <c r="AH354" s="312"/>
      <c r="AI354" s="311"/>
      <c r="AJ354" s="313"/>
      <c r="AK354" s="313"/>
      <c r="AL354" s="313"/>
      <c r="AM354" s="314"/>
      <c r="AN354" s="315"/>
      <c r="AO354" s="316"/>
      <c r="AP354" s="317"/>
      <c r="AQ354" s="318"/>
      <c r="AR354" s="319"/>
      <c r="AS354" s="319"/>
      <c r="AT354" s="319"/>
      <c r="AU354" s="320"/>
      <c r="AV354" s="270" t="s">
        <v>49</v>
      </c>
    </row>
    <row r="355" spans="1:48" ht="13.5" customHeight="1" thickTop="1" thickBot="1" x14ac:dyDescent="0.25">
      <c r="A355" s="147">
        <v>351</v>
      </c>
      <c r="B355" s="292" t="s">
        <v>597</v>
      </c>
      <c r="C355" s="293">
        <v>43126</v>
      </c>
      <c r="D355" s="293" t="s">
        <v>4767</v>
      </c>
      <c r="E355" s="294" t="s">
        <v>4768</v>
      </c>
      <c r="F355" s="295" t="s">
        <v>66</v>
      </c>
      <c r="G355" s="296" t="s">
        <v>75</v>
      </c>
      <c r="H355" s="297" t="s">
        <v>1989</v>
      </c>
      <c r="I355" s="299">
        <v>10500000</v>
      </c>
      <c r="J355" s="299">
        <v>10500000</v>
      </c>
      <c r="K355" s="300" t="s">
        <v>1990</v>
      </c>
      <c r="L355" s="292" t="s">
        <v>4769</v>
      </c>
      <c r="M355" s="302">
        <v>43126</v>
      </c>
      <c r="N355" s="302">
        <v>43217</v>
      </c>
      <c r="O355" s="302">
        <v>43217</v>
      </c>
      <c r="P355" s="301">
        <f t="shared" si="12"/>
        <v>91</v>
      </c>
      <c r="Q355" s="303">
        <f t="shared" si="11"/>
        <v>3.0333333333333332</v>
      </c>
      <c r="R355" s="305" t="s">
        <v>4770</v>
      </c>
      <c r="S355" s="306"/>
      <c r="T355" s="307"/>
      <c r="U355" s="308"/>
      <c r="V355" s="309"/>
      <c r="W355" s="307"/>
      <c r="X355" s="308"/>
      <c r="Y355" s="309"/>
      <c r="Z355" s="307"/>
      <c r="AA355" s="308"/>
      <c r="AB355" s="309"/>
      <c r="AC355" s="307"/>
      <c r="AD355" s="308"/>
      <c r="AE355" s="307"/>
      <c r="AF355" s="310"/>
      <c r="AG355" s="311"/>
      <c r="AH355" s="312"/>
      <c r="AI355" s="311"/>
      <c r="AJ355" s="313"/>
      <c r="AK355" s="313"/>
      <c r="AL355" s="313"/>
      <c r="AM355" s="314"/>
      <c r="AN355" s="315"/>
      <c r="AO355" s="316"/>
      <c r="AP355" s="317"/>
      <c r="AQ355" s="318"/>
      <c r="AR355" s="319"/>
      <c r="AS355" s="319"/>
      <c r="AT355" s="319"/>
      <c r="AU355" s="320"/>
      <c r="AV355" s="270"/>
    </row>
    <row r="356" spans="1:48" ht="13.5" customHeight="1" thickTop="1" thickBot="1" x14ac:dyDescent="0.25">
      <c r="A356" s="147">
        <v>352</v>
      </c>
      <c r="B356" s="292" t="s">
        <v>146</v>
      </c>
      <c r="C356" s="293">
        <v>43126</v>
      </c>
      <c r="D356" s="293" t="s">
        <v>4771</v>
      </c>
      <c r="E356" s="294" t="s">
        <v>4772</v>
      </c>
      <c r="F356" s="295" t="s">
        <v>66</v>
      </c>
      <c r="G356" s="296" t="s">
        <v>75</v>
      </c>
      <c r="H356" s="297" t="s">
        <v>1989</v>
      </c>
      <c r="I356" s="299">
        <v>35000000</v>
      </c>
      <c r="J356" s="299">
        <v>35000000</v>
      </c>
      <c r="K356" s="300" t="s">
        <v>1990</v>
      </c>
      <c r="L356" s="292" t="s">
        <v>4773</v>
      </c>
      <c r="M356" s="302">
        <v>43126</v>
      </c>
      <c r="N356" s="302">
        <v>43276</v>
      </c>
      <c r="O356" s="302">
        <v>43276</v>
      </c>
      <c r="P356" s="301">
        <f t="shared" si="12"/>
        <v>150</v>
      </c>
      <c r="Q356" s="303">
        <f t="shared" si="11"/>
        <v>5</v>
      </c>
      <c r="R356" s="305" t="s">
        <v>4774</v>
      </c>
      <c r="S356" s="306"/>
      <c r="T356" s="307"/>
      <c r="U356" s="308"/>
      <c r="V356" s="309"/>
      <c r="W356" s="307"/>
      <c r="X356" s="308"/>
      <c r="Y356" s="309"/>
      <c r="Z356" s="307"/>
      <c r="AA356" s="308"/>
      <c r="AB356" s="309"/>
      <c r="AC356" s="307"/>
      <c r="AD356" s="308"/>
      <c r="AE356" s="307"/>
      <c r="AF356" s="310"/>
      <c r="AG356" s="311"/>
      <c r="AH356" s="312"/>
      <c r="AI356" s="311"/>
      <c r="AJ356" s="313"/>
      <c r="AK356" s="313"/>
      <c r="AL356" s="313"/>
      <c r="AM356" s="314"/>
      <c r="AN356" s="315"/>
      <c r="AO356" s="316"/>
      <c r="AP356" s="317"/>
      <c r="AQ356" s="318"/>
      <c r="AR356" s="319"/>
      <c r="AS356" s="319"/>
      <c r="AT356" s="319"/>
      <c r="AU356" s="320"/>
      <c r="AV356" s="270"/>
    </row>
    <row r="357" spans="1:48" ht="13.5" customHeight="1" thickTop="1" thickBot="1" x14ac:dyDescent="0.25">
      <c r="A357" s="147">
        <v>353</v>
      </c>
      <c r="B357" s="292" t="s">
        <v>597</v>
      </c>
      <c r="C357" s="293">
        <v>43126</v>
      </c>
      <c r="D357" s="293" t="s">
        <v>4775</v>
      </c>
      <c r="E357" s="294" t="s">
        <v>4776</v>
      </c>
      <c r="F357" s="295" t="s">
        <v>66</v>
      </c>
      <c r="G357" s="296" t="s">
        <v>3486</v>
      </c>
      <c r="H357" s="297" t="s">
        <v>1989</v>
      </c>
      <c r="I357" s="299">
        <v>9600000</v>
      </c>
      <c r="J357" s="299">
        <v>9600000</v>
      </c>
      <c r="K357" s="300" t="s">
        <v>1990</v>
      </c>
      <c r="L357" s="292" t="s">
        <v>4777</v>
      </c>
      <c r="M357" s="302">
        <v>43126</v>
      </c>
      <c r="N357" s="302">
        <v>43245</v>
      </c>
      <c r="O357" s="302">
        <v>43245</v>
      </c>
      <c r="P357" s="301">
        <f t="shared" si="12"/>
        <v>119</v>
      </c>
      <c r="Q357" s="303">
        <f t="shared" si="11"/>
        <v>3.9666666666666668</v>
      </c>
      <c r="R357" s="305" t="s">
        <v>4778</v>
      </c>
      <c r="S357" s="306"/>
      <c r="T357" s="307"/>
      <c r="U357" s="308"/>
      <c r="V357" s="309"/>
      <c r="W357" s="307"/>
      <c r="X357" s="308"/>
      <c r="Y357" s="309"/>
      <c r="Z357" s="307"/>
      <c r="AA357" s="308"/>
      <c r="AB357" s="309"/>
      <c r="AC357" s="307"/>
      <c r="AD357" s="308"/>
      <c r="AE357" s="307"/>
      <c r="AF357" s="310"/>
      <c r="AG357" s="311"/>
      <c r="AH357" s="312"/>
      <c r="AI357" s="311"/>
      <c r="AJ357" s="313"/>
      <c r="AK357" s="313"/>
      <c r="AL357" s="313"/>
      <c r="AM357" s="314"/>
      <c r="AN357" s="315"/>
      <c r="AO357" s="316"/>
      <c r="AP357" s="317"/>
      <c r="AQ357" s="318"/>
      <c r="AR357" s="319"/>
      <c r="AS357" s="319"/>
      <c r="AT357" s="319"/>
      <c r="AU357" s="320"/>
      <c r="AV357" s="270"/>
    </row>
    <row r="358" spans="1:48" ht="13.5" customHeight="1" thickTop="1" thickBot="1" x14ac:dyDescent="0.25">
      <c r="A358" s="147">
        <v>354</v>
      </c>
      <c r="B358" s="292" t="s">
        <v>146</v>
      </c>
      <c r="C358" s="293">
        <v>43126</v>
      </c>
      <c r="D358" s="293" t="s">
        <v>4779</v>
      </c>
      <c r="E358" s="294" t="s">
        <v>4780</v>
      </c>
      <c r="F358" s="295" t="s">
        <v>66</v>
      </c>
      <c r="G358" s="296" t="s">
        <v>75</v>
      </c>
      <c r="H358" s="297" t="s">
        <v>1989</v>
      </c>
      <c r="I358" s="299">
        <v>16000000</v>
      </c>
      <c r="J358" s="299">
        <v>16000000</v>
      </c>
      <c r="K358" s="300" t="s">
        <v>1990</v>
      </c>
      <c r="L358" s="292" t="s">
        <v>4781</v>
      </c>
      <c r="M358" s="302">
        <v>43126</v>
      </c>
      <c r="N358" s="302">
        <v>43245</v>
      </c>
      <c r="O358" s="302">
        <f>U358</f>
        <v>43302</v>
      </c>
      <c r="P358" s="301">
        <f t="shared" si="12"/>
        <v>176</v>
      </c>
      <c r="Q358" s="303">
        <f t="shared" si="11"/>
        <v>5.8666666666666663</v>
      </c>
      <c r="R358" s="305" t="s">
        <v>4782</v>
      </c>
      <c r="S358" s="306">
        <v>60</v>
      </c>
      <c r="T358" s="307">
        <v>43242</v>
      </c>
      <c r="U358" s="308">
        <v>43302</v>
      </c>
      <c r="V358" s="309"/>
      <c r="W358" s="307"/>
      <c r="X358" s="308"/>
      <c r="Y358" s="309"/>
      <c r="Z358" s="307"/>
      <c r="AA358" s="308"/>
      <c r="AB358" s="309"/>
      <c r="AC358" s="307"/>
      <c r="AD358" s="308"/>
      <c r="AE358" s="307">
        <v>43242</v>
      </c>
      <c r="AF358" s="310">
        <v>8000000</v>
      </c>
      <c r="AG358" s="311"/>
      <c r="AH358" s="312"/>
      <c r="AI358" s="311"/>
      <c r="AJ358" s="313"/>
      <c r="AK358" s="313"/>
      <c r="AL358" s="313"/>
      <c r="AM358" s="314"/>
      <c r="AN358" s="315"/>
      <c r="AO358" s="316"/>
      <c r="AP358" s="317"/>
      <c r="AQ358" s="318"/>
      <c r="AR358" s="319"/>
      <c r="AS358" s="319"/>
      <c r="AT358" s="319"/>
      <c r="AU358" s="320"/>
      <c r="AV358" s="270"/>
    </row>
    <row r="359" spans="1:48" ht="13.5" customHeight="1" thickTop="1" thickBot="1" x14ac:dyDescent="0.25">
      <c r="A359" s="147">
        <v>355</v>
      </c>
      <c r="B359" s="292" t="s">
        <v>3888</v>
      </c>
      <c r="C359" s="293">
        <v>43126</v>
      </c>
      <c r="D359" s="293" t="s">
        <v>4783</v>
      </c>
      <c r="E359" s="294" t="s">
        <v>4784</v>
      </c>
      <c r="F359" s="295" t="s">
        <v>66</v>
      </c>
      <c r="G359" s="296" t="s">
        <v>75</v>
      </c>
      <c r="H359" s="297" t="s">
        <v>1989</v>
      </c>
      <c r="I359" s="299">
        <v>77350000</v>
      </c>
      <c r="J359" s="299">
        <v>77350000</v>
      </c>
      <c r="K359" s="300" t="s">
        <v>1990</v>
      </c>
      <c r="L359" s="292" t="s">
        <v>2981</v>
      </c>
      <c r="M359" s="302">
        <v>43126</v>
      </c>
      <c r="N359" s="302">
        <v>43276</v>
      </c>
      <c r="O359" s="302">
        <v>43276</v>
      </c>
      <c r="P359" s="301">
        <f t="shared" si="12"/>
        <v>150</v>
      </c>
      <c r="Q359" s="303">
        <f t="shared" si="11"/>
        <v>5</v>
      </c>
      <c r="R359" s="305" t="s">
        <v>4785</v>
      </c>
      <c r="S359" s="306"/>
      <c r="T359" s="307"/>
      <c r="U359" s="308"/>
      <c r="V359" s="309"/>
      <c r="W359" s="307"/>
      <c r="X359" s="308"/>
      <c r="Y359" s="309"/>
      <c r="Z359" s="307"/>
      <c r="AA359" s="308"/>
      <c r="AB359" s="309"/>
      <c r="AC359" s="307"/>
      <c r="AD359" s="308"/>
      <c r="AE359" s="307"/>
      <c r="AF359" s="310"/>
      <c r="AG359" s="311"/>
      <c r="AH359" s="312"/>
      <c r="AI359" s="311"/>
      <c r="AJ359" s="313"/>
      <c r="AK359" s="313"/>
      <c r="AL359" s="313"/>
      <c r="AM359" s="314"/>
      <c r="AN359" s="315"/>
      <c r="AO359" s="316"/>
      <c r="AP359" s="317"/>
      <c r="AQ359" s="318"/>
      <c r="AR359" s="319"/>
      <c r="AS359" s="319"/>
      <c r="AT359" s="319"/>
      <c r="AU359" s="320"/>
      <c r="AV359" s="270"/>
    </row>
    <row r="360" spans="1:48" ht="13.5" customHeight="1" thickTop="1" thickBot="1" x14ac:dyDescent="0.25">
      <c r="A360" s="147">
        <v>356</v>
      </c>
      <c r="B360" s="292" t="s">
        <v>4415</v>
      </c>
      <c r="C360" s="293" t="s">
        <v>4415</v>
      </c>
      <c r="D360" s="293" t="s">
        <v>4415</v>
      </c>
      <c r="E360" s="294" t="s">
        <v>4415</v>
      </c>
      <c r="F360" s="295" t="s">
        <v>4415</v>
      </c>
      <c r="G360" s="296" t="s">
        <v>4415</v>
      </c>
      <c r="H360" s="297" t="s">
        <v>4415</v>
      </c>
      <c r="I360" s="299" t="s">
        <v>4415</v>
      </c>
      <c r="J360" s="299" t="s">
        <v>4415</v>
      </c>
      <c r="K360" s="300" t="s">
        <v>4415</v>
      </c>
      <c r="L360" s="292" t="s">
        <v>4415</v>
      </c>
      <c r="M360" s="302" t="s">
        <v>4415</v>
      </c>
      <c r="N360" s="302" t="s">
        <v>4415</v>
      </c>
      <c r="O360" s="302" t="s">
        <v>4415</v>
      </c>
      <c r="P360" s="301" t="s">
        <v>4415</v>
      </c>
      <c r="Q360" s="303" t="s">
        <v>4415</v>
      </c>
      <c r="R360" s="305" t="s">
        <v>4415</v>
      </c>
      <c r="S360" s="306" t="s">
        <v>4415</v>
      </c>
      <c r="T360" s="307" t="s">
        <v>4415</v>
      </c>
      <c r="U360" s="308" t="s">
        <v>4415</v>
      </c>
      <c r="V360" s="309" t="s">
        <v>4415</v>
      </c>
      <c r="W360" s="307" t="s">
        <v>4415</v>
      </c>
      <c r="X360" s="308" t="s">
        <v>4415</v>
      </c>
      <c r="Y360" s="309" t="s">
        <v>4415</v>
      </c>
      <c r="Z360" s="307" t="s">
        <v>4415</v>
      </c>
      <c r="AA360" s="308" t="s">
        <v>4415</v>
      </c>
      <c r="AB360" s="309" t="s">
        <v>4415</v>
      </c>
      <c r="AC360" s="307" t="s">
        <v>4415</v>
      </c>
      <c r="AD360" s="308" t="s">
        <v>4415</v>
      </c>
      <c r="AE360" s="307" t="s">
        <v>4415</v>
      </c>
      <c r="AF360" s="310" t="s">
        <v>4415</v>
      </c>
      <c r="AG360" s="311" t="s">
        <v>4415</v>
      </c>
      <c r="AH360" s="312" t="s">
        <v>4415</v>
      </c>
      <c r="AI360" s="311" t="s">
        <v>4415</v>
      </c>
      <c r="AJ360" s="313" t="s">
        <v>4415</v>
      </c>
      <c r="AK360" s="313" t="s">
        <v>4415</v>
      </c>
      <c r="AL360" s="313" t="s">
        <v>4415</v>
      </c>
      <c r="AM360" s="314"/>
      <c r="AN360" s="315"/>
      <c r="AO360" s="316"/>
      <c r="AP360" s="317"/>
      <c r="AQ360" s="318"/>
      <c r="AR360" s="319"/>
      <c r="AS360" s="319"/>
      <c r="AT360" s="319"/>
      <c r="AU360" s="320"/>
      <c r="AV360" s="270"/>
    </row>
    <row r="361" spans="1:48" ht="13.5" customHeight="1" thickTop="1" thickBot="1" x14ac:dyDescent="0.25">
      <c r="A361" s="147">
        <v>357</v>
      </c>
      <c r="B361" s="292" t="s">
        <v>3451</v>
      </c>
      <c r="C361" s="293">
        <v>43126</v>
      </c>
      <c r="D361" s="293" t="s">
        <v>4786</v>
      </c>
      <c r="E361" s="294" t="s">
        <v>4787</v>
      </c>
      <c r="F361" s="295" t="s">
        <v>66</v>
      </c>
      <c r="G361" s="296" t="s">
        <v>75</v>
      </c>
      <c r="H361" s="297" t="s">
        <v>1989</v>
      </c>
      <c r="I361" s="299">
        <v>22500000</v>
      </c>
      <c r="J361" s="299">
        <v>22500000</v>
      </c>
      <c r="K361" s="300" t="s">
        <v>1990</v>
      </c>
      <c r="L361" s="292" t="s">
        <v>2713</v>
      </c>
      <c r="M361" s="302">
        <v>43126</v>
      </c>
      <c r="N361" s="302">
        <v>43245</v>
      </c>
      <c r="O361" s="302">
        <v>43245</v>
      </c>
      <c r="P361" s="301">
        <f>O361-M361</f>
        <v>119</v>
      </c>
      <c r="Q361" s="303">
        <f t="shared" si="11"/>
        <v>3.9666666666666668</v>
      </c>
      <c r="R361" s="305" t="s">
        <v>4788</v>
      </c>
      <c r="S361" s="306"/>
      <c r="T361" s="307"/>
      <c r="U361" s="308"/>
      <c r="V361" s="309"/>
      <c r="W361" s="307"/>
      <c r="X361" s="308"/>
      <c r="Y361" s="309"/>
      <c r="Z361" s="307"/>
      <c r="AA361" s="308"/>
      <c r="AB361" s="309"/>
      <c r="AC361" s="307"/>
      <c r="AD361" s="308"/>
      <c r="AE361" s="307"/>
      <c r="AF361" s="310"/>
      <c r="AG361" s="311"/>
      <c r="AH361" s="312"/>
      <c r="AI361" s="311"/>
      <c r="AJ361" s="313"/>
      <c r="AK361" s="313"/>
      <c r="AL361" s="313"/>
      <c r="AM361" s="314"/>
      <c r="AN361" s="315"/>
      <c r="AO361" s="316"/>
      <c r="AP361" s="317"/>
      <c r="AQ361" s="318"/>
      <c r="AR361" s="319"/>
      <c r="AS361" s="319"/>
      <c r="AT361" s="319"/>
      <c r="AU361" s="320"/>
      <c r="AV361" s="270"/>
    </row>
    <row r="362" spans="1:48" ht="13.5" customHeight="1" thickTop="1" thickBot="1" x14ac:dyDescent="0.25">
      <c r="A362" s="147">
        <v>358</v>
      </c>
      <c r="B362" s="292" t="s">
        <v>63</v>
      </c>
      <c r="C362" s="293">
        <v>43126</v>
      </c>
      <c r="D362" s="293" t="s">
        <v>4789</v>
      </c>
      <c r="E362" s="294" t="s">
        <v>4790</v>
      </c>
      <c r="F362" s="295" t="s">
        <v>66</v>
      </c>
      <c r="G362" s="296" t="s">
        <v>3486</v>
      </c>
      <c r="H362" s="297" t="s">
        <v>1989</v>
      </c>
      <c r="I362" s="299">
        <v>10000000</v>
      </c>
      <c r="J362" s="299">
        <v>10000000</v>
      </c>
      <c r="K362" s="300" t="s">
        <v>1990</v>
      </c>
      <c r="L362" s="292" t="s">
        <v>4791</v>
      </c>
      <c r="M362" s="302" t="s">
        <v>4619</v>
      </c>
      <c r="N362" s="302" t="s">
        <v>4493</v>
      </c>
      <c r="O362" s="302">
        <v>43245</v>
      </c>
      <c r="P362" s="301">
        <v>150</v>
      </c>
      <c r="Q362" s="303">
        <v>5</v>
      </c>
      <c r="R362" s="305" t="s">
        <v>4792</v>
      </c>
      <c r="S362" s="306"/>
      <c r="T362" s="307"/>
      <c r="U362" s="308"/>
      <c r="V362" s="309"/>
      <c r="W362" s="307"/>
      <c r="X362" s="308"/>
      <c r="Y362" s="309"/>
      <c r="Z362" s="307"/>
      <c r="AA362" s="308"/>
      <c r="AB362" s="309"/>
      <c r="AC362" s="307"/>
      <c r="AD362" s="308"/>
      <c r="AE362" s="307"/>
      <c r="AF362" s="310"/>
      <c r="AG362" s="311"/>
      <c r="AH362" s="312"/>
      <c r="AI362" s="311"/>
      <c r="AJ362" s="313"/>
      <c r="AK362" s="313"/>
      <c r="AL362" s="313"/>
      <c r="AM362" s="314"/>
      <c r="AN362" s="315"/>
      <c r="AO362" s="316"/>
      <c r="AP362" s="317"/>
      <c r="AQ362" s="318"/>
      <c r="AR362" s="319"/>
      <c r="AS362" s="319"/>
      <c r="AT362" s="319"/>
      <c r="AU362" s="320"/>
      <c r="AV362" s="270"/>
    </row>
    <row r="363" spans="1:48" ht="13.5" customHeight="1" thickTop="1" thickBot="1" x14ac:dyDescent="0.25">
      <c r="A363" s="147">
        <v>359</v>
      </c>
      <c r="B363" s="292" t="s">
        <v>3451</v>
      </c>
      <c r="C363" s="293">
        <v>43126</v>
      </c>
      <c r="D363" s="293" t="s">
        <v>4793</v>
      </c>
      <c r="E363" s="294" t="s">
        <v>4794</v>
      </c>
      <c r="F363" s="295" t="s">
        <v>66</v>
      </c>
      <c r="G363" s="296" t="s">
        <v>75</v>
      </c>
      <c r="H363" s="297" t="s">
        <v>1989</v>
      </c>
      <c r="I363" s="299">
        <v>16000000</v>
      </c>
      <c r="J363" s="299">
        <v>16000000</v>
      </c>
      <c r="K363" s="300" t="s">
        <v>1990</v>
      </c>
      <c r="L363" s="292" t="s">
        <v>4795</v>
      </c>
      <c r="M363" s="302" t="s">
        <v>4435</v>
      </c>
      <c r="N363" s="302" t="s">
        <v>4493</v>
      </c>
      <c r="O363" s="302">
        <v>43245</v>
      </c>
      <c r="P363" s="301">
        <v>120</v>
      </c>
      <c r="Q363" s="303">
        <f t="shared" si="11"/>
        <v>4</v>
      </c>
      <c r="R363" s="305" t="s">
        <v>4796</v>
      </c>
      <c r="S363" s="306"/>
      <c r="T363" s="307"/>
      <c r="U363" s="308"/>
      <c r="V363" s="309"/>
      <c r="W363" s="307"/>
      <c r="X363" s="308"/>
      <c r="Y363" s="309"/>
      <c r="Z363" s="307"/>
      <c r="AA363" s="308"/>
      <c r="AB363" s="309"/>
      <c r="AC363" s="307"/>
      <c r="AD363" s="308"/>
      <c r="AE363" s="307"/>
      <c r="AF363" s="310"/>
      <c r="AG363" s="311"/>
      <c r="AH363" s="312"/>
      <c r="AI363" s="311"/>
      <c r="AJ363" s="313"/>
      <c r="AK363" s="313"/>
      <c r="AL363" s="313"/>
      <c r="AM363" s="314"/>
      <c r="AN363" s="315"/>
      <c r="AO363" s="316"/>
      <c r="AP363" s="317"/>
      <c r="AQ363" s="318"/>
      <c r="AR363" s="319"/>
      <c r="AS363" s="319"/>
      <c r="AT363" s="319"/>
      <c r="AU363" s="320"/>
      <c r="AV363" s="270"/>
    </row>
    <row r="364" spans="1:48" ht="13.5" customHeight="1" thickTop="1" thickBot="1" x14ac:dyDescent="0.25">
      <c r="A364" s="147">
        <v>360</v>
      </c>
      <c r="B364" s="292" t="s">
        <v>146</v>
      </c>
      <c r="C364" s="293">
        <v>43126</v>
      </c>
      <c r="D364" s="293" t="s">
        <v>4797</v>
      </c>
      <c r="E364" s="294" t="s">
        <v>4798</v>
      </c>
      <c r="F364" s="295" t="s">
        <v>66</v>
      </c>
      <c r="G364" s="296" t="s">
        <v>75</v>
      </c>
      <c r="H364" s="297" t="s">
        <v>1989</v>
      </c>
      <c r="I364" s="299">
        <v>20000000</v>
      </c>
      <c r="J364" s="299">
        <v>20000000</v>
      </c>
      <c r="K364" s="300" t="s">
        <v>1990</v>
      </c>
      <c r="L364" s="292" t="s">
        <v>4799</v>
      </c>
      <c r="M364" s="302" t="s">
        <v>4435</v>
      </c>
      <c r="N364" s="302" t="s">
        <v>4528</v>
      </c>
      <c r="O364" s="302">
        <v>43276</v>
      </c>
      <c r="P364" s="301">
        <v>150</v>
      </c>
      <c r="Q364" s="303">
        <f t="shared" si="11"/>
        <v>5</v>
      </c>
      <c r="R364" s="305" t="s">
        <v>4800</v>
      </c>
      <c r="S364" s="306"/>
      <c r="T364" s="307"/>
      <c r="U364" s="308"/>
      <c r="V364" s="309"/>
      <c r="W364" s="307"/>
      <c r="X364" s="308"/>
      <c r="Y364" s="309"/>
      <c r="Z364" s="307"/>
      <c r="AA364" s="308"/>
      <c r="AB364" s="309"/>
      <c r="AC364" s="307"/>
      <c r="AD364" s="308"/>
      <c r="AE364" s="307"/>
      <c r="AF364" s="310"/>
      <c r="AG364" s="311"/>
      <c r="AH364" s="312"/>
      <c r="AI364" s="311"/>
      <c r="AJ364" s="313"/>
      <c r="AK364" s="313"/>
      <c r="AL364" s="313"/>
      <c r="AM364" s="314"/>
      <c r="AN364" s="315"/>
      <c r="AO364" s="316"/>
      <c r="AP364" s="317"/>
      <c r="AQ364" s="318"/>
      <c r="AR364" s="319"/>
      <c r="AS364" s="319"/>
      <c r="AT364" s="319"/>
      <c r="AU364" s="320"/>
      <c r="AV364" s="270" t="s">
        <v>49</v>
      </c>
    </row>
    <row r="365" spans="1:48" ht="13.5" customHeight="1" thickTop="1" thickBot="1" x14ac:dyDescent="0.25">
      <c r="A365" s="147">
        <v>361</v>
      </c>
      <c r="B365" s="292" t="s">
        <v>597</v>
      </c>
      <c r="C365" s="293">
        <v>43126</v>
      </c>
      <c r="D365" s="293" t="s">
        <v>4801</v>
      </c>
      <c r="E365" s="294" t="s">
        <v>4653</v>
      </c>
      <c r="F365" s="295" t="s">
        <v>66</v>
      </c>
      <c r="G365" s="296" t="s">
        <v>3486</v>
      </c>
      <c r="H365" s="297" t="s">
        <v>1989</v>
      </c>
      <c r="I365" s="299" t="s">
        <v>4802</v>
      </c>
      <c r="J365" s="299" t="s">
        <v>4802</v>
      </c>
      <c r="K365" s="300" t="s">
        <v>1990</v>
      </c>
      <c r="L365" s="292" t="s">
        <v>4803</v>
      </c>
      <c r="M365" s="302">
        <v>43126</v>
      </c>
      <c r="N365" s="302">
        <v>43245</v>
      </c>
      <c r="O365" s="302">
        <v>43245</v>
      </c>
      <c r="P365" s="301">
        <f>O365-M365</f>
        <v>119</v>
      </c>
      <c r="Q365" s="303">
        <f t="shared" si="11"/>
        <v>3.9666666666666668</v>
      </c>
      <c r="R365" s="305" t="s">
        <v>4804</v>
      </c>
      <c r="S365" s="306"/>
      <c r="T365" s="307"/>
      <c r="U365" s="308"/>
      <c r="V365" s="309"/>
      <c r="W365" s="307"/>
      <c r="X365" s="308"/>
      <c r="Y365" s="309"/>
      <c r="Z365" s="307"/>
      <c r="AA365" s="308"/>
      <c r="AB365" s="309"/>
      <c r="AC365" s="307"/>
      <c r="AD365" s="308"/>
      <c r="AE365" s="307"/>
      <c r="AF365" s="310"/>
      <c r="AG365" s="311"/>
      <c r="AH365" s="312"/>
      <c r="AI365" s="311"/>
      <c r="AJ365" s="313"/>
      <c r="AK365" s="313"/>
      <c r="AL365" s="313"/>
      <c r="AM365" s="314"/>
      <c r="AN365" s="315"/>
      <c r="AO365" s="316"/>
      <c r="AP365" s="317"/>
      <c r="AQ365" s="318"/>
      <c r="AR365" s="319"/>
      <c r="AS365" s="319"/>
      <c r="AT365" s="319"/>
      <c r="AU365" s="320"/>
      <c r="AV365" s="270"/>
    </row>
    <row r="366" spans="1:48" ht="13.5" customHeight="1" thickTop="1" thickBot="1" x14ac:dyDescent="0.25">
      <c r="A366" s="147">
        <v>362</v>
      </c>
      <c r="B366" s="292" t="s">
        <v>3451</v>
      </c>
      <c r="C366" s="293">
        <v>43126</v>
      </c>
      <c r="D366" s="293" t="s">
        <v>4805</v>
      </c>
      <c r="E366" s="294" t="s">
        <v>4806</v>
      </c>
      <c r="F366" s="295" t="s">
        <v>66</v>
      </c>
      <c r="G366" s="296" t="s">
        <v>75</v>
      </c>
      <c r="H366" s="297" t="s">
        <v>1989</v>
      </c>
      <c r="I366" s="299">
        <v>15750000</v>
      </c>
      <c r="J366" s="299">
        <v>15750000</v>
      </c>
      <c r="K366" s="300" t="s">
        <v>1990</v>
      </c>
      <c r="L366" s="292" t="s">
        <v>4807</v>
      </c>
      <c r="M366" s="302" t="s">
        <v>4435</v>
      </c>
      <c r="N366" s="302">
        <v>43410</v>
      </c>
      <c r="O366" s="302">
        <v>43262</v>
      </c>
      <c r="P366" s="301">
        <v>135</v>
      </c>
      <c r="Q366" s="303">
        <f t="shared" si="11"/>
        <v>4.5</v>
      </c>
      <c r="R366" s="305" t="s">
        <v>4808</v>
      </c>
      <c r="S366" s="306"/>
      <c r="T366" s="307"/>
      <c r="U366" s="308"/>
      <c r="V366" s="309"/>
      <c r="W366" s="307"/>
      <c r="X366" s="308"/>
      <c r="Y366" s="309"/>
      <c r="Z366" s="307"/>
      <c r="AA366" s="308"/>
      <c r="AB366" s="309"/>
      <c r="AC366" s="307"/>
      <c r="AD366" s="308"/>
      <c r="AE366" s="307"/>
      <c r="AF366" s="310"/>
      <c r="AG366" s="311"/>
      <c r="AH366" s="312"/>
      <c r="AI366" s="311"/>
      <c r="AJ366" s="313"/>
      <c r="AK366" s="313"/>
      <c r="AL366" s="313"/>
      <c r="AM366" s="314"/>
      <c r="AN366" s="315"/>
      <c r="AO366" s="316"/>
      <c r="AP366" s="317"/>
      <c r="AQ366" s="318"/>
      <c r="AR366" s="319"/>
      <c r="AS366" s="319"/>
      <c r="AT366" s="319"/>
      <c r="AU366" s="320"/>
      <c r="AV366" s="270"/>
    </row>
    <row r="367" spans="1:48" ht="13.5" customHeight="1" thickTop="1" thickBot="1" x14ac:dyDescent="0.25">
      <c r="A367" s="147">
        <v>363</v>
      </c>
      <c r="B367" s="292" t="s">
        <v>597</v>
      </c>
      <c r="C367" s="293">
        <v>43126</v>
      </c>
      <c r="D367" s="293" t="s">
        <v>4809</v>
      </c>
      <c r="E367" s="294" t="s">
        <v>4653</v>
      </c>
      <c r="F367" s="295" t="s">
        <v>66</v>
      </c>
      <c r="G367" s="296" t="s">
        <v>3486</v>
      </c>
      <c r="H367" s="297" t="s">
        <v>1989</v>
      </c>
      <c r="I367" s="299" t="s">
        <v>4810</v>
      </c>
      <c r="J367" s="299" t="s">
        <v>4810</v>
      </c>
      <c r="K367" s="300" t="s">
        <v>1990</v>
      </c>
      <c r="L367" s="292" t="s">
        <v>2966</v>
      </c>
      <c r="M367" s="302">
        <v>43132</v>
      </c>
      <c r="N367" s="302">
        <v>43252</v>
      </c>
      <c r="O367" s="302">
        <v>43252</v>
      </c>
      <c r="P367" s="301">
        <f>O367-M367</f>
        <v>120</v>
      </c>
      <c r="Q367" s="303">
        <f t="shared" si="11"/>
        <v>4</v>
      </c>
      <c r="R367" s="305" t="s">
        <v>4811</v>
      </c>
      <c r="S367" s="306"/>
      <c r="T367" s="307"/>
      <c r="U367" s="308"/>
      <c r="V367" s="309"/>
      <c r="W367" s="307"/>
      <c r="X367" s="308"/>
      <c r="Y367" s="309"/>
      <c r="Z367" s="307"/>
      <c r="AA367" s="308"/>
      <c r="AB367" s="309"/>
      <c r="AC367" s="307"/>
      <c r="AD367" s="308"/>
      <c r="AE367" s="307"/>
      <c r="AF367" s="310"/>
      <c r="AG367" s="311"/>
      <c r="AH367" s="312"/>
      <c r="AI367" s="311"/>
      <c r="AJ367" s="313"/>
      <c r="AK367" s="313"/>
      <c r="AL367" s="313"/>
      <c r="AM367" s="314"/>
      <c r="AN367" s="315"/>
      <c r="AO367" s="316"/>
      <c r="AP367" s="317"/>
      <c r="AQ367" s="318"/>
      <c r="AR367" s="319"/>
      <c r="AS367" s="319"/>
      <c r="AT367" s="319"/>
      <c r="AU367" s="320"/>
      <c r="AV367" s="270"/>
    </row>
    <row r="368" spans="1:48" ht="13.5" customHeight="1" thickTop="1" thickBot="1" x14ac:dyDescent="0.25">
      <c r="A368" s="147">
        <v>364</v>
      </c>
      <c r="B368" s="292" t="s">
        <v>53</v>
      </c>
      <c r="C368" s="293">
        <v>43126</v>
      </c>
      <c r="D368" s="293" t="s">
        <v>4812</v>
      </c>
      <c r="E368" s="294" t="s">
        <v>4813</v>
      </c>
      <c r="F368" s="295" t="s">
        <v>66</v>
      </c>
      <c r="G368" s="296" t="s">
        <v>75</v>
      </c>
      <c r="H368" s="297" t="s">
        <v>1989</v>
      </c>
      <c r="I368" s="299">
        <v>27000000</v>
      </c>
      <c r="J368" s="299">
        <v>27000000</v>
      </c>
      <c r="K368" s="300" t="s">
        <v>1990</v>
      </c>
      <c r="L368" s="292" t="s">
        <v>4814</v>
      </c>
      <c r="M368" s="302" t="s">
        <v>4435</v>
      </c>
      <c r="N368" s="302" t="s">
        <v>4545</v>
      </c>
      <c r="O368" s="302">
        <v>43306</v>
      </c>
      <c r="P368" s="301">
        <v>180</v>
      </c>
      <c r="Q368" s="303">
        <f t="shared" si="11"/>
        <v>6</v>
      </c>
      <c r="R368" s="305" t="s">
        <v>4815</v>
      </c>
      <c r="S368" s="306"/>
      <c r="T368" s="307"/>
      <c r="U368" s="308"/>
      <c r="V368" s="309"/>
      <c r="W368" s="307"/>
      <c r="X368" s="308"/>
      <c r="Y368" s="309"/>
      <c r="Z368" s="307"/>
      <c r="AA368" s="308"/>
      <c r="AB368" s="309"/>
      <c r="AC368" s="307"/>
      <c r="AD368" s="308"/>
      <c r="AE368" s="307"/>
      <c r="AF368" s="310"/>
      <c r="AG368" s="311"/>
      <c r="AH368" s="312"/>
      <c r="AI368" s="311"/>
      <c r="AJ368" s="313"/>
      <c r="AK368" s="313"/>
      <c r="AL368" s="313"/>
      <c r="AM368" s="314"/>
      <c r="AN368" s="315"/>
      <c r="AO368" s="316"/>
      <c r="AP368" s="317"/>
      <c r="AQ368" s="318"/>
      <c r="AR368" s="319"/>
      <c r="AS368" s="319"/>
      <c r="AT368" s="319"/>
      <c r="AU368" s="320"/>
      <c r="AV368" s="270"/>
    </row>
    <row r="369" spans="1:48" ht="13.5" customHeight="1" thickTop="1" thickBot="1" x14ac:dyDescent="0.25">
      <c r="A369" s="147">
        <v>365</v>
      </c>
      <c r="B369" s="292" t="s">
        <v>597</v>
      </c>
      <c r="C369" s="293">
        <v>43126</v>
      </c>
      <c r="D369" s="293" t="s">
        <v>4816</v>
      </c>
      <c r="E369" s="294" t="s">
        <v>4817</v>
      </c>
      <c r="F369" s="295" t="s">
        <v>66</v>
      </c>
      <c r="G369" s="296" t="s">
        <v>3486</v>
      </c>
      <c r="H369" s="297" t="s">
        <v>1989</v>
      </c>
      <c r="I369" s="299">
        <v>11466500</v>
      </c>
      <c r="J369" s="299">
        <v>11465500</v>
      </c>
      <c r="K369" s="300" t="s">
        <v>1990</v>
      </c>
      <c r="L369" s="292" t="s">
        <v>4818</v>
      </c>
      <c r="M369" s="302" t="s">
        <v>4435</v>
      </c>
      <c r="N369" s="302" t="s">
        <v>4528</v>
      </c>
      <c r="O369" s="302">
        <v>43276</v>
      </c>
      <c r="P369" s="301">
        <v>150</v>
      </c>
      <c r="Q369" s="303">
        <f t="shared" si="11"/>
        <v>5</v>
      </c>
      <c r="R369" s="305" t="s">
        <v>4819</v>
      </c>
      <c r="S369" s="306"/>
      <c r="T369" s="307"/>
      <c r="U369" s="308"/>
      <c r="V369" s="309"/>
      <c r="W369" s="307"/>
      <c r="X369" s="308"/>
      <c r="Y369" s="309"/>
      <c r="Z369" s="307"/>
      <c r="AA369" s="308"/>
      <c r="AB369" s="309"/>
      <c r="AC369" s="307"/>
      <c r="AD369" s="308"/>
      <c r="AE369" s="307"/>
      <c r="AF369" s="310"/>
      <c r="AG369" s="311"/>
      <c r="AH369" s="312"/>
      <c r="AI369" s="311"/>
      <c r="AJ369" s="313"/>
      <c r="AK369" s="313"/>
      <c r="AL369" s="313"/>
      <c r="AM369" s="314"/>
      <c r="AN369" s="315"/>
      <c r="AO369" s="316"/>
      <c r="AP369" s="317"/>
      <c r="AQ369" s="318"/>
      <c r="AR369" s="319"/>
      <c r="AS369" s="319"/>
      <c r="AT369" s="319"/>
      <c r="AU369" s="320"/>
      <c r="AV369" s="270"/>
    </row>
    <row r="370" spans="1:48" ht="13.5" customHeight="1" thickTop="1" thickBot="1" x14ac:dyDescent="0.25">
      <c r="A370" s="147">
        <v>366</v>
      </c>
      <c r="B370" s="292" t="s">
        <v>2160</v>
      </c>
      <c r="C370" s="293">
        <v>43126</v>
      </c>
      <c r="D370" s="293" t="s">
        <v>4820</v>
      </c>
      <c r="E370" s="294" t="s">
        <v>4821</v>
      </c>
      <c r="F370" s="295" t="s">
        <v>66</v>
      </c>
      <c r="G370" s="296" t="s">
        <v>75</v>
      </c>
      <c r="H370" s="297" t="s">
        <v>1989</v>
      </c>
      <c r="I370" s="299">
        <v>19800000</v>
      </c>
      <c r="J370" s="299">
        <v>19800000</v>
      </c>
      <c r="K370" s="300" t="s">
        <v>1990</v>
      </c>
      <c r="L370" s="292" t="s">
        <v>4822</v>
      </c>
      <c r="M370" s="302" t="s">
        <v>4435</v>
      </c>
      <c r="N370" s="302" t="s">
        <v>4528</v>
      </c>
      <c r="O370" s="302">
        <v>43276</v>
      </c>
      <c r="P370" s="301">
        <v>150</v>
      </c>
      <c r="Q370" s="303">
        <v>5</v>
      </c>
      <c r="R370" s="305" t="s">
        <v>4823</v>
      </c>
      <c r="S370" s="306"/>
      <c r="T370" s="307"/>
      <c r="U370" s="308"/>
      <c r="V370" s="309"/>
      <c r="W370" s="307"/>
      <c r="X370" s="308"/>
      <c r="Y370" s="309"/>
      <c r="Z370" s="307"/>
      <c r="AA370" s="308"/>
      <c r="AB370" s="309"/>
      <c r="AC370" s="307"/>
      <c r="AD370" s="308"/>
      <c r="AE370" s="307"/>
      <c r="AF370" s="310"/>
      <c r="AG370" s="311"/>
      <c r="AH370" s="312"/>
      <c r="AI370" s="311"/>
      <c r="AJ370" s="313"/>
      <c r="AK370" s="313"/>
      <c r="AL370" s="313"/>
      <c r="AM370" s="314"/>
      <c r="AN370" s="315"/>
      <c r="AO370" s="316"/>
      <c r="AP370" s="317"/>
      <c r="AQ370" s="318"/>
      <c r="AR370" s="319"/>
      <c r="AS370" s="319"/>
      <c r="AT370" s="319"/>
      <c r="AU370" s="320"/>
      <c r="AV370" s="270"/>
    </row>
    <row r="371" spans="1:48" ht="13.5" customHeight="1" thickTop="1" thickBot="1" x14ac:dyDescent="0.25">
      <c r="A371" s="147">
        <v>367</v>
      </c>
      <c r="B371" s="292" t="s">
        <v>146</v>
      </c>
      <c r="C371" s="293">
        <v>43126</v>
      </c>
      <c r="D371" s="293" t="s">
        <v>4824</v>
      </c>
      <c r="E371" s="294" t="s">
        <v>4825</v>
      </c>
      <c r="F371" s="295" t="s">
        <v>66</v>
      </c>
      <c r="G371" s="296" t="s">
        <v>3486</v>
      </c>
      <c r="H371" s="297" t="s">
        <v>1989</v>
      </c>
      <c r="I371" s="299" t="s">
        <v>4011</v>
      </c>
      <c r="J371" s="299" t="s">
        <v>4011</v>
      </c>
      <c r="K371" s="300" t="s">
        <v>1990</v>
      </c>
      <c r="L371" s="292" t="s">
        <v>2145</v>
      </c>
      <c r="M371" s="302">
        <v>43126</v>
      </c>
      <c r="N371" s="302">
        <v>43276</v>
      </c>
      <c r="O371" s="302">
        <v>43276</v>
      </c>
      <c r="P371" s="301">
        <f>O371-M371</f>
        <v>150</v>
      </c>
      <c r="Q371" s="303">
        <f t="shared" si="11"/>
        <v>5</v>
      </c>
      <c r="R371" s="305" t="s">
        <v>4826</v>
      </c>
      <c r="S371" s="306"/>
      <c r="T371" s="307"/>
      <c r="U371" s="308"/>
      <c r="V371" s="309"/>
      <c r="W371" s="307"/>
      <c r="X371" s="308"/>
      <c r="Y371" s="309"/>
      <c r="Z371" s="307"/>
      <c r="AA371" s="308"/>
      <c r="AB371" s="309"/>
      <c r="AC371" s="307"/>
      <c r="AD371" s="308"/>
      <c r="AE371" s="307"/>
      <c r="AF371" s="310"/>
      <c r="AG371" s="311"/>
      <c r="AH371" s="312"/>
      <c r="AI371" s="311"/>
      <c r="AJ371" s="313"/>
      <c r="AK371" s="313"/>
      <c r="AL371" s="313"/>
      <c r="AM371" s="314"/>
      <c r="AN371" s="315"/>
      <c r="AO371" s="316"/>
      <c r="AP371" s="317"/>
      <c r="AQ371" s="318"/>
      <c r="AR371" s="319"/>
      <c r="AS371" s="319"/>
      <c r="AT371" s="319"/>
      <c r="AU371" s="320"/>
      <c r="AV371" s="270"/>
    </row>
    <row r="372" spans="1:48" ht="13.5" customHeight="1" thickTop="1" thickBot="1" x14ac:dyDescent="0.25">
      <c r="A372" s="147">
        <v>368</v>
      </c>
      <c r="B372" s="292" t="s">
        <v>597</v>
      </c>
      <c r="C372" s="293">
        <v>43126</v>
      </c>
      <c r="D372" s="293" t="s">
        <v>4827</v>
      </c>
      <c r="E372" s="294" t="s">
        <v>4653</v>
      </c>
      <c r="F372" s="295" t="s">
        <v>66</v>
      </c>
      <c r="G372" s="296" t="s">
        <v>3486</v>
      </c>
      <c r="H372" s="297" t="s">
        <v>1989</v>
      </c>
      <c r="I372" s="299" t="s">
        <v>4828</v>
      </c>
      <c r="J372" s="299" t="s">
        <v>4828</v>
      </c>
      <c r="K372" s="300" t="s">
        <v>1990</v>
      </c>
      <c r="L372" s="292" t="s">
        <v>4829</v>
      </c>
      <c r="M372" s="302">
        <v>43126</v>
      </c>
      <c r="N372" s="302">
        <v>43276</v>
      </c>
      <c r="O372" s="302">
        <v>43276</v>
      </c>
      <c r="P372" s="301">
        <f>O372-M372</f>
        <v>150</v>
      </c>
      <c r="Q372" s="303">
        <f t="shared" si="11"/>
        <v>5</v>
      </c>
      <c r="R372" s="305" t="s">
        <v>4830</v>
      </c>
      <c r="S372" s="306"/>
      <c r="T372" s="307"/>
      <c r="U372" s="308"/>
      <c r="V372" s="309"/>
      <c r="W372" s="307"/>
      <c r="X372" s="308"/>
      <c r="Y372" s="309"/>
      <c r="Z372" s="307"/>
      <c r="AA372" s="308"/>
      <c r="AB372" s="309"/>
      <c r="AC372" s="307"/>
      <c r="AD372" s="308"/>
      <c r="AE372" s="307"/>
      <c r="AF372" s="310"/>
      <c r="AG372" s="311"/>
      <c r="AH372" s="312"/>
      <c r="AI372" s="311"/>
      <c r="AJ372" s="313"/>
      <c r="AK372" s="313"/>
      <c r="AL372" s="313"/>
      <c r="AM372" s="314"/>
      <c r="AN372" s="315"/>
      <c r="AO372" s="316"/>
      <c r="AP372" s="317"/>
      <c r="AQ372" s="318"/>
      <c r="AR372" s="319"/>
      <c r="AS372" s="319"/>
      <c r="AT372" s="319"/>
      <c r="AU372" s="320"/>
      <c r="AV372" s="270"/>
    </row>
    <row r="373" spans="1:48" ht="13.5" customHeight="1" thickTop="1" thickBot="1" x14ac:dyDescent="0.25">
      <c r="A373" s="147">
        <v>369</v>
      </c>
      <c r="B373" s="292" t="s">
        <v>3451</v>
      </c>
      <c r="C373" s="293">
        <v>43126</v>
      </c>
      <c r="D373" s="293" t="s">
        <v>4831</v>
      </c>
      <c r="E373" s="294" t="s">
        <v>4832</v>
      </c>
      <c r="F373" s="295" t="s">
        <v>66</v>
      </c>
      <c r="G373" s="296" t="s">
        <v>75</v>
      </c>
      <c r="H373" s="297" t="s">
        <v>1989</v>
      </c>
      <c r="I373" s="299">
        <v>15750000</v>
      </c>
      <c r="J373" s="299">
        <v>15750000</v>
      </c>
      <c r="K373" s="300" t="s">
        <v>1990</v>
      </c>
      <c r="L373" s="292" t="s">
        <v>4833</v>
      </c>
      <c r="M373" s="302" t="s">
        <v>4435</v>
      </c>
      <c r="N373" s="302" t="s">
        <v>4260</v>
      </c>
      <c r="O373" s="302">
        <v>43265</v>
      </c>
      <c r="P373" s="301">
        <v>135</v>
      </c>
      <c r="Q373" s="303">
        <f t="shared" si="11"/>
        <v>4.5</v>
      </c>
      <c r="R373" s="305" t="s">
        <v>4834</v>
      </c>
      <c r="S373" s="306"/>
      <c r="T373" s="307"/>
      <c r="U373" s="308"/>
      <c r="V373" s="309"/>
      <c r="W373" s="307"/>
      <c r="X373" s="308"/>
      <c r="Y373" s="309"/>
      <c r="Z373" s="307"/>
      <c r="AA373" s="308"/>
      <c r="AB373" s="309"/>
      <c r="AC373" s="307"/>
      <c r="AD373" s="308"/>
      <c r="AE373" s="307"/>
      <c r="AF373" s="310"/>
      <c r="AG373" s="311"/>
      <c r="AH373" s="312"/>
      <c r="AI373" s="311"/>
      <c r="AJ373" s="313"/>
      <c r="AK373" s="313"/>
      <c r="AL373" s="313"/>
      <c r="AM373" s="314"/>
      <c r="AN373" s="315"/>
      <c r="AO373" s="316"/>
      <c r="AP373" s="317"/>
      <c r="AQ373" s="318"/>
      <c r="AR373" s="319"/>
      <c r="AS373" s="319"/>
      <c r="AT373" s="319"/>
      <c r="AU373" s="320"/>
      <c r="AV373" s="270"/>
    </row>
    <row r="374" spans="1:48" ht="13.5" customHeight="1" thickTop="1" thickBot="1" x14ac:dyDescent="0.25">
      <c r="A374" s="147">
        <v>370</v>
      </c>
      <c r="B374" s="292" t="s">
        <v>3451</v>
      </c>
      <c r="C374" s="293">
        <v>43126</v>
      </c>
      <c r="D374" s="293" t="s">
        <v>4835</v>
      </c>
      <c r="E374" s="294" t="s">
        <v>1859</v>
      </c>
      <c r="F374" s="295" t="s">
        <v>66</v>
      </c>
      <c r="G374" s="296" t="s">
        <v>75</v>
      </c>
      <c r="H374" s="297" t="s">
        <v>1989</v>
      </c>
      <c r="I374" s="299">
        <v>16000000</v>
      </c>
      <c r="J374" s="299">
        <v>16000000</v>
      </c>
      <c r="K374" s="300" t="s">
        <v>1990</v>
      </c>
      <c r="L374" s="292" t="s">
        <v>4836</v>
      </c>
      <c r="M374" s="302">
        <v>43126</v>
      </c>
      <c r="N374" s="302">
        <v>43245</v>
      </c>
      <c r="O374" s="302">
        <v>43245</v>
      </c>
      <c r="P374" s="301">
        <f>O374-M374</f>
        <v>119</v>
      </c>
      <c r="Q374" s="303">
        <v>5</v>
      </c>
      <c r="R374" s="305" t="s">
        <v>4837</v>
      </c>
      <c r="S374" s="306"/>
      <c r="T374" s="307"/>
      <c r="U374" s="308"/>
      <c r="V374" s="309"/>
      <c r="W374" s="307"/>
      <c r="X374" s="308"/>
      <c r="Y374" s="309"/>
      <c r="Z374" s="307"/>
      <c r="AA374" s="308"/>
      <c r="AB374" s="309"/>
      <c r="AC374" s="307"/>
      <c r="AD374" s="308"/>
      <c r="AE374" s="307"/>
      <c r="AF374" s="310"/>
      <c r="AG374" s="311"/>
      <c r="AH374" s="312"/>
      <c r="AI374" s="311"/>
      <c r="AJ374" s="313"/>
      <c r="AK374" s="313"/>
      <c r="AL374" s="313"/>
      <c r="AM374" s="314"/>
      <c r="AN374" s="315"/>
      <c r="AO374" s="316"/>
      <c r="AP374" s="317"/>
      <c r="AQ374" s="318"/>
      <c r="AR374" s="319"/>
      <c r="AS374" s="319"/>
      <c r="AT374" s="319"/>
      <c r="AU374" s="320"/>
      <c r="AV374" s="270"/>
    </row>
    <row r="375" spans="1:48" ht="13.5" customHeight="1" thickTop="1" thickBot="1" x14ac:dyDescent="0.25">
      <c r="A375" s="147">
        <v>371</v>
      </c>
      <c r="B375" s="292" t="s">
        <v>146</v>
      </c>
      <c r="C375" s="293">
        <v>43126</v>
      </c>
      <c r="D375" s="293" t="s">
        <v>4838</v>
      </c>
      <c r="E375" s="294" t="s">
        <v>4839</v>
      </c>
      <c r="F375" s="295" t="s">
        <v>66</v>
      </c>
      <c r="G375" s="296" t="s">
        <v>75</v>
      </c>
      <c r="H375" s="297" t="s">
        <v>1989</v>
      </c>
      <c r="I375" s="299">
        <v>13400000</v>
      </c>
      <c r="J375" s="299">
        <v>13400000</v>
      </c>
      <c r="K375" s="300" t="s">
        <v>1990</v>
      </c>
      <c r="L375" s="292" t="s">
        <v>4840</v>
      </c>
      <c r="M375" s="302" t="s">
        <v>4435</v>
      </c>
      <c r="N375" s="302" t="s">
        <v>4493</v>
      </c>
      <c r="O375" s="302">
        <v>43245</v>
      </c>
      <c r="P375" s="301">
        <v>120</v>
      </c>
      <c r="Q375" s="303">
        <f t="shared" si="11"/>
        <v>4</v>
      </c>
      <c r="R375" s="305" t="s">
        <v>4841</v>
      </c>
      <c r="S375" s="306"/>
      <c r="T375" s="307"/>
      <c r="U375" s="308"/>
      <c r="V375" s="309"/>
      <c r="W375" s="307"/>
      <c r="X375" s="308"/>
      <c r="Y375" s="309"/>
      <c r="Z375" s="307"/>
      <c r="AA375" s="308"/>
      <c r="AB375" s="309"/>
      <c r="AC375" s="307"/>
      <c r="AD375" s="308"/>
      <c r="AE375" s="307"/>
      <c r="AF375" s="310"/>
      <c r="AG375" s="311"/>
      <c r="AH375" s="312"/>
      <c r="AI375" s="311"/>
      <c r="AJ375" s="313"/>
      <c r="AK375" s="313"/>
      <c r="AL375" s="313"/>
      <c r="AM375" s="314"/>
      <c r="AN375" s="315"/>
      <c r="AO375" s="316"/>
      <c r="AP375" s="317"/>
      <c r="AQ375" s="318"/>
      <c r="AR375" s="319"/>
      <c r="AS375" s="319"/>
      <c r="AT375" s="319"/>
      <c r="AU375" s="320"/>
      <c r="AV375" s="270"/>
    </row>
    <row r="376" spans="1:48" ht="13.5" customHeight="1" thickTop="1" thickBot="1" x14ac:dyDescent="0.25">
      <c r="A376" s="147">
        <v>372</v>
      </c>
      <c r="B376" s="292" t="s">
        <v>2223</v>
      </c>
      <c r="C376" s="293">
        <v>43126</v>
      </c>
      <c r="D376" s="293" t="s">
        <v>4842</v>
      </c>
      <c r="E376" s="294" t="s">
        <v>4843</v>
      </c>
      <c r="F376" s="295" t="s">
        <v>66</v>
      </c>
      <c r="G376" s="296" t="s">
        <v>3486</v>
      </c>
      <c r="H376" s="297" t="s">
        <v>1989</v>
      </c>
      <c r="I376" s="299">
        <v>10000000</v>
      </c>
      <c r="J376" s="299">
        <v>10000000</v>
      </c>
      <c r="K376" s="300" t="s">
        <v>1990</v>
      </c>
      <c r="L376" s="292" t="s">
        <v>4844</v>
      </c>
      <c r="M376" s="302">
        <v>43126</v>
      </c>
      <c r="N376" s="302" t="s">
        <v>4493</v>
      </c>
      <c r="O376" s="302">
        <v>43245</v>
      </c>
      <c r="P376" s="301">
        <v>120</v>
      </c>
      <c r="Q376" s="303">
        <v>4</v>
      </c>
      <c r="R376" s="305" t="s">
        <v>4845</v>
      </c>
      <c r="S376" s="306">
        <v>18</v>
      </c>
      <c r="T376" s="307">
        <v>43250</v>
      </c>
      <c r="U376" s="308">
        <v>43269</v>
      </c>
      <c r="V376" s="309"/>
      <c r="W376" s="307"/>
      <c r="X376" s="308"/>
      <c r="Y376" s="309"/>
      <c r="Z376" s="307"/>
      <c r="AA376" s="308"/>
      <c r="AB376" s="309"/>
      <c r="AC376" s="307"/>
      <c r="AD376" s="308"/>
      <c r="AE376" s="307">
        <v>43250</v>
      </c>
      <c r="AF376" s="310">
        <v>1500000</v>
      </c>
      <c r="AG376" s="311"/>
      <c r="AH376" s="312"/>
      <c r="AI376" s="311"/>
      <c r="AJ376" s="313"/>
      <c r="AK376" s="313"/>
      <c r="AL376" s="313"/>
      <c r="AM376" s="314"/>
      <c r="AN376" s="315"/>
      <c r="AO376" s="316"/>
      <c r="AP376" s="317"/>
      <c r="AQ376" s="318"/>
      <c r="AR376" s="319"/>
      <c r="AS376" s="319"/>
      <c r="AT376" s="319"/>
      <c r="AU376" s="320"/>
      <c r="AV376" s="270"/>
    </row>
    <row r="377" spans="1:48" ht="13.5" customHeight="1" thickTop="1" thickBot="1" x14ac:dyDescent="0.25">
      <c r="A377" s="147">
        <v>373</v>
      </c>
      <c r="B377" s="292" t="s">
        <v>146</v>
      </c>
      <c r="C377" s="293">
        <v>43126</v>
      </c>
      <c r="D377" s="293" t="s">
        <v>4846</v>
      </c>
      <c r="E377" s="294" t="s">
        <v>4847</v>
      </c>
      <c r="F377" s="295" t="s">
        <v>66</v>
      </c>
      <c r="G377" s="296" t="s">
        <v>75</v>
      </c>
      <c r="H377" s="297" t="s">
        <v>1989</v>
      </c>
      <c r="I377" s="299" t="s">
        <v>4666</v>
      </c>
      <c r="J377" s="299" t="s">
        <v>4666</v>
      </c>
      <c r="K377" s="300" t="s">
        <v>1990</v>
      </c>
      <c r="L377" s="292" t="s">
        <v>4848</v>
      </c>
      <c r="M377" s="302" t="s">
        <v>4435</v>
      </c>
      <c r="N377" s="302" t="s">
        <v>4493</v>
      </c>
      <c r="O377" s="302">
        <v>43245</v>
      </c>
      <c r="P377" s="301">
        <v>120</v>
      </c>
      <c r="Q377" s="303">
        <f t="shared" si="11"/>
        <v>4</v>
      </c>
      <c r="R377" s="305" t="s">
        <v>4849</v>
      </c>
      <c r="S377" s="306"/>
      <c r="T377" s="307"/>
      <c r="U377" s="308"/>
      <c r="V377" s="309"/>
      <c r="W377" s="307"/>
      <c r="X377" s="308"/>
      <c r="Y377" s="309"/>
      <c r="Z377" s="307"/>
      <c r="AA377" s="308"/>
      <c r="AB377" s="309"/>
      <c r="AC377" s="307"/>
      <c r="AD377" s="308"/>
      <c r="AE377" s="307"/>
      <c r="AF377" s="310"/>
      <c r="AG377" s="311"/>
      <c r="AH377" s="312"/>
      <c r="AI377" s="311"/>
      <c r="AJ377" s="313"/>
      <c r="AK377" s="313"/>
      <c r="AL377" s="313"/>
      <c r="AM377" s="314"/>
      <c r="AN377" s="315"/>
      <c r="AO377" s="316"/>
      <c r="AP377" s="317"/>
      <c r="AQ377" s="318"/>
      <c r="AR377" s="319"/>
      <c r="AS377" s="319"/>
      <c r="AT377" s="319"/>
      <c r="AU377" s="320"/>
      <c r="AV377" s="270"/>
    </row>
    <row r="378" spans="1:48" ht="13.5" customHeight="1" thickTop="1" thickBot="1" x14ac:dyDescent="0.25">
      <c r="A378" s="147">
        <v>374</v>
      </c>
      <c r="B378" s="292" t="s">
        <v>146</v>
      </c>
      <c r="C378" s="293">
        <v>43126</v>
      </c>
      <c r="D378" s="293" t="s">
        <v>4850</v>
      </c>
      <c r="E378" s="294" t="s">
        <v>4851</v>
      </c>
      <c r="F378" s="295" t="s">
        <v>66</v>
      </c>
      <c r="G378" s="296" t="s">
        <v>75</v>
      </c>
      <c r="H378" s="297" t="s">
        <v>1989</v>
      </c>
      <c r="I378" s="299">
        <v>6800000</v>
      </c>
      <c r="J378" s="299">
        <v>6800000</v>
      </c>
      <c r="K378" s="300" t="s">
        <v>1990</v>
      </c>
      <c r="L378" s="292" t="s">
        <v>4852</v>
      </c>
      <c r="M378" s="302" t="s">
        <v>4435</v>
      </c>
      <c r="N378" s="302" t="s">
        <v>4853</v>
      </c>
      <c r="O378" s="302">
        <v>43184</v>
      </c>
      <c r="P378" s="301">
        <v>60</v>
      </c>
      <c r="Q378" s="303">
        <f t="shared" si="11"/>
        <v>2</v>
      </c>
      <c r="R378" s="305" t="s">
        <v>4854</v>
      </c>
      <c r="S378" s="306"/>
      <c r="T378" s="307"/>
      <c r="U378" s="308"/>
      <c r="V378" s="309"/>
      <c r="W378" s="307"/>
      <c r="X378" s="308"/>
      <c r="Y378" s="309"/>
      <c r="Z378" s="307"/>
      <c r="AA378" s="308"/>
      <c r="AB378" s="309"/>
      <c r="AC378" s="307"/>
      <c r="AD378" s="308"/>
      <c r="AE378" s="307"/>
      <c r="AF378" s="310"/>
      <c r="AG378" s="311"/>
      <c r="AH378" s="312"/>
      <c r="AI378" s="311"/>
      <c r="AJ378" s="313"/>
      <c r="AK378" s="313"/>
      <c r="AL378" s="313"/>
      <c r="AM378" s="314"/>
      <c r="AN378" s="315"/>
      <c r="AO378" s="316"/>
      <c r="AP378" s="317"/>
      <c r="AQ378" s="318"/>
      <c r="AR378" s="319"/>
      <c r="AS378" s="319"/>
      <c r="AT378" s="319"/>
      <c r="AU378" s="320"/>
      <c r="AV378" s="270"/>
    </row>
    <row r="379" spans="1:48" ht="13.5" customHeight="1" thickTop="1" thickBot="1" x14ac:dyDescent="0.25">
      <c r="A379" s="147">
        <v>375</v>
      </c>
      <c r="B379" s="292" t="s">
        <v>146</v>
      </c>
      <c r="C379" s="293">
        <v>43126</v>
      </c>
      <c r="D379" s="293" t="s">
        <v>4855</v>
      </c>
      <c r="E379" s="294" t="s">
        <v>4856</v>
      </c>
      <c r="F379" s="295" t="s">
        <v>66</v>
      </c>
      <c r="G379" s="296" t="s">
        <v>75</v>
      </c>
      <c r="H379" s="297" t="s">
        <v>1989</v>
      </c>
      <c r="I379" s="299">
        <v>13860000</v>
      </c>
      <c r="J379" s="299">
        <v>13860000</v>
      </c>
      <c r="K379" s="300" t="s">
        <v>1990</v>
      </c>
      <c r="L379" s="292" t="s">
        <v>4857</v>
      </c>
      <c r="M379" s="302" t="s">
        <v>4435</v>
      </c>
      <c r="N379" s="302" t="s">
        <v>4858</v>
      </c>
      <c r="O379" s="302">
        <v>43281</v>
      </c>
      <c r="P379" s="301">
        <v>90</v>
      </c>
      <c r="Q379" s="303">
        <f t="shared" si="11"/>
        <v>3</v>
      </c>
      <c r="R379" s="305" t="s">
        <v>4859</v>
      </c>
      <c r="S379" s="306"/>
      <c r="T379" s="307"/>
      <c r="U379" s="308"/>
      <c r="V379" s="309"/>
      <c r="W379" s="307"/>
      <c r="X379" s="308"/>
      <c r="Y379" s="309"/>
      <c r="Z379" s="307"/>
      <c r="AA379" s="308"/>
      <c r="AB379" s="309"/>
      <c r="AC379" s="307"/>
      <c r="AD379" s="308"/>
      <c r="AE379" s="307"/>
      <c r="AF379" s="310"/>
      <c r="AG379" s="311"/>
      <c r="AH379" s="312"/>
      <c r="AI379" s="311"/>
      <c r="AJ379" s="313"/>
      <c r="AK379" s="313"/>
      <c r="AL379" s="313"/>
      <c r="AM379" s="314"/>
      <c r="AN379" s="315"/>
      <c r="AO379" s="316"/>
      <c r="AP379" s="317"/>
      <c r="AQ379" s="318"/>
      <c r="AR379" s="319"/>
      <c r="AS379" s="319"/>
      <c r="AT379" s="319"/>
      <c r="AU379" s="320"/>
      <c r="AV379" s="270"/>
    </row>
    <row r="380" spans="1:48" ht="13.5" customHeight="1" thickTop="1" thickBot="1" x14ac:dyDescent="0.25">
      <c r="A380" s="147">
        <v>376</v>
      </c>
      <c r="B380" s="292" t="s">
        <v>175</v>
      </c>
      <c r="C380" s="293">
        <v>43126</v>
      </c>
      <c r="D380" s="293" t="s">
        <v>4860</v>
      </c>
      <c r="E380" s="294" t="s">
        <v>4861</v>
      </c>
      <c r="F380" s="295" t="s">
        <v>66</v>
      </c>
      <c r="G380" s="296" t="s">
        <v>75</v>
      </c>
      <c r="H380" s="297" t="s">
        <v>1989</v>
      </c>
      <c r="I380" s="299">
        <v>27500000</v>
      </c>
      <c r="J380" s="299">
        <v>27500000</v>
      </c>
      <c r="K380" s="300" t="s">
        <v>1990</v>
      </c>
      <c r="L380" s="292" t="s">
        <v>4862</v>
      </c>
      <c r="M380" s="302" t="s">
        <v>4603</v>
      </c>
      <c r="N380" s="302" t="s">
        <v>4528</v>
      </c>
      <c r="O380" s="302">
        <v>43276</v>
      </c>
      <c r="P380" s="301">
        <v>150</v>
      </c>
      <c r="Q380" s="303">
        <f t="shared" si="11"/>
        <v>5</v>
      </c>
      <c r="R380" s="305" t="s">
        <v>4863</v>
      </c>
      <c r="S380" s="306"/>
      <c r="T380" s="307"/>
      <c r="U380" s="308"/>
      <c r="V380" s="309"/>
      <c r="W380" s="307"/>
      <c r="X380" s="308"/>
      <c r="Y380" s="309"/>
      <c r="Z380" s="307"/>
      <c r="AA380" s="308"/>
      <c r="AB380" s="309"/>
      <c r="AC380" s="307"/>
      <c r="AD380" s="308"/>
      <c r="AE380" s="307"/>
      <c r="AF380" s="310"/>
      <c r="AG380" s="311"/>
      <c r="AH380" s="312"/>
      <c r="AI380" s="311"/>
      <c r="AJ380" s="313"/>
      <c r="AK380" s="313"/>
      <c r="AL380" s="313"/>
      <c r="AM380" s="314"/>
      <c r="AN380" s="315"/>
      <c r="AO380" s="316"/>
      <c r="AP380" s="317"/>
      <c r="AQ380" s="318"/>
      <c r="AR380" s="319"/>
      <c r="AS380" s="319"/>
      <c r="AT380" s="319"/>
      <c r="AU380" s="320"/>
      <c r="AV380" s="270"/>
    </row>
    <row r="381" spans="1:48" ht="13.5" customHeight="1" thickTop="1" thickBot="1" x14ac:dyDescent="0.25">
      <c r="A381" s="147">
        <v>377</v>
      </c>
      <c r="B381" s="292" t="s">
        <v>146</v>
      </c>
      <c r="C381" s="293">
        <v>43126</v>
      </c>
      <c r="D381" s="293" t="s">
        <v>4864</v>
      </c>
      <c r="E381" s="294" t="s">
        <v>4865</v>
      </c>
      <c r="F381" s="295" t="s">
        <v>66</v>
      </c>
      <c r="G381" s="296" t="s">
        <v>75</v>
      </c>
      <c r="H381" s="297" t="s">
        <v>1989</v>
      </c>
      <c r="I381" s="299">
        <v>16500000</v>
      </c>
      <c r="J381" s="299">
        <v>16500000</v>
      </c>
      <c r="K381" s="300" t="s">
        <v>1990</v>
      </c>
      <c r="L381" s="292" t="s">
        <v>3026</v>
      </c>
      <c r="M381" s="302" t="s">
        <v>4435</v>
      </c>
      <c r="N381" s="302" t="s">
        <v>4528</v>
      </c>
      <c r="O381" s="302">
        <v>43276</v>
      </c>
      <c r="P381" s="301">
        <v>150</v>
      </c>
      <c r="Q381" s="303">
        <f t="shared" si="11"/>
        <v>5</v>
      </c>
      <c r="R381" s="305" t="s">
        <v>4866</v>
      </c>
      <c r="S381" s="306"/>
      <c r="T381" s="307"/>
      <c r="U381" s="308"/>
      <c r="V381" s="309"/>
      <c r="W381" s="307"/>
      <c r="X381" s="308"/>
      <c r="Y381" s="309"/>
      <c r="Z381" s="307"/>
      <c r="AA381" s="308"/>
      <c r="AB381" s="309"/>
      <c r="AC381" s="307"/>
      <c r="AD381" s="308"/>
      <c r="AE381" s="307"/>
      <c r="AF381" s="310"/>
      <c r="AG381" s="311"/>
      <c r="AH381" s="312"/>
      <c r="AI381" s="311"/>
      <c r="AJ381" s="313"/>
      <c r="AK381" s="313"/>
      <c r="AL381" s="313"/>
      <c r="AM381" s="314"/>
      <c r="AN381" s="315"/>
      <c r="AO381" s="316"/>
      <c r="AP381" s="317"/>
      <c r="AQ381" s="318"/>
      <c r="AR381" s="319"/>
      <c r="AS381" s="319"/>
      <c r="AT381" s="319"/>
      <c r="AU381" s="320"/>
      <c r="AV381" s="270"/>
    </row>
    <row r="382" spans="1:48" ht="13.5" customHeight="1" thickTop="1" thickBot="1" x14ac:dyDescent="0.25">
      <c r="A382" s="147">
        <v>378</v>
      </c>
      <c r="B382" s="292" t="s">
        <v>597</v>
      </c>
      <c r="C382" s="293">
        <v>43126</v>
      </c>
      <c r="D382" s="293" t="s">
        <v>4867</v>
      </c>
      <c r="E382" s="294" t="s">
        <v>4653</v>
      </c>
      <c r="F382" s="295" t="s">
        <v>66</v>
      </c>
      <c r="G382" s="296" t="s">
        <v>3486</v>
      </c>
      <c r="H382" s="297" t="s">
        <v>1989</v>
      </c>
      <c r="I382" s="299" t="s">
        <v>4868</v>
      </c>
      <c r="J382" s="299" t="s">
        <v>4868</v>
      </c>
      <c r="K382" s="300" t="s">
        <v>1990</v>
      </c>
      <c r="L382" s="292" t="s">
        <v>4869</v>
      </c>
      <c r="M382" s="302">
        <v>43126</v>
      </c>
      <c r="N382" s="302">
        <v>43184</v>
      </c>
      <c r="O382" s="302">
        <v>43184</v>
      </c>
      <c r="P382" s="301">
        <f>O382-M382</f>
        <v>58</v>
      </c>
      <c r="Q382" s="303">
        <f t="shared" si="11"/>
        <v>1.9333333333333333</v>
      </c>
      <c r="R382" s="305" t="s">
        <v>4870</v>
      </c>
      <c r="S382" s="306"/>
      <c r="T382" s="307"/>
      <c r="U382" s="308"/>
      <c r="V382" s="309"/>
      <c r="W382" s="307"/>
      <c r="X382" s="308"/>
      <c r="Y382" s="309"/>
      <c r="Z382" s="307"/>
      <c r="AA382" s="308"/>
      <c r="AB382" s="309"/>
      <c r="AC382" s="307"/>
      <c r="AD382" s="308"/>
      <c r="AE382" s="307"/>
      <c r="AF382" s="310"/>
      <c r="AG382" s="311"/>
      <c r="AH382" s="312"/>
      <c r="AI382" s="311"/>
      <c r="AJ382" s="313"/>
      <c r="AK382" s="313"/>
      <c r="AL382" s="313"/>
      <c r="AM382" s="314"/>
      <c r="AN382" s="315"/>
      <c r="AO382" s="316"/>
      <c r="AP382" s="317"/>
      <c r="AQ382" s="318"/>
      <c r="AR382" s="319"/>
      <c r="AS382" s="319"/>
      <c r="AT382" s="319"/>
      <c r="AU382" s="320"/>
      <c r="AV382" s="270"/>
    </row>
    <row r="383" spans="1:48" ht="13.5" customHeight="1" thickTop="1" thickBot="1" x14ac:dyDescent="0.25">
      <c r="A383" s="147">
        <v>379</v>
      </c>
      <c r="B383" s="292" t="s">
        <v>4871</v>
      </c>
      <c r="C383" s="293">
        <v>43126</v>
      </c>
      <c r="D383" s="293" t="s">
        <v>4872</v>
      </c>
      <c r="E383" s="294" t="s">
        <v>4873</v>
      </c>
      <c r="F383" s="295" t="s">
        <v>66</v>
      </c>
      <c r="G383" s="296" t="s">
        <v>75</v>
      </c>
      <c r="H383" s="297" t="s">
        <v>1989</v>
      </c>
      <c r="I383" s="299">
        <v>23202887</v>
      </c>
      <c r="J383" s="299">
        <v>23202887</v>
      </c>
      <c r="K383" s="300" t="s">
        <v>1990</v>
      </c>
      <c r="L383" s="292" t="s">
        <v>427</v>
      </c>
      <c r="M383" s="302" t="s">
        <v>4435</v>
      </c>
      <c r="N383" s="302">
        <v>43164</v>
      </c>
      <c r="O383" s="302">
        <f>U383</f>
        <v>43235</v>
      </c>
      <c r="P383" s="301">
        <v>120</v>
      </c>
      <c r="Q383" s="303">
        <f t="shared" si="11"/>
        <v>4</v>
      </c>
      <c r="R383" s="305" t="s">
        <v>4874</v>
      </c>
      <c r="S383" s="306">
        <v>12</v>
      </c>
      <c r="T383" s="307">
        <v>43223</v>
      </c>
      <c r="U383" s="308">
        <v>43235</v>
      </c>
      <c r="V383" s="309"/>
      <c r="W383" s="307"/>
      <c r="X383" s="308"/>
      <c r="Y383" s="309"/>
      <c r="Z383" s="307"/>
      <c r="AA383" s="308"/>
      <c r="AB383" s="309"/>
      <c r="AC383" s="307"/>
      <c r="AD383" s="308"/>
      <c r="AE383" s="307"/>
      <c r="AF383" s="310"/>
      <c r="AG383" s="311"/>
      <c r="AH383" s="312"/>
      <c r="AI383" s="311"/>
      <c r="AJ383" s="313"/>
      <c r="AK383" s="313"/>
      <c r="AL383" s="313"/>
      <c r="AM383" s="314"/>
      <c r="AN383" s="315"/>
      <c r="AO383" s="316"/>
      <c r="AP383" s="317"/>
      <c r="AQ383" s="318"/>
      <c r="AR383" s="319"/>
      <c r="AS383" s="319"/>
      <c r="AT383" s="319"/>
      <c r="AU383" s="320"/>
      <c r="AV383" s="270"/>
    </row>
    <row r="384" spans="1:48" ht="13.5" customHeight="1" thickTop="1" thickBot="1" x14ac:dyDescent="0.25">
      <c r="A384" s="147">
        <v>380</v>
      </c>
      <c r="B384" s="292" t="s">
        <v>2223</v>
      </c>
      <c r="C384" s="293">
        <v>43126</v>
      </c>
      <c r="D384" s="293" t="s">
        <v>4875</v>
      </c>
      <c r="E384" s="294" t="s">
        <v>4876</v>
      </c>
      <c r="F384" s="295" t="s">
        <v>66</v>
      </c>
      <c r="G384" s="296" t="s">
        <v>3486</v>
      </c>
      <c r="H384" s="297" t="s">
        <v>1989</v>
      </c>
      <c r="I384" s="299">
        <v>5200000</v>
      </c>
      <c r="J384" s="299">
        <v>5200000</v>
      </c>
      <c r="K384" s="300" t="s">
        <v>1990</v>
      </c>
      <c r="L384" s="292" t="s">
        <v>619</v>
      </c>
      <c r="M384" s="302">
        <v>43126</v>
      </c>
      <c r="N384" s="302">
        <v>43184</v>
      </c>
      <c r="O384" s="302">
        <v>43184</v>
      </c>
      <c r="P384" s="301">
        <f>O384-M384</f>
        <v>58</v>
      </c>
      <c r="Q384" s="303">
        <f t="shared" si="11"/>
        <v>1.9333333333333333</v>
      </c>
      <c r="R384" s="305" t="s">
        <v>4877</v>
      </c>
      <c r="S384" s="306"/>
      <c r="T384" s="307"/>
      <c r="U384" s="308"/>
      <c r="V384" s="309"/>
      <c r="W384" s="307"/>
      <c r="X384" s="308"/>
      <c r="Y384" s="309"/>
      <c r="Z384" s="307"/>
      <c r="AA384" s="308"/>
      <c r="AB384" s="309"/>
      <c r="AC384" s="307"/>
      <c r="AD384" s="308"/>
      <c r="AE384" s="307"/>
      <c r="AF384" s="310"/>
      <c r="AG384" s="311"/>
      <c r="AH384" s="312"/>
      <c r="AI384" s="311"/>
      <c r="AJ384" s="313"/>
      <c r="AK384" s="313"/>
      <c r="AL384" s="313"/>
      <c r="AM384" s="314"/>
      <c r="AN384" s="315"/>
      <c r="AO384" s="316"/>
      <c r="AP384" s="317"/>
      <c r="AQ384" s="318"/>
      <c r="AR384" s="319"/>
      <c r="AS384" s="319"/>
      <c r="AT384" s="319"/>
      <c r="AU384" s="320"/>
      <c r="AV384" s="270"/>
    </row>
    <row r="385" spans="1:48" ht="13.5" customHeight="1" thickTop="1" thickBot="1" x14ac:dyDescent="0.25">
      <c r="A385" s="147">
        <v>381</v>
      </c>
      <c r="B385" s="292" t="s">
        <v>2160</v>
      </c>
      <c r="C385" s="293">
        <v>43126</v>
      </c>
      <c r="D385" s="293" t="s">
        <v>4878</v>
      </c>
      <c r="E385" s="294" t="s">
        <v>4879</v>
      </c>
      <c r="F385" s="295" t="s">
        <v>66</v>
      </c>
      <c r="G385" s="296" t="s">
        <v>75</v>
      </c>
      <c r="H385" s="297" t="s">
        <v>1989</v>
      </c>
      <c r="I385" s="299">
        <v>6800000</v>
      </c>
      <c r="J385" s="299">
        <v>6800000</v>
      </c>
      <c r="K385" s="300" t="s">
        <v>1990</v>
      </c>
      <c r="L385" s="292" t="s">
        <v>4880</v>
      </c>
      <c r="M385" s="302" t="s">
        <v>4435</v>
      </c>
      <c r="N385" s="302" t="s">
        <v>4853</v>
      </c>
      <c r="O385" s="302">
        <v>43184</v>
      </c>
      <c r="P385" s="301">
        <v>60</v>
      </c>
      <c r="Q385" s="303">
        <f t="shared" si="11"/>
        <v>2</v>
      </c>
      <c r="R385" s="305" t="s">
        <v>4881</v>
      </c>
      <c r="S385" s="306"/>
      <c r="T385" s="307"/>
      <c r="U385" s="308"/>
      <c r="V385" s="309"/>
      <c r="W385" s="307"/>
      <c r="X385" s="308"/>
      <c r="Y385" s="309"/>
      <c r="Z385" s="307"/>
      <c r="AA385" s="308"/>
      <c r="AB385" s="309"/>
      <c r="AC385" s="307"/>
      <c r="AD385" s="308"/>
      <c r="AE385" s="307"/>
      <c r="AF385" s="310"/>
      <c r="AG385" s="311"/>
      <c r="AH385" s="312"/>
      <c r="AI385" s="311"/>
      <c r="AJ385" s="313"/>
      <c r="AK385" s="313"/>
      <c r="AL385" s="313"/>
      <c r="AM385" s="314"/>
      <c r="AN385" s="315"/>
      <c r="AO385" s="316"/>
      <c r="AP385" s="317"/>
      <c r="AQ385" s="318"/>
      <c r="AR385" s="319"/>
      <c r="AS385" s="319"/>
      <c r="AT385" s="319">
        <v>43069</v>
      </c>
      <c r="AU385" s="320" t="s">
        <v>2073</v>
      </c>
      <c r="AV385" s="270" t="s">
        <v>49</v>
      </c>
    </row>
    <row r="386" spans="1:48" ht="13.5" customHeight="1" thickTop="1" thickBot="1" x14ac:dyDescent="0.25">
      <c r="A386" s="147">
        <v>382</v>
      </c>
      <c r="B386" s="292" t="s">
        <v>2160</v>
      </c>
      <c r="C386" s="293">
        <v>43126</v>
      </c>
      <c r="D386" s="293" t="s">
        <v>4882</v>
      </c>
      <c r="E386" s="294" t="s">
        <v>4883</v>
      </c>
      <c r="F386" s="295" t="s">
        <v>66</v>
      </c>
      <c r="G386" s="296" t="s">
        <v>75</v>
      </c>
      <c r="H386" s="297" t="s">
        <v>1989</v>
      </c>
      <c r="I386" s="299">
        <v>38400000</v>
      </c>
      <c r="J386" s="299">
        <v>38400000</v>
      </c>
      <c r="K386" s="300" t="s">
        <v>1990</v>
      </c>
      <c r="L386" s="292" t="s">
        <v>4884</v>
      </c>
      <c r="M386" s="302" t="s">
        <v>4435</v>
      </c>
      <c r="N386" s="302" t="s">
        <v>4493</v>
      </c>
      <c r="O386" s="302">
        <v>43245</v>
      </c>
      <c r="P386" s="301">
        <v>120</v>
      </c>
      <c r="Q386" s="303">
        <f t="shared" si="11"/>
        <v>4</v>
      </c>
      <c r="R386" s="305" t="s">
        <v>4885</v>
      </c>
      <c r="S386" s="306"/>
      <c r="T386" s="307"/>
      <c r="U386" s="308"/>
      <c r="V386" s="309"/>
      <c r="W386" s="307"/>
      <c r="X386" s="308"/>
      <c r="Y386" s="309"/>
      <c r="Z386" s="307"/>
      <c r="AA386" s="308"/>
      <c r="AB386" s="309"/>
      <c r="AC386" s="307"/>
      <c r="AD386" s="308"/>
      <c r="AE386" s="307"/>
      <c r="AF386" s="310"/>
      <c r="AG386" s="311"/>
      <c r="AH386" s="312"/>
      <c r="AI386" s="311"/>
      <c r="AJ386" s="313"/>
      <c r="AK386" s="313"/>
      <c r="AL386" s="313"/>
      <c r="AM386" s="314"/>
      <c r="AN386" s="315"/>
      <c r="AO386" s="316"/>
      <c r="AP386" s="317"/>
      <c r="AQ386" s="318"/>
      <c r="AR386" s="319"/>
      <c r="AS386" s="319"/>
      <c r="AT386" s="319"/>
      <c r="AU386" s="320"/>
      <c r="AV386" s="270"/>
    </row>
    <row r="387" spans="1:48" ht="13.5" customHeight="1" thickTop="1" thickBot="1" x14ac:dyDescent="0.25">
      <c r="A387" s="147">
        <v>383</v>
      </c>
      <c r="B387" s="292" t="s">
        <v>146</v>
      </c>
      <c r="C387" s="293">
        <v>43126</v>
      </c>
      <c r="D387" s="293" t="s">
        <v>4886</v>
      </c>
      <c r="E387" s="294" t="s">
        <v>4887</v>
      </c>
      <c r="F387" s="295" t="s">
        <v>66</v>
      </c>
      <c r="G387" s="296" t="s">
        <v>75</v>
      </c>
      <c r="H387" s="297" t="s">
        <v>1989</v>
      </c>
      <c r="I387" s="299">
        <v>15000000</v>
      </c>
      <c r="J387" s="299">
        <v>15000000</v>
      </c>
      <c r="K387" s="300" t="s">
        <v>1990</v>
      </c>
      <c r="L387" s="292" t="s">
        <v>2533</v>
      </c>
      <c r="M387" s="302">
        <v>43132</v>
      </c>
      <c r="N387" s="302">
        <v>43312</v>
      </c>
      <c r="O387" s="302">
        <v>43312</v>
      </c>
      <c r="P387" s="301">
        <f>O387-M387</f>
        <v>180</v>
      </c>
      <c r="Q387" s="303">
        <f t="shared" si="11"/>
        <v>6</v>
      </c>
      <c r="R387" s="305" t="s">
        <v>4888</v>
      </c>
      <c r="S387" s="306"/>
      <c r="T387" s="307"/>
      <c r="U387" s="308"/>
      <c r="V387" s="309"/>
      <c r="W387" s="307"/>
      <c r="X387" s="308"/>
      <c r="Y387" s="309"/>
      <c r="Z387" s="307"/>
      <c r="AA387" s="308"/>
      <c r="AB387" s="309"/>
      <c r="AC387" s="307"/>
      <c r="AD387" s="308"/>
      <c r="AE387" s="307"/>
      <c r="AF387" s="310"/>
      <c r="AG387" s="311"/>
      <c r="AH387" s="312"/>
      <c r="AI387" s="311"/>
      <c r="AJ387" s="313"/>
      <c r="AK387" s="313"/>
      <c r="AL387" s="313"/>
      <c r="AM387" s="314"/>
      <c r="AN387" s="315"/>
      <c r="AO387" s="316"/>
      <c r="AP387" s="317"/>
      <c r="AQ387" s="318"/>
      <c r="AR387" s="319"/>
      <c r="AS387" s="319"/>
      <c r="AT387" s="319"/>
      <c r="AU387" s="320"/>
      <c r="AV387" s="270"/>
    </row>
    <row r="388" spans="1:48" ht="13.5" customHeight="1" thickTop="1" thickBot="1" x14ac:dyDescent="0.25">
      <c r="A388" s="147">
        <v>384</v>
      </c>
      <c r="B388" s="292" t="s">
        <v>2160</v>
      </c>
      <c r="C388" s="293">
        <v>43126</v>
      </c>
      <c r="D388" s="293" t="s">
        <v>4889</v>
      </c>
      <c r="E388" s="294" t="s">
        <v>4890</v>
      </c>
      <c r="F388" s="295" t="s">
        <v>66</v>
      </c>
      <c r="G388" s="296" t="s">
        <v>75</v>
      </c>
      <c r="H388" s="297" t="s">
        <v>1989</v>
      </c>
      <c r="I388" s="299">
        <v>25000000</v>
      </c>
      <c r="J388" s="299">
        <v>25000000</v>
      </c>
      <c r="K388" s="300" t="s">
        <v>1990</v>
      </c>
      <c r="L388" s="292" t="s">
        <v>4891</v>
      </c>
      <c r="M388" s="302" t="s">
        <v>4435</v>
      </c>
      <c r="N388" s="302" t="s">
        <v>4528</v>
      </c>
      <c r="O388" s="302">
        <v>43276</v>
      </c>
      <c r="P388" s="301">
        <v>150</v>
      </c>
      <c r="Q388" s="303">
        <f t="shared" ref="Q388:Q451" si="13">+P388/30</f>
        <v>5</v>
      </c>
      <c r="R388" s="305" t="s">
        <v>4892</v>
      </c>
      <c r="S388" s="306"/>
      <c r="T388" s="307"/>
      <c r="U388" s="308"/>
      <c r="V388" s="309"/>
      <c r="W388" s="307"/>
      <c r="X388" s="308"/>
      <c r="Y388" s="309"/>
      <c r="Z388" s="307"/>
      <c r="AA388" s="308"/>
      <c r="AB388" s="309"/>
      <c r="AC388" s="307"/>
      <c r="AD388" s="308"/>
      <c r="AE388" s="307"/>
      <c r="AF388" s="310"/>
      <c r="AG388" s="311"/>
      <c r="AH388" s="312"/>
      <c r="AI388" s="311"/>
      <c r="AJ388" s="313"/>
      <c r="AK388" s="313"/>
      <c r="AL388" s="313"/>
      <c r="AM388" s="314"/>
      <c r="AN388" s="315"/>
      <c r="AO388" s="316"/>
      <c r="AP388" s="317"/>
      <c r="AQ388" s="318"/>
      <c r="AR388" s="319"/>
      <c r="AS388" s="319"/>
      <c r="AT388" s="319"/>
      <c r="AU388" s="320"/>
      <c r="AV388" s="270"/>
    </row>
    <row r="389" spans="1:48" ht="13.5" customHeight="1" thickTop="1" thickBot="1" x14ac:dyDescent="0.25">
      <c r="A389" s="147">
        <v>385</v>
      </c>
      <c r="B389" s="292" t="s">
        <v>146</v>
      </c>
      <c r="C389" s="293">
        <v>43126</v>
      </c>
      <c r="D389" s="293" t="s">
        <v>4893</v>
      </c>
      <c r="E389" s="294" t="s">
        <v>4894</v>
      </c>
      <c r="F389" s="295" t="s">
        <v>66</v>
      </c>
      <c r="G389" s="296" t="s">
        <v>75</v>
      </c>
      <c r="H389" s="297" t="s">
        <v>1989</v>
      </c>
      <c r="I389" s="299">
        <v>15000000</v>
      </c>
      <c r="J389" s="299">
        <v>15000000</v>
      </c>
      <c r="K389" s="300" t="s">
        <v>1990</v>
      </c>
      <c r="L389" s="292" t="s">
        <v>3116</v>
      </c>
      <c r="M389" s="302" t="s">
        <v>4435</v>
      </c>
      <c r="N389" s="302" t="s">
        <v>4528</v>
      </c>
      <c r="O389" s="302">
        <v>43276</v>
      </c>
      <c r="P389" s="301">
        <v>150</v>
      </c>
      <c r="Q389" s="303">
        <f t="shared" si="13"/>
        <v>5</v>
      </c>
      <c r="R389" s="305" t="s">
        <v>4895</v>
      </c>
      <c r="S389" s="306"/>
      <c r="T389" s="307"/>
      <c r="U389" s="308"/>
      <c r="V389" s="309"/>
      <c r="W389" s="307"/>
      <c r="X389" s="308"/>
      <c r="Y389" s="309"/>
      <c r="Z389" s="307"/>
      <c r="AA389" s="308"/>
      <c r="AB389" s="309"/>
      <c r="AC389" s="307"/>
      <c r="AD389" s="308"/>
      <c r="AE389" s="307"/>
      <c r="AF389" s="310"/>
      <c r="AG389" s="311"/>
      <c r="AH389" s="312"/>
      <c r="AI389" s="311"/>
      <c r="AJ389" s="313"/>
      <c r="AK389" s="313"/>
      <c r="AL389" s="313"/>
      <c r="AM389" s="314"/>
      <c r="AN389" s="315"/>
      <c r="AO389" s="316"/>
      <c r="AP389" s="317"/>
      <c r="AQ389" s="318"/>
      <c r="AR389" s="319"/>
      <c r="AS389" s="319"/>
      <c r="AT389" s="319"/>
      <c r="AU389" s="320"/>
      <c r="AV389" s="270"/>
    </row>
    <row r="390" spans="1:48" ht="13.5" customHeight="1" thickTop="1" thickBot="1" x14ac:dyDescent="0.25">
      <c r="A390" s="147">
        <v>386</v>
      </c>
      <c r="B390" s="292" t="s">
        <v>2160</v>
      </c>
      <c r="C390" s="293">
        <v>43126</v>
      </c>
      <c r="D390" s="293" t="s">
        <v>4896</v>
      </c>
      <c r="E390" s="294" t="s">
        <v>4897</v>
      </c>
      <c r="F390" s="295" t="s">
        <v>66</v>
      </c>
      <c r="G390" s="296" t="s">
        <v>75</v>
      </c>
      <c r="H390" s="297" t="s">
        <v>1989</v>
      </c>
      <c r="I390" s="299" t="s">
        <v>4011</v>
      </c>
      <c r="J390" s="299" t="s">
        <v>4011</v>
      </c>
      <c r="K390" s="300" t="s">
        <v>1990</v>
      </c>
      <c r="L390" s="292" t="s">
        <v>539</v>
      </c>
      <c r="M390" s="302">
        <v>43126</v>
      </c>
      <c r="N390" s="302">
        <v>43276</v>
      </c>
      <c r="O390" s="302">
        <v>43276</v>
      </c>
      <c r="P390" s="301">
        <v>150</v>
      </c>
      <c r="Q390" s="303">
        <v>5</v>
      </c>
      <c r="R390" s="305" t="s">
        <v>4898</v>
      </c>
      <c r="S390" s="306"/>
      <c r="T390" s="307"/>
      <c r="U390" s="308"/>
      <c r="V390" s="309"/>
      <c r="W390" s="307"/>
      <c r="X390" s="308"/>
      <c r="Y390" s="309"/>
      <c r="Z390" s="307"/>
      <c r="AA390" s="308"/>
      <c r="AB390" s="309"/>
      <c r="AC390" s="307"/>
      <c r="AD390" s="308"/>
      <c r="AE390" s="307"/>
      <c r="AF390" s="310"/>
      <c r="AG390" s="311"/>
      <c r="AH390" s="312"/>
      <c r="AI390" s="311"/>
      <c r="AJ390" s="313"/>
      <c r="AK390" s="313"/>
      <c r="AL390" s="313"/>
      <c r="AM390" s="314"/>
      <c r="AN390" s="315"/>
      <c r="AO390" s="316"/>
      <c r="AP390" s="317"/>
      <c r="AQ390" s="318"/>
      <c r="AR390" s="319"/>
      <c r="AS390" s="319"/>
      <c r="AT390" s="319"/>
      <c r="AU390" s="320"/>
      <c r="AV390" s="270"/>
    </row>
    <row r="391" spans="1:48" ht="13.5" customHeight="1" thickTop="1" thickBot="1" x14ac:dyDescent="0.25">
      <c r="A391" s="147">
        <v>387</v>
      </c>
      <c r="B391" s="292" t="s">
        <v>3451</v>
      </c>
      <c r="C391" s="293">
        <v>43126</v>
      </c>
      <c r="D391" s="293" t="s">
        <v>4899</v>
      </c>
      <c r="E391" s="294" t="s">
        <v>4004</v>
      </c>
      <c r="F391" s="295" t="s">
        <v>66</v>
      </c>
      <c r="G391" s="296" t="s">
        <v>75</v>
      </c>
      <c r="H391" s="297" t="s">
        <v>1989</v>
      </c>
      <c r="I391" s="299">
        <v>16000000</v>
      </c>
      <c r="J391" s="299">
        <v>16000000</v>
      </c>
      <c r="K391" s="300" t="s">
        <v>1990</v>
      </c>
      <c r="L391" s="292" t="s">
        <v>498</v>
      </c>
      <c r="M391" s="302">
        <v>43126</v>
      </c>
      <c r="N391" s="302">
        <v>43246</v>
      </c>
      <c r="O391" s="302">
        <v>43246</v>
      </c>
      <c r="P391" s="301">
        <f>O391-M391</f>
        <v>120</v>
      </c>
      <c r="Q391" s="303">
        <f>+P391/30</f>
        <v>4</v>
      </c>
      <c r="R391" s="305" t="s">
        <v>4900</v>
      </c>
      <c r="S391" s="306"/>
      <c r="T391" s="307"/>
      <c r="U391" s="308"/>
      <c r="V391" s="309"/>
      <c r="W391" s="307"/>
      <c r="X391" s="308"/>
      <c r="Y391" s="309"/>
      <c r="Z391" s="307"/>
      <c r="AA391" s="308"/>
      <c r="AB391" s="309"/>
      <c r="AC391" s="307"/>
      <c r="AD391" s="308"/>
      <c r="AE391" s="307"/>
      <c r="AF391" s="310"/>
      <c r="AG391" s="311"/>
      <c r="AH391" s="312"/>
      <c r="AI391" s="311"/>
      <c r="AJ391" s="313"/>
      <c r="AK391" s="313"/>
      <c r="AL391" s="313"/>
      <c r="AM391" s="314"/>
      <c r="AN391" s="315"/>
      <c r="AO391" s="316"/>
      <c r="AP391" s="317"/>
      <c r="AQ391" s="318"/>
      <c r="AR391" s="319"/>
      <c r="AS391" s="319"/>
      <c r="AT391" s="319"/>
      <c r="AU391" s="320"/>
      <c r="AV391" s="270"/>
    </row>
    <row r="392" spans="1:48" ht="13.5" customHeight="1" thickTop="1" thickBot="1" x14ac:dyDescent="0.25">
      <c r="A392" s="147">
        <v>388</v>
      </c>
      <c r="B392" s="292" t="s">
        <v>146</v>
      </c>
      <c r="C392" s="293">
        <v>43126</v>
      </c>
      <c r="D392" s="293" t="s">
        <v>4901</v>
      </c>
      <c r="E392" s="294" t="s">
        <v>4902</v>
      </c>
      <c r="F392" s="295" t="s">
        <v>66</v>
      </c>
      <c r="G392" s="296" t="s">
        <v>75</v>
      </c>
      <c r="H392" s="297" t="s">
        <v>1989</v>
      </c>
      <c r="I392" s="299">
        <v>17400000</v>
      </c>
      <c r="J392" s="299">
        <v>17400000</v>
      </c>
      <c r="K392" s="300" t="s">
        <v>1990</v>
      </c>
      <c r="L392" s="292" t="s">
        <v>4903</v>
      </c>
      <c r="M392" s="302" t="s">
        <v>4435</v>
      </c>
      <c r="N392" s="302" t="s">
        <v>4425</v>
      </c>
      <c r="O392" s="302">
        <v>43312</v>
      </c>
      <c r="P392" s="301">
        <v>180</v>
      </c>
      <c r="Q392" s="303">
        <f t="shared" si="13"/>
        <v>6</v>
      </c>
      <c r="R392" s="305" t="s">
        <v>4904</v>
      </c>
      <c r="S392" s="306"/>
      <c r="T392" s="307"/>
      <c r="U392" s="308"/>
      <c r="V392" s="309"/>
      <c r="W392" s="307"/>
      <c r="X392" s="308"/>
      <c r="Y392" s="309"/>
      <c r="Z392" s="307"/>
      <c r="AA392" s="308"/>
      <c r="AB392" s="309"/>
      <c r="AC392" s="307"/>
      <c r="AD392" s="308"/>
      <c r="AE392" s="307"/>
      <c r="AF392" s="310"/>
      <c r="AG392" s="311"/>
      <c r="AH392" s="312"/>
      <c r="AI392" s="311"/>
      <c r="AJ392" s="313"/>
      <c r="AK392" s="313"/>
      <c r="AL392" s="313"/>
      <c r="AM392" s="314"/>
      <c r="AN392" s="315"/>
      <c r="AO392" s="316"/>
      <c r="AP392" s="317"/>
      <c r="AQ392" s="318"/>
      <c r="AR392" s="319"/>
      <c r="AS392" s="319"/>
      <c r="AT392" s="319"/>
      <c r="AU392" s="320"/>
      <c r="AV392" s="270"/>
    </row>
    <row r="393" spans="1:48" ht="13.5" customHeight="1" thickTop="1" thickBot="1" x14ac:dyDescent="0.25">
      <c r="A393" s="147">
        <v>389</v>
      </c>
      <c r="B393" s="292" t="s">
        <v>4905</v>
      </c>
      <c r="C393" s="293">
        <v>43126</v>
      </c>
      <c r="D393" s="293" t="s">
        <v>4906</v>
      </c>
      <c r="E393" s="294" t="s">
        <v>4907</v>
      </c>
      <c r="F393" s="295" t="s">
        <v>66</v>
      </c>
      <c r="G393" s="296" t="s">
        <v>75</v>
      </c>
      <c r="H393" s="297" t="s">
        <v>1989</v>
      </c>
      <c r="I393" s="299">
        <v>36093380</v>
      </c>
      <c r="J393" s="299">
        <v>36093380</v>
      </c>
      <c r="K393" s="300" t="s">
        <v>1990</v>
      </c>
      <c r="L393" s="292" t="s">
        <v>602</v>
      </c>
      <c r="M393" s="302" t="s">
        <v>4435</v>
      </c>
      <c r="N393" s="302">
        <v>43223</v>
      </c>
      <c r="O393" s="302">
        <f>X393</f>
        <v>43277</v>
      </c>
      <c r="P393" s="301">
        <v>120</v>
      </c>
      <c r="Q393" s="303">
        <f t="shared" si="13"/>
        <v>4</v>
      </c>
      <c r="R393" s="305" t="s">
        <v>4908</v>
      </c>
      <c r="S393" s="306">
        <v>12</v>
      </c>
      <c r="T393" s="307">
        <v>43223</v>
      </c>
      <c r="U393" s="308">
        <v>43235</v>
      </c>
      <c r="V393" s="309">
        <v>40</v>
      </c>
      <c r="W393" s="307">
        <v>43235</v>
      </c>
      <c r="X393" s="308">
        <v>43277</v>
      </c>
      <c r="Y393" s="309"/>
      <c r="Z393" s="307"/>
      <c r="AA393" s="308"/>
      <c r="AB393" s="309"/>
      <c r="AC393" s="307"/>
      <c r="AD393" s="308"/>
      <c r="AE393" s="307">
        <v>43235</v>
      </c>
      <c r="AF393" s="310">
        <v>16406082</v>
      </c>
      <c r="AG393" s="311"/>
      <c r="AH393" s="312"/>
      <c r="AI393" s="311"/>
      <c r="AJ393" s="313"/>
      <c r="AK393" s="313"/>
      <c r="AL393" s="313"/>
      <c r="AM393" s="314"/>
      <c r="AN393" s="315"/>
      <c r="AO393" s="316"/>
      <c r="AP393" s="317"/>
      <c r="AQ393" s="318"/>
      <c r="AR393" s="319"/>
      <c r="AS393" s="319"/>
      <c r="AT393" s="319"/>
      <c r="AU393" s="320"/>
      <c r="AV393" s="270"/>
    </row>
    <row r="394" spans="1:48" ht="13.5" customHeight="1" thickTop="1" thickBot="1" x14ac:dyDescent="0.25">
      <c r="A394" s="147">
        <v>390</v>
      </c>
      <c r="B394" s="292" t="s">
        <v>4909</v>
      </c>
      <c r="C394" s="293">
        <v>43126</v>
      </c>
      <c r="D394" s="293" t="s">
        <v>4910</v>
      </c>
      <c r="E394" s="294" t="s">
        <v>4911</v>
      </c>
      <c r="F394" s="295" t="s">
        <v>66</v>
      </c>
      <c r="G394" s="296" t="s">
        <v>75</v>
      </c>
      <c r="H394" s="297" t="s">
        <v>1989</v>
      </c>
      <c r="I394" s="299">
        <v>20624788</v>
      </c>
      <c r="J394" s="299">
        <v>20624788</v>
      </c>
      <c r="K394" s="300" t="s">
        <v>1990</v>
      </c>
      <c r="L394" s="292" t="s">
        <v>4912</v>
      </c>
      <c r="M394" s="302" t="s">
        <v>4435</v>
      </c>
      <c r="N394" s="302">
        <v>43223</v>
      </c>
      <c r="O394" s="302">
        <v>43223</v>
      </c>
      <c r="P394" s="301">
        <v>120</v>
      </c>
      <c r="Q394" s="303">
        <f t="shared" si="13"/>
        <v>4</v>
      </c>
      <c r="R394" s="305" t="s">
        <v>4913</v>
      </c>
      <c r="S394" s="306"/>
      <c r="T394" s="307"/>
      <c r="U394" s="308"/>
      <c r="V394" s="309"/>
      <c r="W394" s="307"/>
      <c r="X394" s="308"/>
      <c r="Y394" s="309"/>
      <c r="Z394" s="307"/>
      <c r="AA394" s="308"/>
      <c r="AB394" s="309"/>
      <c r="AC394" s="307"/>
      <c r="AD394" s="308"/>
      <c r="AE394" s="307"/>
      <c r="AF394" s="310"/>
      <c r="AG394" s="311"/>
      <c r="AH394" s="312"/>
      <c r="AI394" s="311"/>
      <c r="AJ394" s="313"/>
      <c r="AK394" s="313"/>
      <c r="AL394" s="313"/>
      <c r="AM394" s="314"/>
      <c r="AN394" s="315"/>
      <c r="AO394" s="316"/>
      <c r="AP394" s="317"/>
      <c r="AQ394" s="318"/>
      <c r="AR394" s="319"/>
      <c r="AS394" s="319"/>
      <c r="AT394" s="319"/>
      <c r="AU394" s="320"/>
      <c r="AV394" s="270"/>
    </row>
    <row r="395" spans="1:48" ht="13.5" customHeight="1" thickTop="1" thickBot="1" x14ac:dyDescent="0.25">
      <c r="A395" s="147">
        <v>391</v>
      </c>
      <c r="B395" s="292" t="s">
        <v>4914</v>
      </c>
      <c r="C395" s="293">
        <v>43126</v>
      </c>
      <c r="D395" s="293" t="s">
        <v>4915</v>
      </c>
      <c r="E395" s="294" t="s">
        <v>4916</v>
      </c>
      <c r="F395" s="295" t="s">
        <v>66</v>
      </c>
      <c r="G395" s="296" t="s">
        <v>75</v>
      </c>
      <c r="H395" s="297" t="s">
        <v>1989</v>
      </c>
      <c r="I395" s="299">
        <v>20624788</v>
      </c>
      <c r="J395" s="299">
        <v>20624788</v>
      </c>
      <c r="K395" s="300" t="s">
        <v>1990</v>
      </c>
      <c r="L395" s="292" t="s">
        <v>4917</v>
      </c>
      <c r="M395" s="302" t="s">
        <v>4435</v>
      </c>
      <c r="N395" s="302">
        <v>43223</v>
      </c>
      <c r="O395" s="302">
        <f>U395</f>
        <v>43235</v>
      </c>
      <c r="P395" s="301">
        <v>120</v>
      </c>
      <c r="Q395" s="303">
        <f t="shared" si="13"/>
        <v>4</v>
      </c>
      <c r="R395" s="305" t="s">
        <v>4918</v>
      </c>
      <c r="S395" s="306">
        <v>12</v>
      </c>
      <c r="T395" s="307">
        <v>43223</v>
      </c>
      <c r="U395" s="308">
        <v>43235</v>
      </c>
      <c r="V395" s="309"/>
      <c r="W395" s="307"/>
      <c r="X395" s="308"/>
      <c r="Y395" s="309"/>
      <c r="Z395" s="307"/>
      <c r="AA395" s="308"/>
      <c r="AB395" s="309"/>
      <c r="AC395" s="307"/>
      <c r="AD395" s="308"/>
      <c r="AE395" s="307"/>
      <c r="AF395" s="310"/>
      <c r="AG395" s="311"/>
      <c r="AH395" s="312"/>
      <c r="AI395" s="311"/>
      <c r="AJ395" s="313"/>
      <c r="AK395" s="313"/>
      <c r="AL395" s="313"/>
      <c r="AM395" s="314"/>
      <c r="AN395" s="315"/>
      <c r="AO395" s="316"/>
      <c r="AP395" s="317"/>
      <c r="AQ395" s="318"/>
      <c r="AR395" s="319"/>
      <c r="AS395" s="319"/>
      <c r="AT395" s="319"/>
      <c r="AU395" s="320"/>
      <c r="AV395" s="270"/>
    </row>
    <row r="396" spans="1:48" ht="13.5" customHeight="1" thickTop="1" thickBot="1" x14ac:dyDescent="0.25">
      <c r="A396" s="147">
        <v>392</v>
      </c>
      <c r="B396" s="292" t="s">
        <v>4919</v>
      </c>
      <c r="C396" s="293">
        <v>43126</v>
      </c>
      <c r="D396" s="293" t="s">
        <v>4920</v>
      </c>
      <c r="E396" s="294" t="s">
        <v>4921</v>
      </c>
      <c r="F396" s="295" t="s">
        <v>66</v>
      </c>
      <c r="G396" s="296" t="s">
        <v>75</v>
      </c>
      <c r="H396" s="297" t="s">
        <v>1989</v>
      </c>
      <c r="I396" s="299" t="s">
        <v>4922</v>
      </c>
      <c r="J396" s="299" t="s">
        <v>4922</v>
      </c>
      <c r="K396" s="300" t="s">
        <v>1990</v>
      </c>
      <c r="L396" s="292" t="s">
        <v>425</v>
      </c>
      <c r="M396" s="302" t="s">
        <v>4435</v>
      </c>
      <c r="N396" s="302">
        <v>43223</v>
      </c>
      <c r="O396" s="302">
        <f>X396</f>
        <v>43277</v>
      </c>
      <c r="P396" s="301">
        <v>120</v>
      </c>
      <c r="Q396" s="303">
        <f t="shared" si="13"/>
        <v>4</v>
      </c>
      <c r="R396" s="305" t="s">
        <v>4923</v>
      </c>
      <c r="S396" s="306">
        <v>12</v>
      </c>
      <c r="T396" s="307">
        <v>43223</v>
      </c>
      <c r="U396" s="308">
        <v>43235</v>
      </c>
      <c r="V396" s="309">
        <v>40</v>
      </c>
      <c r="W396" s="307">
        <v>43235</v>
      </c>
      <c r="X396" s="308">
        <v>43277</v>
      </c>
      <c r="Y396" s="309"/>
      <c r="Z396" s="307"/>
      <c r="AA396" s="308"/>
      <c r="AB396" s="309"/>
      <c r="AC396" s="307"/>
      <c r="AD396" s="308"/>
      <c r="AE396" s="307">
        <v>43235</v>
      </c>
      <c r="AF396" s="310">
        <v>11718630</v>
      </c>
      <c r="AG396" s="311"/>
      <c r="AH396" s="312"/>
      <c r="AI396" s="311"/>
      <c r="AJ396" s="313"/>
      <c r="AK396" s="313"/>
      <c r="AL396" s="313"/>
      <c r="AM396" s="314"/>
      <c r="AN396" s="315"/>
      <c r="AO396" s="316"/>
      <c r="AP396" s="317"/>
      <c r="AQ396" s="318"/>
      <c r="AR396" s="319"/>
      <c r="AS396" s="319"/>
      <c r="AT396" s="319"/>
      <c r="AU396" s="320"/>
      <c r="AV396" s="270"/>
    </row>
    <row r="397" spans="1:48" ht="13.5" customHeight="1" thickTop="1" thickBot="1" x14ac:dyDescent="0.25">
      <c r="A397" s="147">
        <v>393</v>
      </c>
      <c r="B397" s="292" t="s">
        <v>597</v>
      </c>
      <c r="C397" s="293">
        <v>43126</v>
      </c>
      <c r="D397" s="293" t="s">
        <v>4924</v>
      </c>
      <c r="E397" s="294" t="s">
        <v>4653</v>
      </c>
      <c r="F397" s="295" t="s">
        <v>66</v>
      </c>
      <c r="G397" s="296" t="s">
        <v>3486</v>
      </c>
      <c r="H397" s="297" t="s">
        <v>1989</v>
      </c>
      <c r="I397" s="299" t="s">
        <v>4925</v>
      </c>
      <c r="J397" s="299" t="s">
        <v>4925</v>
      </c>
      <c r="K397" s="300" t="s">
        <v>1990</v>
      </c>
      <c r="L397" s="292" t="s">
        <v>4926</v>
      </c>
      <c r="M397" s="302">
        <v>43126</v>
      </c>
      <c r="N397" s="302">
        <v>43215</v>
      </c>
      <c r="O397" s="302">
        <v>43215</v>
      </c>
      <c r="P397" s="301">
        <f>O397-M397</f>
        <v>89</v>
      </c>
      <c r="Q397" s="303">
        <f t="shared" si="13"/>
        <v>2.9666666666666668</v>
      </c>
      <c r="R397" s="305" t="s">
        <v>4927</v>
      </c>
      <c r="S397" s="306"/>
      <c r="T397" s="307"/>
      <c r="U397" s="308"/>
      <c r="V397" s="309"/>
      <c r="W397" s="307"/>
      <c r="X397" s="308"/>
      <c r="Y397" s="309"/>
      <c r="Z397" s="307"/>
      <c r="AA397" s="308"/>
      <c r="AB397" s="309"/>
      <c r="AC397" s="307"/>
      <c r="AD397" s="308"/>
      <c r="AE397" s="307"/>
      <c r="AF397" s="310"/>
      <c r="AG397" s="311"/>
      <c r="AH397" s="312"/>
      <c r="AI397" s="311"/>
      <c r="AJ397" s="313"/>
      <c r="AK397" s="313"/>
      <c r="AL397" s="313"/>
      <c r="AM397" s="314"/>
      <c r="AN397" s="315"/>
      <c r="AO397" s="316"/>
      <c r="AP397" s="317"/>
      <c r="AQ397" s="318"/>
      <c r="AR397" s="319"/>
      <c r="AS397" s="319"/>
      <c r="AT397" s="319"/>
      <c r="AU397" s="320"/>
      <c r="AV397" s="270"/>
    </row>
    <row r="398" spans="1:48" ht="13.5" customHeight="1" thickTop="1" thickBot="1" x14ac:dyDescent="0.25">
      <c r="A398" s="147">
        <v>394</v>
      </c>
      <c r="B398" s="292" t="s">
        <v>597</v>
      </c>
      <c r="C398" s="293">
        <v>43126</v>
      </c>
      <c r="D398" s="293" t="s">
        <v>4928</v>
      </c>
      <c r="E398" s="294" t="s">
        <v>4929</v>
      </c>
      <c r="F398" s="295" t="s">
        <v>66</v>
      </c>
      <c r="G398" s="296" t="s">
        <v>3486</v>
      </c>
      <c r="H398" s="297" t="s">
        <v>1989</v>
      </c>
      <c r="I398" s="299" t="s">
        <v>4930</v>
      </c>
      <c r="J398" s="299" t="s">
        <v>4930</v>
      </c>
      <c r="K398" s="300" t="s">
        <v>1990</v>
      </c>
      <c r="L398" s="292" t="s">
        <v>2262</v>
      </c>
      <c r="M398" s="302">
        <v>43126</v>
      </c>
      <c r="N398" s="302">
        <v>43245</v>
      </c>
      <c r="O398" s="302">
        <v>43245</v>
      </c>
      <c r="P398" s="301">
        <f>O398-M398</f>
        <v>119</v>
      </c>
      <c r="Q398" s="303">
        <f t="shared" si="13"/>
        <v>3.9666666666666668</v>
      </c>
      <c r="R398" s="305" t="s">
        <v>4931</v>
      </c>
      <c r="S398" s="306"/>
      <c r="T398" s="307"/>
      <c r="U398" s="308"/>
      <c r="V398" s="309"/>
      <c r="W398" s="307"/>
      <c r="X398" s="308"/>
      <c r="Y398" s="309"/>
      <c r="Z398" s="307"/>
      <c r="AA398" s="308"/>
      <c r="AB398" s="309"/>
      <c r="AC398" s="307"/>
      <c r="AD398" s="308"/>
      <c r="AE398" s="307"/>
      <c r="AF398" s="310"/>
      <c r="AG398" s="311"/>
      <c r="AH398" s="312"/>
      <c r="AI398" s="311"/>
      <c r="AJ398" s="313"/>
      <c r="AK398" s="313"/>
      <c r="AL398" s="313"/>
      <c r="AM398" s="314"/>
      <c r="AN398" s="315"/>
      <c r="AO398" s="316"/>
      <c r="AP398" s="317"/>
      <c r="AQ398" s="318"/>
      <c r="AR398" s="319"/>
      <c r="AS398" s="319"/>
      <c r="AT398" s="319"/>
      <c r="AU398" s="320"/>
      <c r="AV398" s="270"/>
    </row>
    <row r="399" spans="1:48" ht="13.5" customHeight="1" thickTop="1" thickBot="1" x14ac:dyDescent="0.25">
      <c r="A399" s="147">
        <v>395</v>
      </c>
      <c r="B399" s="292" t="s">
        <v>3451</v>
      </c>
      <c r="C399" s="293">
        <v>43126</v>
      </c>
      <c r="D399" s="293" t="s">
        <v>4932</v>
      </c>
      <c r="E399" s="294" t="s">
        <v>1653</v>
      </c>
      <c r="F399" s="295" t="s">
        <v>66</v>
      </c>
      <c r="G399" s="296" t="s">
        <v>3486</v>
      </c>
      <c r="H399" s="297" t="s">
        <v>1989</v>
      </c>
      <c r="I399" s="299">
        <v>11900000</v>
      </c>
      <c r="J399" s="299">
        <v>11900000</v>
      </c>
      <c r="K399" s="300" t="s">
        <v>1990</v>
      </c>
      <c r="L399" s="292" t="s">
        <v>4933</v>
      </c>
      <c r="M399" s="302" t="s">
        <v>4435</v>
      </c>
      <c r="N399" s="302" t="s">
        <v>4493</v>
      </c>
      <c r="O399" s="302">
        <v>43245</v>
      </c>
      <c r="P399" s="301">
        <v>120</v>
      </c>
      <c r="Q399" s="303">
        <v>4</v>
      </c>
      <c r="R399" s="305" t="s">
        <v>4934</v>
      </c>
      <c r="S399" s="306"/>
      <c r="T399" s="307"/>
      <c r="U399" s="308"/>
      <c r="V399" s="309"/>
      <c r="W399" s="307"/>
      <c r="X399" s="308"/>
      <c r="Y399" s="309"/>
      <c r="Z399" s="307"/>
      <c r="AA399" s="308"/>
      <c r="AB399" s="309"/>
      <c r="AC399" s="307"/>
      <c r="AD399" s="308"/>
      <c r="AE399" s="307"/>
      <c r="AF399" s="310"/>
      <c r="AG399" s="311"/>
      <c r="AH399" s="312"/>
      <c r="AI399" s="311"/>
      <c r="AJ399" s="313"/>
      <c r="AK399" s="313"/>
      <c r="AL399" s="313"/>
      <c r="AM399" s="314"/>
      <c r="AN399" s="315"/>
      <c r="AO399" s="316"/>
      <c r="AP399" s="317"/>
      <c r="AQ399" s="318"/>
      <c r="AR399" s="319"/>
      <c r="AS399" s="319"/>
      <c r="AT399" s="319"/>
      <c r="AU399" s="320"/>
      <c r="AV399" s="270"/>
    </row>
    <row r="400" spans="1:48" ht="13.5" customHeight="1" thickTop="1" thickBot="1" x14ac:dyDescent="0.25">
      <c r="A400" s="147">
        <v>396</v>
      </c>
      <c r="B400" s="292" t="s">
        <v>597</v>
      </c>
      <c r="C400" s="293">
        <v>43126</v>
      </c>
      <c r="D400" s="293" t="s">
        <v>4935</v>
      </c>
      <c r="E400" s="294" t="s">
        <v>4936</v>
      </c>
      <c r="F400" s="295" t="s">
        <v>66</v>
      </c>
      <c r="G400" s="296" t="s">
        <v>75</v>
      </c>
      <c r="H400" s="297" t="s">
        <v>1989</v>
      </c>
      <c r="I400" s="299">
        <v>17500000</v>
      </c>
      <c r="J400" s="299">
        <v>17500000</v>
      </c>
      <c r="K400" s="300" t="s">
        <v>1990</v>
      </c>
      <c r="L400" s="292" t="s">
        <v>4937</v>
      </c>
      <c r="M400" s="302">
        <v>43126</v>
      </c>
      <c r="N400" s="302" t="s">
        <v>4528</v>
      </c>
      <c r="O400" s="302">
        <v>43276</v>
      </c>
      <c r="P400" s="301">
        <f>O400-M400</f>
        <v>150</v>
      </c>
      <c r="Q400" s="303">
        <v>5</v>
      </c>
      <c r="R400" s="305" t="s">
        <v>4938</v>
      </c>
      <c r="S400" s="306"/>
      <c r="T400" s="307"/>
      <c r="U400" s="308"/>
      <c r="V400" s="309"/>
      <c r="W400" s="307"/>
      <c r="X400" s="308"/>
      <c r="Y400" s="309"/>
      <c r="Z400" s="307"/>
      <c r="AA400" s="308"/>
      <c r="AB400" s="309"/>
      <c r="AC400" s="307"/>
      <c r="AD400" s="308"/>
      <c r="AE400" s="307"/>
      <c r="AF400" s="310"/>
      <c r="AG400" s="311"/>
      <c r="AH400" s="312"/>
      <c r="AI400" s="311"/>
      <c r="AJ400" s="313"/>
      <c r="AK400" s="313"/>
      <c r="AL400" s="313"/>
      <c r="AM400" s="314"/>
      <c r="AN400" s="315"/>
      <c r="AO400" s="316"/>
      <c r="AP400" s="317"/>
      <c r="AQ400" s="318"/>
      <c r="AR400" s="319"/>
      <c r="AS400" s="319"/>
      <c r="AT400" s="319"/>
      <c r="AU400" s="320"/>
      <c r="AV400" s="270"/>
    </row>
    <row r="401" spans="1:48" ht="13.5" customHeight="1" thickTop="1" thickBot="1" x14ac:dyDescent="0.25">
      <c r="A401" s="147">
        <v>397</v>
      </c>
      <c r="B401" s="292" t="s">
        <v>4415</v>
      </c>
      <c r="C401" s="293" t="s">
        <v>4415</v>
      </c>
      <c r="D401" s="293" t="s">
        <v>4415</v>
      </c>
      <c r="E401" s="294" t="s">
        <v>4415</v>
      </c>
      <c r="F401" s="295" t="s">
        <v>4415</v>
      </c>
      <c r="G401" s="296" t="s">
        <v>4415</v>
      </c>
      <c r="H401" s="297" t="s">
        <v>4415</v>
      </c>
      <c r="I401" s="299" t="s">
        <v>4415</v>
      </c>
      <c r="J401" s="299" t="s">
        <v>4415</v>
      </c>
      <c r="K401" s="300" t="s">
        <v>4415</v>
      </c>
      <c r="L401" s="292" t="s">
        <v>4415</v>
      </c>
      <c r="M401" s="302" t="s">
        <v>4415</v>
      </c>
      <c r="N401" s="302" t="s">
        <v>4415</v>
      </c>
      <c r="O401" s="302" t="s">
        <v>4415</v>
      </c>
      <c r="P401" s="301" t="s">
        <v>4415</v>
      </c>
      <c r="Q401" s="303" t="s">
        <v>4415</v>
      </c>
      <c r="R401" s="305" t="s">
        <v>4415</v>
      </c>
      <c r="S401" s="306" t="s">
        <v>4415</v>
      </c>
      <c r="T401" s="307" t="s">
        <v>4415</v>
      </c>
      <c r="U401" s="308" t="s">
        <v>4415</v>
      </c>
      <c r="V401" s="309" t="s">
        <v>4415</v>
      </c>
      <c r="W401" s="307" t="s">
        <v>4415</v>
      </c>
      <c r="X401" s="308" t="s">
        <v>4415</v>
      </c>
      <c r="Y401" s="309" t="s">
        <v>4415</v>
      </c>
      <c r="Z401" s="307" t="s">
        <v>4415</v>
      </c>
      <c r="AA401" s="308" t="s">
        <v>4415</v>
      </c>
      <c r="AB401" s="309" t="s">
        <v>4415</v>
      </c>
      <c r="AC401" s="307" t="s">
        <v>4415</v>
      </c>
      <c r="AD401" s="308" t="s">
        <v>4415</v>
      </c>
      <c r="AE401" s="307" t="s">
        <v>4415</v>
      </c>
      <c r="AF401" s="310" t="s">
        <v>4415</v>
      </c>
      <c r="AG401" s="311" t="s">
        <v>4415</v>
      </c>
      <c r="AH401" s="312" t="s">
        <v>4415</v>
      </c>
      <c r="AI401" s="311" t="s">
        <v>4415</v>
      </c>
      <c r="AJ401" s="313" t="s">
        <v>4415</v>
      </c>
      <c r="AK401" s="313" t="s">
        <v>4415</v>
      </c>
      <c r="AL401" s="313" t="s">
        <v>4415</v>
      </c>
      <c r="AM401" s="314"/>
      <c r="AN401" s="315"/>
      <c r="AO401" s="316"/>
      <c r="AP401" s="317"/>
      <c r="AQ401" s="318"/>
      <c r="AR401" s="319"/>
      <c r="AS401" s="319"/>
      <c r="AT401" s="319"/>
      <c r="AU401" s="320"/>
      <c r="AV401" s="270"/>
    </row>
    <row r="402" spans="1:48" ht="13.5" customHeight="1" thickTop="1" thickBot="1" x14ac:dyDescent="0.25">
      <c r="A402" s="147">
        <v>398</v>
      </c>
      <c r="B402" s="292" t="s">
        <v>597</v>
      </c>
      <c r="C402" s="293">
        <v>43126</v>
      </c>
      <c r="D402" s="293" t="s">
        <v>4939</v>
      </c>
      <c r="E402" s="294" t="s">
        <v>4940</v>
      </c>
      <c r="F402" s="295" t="s">
        <v>66</v>
      </c>
      <c r="G402" s="296" t="s">
        <v>3486</v>
      </c>
      <c r="H402" s="297" t="s">
        <v>1989</v>
      </c>
      <c r="I402" s="299">
        <v>6600000</v>
      </c>
      <c r="J402" s="299">
        <v>6600000</v>
      </c>
      <c r="K402" s="300" t="s">
        <v>1990</v>
      </c>
      <c r="L402" s="292" t="s">
        <v>4941</v>
      </c>
      <c r="M402" s="302">
        <v>43126</v>
      </c>
      <c r="N402" s="302">
        <v>43185</v>
      </c>
      <c r="O402" s="302">
        <v>43185</v>
      </c>
      <c r="P402" s="301">
        <f>O402-M402</f>
        <v>59</v>
      </c>
      <c r="Q402" s="303">
        <f t="shared" si="13"/>
        <v>1.9666666666666666</v>
      </c>
      <c r="R402" s="305" t="s">
        <v>4942</v>
      </c>
      <c r="S402" s="306"/>
      <c r="T402" s="307"/>
      <c r="U402" s="308"/>
      <c r="V402" s="309"/>
      <c r="W402" s="307"/>
      <c r="X402" s="308"/>
      <c r="Y402" s="309"/>
      <c r="Z402" s="307"/>
      <c r="AA402" s="308"/>
      <c r="AB402" s="309"/>
      <c r="AC402" s="307"/>
      <c r="AD402" s="308"/>
      <c r="AE402" s="307"/>
      <c r="AF402" s="310"/>
      <c r="AG402" s="311"/>
      <c r="AH402" s="312"/>
      <c r="AI402" s="311"/>
      <c r="AJ402" s="313"/>
      <c r="AK402" s="313"/>
      <c r="AL402" s="313"/>
      <c r="AM402" s="314"/>
      <c r="AN402" s="315"/>
      <c r="AO402" s="316"/>
      <c r="AP402" s="317"/>
      <c r="AQ402" s="318"/>
      <c r="AR402" s="319"/>
      <c r="AS402" s="319"/>
      <c r="AT402" s="319"/>
      <c r="AU402" s="320"/>
      <c r="AV402" s="270"/>
    </row>
    <row r="403" spans="1:48" ht="13.5" customHeight="1" thickTop="1" thickBot="1" x14ac:dyDescent="0.25">
      <c r="A403" s="147">
        <v>399</v>
      </c>
      <c r="B403" s="292" t="s">
        <v>597</v>
      </c>
      <c r="C403" s="293">
        <v>43126</v>
      </c>
      <c r="D403" s="293" t="s">
        <v>4943</v>
      </c>
      <c r="E403" s="294" t="s">
        <v>4944</v>
      </c>
      <c r="F403" s="295" t="s">
        <v>66</v>
      </c>
      <c r="G403" s="296" t="s">
        <v>3486</v>
      </c>
      <c r="H403" s="297" t="s">
        <v>1989</v>
      </c>
      <c r="I403" s="299">
        <v>12500000</v>
      </c>
      <c r="J403" s="299">
        <v>12500000</v>
      </c>
      <c r="K403" s="300" t="s">
        <v>1990</v>
      </c>
      <c r="L403" s="292" t="s">
        <v>4945</v>
      </c>
      <c r="M403" s="302">
        <v>43126</v>
      </c>
      <c r="N403" s="302">
        <v>43276</v>
      </c>
      <c r="O403" s="302">
        <v>43276</v>
      </c>
      <c r="P403" s="301">
        <f>O403-M403</f>
        <v>150</v>
      </c>
      <c r="Q403" s="303">
        <f t="shared" si="13"/>
        <v>5</v>
      </c>
      <c r="R403" s="305" t="s">
        <v>4946</v>
      </c>
      <c r="S403" s="306"/>
      <c r="T403" s="307"/>
      <c r="U403" s="308"/>
      <c r="V403" s="309"/>
      <c r="W403" s="307"/>
      <c r="X403" s="308"/>
      <c r="Y403" s="309"/>
      <c r="Z403" s="307"/>
      <c r="AA403" s="308"/>
      <c r="AB403" s="309"/>
      <c r="AC403" s="307"/>
      <c r="AD403" s="308"/>
      <c r="AE403" s="307"/>
      <c r="AF403" s="310"/>
      <c r="AG403" s="311"/>
      <c r="AH403" s="312"/>
      <c r="AI403" s="311"/>
      <c r="AJ403" s="313"/>
      <c r="AK403" s="313"/>
      <c r="AL403" s="313"/>
      <c r="AM403" s="314"/>
      <c r="AN403" s="315"/>
      <c r="AO403" s="316"/>
      <c r="AP403" s="317"/>
      <c r="AQ403" s="318"/>
      <c r="AR403" s="319"/>
      <c r="AS403" s="319"/>
      <c r="AT403" s="319"/>
      <c r="AU403" s="320"/>
      <c r="AV403" s="270"/>
    </row>
    <row r="404" spans="1:48" ht="13.5" customHeight="1" thickTop="1" thickBot="1" x14ac:dyDescent="0.25">
      <c r="A404" s="147">
        <v>400</v>
      </c>
      <c r="B404" s="292" t="s">
        <v>4947</v>
      </c>
      <c r="C404" s="293">
        <v>43126</v>
      </c>
      <c r="D404" s="293" t="s">
        <v>4948</v>
      </c>
      <c r="E404" s="294" t="s">
        <v>4949</v>
      </c>
      <c r="F404" s="295" t="s">
        <v>66</v>
      </c>
      <c r="G404" s="296" t="s">
        <v>75</v>
      </c>
      <c r="H404" s="297" t="s">
        <v>1989</v>
      </c>
      <c r="I404" s="299">
        <v>20624788</v>
      </c>
      <c r="J404" s="299">
        <v>20624788</v>
      </c>
      <c r="K404" s="300" t="s">
        <v>1990</v>
      </c>
      <c r="L404" s="292" t="s">
        <v>4950</v>
      </c>
      <c r="M404" s="302" t="s">
        <v>4435</v>
      </c>
      <c r="N404" s="302">
        <v>43164</v>
      </c>
      <c r="O404" s="302">
        <f>U404</f>
        <v>43174</v>
      </c>
      <c r="P404" s="301" t="e">
        <f>O404-M404</f>
        <v>#VALUE!</v>
      </c>
      <c r="Q404" s="303" t="e">
        <f t="shared" si="13"/>
        <v>#VALUE!</v>
      </c>
      <c r="R404" s="305" t="s">
        <v>4951</v>
      </c>
      <c r="S404" s="306">
        <v>12</v>
      </c>
      <c r="T404" s="307">
        <v>43223</v>
      </c>
      <c r="U404" s="308">
        <v>43174</v>
      </c>
      <c r="V404" s="309"/>
      <c r="W404" s="307"/>
      <c r="X404" s="308"/>
      <c r="Y404" s="309"/>
      <c r="Z404" s="307"/>
      <c r="AA404" s="308"/>
      <c r="AB404" s="309"/>
      <c r="AC404" s="307"/>
      <c r="AD404" s="308"/>
      <c r="AE404" s="307"/>
      <c r="AF404" s="310"/>
      <c r="AG404" s="311"/>
      <c r="AH404" s="312"/>
      <c r="AI404" s="311"/>
      <c r="AJ404" s="313"/>
      <c r="AK404" s="313"/>
      <c r="AL404" s="313"/>
      <c r="AM404" s="314"/>
      <c r="AN404" s="315"/>
      <c r="AO404" s="316"/>
      <c r="AP404" s="317"/>
      <c r="AQ404" s="318"/>
      <c r="AR404" s="319"/>
      <c r="AS404" s="319"/>
      <c r="AT404" s="319"/>
      <c r="AU404" s="320"/>
      <c r="AV404" s="270"/>
    </row>
    <row r="405" spans="1:48" ht="13.5" customHeight="1" thickTop="1" thickBot="1" x14ac:dyDescent="0.25">
      <c r="A405" s="147">
        <v>401</v>
      </c>
      <c r="B405" s="292" t="s">
        <v>597</v>
      </c>
      <c r="C405" s="293">
        <v>43126</v>
      </c>
      <c r="D405" s="293" t="s">
        <v>4952</v>
      </c>
      <c r="E405" s="294" t="s">
        <v>4953</v>
      </c>
      <c r="F405" s="295" t="s">
        <v>66</v>
      </c>
      <c r="G405" s="296" t="s">
        <v>75</v>
      </c>
      <c r="H405" s="297" t="s">
        <v>1989</v>
      </c>
      <c r="I405" s="299">
        <v>12000000</v>
      </c>
      <c r="J405" s="299">
        <v>12000000</v>
      </c>
      <c r="K405" s="300" t="s">
        <v>1990</v>
      </c>
      <c r="L405" s="292" t="s">
        <v>2938</v>
      </c>
      <c r="M405" s="302" t="s">
        <v>4435</v>
      </c>
      <c r="N405" s="302" t="s">
        <v>4440</v>
      </c>
      <c r="O405" s="302">
        <v>43215</v>
      </c>
      <c r="P405" s="301">
        <v>90</v>
      </c>
      <c r="Q405" s="303">
        <f t="shared" si="13"/>
        <v>3</v>
      </c>
      <c r="R405" s="305" t="s">
        <v>4954</v>
      </c>
      <c r="S405" s="306"/>
      <c r="T405" s="307"/>
      <c r="U405" s="308"/>
      <c r="V405" s="309"/>
      <c r="W405" s="307"/>
      <c r="X405" s="308"/>
      <c r="Y405" s="309"/>
      <c r="Z405" s="307"/>
      <c r="AA405" s="308"/>
      <c r="AB405" s="309"/>
      <c r="AC405" s="307"/>
      <c r="AD405" s="308"/>
      <c r="AE405" s="307"/>
      <c r="AF405" s="310"/>
      <c r="AG405" s="311"/>
      <c r="AH405" s="312"/>
      <c r="AI405" s="311"/>
      <c r="AJ405" s="313"/>
      <c r="AK405" s="313"/>
      <c r="AL405" s="313"/>
      <c r="AM405" s="314"/>
      <c r="AN405" s="315"/>
      <c r="AO405" s="316"/>
      <c r="AP405" s="317"/>
      <c r="AQ405" s="318"/>
      <c r="AR405" s="319"/>
      <c r="AS405" s="319"/>
      <c r="AT405" s="319"/>
      <c r="AU405" s="320"/>
      <c r="AV405" s="270"/>
    </row>
    <row r="406" spans="1:48" ht="13.5" customHeight="1" thickTop="1" thickBot="1" x14ac:dyDescent="0.25">
      <c r="A406" s="147">
        <v>402</v>
      </c>
      <c r="B406" s="292" t="s">
        <v>597</v>
      </c>
      <c r="C406" s="293">
        <v>43126</v>
      </c>
      <c r="D406" s="293" t="s">
        <v>4955</v>
      </c>
      <c r="E406" s="294" t="s">
        <v>4956</v>
      </c>
      <c r="F406" s="295" t="s">
        <v>66</v>
      </c>
      <c r="G406" s="296" t="s">
        <v>3486</v>
      </c>
      <c r="H406" s="297" t="s">
        <v>1989</v>
      </c>
      <c r="I406" s="299">
        <v>13200000</v>
      </c>
      <c r="J406" s="299">
        <v>13200000</v>
      </c>
      <c r="K406" s="300" t="s">
        <v>1990</v>
      </c>
      <c r="L406" s="292" t="s">
        <v>4957</v>
      </c>
      <c r="M406" s="302" t="s">
        <v>4435</v>
      </c>
      <c r="N406" s="302" t="s">
        <v>4493</v>
      </c>
      <c r="O406" s="302">
        <v>43245</v>
      </c>
      <c r="P406" s="301">
        <v>120</v>
      </c>
      <c r="Q406" s="303">
        <f t="shared" si="13"/>
        <v>4</v>
      </c>
      <c r="R406" s="305" t="s">
        <v>4958</v>
      </c>
      <c r="S406" s="306"/>
      <c r="T406" s="307"/>
      <c r="U406" s="308"/>
      <c r="V406" s="309"/>
      <c r="W406" s="307"/>
      <c r="X406" s="308"/>
      <c r="Y406" s="309"/>
      <c r="Z406" s="307"/>
      <c r="AA406" s="308"/>
      <c r="AB406" s="309"/>
      <c r="AC406" s="307"/>
      <c r="AD406" s="308"/>
      <c r="AE406" s="307"/>
      <c r="AF406" s="310"/>
      <c r="AG406" s="311"/>
      <c r="AH406" s="312"/>
      <c r="AI406" s="311"/>
      <c r="AJ406" s="313"/>
      <c r="AK406" s="313"/>
      <c r="AL406" s="313"/>
      <c r="AM406" s="314"/>
      <c r="AN406" s="315"/>
      <c r="AO406" s="316"/>
      <c r="AP406" s="317"/>
      <c r="AQ406" s="318"/>
      <c r="AR406" s="319"/>
      <c r="AS406" s="319"/>
      <c r="AT406" s="319"/>
      <c r="AU406" s="320"/>
      <c r="AV406" s="270"/>
    </row>
    <row r="407" spans="1:48" ht="13.5" customHeight="1" thickTop="1" thickBot="1" x14ac:dyDescent="0.25">
      <c r="A407" s="147">
        <v>403</v>
      </c>
      <c r="B407" s="292" t="s">
        <v>146</v>
      </c>
      <c r="C407" s="293">
        <v>43126</v>
      </c>
      <c r="D407" s="293" t="s">
        <v>4959</v>
      </c>
      <c r="E407" s="294" t="s">
        <v>4960</v>
      </c>
      <c r="F407" s="295" t="s">
        <v>66</v>
      </c>
      <c r="G407" s="296" t="s">
        <v>75</v>
      </c>
      <c r="H407" s="297" t="s">
        <v>1989</v>
      </c>
      <c r="I407" s="299">
        <v>20000000</v>
      </c>
      <c r="J407" s="299">
        <v>20000000</v>
      </c>
      <c r="K407" s="300" t="s">
        <v>1990</v>
      </c>
      <c r="L407" s="292" t="s">
        <v>4961</v>
      </c>
      <c r="M407" s="302" t="s">
        <v>4435</v>
      </c>
      <c r="N407" s="302" t="s">
        <v>4528</v>
      </c>
      <c r="O407" s="302">
        <v>43276</v>
      </c>
      <c r="P407" s="301">
        <v>150</v>
      </c>
      <c r="Q407" s="303">
        <f t="shared" si="13"/>
        <v>5</v>
      </c>
      <c r="R407" s="305" t="s">
        <v>4962</v>
      </c>
      <c r="S407" s="306"/>
      <c r="T407" s="307"/>
      <c r="U407" s="308"/>
      <c r="V407" s="309"/>
      <c r="W407" s="307"/>
      <c r="X407" s="308"/>
      <c r="Y407" s="309"/>
      <c r="Z407" s="307"/>
      <c r="AA407" s="308"/>
      <c r="AB407" s="309"/>
      <c r="AC407" s="307"/>
      <c r="AD407" s="308"/>
      <c r="AE407" s="307"/>
      <c r="AF407" s="310"/>
      <c r="AG407" s="311"/>
      <c r="AH407" s="312"/>
      <c r="AI407" s="311"/>
      <c r="AJ407" s="313"/>
      <c r="AK407" s="313"/>
      <c r="AL407" s="313"/>
      <c r="AM407" s="314"/>
      <c r="AN407" s="315"/>
      <c r="AO407" s="316"/>
      <c r="AP407" s="317"/>
      <c r="AQ407" s="318"/>
      <c r="AR407" s="319"/>
      <c r="AS407" s="319"/>
      <c r="AT407" s="319"/>
      <c r="AU407" s="320"/>
      <c r="AV407" s="270"/>
    </row>
    <row r="408" spans="1:48" ht="13.5" customHeight="1" thickTop="1" thickBot="1" x14ac:dyDescent="0.25">
      <c r="A408" s="147">
        <v>404</v>
      </c>
      <c r="B408" s="292" t="s">
        <v>2000</v>
      </c>
      <c r="C408" s="293">
        <v>43126</v>
      </c>
      <c r="D408" s="293" t="s">
        <v>4963</v>
      </c>
      <c r="E408" s="294" t="s">
        <v>4964</v>
      </c>
      <c r="F408" s="295" t="s">
        <v>66</v>
      </c>
      <c r="G408" s="296" t="s">
        <v>3486</v>
      </c>
      <c r="H408" s="297" t="s">
        <v>1989</v>
      </c>
      <c r="I408" s="299">
        <v>15000000</v>
      </c>
      <c r="J408" s="299">
        <v>15000000</v>
      </c>
      <c r="K408" s="300" t="s">
        <v>1990</v>
      </c>
      <c r="L408" s="292" t="s">
        <v>4965</v>
      </c>
      <c r="M408" s="302">
        <v>43126</v>
      </c>
      <c r="N408" s="302">
        <v>43276</v>
      </c>
      <c r="O408" s="302">
        <v>43276</v>
      </c>
      <c r="P408" s="301">
        <f>O408-M408</f>
        <v>150</v>
      </c>
      <c r="Q408" s="303">
        <f t="shared" si="13"/>
        <v>5</v>
      </c>
      <c r="R408" s="305" t="s">
        <v>4966</v>
      </c>
      <c r="S408" s="306"/>
      <c r="T408" s="307"/>
      <c r="U408" s="308"/>
      <c r="V408" s="309"/>
      <c r="W408" s="307"/>
      <c r="X408" s="308"/>
      <c r="Y408" s="309"/>
      <c r="Z408" s="307"/>
      <c r="AA408" s="308"/>
      <c r="AB408" s="309"/>
      <c r="AC408" s="307"/>
      <c r="AD408" s="308"/>
      <c r="AE408" s="307"/>
      <c r="AF408" s="310"/>
      <c r="AG408" s="311"/>
      <c r="AH408" s="312"/>
      <c r="AI408" s="311"/>
      <c r="AJ408" s="313"/>
      <c r="AK408" s="313"/>
      <c r="AL408" s="313"/>
      <c r="AM408" s="314"/>
      <c r="AN408" s="315"/>
      <c r="AO408" s="316"/>
      <c r="AP408" s="317"/>
      <c r="AQ408" s="318"/>
      <c r="AR408" s="319"/>
      <c r="AS408" s="319"/>
      <c r="AT408" s="319"/>
      <c r="AU408" s="320"/>
      <c r="AV408" s="270"/>
    </row>
    <row r="409" spans="1:48" ht="13.5" customHeight="1" thickTop="1" thickBot="1" x14ac:dyDescent="0.25">
      <c r="A409" s="147">
        <v>405</v>
      </c>
      <c r="B409" s="292" t="s">
        <v>146</v>
      </c>
      <c r="C409" s="293">
        <v>43126</v>
      </c>
      <c r="D409" s="293" t="s">
        <v>4967</v>
      </c>
      <c r="E409" s="294" t="s">
        <v>4968</v>
      </c>
      <c r="F409" s="295" t="s">
        <v>66</v>
      </c>
      <c r="G409" s="296" t="s">
        <v>75</v>
      </c>
      <c r="H409" s="297" t="s">
        <v>1989</v>
      </c>
      <c r="I409" s="299">
        <v>17500000</v>
      </c>
      <c r="J409" s="299">
        <v>17500000</v>
      </c>
      <c r="K409" s="300" t="s">
        <v>1990</v>
      </c>
      <c r="L409" s="292" t="s">
        <v>2463</v>
      </c>
      <c r="M409" s="302" t="s">
        <v>4435</v>
      </c>
      <c r="N409" s="302" t="s">
        <v>4528</v>
      </c>
      <c r="O409" s="302">
        <v>43276</v>
      </c>
      <c r="P409" s="301">
        <v>150</v>
      </c>
      <c r="Q409" s="303">
        <f t="shared" si="13"/>
        <v>5</v>
      </c>
      <c r="R409" s="305" t="s">
        <v>4969</v>
      </c>
      <c r="S409" s="306"/>
      <c r="T409" s="307"/>
      <c r="U409" s="308"/>
      <c r="V409" s="309"/>
      <c r="W409" s="307"/>
      <c r="X409" s="308"/>
      <c r="Y409" s="309"/>
      <c r="Z409" s="307"/>
      <c r="AA409" s="308"/>
      <c r="AB409" s="309"/>
      <c r="AC409" s="307"/>
      <c r="AD409" s="308"/>
      <c r="AE409" s="307"/>
      <c r="AF409" s="310"/>
      <c r="AG409" s="311"/>
      <c r="AH409" s="312"/>
      <c r="AI409" s="311"/>
      <c r="AJ409" s="313"/>
      <c r="AK409" s="313"/>
      <c r="AL409" s="313"/>
      <c r="AM409" s="314"/>
      <c r="AN409" s="315"/>
      <c r="AO409" s="316"/>
      <c r="AP409" s="317"/>
      <c r="AQ409" s="318"/>
      <c r="AR409" s="319"/>
      <c r="AS409" s="319"/>
      <c r="AT409" s="319"/>
      <c r="AU409" s="320"/>
      <c r="AV409" s="270"/>
    </row>
    <row r="410" spans="1:48" ht="13.5" customHeight="1" thickTop="1" thickBot="1" x14ac:dyDescent="0.25">
      <c r="A410" s="147">
        <v>406</v>
      </c>
      <c r="B410" s="292" t="s">
        <v>146</v>
      </c>
      <c r="C410" s="293">
        <v>43126</v>
      </c>
      <c r="D410" s="293" t="s">
        <v>4970</v>
      </c>
      <c r="E410" s="294" t="s">
        <v>4971</v>
      </c>
      <c r="F410" s="295" t="s">
        <v>66</v>
      </c>
      <c r="G410" s="296" t="s">
        <v>75</v>
      </c>
      <c r="H410" s="297" t="s">
        <v>1989</v>
      </c>
      <c r="I410" s="299">
        <v>12000000</v>
      </c>
      <c r="J410" s="299">
        <v>12000000</v>
      </c>
      <c r="K410" s="300" t="s">
        <v>1990</v>
      </c>
      <c r="L410" s="292" t="s">
        <v>4972</v>
      </c>
      <c r="M410" s="302" t="s">
        <v>4435</v>
      </c>
      <c r="N410" s="302" t="s">
        <v>4440</v>
      </c>
      <c r="O410" s="302">
        <v>43215</v>
      </c>
      <c r="P410" s="301">
        <v>90</v>
      </c>
      <c r="Q410" s="303">
        <f t="shared" si="13"/>
        <v>3</v>
      </c>
      <c r="R410" s="305" t="s">
        <v>4973</v>
      </c>
      <c r="S410" s="306"/>
      <c r="T410" s="307"/>
      <c r="U410" s="308"/>
      <c r="V410" s="309"/>
      <c r="W410" s="307"/>
      <c r="X410" s="308"/>
      <c r="Y410" s="309"/>
      <c r="Z410" s="307"/>
      <c r="AA410" s="308"/>
      <c r="AB410" s="309"/>
      <c r="AC410" s="307"/>
      <c r="AD410" s="308"/>
      <c r="AE410" s="307"/>
      <c r="AF410" s="310"/>
      <c r="AG410" s="311"/>
      <c r="AH410" s="312"/>
      <c r="AI410" s="311"/>
      <c r="AJ410" s="313"/>
      <c r="AK410" s="313"/>
      <c r="AL410" s="313"/>
      <c r="AM410" s="314"/>
      <c r="AN410" s="315"/>
      <c r="AO410" s="316"/>
      <c r="AP410" s="317"/>
      <c r="AQ410" s="318"/>
      <c r="AR410" s="319"/>
      <c r="AS410" s="319"/>
      <c r="AT410" s="319"/>
      <c r="AU410" s="320"/>
      <c r="AV410" s="270"/>
    </row>
    <row r="411" spans="1:48" ht="13.5" customHeight="1" thickTop="1" thickBot="1" x14ac:dyDescent="0.25">
      <c r="A411" s="147">
        <v>407</v>
      </c>
      <c r="B411" s="292" t="s">
        <v>597</v>
      </c>
      <c r="C411" s="293">
        <v>43126</v>
      </c>
      <c r="D411" s="293" t="s">
        <v>4974</v>
      </c>
      <c r="E411" s="294" t="s">
        <v>4975</v>
      </c>
      <c r="F411" s="295" t="s">
        <v>66</v>
      </c>
      <c r="G411" s="296" t="s">
        <v>75</v>
      </c>
      <c r="H411" s="297" t="s">
        <v>1989</v>
      </c>
      <c r="I411" s="299">
        <v>10500000</v>
      </c>
      <c r="J411" s="299">
        <v>10500000</v>
      </c>
      <c r="K411" s="300" t="s">
        <v>1990</v>
      </c>
      <c r="L411" s="292" t="s">
        <v>4976</v>
      </c>
      <c r="M411" s="302" t="s">
        <v>4435</v>
      </c>
      <c r="N411" s="302" t="s">
        <v>4440</v>
      </c>
      <c r="O411" s="302">
        <v>43215</v>
      </c>
      <c r="P411" s="301">
        <v>90</v>
      </c>
      <c r="Q411" s="303">
        <v>3</v>
      </c>
      <c r="R411" s="305" t="s">
        <v>4977</v>
      </c>
      <c r="S411" s="306"/>
      <c r="T411" s="307"/>
      <c r="U411" s="308"/>
      <c r="V411" s="309"/>
      <c r="W411" s="307"/>
      <c r="X411" s="308"/>
      <c r="Y411" s="309"/>
      <c r="Z411" s="307"/>
      <c r="AA411" s="308"/>
      <c r="AB411" s="309"/>
      <c r="AC411" s="307"/>
      <c r="AD411" s="308"/>
      <c r="AE411" s="307"/>
      <c r="AF411" s="310"/>
      <c r="AG411" s="311"/>
      <c r="AH411" s="312"/>
      <c r="AI411" s="311"/>
      <c r="AJ411" s="313"/>
      <c r="AK411" s="313"/>
      <c r="AL411" s="313"/>
      <c r="AM411" s="314"/>
      <c r="AN411" s="315"/>
      <c r="AO411" s="316"/>
      <c r="AP411" s="317"/>
      <c r="AQ411" s="318"/>
      <c r="AR411" s="319"/>
      <c r="AS411" s="319"/>
      <c r="AT411" s="319"/>
      <c r="AU411" s="320"/>
      <c r="AV411" s="270"/>
    </row>
    <row r="412" spans="1:48" ht="13.5" customHeight="1" thickTop="1" thickBot="1" x14ac:dyDescent="0.25">
      <c r="A412" s="147">
        <v>408</v>
      </c>
      <c r="B412" s="292" t="s">
        <v>2223</v>
      </c>
      <c r="C412" s="293">
        <v>43126</v>
      </c>
      <c r="D412" s="293" t="s">
        <v>4978</v>
      </c>
      <c r="E412" s="294" t="s">
        <v>4979</v>
      </c>
      <c r="F412" s="295" t="s">
        <v>66</v>
      </c>
      <c r="G412" s="296" t="s">
        <v>4980</v>
      </c>
      <c r="H412" s="297" t="s">
        <v>1989</v>
      </c>
      <c r="I412" s="299">
        <v>99883224</v>
      </c>
      <c r="J412" s="299">
        <f>+I412+AF412+AJ412+AL412</f>
        <v>99883224</v>
      </c>
      <c r="K412" s="300" t="s">
        <v>4981</v>
      </c>
      <c r="L412" s="292" t="s">
        <v>4982</v>
      </c>
      <c r="M412" s="302">
        <v>43126</v>
      </c>
      <c r="N412" s="302">
        <v>43465</v>
      </c>
      <c r="O412" s="302">
        <v>43465</v>
      </c>
      <c r="P412" s="301">
        <f>O412-M412</f>
        <v>339</v>
      </c>
      <c r="Q412" s="303">
        <f>+P412/30</f>
        <v>11.3</v>
      </c>
      <c r="R412" s="305" t="s">
        <v>4983</v>
      </c>
      <c r="S412" s="306"/>
      <c r="T412" s="307"/>
      <c r="U412" s="308"/>
      <c r="V412" s="309"/>
      <c r="W412" s="307"/>
      <c r="X412" s="308"/>
      <c r="Y412" s="309"/>
      <c r="Z412" s="307"/>
      <c r="AA412" s="308"/>
      <c r="AB412" s="309"/>
      <c r="AC412" s="307"/>
      <c r="AD412" s="308"/>
      <c r="AE412" s="307"/>
      <c r="AF412" s="310"/>
      <c r="AG412" s="311"/>
      <c r="AH412" s="312"/>
      <c r="AI412" s="311"/>
      <c r="AJ412" s="313"/>
      <c r="AK412" s="313"/>
      <c r="AL412" s="313"/>
      <c r="AM412" s="314"/>
      <c r="AN412" s="315"/>
      <c r="AO412" s="316"/>
      <c r="AP412" s="317"/>
      <c r="AQ412" s="318"/>
      <c r="AR412" s="319"/>
      <c r="AS412" s="319"/>
      <c r="AT412" s="319"/>
      <c r="AU412" s="320"/>
      <c r="AV412" s="270"/>
    </row>
    <row r="413" spans="1:48" ht="13.5" customHeight="1" thickTop="1" thickBot="1" x14ac:dyDescent="0.25">
      <c r="A413" s="147">
        <v>409</v>
      </c>
      <c r="B413" s="292" t="s">
        <v>597</v>
      </c>
      <c r="C413" s="293">
        <v>43126</v>
      </c>
      <c r="D413" s="293" t="s">
        <v>4984</v>
      </c>
      <c r="E413" s="294" t="s">
        <v>4985</v>
      </c>
      <c r="F413" s="295" t="s">
        <v>66</v>
      </c>
      <c r="G413" s="296" t="s">
        <v>75</v>
      </c>
      <c r="H413" s="297" t="s">
        <v>1989</v>
      </c>
      <c r="I413" s="299">
        <v>32000000</v>
      </c>
      <c r="J413" s="299">
        <v>32000000</v>
      </c>
      <c r="K413" s="300" t="s">
        <v>1990</v>
      </c>
      <c r="L413" s="292" t="s">
        <v>4986</v>
      </c>
      <c r="M413" s="302">
        <v>43151</v>
      </c>
      <c r="N413" s="302">
        <v>43271</v>
      </c>
      <c r="O413" s="302">
        <v>43271</v>
      </c>
      <c r="P413" s="301">
        <f>O413-M413</f>
        <v>120</v>
      </c>
      <c r="Q413" s="303">
        <f t="shared" si="13"/>
        <v>4</v>
      </c>
      <c r="R413" s="305" t="s">
        <v>4987</v>
      </c>
      <c r="S413" s="306"/>
      <c r="T413" s="307"/>
      <c r="U413" s="308"/>
      <c r="V413" s="309"/>
      <c r="W413" s="307"/>
      <c r="X413" s="308"/>
      <c r="Y413" s="309"/>
      <c r="Z413" s="307"/>
      <c r="AA413" s="308"/>
      <c r="AB413" s="309"/>
      <c r="AC413" s="307"/>
      <c r="AD413" s="308"/>
      <c r="AE413" s="307"/>
      <c r="AF413" s="310"/>
      <c r="AG413" s="311"/>
      <c r="AH413" s="312"/>
      <c r="AI413" s="311"/>
      <c r="AJ413" s="313"/>
      <c r="AK413" s="313"/>
      <c r="AL413" s="313"/>
      <c r="AM413" s="314"/>
      <c r="AN413" s="315"/>
      <c r="AO413" s="316"/>
      <c r="AP413" s="317"/>
      <c r="AQ413" s="318"/>
      <c r="AR413" s="319"/>
      <c r="AS413" s="319"/>
      <c r="AT413" s="319"/>
      <c r="AU413" s="320"/>
      <c r="AV413" s="270"/>
    </row>
    <row r="414" spans="1:48" ht="13.5" customHeight="1" thickTop="1" thickBot="1" x14ac:dyDescent="0.25">
      <c r="A414" s="147">
        <v>410</v>
      </c>
      <c r="B414" s="292" t="s">
        <v>4988</v>
      </c>
      <c r="C414" s="293">
        <v>43126</v>
      </c>
      <c r="D414" s="293" t="s">
        <v>4989</v>
      </c>
      <c r="E414" s="294" t="s">
        <v>4990</v>
      </c>
      <c r="F414" s="295" t="s">
        <v>66</v>
      </c>
      <c r="G414" s="296" t="s">
        <v>75</v>
      </c>
      <c r="H414" s="297" t="s">
        <v>1989</v>
      </c>
      <c r="I414" s="299">
        <v>33515281</v>
      </c>
      <c r="J414" s="299">
        <v>33515281</v>
      </c>
      <c r="K414" s="300" t="s">
        <v>1990</v>
      </c>
      <c r="L414" s="292" t="s">
        <v>4991</v>
      </c>
      <c r="M414" s="302" t="s">
        <v>4435</v>
      </c>
      <c r="N414" s="302">
        <v>43164</v>
      </c>
      <c r="O414" s="302">
        <f>X414</f>
        <v>43277</v>
      </c>
      <c r="P414" s="301">
        <v>120</v>
      </c>
      <c r="Q414" s="303">
        <f t="shared" si="13"/>
        <v>4</v>
      </c>
      <c r="R414" s="305" t="s">
        <v>4992</v>
      </c>
      <c r="S414" s="306">
        <v>12</v>
      </c>
      <c r="T414" s="307">
        <v>43223</v>
      </c>
      <c r="U414" s="308">
        <v>43235</v>
      </c>
      <c r="V414" s="309">
        <v>40</v>
      </c>
      <c r="W414" s="307">
        <v>43235</v>
      </c>
      <c r="X414" s="308">
        <v>43277</v>
      </c>
      <c r="Y414" s="309"/>
      <c r="Z414" s="307"/>
      <c r="AA414" s="308"/>
      <c r="AB414" s="309"/>
      <c r="AC414" s="307"/>
      <c r="AD414" s="308"/>
      <c r="AE414" s="307">
        <v>43235</v>
      </c>
      <c r="AF414" s="310">
        <v>15234219</v>
      </c>
      <c r="AG414" s="311"/>
      <c r="AH414" s="312"/>
      <c r="AI414" s="311"/>
      <c r="AJ414" s="313"/>
      <c r="AK414" s="313"/>
      <c r="AL414" s="313"/>
      <c r="AM414" s="314"/>
      <c r="AN414" s="315"/>
      <c r="AO414" s="316"/>
      <c r="AP414" s="317"/>
      <c r="AQ414" s="318"/>
      <c r="AR414" s="319"/>
      <c r="AS414" s="319"/>
      <c r="AT414" s="319"/>
      <c r="AU414" s="320"/>
      <c r="AV414" s="270"/>
    </row>
    <row r="415" spans="1:48" ht="13.5" customHeight="1" thickTop="1" thickBot="1" x14ac:dyDescent="0.25">
      <c r="A415" s="147">
        <v>411</v>
      </c>
      <c r="B415" s="292" t="s">
        <v>597</v>
      </c>
      <c r="C415" s="293">
        <v>43126</v>
      </c>
      <c r="D415" s="293" t="s">
        <v>4993</v>
      </c>
      <c r="E415" s="294" t="s">
        <v>4994</v>
      </c>
      <c r="F415" s="295" t="s">
        <v>66</v>
      </c>
      <c r="G415" s="296" t="s">
        <v>75</v>
      </c>
      <c r="H415" s="297" t="s">
        <v>1989</v>
      </c>
      <c r="I415" s="299">
        <v>20000000</v>
      </c>
      <c r="J415" s="299">
        <v>20000000</v>
      </c>
      <c r="K415" s="300" t="s">
        <v>1990</v>
      </c>
      <c r="L415" s="292" t="s">
        <v>4995</v>
      </c>
      <c r="M415" s="302">
        <v>43126</v>
      </c>
      <c r="N415" s="302">
        <v>43276</v>
      </c>
      <c r="O415" s="302">
        <v>43276</v>
      </c>
      <c r="P415" s="301">
        <f>O415-M415</f>
        <v>150</v>
      </c>
      <c r="Q415" s="303">
        <f t="shared" si="13"/>
        <v>5</v>
      </c>
      <c r="R415" s="305" t="s">
        <v>4996</v>
      </c>
      <c r="S415" s="306"/>
      <c r="T415" s="307"/>
      <c r="U415" s="308"/>
      <c r="V415" s="309"/>
      <c r="W415" s="307"/>
      <c r="X415" s="308"/>
      <c r="Y415" s="309"/>
      <c r="Z415" s="307"/>
      <c r="AA415" s="308"/>
      <c r="AB415" s="309"/>
      <c r="AC415" s="307"/>
      <c r="AD415" s="308"/>
      <c r="AE415" s="307"/>
      <c r="AF415" s="310"/>
      <c r="AG415" s="311"/>
      <c r="AH415" s="312"/>
      <c r="AI415" s="311"/>
      <c r="AJ415" s="313"/>
      <c r="AK415" s="313"/>
      <c r="AL415" s="313"/>
      <c r="AM415" s="314"/>
      <c r="AN415" s="315"/>
      <c r="AO415" s="316"/>
      <c r="AP415" s="317"/>
      <c r="AQ415" s="318"/>
      <c r="AR415" s="319"/>
      <c r="AS415" s="319"/>
      <c r="AT415" s="319"/>
      <c r="AU415" s="320"/>
      <c r="AV415" s="270"/>
    </row>
    <row r="416" spans="1:48" ht="13.5" customHeight="1" thickTop="1" thickBot="1" x14ac:dyDescent="0.25">
      <c r="A416" s="147">
        <v>412</v>
      </c>
      <c r="B416" s="292" t="s">
        <v>2160</v>
      </c>
      <c r="C416" s="293">
        <v>43126</v>
      </c>
      <c r="D416" s="293" t="s">
        <v>4997</v>
      </c>
      <c r="E416" s="294" t="s">
        <v>4998</v>
      </c>
      <c r="F416" s="295" t="s">
        <v>66</v>
      </c>
      <c r="G416" s="296" t="s">
        <v>3486</v>
      </c>
      <c r="H416" s="297" t="s">
        <v>1989</v>
      </c>
      <c r="I416" s="299">
        <v>6000000</v>
      </c>
      <c r="J416" s="299">
        <v>6000000</v>
      </c>
      <c r="K416" s="300" t="s">
        <v>1990</v>
      </c>
      <c r="L416" s="292" t="s">
        <v>4999</v>
      </c>
      <c r="M416" s="302" t="s">
        <v>4435</v>
      </c>
      <c r="N416" s="302" t="s">
        <v>4440</v>
      </c>
      <c r="O416" s="302">
        <v>43215</v>
      </c>
      <c r="P416" s="301">
        <v>90</v>
      </c>
      <c r="Q416" s="303">
        <f t="shared" si="13"/>
        <v>3</v>
      </c>
      <c r="R416" s="305" t="s">
        <v>5000</v>
      </c>
      <c r="S416" s="306"/>
      <c r="T416" s="307"/>
      <c r="U416" s="308"/>
      <c r="V416" s="309"/>
      <c r="W416" s="307"/>
      <c r="X416" s="308"/>
      <c r="Y416" s="309"/>
      <c r="Z416" s="307"/>
      <c r="AA416" s="308"/>
      <c r="AB416" s="309"/>
      <c r="AC416" s="307"/>
      <c r="AD416" s="308"/>
      <c r="AE416" s="307"/>
      <c r="AF416" s="310"/>
      <c r="AG416" s="311"/>
      <c r="AH416" s="312"/>
      <c r="AI416" s="311"/>
      <c r="AJ416" s="313"/>
      <c r="AK416" s="313"/>
      <c r="AL416" s="313"/>
      <c r="AM416" s="314"/>
      <c r="AN416" s="315"/>
      <c r="AO416" s="316"/>
      <c r="AP416" s="317"/>
      <c r="AQ416" s="318"/>
      <c r="AR416" s="319"/>
      <c r="AS416" s="319"/>
      <c r="AT416" s="319"/>
      <c r="AU416" s="320"/>
      <c r="AV416" s="270"/>
    </row>
    <row r="417" spans="1:48" ht="13.5" customHeight="1" thickTop="1" thickBot="1" x14ac:dyDescent="0.25">
      <c r="A417" s="147">
        <v>413</v>
      </c>
      <c r="B417" s="292" t="s">
        <v>597</v>
      </c>
      <c r="C417" s="293">
        <v>43126</v>
      </c>
      <c r="D417" s="293" t="s">
        <v>5001</v>
      </c>
      <c r="E417" s="294" t="s">
        <v>5002</v>
      </c>
      <c r="F417" s="295" t="s">
        <v>66</v>
      </c>
      <c r="G417" s="296" t="s">
        <v>75</v>
      </c>
      <c r="H417" s="297" t="s">
        <v>1989</v>
      </c>
      <c r="I417" s="299">
        <v>25000000</v>
      </c>
      <c r="J417" s="299">
        <v>25000000</v>
      </c>
      <c r="K417" s="300" t="s">
        <v>1990</v>
      </c>
      <c r="L417" s="292" t="s">
        <v>5003</v>
      </c>
      <c r="M417" s="302" t="s">
        <v>4435</v>
      </c>
      <c r="N417" s="302" t="s">
        <v>4528</v>
      </c>
      <c r="O417" s="302">
        <v>43299</v>
      </c>
      <c r="P417" s="301">
        <v>150</v>
      </c>
      <c r="Q417" s="303">
        <f t="shared" si="13"/>
        <v>5</v>
      </c>
      <c r="R417" s="305" t="s">
        <v>5004</v>
      </c>
      <c r="S417" s="306" t="s">
        <v>5005</v>
      </c>
      <c r="T417" s="307"/>
      <c r="U417" s="308"/>
      <c r="V417" s="309"/>
      <c r="W417" s="307"/>
      <c r="X417" s="308"/>
      <c r="Y417" s="309"/>
      <c r="Z417" s="307"/>
      <c r="AA417" s="308"/>
      <c r="AB417" s="309"/>
      <c r="AC417" s="307"/>
      <c r="AD417" s="308"/>
      <c r="AE417" s="307"/>
      <c r="AF417" s="310"/>
      <c r="AG417" s="311"/>
      <c r="AH417" s="312"/>
      <c r="AI417" s="311"/>
      <c r="AJ417" s="313"/>
      <c r="AK417" s="313"/>
      <c r="AL417" s="313"/>
      <c r="AM417" s="314"/>
      <c r="AN417" s="315"/>
      <c r="AO417" s="316"/>
      <c r="AP417" s="317"/>
      <c r="AQ417" s="318"/>
      <c r="AR417" s="319"/>
      <c r="AS417" s="319"/>
      <c r="AT417" s="319"/>
      <c r="AU417" s="320"/>
      <c r="AV417" s="270"/>
    </row>
    <row r="418" spans="1:48" ht="13.5" customHeight="1" thickTop="1" thickBot="1" x14ac:dyDescent="0.25">
      <c r="A418" s="147">
        <v>414</v>
      </c>
      <c r="B418" s="292" t="s">
        <v>444</v>
      </c>
      <c r="C418" s="293">
        <v>43126</v>
      </c>
      <c r="D418" s="293" t="s">
        <v>5006</v>
      </c>
      <c r="E418" s="294" t="s">
        <v>5007</v>
      </c>
      <c r="F418" s="295" t="s">
        <v>66</v>
      </c>
      <c r="G418" s="296" t="s">
        <v>3486</v>
      </c>
      <c r="H418" s="297" t="s">
        <v>1989</v>
      </c>
      <c r="I418" s="299">
        <v>10000000</v>
      </c>
      <c r="J418" s="299">
        <v>10000000</v>
      </c>
      <c r="K418" s="300" t="s">
        <v>1990</v>
      </c>
      <c r="L418" s="292" t="s">
        <v>5008</v>
      </c>
      <c r="M418" s="302">
        <v>43126</v>
      </c>
      <c r="N418" s="302">
        <v>43276</v>
      </c>
      <c r="O418" s="302">
        <v>43388</v>
      </c>
      <c r="P418" s="301">
        <f>O418-M418</f>
        <v>262</v>
      </c>
      <c r="Q418" s="303">
        <f t="shared" si="13"/>
        <v>8.7333333333333325</v>
      </c>
      <c r="R418" s="305" t="s">
        <v>5009</v>
      </c>
      <c r="S418" s="306" t="s">
        <v>5010</v>
      </c>
      <c r="T418" s="307">
        <v>43250</v>
      </c>
      <c r="U418" s="308">
        <v>43388</v>
      </c>
      <c r="V418" s="309"/>
      <c r="W418" s="307"/>
      <c r="X418" s="308"/>
      <c r="Y418" s="309"/>
      <c r="Z418" s="307"/>
      <c r="AA418" s="308"/>
      <c r="AB418" s="309"/>
      <c r="AC418" s="307"/>
      <c r="AD418" s="308"/>
      <c r="AE418" s="307">
        <v>43250</v>
      </c>
      <c r="AF418" s="310">
        <v>5000000</v>
      </c>
      <c r="AG418" s="311"/>
      <c r="AH418" s="312"/>
      <c r="AI418" s="311"/>
      <c r="AJ418" s="313"/>
      <c r="AK418" s="313"/>
      <c r="AL418" s="313"/>
      <c r="AM418" s="314"/>
      <c r="AN418" s="315"/>
      <c r="AO418" s="316"/>
      <c r="AP418" s="317"/>
      <c r="AQ418" s="318"/>
      <c r="AR418" s="319"/>
      <c r="AS418" s="319"/>
      <c r="AT418" s="319"/>
      <c r="AU418" s="320"/>
      <c r="AV418" s="270"/>
    </row>
    <row r="419" spans="1:48" ht="13.5" customHeight="1" thickTop="1" thickBot="1" x14ac:dyDescent="0.25">
      <c r="A419" s="147">
        <v>415</v>
      </c>
      <c r="B419" s="292" t="s">
        <v>597</v>
      </c>
      <c r="C419" s="293">
        <v>43126</v>
      </c>
      <c r="D419" s="293" t="s">
        <v>5011</v>
      </c>
      <c r="E419" s="294" t="s">
        <v>4366</v>
      </c>
      <c r="F419" s="295" t="s">
        <v>66</v>
      </c>
      <c r="G419" s="296" t="s">
        <v>3486</v>
      </c>
      <c r="H419" s="297" t="s">
        <v>1989</v>
      </c>
      <c r="I419" s="299">
        <v>16500000</v>
      </c>
      <c r="J419" s="299">
        <v>16500000</v>
      </c>
      <c r="K419" s="300" t="s">
        <v>1990</v>
      </c>
      <c r="L419" s="292" t="s">
        <v>2955</v>
      </c>
      <c r="M419" s="302">
        <v>43126</v>
      </c>
      <c r="N419" s="302">
        <v>43276</v>
      </c>
      <c r="O419" s="302">
        <v>43276</v>
      </c>
      <c r="P419" s="301">
        <f>O419-M419</f>
        <v>150</v>
      </c>
      <c r="Q419" s="303">
        <f t="shared" si="13"/>
        <v>5</v>
      </c>
      <c r="R419" s="305" t="s">
        <v>5012</v>
      </c>
      <c r="S419" s="306"/>
      <c r="T419" s="307"/>
      <c r="U419" s="308"/>
      <c r="V419" s="309"/>
      <c r="W419" s="307"/>
      <c r="X419" s="308"/>
      <c r="Y419" s="309"/>
      <c r="Z419" s="307"/>
      <c r="AA419" s="308"/>
      <c r="AB419" s="309"/>
      <c r="AC419" s="307"/>
      <c r="AD419" s="308"/>
      <c r="AE419" s="307"/>
      <c r="AF419" s="310"/>
      <c r="AG419" s="311"/>
      <c r="AH419" s="312"/>
      <c r="AI419" s="311"/>
      <c r="AJ419" s="313"/>
      <c r="AK419" s="313"/>
      <c r="AL419" s="313"/>
      <c r="AM419" s="314"/>
      <c r="AN419" s="315"/>
      <c r="AO419" s="316"/>
      <c r="AP419" s="317"/>
      <c r="AQ419" s="318"/>
      <c r="AR419" s="319"/>
      <c r="AS419" s="319"/>
      <c r="AT419" s="319"/>
      <c r="AU419" s="320"/>
      <c r="AV419" s="270"/>
    </row>
    <row r="420" spans="1:48" ht="13.5" customHeight="1" thickTop="1" thickBot="1" x14ac:dyDescent="0.25">
      <c r="A420" s="147">
        <v>416</v>
      </c>
      <c r="B420" s="292" t="s">
        <v>3451</v>
      </c>
      <c r="C420" s="293">
        <v>43126</v>
      </c>
      <c r="D420" s="293" t="s">
        <v>5013</v>
      </c>
      <c r="E420" s="294" t="s">
        <v>5014</v>
      </c>
      <c r="F420" s="295" t="s">
        <v>66</v>
      </c>
      <c r="G420" s="296" t="s">
        <v>75</v>
      </c>
      <c r="H420" s="297" t="s">
        <v>1989</v>
      </c>
      <c r="I420" s="299">
        <v>15840000</v>
      </c>
      <c r="J420" s="299">
        <v>15840000</v>
      </c>
      <c r="K420" s="300" t="s">
        <v>1990</v>
      </c>
      <c r="L420" s="292" t="s">
        <v>5015</v>
      </c>
      <c r="M420" s="302" t="s">
        <v>4435</v>
      </c>
      <c r="N420" s="302" t="s">
        <v>4493</v>
      </c>
      <c r="O420" s="302">
        <v>43245</v>
      </c>
      <c r="P420" s="301">
        <v>150</v>
      </c>
      <c r="Q420" s="303">
        <f t="shared" si="13"/>
        <v>5</v>
      </c>
      <c r="R420" s="305" t="s">
        <v>5016</v>
      </c>
      <c r="S420" s="306"/>
      <c r="T420" s="307"/>
      <c r="U420" s="308"/>
      <c r="V420" s="309"/>
      <c r="W420" s="307"/>
      <c r="X420" s="308"/>
      <c r="Y420" s="309"/>
      <c r="Z420" s="307"/>
      <c r="AA420" s="308"/>
      <c r="AB420" s="309"/>
      <c r="AC420" s="307"/>
      <c r="AD420" s="308"/>
      <c r="AE420" s="307"/>
      <c r="AF420" s="310"/>
      <c r="AG420" s="311"/>
      <c r="AH420" s="312"/>
      <c r="AI420" s="311"/>
      <c r="AJ420" s="313"/>
      <c r="AK420" s="313"/>
      <c r="AL420" s="313"/>
      <c r="AM420" s="314"/>
      <c r="AN420" s="315"/>
      <c r="AO420" s="316"/>
      <c r="AP420" s="317"/>
      <c r="AQ420" s="318"/>
      <c r="AR420" s="319"/>
      <c r="AS420" s="319"/>
      <c r="AT420" s="319"/>
      <c r="AU420" s="320"/>
      <c r="AV420" s="270"/>
    </row>
    <row r="421" spans="1:48" ht="13.5" customHeight="1" thickTop="1" thickBot="1" x14ac:dyDescent="0.25">
      <c r="A421" s="147">
        <v>417</v>
      </c>
      <c r="B421" s="292" t="s">
        <v>2160</v>
      </c>
      <c r="C421" s="293">
        <v>43126</v>
      </c>
      <c r="D421" s="293" t="s">
        <v>5017</v>
      </c>
      <c r="E421" s="294" t="s">
        <v>5018</v>
      </c>
      <c r="F421" s="295" t="s">
        <v>66</v>
      </c>
      <c r="G421" s="296" t="s">
        <v>75</v>
      </c>
      <c r="H421" s="297" t="s">
        <v>1989</v>
      </c>
      <c r="I421" s="299">
        <v>20000000</v>
      </c>
      <c r="J421" s="299">
        <v>20000000</v>
      </c>
      <c r="K421" s="300" t="s">
        <v>1990</v>
      </c>
      <c r="L421" s="292" t="s">
        <v>5019</v>
      </c>
      <c r="M421" s="302" t="s">
        <v>4435</v>
      </c>
      <c r="N421" s="302" t="s">
        <v>4493</v>
      </c>
      <c r="O421" s="302">
        <v>43245</v>
      </c>
      <c r="P421" s="301">
        <v>120</v>
      </c>
      <c r="Q421" s="303">
        <f t="shared" si="13"/>
        <v>4</v>
      </c>
      <c r="R421" s="305" t="s">
        <v>5020</v>
      </c>
      <c r="S421" s="306"/>
      <c r="T421" s="307"/>
      <c r="U421" s="308"/>
      <c r="V421" s="309"/>
      <c r="W421" s="307"/>
      <c r="X421" s="308"/>
      <c r="Y421" s="309"/>
      <c r="Z421" s="307"/>
      <c r="AA421" s="308"/>
      <c r="AB421" s="309"/>
      <c r="AC421" s="307"/>
      <c r="AD421" s="308"/>
      <c r="AE421" s="307"/>
      <c r="AF421" s="310"/>
      <c r="AG421" s="311"/>
      <c r="AH421" s="312"/>
      <c r="AI421" s="311"/>
      <c r="AJ421" s="313"/>
      <c r="AK421" s="313"/>
      <c r="AL421" s="313"/>
      <c r="AM421" s="314"/>
      <c r="AN421" s="315"/>
      <c r="AO421" s="316"/>
      <c r="AP421" s="317"/>
      <c r="AQ421" s="318"/>
      <c r="AR421" s="319"/>
      <c r="AS421" s="319"/>
      <c r="AT421" s="319"/>
      <c r="AU421" s="320"/>
      <c r="AV421" s="270"/>
    </row>
    <row r="422" spans="1:48" ht="13.5" customHeight="1" thickTop="1" thickBot="1" x14ac:dyDescent="0.25">
      <c r="A422" s="147">
        <v>418</v>
      </c>
      <c r="B422" s="292" t="s">
        <v>597</v>
      </c>
      <c r="C422" s="293">
        <v>43126</v>
      </c>
      <c r="D422" s="293" t="s">
        <v>5021</v>
      </c>
      <c r="E422" s="294" t="s">
        <v>5002</v>
      </c>
      <c r="F422" s="295" t="s">
        <v>66</v>
      </c>
      <c r="G422" s="296" t="s">
        <v>75</v>
      </c>
      <c r="H422" s="297" t="s">
        <v>1989</v>
      </c>
      <c r="I422" s="299">
        <v>12000000</v>
      </c>
      <c r="J422" s="299">
        <v>12000000</v>
      </c>
      <c r="K422" s="300" t="s">
        <v>1990</v>
      </c>
      <c r="L422" s="292" t="s">
        <v>2707</v>
      </c>
      <c r="M422" s="302" t="s">
        <v>4435</v>
      </c>
      <c r="N422" s="302" t="s">
        <v>4440</v>
      </c>
      <c r="O422" s="302">
        <v>43215</v>
      </c>
      <c r="P422" s="301">
        <v>90</v>
      </c>
      <c r="Q422" s="303">
        <f t="shared" si="13"/>
        <v>3</v>
      </c>
      <c r="R422" s="305" t="s">
        <v>5022</v>
      </c>
      <c r="S422" s="306"/>
      <c r="T422" s="307"/>
      <c r="U422" s="308"/>
      <c r="V422" s="309"/>
      <c r="W422" s="307"/>
      <c r="X422" s="308"/>
      <c r="Y422" s="309"/>
      <c r="Z422" s="307"/>
      <c r="AA422" s="308"/>
      <c r="AB422" s="309"/>
      <c r="AC422" s="307"/>
      <c r="AD422" s="308"/>
      <c r="AE422" s="307"/>
      <c r="AF422" s="310"/>
      <c r="AG422" s="311"/>
      <c r="AH422" s="312"/>
      <c r="AI422" s="311"/>
      <c r="AJ422" s="313"/>
      <c r="AK422" s="313"/>
      <c r="AL422" s="313"/>
      <c r="AM422" s="314"/>
      <c r="AN422" s="315"/>
      <c r="AO422" s="316"/>
      <c r="AP422" s="317"/>
      <c r="AQ422" s="318"/>
      <c r="AR422" s="319"/>
      <c r="AS422" s="319"/>
      <c r="AT422" s="319"/>
      <c r="AU422" s="320"/>
      <c r="AV422" s="270"/>
    </row>
    <row r="423" spans="1:48" ht="13.5" customHeight="1" thickTop="1" thickBot="1" x14ac:dyDescent="0.25">
      <c r="A423" s="147">
        <v>419</v>
      </c>
      <c r="B423" s="292" t="s">
        <v>3451</v>
      </c>
      <c r="C423" s="293">
        <v>43126</v>
      </c>
      <c r="D423" s="293" t="s">
        <v>5023</v>
      </c>
      <c r="E423" s="294" t="s">
        <v>5024</v>
      </c>
      <c r="F423" s="295" t="s">
        <v>66</v>
      </c>
      <c r="G423" s="296" t="s">
        <v>75</v>
      </c>
      <c r="H423" s="297" t="s">
        <v>1989</v>
      </c>
      <c r="I423" s="299">
        <v>21000000</v>
      </c>
      <c r="J423" s="299">
        <v>21000000</v>
      </c>
      <c r="K423" s="300" t="s">
        <v>1990</v>
      </c>
      <c r="L423" s="292" t="s">
        <v>5025</v>
      </c>
      <c r="M423" s="302" t="s">
        <v>4435</v>
      </c>
      <c r="N423" s="302">
        <v>43378</v>
      </c>
      <c r="O423" s="302">
        <v>43230</v>
      </c>
      <c r="P423" s="301">
        <v>90</v>
      </c>
      <c r="Q423" s="303">
        <f t="shared" si="13"/>
        <v>3</v>
      </c>
      <c r="R423" s="305" t="s">
        <v>5026</v>
      </c>
      <c r="S423" s="306"/>
      <c r="T423" s="307"/>
      <c r="U423" s="308"/>
      <c r="V423" s="309"/>
      <c r="W423" s="307"/>
      <c r="X423" s="308"/>
      <c r="Y423" s="309"/>
      <c r="Z423" s="307"/>
      <c r="AA423" s="308"/>
      <c r="AB423" s="309"/>
      <c r="AC423" s="307"/>
      <c r="AD423" s="308"/>
      <c r="AE423" s="307"/>
      <c r="AF423" s="310"/>
      <c r="AG423" s="311"/>
      <c r="AH423" s="312"/>
      <c r="AI423" s="311"/>
      <c r="AJ423" s="313"/>
      <c r="AK423" s="313"/>
      <c r="AL423" s="313"/>
      <c r="AM423" s="314"/>
      <c r="AN423" s="315"/>
      <c r="AO423" s="316"/>
      <c r="AP423" s="317"/>
      <c r="AQ423" s="318"/>
      <c r="AR423" s="319"/>
      <c r="AS423" s="319"/>
      <c r="AT423" s="319"/>
      <c r="AU423" s="320"/>
      <c r="AV423" s="270"/>
    </row>
    <row r="424" spans="1:48" ht="13.5" customHeight="1" thickTop="1" thickBot="1" x14ac:dyDescent="0.25">
      <c r="A424" s="147">
        <v>420</v>
      </c>
      <c r="B424" s="292" t="s">
        <v>597</v>
      </c>
      <c r="C424" s="293">
        <v>43126</v>
      </c>
      <c r="D424" s="293" t="s">
        <v>5027</v>
      </c>
      <c r="E424" s="294" t="s">
        <v>5028</v>
      </c>
      <c r="F424" s="295" t="s">
        <v>66</v>
      </c>
      <c r="G424" s="296" t="s">
        <v>3486</v>
      </c>
      <c r="H424" s="297" t="s">
        <v>1989</v>
      </c>
      <c r="I424" s="299">
        <v>11000000</v>
      </c>
      <c r="J424" s="299">
        <v>11000000</v>
      </c>
      <c r="K424" s="300" t="s">
        <v>1990</v>
      </c>
      <c r="L424" s="292" t="s">
        <v>2482</v>
      </c>
      <c r="M424" s="302">
        <v>43126</v>
      </c>
      <c r="N424" s="302">
        <v>43277</v>
      </c>
      <c r="O424" s="302">
        <v>43277</v>
      </c>
      <c r="P424" s="301">
        <f>O424-M424</f>
        <v>151</v>
      </c>
      <c r="Q424" s="303">
        <f t="shared" si="13"/>
        <v>5.0333333333333332</v>
      </c>
      <c r="R424" s="305" t="s">
        <v>5029</v>
      </c>
      <c r="S424" s="306"/>
      <c r="T424" s="307"/>
      <c r="U424" s="308"/>
      <c r="V424" s="309"/>
      <c r="W424" s="307"/>
      <c r="X424" s="308"/>
      <c r="Y424" s="309"/>
      <c r="Z424" s="307"/>
      <c r="AA424" s="308"/>
      <c r="AB424" s="309"/>
      <c r="AC424" s="307"/>
      <c r="AD424" s="308"/>
      <c r="AE424" s="307"/>
      <c r="AF424" s="310"/>
      <c r="AG424" s="311"/>
      <c r="AH424" s="312"/>
      <c r="AI424" s="311"/>
      <c r="AJ424" s="313"/>
      <c r="AK424" s="313"/>
      <c r="AL424" s="313"/>
      <c r="AM424" s="314"/>
      <c r="AN424" s="315"/>
      <c r="AO424" s="316"/>
      <c r="AP424" s="317"/>
      <c r="AQ424" s="318"/>
      <c r="AR424" s="319"/>
      <c r="AS424" s="319"/>
      <c r="AT424" s="319"/>
      <c r="AU424" s="320"/>
      <c r="AV424" s="270"/>
    </row>
    <row r="425" spans="1:48" ht="13.5" customHeight="1" thickTop="1" thickBot="1" x14ac:dyDescent="0.25">
      <c r="A425" s="147">
        <v>421</v>
      </c>
      <c r="B425" s="292" t="s">
        <v>4415</v>
      </c>
      <c r="C425" s="293" t="s">
        <v>4415</v>
      </c>
      <c r="D425" s="293" t="s">
        <v>4415</v>
      </c>
      <c r="E425" s="294" t="s">
        <v>4415</v>
      </c>
      <c r="F425" s="295" t="s">
        <v>4415</v>
      </c>
      <c r="G425" s="296" t="s">
        <v>4415</v>
      </c>
      <c r="H425" s="297" t="s">
        <v>4415</v>
      </c>
      <c r="I425" s="299" t="s">
        <v>4415</v>
      </c>
      <c r="J425" s="299" t="s">
        <v>4415</v>
      </c>
      <c r="K425" s="300" t="s">
        <v>4415</v>
      </c>
      <c r="L425" s="292" t="s">
        <v>4415</v>
      </c>
      <c r="M425" s="302" t="s">
        <v>4415</v>
      </c>
      <c r="N425" s="302" t="s">
        <v>4415</v>
      </c>
      <c r="O425" s="302" t="s">
        <v>4415</v>
      </c>
      <c r="P425" s="301" t="s">
        <v>4415</v>
      </c>
      <c r="Q425" s="303" t="s">
        <v>4415</v>
      </c>
      <c r="R425" s="305" t="s">
        <v>4415</v>
      </c>
      <c r="S425" s="306" t="s">
        <v>4415</v>
      </c>
      <c r="T425" s="307" t="s">
        <v>4415</v>
      </c>
      <c r="U425" s="308" t="s">
        <v>4415</v>
      </c>
      <c r="V425" s="309" t="s">
        <v>4415</v>
      </c>
      <c r="W425" s="307" t="s">
        <v>4415</v>
      </c>
      <c r="X425" s="308" t="s">
        <v>4415</v>
      </c>
      <c r="Y425" s="309" t="s">
        <v>4415</v>
      </c>
      <c r="Z425" s="307" t="s">
        <v>4415</v>
      </c>
      <c r="AA425" s="308" t="s">
        <v>4415</v>
      </c>
      <c r="AB425" s="309" t="s">
        <v>4415</v>
      </c>
      <c r="AC425" s="307" t="s">
        <v>4415</v>
      </c>
      <c r="AD425" s="308" t="s">
        <v>4415</v>
      </c>
      <c r="AE425" s="307" t="s">
        <v>4415</v>
      </c>
      <c r="AF425" s="310" t="s">
        <v>4415</v>
      </c>
      <c r="AG425" s="311" t="s">
        <v>4415</v>
      </c>
      <c r="AH425" s="312" t="s">
        <v>4415</v>
      </c>
      <c r="AI425" s="311" t="s">
        <v>4415</v>
      </c>
      <c r="AJ425" s="313" t="s">
        <v>4415</v>
      </c>
      <c r="AK425" s="313" t="s">
        <v>4415</v>
      </c>
      <c r="AL425" s="313" t="s">
        <v>4415</v>
      </c>
      <c r="AM425" s="314"/>
      <c r="AN425" s="315"/>
      <c r="AO425" s="316"/>
      <c r="AP425" s="317"/>
      <c r="AQ425" s="318"/>
      <c r="AR425" s="319"/>
      <c r="AS425" s="319"/>
      <c r="AT425" s="319"/>
      <c r="AU425" s="320"/>
      <c r="AV425" s="270"/>
    </row>
    <row r="426" spans="1:48" ht="13.5" customHeight="1" thickTop="1" thickBot="1" x14ac:dyDescent="0.25">
      <c r="A426" s="147">
        <v>422</v>
      </c>
      <c r="B426" s="292" t="s">
        <v>2160</v>
      </c>
      <c r="C426" s="293">
        <v>43126</v>
      </c>
      <c r="D426" s="293" t="s">
        <v>5030</v>
      </c>
      <c r="E426" s="294" t="s">
        <v>5031</v>
      </c>
      <c r="F426" s="295" t="s">
        <v>66</v>
      </c>
      <c r="G426" s="296" t="s">
        <v>3486</v>
      </c>
      <c r="H426" s="297" t="s">
        <v>1989</v>
      </c>
      <c r="I426" s="299">
        <v>15000000</v>
      </c>
      <c r="J426" s="299">
        <v>15000000</v>
      </c>
      <c r="K426" s="300" t="s">
        <v>1990</v>
      </c>
      <c r="L426" s="292" t="s">
        <v>3081</v>
      </c>
      <c r="M426" s="302" t="s">
        <v>4435</v>
      </c>
      <c r="N426" s="302" t="s">
        <v>4440</v>
      </c>
      <c r="O426" s="302">
        <v>43215</v>
      </c>
      <c r="P426" s="301">
        <v>90</v>
      </c>
      <c r="Q426" s="303">
        <v>3</v>
      </c>
      <c r="R426" s="305" t="s">
        <v>5032</v>
      </c>
      <c r="S426" s="306"/>
      <c r="T426" s="307"/>
      <c r="U426" s="308"/>
      <c r="V426" s="309"/>
      <c r="W426" s="307"/>
      <c r="X426" s="308"/>
      <c r="Y426" s="309"/>
      <c r="Z426" s="307"/>
      <c r="AA426" s="308"/>
      <c r="AB426" s="309"/>
      <c r="AC426" s="307"/>
      <c r="AD426" s="308"/>
      <c r="AE426" s="307"/>
      <c r="AF426" s="310"/>
      <c r="AG426" s="311"/>
      <c r="AH426" s="312"/>
      <c r="AI426" s="311"/>
      <c r="AJ426" s="313"/>
      <c r="AK426" s="313"/>
      <c r="AL426" s="313"/>
      <c r="AM426" s="314"/>
      <c r="AN426" s="315"/>
      <c r="AO426" s="316"/>
      <c r="AP426" s="317"/>
      <c r="AQ426" s="318"/>
      <c r="AR426" s="319"/>
      <c r="AS426" s="319"/>
      <c r="AT426" s="319"/>
      <c r="AU426" s="320"/>
      <c r="AV426" s="270"/>
    </row>
    <row r="427" spans="1:48" ht="13.5" customHeight="1" thickTop="1" thickBot="1" x14ac:dyDescent="0.25">
      <c r="A427" s="147">
        <v>423</v>
      </c>
      <c r="B427" s="292" t="s">
        <v>2160</v>
      </c>
      <c r="C427" s="293">
        <v>43126</v>
      </c>
      <c r="D427" s="293" t="s">
        <v>5033</v>
      </c>
      <c r="E427" s="294" t="s">
        <v>5034</v>
      </c>
      <c r="F427" s="295" t="s">
        <v>66</v>
      </c>
      <c r="G427" s="296" t="s">
        <v>3486</v>
      </c>
      <c r="H427" s="297" t="s">
        <v>1989</v>
      </c>
      <c r="I427" s="299">
        <v>6000000</v>
      </c>
      <c r="J427" s="299">
        <v>6000000</v>
      </c>
      <c r="K427" s="300" t="s">
        <v>1990</v>
      </c>
      <c r="L427" s="292" t="s">
        <v>504</v>
      </c>
      <c r="M427" s="302">
        <v>43126</v>
      </c>
      <c r="N427" s="302">
        <v>43216</v>
      </c>
      <c r="O427" s="302">
        <v>43216</v>
      </c>
      <c r="P427" s="301">
        <f>O427-M427</f>
        <v>90</v>
      </c>
      <c r="Q427" s="303">
        <f>+P427/30</f>
        <v>3</v>
      </c>
      <c r="R427" s="305" t="s">
        <v>5035</v>
      </c>
      <c r="S427" s="306"/>
      <c r="T427" s="307"/>
      <c r="U427" s="308"/>
      <c r="V427" s="309"/>
      <c r="W427" s="307"/>
      <c r="X427" s="308"/>
      <c r="Y427" s="309"/>
      <c r="Z427" s="307"/>
      <c r="AA427" s="308"/>
      <c r="AB427" s="309"/>
      <c r="AC427" s="307"/>
      <c r="AD427" s="308"/>
      <c r="AE427" s="307"/>
      <c r="AF427" s="310"/>
      <c r="AG427" s="311"/>
      <c r="AH427" s="312"/>
      <c r="AI427" s="311"/>
      <c r="AJ427" s="313"/>
      <c r="AK427" s="313"/>
      <c r="AL427" s="313"/>
      <c r="AM427" s="314"/>
      <c r="AN427" s="315"/>
      <c r="AO427" s="316"/>
      <c r="AP427" s="317"/>
      <c r="AQ427" s="318"/>
      <c r="AR427" s="319"/>
      <c r="AS427" s="319"/>
      <c r="AT427" s="319"/>
      <c r="AU427" s="320"/>
      <c r="AV427" s="270"/>
    </row>
    <row r="428" spans="1:48" ht="13.5" customHeight="1" thickTop="1" thickBot="1" x14ac:dyDescent="0.25">
      <c r="A428" s="147">
        <v>424</v>
      </c>
      <c r="B428" s="292" t="s">
        <v>597</v>
      </c>
      <c r="C428" s="293">
        <v>43126</v>
      </c>
      <c r="D428" s="293" t="s">
        <v>5036</v>
      </c>
      <c r="E428" s="294" t="s">
        <v>5037</v>
      </c>
      <c r="F428" s="295" t="s">
        <v>66</v>
      </c>
      <c r="G428" s="296" t="s">
        <v>75</v>
      </c>
      <c r="H428" s="297" t="s">
        <v>1989</v>
      </c>
      <c r="I428" s="299">
        <v>10500000</v>
      </c>
      <c r="J428" s="299">
        <v>10500000</v>
      </c>
      <c r="K428" s="300" t="s">
        <v>1990</v>
      </c>
      <c r="L428" s="292" t="s">
        <v>5038</v>
      </c>
      <c r="M428" s="302" t="s">
        <v>4435</v>
      </c>
      <c r="N428" s="302" t="s">
        <v>4440</v>
      </c>
      <c r="O428" s="302">
        <v>43215</v>
      </c>
      <c r="P428" s="301">
        <v>90</v>
      </c>
      <c r="Q428" s="303">
        <f t="shared" si="13"/>
        <v>3</v>
      </c>
      <c r="R428" s="305" t="s">
        <v>5039</v>
      </c>
      <c r="S428" s="306"/>
      <c r="T428" s="307"/>
      <c r="U428" s="308"/>
      <c r="V428" s="309"/>
      <c r="W428" s="307"/>
      <c r="X428" s="308"/>
      <c r="Y428" s="309"/>
      <c r="Z428" s="307"/>
      <c r="AA428" s="308"/>
      <c r="AB428" s="309"/>
      <c r="AC428" s="307"/>
      <c r="AD428" s="308"/>
      <c r="AE428" s="307"/>
      <c r="AF428" s="310"/>
      <c r="AG428" s="311"/>
      <c r="AH428" s="312"/>
      <c r="AI428" s="311"/>
      <c r="AJ428" s="313"/>
      <c r="AK428" s="313"/>
      <c r="AL428" s="313"/>
      <c r="AM428" s="314"/>
      <c r="AN428" s="315"/>
      <c r="AO428" s="316"/>
      <c r="AP428" s="317"/>
      <c r="AQ428" s="318"/>
      <c r="AR428" s="319"/>
      <c r="AS428" s="319"/>
      <c r="AT428" s="319"/>
      <c r="AU428" s="320"/>
      <c r="AV428" s="270"/>
    </row>
    <row r="429" spans="1:48" ht="13.5" customHeight="1" thickTop="1" thickBot="1" x14ac:dyDescent="0.25">
      <c r="A429" s="147">
        <v>425</v>
      </c>
      <c r="B429" s="292" t="s">
        <v>4415</v>
      </c>
      <c r="C429" s="293" t="s">
        <v>4415</v>
      </c>
      <c r="D429" s="293" t="s">
        <v>4415</v>
      </c>
      <c r="E429" s="294" t="s">
        <v>4415</v>
      </c>
      <c r="F429" s="295" t="s">
        <v>4415</v>
      </c>
      <c r="G429" s="296" t="s">
        <v>4415</v>
      </c>
      <c r="H429" s="297" t="s">
        <v>4415</v>
      </c>
      <c r="I429" s="299" t="s">
        <v>4415</v>
      </c>
      <c r="J429" s="299" t="s">
        <v>4415</v>
      </c>
      <c r="K429" s="300" t="s">
        <v>4415</v>
      </c>
      <c r="L429" s="292" t="s">
        <v>4415</v>
      </c>
      <c r="M429" s="302" t="s">
        <v>4415</v>
      </c>
      <c r="N429" s="302" t="s">
        <v>4415</v>
      </c>
      <c r="O429" s="302" t="s">
        <v>4415</v>
      </c>
      <c r="P429" s="301" t="s">
        <v>4415</v>
      </c>
      <c r="Q429" s="303" t="s">
        <v>4415</v>
      </c>
      <c r="R429" s="305" t="s">
        <v>4415</v>
      </c>
      <c r="S429" s="306" t="s">
        <v>4415</v>
      </c>
      <c r="T429" s="307" t="s">
        <v>4415</v>
      </c>
      <c r="U429" s="308" t="s">
        <v>4415</v>
      </c>
      <c r="V429" s="309" t="s">
        <v>4415</v>
      </c>
      <c r="W429" s="307" t="s">
        <v>4415</v>
      </c>
      <c r="X429" s="308" t="s">
        <v>4415</v>
      </c>
      <c r="Y429" s="309" t="s">
        <v>4415</v>
      </c>
      <c r="Z429" s="307" t="s">
        <v>4415</v>
      </c>
      <c r="AA429" s="308" t="s">
        <v>4415</v>
      </c>
      <c r="AB429" s="309" t="s">
        <v>4415</v>
      </c>
      <c r="AC429" s="307" t="s">
        <v>4415</v>
      </c>
      <c r="AD429" s="308" t="s">
        <v>4415</v>
      </c>
      <c r="AE429" s="307" t="s">
        <v>4415</v>
      </c>
      <c r="AF429" s="310" t="s">
        <v>4415</v>
      </c>
      <c r="AG429" s="311" t="s">
        <v>4415</v>
      </c>
      <c r="AH429" s="312" t="s">
        <v>4415</v>
      </c>
      <c r="AI429" s="311" t="s">
        <v>4415</v>
      </c>
      <c r="AJ429" s="313" t="s">
        <v>4415</v>
      </c>
      <c r="AK429" s="313" t="s">
        <v>4415</v>
      </c>
      <c r="AL429" s="313" t="s">
        <v>4415</v>
      </c>
      <c r="AM429" s="314"/>
      <c r="AN429" s="315"/>
      <c r="AO429" s="316"/>
      <c r="AP429" s="317"/>
      <c r="AQ429" s="318"/>
      <c r="AR429" s="319"/>
      <c r="AS429" s="319"/>
      <c r="AT429" s="319"/>
      <c r="AU429" s="320"/>
      <c r="AV429" s="270"/>
    </row>
    <row r="430" spans="1:48" ht="13.5" customHeight="1" thickTop="1" thickBot="1" x14ac:dyDescent="0.25">
      <c r="A430" s="147">
        <v>426</v>
      </c>
      <c r="B430" s="292" t="s">
        <v>597</v>
      </c>
      <c r="C430" s="293">
        <v>43126</v>
      </c>
      <c r="D430" s="293" t="s">
        <v>5040</v>
      </c>
      <c r="E430" s="294" t="s">
        <v>5041</v>
      </c>
      <c r="F430" s="295" t="s">
        <v>66</v>
      </c>
      <c r="G430" s="296" t="s">
        <v>75</v>
      </c>
      <c r="H430" s="297" t="s">
        <v>1989</v>
      </c>
      <c r="I430" s="299">
        <v>12000000</v>
      </c>
      <c r="J430" s="299">
        <v>12000000</v>
      </c>
      <c r="K430" s="300" t="s">
        <v>1990</v>
      </c>
      <c r="L430" s="292" t="s">
        <v>2214</v>
      </c>
      <c r="M430" s="302">
        <v>43132</v>
      </c>
      <c r="N430" s="302">
        <v>43220</v>
      </c>
      <c r="O430" s="302">
        <v>43293</v>
      </c>
      <c r="P430" s="301">
        <f>O430-M430</f>
        <v>161</v>
      </c>
      <c r="Q430" s="303">
        <f t="shared" si="13"/>
        <v>5.3666666666666663</v>
      </c>
      <c r="R430" s="305" t="s">
        <v>5042</v>
      </c>
      <c r="S430" s="306"/>
      <c r="T430" s="307"/>
      <c r="U430" s="308"/>
      <c r="V430" s="309"/>
      <c r="W430" s="307"/>
      <c r="X430" s="308"/>
      <c r="Y430" s="309"/>
      <c r="Z430" s="307"/>
      <c r="AA430" s="308"/>
      <c r="AB430" s="309"/>
      <c r="AC430" s="307"/>
      <c r="AD430" s="308"/>
      <c r="AE430" s="307"/>
      <c r="AF430" s="310"/>
      <c r="AG430" s="311"/>
      <c r="AH430" s="312"/>
      <c r="AI430" s="311"/>
      <c r="AJ430" s="313"/>
      <c r="AK430" s="313"/>
      <c r="AL430" s="313"/>
      <c r="AM430" s="314"/>
      <c r="AN430" s="315"/>
      <c r="AO430" s="316"/>
      <c r="AP430" s="317"/>
      <c r="AQ430" s="318"/>
      <c r="AR430" s="319"/>
      <c r="AS430" s="319"/>
      <c r="AT430" s="319"/>
      <c r="AU430" s="320"/>
      <c r="AV430" s="270"/>
    </row>
    <row r="431" spans="1:48" ht="13.5" customHeight="1" thickTop="1" thickBot="1" x14ac:dyDescent="0.25">
      <c r="A431" s="147">
        <v>427</v>
      </c>
      <c r="B431" s="292" t="s">
        <v>2160</v>
      </c>
      <c r="C431" s="293">
        <v>43126</v>
      </c>
      <c r="D431" s="293" t="s">
        <v>5043</v>
      </c>
      <c r="E431" s="294" t="s">
        <v>5044</v>
      </c>
      <c r="F431" s="295" t="s">
        <v>66</v>
      </c>
      <c r="G431" s="296" t="s">
        <v>75</v>
      </c>
      <c r="H431" s="297" t="s">
        <v>1989</v>
      </c>
      <c r="I431" s="299">
        <v>25550000</v>
      </c>
      <c r="J431" s="299">
        <v>25500000</v>
      </c>
      <c r="K431" s="300" t="s">
        <v>1990</v>
      </c>
      <c r="L431" s="292" t="s">
        <v>458</v>
      </c>
      <c r="M431" s="302" t="s">
        <v>4435</v>
      </c>
      <c r="N431" s="302">
        <v>43409</v>
      </c>
      <c r="O431" s="302">
        <v>43255</v>
      </c>
      <c r="P431" s="301" t="e">
        <f>O431-M431</f>
        <v>#VALUE!</v>
      </c>
      <c r="Q431" s="303">
        <v>3</v>
      </c>
      <c r="R431" s="305" t="s">
        <v>5045</v>
      </c>
      <c r="S431" s="306">
        <v>20</v>
      </c>
      <c r="T431" s="307">
        <v>43231</v>
      </c>
      <c r="U431" s="308">
        <v>43255</v>
      </c>
      <c r="V431" s="309">
        <v>20</v>
      </c>
      <c r="W431" s="307">
        <v>43252</v>
      </c>
      <c r="X431" s="308">
        <v>43255</v>
      </c>
      <c r="Y431" s="309">
        <v>20</v>
      </c>
      <c r="Z431" s="307">
        <v>43257</v>
      </c>
      <c r="AA431" s="308">
        <v>43276</v>
      </c>
      <c r="AB431" s="309"/>
      <c r="AC431" s="307"/>
      <c r="AD431" s="308"/>
      <c r="AE431" s="307">
        <v>43231</v>
      </c>
      <c r="AF431" s="310">
        <v>4866600</v>
      </c>
      <c r="AG431" s="311">
        <v>43257</v>
      </c>
      <c r="AH431" s="312">
        <v>4866666</v>
      </c>
      <c r="AI431" s="311"/>
      <c r="AJ431" s="313"/>
      <c r="AK431" s="313"/>
      <c r="AL431" s="313"/>
      <c r="AM431" s="314"/>
      <c r="AN431" s="315"/>
      <c r="AO431" s="316"/>
      <c r="AP431" s="317"/>
      <c r="AQ431" s="318"/>
      <c r="AR431" s="319"/>
      <c r="AS431" s="319"/>
      <c r="AT431" s="319"/>
      <c r="AU431" s="320"/>
      <c r="AV431" s="270"/>
    </row>
    <row r="432" spans="1:48" ht="13.5" customHeight="1" thickTop="1" thickBot="1" x14ac:dyDescent="0.25">
      <c r="A432" s="147">
        <v>428</v>
      </c>
      <c r="B432" s="292" t="s">
        <v>597</v>
      </c>
      <c r="C432" s="293">
        <v>43126</v>
      </c>
      <c r="D432" s="293" t="s">
        <v>5046</v>
      </c>
      <c r="E432" s="294" t="s">
        <v>5047</v>
      </c>
      <c r="F432" s="295" t="s">
        <v>66</v>
      </c>
      <c r="G432" s="296" t="s">
        <v>3486</v>
      </c>
      <c r="H432" s="297" t="s">
        <v>1989</v>
      </c>
      <c r="I432" s="299">
        <v>9000000</v>
      </c>
      <c r="J432" s="299">
        <v>9000000</v>
      </c>
      <c r="K432" s="300" t="s">
        <v>1990</v>
      </c>
      <c r="L432" s="292" t="s">
        <v>551</v>
      </c>
      <c r="M432" s="302" t="s">
        <v>4435</v>
      </c>
      <c r="N432" s="302" t="s">
        <v>4440</v>
      </c>
      <c r="O432" s="302">
        <v>43215</v>
      </c>
      <c r="P432" s="301">
        <v>90</v>
      </c>
      <c r="Q432" s="303">
        <f t="shared" si="13"/>
        <v>3</v>
      </c>
      <c r="R432" s="305" t="s">
        <v>5048</v>
      </c>
      <c r="S432" s="306"/>
      <c r="T432" s="307"/>
      <c r="U432" s="308"/>
      <c r="V432" s="309"/>
      <c r="W432" s="307"/>
      <c r="X432" s="308"/>
      <c r="Y432" s="309"/>
      <c r="Z432" s="307"/>
      <c r="AA432" s="308"/>
      <c r="AB432" s="309"/>
      <c r="AC432" s="307"/>
      <c r="AD432" s="308"/>
      <c r="AE432" s="307"/>
      <c r="AF432" s="310"/>
      <c r="AG432" s="311"/>
      <c r="AH432" s="312"/>
      <c r="AI432" s="311"/>
      <c r="AJ432" s="313"/>
      <c r="AK432" s="313"/>
      <c r="AL432" s="313"/>
      <c r="AM432" s="314"/>
      <c r="AN432" s="315"/>
      <c r="AO432" s="316"/>
      <c r="AP432" s="317"/>
      <c r="AQ432" s="318"/>
      <c r="AR432" s="319"/>
      <c r="AS432" s="319"/>
      <c r="AT432" s="319"/>
      <c r="AU432" s="320"/>
      <c r="AV432" s="270"/>
    </row>
    <row r="433" spans="1:48" ht="13.5" customHeight="1" thickTop="1" thickBot="1" x14ac:dyDescent="0.25">
      <c r="A433" s="147">
        <v>429</v>
      </c>
      <c r="B433" s="292" t="s">
        <v>53</v>
      </c>
      <c r="C433" s="293">
        <v>43126</v>
      </c>
      <c r="D433" s="293" t="s">
        <v>5049</v>
      </c>
      <c r="E433" s="294" t="s">
        <v>5050</v>
      </c>
      <c r="F433" s="295" t="s">
        <v>66</v>
      </c>
      <c r="G433" s="296" t="s">
        <v>75</v>
      </c>
      <c r="H433" s="297" t="s">
        <v>1989</v>
      </c>
      <c r="I433" s="299" t="s">
        <v>3929</v>
      </c>
      <c r="J433" s="299" t="s">
        <v>3929</v>
      </c>
      <c r="K433" s="300" t="s">
        <v>1990</v>
      </c>
      <c r="L433" s="292" t="s">
        <v>5051</v>
      </c>
      <c r="M433" s="302" t="s">
        <v>4435</v>
      </c>
      <c r="N433" s="302" t="s">
        <v>5052</v>
      </c>
      <c r="O433" s="302">
        <v>43307</v>
      </c>
      <c r="P433" s="301">
        <v>180</v>
      </c>
      <c r="Q433" s="303">
        <f t="shared" si="13"/>
        <v>6</v>
      </c>
      <c r="R433" s="305" t="s">
        <v>5053</v>
      </c>
      <c r="S433" s="306"/>
      <c r="T433" s="307"/>
      <c r="U433" s="308"/>
      <c r="V433" s="309"/>
      <c r="W433" s="307"/>
      <c r="X433" s="308"/>
      <c r="Y433" s="309"/>
      <c r="Z433" s="307"/>
      <c r="AA433" s="308"/>
      <c r="AB433" s="309"/>
      <c r="AC433" s="307"/>
      <c r="AD433" s="308"/>
      <c r="AE433" s="307"/>
      <c r="AF433" s="310"/>
      <c r="AG433" s="311"/>
      <c r="AH433" s="312"/>
      <c r="AI433" s="311"/>
      <c r="AJ433" s="313"/>
      <c r="AK433" s="313"/>
      <c r="AL433" s="313"/>
      <c r="AM433" s="314"/>
      <c r="AN433" s="315"/>
      <c r="AO433" s="316"/>
      <c r="AP433" s="317"/>
      <c r="AQ433" s="318"/>
      <c r="AR433" s="319"/>
      <c r="AS433" s="319"/>
      <c r="AT433" s="319"/>
      <c r="AU433" s="320"/>
      <c r="AV433" s="270"/>
    </row>
    <row r="434" spans="1:48" ht="13.5" customHeight="1" thickTop="1" thickBot="1" x14ac:dyDescent="0.25">
      <c r="A434" s="147">
        <v>430</v>
      </c>
      <c r="B434" s="292" t="s">
        <v>3451</v>
      </c>
      <c r="C434" s="293">
        <v>43126</v>
      </c>
      <c r="D434" s="293" t="s">
        <v>5054</v>
      </c>
      <c r="E434" s="294" t="s">
        <v>1653</v>
      </c>
      <c r="F434" s="295" t="s">
        <v>66</v>
      </c>
      <c r="G434" s="296" t="s">
        <v>3486</v>
      </c>
      <c r="H434" s="297" t="s">
        <v>1989</v>
      </c>
      <c r="I434" s="299">
        <v>4660000</v>
      </c>
      <c r="J434" s="299">
        <v>4660000</v>
      </c>
      <c r="K434" s="300" t="s">
        <v>1990</v>
      </c>
      <c r="L434" s="292" t="s">
        <v>5055</v>
      </c>
      <c r="M434" s="302" t="s">
        <v>4435</v>
      </c>
      <c r="N434" s="302" t="s">
        <v>4853</v>
      </c>
      <c r="O434" s="302">
        <v>43184</v>
      </c>
      <c r="P434" s="301">
        <v>60</v>
      </c>
      <c r="Q434" s="303">
        <f t="shared" si="13"/>
        <v>2</v>
      </c>
      <c r="R434" s="305" t="s">
        <v>5056</v>
      </c>
      <c r="S434" s="306"/>
      <c r="T434" s="307"/>
      <c r="U434" s="308"/>
      <c r="V434" s="309"/>
      <c r="W434" s="307"/>
      <c r="X434" s="308"/>
      <c r="Y434" s="309"/>
      <c r="Z434" s="307"/>
      <c r="AA434" s="308"/>
      <c r="AB434" s="309"/>
      <c r="AC434" s="307"/>
      <c r="AD434" s="308"/>
      <c r="AE434" s="307"/>
      <c r="AF434" s="310"/>
      <c r="AG434" s="311"/>
      <c r="AH434" s="312"/>
      <c r="AI434" s="311"/>
      <c r="AJ434" s="313"/>
      <c r="AK434" s="313"/>
      <c r="AL434" s="313"/>
      <c r="AM434" s="314"/>
      <c r="AN434" s="315"/>
      <c r="AO434" s="316"/>
      <c r="AP434" s="317"/>
      <c r="AQ434" s="318"/>
      <c r="AR434" s="319"/>
      <c r="AS434" s="319"/>
      <c r="AT434" s="319"/>
      <c r="AU434" s="320"/>
      <c r="AV434" s="270"/>
    </row>
    <row r="435" spans="1:48" ht="13.5" customHeight="1" thickTop="1" thickBot="1" x14ac:dyDescent="0.25">
      <c r="A435" s="147">
        <v>431</v>
      </c>
      <c r="B435" s="292" t="s">
        <v>63</v>
      </c>
      <c r="C435" s="293">
        <v>43126</v>
      </c>
      <c r="D435" s="293" t="s">
        <v>5057</v>
      </c>
      <c r="E435" s="294" t="s">
        <v>5058</v>
      </c>
      <c r="F435" s="295" t="s">
        <v>66</v>
      </c>
      <c r="G435" s="296" t="s">
        <v>75</v>
      </c>
      <c r="H435" s="297" t="s">
        <v>1989</v>
      </c>
      <c r="I435" s="299">
        <v>299944348</v>
      </c>
      <c r="J435" s="299">
        <v>299944348</v>
      </c>
      <c r="K435" s="300" t="s">
        <v>1990</v>
      </c>
      <c r="L435" s="292" t="s">
        <v>809</v>
      </c>
      <c r="M435" s="302" t="s">
        <v>4435</v>
      </c>
      <c r="N435" s="302">
        <v>43354</v>
      </c>
      <c r="O435" s="302">
        <v>43354</v>
      </c>
      <c r="P435" s="301">
        <v>330</v>
      </c>
      <c r="Q435" s="303">
        <v>11</v>
      </c>
      <c r="R435" s="305" t="s">
        <v>5059</v>
      </c>
      <c r="S435" s="306"/>
      <c r="T435" s="307"/>
      <c r="U435" s="308"/>
      <c r="V435" s="309"/>
      <c r="W435" s="307"/>
      <c r="X435" s="308"/>
      <c r="Y435" s="309"/>
      <c r="Z435" s="307"/>
      <c r="AA435" s="308"/>
      <c r="AB435" s="309"/>
      <c r="AC435" s="307"/>
      <c r="AD435" s="308"/>
      <c r="AE435" s="307"/>
      <c r="AF435" s="310"/>
      <c r="AG435" s="311"/>
      <c r="AH435" s="312"/>
      <c r="AI435" s="311"/>
      <c r="AJ435" s="313"/>
      <c r="AK435" s="313"/>
      <c r="AL435" s="313"/>
      <c r="AM435" s="314"/>
      <c r="AN435" s="315"/>
      <c r="AO435" s="316"/>
      <c r="AP435" s="317"/>
      <c r="AQ435" s="318"/>
      <c r="AR435" s="319"/>
      <c r="AS435" s="319"/>
      <c r="AT435" s="319"/>
      <c r="AU435" s="320"/>
      <c r="AV435" s="270"/>
    </row>
    <row r="436" spans="1:48" ht="13.5" customHeight="1" thickTop="1" thickBot="1" x14ac:dyDescent="0.25">
      <c r="A436" s="147">
        <v>432</v>
      </c>
      <c r="B436" s="292" t="s">
        <v>597</v>
      </c>
      <c r="C436" s="293">
        <v>43126</v>
      </c>
      <c r="D436" s="293" t="s">
        <v>5060</v>
      </c>
      <c r="E436" s="294" t="s">
        <v>5061</v>
      </c>
      <c r="F436" s="295" t="s">
        <v>66</v>
      </c>
      <c r="G436" s="296" t="s">
        <v>3486</v>
      </c>
      <c r="H436" s="297" t="s">
        <v>1989</v>
      </c>
      <c r="I436" s="299">
        <v>12000000</v>
      </c>
      <c r="J436" s="299">
        <v>12000000</v>
      </c>
      <c r="K436" s="300" t="s">
        <v>1990</v>
      </c>
      <c r="L436" s="292" t="s">
        <v>5062</v>
      </c>
      <c r="M436" s="302" t="s">
        <v>4435</v>
      </c>
      <c r="N436" s="302" t="s">
        <v>4493</v>
      </c>
      <c r="O436" s="302">
        <v>43245</v>
      </c>
      <c r="P436" s="301">
        <v>120</v>
      </c>
      <c r="Q436" s="303">
        <f t="shared" si="13"/>
        <v>4</v>
      </c>
      <c r="R436" s="305" t="s">
        <v>5063</v>
      </c>
      <c r="S436" s="306"/>
      <c r="T436" s="307"/>
      <c r="U436" s="308"/>
      <c r="V436" s="309"/>
      <c r="W436" s="307"/>
      <c r="X436" s="308"/>
      <c r="Y436" s="309"/>
      <c r="Z436" s="307"/>
      <c r="AA436" s="308"/>
      <c r="AB436" s="309"/>
      <c r="AC436" s="307"/>
      <c r="AD436" s="308"/>
      <c r="AE436" s="307"/>
      <c r="AF436" s="310"/>
      <c r="AG436" s="311"/>
      <c r="AH436" s="312"/>
      <c r="AI436" s="311"/>
      <c r="AJ436" s="313"/>
      <c r="AK436" s="313"/>
      <c r="AL436" s="313"/>
      <c r="AM436" s="314"/>
      <c r="AN436" s="315"/>
      <c r="AO436" s="316"/>
      <c r="AP436" s="317"/>
      <c r="AQ436" s="318"/>
      <c r="AR436" s="319"/>
      <c r="AS436" s="319"/>
      <c r="AT436" s="319"/>
      <c r="AU436" s="320"/>
      <c r="AV436" s="270"/>
    </row>
    <row r="437" spans="1:48" ht="13.5" customHeight="1" thickTop="1" thickBot="1" x14ac:dyDescent="0.25">
      <c r="A437" s="147">
        <v>433</v>
      </c>
      <c r="B437" s="292" t="s">
        <v>146</v>
      </c>
      <c r="C437" s="293">
        <v>43126</v>
      </c>
      <c r="D437" s="293" t="s">
        <v>5064</v>
      </c>
      <c r="E437" s="294" t="s">
        <v>5065</v>
      </c>
      <c r="F437" s="295" t="s">
        <v>66</v>
      </c>
      <c r="G437" s="296" t="s">
        <v>3486</v>
      </c>
      <c r="H437" s="297" t="s">
        <v>1989</v>
      </c>
      <c r="I437" s="299">
        <v>3000000</v>
      </c>
      <c r="J437" s="299">
        <v>3000000</v>
      </c>
      <c r="K437" s="300" t="s">
        <v>1990</v>
      </c>
      <c r="L437" s="292" t="s">
        <v>5066</v>
      </c>
      <c r="M437" s="302">
        <v>43126</v>
      </c>
      <c r="N437" s="302">
        <v>43216</v>
      </c>
      <c r="O437" s="302">
        <v>43216</v>
      </c>
      <c r="P437" s="301">
        <f>O437-M437</f>
        <v>90</v>
      </c>
      <c r="Q437" s="303">
        <f t="shared" si="13"/>
        <v>3</v>
      </c>
      <c r="R437" s="305" t="s">
        <v>5067</v>
      </c>
      <c r="S437" s="306"/>
      <c r="T437" s="307"/>
      <c r="U437" s="308"/>
      <c r="V437" s="309"/>
      <c r="W437" s="307"/>
      <c r="X437" s="308"/>
      <c r="Y437" s="309"/>
      <c r="Z437" s="307"/>
      <c r="AA437" s="308"/>
      <c r="AB437" s="309"/>
      <c r="AC437" s="307"/>
      <c r="AD437" s="308"/>
      <c r="AE437" s="307"/>
      <c r="AF437" s="310"/>
      <c r="AG437" s="311"/>
      <c r="AH437" s="312"/>
      <c r="AI437" s="311"/>
      <c r="AJ437" s="313"/>
      <c r="AK437" s="313"/>
      <c r="AL437" s="313"/>
      <c r="AM437" s="314"/>
      <c r="AN437" s="315"/>
      <c r="AO437" s="316"/>
      <c r="AP437" s="317"/>
      <c r="AQ437" s="318"/>
      <c r="AR437" s="319"/>
      <c r="AS437" s="319"/>
      <c r="AT437" s="319"/>
      <c r="AU437" s="320"/>
      <c r="AV437" s="270"/>
    </row>
    <row r="438" spans="1:48" ht="13.5" customHeight="1" thickTop="1" thickBot="1" x14ac:dyDescent="0.25">
      <c r="A438" s="147">
        <v>434</v>
      </c>
      <c r="B438" s="292" t="s">
        <v>146</v>
      </c>
      <c r="C438" s="293">
        <v>43126</v>
      </c>
      <c r="D438" s="293" t="s">
        <v>5068</v>
      </c>
      <c r="E438" s="294" t="s">
        <v>5069</v>
      </c>
      <c r="F438" s="295" t="s">
        <v>66</v>
      </c>
      <c r="G438" s="296" t="s">
        <v>75</v>
      </c>
      <c r="H438" s="297" t="s">
        <v>1989</v>
      </c>
      <c r="I438" s="299">
        <v>6000000</v>
      </c>
      <c r="J438" s="299">
        <v>6000000</v>
      </c>
      <c r="K438" s="300" t="s">
        <v>1990</v>
      </c>
      <c r="L438" s="292" t="s">
        <v>5070</v>
      </c>
      <c r="M438" s="302" t="s">
        <v>4435</v>
      </c>
      <c r="N438" s="302" t="s">
        <v>4440</v>
      </c>
      <c r="O438" s="302">
        <v>43215</v>
      </c>
      <c r="P438" s="301">
        <v>90</v>
      </c>
      <c r="Q438" s="303">
        <f t="shared" si="13"/>
        <v>3</v>
      </c>
      <c r="R438" s="305" t="s">
        <v>5071</v>
      </c>
      <c r="S438" s="306"/>
      <c r="T438" s="307"/>
      <c r="U438" s="308"/>
      <c r="V438" s="309"/>
      <c r="W438" s="307"/>
      <c r="X438" s="308"/>
      <c r="Y438" s="309"/>
      <c r="Z438" s="307"/>
      <c r="AA438" s="308"/>
      <c r="AB438" s="309"/>
      <c r="AC438" s="307"/>
      <c r="AD438" s="308"/>
      <c r="AE438" s="307"/>
      <c r="AF438" s="310"/>
      <c r="AG438" s="311"/>
      <c r="AH438" s="312"/>
      <c r="AI438" s="311"/>
      <c r="AJ438" s="313"/>
      <c r="AK438" s="313"/>
      <c r="AL438" s="313"/>
      <c r="AM438" s="314"/>
      <c r="AN438" s="315"/>
      <c r="AO438" s="316"/>
      <c r="AP438" s="317"/>
      <c r="AQ438" s="318"/>
      <c r="AR438" s="319"/>
      <c r="AS438" s="319"/>
      <c r="AT438" s="319"/>
      <c r="AU438" s="320"/>
      <c r="AV438" s="270"/>
    </row>
    <row r="439" spans="1:48" ht="13.5" customHeight="1" thickTop="1" thickBot="1" x14ac:dyDescent="0.25">
      <c r="A439" s="147">
        <v>435</v>
      </c>
      <c r="B439" s="292" t="s">
        <v>2139</v>
      </c>
      <c r="C439" s="293">
        <v>43126</v>
      </c>
      <c r="D439" s="293" t="s">
        <v>5072</v>
      </c>
      <c r="E439" s="294" t="s">
        <v>5073</v>
      </c>
      <c r="F439" s="295" t="s">
        <v>66</v>
      </c>
      <c r="G439" s="296" t="s">
        <v>3486</v>
      </c>
      <c r="H439" s="297" t="s">
        <v>1989</v>
      </c>
      <c r="I439" s="299" t="s">
        <v>5074</v>
      </c>
      <c r="J439" s="299" t="s">
        <v>5074</v>
      </c>
      <c r="K439" s="300" t="s">
        <v>1990</v>
      </c>
      <c r="L439" s="292" t="s">
        <v>5075</v>
      </c>
      <c r="M439" s="302">
        <v>43126</v>
      </c>
      <c r="N439" s="302">
        <v>43215</v>
      </c>
      <c r="O439" s="302">
        <v>43215</v>
      </c>
      <c r="P439" s="301">
        <v>90</v>
      </c>
      <c r="Q439" s="303">
        <v>3</v>
      </c>
      <c r="R439" s="305" t="s">
        <v>5076</v>
      </c>
      <c r="S439" s="306"/>
      <c r="T439" s="307"/>
      <c r="U439" s="308"/>
      <c r="V439" s="309"/>
      <c r="W439" s="307"/>
      <c r="X439" s="308"/>
      <c r="Y439" s="309"/>
      <c r="Z439" s="307"/>
      <c r="AA439" s="308"/>
      <c r="AB439" s="309"/>
      <c r="AC439" s="307"/>
      <c r="AD439" s="308"/>
      <c r="AE439" s="307"/>
      <c r="AF439" s="310"/>
      <c r="AG439" s="311"/>
      <c r="AH439" s="312"/>
      <c r="AI439" s="311"/>
      <c r="AJ439" s="313"/>
      <c r="AK439" s="313"/>
      <c r="AL439" s="313"/>
      <c r="AM439" s="314"/>
      <c r="AN439" s="315"/>
      <c r="AO439" s="316"/>
      <c r="AP439" s="317"/>
      <c r="AQ439" s="318"/>
      <c r="AR439" s="319"/>
      <c r="AS439" s="319"/>
      <c r="AT439" s="319"/>
      <c r="AU439" s="320"/>
      <c r="AV439" s="270"/>
    </row>
    <row r="440" spans="1:48" ht="13.5" customHeight="1" thickTop="1" thickBot="1" x14ac:dyDescent="0.25">
      <c r="A440" s="147">
        <v>436</v>
      </c>
      <c r="B440" s="292" t="s">
        <v>3451</v>
      </c>
      <c r="C440" s="293">
        <v>43126</v>
      </c>
      <c r="D440" s="293" t="s">
        <v>5077</v>
      </c>
      <c r="E440" s="294" t="s">
        <v>5078</v>
      </c>
      <c r="F440" s="295" t="s">
        <v>66</v>
      </c>
      <c r="G440" s="296" t="s">
        <v>3486</v>
      </c>
      <c r="H440" s="297" t="s">
        <v>1989</v>
      </c>
      <c r="I440" s="299" t="s">
        <v>4011</v>
      </c>
      <c r="J440" s="299" t="s">
        <v>4011</v>
      </c>
      <c r="K440" s="300" t="s">
        <v>1990</v>
      </c>
      <c r="L440" s="292" t="s">
        <v>2345</v>
      </c>
      <c r="M440" s="302">
        <v>43126</v>
      </c>
      <c r="N440" s="302">
        <v>43216</v>
      </c>
      <c r="O440" s="302">
        <v>43216</v>
      </c>
      <c r="P440" s="301">
        <f>O440-M440</f>
        <v>90</v>
      </c>
      <c r="Q440" s="303">
        <f>+P440/30</f>
        <v>3</v>
      </c>
      <c r="R440" s="305" t="s">
        <v>5079</v>
      </c>
      <c r="S440" s="306"/>
      <c r="T440" s="307"/>
      <c r="U440" s="308"/>
      <c r="V440" s="309"/>
      <c r="W440" s="307"/>
      <c r="X440" s="308"/>
      <c r="Y440" s="309"/>
      <c r="Z440" s="307"/>
      <c r="AA440" s="308"/>
      <c r="AB440" s="309"/>
      <c r="AC440" s="307"/>
      <c r="AD440" s="308"/>
      <c r="AE440" s="307"/>
      <c r="AF440" s="310"/>
      <c r="AG440" s="311"/>
      <c r="AH440" s="312"/>
      <c r="AI440" s="311"/>
      <c r="AJ440" s="313"/>
      <c r="AK440" s="313"/>
      <c r="AL440" s="313"/>
      <c r="AM440" s="314"/>
      <c r="AN440" s="315"/>
      <c r="AO440" s="316"/>
      <c r="AP440" s="317"/>
      <c r="AQ440" s="318"/>
      <c r="AR440" s="319"/>
      <c r="AS440" s="319"/>
      <c r="AT440" s="319"/>
      <c r="AU440" s="320"/>
      <c r="AV440" s="270"/>
    </row>
    <row r="441" spans="1:48" ht="13.5" customHeight="1" thickTop="1" thickBot="1" x14ac:dyDescent="0.25">
      <c r="A441" s="147">
        <v>437</v>
      </c>
      <c r="B441" s="292" t="s">
        <v>3451</v>
      </c>
      <c r="C441" s="293">
        <v>43126</v>
      </c>
      <c r="D441" s="293" t="s">
        <v>5080</v>
      </c>
      <c r="E441" s="294" t="s">
        <v>5081</v>
      </c>
      <c r="F441" s="295" t="s">
        <v>66</v>
      </c>
      <c r="G441" s="296" t="s">
        <v>3486</v>
      </c>
      <c r="H441" s="297" t="s">
        <v>1989</v>
      </c>
      <c r="I441" s="299">
        <v>4000000</v>
      </c>
      <c r="J441" s="299">
        <v>4000000</v>
      </c>
      <c r="K441" s="300" t="s">
        <v>1990</v>
      </c>
      <c r="L441" s="292" t="s">
        <v>5082</v>
      </c>
      <c r="M441" s="302" t="s">
        <v>3878</v>
      </c>
      <c r="N441" s="302" t="s">
        <v>4065</v>
      </c>
      <c r="O441" s="302">
        <v>43181</v>
      </c>
      <c r="P441" s="301">
        <v>60</v>
      </c>
      <c r="Q441" s="303">
        <f t="shared" si="13"/>
        <v>2</v>
      </c>
      <c r="R441" s="305" t="s">
        <v>5083</v>
      </c>
      <c r="S441" s="306"/>
      <c r="T441" s="307"/>
      <c r="U441" s="308"/>
      <c r="V441" s="309"/>
      <c r="W441" s="307"/>
      <c r="X441" s="308"/>
      <c r="Y441" s="309"/>
      <c r="Z441" s="307"/>
      <c r="AA441" s="308"/>
      <c r="AB441" s="309"/>
      <c r="AC441" s="307"/>
      <c r="AD441" s="308"/>
      <c r="AE441" s="307"/>
      <c r="AF441" s="310"/>
      <c r="AG441" s="311"/>
      <c r="AH441" s="312"/>
      <c r="AI441" s="311"/>
      <c r="AJ441" s="313"/>
      <c r="AK441" s="313"/>
      <c r="AL441" s="313"/>
      <c r="AM441" s="314"/>
      <c r="AN441" s="315"/>
      <c r="AO441" s="316"/>
      <c r="AP441" s="317"/>
      <c r="AQ441" s="318"/>
      <c r="AR441" s="319"/>
      <c r="AS441" s="319"/>
      <c r="AT441" s="319"/>
      <c r="AU441" s="320"/>
      <c r="AV441" s="270"/>
    </row>
    <row r="442" spans="1:48" ht="13.5" customHeight="1" thickTop="1" thickBot="1" x14ac:dyDescent="0.25">
      <c r="A442" s="147">
        <v>438</v>
      </c>
      <c r="B442" s="292" t="s">
        <v>597</v>
      </c>
      <c r="C442" s="293">
        <v>43126</v>
      </c>
      <c r="D442" s="293" t="s">
        <v>5084</v>
      </c>
      <c r="E442" s="294" t="s">
        <v>5085</v>
      </c>
      <c r="F442" s="295" t="s">
        <v>66</v>
      </c>
      <c r="G442" s="296" t="s">
        <v>3486</v>
      </c>
      <c r="H442" s="297" t="s">
        <v>1989</v>
      </c>
      <c r="I442" s="299">
        <v>12000000</v>
      </c>
      <c r="J442" s="299">
        <v>12000000</v>
      </c>
      <c r="K442" s="300" t="s">
        <v>1990</v>
      </c>
      <c r="L442" s="292" t="s">
        <v>2459</v>
      </c>
      <c r="M442" s="302" t="s">
        <v>4435</v>
      </c>
      <c r="N442" s="302" t="s">
        <v>4493</v>
      </c>
      <c r="O442" s="302">
        <v>43245</v>
      </c>
      <c r="P442" s="301">
        <v>120</v>
      </c>
      <c r="Q442" s="303">
        <v>4</v>
      </c>
      <c r="R442" s="305" t="s">
        <v>5086</v>
      </c>
      <c r="S442" s="306"/>
      <c r="T442" s="307"/>
      <c r="U442" s="308"/>
      <c r="V442" s="309"/>
      <c r="W442" s="307"/>
      <c r="X442" s="308"/>
      <c r="Y442" s="309"/>
      <c r="Z442" s="307"/>
      <c r="AA442" s="308"/>
      <c r="AB442" s="309"/>
      <c r="AC442" s="307"/>
      <c r="AD442" s="308"/>
      <c r="AE442" s="307"/>
      <c r="AF442" s="310"/>
      <c r="AG442" s="311"/>
      <c r="AH442" s="312"/>
      <c r="AI442" s="311"/>
      <c r="AJ442" s="313"/>
      <c r="AK442" s="313"/>
      <c r="AL442" s="313"/>
      <c r="AM442" s="314"/>
      <c r="AN442" s="315"/>
      <c r="AO442" s="316"/>
      <c r="AP442" s="317"/>
      <c r="AQ442" s="318"/>
      <c r="AR442" s="319"/>
      <c r="AS442" s="319"/>
      <c r="AT442" s="319"/>
      <c r="AU442" s="320"/>
      <c r="AV442" s="270"/>
    </row>
    <row r="443" spans="1:48" ht="13.5" customHeight="1" thickTop="1" thickBot="1" x14ac:dyDescent="0.25">
      <c r="A443" s="147">
        <v>439</v>
      </c>
      <c r="B443" s="292" t="s">
        <v>2160</v>
      </c>
      <c r="C443" s="293">
        <v>43126</v>
      </c>
      <c r="D443" s="293" t="s">
        <v>5087</v>
      </c>
      <c r="E443" s="294" t="s">
        <v>5088</v>
      </c>
      <c r="F443" s="295" t="s">
        <v>66</v>
      </c>
      <c r="G443" s="296" t="s">
        <v>3486</v>
      </c>
      <c r="H443" s="297" t="s">
        <v>1989</v>
      </c>
      <c r="I443" s="299">
        <v>15000000</v>
      </c>
      <c r="J443" s="299">
        <v>15000000</v>
      </c>
      <c r="K443" s="300" t="s">
        <v>1990</v>
      </c>
      <c r="L443" s="292" t="s">
        <v>590</v>
      </c>
      <c r="M443" s="302">
        <v>43126</v>
      </c>
      <c r="N443" s="302">
        <v>43276</v>
      </c>
      <c r="O443" s="302">
        <v>43276</v>
      </c>
      <c r="P443" s="301">
        <f>O443-M443</f>
        <v>150</v>
      </c>
      <c r="Q443" s="303">
        <f>+P443/30</f>
        <v>5</v>
      </c>
      <c r="R443" s="305" t="s">
        <v>5089</v>
      </c>
      <c r="S443" s="306"/>
      <c r="T443" s="307"/>
      <c r="U443" s="308"/>
      <c r="V443" s="309"/>
      <c r="W443" s="307"/>
      <c r="X443" s="308"/>
      <c r="Y443" s="309"/>
      <c r="Z443" s="307"/>
      <c r="AA443" s="308"/>
      <c r="AB443" s="309"/>
      <c r="AC443" s="307"/>
      <c r="AD443" s="308"/>
      <c r="AE443" s="307"/>
      <c r="AF443" s="310"/>
      <c r="AG443" s="311"/>
      <c r="AH443" s="312"/>
      <c r="AI443" s="311"/>
      <c r="AJ443" s="313"/>
      <c r="AK443" s="313"/>
      <c r="AL443" s="313"/>
      <c r="AM443" s="314"/>
      <c r="AN443" s="315"/>
      <c r="AO443" s="316"/>
      <c r="AP443" s="317"/>
      <c r="AQ443" s="318"/>
      <c r="AR443" s="319"/>
      <c r="AS443" s="319"/>
      <c r="AT443" s="319"/>
      <c r="AU443" s="320"/>
      <c r="AV443" s="270"/>
    </row>
    <row r="444" spans="1:48" ht="13.5" customHeight="1" thickTop="1" thickBot="1" x14ac:dyDescent="0.25">
      <c r="A444" s="147">
        <v>440</v>
      </c>
      <c r="B444" s="292" t="s">
        <v>53</v>
      </c>
      <c r="C444" s="293">
        <v>43126</v>
      </c>
      <c r="D444" s="293" t="s">
        <v>5090</v>
      </c>
      <c r="E444" s="294" t="s">
        <v>5091</v>
      </c>
      <c r="F444" s="295" t="s">
        <v>66</v>
      </c>
      <c r="G444" s="296" t="s">
        <v>3486</v>
      </c>
      <c r="H444" s="297" t="s">
        <v>1989</v>
      </c>
      <c r="I444" s="299">
        <v>40000000</v>
      </c>
      <c r="J444" s="299">
        <f>+I444+AF444+AJ444+AL444</f>
        <v>40000000</v>
      </c>
      <c r="K444" s="300" t="s">
        <v>4981</v>
      </c>
      <c r="L444" s="292" t="s">
        <v>5092</v>
      </c>
      <c r="M444" s="302" t="s">
        <v>4435</v>
      </c>
      <c r="N444" s="302" t="s">
        <v>4425</v>
      </c>
      <c r="O444" s="302">
        <v>43312</v>
      </c>
      <c r="P444" s="301">
        <v>180</v>
      </c>
      <c r="Q444" s="303">
        <f t="shared" si="13"/>
        <v>6</v>
      </c>
      <c r="R444" s="305" t="s">
        <v>5093</v>
      </c>
      <c r="S444" s="306"/>
      <c r="T444" s="307"/>
      <c r="U444" s="308"/>
      <c r="V444" s="309"/>
      <c r="W444" s="307"/>
      <c r="X444" s="308"/>
      <c r="Y444" s="309"/>
      <c r="Z444" s="307"/>
      <c r="AA444" s="308"/>
      <c r="AB444" s="309"/>
      <c r="AC444" s="307"/>
      <c r="AD444" s="308"/>
      <c r="AE444" s="307"/>
      <c r="AF444" s="310"/>
      <c r="AG444" s="311"/>
      <c r="AH444" s="312"/>
      <c r="AI444" s="311"/>
      <c r="AJ444" s="313"/>
      <c r="AK444" s="313"/>
      <c r="AL444" s="313"/>
      <c r="AM444" s="314"/>
      <c r="AN444" s="315"/>
      <c r="AO444" s="316"/>
      <c r="AP444" s="317"/>
      <c r="AQ444" s="318"/>
      <c r="AR444" s="319"/>
      <c r="AS444" s="319"/>
      <c r="AT444" s="319"/>
      <c r="AU444" s="320"/>
      <c r="AV444" s="270"/>
    </row>
    <row r="445" spans="1:48" ht="13.5" customHeight="1" thickTop="1" thickBot="1" x14ac:dyDescent="0.25">
      <c r="A445" s="147">
        <v>441</v>
      </c>
      <c r="B445" s="292" t="s">
        <v>146</v>
      </c>
      <c r="C445" s="293">
        <v>43126</v>
      </c>
      <c r="D445" s="293" t="s">
        <v>5094</v>
      </c>
      <c r="E445" s="294" t="s">
        <v>4968</v>
      </c>
      <c r="F445" s="295" t="s">
        <v>66</v>
      </c>
      <c r="G445" s="296" t="s">
        <v>75</v>
      </c>
      <c r="H445" s="297" t="s">
        <v>1989</v>
      </c>
      <c r="I445" s="299">
        <v>17500000</v>
      </c>
      <c r="J445" s="299">
        <v>17500000</v>
      </c>
      <c r="K445" s="300" t="s">
        <v>1990</v>
      </c>
      <c r="L445" s="292" t="s">
        <v>5095</v>
      </c>
      <c r="M445" s="302">
        <v>43102</v>
      </c>
      <c r="N445" s="302" t="s">
        <v>4858</v>
      </c>
      <c r="O445" s="302">
        <v>43281</v>
      </c>
      <c r="P445" s="301">
        <v>150</v>
      </c>
      <c r="Q445" s="303">
        <f t="shared" si="13"/>
        <v>5</v>
      </c>
      <c r="R445" s="305" t="s">
        <v>5096</v>
      </c>
      <c r="S445" s="306"/>
      <c r="T445" s="307"/>
      <c r="U445" s="308"/>
      <c r="V445" s="309"/>
      <c r="W445" s="307"/>
      <c r="X445" s="308"/>
      <c r="Y445" s="309"/>
      <c r="Z445" s="307"/>
      <c r="AA445" s="308"/>
      <c r="AB445" s="309"/>
      <c r="AC445" s="307"/>
      <c r="AD445" s="308"/>
      <c r="AE445" s="307"/>
      <c r="AF445" s="310"/>
      <c r="AG445" s="311"/>
      <c r="AH445" s="312"/>
      <c r="AI445" s="311"/>
      <c r="AJ445" s="313"/>
      <c r="AK445" s="313"/>
      <c r="AL445" s="313"/>
      <c r="AM445" s="314"/>
      <c r="AN445" s="315"/>
      <c r="AO445" s="316"/>
      <c r="AP445" s="317"/>
      <c r="AQ445" s="318"/>
      <c r="AR445" s="319"/>
      <c r="AS445" s="319"/>
      <c r="AT445" s="319"/>
      <c r="AU445" s="320"/>
      <c r="AV445" s="270"/>
    </row>
    <row r="446" spans="1:48" ht="13.5" customHeight="1" thickTop="1" thickBot="1" x14ac:dyDescent="0.25">
      <c r="A446" s="147">
        <v>442</v>
      </c>
      <c r="B446" s="292" t="s">
        <v>146</v>
      </c>
      <c r="C446" s="293">
        <v>43126</v>
      </c>
      <c r="D446" s="293" t="s">
        <v>5097</v>
      </c>
      <c r="E446" s="294" t="s">
        <v>5098</v>
      </c>
      <c r="F446" s="295" t="s">
        <v>66</v>
      </c>
      <c r="G446" s="296" t="s">
        <v>75</v>
      </c>
      <c r="H446" s="297" t="s">
        <v>1989</v>
      </c>
      <c r="I446" s="299">
        <v>30000000</v>
      </c>
      <c r="J446" s="299">
        <v>30000000</v>
      </c>
      <c r="K446" s="300" t="s">
        <v>1990</v>
      </c>
      <c r="L446" s="292" t="s">
        <v>5099</v>
      </c>
      <c r="M446" s="302">
        <v>43126</v>
      </c>
      <c r="N446" s="302">
        <v>43277</v>
      </c>
      <c r="O446" s="302">
        <v>43277</v>
      </c>
      <c r="P446" s="301">
        <f>O446-M446</f>
        <v>151</v>
      </c>
      <c r="Q446" s="303">
        <f t="shared" si="13"/>
        <v>5.0333333333333332</v>
      </c>
      <c r="R446" s="305" t="s">
        <v>5100</v>
      </c>
      <c r="S446" s="306"/>
      <c r="T446" s="307"/>
      <c r="U446" s="308"/>
      <c r="V446" s="309"/>
      <c r="W446" s="307"/>
      <c r="X446" s="308"/>
      <c r="Y446" s="309"/>
      <c r="Z446" s="307"/>
      <c r="AA446" s="308"/>
      <c r="AB446" s="309"/>
      <c r="AC446" s="307"/>
      <c r="AD446" s="308"/>
      <c r="AE446" s="307"/>
      <c r="AF446" s="310"/>
      <c r="AG446" s="311"/>
      <c r="AH446" s="312"/>
      <c r="AI446" s="311"/>
      <c r="AJ446" s="313"/>
      <c r="AK446" s="313"/>
      <c r="AL446" s="313"/>
      <c r="AM446" s="314"/>
      <c r="AN446" s="315"/>
      <c r="AO446" s="316"/>
      <c r="AP446" s="317"/>
      <c r="AQ446" s="318"/>
      <c r="AR446" s="319"/>
      <c r="AS446" s="319"/>
      <c r="AT446" s="319"/>
      <c r="AU446" s="320"/>
      <c r="AV446" s="270"/>
    </row>
    <row r="447" spans="1:48" ht="13.5" customHeight="1" thickTop="1" thickBot="1" x14ac:dyDescent="0.25">
      <c r="A447" s="147">
        <v>443</v>
      </c>
      <c r="B447" s="292" t="s">
        <v>146</v>
      </c>
      <c r="C447" s="293">
        <v>43126</v>
      </c>
      <c r="D447" s="293" t="s">
        <v>5101</v>
      </c>
      <c r="E447" s="294" t="s">
        <v>5102</v>
      </c>
      <c r="F447" s="295" t="s">
        <v>66</v>
      </c>
      <c r="G447" s="296" t="s">
        <v>75</v>
      </c>
      <c r="H447" s="297" t="s">
        <v>1989</v>
      </c>
      <c r="I447" s="299">
        <v>15000000</v>
      </c>
      <c r="J447" s="299">
        <v>15000000</v>
      </c>
      <c r="K447" s="300" t="s">
        <v>1990</v>
      </c>
      <c r="L447" s="292" t="s">
        <v>2480</v>
      </c>
      <c r="M447" s="302" t="s">
        <v>4435</v>
      </c>
      <c r="N447" s="302" t="s">
        <v>4545</v>
      </c>
      <c r="O447" s="302">
        <v>43306</v>
      </c>
      <c r="P447" s="301">
        <v>180</v>
      </c>
      <c r="Q447" s="303">
        <f t="shared" si="13"/>
        <v>6</v>
      </c>
      <c r="R447" s="305" t="s">
        <v>5103</v>
      </c>
      <c r="S447" s="306"/>
      <c r="T447" s="307"/>
      <c r="U447" s="308"/>
      <c r="V447" s="309"/>
      <c r="W447" s="307"/>
      <c r="X447" s="308"/>
      <c r="Y447" s="309"/>
      <c r="Z447" s="307"/>
      <c r="AA447" s="308"/>
      <c r="AB447" s="309"/>
      <c r="AC447" s="307"/>
      <c r="AD447" s="308"/>
      <c r="AE447" s="307"/>
      <c r="AF447" s="310"/>
      <c r="AG447" s="311"/>
      <c r="AH447" s="312"/>
      <c r="AI447" s="311"/>
      <c r="AJ447" s="313"/>
      <c r="AK447" s="313"/>
      <c r="AL447" s="313"/>
      <c r="AM447" s="314"/>
      <c r="AN447" s="315"/>
      <c r="AO447" s="316"/>
      <c r="AP447" s="317"/>
      <c r="AQ447" s="318"/>
      <c r="AR447" s="319"/>
      <c r="AS447" s="319"/>
      <c r="AT447" s="319"/>
      <c r="AU447" s="320"/>
      <c r="AV447" s="270"/>
    </row>
    <row r="448" spans="1:48" ht="13.5" customHeight="1" thickTop="1" thickBot="1" x14ac:dyDescent="0.25">
      <c r="A448" s="147">
        <v>444</v>
      </c>
      <c r="B448" s="292" t="s">
        <v>597</v>
      </c>
      <c r="C448" s="293">
        <v>43126</v>
      </c>
      <c r="D448" s="293" t="s">
        <v>5104</v>
      </c>
      <c r="E448" s="294" t="s">
        <v>5105</v>
      </c>
      <c r="F448" s="295" t="s">
        <v>66</v>
      </c>
      <c r="G448" s="296" t="s">
        <v>75</v>
      </c>
      <c r="H448" s="297" t="s">
        <v>1989</v>
      </c>
      <c r="I448" s="299">
        <v>25000000</v>
      </c>
      <c r="J448" s="299">
        <v>25000000</v>
      </c>
      <c r="K448" s="300" t="s">
        <v>1990</v>
      </c>
      <c r="L448" s="292" t="s">
        <v>5106</v>
      </c>
      <c r="M448" s="302">
        <v>43126</v>
      </c>
      <c r="N448" s="302">
        <v>43277</v>
      </c>
      <c r="O448" s="302">
        <v>43277</v>
      </c>
      <c r="P448" s="301">
        <f>O448-M448</f>
        <v>151</v>
      </c>
      <c r="Q448" s="303">
        <f t="shared" si="13"/>
        <v>5.0333333333333332</v>
      </c>
      <c r="R448" s="305" t="s">
        <v>5107</v>
      </c>
      <c r="S448" s="306"/>
      <c r="T448" s="307"/>
      <c r="U448" s="308"/>
      <c r="V448" s="309"/>
      <c r="W448" s="307"/>
      <c r="X448" s="308"/>
      <c r="Y448" s="309"/>
      <c r="Z448" s="307"/>
      <c r="AA448" s="308"/>
      <c r="AB448" s="309"/>
      <c r="AC448" s="307"/>
      <c r="AD448" s="308"/>
      <c r="AE448" s="307"/>
      <c r="AF448" s="310"/>
      <c r="AG448" s="311"/>
      <c r="AH448" s="312"/>
      <c r="AI448" s="311"/>
      <c r="AJ448" s="313"/>
      <c r="AK448" s="313"/>
      <c r="AL448" s="313"/>
      <c r="AM448" s="314"/>
      <c r="AN448" s="315"/>
      <c r="AO448" s="316"/>
      <c r="AP448" s="317"/>
      <c r="AQ448" s="318"/>
      <c r="AR448" s="319"/>
      <c r="AS448" s="319"/>
      <c r="AT448" s="319"/>
      <c r="AU448" s="320"/>
      <c r="AV448" s="270"/>
    </row>
    <row r="449" spans="1:48" ht="13.5" customHeight="1" thickTop="1" thickBot="1" x14ac:dyDescent="0.25">
      <c r="A449" s="147">
        <v>445</v>
      </c>
      <c r="B449" s="292" t="s">
        <v>2160</v>
      </c>
      <c r="C449" s="293">
        <v>43126</v>
      </c>
      <c r="D449" s="293" t="s">
        <v>5108</v>
      </c>
      <c r="E449" s="294" t="s">
        <v>5109</v>
      </c>
      <c r="F449" s="295" t="s">
        <v>66</v>
      </c>
      <c r="G449" s="296" t="s">
        <v>3486</v>
      </c>
      <c r="H449" s="297" t="s">
        <v>1989</v>
      </c>
      <c r="I449" s="299">
        <v>7840000</v>
      </c>
      <c r="J449" s="299">
        <v>7840000</v>
      </c>
      <c r="K449" s="300" t="s">
        <v>1990</v>
      </c>
      <c r="L449" s="292" t="s">
        <v>2900</v>
      </c>
      <c r="M449" s="302">
        <v>43126</v>
      </c>
      <c r="N449" s="302">
        <v>43245</v>
      </c>
      <c r="O449" s="302">
        <v>43245</v>
      </c>
      <c r="P449" s="301">
        <f>O449-M449</f>
        <v>119</v>
      </c>
      <c r="Q449" s="303">
        <f t="shared" si="13"/>
        <v>3.9666666666666668</v>
      </c>
      <c r="R449" s="305" t="s">
        <v>5110</v>
      </c>
      <c r="S449" s="306"/>
      <c r="T449" s="307"/>
      <c r="U449" s="308"/>
      <c r="V449" s="309"/>
      <c r="W449" s="307"/>
      <c r="X449" s="308"/>
      <c r="Y449" s="309"/>
      <c r="Z449" s="307"/>
      <c r="AA449" s="308"/>
      <c r="AB449" s="309"/>
      <c r="AC449" s="307"/>
      <c r="AD449" s="308"/>
      <c r="AE449" s="307"/>
      <c r="AF449" s="310"/>
      <c r="AG449" s="311"/>
      <c r="AH449" s="312"/>
      <c r="AI449" s="311"/>
      <c r="AJ449" s="313"/>
      <c r="AK449" s="313"/>
      <c r="AL449" s="313"/>
      <c r="AM449" s="314"/>
      <c r="AN449" s="315"/>
      <c r="AO449" s="316"/>
      <c r="AP449" s="317"/>
      <c r="AQ449" s="318"/>
      <c r="AR449" s="319"/>
      <c r="AS449" s="319"/>
      <c r="AT449" s="319"/>
      <c r="AU449" s="320"/>
      <c r="AV449" s="270"/>
    </row>
    <row r="450" spans="1:48" ht="13.5" customHeight="1" thickTop="1" thickBot="1" x14ac:dyDescent="0.25">
      <c r="A450" s="147">
        <v>446</v>
      </c>
      <c r="B450" s="292" t="s">
        <v>597</v>
      </c>
      <c r="C450" s="293">
        <v>43126</v>
      </c>
      <c r="D450" s="293" t="s">
        <v>5111</v>
      </c>
      <c r="E450" s="294" t="s">
        <v>5112</v>
      </c>
      <c r="F450" s="295" t="s">
        <v>66</v>
      </c>
      <c r="G450" s="296" t="s">
        <v>3486</v>
      </c>
      <c r="H450" s="297" t="s">
        <v>1989</v>
      </c>
      <c r="I450" s="299">
        <v>9900000</v>
      </c>
      <c r="J450" s="299">
        <v>9900000</v>
      </c>
      <c r="K450" s="300" t="s">
        <v>1990</v>
      </c>
      <c r="L450" s="292" t="s">
        <v>5113</v>
      </c>
      <c r="M450" s="302">
        <v>43126</v>
      </c>
      <c r="N450" s="302">
        <v>43215</v>
      </c>
      <c r="O450" s="302">
        <v>43215</v>
      </c>
      <c r="P450" s="301">
        <f>O450-M450</f>
        <v>89</v>
      </c>
      <c r="Q450" s="303">
        <f t="shared" si="13"/>
        <v>2.9666666666666668</v>
      </c>
      <c r="R450" s="305" t="s">
        <v>5114</v>
      </c>
      <c r="S450" s="306"/>
      <c r="T450" s="307"/>
      <c r="U450" s="308"/>
      <c r="V450" s="309"/>
      <c r="W450" s="307"/>
      <c r="X450" s="308"/>
      <c r="Y450" s="309"/>
      <c r="Z450" s="307"/>
      <c r="AA450" s="308"/>
      <c r="AB450" s="309"/>
      <c r="AC450" s="307"/>
      <c r="AD450" s="308"/>
      <c r="AE450" s="307"/>
      <c r="AF450" s="310"/>
      <c r="AG450" s="311"/>
      <c r="AH450" s="312"/>
      <c r="AI450" s="311"/>
      <c r="AJ450" s="313"/>
      <c r="AK450" s="313"/>
      <c r="AL450" s="313"/>
      <c r="AM450" s="314"/>
      <c r="AN450" s="315"/>
      <c r="AO450" s="316"/>
      <c r="AP450" s="317"/>
      <c r="AQ450" s="318"/>
      <c r="AR450" s="319"/>
      <c r="AS450" s="319"/>
      <c r="AT450" s="319"/>
      <c r="AU450" s="320"/>
      <c r="AV450" s="270"/>
    </row>
    <row r="451" spans="1:48" ht="13.5" customHeight="1" thickTop="1" thickBot="1" x14ac:dyDescent="0.25">
      <c r="A451" s="147">
        <v>447</v>
      </c>
      <c r="B451" s="292" t="s">
        <v>597</v>
      </c>
      <c r="C451" s="293">
        <v>43126</v>
      </c>
      <c r="D451" s="293" t="s">
        <v>5115</v>
      </c>
      <c r="E451" s="294" t="s">
        <v>5116</v>
      </c>
      <c r="F451" s="295" t="s">
        <v>66</v>
      </c>
      <c r="G451" s="296" t="s">
        <v>75</v>
      </c>
      <c r="H451" s="297" t="s">
        <v>1989</v>
      </c>
      <c r="I451" s="299">
        <v>12000000</v>
      </c>
      <c r="J451" s="299">
        <v>12000000</v>
      </c>
      <c r="K451" s="300" t="s">
        <v>1990</v>
      </c>
      <c r="L451" s="292" t="s">
        <v>5117</v>
      </c>
      <c r="M451" s="302" t="s">
        <v>4435</v>
      </c>
      <c r="N451" s="302" t="s">
        <v>4440</v>
      </c>
      <c r="O451" s="302">
        <v>43215</v>
      </c>
      <c r="P451" s="301">
        <v>90</v>
      </c>
      <c r="Q451" s="303">
        <f t="shared" si="13"/>
        <v>3</v>
      </c>
      <c r="R451" s="305" t="s">
        <v>5118</v>
      </c>
      <c r="S451" s="306"/>
      <c r="T451" s="307"/>
      <c r="U451" s="308"/>
      <c r="V451" s="309"/>
      <c r="W451" s="307"/>
      <c r="X451" s="308"/>
      <c r="Y451" s="309"/>
      <c r="Z451" s="307"/>
      <c r="AA451" s="308"/>
      <c r="AB451" s="309"/>
      <c r="AC451" s="307"/>
      <c r="AD451" s="308"/>
      <c r="AE451" s="307"/>
      <c r="AF451" s="310"/>
      <c r="AG451" s="311"/>
      <c r="AH451" s="312"/>
      <c r="AI451" s="311"/>
      <c r="AJ451" s="313"/>
      <c r="AK451" s="313"/>
      <c r="AL451" s="313"/>
      <c r="AM451" s="314"/>
      <c r="AN451" s="315"/>
      <c r="AO451" s="316"/>
      <c r="AP451" s="317"/>
      <c r="AQ451" s="318"/>
      <c r="AR451" s="319"/>
      <c r="AS451" s="319"/>
      <c r="AT451" s="319"/>
      <c r="AU451" s="320"/>
      <c r="AV451" s="270"/>
    </row>
    <row r="452" spans="1:48" ht="13.5" customHeight="1" thickTop="1" thickBot="1" x14ac:dyDescent="0.25">
      <c r="A452" s="147">
        <v>448</v>
      </c>
      <c r="B452" s="292" t="s">
        <v>146</v>
      </c>
      <c r="C452" s="293">
        <v>43126</v>
      </c>
      <c r="D452" s="293" t="s">
        <v>5119</v>
      </c>
      <c r="E452" s="294" t="s">
        <v>5120</v>
      </c>
      <c r="F452" s="295" t="s">
        <v>66</v>
      </c>
      <c r="G452" s="296" t="s">
        <v>75</v>
      </c>
      <c r="H452" s="297" t="s">
        <v>1989</v>
      </c>
      <c r="I452" s="299">
        <v>6000000</v>
      </c>
      <c r="J452" s="299">
        <v>6000000</v>
      </c>
      <c r="K452" s="300" t="s">
        <v>1990</v>
      </c>
      <c r="L452" s="292" t="s">
        <v>5121</v>
      </c>
      <c r="M452" s="302" t="s">
        <v>4435</v>
      </c>
      <c r="N452" s="302" t="s">
        <v>4545</v>
      </c>
      <c r="O452" s="302">
        <v>43306</v>
      </c>
      <c r="P452" s="301">
        <v>210</v>
      </c>
      <c r="Q452" s="303">
        <f t="shared" ref="Q452:Q515" si="14">+P452/30</f>
        <v>7</v>
      </c>
      <c r="R452" s="305" t="s">
        <v>5122</v>
      </c>
      <c r="S452" s="306"/>
      <c r="T452" s="307"/>
      <c r="U452" s="308"/>
      <c r="V452" s="309"/>
      <c r="W452" s="307"/>
      <c r="X452" s="308"/>
      <c r="Y452" s="309"/>
      <c r="Z452" s="307"/>
      <c r="AA452" s="308"/>
      <c r="AB452" s="309"/>
      <c r="AC452" s="307"/>
      <c r="AD452" s="308"/>
      <c r="AE452" s="307"/>
      <c r="AF452" s="310"/>
      <c r="AG452" s="311"/>
      <c r="AH452" s="312"/>
      <c r="AI452" s="311"/>
      <c r="AJ452" s="313"/>
      <c r="AK452" s="313"/>
      <c r="AL452" s="313"/>
      <c r="AM452" s="314"/>
      <c r="AN452" s="315"/>
      <c r="AO452" s="316"/>
      <c r="AP452" s="317"/>
      <c r="AQ452" s="318"/>
      <c r="AR452" s="319"/>
      <c r="AS452" s="319"/>
      <c r="AT452" s="319"/>
      <c r="AU452" s="320"/>
      <c r="AV452" s="270"/>
    </row>
    <row r="453" spans="1:48" ht="13.5" customHeight="1" thickTop="1" thickBot="1" x14ac:dyDescent="0.25">
      <c r="A453" s="147">
        <v>449</v>
      </c>
      <c r="B453" s="292" t="s">
        <v>3451</v>
      </c>
      <c r="C453" s="293">
        <v>43126</v>
      </c>
      <c r="D453" s="293" t="s">
        <v>5123</v>
      </c>
      <c r="E453" s="294" t="s">
        <v>4114</v>
      </c>
      <c r="F453" s="295" t="s">
        <v>66</v>
      </c>
      <c r="G453" s="296" t="s">
        <v>3486</v>
      </c>
      <c r="H453" s="297" t="s">
        <v>1989</v>
      </c>
      <c r="I453" s="299">
        <v>4800000</v>
      </c>
      <c r="J453" s="299">
        <v>4800000</v>
      </c>
      <c r="K453" s="300" t="s">
        <v>1990</v>
      </c>
      <c r="L453" s="292" t="s">
        <v>5124</v>
      </c>
      <c r="M453" s="302">
        <v>43126</v>
      </c>
      <c r="N453" s="302">
        <v>43410</v>
      </c>
      <c r="O453" s="302">
        <v>43262</v>
      </c>
      <c r="P453" s="301">
        <f>O453-M453</f>
        <v>136</v>
      </c>
      <c r="Q453" s="303">
        <v>4</v>
      </c>
      <c r="R453" s="305" t="s">
        <v>5125</v>
      </c>
      <c r="S453" s="306"/>
      <c r="T453" s="307"/>
      <c r="U453" s="308"/>
      <c r="V453" s="309"/>
      <c r="W453" s="307"/>
      <c r="X453" s="308"/>
      <c r="Y453" s="309"/>
      <c r="Z453" s="307"/>
      <c r="AA453" s="308"/>
      <c r="AB453" s="309"/>
      <c r="AC453" s="307"/>
      <c r="AD453" s="308"/>
      <c r="AE453" s="307"/>
      <c r="AF453" s="310"/>
      <c r="AG453" s="311"/>
      <c r="AH453" s="312"/>
      <c r="AI453" s="311"/>
      <c r="AJ453" s="313"/>
      <c r="AK453" s="313"/>
      <c r="AL453" s="313"/>
      <c r="AM453" s="314"/>
      <c r="AN453" s="315"/>
      <c r="AO453" s="316"/>
      <c r="AP453" s="317"/>
      <c r="AQ453" s="318"/>
      <c r="AR453" s="319"/>
      <c r="AS453" s="319"/>
      <c r="AT453" s="319"/>
      <c r="AU453" s="320"/>
      <c r="AV453" s="270"/>
    </row>
    <row r="454" spans="1:48" ht="13.5" customHeight="1" thickTop="1" thickBot="1" x14ac:dyDescent="0.25">
      <c r="A454" s="147">
        <v>450</v>
      </c>
      <c r="B454" s="292" t="s">
        <v>597</v>
      </c>
      <c r="C454" s="293">
        <v>43126</v>
      </c>
      <c r="D454" s="293" t="s">
        <v>5126</v>
      </c>
      <c r="E454" s="294" t="s">
        <v>5127</v>
      </c>
      <c r="F454" s="295" t="s">
        <v>66</v>
      </c>
      <c r="G454" s="296" t="s">
        <v>75</v>
      </c>
      <c r="H454" s="297" t="s">
        <v>1989</v>
      </c>
      <c r="I454" s="299">
        <v>9966000</v>
      </c>
      <c r="J454" s="299">
        <v>9966000</v>
      </c>
      <c r="K454" s="300" t="s">
        <v>1990</v>
      </c>
      <c r="L454" s="292" t="s">
        <v>1725</v>
      </c>
      <c r="M454" s="302" t="s">
        <v>4435</v>
      </c>
      <c r="N454" s="302" t="s">
        <v>4440</v>
      </c>
      <c r="O454" s="302">
        <v>43215</v>
      </c>
      <c r="P454" s="301">
        <v>90</v>
      </c>
      <c r="Q454" s="303">
        <f t="shared" si="14"/>
        <v>3</v>
      </c>
      <c r="R454" s="305" t="s">
        <v>5128</v>
      </c>
      <c r="S454" s="306"/>
      <c r="T454" s="307"/>
      <c r="U454" s="308"/>
      <c r="V454" s="309"/>
      <c r="W454" s="307"/>
      <c r="X454" s="308"/>
      <c r="Y454" s="309"/>
      <c r="Z454" s="307"/>
      <c r="AA454" s="308"/>
      <c r="AB454" s="309"/>
      <c r="AC454" s="307"/>
      <c r="AD454" s="308"/>
      <c r="AE454" s="307"/>
      <c r="AF454" s="310"/>
      <c r="AG454" s="311"/>
      <c r="AH454" s="312"/>
      <c r="AI454" s="311"/>
      <c r="AJ454" s="313"/>
      <c r="AK454" s="313"/>
      <c r="AL454" s="313"/>
      <c r="AM454" s="314"/>
      <c r="AN454" s="315"/>
      <c r="AO454" s="316"/>
      <c r="AP454" s="317"/>
      <c r="AQ454" s="318"/>
      <c r="AR454" s="319"/>
      <c r="AS454" s="319"/>
      <c r="AT454" s="319"/>
      <c r="AU454" s="320"/>
      <c r="AV454" s="270"/>
    </row>
    <row r="455" spans="1:48" ht="13.5" customHeight="1" thickTop="1" thickBot="1" x14ac:dyDescent="0.25">
      <c r="A455" s="147">
        <v>451</v>
      </c>
      <c r="B455" s="292" t="s">
        <v>3451</v>
      </c>
      <c r="C455" s="293">
        <v>43126</v>
      </c>
      <c r="D455" s="293" t="s">
        <v>5129</v>
      </c>
      <c r="E455" s="294" t="s">
        <v>4138</v>
      </c>
      <c r="F455" s="295" t="s">
        <v>66</v>
      </c>
      <c r="G455" s="296" t="s">
        <v>3486</v>
      </c>
      <c r="H455" s="297" t="s">
        <v>1989</v>
      </c>
      <c r="I455" s="299">
        <v>13200000</v>
      </c>
      <c r="J455" s="299">
        <v>13200000</v>
      </c>
      <c r="K455" s="300" t="s">
        <v>1990</v>
      </c>
      <c r="L455" s="292" t="s">
        <v>5130</v>
      </c>
      <c r="M455" s="302">
        <v>43126</v>
      </c>
      <c r="N455" s="302">
        <v>43245</v>
      </c>
      <c r="O455" s="302">
        <v>43245</v>
      </c>
      <c r="P455" s="301">
        <f>O455-M455</f>
        <v>119</v>
      </c>
      <c r="Q455" s="303">
        <f t="shared" si="14"/>
        <v>3.9666666666666668</v>
      </c>
      <c r="R455" s="305" t="s">
        <v>5131</v>
      </c>
      <c r="S455" s="306"/>
      <c r="T455" s="307"/>
      <c r="U455" s="308"/>
      <c r="V455" s="309"/>
      <c r="W455" s="307"/>
      <c r="X455" s="308"/>
      <c r="Y455" s="309"/>
      <c r="Z455" s="307"/>
      <c r="AA455" s="308"/>
      <c r="AB455" s="309"/>
      <c r="AC455" s="307"/>
      <c r="AD455" s="308"/>
      <c r="AE455" s="307"/>
      <c r="AF455" s="310"/>
      <c r="AG455" s="311"/>
      <c r="AH455" s="312"/>
      <c r="AI455" s="311"/>
      <c r="AJ455" s="313"/>
      <c r="AK455" s="313"/>
      <c r="AL455" s="313"/>
      <c r="AM455" s="314"/>
      <c r="AN455" s="315"/>
      <c r="AO455" s="316"/>
      <c r="AP455" s="317"/>
      <c r="AQ455" s="318"/>
      <c r="AR455" s="319"/>
      <c r="AS455" s="319"/>
      <c r="AT455" s="319"/>
      <c r="AU455" s="320"/>
      <c r="AV455" s="270"/>
    </row>
    <row r="456" spans="1:48" ht="13.5" customHeight="1" thickTop="1" thickBot="1" x14ac:dyDescent="0.25">
      <c r="A456" s="147">
        <v>452</v>
      </c>
      <c r="B456" s="292" t="s">
        <v>2160</v>
      </c>
      <c r="C456" s="293">
        <v>43126</v>
      </c>
      <c r="D456" s="293" t="s">
        <v>5132</v>
      </c>
      <c r="E456" s="294" t="s">
        <v>5133</v>
      </c>
      <c r="F456" s="295" t="s">
        <v>66</v>
      </c>
      <c r="G456" s="296" t="s">
        <v>3486</v>
      </c>
      <c r="H456" s="297" t="s">
        <v>1989</v>
      </c>
      <c r="I456" s="299">
        <v>9900000</v>
      </c>
      <c r="J456" s="299">
        <v>9900000</v>
      </c>
      <c r="K456" s="300" t="s">
        <v>1990</v>
      </c>
      <c r="L456" s="292" t="s">
        <v>1773</v>
      </c>
      <c r="M456" s="302" t="s">
        <v>4435</v>
      </c>
      <c r="N456" s="302" t="s">
        <v>4440</v>
      </c>
      <c r="O456" s="302">
        <v>43215</v>
      </c>
      <c r="P456" s="301">
        <v>90</v>
      </c>
      <c r="Q456" s="303">
        <f t="shared" si="14"/>
        <v>3</v>
      </c>
      <c r="R456" s="305" t="s">
        <v>5134</v>
      </c>
      <c r="S456" s="306"/>
      <c r="T456" s="307"/>
      <c r="U456" s="308"/>
      <c r="V456" s="309"/>
      <c r="W456" s="307"/>
      <c r="X456" s="308"/>
      <c r="Y456" s="309"/>
      <c r="Z456" s="307"/>
      <c r="AA456" s="308"/>
      <c r="AB456" s="309"/>
      <c r="AC456" s="307"/>
      <c r="AD456" s="308"/>
      <c r="AE456" s="307"/>
      <c r="AF456" s="310"/>
      <c r="AG456" s="311"/>
      <c r="AH456" s="312"/>
      <c r="AI456" s="311"/>
      <c r="AJ456" s="313"/>
      <c r="AK456" s="313"/>
      <c r="AL456" s="313"/>
      <c r="AM456" s="314"/>
      <c r="AN456" s="315"/>
      <c r="AO456" s="316"/>
      <c r="AP456" s="317"/>
      <c r="AQ456" s="318"/>
      <c r="AR456" s="319"/>
      <c r="AS456" s="319"/>
      <c r="AT456" s="319"/>
      <c r="AU456" s="320"/>
      <c r="AV456" s="270"/>
    </row>
    <row r="457" spans="1:48" ht="13.5" customHeight="1" thickTop="1" thickBot="1" x14ac:dyDescent="0.25">
      <c r="A457" s="147">
        <v>453</v>
      </c>
      <c r="B457" s="292" t="s">
        <v>146</v>
      </c>
      <c r="C457" s="293">
        <v>43126</v>
      </c>
      <c r="D457" s="293" t="s">
        <v>5135</v>
      </c>
      <c r="E457" s="294" t="s">
        <v>5136</v>
      </c>
      <c r="F457" s="295" t="s">
        <v>66</v>
      </c>
      <c r="G457" s="296" t="s">
        <v>75</v>
      </c>
      <c r="H457" s="297" t="s">
        <v>1989</v>
      </c>
      <c r="I457" s="299">
        <v>11790000</v>
      </c>
      <c r="J457" s="299">
        <v>11790000</v>
      </c>
      <c r="K457" s="300" t="s">
        <v>1990</v>
      </c>
      <c r="L457" s="292" t="s">
        <v>5137</v>
      </c>
      <c r="M457" s="302" t="s">
        <v>4435</v>
      </c>
      <c r="N457" s="302" t="s">
        <v>4440</v>
      </c>
      <c r="O457" s="302">
        <v>43215</v>
      </c>
      <c r="P457" s="301">
        <v>90</v>
      </c>
      <c r="Q457" s="303">
        <f t="shared" si="14"/>
        <v>3</v>
      </c>
      <c r="R457" s="305" t="s">
        <v>5138</v>
      </c>
      <c r="S457" s="306"/>
      <c r="T457" s="307"/>
      <c r="U457" s="308"/>
      <c r="V457" s="309"/>
      <c r="W457" s="307"/>
      <c r="X457" s="308"/>
      <c r="Y457" s="309"/>
      <c r="Z457" s="307"/>
      <c r="AA457" s="308"/>
      <c r="AB457" s="309"/>
      <c r="AC457" s="307"/>
      <c r="AD457" s="308"/>
      <c r="AE457" s="307"/>
      <c r="AF457" s="310"/>
      <c r="AG457" s="311"/>
      <c r="AH457" s="312"/>
      <c r="AI457" s="311"/>
      <c r="AJ457" s="313"/>
      <c r="AK457" s="313"/>
      <c r="AL457" s="313"/>
      <c r="AM457" s="314"/>
      <c r="AN457" s="315"/>
      <c r="AO457" s="316"/>
      <c r="AP457" s="317"/>
      <c r="AQ457" s="318"/>
      <c r="AR457" s="319"/>
      <c r="AS457" s="319"/>
      <c r="AT457" s="319"/>
      <c r="AU457" s="320"/>
      <c r="AV457" s="270"/>
    </row>
    <row r="458" spans="1:48" ht="13.5" customHeight="1" thickTop="1" thickBot="1" x14ac:dyDescent="0.25">
      <c r="A458" s="147">
        <v>454</v>
      </c>
      <c r="B458" s="292" t="s">
        <v>146</v>
      </c>
      <c r="C458" s="293">
        <v>43126</v>
      </c>
      <c r="D458" s="293" t="s">
        <v>5139</v>
      </c>
      <c r="E458" s="294" t="s">
        <v>5140</v>
      </c>
      <c r="F458" s="295" t="s">
        <v>66</v>
      </c>
      <c r="G458" s="296" t="s">
        <v>75</v>
      </c>
      <c r="H458" s="297" t="s">
        <v>1989</v>
      </c>
      <c r="I458" s="299">
        <v>12000000</v>
      </c>
      <c r="J458" s="299">
        <v>12000000</v>
      </c>
      <c r="K458" s="300" t="s">
        <v>1990</v>
      </c>
      <c r="L458" s="292" t="s">
        <v>5141</v>
      </c>
      <c r="M458" s="302" t="s">
        <v>4435</v>
      </c>
      <c r="N458" s="302" t="s">
        <v>4493</v>
      </c>
      <c r="O458" s="302">
        <v>43245</v>
      </c>
      <c r="P458" s="301">
        <v>120</v>
      </c>
      <c r="Q458" s="303">
        <v>4</v>
      </c>
      <c r="R458" s="305" t="s">
        <v>5142</v>
      </c>
      <c r="S458" s="306"/>
      <c r="T458" s="307"/>
      <c r="U458" s="308"/>
      <c r="V458" s="309"/>
      <c r="W458" s="307"/>
      <c r="X458" s="308"/>
      <c r="Y458" s="309"/>
      <c r="Z458" s="307"/>
      <c r="AA458" s="308"/>
      <c r="AB458" s="309"/>
      <c r="AC458" s="307"/>
      <c r="AD458" s="308"/>
      <c r="AE458" s="307"/>
      <c r="AF458" s="310"/>
      <c r="AG458" s="311"/>
      <c r="AH458" s="312"/>
      <c r="AI458" s="311"/>
      <c r="AJ458" s="313"/>
      <c r="AK458" s="313"/>
      <c r="AL458" s="313"/>
      <c r="AM458" s="314"/>
      <c r="AN458" s="315"/>
      <c r="AO458" s="316"/>
      <c r="AP458" s="317"/>
      <c r="AQ458" s="318"/>
      <c r="AR458" s="319"/>
      <c r="AS458" s="319"/>
      <c r="AT458" s="319"/>
      <c r="AU458" s="320"/>
      <c r="AV458" s="270"/>
    </row>
    <row r="459" spans="1:48" ht="13.5" customHeight="1" thickTop="1" thickBot="1" x14ac:dyDescent="0.25">
      <c r="A459" s="147">
        <v>455</v>
      </c>
      <c r="B459" s="292" t="s">
        <v>3451</v>
      </c>
      <c r="C459" s="293">
        <v>43126</v>
      </c>
      <c r="D459" s="293" t="s">
        <v>5143</v>
      </c>
      <c r="E459" s="294" t="s">
        <v>4138</v>
      </c>
      <c r="F459" s="295" t="s">
        <v>66</v>
      </c>
      <c r="G459" s="296" t="s">
        <v>3486</v>
      </c>
      <c r="H459" s="297" t="s">
        <v>1989</v>
      </c>
      <c r="I459" s="299">
        <v>3740000</v>
      </c>
      <c r="J459" s="299">
        <v>3740000</v>
      </c>
      <c r="K459" s="300" t="s">
        <v>1990</v>
      </c>
      <c r="L459" s="292" t="s">
        <v>2378</v>
      </c>
      <c r="M459" s="302">
        <v>43126</v>
      </c>
      <c r="N459" s="302">
        <v>43186</v>
      </c>
      <c r="O459" s="302">
        <v>43186</v>
      </c>
      <c r="P459" s="301">
        <f>O459-M459</f>
        <v>60</v>
      </c>
      <c r="Q459" s="303">
        <f>+P459/30</f>
        <v>2</v>
      </c>
      <c r="R459" s="305" t="s">
        <v>5144</v>
      </c>
      <c r="S459" s="306"/>
      <c r="T459" s="307"/>
      <c r="U459" s="308"/>
      <c r="V459" s="309"/>
      <c r="W459" s="307"/>
      <c r="X459" s="308"/>
      <c r="Y459" s="309"/>
      <c r="Z459" s="307"/>
      <c r="AA459" s="308"/>
      <c r="AB459" s="309"/>
      <c r="AC459" s="307"/>
      <c r="AD459" s="308"/>
      <c r="AE459" s="307"/>
      <c r="AF459" s="310"/>
      <c r="AG459" s="311"/>
      <c r="AH459" s="312"/>
      <c r="AI459" s="311"/>
      <c r="AJ459" s="313"/>
      <c r="AK459" s="313"/>
      <c r="AL459" s="313"/>
      <c r="AM459" s="314"/>
      <c r="AN459" s="315"/>
      <c r="AO459" s="316"/>
      <c r="AP459" s="317"/>
      <c r="AQ459" s="318"/>
      <c r="AR459" s="319"/>
      <c r="AS459" s="319"/>
      <c r="AT459" s="319"/>
      <c r="AU459" s="320"/>
      <c r="AV459" s="270"/>
    </row>
    <row r="460" spans="1:48" ht="13.5" customHeight="1" thickTop="1" thickBot="1" x14ac:dyDescent="0.25">
      <c r="A460" s="147">
        <v>456</v>
      </c>
      <c r="B460" s="292" t="s">
        <v>2160</v>
      </c>
      <c r="C460" s="293">
        <v>43126</v>
      </c>
      <c r="D460" s="293" t="s">
        <v>5145</v>
      </c>
      <c r="E460" s="294" t="s">
        <v>5146</v>
      </c>
      <c r="F460" s="295" t="s">
        <v>66</v>
      </c>
      <c r="G460" s="296" t="s">
        <v>3486</v>
      </c>
      <c r="H460" s="297" t="s">
        <v>1989</v>
      </c>
      <c r="I460" s="299">
        <v>6000000</v>
      </c>
      <c r="J460" s="299">
        <v>6000000</v>
      </c>
      <c r="K460" s="300" t="s">
        <v>1990</v>
      </c>
      <c r="L460" s="292" t="s">
        <v>594</v>
      </c>
      <c r="M460" s="302">
        <v>43126</v>
      </c>
      <c r="N460" s="302">
        <v>43215</v>
      </c>
      <c r="O460" s="302">
        <v>43215</v>
      </c>
      <c r="P460" s="301">
        <f>O460-M460</f>
        <v>89</v>
      </c>
      <c r="Q460" s="303">
        <f t="shared" si="14"/>
        <v>2.9666666666666668</v>
      </c>
      <c r="R460" s="305" t="s">
        <v>5147</v>
      </c>
      <c r="S460" s="306"/>
      <c r="T460" s="307"/>
      <c r="U460" s="308"/>
      <c r="V460" s="309"/>
      <c r="W460" s="307"/>
      <c r="X460" s="308"/>
      <c r="Y460" s="309"/>
      <c r="Z460" s="307"/>
      <c r="AA460" s="308"/>
      <c r="AB460" s="309"/>
      <c r="AC460" s="307"/>
      <c r="AD460" s="308"/>
      <c r="AE460" s="307"/>
      <c r="AF460" s="310"/>
      <c r="AG460" s="311"/>
      <c r="AH460" s="312"/>
      <c r="AI460" s="311"/>
      <c r="AJ460" s="313"/>
      <c r="AK460" s="313"/>
      <c r="AL460" s="313"/>
      <c r="AM460" s="314"/>
      <c r="AN460" s="315"/>
      <c r="AO460" s="316"/>
      <c r="AP460" s="317"/>
      <c r="AQ460" s="318"/>
      <c r="AR460" s="319"/>
      <c r="AS460" s="319"/>
      <c r="AT460" s="319"/>
      <c r="AU460" s="320"/>
      <c r="AV460" s="270"/>
    </row>
    <row r="461" spans="1:48" ht="13.5" customHeight="1" thickTop="1" thickBot="1" x14ac:dyDescent="0.25">
      <c r="A461" s="147">
        <v>457</v>
      </c>
      <c r="B461" s="292" t="s">
        <v>146</v>
      </c>
      <c r="C461" s="293">
        <v>43126</v>
      </c>
      <c r="D461" s="293" t="s">
        <v>5148</v>
      </c>
      <c r="E461" s="294" t="s">
        <v>5149</v>
      </c>
      <c r="F461" s="295" t="s">
        <v>66</v>
      </c>
      <c r="G461" s="296" t="s">
        <v>75</v>
      </c>
      <c r="H461" s="297" t="s">
        <v>1989</v>
      </c>
      <c r="I461" s="299">
        <v>16500000</v>
      </c>
      <c r="J461" s="299">
        <v>16500000</v>
      </c>
      <c r="K461" s="300" t="s">
        <v>1990</v>
      </c>
      <c r="L461" s="292" t="s">
        <v>5150</v>
      </c>
      <c r="M461" s="302" t="s">
        <v>4435</v>
      </c>
      <c r="N461" s="302" t="s">
        <v>4528</v>
      </c>
      <c r="O461" s="302">
        <v>43276</v>
      </c>
      <c r="P461" s="301">
        <v>150</v>
      </c>
      <c r="Q461" s="303">
        <f t="shared" si="14"/>
        <v>5</v>
      </c>
      <c r="R461" s="305" t="s">
        <v>5151</v>
      </c>
      <c r="S461" s="306"/>
      <c r="T461" s="307"/>
      <c r="U461" s="308"/>
      <c r="V461" s="309"/>
      <c r="W461" s="307"/>
      <c r="X461" s="308"/>
      <c r="Y461" s="309"/>
      <c r="Z461" s="307"/>
      <c r="AA461" s="308"/>
      <c r="AB461" s="309"/>
      <c r="AC461" s="307"/>
      <c r="AD461" s="308"/>
      <c r="AE461" s="307"/>
      <c r="AF461" s="310"/>
      <c r="AG461" s="311"/>
      <c r="AH461" s="312"/>
      <c r="AI461" s="311"/>
      <c r="AJ461" s="313"/>
      <c r="AK461" s="313"/>
      <c r="AL461" s="313"/>
      <c r="AM461" s="314"/>
      <c r="AN461" s="315"/>
      <c r="AO461" s="316"/>
      <c r="AP461" s="317"/>
      <c r="AQ461" s="318"/>
      <c r="AR461" s="319"/>
      <c r="AS461" s="319"/>
      <c r="AT461" s="319"/>
      <c r="AU461" s="320"/>
      <c r="AV461" s="270"/>
    </row>
    <row r="462" spans="1:48" ht="13.5" customHeight="1" thickTop="1" thickBot="1" x14ac:dyDescent="0.25">
      <c r="A462" s="147">
        <v>458</v>
      </c>
      <c r="B462" s="292" t="s">
        <v>2139</v>
      </c>
      <c r="C462" s="293">
        <v>43126</v>
      </c>
      <c r="D462" s="293" t="s">
        <v>5152</v>
      </c>
      <c r="E462" s="294" t="s">
        <v>5153</v>
      </c>
      <c r="F462" s="295" t="s">
        <v>66</v>
      </c>
      <c r="G462" s="296" t="s">
        <v>3486</v>
      </c>
      <c r="H462" s="297" t="s">
        <v>1989</v>
      </c>
      <c r="I462" s="299">
        <v>9000000</v>
      </c>
      <c r="J462" s="299">
        <v>9000000</v>
      </c>
      <c r="K462" s="300" t="s">
        <v>1990</v>
      </c>
      <c r="L462" s="292" t="s">
        <v>2178</v>
      </c>
      <c r="M462" s="302" t="s">
        <v>4435</v>
      </c>
      <c r="N462" s="302" t="s">
        <v>4440</v>
      </c>
      <c r="O462" s="302">
        <v>43215</v>
      </c>
      <c r="P462" s="301">
        <v>90</v>
      </c>
      <c r="Q462" s="303">
        <f t="shared" si="14"/>
        <v>3</v>
      </c>
      <c r="R462" s="305" t="s">
        <v>5154</v>
      </c>
      <c r="S462" s="306"/>
      <c r="T462" s="307"/>
      <c r="U462" s="308"/>
      <c r="V462" s="309"/>
      <c r="W462" s="307"/>
      <c r="X462" s="308"/>
      <c r="Y462" s="309"/>
      <c r="Z462" s="307"/>
      <c r="AA462" s="308"/>
      <c r="AB462" s="309"/>
      <c r="AC462" s="307"/>
      <c r="AD462" s="308"/>
      <c r="AE462" s="307"/>
      <c r="AF462" s="310"/>
      <c r="AG462" s="311"/>
      <c r="AH462" s="312"/>
      <c r="AI462" s="311"/>
      <c r="AJ462" s="313"/>
      <c r="AK462" s="313"/>
      <c r="AL462" s="313"/>
      <c r="AM462" s="314"/>
      <c r="AN462" s="315"/>
      <c r="AO462" s="316"/>
      <c r="AP462" s="317"/>
      <c r="AQ462" s="318"/>
      <c r="AR462" s="319"/>
      <c r="AS462" s="319"/>
      <c r="AT462" s="319"/>
      <c r="AU462" s="320"/>
      <c r="AV462" s="270"/>
    </row>
    <row r="463" spans="1:48" ht="13.5" customHeight="1" thickTop="1" thickBot="1" x14ac:dyDescent="0.25">
      <c r="A463" s="147">
        <v>459</v>
      </c>
      <c r="B463" s="292" t="s">
        <v>597</v>
      </c>
      <c r="C463" s="293">
        <v>43126</v>
      </c>
      <c r="D463" s="293" t="s">
        <v>5155</v>
      </c>
      <c r="E463" s="294" t="s">
        <v>5156</v>
      </c>
      <c r="F463" s="295" t="s">
        <v>66</v>
      </c>
      <c r="G463" s="296" t="s">
        <v>75</v>
      </c>
      <c r="H463" s="297" t="s">
        <v>1989</v>
      </c>
      <c r="I463" s="299">
        <v>16000000</v>
      </c>
      <c r="J463" s="299">
        <v>16000000</v>
      </c>
      <c r="K463" s="300" t="s">
        <v>1990</v>
      </c>
      <c r="L463" s="292" t="s">
        <v>302</v>
      </c>
      <c r="M463" s="302">
        <v>43126</v>
      </c>
      <c r="N463" s="302">
        <v>43246</v>
      </c>
      <c r="O463" s="302">
        <v>43246</v>
      </c>
      <c r="P463" s="301">
        <f>O463-M463</f>
        <v>120</v>
      </c>
      <c r="Q463" s="303">
        <f t="shared" si="14"/>
        <v>4</v>
      </c>
      <c r="R463" s="305" t="s">
        <v>5157</v>
      </c>
      <c r="S463" s="306"/>
      <c r="T463" s="307"/>
      <c r="U463" s="308"/>
      <c r="V463" s="309"/>
      <c r="W463" s="307"/>
      <c r="X463" s="308"/>
      <c r="Y463" s="309"/>
      <c r="Z463" s="307"/>
      <c r="AA463" s="308"/>
      <c r="AB463" s="309"/>
      <c r="AC463" s="307"/>
      <c r="AD463" s="308"/>
      <c r="AE463" s="307"/>
      <c r="AF463" s="310"/>
      <c r="AG463" s="311"/>
      <c r="AH463" s="312"/>
      <c r="AI463" s="311"/>
      <c r="AJ463" s="313"/>
      <c r="AK463" s="313"/>
      <c r="AL463" s="313"/>
      <c r="AM463" s="314"/>
      <c r="AN463" s="315"/>
      <c r="AO463" s="316"/>
      <c r="AP463" s="317"/>
      <c r="AQ463" s="318"/>
      <c r="AR463" s="319"/>
      <c r="AS463" s="319"/>
      <c r="AT463" s="319"/>
      <c r="AU463" s="320"/>
      <c r="AV463" s="270"/>
    </row>
    <row r="464" spans="1:48" ht="13.5" customHeight="1" thickTop="1" thickBot="1" x14ac:dyDescent="0.25">
      <c r="A464" s="147">
        <v>460</v>
      </c>
      <c r="B464" s="292" t="s">
        <v>146</v>
      </c>
      <c r="C464" s="293">
        <v>43126</v>
      </c>
      <c r="D464" s="293" t="s">
        <v>5158</v>
      </c>
      <c r="E464" s="294" t="s">
        <v>5159</v>
      </c>
      <c r="F464" s="295" t="s">
        <v>66</v>
      </c>
      <c r="G464" s="296" t="s">
        <v>75</v>
      </c>
      <c r="H464" s="297" t="s">
        <v>1989</v>
      </c>
      <c r="I464" s="299">
        <v>10500000</v>
      </c>
      <c r="J464" s="299">
        <v>10500000</v>
      </c>
      <c r="K464" s="300" t="s">
        <v>1990</v>
      </c>
      <c r="L464" s="292" t="s">
        <v>332</v>
      </c>
      <c r="M464" s="302">
        <v>43126</v>
      </c>
      <c r="N464" s="302">
        <v>43215</v>
      </c>
      <c r="O464" s="302">
        <v>43215</v>
      </c>
      <c r="P464" s="301">
        <f>O464-M464</f>
        <v>89</v>
      </c>
      <c r="Q464" s="303">
        <f t="shared" si="14"/>
        <v>2.9666666666666668</v>
      </c>
      <c r="R464" s="305" t="s">
        <v>5160</v>
      </c>
      <c r="S464" s="306"/>
      <c r="T464" s="307"/>
      <c r="U464" s="308"/>
      <c r="V464" s="309"/>
      <c r="W464" s="307"/>
      <c r="X464" s="308"/>
      <c r="Y464" s="309"/>
      <c r="Z464" s="307"/>
      <c r="AA464" s="308"/>
      <c r="AB464" s="309"/>
      <c r="AC464" s="307"/>
      <c r="AD464" s="308"/>
      <c r="AE464" s="307"/>
      <c r="AF464" s="310"/>
      <c r="AG464" s="311"/>
      <c r="AH464" s="312"/>
      <c r="AI464" s="311"/>
      <c r="AJ464" s="313"/>
      <c r="AK464" s="313"/>
      <c r="AL464" s="313"/>
      <c r="AM464" s="314"/>
      <c r="AN464" s="315"/>
      <c r="AO464" s="316"/>
      <c r="AP464" s="317"/>
      <c r="AQ464" s="318"/>
      <c r="AR464" s="319"/>
      <c r="AS464" s="319"/>
      <c r="AT464" s="319"/>
      <c r="AU464" s="320"/>
      <c r="AV464" s="270"/>
    </row>
    <row r="465" spans="1:48" ht="13.5" customHeight="1" thickTop="1" thickBot="1" x14ac:dyDescent="0.25">
      <c r="A465" s="147">
        <v>461</v>
      </c>
      <c r="B465" s="292" t="s">
        <v>4415</v>
      </c>
      <c r="C465" s="293" t="s">
        <v>4415</v>
      </c>
      <c r="D465" s="293" t="s">
        <v>4415</v>
      </c>
      <c r="E465" s="294" t="s">
        <v>4415</v>
      </c>
      <c r="F465" s="295" t="s">
        <v>4415</v>
      </c>
      <c r="G465" s="296" t="s">
        <v>4415</v>
      </c>
      <c r="H465" s="297" t="s">
        <v>4415</v>
      </c>
      <c r="I465" s="299" t="s">
        <v>4415</v>
      </c>
      <c r="J465" s="299" t="s">
        <v>4415</v>
      </c>
      <c r="K465" s="300" t="s">
        <v>4415</v>
      </c>
      <c r="L465" s="292" t="s">
        <v>4415</v>
      </c>
      <c r="M465" s="302" t="s">
        <v>4415</v>
      </c>
      <c r="N465" s="302" t="s">
        <v>4415</v>
      </c>
      <c r="O465" s="302" t="s">
        <v>4415</v>
      </c>
      <c r="P465" s="301" t="s">
        <v>4415</v>
      </c>
      <c r="Q465" s="303" t="s">
        <v>4415</v>
      </c>
      <c r="R465" s="293" t="s">
        <v>4415</v>
      </c>
      <c r="S465" s="306" t="s">
        <v>4415</v>
      </c>
      <c r="T465" s="307" t="s">
        <v>4415</v>
      </c>
      <c r="U465" s="308" t="s">
        <v>4415</v>
      </c>
      <c r="V465" s="309" t="s">
        <v>4415</v>
      </c>
      <c r="W465" s="307" t="s">
        <v>4415</v>
      </c>
      <c r="X465" s="308" t="s">
        <v>4415</v>
      </c>
      <c r="Y465" s="309" t="s">
        <v>4415</v>
      </c>
      <c r="Z465" s="307" t="s">
        <v>4415</v>
      </c>
      <c r="AA465" s="308" t="s">
        <v>4415</v>
      </c>
      <c r="AB465" s="309" t="s">
        <v>4415</v>
      </c>
      <c r="AC465" s="307" t="s">
        <v>4415</v>
      </c>
      <c r="AD465" s="308" t="s">
        <v>4415</v>
      </c>
      <c r="AE465" s="307" t="s">
        <v>4415</v>
      </c>
      <c r="AF465" s="310" t="s">
        <v>4415</v>
      </c>
      <c r="AG465" s="311" t="s">
        <v>4415</v>
      </c>
      <c r="AH465" s="312" t="s">
        <v>4415</v>
      </c>
      <c r="AI465" s="311" t="s">
        <v>4415</v>
      </c>
      <c r="AJ465" s="313" t="s">
        <v>4415</v>
      </c>
      <c r="AK465" s="313" t="s">
        <v>4415</v>
      </c>
      <c r="AL465" s="313" t="s">
        <v>4415</v>
      </c>
      <c r="AM465" s="314"/>
      <c r="AN465" s="315"/>
      <c r="AO465" s="316"/>
      <c r="AP465" s="317"/>
      <c r="AQ465" s="318"/>
      <c r="AR465" s="319"/>
      <c r="AS465" s="319"/>
      <c r="AT465" s="319"/>
      <c r="AU465" s="320"/>
      <c r="AV465" s="270"/>
    </row>
    <row r="466" spans="1:48" ht="13.5" customHeight="1" thickTop="1" thickBot="1" x14ac:dyDescent="0.25">
      <c r="A466" s="147">
        <v>462</v>
      </c>
      <c r="B466" s="292" t="s">
        <v>2160</v>
      </c>
      <c r="C466" s="293">
        <v>43126</v>
      </c>
      <c r="D466" s="293" t="s">
        <v>5161</v>
      </c>
      <c r="E466" s="294" t="s">
        <v>5162</v>
      </c>
      <c r="F466" s="295" t="s">
        <v>66</v>
      </c>
      <c r="G466" s="296" t="s">
        <v>3486</v>
      </c>
      <c r="H466" s="297" t="s">
        <v>1989</v>
      </c>
      <c r="I466" s="299">
        <v>12000000</v>
      </c>
      <c r="J466" s="299">
        <v>12000000</v>
      </c>
      <c r="K466" s="300" t="s">
        <v>1990</v>
      </c>
      <c r="L466" s="292" t="s">
        <v>5163</v>
      </c>
      <c r="M466" s="302" t="s">
        <v>4435</v>
      </c>
      <c r="N466" s="302" t="s">
        <v>4493</v>
      </c>
      <c r="O466" s="302">
        <v>43245</v>
      </c>
      <c r="P466" s="301">
        <v>120</v>
      </c>
      <c r="Q466" s="303">
        <f t="shared" si="14"/>
        <v>4</v>
      </c>
      <c r="R466" s="305" t="s">
        <v>5164</v>
      </c>
      <c r="S466" s="306"/>
      <c r="T466" s="307"/>
      <c r="U466" s="308"/>
      <c r="V466" s="309"/>
      <c r="W466" s="307"/>
      <c r="X466" s="308"/>
      <c r="Y466" s="309"/>
      <c r="Z466" s="307"/>
      <c r="AA466" s="308"/>
      <c r="AB466" s="309"/>
      <c r="AC466" s="307"/>
      <c r="AD466" s="308"/>
      <c r="AE466" s="307"/>
      <c r="AF466" s="310"/>
      <c r="AG466" s="311"/>
      <c r="AH466" s="312"/>
      <c r="AI466" s="311"/>
      <c r="AJ466" s="313"/>
      <c r="AK466" s="313"/>
      <c r="AL466" s="313"/>
      <c r="AM466" s="314"/>
      <c r="AN466" s="315"/>
      <c r="AO466" s="316"/>
      <c r="AP466" s="317"/>
      <c r="AQ466" s="318"/>
      <c r="AR466" s="319"/>
      <c r="AS466" s="319"/>
      <c r="AT466" s="319"/>
      <c r="AU466" s="320"/>
      <c r="AV466" s="270"/>
    </row>
    <row r="467" spans="1:48" ht="13.5" customHeight="1" thickTop="1" thickBot="1" x14ac:dyDescent="0.25">
      <c r="A467" s="147">
        <v>463</v>
      </c>
      <c r="B467" s="292" t="s">
        <v>146</v>
      </c>
      <c r="C467" s="293">
        <v>43126</v>
      </c>
      <c r="D467" s="293" t="s">
        <v>5165</v>
      </c>
      <c r="E467" s="294" t="s">
        <v>5166</v>
      </c>
      <c r="F467" s="295" t="s">
        <v>66</v>
      </c>
      <c r="G467" s="296" t="s">
        <v>75</v>
      </c>
      <c r="H467" s="297" t="s">
        <v>1989</v>
      </c>
      <c r="I467" s="299">
        <v>10000000</v>
      </c>
      <c r="J467" s="299">
        <v>10000000</v>
      </c>
      <c r="K467" s="300" t="s">
        <v>1990</v>
      </c>
      <c r="L467" s="292" t="s">
        <v>5167</v>
      </c>
      <c r="M467" s="302" t="s">
        <v>4435</v>
      </c>
      <c r="N467" s="302" t="s">
        <v>4528</v>
      </c>
      <c r="O467" s="302">
        <v>43276</v>
      </c>
      <c r="P467" s="301">
        <v>150</v>
      </c>
      <c r="Q467" s="303">
        <f t="shared" si="14"/>
        <v>5</v>
      </c>
      <c r="R467" s="305" t="s">
        <v>5168</v>
      </c>
      <c r="S467" s="306"/>
      <c r="T467" s="307"/>
      <c r="U467" s="308"/>
      <c r="V467" s="309"/>
      <c r="W467" s="307"/>
      <c r="X467" s="308"/>
      <c r="Y467" s="309"/>
      <c r="Z467" s="307"/>
      <c r="AA467" s="308"/>
      <c r="AB467" s="309"/>
      <c r="AC467" s="307"/>
      <c r="AD467" s="308"/>
      <c r="AE467" s="307"/>
      <c r="AF467" s="310"/>
      <c r="AG467" s="311"/>
      <c r="AH467" s="312"/>
      <c r="AI467" s="311"/>
      <c r="AJ467" s="313"/>
      <c r="AK467" s="313"/>
      <c r="AL467" s="313"/>
      <c r="AM467" s="314"/>
      <c r="AN467" s="315"/>
      <c r="AO467" s="316"/>
      <c r="AP467" s="317"/>
      <c r="AQ467" s="318"/>
      <c r="AR467" s="319"/>
      <c r="AS467" s="319"/>
      <c r="AT467" s="319"/>
      <c r="AU467" s="320"/>
      <c r="AV467" s="270"/>
    </row>
    <row r="468" spans="1:48" ht="13.5" customHeight="1" thickTop="1" thickBot="1" x14ac:dyDescent="0.25">
      <c r="A468" s="147">
        <v>464</v>
      </c>
      <c r="B468" s="292" t="s">
        <v>146</v>
      </c>
      <c r="C468" s="293">
        <v>43126</v>
      </c>
      <c r="D468" s="293" t="s">
        <v>5169</v>
      </c>
      <c r="E468" s="294" t="s">
        <v>5170</v>
      </c>
      <c r="F468" s="295" t="s">
        <v>66</v>
      </c>
      <c r="G468" s="296" t="s">
        <v>75</v>
      </c>
      <c r="H468" s="297" t="s">
        <v>1989</v>
      </c>
      <c r="I468" s="299">
        <v>9600000</v>
      </c>
      <c r="J468" s="299">
        <v>9600000</v>
      </c>
      <c r="K468" s="300" t="s">
        <v>1990</v>
      </c>
      <c r="L468" s="292" t="s">
        <v>2488</v>
      </c>
      <c r="M468" s="302" t="s">
        <v>4435</v>
      </c>
      <c r="N468" s="302" t="s">
        <v>4440</v>
      </c>
      <c r="O468" s="302">
        <f>U468</f>
        <v>43296</v>
      </c>
      <c r="P468" s="301">
        <v>90</v>
      </c>
      <c r="Q468" s="303">
        <f t="shared" si="14"/>
        <v>3</v>
      </c>
      <c r="R468" s="305" t="s">
        <v>5171</v>
      </c>
      <c r="S468" s="306">
        <v>45</v>
      </c>
      <c r="T468" s="307">
        <v>43242</v>
      </c>
      <c r="U468" s="308">
        <v>43296</v>
      </c>
      <c r="V468" s="309" t="s">
        <v>3756</v>
      </c>
      <c r="W468" s="307"/>
      <c r="X468" s="308"/>
      <c r="Y468" s="309"/>
      <c r="Z468" s="307"/>
      <c r="AA468" s="308"/>
      <c r="AB468" s="309"/>
      <c r="AC468" s="307"/>
      <c r="AD468" s="308"/>
      <c r="AE468" s="307">
        <v>43303</v>
      </c>
      <c r="AF468" s="310" t="s">
        <v>5172</v>
      </c>
      <c r="AG468" s="311"/>
      <c r="AH468" s="312"/>
      <c r="AI468" s="311"/>
      <c r="AJ468" s="313"/>
      <c r="AK468" s="313"/>
      <c r="AL468" s="313"/>
      <c r="AM468" s="314"/>
      <c r="AN468" s="315"/>
      <c r="AO468" s="316"/>
      <c r="AP468" s="317"/>
      <c r="AQ468" s="318"/>
      <c r="AR468" s="319"/>
      <c r="AS468" s="319"/>
      <c r="AT468" s="319"/>
      <c r="AU468" s="320"/>
      <c r="AV468" s="270"/>
    </row>
    <row r="469" spans="1:48" ht="13.5" customHeight="1" thickTop="1" thickBot="1" x14ac:dyDescent="0.25">
      <c r="A469" s="147">
        <v>465</v>
      </c>
      <c r="B469" s="292" t="s">
        <v>597</v>
      </c>
      <c r="C469" s="293">
        <v>43126</v>
      </c>
      <c r="D469" s="293" t="s">
        <v>5173</v>
      </c>
      <c r="E469" s="294" t="s">
        <v>5174</v>
      </c>
      <c r="F469" s="295" t="s">
        <v>66</v>
      </c>
      <c r="G469" s="296" t="s">
        <v>3486</v>
      </c>
      <c r="H469" s="297" t="s">
        <v>1989</v>
      </c>
      <c r="I469" s="299">
        <v>11200000</v>
      </c>
      <c r="J469" s="299">
        <v>11200000</v>
      </c>
      <c r="K469" s="300" t="s">
        <v>1990</v>
      </c>
      <c r="L469" s="292" t="s">
        <v>2608</v>
      </c>
      <c r="M469" s="302">
        <v>43126</v>
      </c>
      <c r="N469" s="302">
        <v>43245</v>
      </c>
      <c r="O469" s="302">
        <v>43245</v>
      </c>
      <c r="P469" s="301">
        <f>O469-M469</f>
        <v>119</v>
      </c>
      <c r="Q469" s="303">
        <f t="shared" si="14"/>
        <v>3.9666666666666668</v>
      </c>
      <c r="R469" s="305" t="s">
        <v>5175</v>
      </c>
      <c r="S469" s="306"/>
      <c r="T469" s="307"/>
      <c r="U469" s="308"/>
      <c r="V469" s="309"/>
      <c r="W469" s="307"/>
      <c r="X469" s="308"/>
      <c r="Y469" s="309"/>
      <c r="Z469" s="307"/>
      <c r="AA469" s="308"/>
      <c r="AB469" s="309"/>
      <c r="AC469" s="307"/>
      <c r="AD469" s="308"/>
      <c r="AE469" s="307"/>
      <c r="AF469" s="310"/>
      <c r="AG469" s="311"/>
      <c r="AH469" s="312"/>
      <c r="AI469" s="311"/>
      <c r="AJ469" s="313"/>
      <c r="AK469" s="313"/>
      <c r="AL469" s="313"/>
      <c r="AM469" s="314"/>
      <c r="AN469" s="315"/>
      <c r="AO469" s="316"/>
      <c r="AP469" s="317"/>
      <c r="AQ469" s="318"/>
      <c r="AR469" s="319"/>
      <c r="AS469" s="319"/>
      <c r="AT469" s="319"/>
      <c r="AU469" s="320"/>
      <c r="AV469" s="270"/>
    </row>
    <row r="470" spans="1:48" ht="13.5" customHeight="1" thickTop="1" thickBot="1" x14ac:dyDescent="0.25">
      <c r="A470" s="147">
        <v>466</v>
      </c>
      <c r="B470" s="292" t="s">
        <v>597</v>
      </c>
      <c r="C470" s="293">
        <v>43126</v>
      </c>
      <c r="D470" s="293" t="s">
        <v>5176</v>
      </c>
      <c r="E470" s="294" t="s">
        <v>5177</v>
      </c>
      <c r="F470" s="295" t="s">
        <v>66</v>
      </c>
      <c r="G470" s="296" t="s">
        <v>75</v>
      </c>
      <c r="H470" s="297" t="s">
        <v>1989</v>
      </c>
      <c r="I470" s="299">
        <v>16000000</v>
      </c>
      <c r="J470" s="299">
        <v>16000000</v>
      </c>
      <c r="K470" s="300" t="s">
        <v>1990</v>
      </c>
      <c r="L470" s="292" t="s">
        <v>5178</v>
      </c>
      <c r="M470" s="302" t="s">
        <v>4435</v>
      </c>
      <c r="N470" s="302" t="s">
        <v>4493</v>
      </c>
      <c r="O470" s="302">
        <v>43245</v>
      </c>
      <c r="P470" s="301">
        <v>120</v>
      </c>
      <c r="Q470" s="303">
        <f t="shared" si="14"/>
        <v>4</v>
      </c>
      <c r="R470" s="305" t="s">
        <v>5179</v>
      </c>
      <c r="S470" s="306"/>
      <c r="T470" s="307"/>
      <c r="U470" s="308"/>
      <c r="V470" s="309"/>
      <c r="W470" s="307"/>
      <c r="X470" s="308"/>
      <c r="Y470" s="309"/>
      <c r="Z470" s="307"/>
      <c r="AA470" s="308"/>
      <c r="AB470" s="309"/>
      <c r="AC470" s="307"/>
      <c r="AD470" s="308"/>
      <c r="AE470" s="307"/>
      <c r="AF470" s="310"/>
      <c r="AG470" s="311"/>
      <c r="AH470" s="312"/>
      <c r="AI470" s="311"/>
      <c r="AJ470" s="313"/>
      <c r="AK470" s="313"/>
      <c r="AL470" s="313"/>
      <c r="AM470" s="314"/>
      <c r="AN470" s="315"/>
      <c r="AO470" s="316"/>
      <c r="AP470" s="317"/>
      <c r="AQ470" s="318"/>
      <c r="AR470" s="319"/>
      <c r="AS470" s="319"/>
      <c r="AT470" s="319"/>
      <c r="AU470" s="320"/>
      <c r="AV470" s="270"/>
    </row>
    <row r="471" spans="1:48" ht="13.5" customHeight="1" thickTop="1" thickBot="1" x14ac:dyDescent="0.25">
      <c r="A471" s="147">
        <v>467</v>
      </c>
      <c r="B471" s="292" t="s">
        <v>3451</v>
      </c>
      <c r="C471" s="293">
        <v>43126</v>
      </c>
      <c r="D471" s="293" t="s">
        <v>5180</v>
      </c>
      <c r="E471" s="294" t="s">
        <v>5181</v>
      </c>
      <c r="F471" s="295" t="s">
        <v>66</v>
      </c>
      <c r="G471" s="296" t="s">
        <v>3486</v>
      </c>
      <c r="H471" s="297" t="s">
        <v>1989</v>
      </c>
      <c r="I471" s="299">
        <v>15000000</v>
      </c>
      <c r="J471" s="299">
        <v>15000000</v>
      </c>
      <c r="K471" s="300" t="s">
        <v>1990</v>
      </c>
      <c r="L471" s="292" t="s">
        <v>2710</v>
      </c>
      <c r="M471" s="302" t="s">
        <v>4435</v>
      </c>
      <c r="N471" s="302" t="s">
        <v>4081</v>
      </c>
      <c r="O471" s="302">
        <v>43301</v>
      </c>
      <c r="P471" s="301">
        <v>180</v>
      </c>
      <c r="Q471" s="303">
        <f t="shared" si="14"/>
        <v>6</v>
      </c>
      <c r="R471" s="305" t="s">
        <v>5182</v>
      </c>
      <c r="S471" s="306"/>
      <c r="T471" s="307"/>
      <c r="U471" s="308"/>
      <c r="V471" s="309"/>
      <c r="W471" s="307"/>
      <c r="X471" s="308"/>
      <c r="Y471" s="309"/>
      <c r="Z471" s="307"/>
      <c r="AA471" s="308"/>
      <c r="AB471" s="309"/>
      <c r="AC471" s="307"/>
      <c r="AD471" s="308"/>
      <c r="AE471" s="307"/>
      <c r="AF471" s="310"/>
      <c r="AG471" s="311"/>
      <c r="AH471" s="312"/>
      <c r="AI471" s="311"/>
      <c r="AJ471" s="313"/>
      <c r="AK471" s="313"/>
      <c r="AL471" s="313"/>
      <c r="AM471" s="314"/>
      <c r="AN471" s="315"/>
      <c r="AO471" s="316"/>
      <c r="AP471" s="317"/>
      <c r="AQ471" s="318"/>
      <c r="AR471" s="319"/>
      <c r="AS471" s="319"/>
      <c r="AT471" s="319"/>
      <c r="AU471" s="320"/>
      <c r="AV471" s="270"/>
    </row>
    <row r="472" spans="1:48" ht="13.5" customHeight="1" thickTop="1" thickBot="1" x14ac:dyDescent="0.25">
      <c r="A472" s="147">
        <v>468</v>
      </c>
      <c r="B472" s="292" t="s">
        <v>597</v>
      </c>
      <c r="C472" s="293">
        <v>43126</v>
      </c>
      <c r="D472" s="293" t="s">
        <v>5183</v>
      </c>
      <c r="E472" s="294" t="s">
        <v>5184</v>
      </c>
      <c r="F472" s="295" t="s">
        <v>66</v>
      </c>
      <c r="G472" s="296" t="s">
        <v>75</v>
      </c>
      <c r="H472" s="297" t="s">
        <v>1989</v>
      </c>
      <c r="I472" s="299">
        <v>25000000</v>
      </c>
      <c r="J472" s="299">
        <v>25000000</v>
      </c>
      <c r="K472" s="300" t="s">
        <v>1990</v>
      </c>
      <c r="L472" s="292" t="s">
        <v>5185</v>
      </c>
      <c r="M472" s="302" t="s">
        <v>4435</v>
      </c>
      <c r="N472" s="302" t="s">
        <v>4528</v>
      </c>
      <c r="O472" s="302">
        <v>43276</v>
      </c>
      <c r="P472" s="301">
        <v>150</v>
      </c>
      <c r="Q472" s="303">
        <f t="shared" si="14"/>
        <v>5</v>
      </c>
      <c r="R472" s="305" t="s">
        <v>5186</v>
      </c>
      <c r="S472" s="306"/>
      <c r="T472" s="307"/>
      <c r="U472" s="308"/>
      <c r="V472" s="309"/>
      <c r="W472" s="307"/>
      <c r="X472" s="308"/>
      <c r="Y472" s="309"/>
      <c r="Z472" s="307"/>
      <c r="AA472" s="308"/>
      <c r="AB472" s="309"/>
      <c r="AC472" s="307"/>
      <c r="AD472" s="308"/>
      <c r="AE472" s="307"/>
      <c r="AF472" s="310"/>
      <c r="AG472" s="311"/>
      <c r="AH472" s="312"/>
      <c r="AI472" s="311"/>
      <c r="AJ472" s="313"/>
      <c r="AK472" s="313"/>
      <c r="AL472" s="313"/>
      <c r="AM472" s="314"/>
      <c r="AN472" s="315"/>
      <c r="AO472" s="316"/>
      <c r="AP472" s="317"/>
      <c r="AQ472" s="318"/>
      <c r="AR472" s="319"/>
      <c r="AS472" s="319"/>
      <c r="AT472" s="319"/>
      <c r="AU472" s="320"/>
      <c r="AV472" s="270"/>
    </row>
    <row r="473" spans="1:48" ht="13.5" customHeight="1" thickTop="1" thickBot="1" x14ac:dyDescent="0.25">
      <c r="A473" s="147">
        <v>469</v>
      </c>
      <c r="B473" s="292" t="s">
        <v>597</v>
      </c>
      <c r="C473" s="293">
        <v>43126</v>
      </c>
      <c r="D473" s="293" t="s">
        <v>5187</v>
      </c>
      <c r="E473" s="294" t="s">
        <v>5188</v>
      </c>
      <c r="F473" s="295" t="s">
        <v>66</v>
      </c>
      <c r="G473" s="296" t="s">
        <v>3486</v>
      </c>
      <c r="H473" s="297" t="s">
        <v>1989</v>
      </c>
      <c r="I473" s="299">
        <v>16000000</v>
      </c>
      <c r="J473" s="299">
        <v>16000000</v>
      </c>
      <c r="K473" s="300" t="s">
        <v>1990</v>
      </c>
      <c r="L473" s="292" t="s">
        <v>2336</v>
      </c>
      <c r="M473" s="302">
        <v>43126</v>
      </c>
      <c r="N473" s="302">
        <v>43245</v>
      </c>
      <c r="O473" s="302">
        <v>43245</v>
      </c>
      <c r="P473" s="301">
        <f>O473-M473</f>
        <v>119</v>
      </c>
      <c r="Q473" s="303">
        <f t="shared" si="14"/>
        <v>3.9666666666666668</v>
      </c>
      <c r="R473" s="305" t="s">
        <v>5189</v>
      </c>
      <c r="S473" s="306"/>
      <c r="T473" s="307"/>
      <c r="U473" s="308"/>
      <c r="V473" s="309"/>
      <c r="W473" s="307"/>
      <c r="X473" s="308"/>
      <c r="Y473" s="309"/>
      <c r="Z473" s="307"/>
      <c r="AA473" s="308"/>
      <c r="AB473" s="309"/>
      <c r="AC473" s="307"/>
      <c r="AD473" s="308"/>
      <c r="AE473" s="307"/>
      <c r="AF473" s="310"/>
      <c r="AG473" s="311"/>
      <c r="AH473" s="312"/>
      <c r="AI473" s="311"/>
      <c r="AJ473" s="313"/>
      <c r="AK473" s="313"/>
      <c r="AL473" s="313"/>
      <c r="AM473" s="314"/>
      <c r="AN473" s="315"/>
      <c r="AO473" s="316"/>
      <c r="AP473" s="317"/>
      <c r="AQ473" s="318"/>
      <c r="AR473" s="319"/>
      <c r="AS473" s="319"/>
      <c r="AT473" s="319"/>
      <c r="AU473" s="320"/>
      <c r="AV473" s="270"/>
    </row>
    <row r="474" spans="1:48" ht="13.5" customHeight="1" thickTop="1" thickBot="1" x14ac:dyDescent="0.25">
      <c r="A474" s="147">
        <v>470</v>
      </c>
      <c r="B474" s="292" t="s">
        <v>146</v>
      </c>
      <c r="C474" s="293">
        <v>43126</v>
      </c>
      <c r="D474" s="293" t="s">
        <v>5190</v>
      </c>
      <c r="E474" s="294" t="s">
        <v>5191</v>
      </c>
      <c r="F474" s="295" t="s">
        <v>66</v>
      </c>
      <c r="G474" s="296" t="s">
        <v>75</v>
      </c>
      <c r="H474" s="297" t="s">
        <v>1989</v>
      </c>
      <c r="I474" s="299">
        <v>13200000</v>
      </c>
      <c r="J474" s="299">
        <v>13200000</v>
      </c>
      <c r="K474" s="300" t="s">
        <v>1990</v>
      </c>
      <c r="L474" s="292" t="s">
        <v>5192</v>
      </c>
      <c r="M474" s="302">
        <v>43126</v>
      </c>
      <c r="N474" s="302">
        <v>43246</v>
      </c>
      <c r="O474" s="302">
        <v>43246</v>
      </c>
      <c r="P474" s="301">
        <f>O474-M474</f>
        <v>120</v>
      </c>
      <c r="Q474" s="303">
        <f t="shared" si="14"/>
        <v>4</v>
      </c>
      <c r="R474" s="305" t="s">
        <v>5193</v>
      </c>
      <c r="S474" s="306"/>
      <c r="T474" s="307"/>
      <c r="U474" s="308"/>
      <c r="V474" s="309"/>
      <c r="W474" s="307"/>
      <c r="X474" s="308"/>
      <c r="Y474" s="309"/>
      <c r="Z474" s="307"/>
      <c r="AA474" s="308"/>
      <c r="AB474" s="309"/>
      <c r="AC474" s="307"/>
      <c r="AD474" s="308"/>
      <c r="AE474" s="307"/>
      <c r="AF474" s="310"/>
      <c r="AG474" s="311"/>
      <c r="AH474" s="312"/>
      <c r="AI474" s="311"/>
      <c r="AJ474" s="313"/>
      <c r="AK474" s="313"/>
      <c r="AL474" s="313"/>
      <c r="AM474" s="314"/>
      <c r="AN474" s="315"/>
      <c r="AO474" s="316"/>
      <c r="AP474" s="317"/>
      <c r="AQ474" s="318"/>
      <c r="AR474" s="319"/>
      <c r="AS474" s="319"/>
      <c r="AT474" s="319"/>
      <c r="AU474" s="320"/>
      <c r="AV474" s="270"/>
    </row>
    <row r="475" spans="1:48" ht="13.5" customHeight="1" thickTop="1" thickBot="1" x14ac:dyDescent="0.25">
      <c r="A475" s="147">
        <v>471</v>
      </c>
      <c r="B475" s="292" t="s">
        <v>146</v>
      </c>
      <c r="C475" s="293">
        <v>43126</v>
      </c>
      <c r="D475" s="293" t="s">
        <v>5194</v>
      </c>
      <c r="E475" s="294" t="s">
        <v>5195</v>
      </c>
      <c r="F475" s="295" t="s">
        <v>66</v>
      </c>
      <c r="G475" s="296" t="s">
        <v>3486</v>
      </c>
      <c r="H475" s="297" t="s">
        <v>1989</v>
      </c>
      <c r="I475" s="299">
        <v>15000000</v>
      </c>
      <c r="J475" s="299">
        <v>15000000</v>
      </c>
      <c r="K475" s="300" t="s">
        <v>1990</v>
      </c>
      <c r="L475" s="292" t="s">
        <v>5196</v>
      </c>
      <c r="M475" s="302" t="s">
        <v>4435</v>
      </c>
      <c r="N475" s="302" t="s">
        <v>4528</v>
      </c>
      <c r="O475" s="302">
        <v>43276</v>
      </c>
      <c r="P475" s="301">
        <v>150</v>
      </c>
      <c r="Q475" s="303">
        <v>5</v>
      </c>
      <c r="R475" s="305" t="s">
        <v>5197</v>
      </c>
      <c r="S475" s="306"/>
      <c r="T475" s="307"/>
      <c r="U475" s="308"/>
      <c r="V475" s="309"/>
      <c r="W475" s="307"/>
      <c r="X475" s="308"/>
      <c r="Y475" s="309"/>
      <c r="Z475" s="307"/>
      <c r="AA475" s="308"/>
      <c r="AB475" s="309"/>
      <c r="AC475" s="307"/>
      <c r="AD475" s="308"/>
      <c r="AE475" s="307"/>
      <c r="AF475" s="310"/>
      <c r="AG475" s="311"/>
      <c r="AH475" s="312"/>
      <c r="AI475" s="311"/>
      <c r="AJ475" s="313"/>
      <c r="AK475" s="313"/>
      <c r="AL475" s="313"/>
      <c r="AM475" s="314"/>
      <c r="AN475" s="315"/>
      <c r="AO475" s="316"/>
      <c r="AP475" s="317"/>
      <c r="AQ475" s="318"/>
      <c r="AR475" s="319"/>
      <c r="AS475" s="319"/>
      <c r="AT475" s="319"/>
      <c r="AU475" s="320"/>
      <c r="AV475" s="270"/>
    </row>
    <row r="476" spans="1:48" ht="13.5" customHeight="1" thickTop="1" thickBot="1" x14ac:dyDescent="0.25">
      <c r="A476" s="147">
        <v>472</v>
      </c>
      <c r="B476" s="292" t="s">
        <v>2160</v>
      </c>
      <c r="C476" s="293">
        <v>43126</v>
      </c>
      <c r="D476" s="293" t="s">
        <v>5198</v>
      </c>
      <c r="E476" s="294" t="s">
        <v>5199</v>
      </c>
      <c r="F476" s="295" t="s">
        <v>66</v>
      </c>
      <c r="G476" s="296" t="s">
        <v>3486</v>
      </c>
      <c r="H476" s="297" t="s">
        <v>1989</v>
      </c>
      <c r="I476" s="299">
        <v>8800000</v>
      </c>
      <c r="J476" s="299">
        <v>8800000</v>
      </c>
      <c r="K476" s="300" t="s">
        <v>1990</v>
      </c>
      <c r="L476" s="292" t="s">
        <v>5200</v>
      </c>
      <c r="M476" s="302">
        <v>43126</v>
      </c>
      <c r="N476" s="302">
        <v>43245</v>
      </c>
      <c r="O476" s="302">
        <v>43245</v>
      </c>
      <c r="P476" s="301">
        <f>O476-M476</f>
        <v>119</v>
      </c>
      <c r="Q476" s="303">
        <f t="shared" si="14"/>
        <v>3.9666666666666668</v>
      </c>
      <c r="R476" s="305" t="s">
        <v>5201</v>
      </c>
      <c r="S476" s="306"/>
      <c r="T476" s="307"/>
      <c r="U476" s="308"/>
      <c r="V476" s="309"/>
      <c r="W476" s="307"/>
      <c r="X476" s="308"/>
      <c r="Y476" s="309"/>
      <c r="Z476" s="307"/>
      <c r="AA476" s="308"/>
      <c r="AB476" s="309"/>
      <c r="AC476" s="307"/>
      <c r="AD476" s="308"/>
      <c r="AE476" s="307"/>
      <c r="AF476" s="310"/>
      <c r="AG476" s="311"/>
      <c r="AH476" s="312"/>
      <c r="AI476" s="311"/>
      <c r="AJ476" s="313"/>
      <c r="AK476" s="313"/>
      <c r="AL476" s="313"/>
      <c r="AM476" s="314"/>
      <c r="AN476" s="315"/>
      <c r="AO476" s="316"/>
      <c r="AP476" s="317"/>
      <c r="AQ476" s="318"/>
      <c r="AR476" s="319"/>
      <c r="AS476" s="319"/>
      <c r="AT476" s="319"/>
      <c r="AU476" s="320"/>
      <c r="AV476" s="270"/>
    </row>
    <row r="477" spans="1:48" ht="13.5" customHeight="1" thickTop="1" thickBot="1" x14ac:dyDescent="0.25">
      <c r="A477" s="147">
        <v>473</v>
      </c>
      <c r="B477" s="292" t="s">
        <v>597</v>
      </c>
      <c r="C477" s="293">
        <v>43126</v>
      </c>
      <c r="D477" s="293" t="s">
        <v>5202</v>
      </c>
      <c r="E477" s="294" t="s">
        <v>5203</v>
      </c>
      <c r="F477" s="295" t="s">
        <v>66</v>
      </c>
      <c r="G477" s="296" t="s">
        <v>75</v>
      </c>
      <c r="H477" s="297" t="s">
        <v>1989</v>
      </c>
      <c r="I477" s="299">
        <v>7000000</v>
      </c>
      <c r="J477" s="299">
        <v>7000000</v>
      </c>
      <c r="K477" s="300" t="s">
        <v>1990</v>
      </c>
      <c r="L477" s="292" t="s">
        <v>1646</v>
      </c>
      <c r="M477" s="302" t="s">
        <v>4435</v>
      </c>
      <c r="N477" s="302" t="s">
        <v>4853</v>
      </c>
      <c r="O477" s="302">
        <v>43184</v>
      </c>
      <c r="P477" s="301">
        <v>60</v>
      </c>
      <c r="Q477" s="303">
        <f t="shared" si="14"/>
        <v>2</v>
      </c>
      <c r="R477" s="305" t="s">
        <v>5204</v>
      </c>
      <c r="S477" s="306"/>
      <c r="T477" s="307"/>
      <c r="U477" s="308"/>
      <c r="V477" s="309"/>
      <c r="W477" s="307"/>
      <c r="X477" s="308"/>
      <c r="Y477" s="309"/>
      <c r="Z477" s="307"/>
      <c r="AA477" s="308"/>
      <c r="AB477" s="309"/>
      <c r="AC477" s="307"/>
      <c r="AD477" s="308"/>
      <c r="AE477" s="307"/>
      <c r="AF477" s="310"/>
      <c r="AG477" s="311"/>
      <c r="AH477" s="312"/>
      <c r="AI477" s="311"/>
      <c r="AJ477" s="313"/>
      <c r="AK477" s="313"/>
      <c r="AL477" s="313"/>
      <c r="AM477" s="314"/>
      <c r="AN477" s="315"/>
      <c r="AO477" s="316"/>
      <c r="AP477" s="317"/>
      <c r="AQ477" s="318"/>
      <c r="AR477" s="319"/>
      <c r="AS477" s="319"/>
      <c r="AT477" s="319"/>
      <c r="AU477" s="320"/>
      <c r="AV477" s="270"/>
    </row>
    <row r="478" spans="1:48" ht="13.5" customHeight="1" thickTop="1" thickBot="1" x14ac:dyDescent="0.25">
      <c r="A478" s="147">
        <v>474</v>
      </c>
      <c r="B478" s="292" t="s">
        <v>146</v>
      </c>
      <c r="C478" s="293">
        <v>43126</v>
      </c>
      <c r="D478" s="293" t="s">
        <v>5205</v>
      </c>
      <c r="E478" s="294" t="s">
        <v>5206</v>
      </c>
      <c r="F478" s="295" t="s">
        <v>66</v>
      </c>
      <c r="G478" s="296" t="s">
        <v>75</v>
      </c>
      <c r="H478" s="297" t="s">
        <v>1989</v>
      </c>
      <c r="I478" s="299">
        <v>17400000</v>
      </c>
      <c r="J478" s="299">
        <v>17400000</v>
      </c>
      <c r="K478" s="300" t="s">
        <v>1990</v>
      </c>
      <c r="L478" s="292" t="s">
        <v>2505</v>
      </c>
      <c r="M478" s="302">
        <v>43132</v>
      </c>
      <c r="N478" s="302">
        <v>43312</v>
      </c>
      <c r="O478" s="302">
        <v>43312</v>
      </c>
      <c r="P478" s="301">
        <f>O478-M478</f>
        <v>180</v>
      </c>
      <c r="Q478" s="303">
        <f t="shared" si="14"/>
        <v>6</v>
      </c>
      <c r="R478" s="305" t="s">
        <v>5207</v>
      </c>
      <c r="S478" s="306"/>
      <c r="T478" s="307"/>
      <c r="U478" s="308"/>
      <c r="V478" s="309"/>
      <c r="W478" s="307"/>
      <c r="X478" s="308"/>
      <c r="Y478" s="309"/>
      <c r="Z478" s="307"/>
      <c r="AA478" s="308"/>
      <c r="AB478" s="309"/>
      <c r="AC478" s="307"/>
      <c r="AD478" s="308"/>
      <c r="AE478" s="307"/>
      <c r="AF478" s="310"/>
      <c r="AG478" s="311"/>
      <c r="AH478" s="312"/>
      <c r="AI478" s="311"/>
      <c r="AJ478" s="313"/>
      <c r="AK478" s="313"/>
      <c r="AL478" s="313"/>
      <c r="AM478" s="314"/>
      <c r="AN478" s="315"/>
      <c r="AO478" s="316"/>
      <c r="AP478" s="317"/>
      <c r="AQ478" s="318"/>
      <c r="AR478" s="319"/>
      <c r="AS478" s="319"/>
      <c r="AT478" s="319"/>
      <c r="AU478" s="320"/>
      <c r="AV478" s="270"/>
    </row>
    <row r="479" spans="1:48" ht="13.5" customHeight="1" thickTop="1" thickBot="1" x14ac:dyDescent="0.25">
      <c r="A479" s="147">
        <v>475</v>
      </c>
      <c r="B479" s="292" t="s">
        <v>146</v>
      </c>
      <c r="C479" s="293">
        <v>43126</v>
      </c>
      <c r="D479" s="293" t="s">
        <v>5208</v>
      </c>
      <c r="E479" s="294" t="s">
        <v>5209</v>
      </c>
      <c r="F479" s="295" t="s">
        <v>66</v>
      </c>
      <c r="G479" s="296" t="s">
        <v>75</v>
      </c>
      <c r="H479" s="297" t="s">
        <v>1989</v>
      </c>
      <c r="I479" s="299">
        <v>20000000</v>
      </c>
      <c r="J479" s="299">
        <v>20000000</v>
      </c>
      <c r="K479" s="300" t="s">
        <v>1990</v>
      </c>
      <c r="L479" s="292" t="s">
        <v>5210</v>
      </c>
      <c r="M479" s="302">
        <v>43132</v>
      </c>
      <c r="N479" s="302">
        <v>43281</v>
      </c>
      <c r="O479" s="302">
        <v>43281</v>
      </c>
      <c r="P479" s="301">
        <f>O479-M479</f>
        <v>149</v>
      </c>
      <c r="Q479" s="303">
        <f t="shared" si="14"/>
        <v>4.9666666666666668</v>
      </c>
      <c r="R479" s="305" t="s">
        <v>5211</v>
      </c>
      <c r="S479" s="306">
        <v>15</v>
      </c>
      <c r="T479" s="307">
        <v>43251</v>
      </c>
      <c r="U479" s="308">
        <v>43296</v>
      </c>
      <c r="V479" s="309"/>
      <c r="W479" s="307"/>
      <c r="X479" s="308"/>
      <c r="Y479" s="309"/>
      <c r="Z479" s="307"/>
      <c r="AA479" s="308"/>
      <c r="AB479" s="309"/>
      <c r="AC479" s="307"/>
      <c r="AD479" s="308"/>
      <c r="AE479" s="307">
        <v>43251</v>
      </c>
      <c r="AF479" s="310">
        <v>2000000</v>
      </c>
      <c r="AG479" s="311"/>
      <c r="AH479" s="312"/>
      <c r="AI479" s="311"/>
      <c r="AJ479" s="313"/>
      <c r="AK479" s="313"/>
      <c r="AL479" s="313"/>
      <c r="AM479" s="314"/>
      <c r="AN479" s="315"/>
      <c r="AO479" s="316"/>
      <c r="AP479" s="317"/>
      <c r="AQ479" s="318"/>
      <c r="AR479" s="319"/>
      <c r="AS479" s="319"/>
      <c r="AT479" s="319"/>
      <c r="AU479" s="320"/>
      <c r="AV479" s="270"/>
    </row>
    <row r="480" spans="1:48" ht="13.5" customHeight="1" thickTop="1" thickBot="1" x14ac:dyDescent="0.25">
      <c r="A480" s="147">
        <v>476</v>
      </c>
      <c r="B480" s="292" t="s">
        <v>146</v>
      </c>
      <c r="C480" s="293">
        <v>43126</v>
      </c>
      <c r="D480" s="293" t="s">
        <v>5212</v>
      </c>
      <c r="E480" s="294" t="s">
        <v>5213</v>
      </c>
      <c r="F480" s="295" t="s">
        <v>66</v>
      </c>
      <c r="G480" s="296" t="s">
        <v>75</v>
      </c>
      <c r="H480" s="297" t="s">
        <v>1989</v>
      </c>
      <c r="I480" s="299">
        <v>4500000</v>
      </c>
      <c r="J480" s="299">
        <v>4500000</v>
      </c>
      <c r="K480" s="300" t="s">
        <v>1990</v>
      </c>
      <c r="L480" s="292" t="s">
        <v>5214</v>
      </c>
      <c r="M480" s="302" t="s">
        <v>3878</v>
      </c>
      <c r="N480" s="302" t="s">
        <v>4065</v>
      </c>
      <c r="O480" s="302">
        <v>43181</v>
      </c>
      <c r="P480" s="301">
        <v>60</v>
      </c>
      <c r="Q480" s="303">
        <f t="shared" si="14"/>
        <v>2</v>
      </c>
      <c r="R480" s="305" t="s">
        <v>5215</v>
      </c>
      <c r="S480" s="306"/>
      <c r="T480" s="307"/>
      <c r="U480" s="308"/>
      <c r="V480" s="309"/>
      <c r="W480" s="307"/>
      <c r="X480" s="308"/>
      <c r="Y480" s="309"/>
      <c r="Z480" s="307"/>
      <c r="AA480" s="308"/>
      <c r="AB480" s="309"/>
      <c r="AC480" s="307"/>
      <c r="AD480" s="308"/>
      <c r="AE480" s="307"/>
      <c r="AF480" s="310"/>
      <c r="AG480" s="311"/>
      <c r="AH480" s="312"/>
      <c r="AI480" s="311"/>
      <c r="AJ480" s="313"/>
      <c r="AK480" s="313"/>
      <c r="AL480" s="313"/>
      <c r="AM480" s="314"/>
      <c r="AN480" s="315"/>
      <c r="AO480" s="316"/>
      <c r="AP480" s="317"/>
      <c r="AQ480" s="318"/>
      <c r="AR480" s="319"/>
      <c r="AS480" s="319"/>
      <c r="AT480" s="319"/>
      <c r="AU480" s="320"/>
      <c r="AV480" s="270"/>
    </row>
    <row r="481" spans="1:48" ht="13.5" customHeight="1" thickTop="1" thickBot="1" x14ac:dyDescent="0.25">
      <c r="A481" s="147">
        <v>477</v>
      </c>
      <c r="B481" s="292" t="s">
        <v>2160</v>
      </c>
      <c r="C481" s="293">
        <v>43126</v>
      </c>
      <c r="D481" s="293" t="s">
        <v>5216</v>
      </c>
      <c r="E481" s="294" t="s">
        <v>5217</v>
      </c>
      <c r="F481" s="295" t="s">
        <v>66</v>
      </c>
      <c r="G481" s="296" t="s">
        <v>75</v>
      </c>
      <c r="H481" s="297" t="s">
        <v>1989</v>
      </c>
      <c r="I481" s="299">
        <v>12000000</v>
      </c>
      <c r="J481" s="299">
        <v>12000000</v>
      </c>
      <c r="K481" s="300" t="s">
        <v>1990</v>
      </c>
      <c r="L481" s="292" t="s">
        <v>5218</v>
      </c>
      <c r="M481" s="302">
        <v>43126</v>
      </c>
      <c r="N481" s="302">
        <v>43215</v>
      </c>
      <c r="O481" s="302">
        <v>43215</v>
      </c>
      <c r="P481" s="301">
        <v>90</v>
      </c>
      <c r="Q481" s="303">
        <v>3</v>
      </c>
      <c r="R481" s="305" t="s">
        <v>5219</v>
      </c>
      <c r="S481" s="306"/>
      <c r="T481" s="307"/>
      <c r="U481" s="308"/>
      <c r="V481" s="309"/>
      <c r="W481" s="307"/>
      <c r="X481" s="308"/>
      <c r="Y481" s="309"/>
      <c r="Z481" s="307"/>
      <c r="AA481" s="308"/>
      <c r="AB481" s="309"/>
      <c r="AC481" s="307"/>
      <c r="AD481" s="308"/>
      <c r="AE481" s="307"/>
      <c r="AF481" s="310"/>
      <c r="AG481" s="311"/>
      <c r="AH481" s="312"/>
      <c r="AI481" s="311"/>
      <c r="AJ481" s="313"/>
      <c r="AK481" s="313"/>
      <c r="AL481" s="313"/>
      <c r="AM481" s="314"/>
      <c r="AN481" s="315"/>
      <c r="AO481" s="316"/>
      <c r="AP481" s="317"/>
      <c r="AQ481" s="318"/>
      <c r="AR481" s="319"/>
      <c r="AS481" s="319"/>
      <c r="AT481" s="319"/>
      <c r="AU481" s="320"/>
      <c r="AV481" s="270"/>
    </row>
    <row r="482" spans="1:48" ht="13.5" customHeight="1" thickTop="1" thickBot="1" x14ac:dyDescent="0.25">
      <c r="A482" s="147">
        <v>478</v>
      </c>
      <c r="B482" s="292" t="s">
        <v>146</v>
      </c>
      <c r="C482" s="293">
        <v>43126</v>
      </c>
      <c r="D482" s="293" t="s">
        <v>5220</v>
      </c>
      <c r="E482" s="294" t="s">
        <v>5221</v>
      </c>
      <c r="F482" s="295" t="s">
        <v>66</v>
      </c>
      <c r="G482" s="296" t="s">
        <v>75</v>
      </c>
      <c r="H482" s="297" t="s">
        <v>1989</v>
      </c>
      <c r="I482" s="299">
        <v>12000000</v>
      </c>
      <c r="J482" s="299">
        <v>12000000</v>
      </c>
      <c r="K482" s="300" t="s">
        <v>1990</v>
      </c>
      <c r="L482" s="292" t="s">
        <v>5222</v>
      </c>
      <c r="M482" s="302">
        <v>43126</v>
      </c>
      <c r="N482" s="302" t="s">
        <v>4440</v>
      </c>
      <c r="O482" s="302">
        <v>43215</v>
      </c>
      <c r="P482" s="301">
        <v>90</v>
      </c>
      <c r="Q482" s="303">
        <f t="shared" si="14"/>
        <v>3</v>
      </c>
      <c r="R482" s="305" t="s">
        <v>5223</v>
      </c>
      <c r="S482" s="306"/>
      <c r="T482" s="307"/>
      <c r="U482" s="308"/>
      <c r="V482" s="309"/>
      <c r="W482" s="307"/>
      <c r="X482" s="308"/>
      <c r="Y482" s="309"/>
      <c r="Z482" s="307"/>
      <c r="AA482" s="308"/>
      <c r="AB482" s="309"/>
      <c r="AC482" s="307"/>
      <c r="AD482" s="308"/>
      <c r="AE482" s="307"/>
      <c r="AF482" s="310"/>
      <c r="AG482" s="311"/>
      <c r="AH482" s="312"/>
      <c r="AI482" s="311"/>
      <c r="AJ482" s="313"/>
      <c r="AK482" s="313"/>
      <c r="AL482" s="313"/>
      <c r="AM482" s="314"/>
      <c r="AN482" s="315"/>
      <c r="AO482" s="316"/>
      <c r="AP482" s="317"/>
      <c r="AQ482" s="318"/>
      <c r="AR482" s="319"/>
      <c r="AS482" s="319"/>
      <c r="AT482" s="319"/>
      <c r="AU482" s="320"/>
      <c r="AV482" s="270"/>
    </row>
    <row r="483" spans="1:48" ht="13.5" customHeight="1" thickTop="1" thickBot="1" x14ac:dyDescent="0.25">
      <c r="A483" s="147">
        <v>479</v>
      </c>
      <c r="B483" s="292" t="s">
        <v>146</v>
      </c>
      <c r="C483" s="293">
        <v>43126</v>
      </c>
      <c r="D483" s="293" t="s">
        <v>5224</v>
      </c>
      <c r="E483" s="294" t="s">
        <v>5225</v>
      </c>
      <c r="F483" s="295" t="s">
        <v>66</v>
      </c>
      <c r="G483" s="296" t="s">
        <v>75</v>
      </c>
      <c r="H483" s="297" t="s">
        <v>1989</v>
      </c>
      <c r="I483" s="299">
        <v>4560000</v>
      </c>
      <c r="J483" s="299">
        <v>4560000</v>
      </c>
      <c r="K483" s="300" t="s">
        <v>1990</v>
      </c>
      <c r="L483" s="292" t="s">
        <v>5226</v>
      </c>
      <c r="M483" s="302">
        <v>43126</v>
      </c>
      <c r="N483" s="302">
        <v>43184</v>
      </c>
      <c r="O483" s="302">
        <v>43184</v>
      </c>
      <c r="P483" s="301">
        <f>O483-M483</f>
        <v>58</v>
      </c>
      <c r="Q483" s="303">
        <f t="shared" si="14"/>
        <v>1.9333333333333333</v>
      </c>
      <c r="R483" s="305" t="s">
        <v>5227</v>
      </c>
      <c r="S483" s="306"/>
      <c r="T483" s="307"/>
      <c r="U483" s="308"/>
      <c r="V483" s="309"/>
      <c r="W483" s="307"/>
      <c r="X483" s="308"/>
      <c r="Y483" s="309"/>
      <c r="Z483" s="307"/>
      <c r="AA483" s="308"/>
      <c r="AB483" s="309"/>
      <c r="AC483" s="307"/>
      <c r="AD483" s="308"/>
      <c r="AE483" s="307"/>
      <c r="AF483" s="310"/>
      <c r="AG483" s="311"/>
      <c r="AH483" s="312"/>
      <c r="AI483" s="311"/>
      <c r="AJ483" s="313"/>
      <c r="AK483" s="313"/>
      <c r="AL483" s="313"/>
      <c r="AM483" s="314"/>
      <c r="AN483" s="315"/>
      <c r="AO483" s="316"/>
      <c r="AP483" s="317"/>
      <c r="AQ483" s="318"/>
      <c r="AR483" s="319"/>
      <c r="AS483" s="319"/>
      <c r="AT483" s="319"/>
      <c r="AU483" s="320"/>
      <c r="AV483" s="270"/>
    </row>
    <row r="484" spans="1:48" ht="13.5" customHeight="1" thickTop="1" thickBot="1" x14ac:dyDescent="0.25">
      <c r="A484" s="147">
        <v>480</v>
      </c>
      <c r="B484" s="292" t="s">
        <v>2160</v>
      </c>
      <c r="C484" s="293">
        <v>43126</v>
      </c>
      <c r="D484" s="293" t="s">
        <v>5228</v>
      </c>
      <c r="E484" s="294" t="s">
        <v>5229</v>
      </c>
      <c r="F484" s="295" t="s">
        <v>66</v>
      </c>
      <c r="G484" s="296" t="s">
        <v>3486</v>
      </c>
      <c r="H484" s="297" t="s">
        <v>1989</v>
      </c>
      <c r="I484" s="299">
        <v>6000000</v>
      </c>
      <c r="J484" s="299">
        <v>6000000</v>
      </c>
      <c r="K484" s="300" t="s">
        <v>1990</v>
      </c>
      <c r="L484" s="292" t="s">
        <v>2747</v>
      </c>
      <c r="M484" s="302">
        <v>43126</v>
      </c>
      <c r="N484" s="302">
        <v>43216</v>
      </c>
      <c r="O484" s="302">
        <v>43216</v>
      </c>
      <c r="P484" s="301">
        <f>O484-M484</f>
        <v>90</v>
      </c>
      <c r="Q484" s="303">
        <f t="shared" si="14"/>
        <v>3</v>
      </c>
      <c r="R484" s="305" t="s">
        <v>5230</v>
      </c>
      <c r="S484" s="306"/>
      <c r="T484" s="307"/>
      <c r="U484" s="308"/>
      <c r="V484" s="309"/>
      <c r="W484" s="307"/>
      <c r="X484" s="308"/>
      <c r="Y484" s="309"/>
      <c r="Z484" s="307"/>
      <c r="AA484" s="308"/>
      <c r="AB484" s="309"/>
      <c r="AC484" s="307"/>
      <c r="AD484" s="308"/>
      <c r="AE484" s="307"/>
      <c r="AF484" s="310"/>
      <c r="AG484" s="311"/>
      <c r="AH484" s="312"/>
      <c r="AI484" s="311"/>
      <c r="AJ484" s="313"/>
      <c r="AK484" s="313"/>
      <c r="AL484" s="313"/>
      <c r="AM484" s="314"/>
      <c r="AN484" s="315"/>
      <c r="AO484" s="316"/>
      <c r="AP484" s="317"/>
      <c r="AQ484" s="318"/>
      <c r="AR484" s="319"/>
      <c r="AS484" s="319"/>
      <c r="AT484" s="319"/>
      <c r="AU484" s="320"/>
      <c r="AV484" s="270"/>
    </row>
    <row r="485" spans="1:48" ht="13.5" customHeight="1" thickTop="1" thickBot="1" x14ac:dyDescent="0.25">
      <c r="A485" s="147">
        <v>481</v>
      </c>
      <c r="B485" s="292" t="s">
        <v>146</v>
      </c>
      <c r="C485" s="293">
        <v>43126</v>
      </c>
      <c r="D485" s="293" t="s">
        <v>5231</v>
      </c>
      <c r="E485" s="294" t="s">
        <v>5232</v>
      </c>
      <c r="F485" s="295" t="s">
        <v>66</v>
      </c>
      <c r="G485" s="296" t="s">
        <v>75</v>
      </c>
      <c r="H485" s="297" t="s">
        <v>1989</v>
      </c>
      <c r="I485" s="299">
        <v>7000000</v>
      </c>
      <c r="J485" s="299">
        <v>7000000</v>
      </c>
      <c r="K485" s="300" t="s">
        <v>1990</v>
      </c>
      <c r="L485" s="292" t="s">
        <v>5233</v>
      </c>
      <c r="M485" s="302">
        <v>43132</v>
      </c>
      <c r="N485" s="302">
        <v>43190</v>
      </c>
      <c r="O485" s="302">
        <v>43190</v>
      </c>
      <c r="P485" s="301">
        <f>O485-M485</f>
        <v>58</v>
      </c>
      <c r="Q485" s="303">
        <f t="shared" si="14"/>
        <v>1.9333333333333333</v>
      </c>
      <c r="R485" s="305" t="s">
        <v>5234</v>
      </c>
      <c r="S485" s="306"/>
      <c r="T485" s="307"/>
      <c r="U485" s="308"/>
      <c r="V485" s="309"/>
      <c r="W485" s="307"/>
      <c r="X485" s="308"/>
      <c r="Y485" s="309"/>
      <c r="Z485" s="307"/>
      <c r="AA485" s="308"/>
      <c r="AB485" s="309"/>
      <c r="AC485" s="307"/>
      <c r="AD485" s="308"/>
      <c r="AE485" s="307"/>
      <c r="AF485" s="310"/>
      <c r="AG485" s="311"/>
      <c r="AH485" s="312"/>
      <c r="AI485" s="311"/>
      <c r="AJ485" s="313"/>
      <c r="AK485" s="313"/>
      <c r="AL485" s="313"/>
      <c r="AM485" s="314"/>
      <c r="AN485" s="315"/>
      <c r="AO485" s="316"/>
      <c r="AP485" s="317"/>
      <c r="AQ485" s="318"/>
      <c r="AR485" s="319"/>
      <c r="AS485" s="319"/>
      <c r="AT485" s="319"/>
      <c r="AU485" s="320"/>
      <c r="AV485" s="270"/>
    </row>
    <row r="486" spans="1:48" ht="13.5" customHeight="1" thickTop="1" thickBot="1" x14ac:dyDescent="0.25">
      <c r="A486" s="147">
        <v>482</v>
      </c>
      <c r="B486" s="292" t="s">
        <v>146</v>
      </c>
      <c r="C486" s="293">
        <v>43126</v>
      </c>
      <c r="D486" s="293" t="s">
        <v>5235</v>
      </c>
      <c r="E486" s="294" t="s">
        <v>5236</v>
      </c>
      <c r="F486" s="295" t="s">
        <v>66</v>
      </c>
      <c r="G486" s="296" t="s">
        <v>75</v>
      </c>
      <c r="H486" s="297" t="s">
        <v>1989</v>
      </c>
      <c r="I486" s="299">
        <v>5300000</v>
      </c>
      <c r="J486" s="299">
        <v>5300000</v>
      </c>
      <c r="K486" s="300" t="s">
        <v>1990</v>
      </c>
      <c r="L486" s="292" t="s">
        <v>5237</v>
      </c>
      <c r="M486" s="302" t="s">
        <v>4435</v>
      </c>
      <c r="N486" s="302" t="s">
        <v>4853</v>
      </c>
      <c r="O486" s="302">
        <v>43184</v>
      </c>
      <c r="P486" s="301">
        <v>60</v>
      </c>
      <c r="Q486" s="303">
        <f t="shared" si="14"/>
        <v>2</v>
      </c>
      <c r="R486" s="305" t="s">
        <v>5238</v>
      </c>
      <c r="S486" s="306"/>
      <c r="T486" s="307"/>
      <c r="U486" s="308"/>
      <c r="V486" s="309"/>
      <c r="W486" s="307"/>
      <c r="X486" s="308"/>
      <c r="Y486" s="309"/>
      <c r="Z486" s="307"/>
      <c r="AA486" s="308"/>
      <c r="AB486" s="309"/>
      <c r="AC486" s="307"/>
      <c r="AD486" s="308"/>
      <c r="AE486" s="307"/>
      <c r="AF486" s="310"/>
      <c r="AG486" s="311"/>
      <c r="AH486" s="312"/>
      <c r="AI486" s="311"/>
      <c r="AJ486" s="313"/>
      <c r="AK486" s="313"/>
      <c r="AL486" s="313"/>
      <c r="AM486" s="314"/>
      <c r="AN486" s="315"/>
      <c r="AO486" s="316"/>
      <c r="AP486" s="317"/>
      <c r="AQ486" s="318"/>
      <c r="AR486" s="319"/>
      <c r="AS486" s="319"/>
      <c r="AT486" s="319"/>
      <c r="AU486" s="320"/>
      <c r="AV486" s="270"/>
    </row>
    <row r="487" spans="1:48" ht="13.5" customHeight="1" thickTop="1" thickBot="1" x14ac:dyDescent="0.25">
      <c r="A487" s="147">
        <v>483</v>
      </c>
      <c r="B487" s="292" t="s">
        <v>146</v>
      </c>
      <c r="C487" s="293">
        <v>43126</v>
      </c>
      <c r="D487" s="293" t="s">
        <v>5239</v>
      </c>
      <c r="E487" s="294" t="s">
        <v>5240</v>
      </c>
      <c r="F487" s="295" t="s">
        <v>66</v>
      </c>
      <c r="G487" s="296" t="s">
        <v>75</v>
      </c>
      <c r="H487" s="297" t="s">
        <v>1989</v>
      </c>
      <c r="I487" s="299">
        <v>6500000</v>
      </c>
      <c r="J487" s="299">
        <v>6500000</v>
      </c>
      <c r="K487" s="300" t="s">
        <v>1990</v>
      </c>
      <c r="L487" s="292" t="s">
        <v>5241</v>
      </c>
      <c r="M487" s="302" t="s">
        <v>4435</v>
      </c>
      <c r="N487" s="302" t="s">
        <v>4528</v>
      </c>
      <c r="O487" s="302">
        <v>43276</v>
      </c>
      <c r="P487" s="301">
        <v>150</v>
      </c>
      <c r="Q487" s="303">
        <f t="shared" si="14"/>
        <v>5</v>
      </c>
      <c r="R487" s="305" t="s">
        <v>5242</v>
      </c>
      <c r="S487" s="306"/>
      <c r="T487" s="307"/>
      <c r="U487" s="308"/>
      <c r="V487" s="309"/>
      <c r="W487" s="307"/>
      <c r="X487" s="308"/>
      <c r="Y487" s="309"/>
      <c r="Z487" s="307"/>
      <c r="AA487" s="308"/>
      <c r="AB487" s="309"/>
      <c r="AC487" s="307"/>
      <c r="AD487" s="308"/>
      <c r="AE487" s="307"/>
      <c r="AF487" s="310"/>
      <c r="AG487" s="311"/>
      <c r="AH487" s="312"/>
      <c r="AI487" s="311"/>
      <c r="AJ487" s="313"/>
      <c r="AK487" s="313"/>
      <c r="AL487" s="313"/>
      <c r="AM487" s="314"/>
      <c r="AN487" s="315"/>
      <c r="AO487" s="316"/>
      <c r="AP487" s="317"/>
      <c r="AQ487" s="318"/>
      <c r="AR487" s="319"/>
      <c r="AS487" s="319"/>
      <c r="AT487" s="319"/>
      <c r="AU487" s="320"/>
      <c r="AV487" s="270"/>
    </row>
    <row r="488" spans="1:48" ht="13.5" customHeight="1" thickTop="1" thickBot="1" x14ac:dyDescent="0.25">
      <c r="A488" s="147">
        <v>484</v>
      </c>
      <c r="B488" s="292" t="s">
        <v>146</v>
      </c>
      <c r="C488" s="293">
        <v>43126</v>
      </c>
      <c r="D488" s="293" t="s">
        <v>5243</v>
      </c>
      <c r="E488" s="294" t="s">
        <v>5244</v>
      </c>
      <c r="F488" s="295" t="s">
        <v>66</v>
      </c>
      <c r="G488" s="296" t="s">
        <v>75</v>
      </c>
      <c r="H488" s="297" t="s">
        <v>1989</v>
      </c>
      <c r="I488" s="299">
        <v>6000000</v>
      </c>
      <c r="J488" s="299">
        <v>6000000</v>
      </c>
      <c r="K488" s="300" t="s">
        <v>1990</v>
      </c>
      <c r="L488" s="292" t="s">
        <v>165</v>
      </c>
      <c r="M488" s="302" t="s">
        <v>4435</v>
      </c>
      <c r="N488" s="302" t="s">
        <v>4440</v>
      </c>
      <c r="O488" s="302">
        <f>U488</f>
        <v>43231</v>
      </c>
      <c r="P488" s="301">
        <v>90</v>
      </c>
      <c r="Q488" s="303">
        <f t="shared" si="14"/>
        <v>3</v>
      </c>
      <c r="R488" s="305" t="s">
        <v>5245</v>
      </c>
      <c r="S488" s="306">
        <v>15</v>
      </c>
      <c r="T488" s="307">
        <v>43216</v>
      </c>
      <c r="U488" s="308">
        <v>43231</v>
      </c>
      <c r="V488" s="309"/>
      <c r="W488" s="307"/>
      <c r="X488" s="308"/>
      <c r="Y488" s="309"/>
      <c r="Z488" s="307"/>
      <c r="AA488" s="308"/>
      <c r="AB488" s="309"/>
      <c r="AC488" s="307"/>
      <c r="AD488" s="308"/>
      <c r="AE488" s="307">
        <v>43231</v>
      </c>
      <c r="AF488" s="310">
        <v>1000000</v>
      </c>
      <c r="AG488" s="311"/>
      <c r="AH488" s="312"/>
      <c r="AI488" s="311"/>
      <c r="AJ488" s="313"/>
      <c r="AK488" s="313"/>
      <c r="AL488" s="313"/>
      <c r="AM488" s="314"/>
      <c r="AN488" s="315"/>
      <c r="AO488" s="316"/>
      <c r="AP488" s="317"/>
      <c r="AQ488" s="318"/>
      <c r="AR488" s="319"/>
      <c r="AS488" s="319"/>
      <c r="AT488" s="319"/>
      <c r="AU488" s="320"/>
      <c r="AV488" s="270"/>
    </row>
    <row r="489" spans="1:48" ht="13.5" customHeight="1" thickTop="1" thickBot="1" x14ac:dyDescent="0.25">
      <c r="A489" s="147">
        <v>485</v>
      </c>
      <c r="B489" s="292" t="s">
        <v>597</v>
      </c>
      <c r="C489" s="293">
        <v>43126</v>
      </c>
      <c r="D489" s="293" t="s">
        <v>5246</v>
      </c>
      <c r="E489" s="294" t="s">
        <v>5112</v>
      </c>
      <c r="F489" s="295" t="s">
        <v>66</v>
      </c>
      <c r="G489" s="296" t="s">
        <v>3486</v>
      </c>
      <c r="H489" s="297" t="s">
        <v>1989</v>
      </c>
      <c r="I489" s="299">
        <v>10000000</v>
      </c>
      <c r="J489" s="299">
        <v>10000000</v>
      </c>
      <c r="K489" s="300" t="s">
        <v>1990</v>
      </c>
      <c r="L489" s="292" t="s">
        <v>5247</v>
      </c>
      <c r="M489" s="302" t="s">
        <v>4435</v>
      </c>
      <c r="N489" s="302" t="s">
        <v>4528</v>
      </c>
      <c r="O489" s="302">
        <v>43276</v>
      </c>
      <c r="P489" s="301">
        <v>150</v>
      </c>
      <c r="Q489" s="303">
        <f t="shared" si="14"/>
        <v>5</v>
      </c>
      <c r="R489" s="305" t="s">
        <v>5248</v>
      </c>
      <c r="S489" s="306"/>
      <c r="T489" s="307"/>
      <c r="U489" s="308"/>
      <c r="V489" s="309"/>
      <c r="W489" s="307"/>
      <c r="X489" s="308"/>
      <c r="Y489" s="309"/>
      <c r="Z489" s="307"/>
      <c r="AA489" s="308"/>
      <c r="AB489" s="309"/>
      <c r="AC489" s="307"/>
      <c r="AD489" s="308"/>
      <c r="AE489" s="307"/>
      <c r="AF489" s="310"/>
      <c r="AG489" s="311"/>
      <c r="AH489" s="312"/>
      <c r="AI489" s="311"/>
      <c r="AJ489" s="313"/>
      <c r="AK489" s="313"/>
      <c r="AL489" s="313"/>
      <c r="AM489" s="314"/>
      <c r="AN489" s="315"/>
      <c r="AO489" s="316"/>
      <c r="AP489" s="317"/>
      <c r="AQ489" s="318"/>
      <c r="AR489" s="319"/>
      <c r="AS489" s="319"/>
      <c r="AT489" s="319"/>
      <c r="AU489" s="320"/>
      <c r="AV489" s="270"/>
    </row>
    <row r="490" spans="1:48" ht="13.5" customHeight="1" thickTop="1" thickBot="1" x14ac:dyDescent="0.25">
      <c r="A490" s="147">
        <v>486</v>
      </c>
      <c r="B490" s="292" t="s">
        <v>146</v>
      </c>
      <c r="C490" s="293">
        <v>43126</v>
      </c>
      <c r="D490" s="293" t="s">
        <v>5249</v>
      </c>
      <c r="E490" s="294" t="s">
        <v>5250</v>
      </c>
      <c r="F490" s="295" t="s">
        <v>66</v>
      </c>
      <c r="G490" s="296" t="s">
        <v>3486</v>
      </c>
      <c r="H490" s="297" t="s">
        <v>1989</v>
      </c>
      <c r="I490" s="299">
        <v>9900000</v>
      </c>
      <c r="J490" s="299">
        <v>9900000</v>
      </c>
      <c r="K490" s="300" t="s">
        <v>1990</v>
      </c>
      <c r="L490" s="292" t="s">
        <v>288</v>
      </c>
      <c r="M490" s="302">
        <v>43126</v>
      </c>
      <c r="N490" s="302">
        <v>43215</v>
      </c>
      <c r="O490" s="302">
        <v>43215</v>
      </c>
      <c r="P490" s="301">
        <f>O490-M490</f>
        <v>89</v>
      </c>
      <c r="Q490" s="303">
        <f t="shared" si="14"/>
        <v>2.9666666666666668</v>
      </c>
      <c r="R490" s="305" t="s">
        <v>5251</v>
      </c>
      <c r="S490" s="306"/>
      <c r="T490" s="307"/>
      <c r="U490" s="308"/>
      <c r="V490" s="309"/>
      <c r="W490" s="307"/>
      <c r="X490" s="308"/>
      <c r="Y490" s="309"/>
      <c r="Z490" s="307"/>
      <c r="AA490" s="308"/>
      <c r="AB490" s="309"/>
      <c r="AC490" s="307"/>
      <c r="AD490" s="308"/>
      <c r="AE490" s="307"/>
      <c r="AF490" s="310"/>
      <c r="AG490" s="311"/>
      <c r="AH490" s="312"/>
      <c r="AI490" s="311"/>
      <c r="AJ490" s="313"/>
      <c r="AK490" s="313"/>
      <c r="AL490" s="313"/>
      <c r="AM490" s="314"/>
      <c r="AN490" s="315"/>
      <c r="AO490" s="316"/>
      <c r="AP490" s="317"/>
      <c r="AQ490" s="318"/>
      <c r="AR490" s="319"/>
      <c r="AS490" s="319"/>
      <c r="AT490" s="319"/>
      <c r="AU490" s="320"/>
      <c r="AV490" s="270"/>
    </row>
    <row r="491" spans="1:48" ht="13.5" customHeight="1" thickTop="1" thickBot="1" x14ac:dyDescent="0.25">
      <c r="A491" s="147">
        <v>487</v>
      </c>
      <c r="B491" s="292" t="s">
        <v>146</v>
      </c>
      <c r="C491" s="293">
        <v>43126</v>
      </c>
      <c r="D491" s="293" t="s">
        <v>5252</v>
      </c>
      <c r="E491" s="294" t="s">
        <v>5253</v>
      </c>
      <c r="F491" s="295" t="s">
        <v>66</v>
      </c>
      <c r="G491" s="296" t="s">
        <v>75</v>
      </c>
      <c r="H491" s="297" t="s">
        <v>1989</v>
      </c>
      <c r="I491" s="299">
        <v>3000000</v>
      </c>
      <c r="J491" s="299">
        <v>3000000</v>
      </c>
      <c r="K491" s="300" t="s">
        <v>1990</v>
      </c>
      <c r="L491" s="292" t="s">
        <v>5254</v>
      </c>
      <c r="M491" s="302" t="s">
        <v>4435</v>
      </c>
      <c r="N491" s="302" t="s">
        <v>5255</v>
      </c>
      <c r="O491" s="302">
        <v>43156</v>
      </c>
      <c r="P491" s="301">
        <v>30</v>
      </c>
      <c r="Q491" s="303">
        <f t="shared" si="14"/>
        <v>1</v>
      </c>
      <c r="R491" s="305" t="s">
        <v>5256</v>
      </c>
      <c r="S491" s="306"/>
      <c r="T491" s="307"/>
      <c r="U491" s="308"/>
      <c r="V491" s="309"/>
      <c r="W491" s="307"/>
      <c r="X491" s="308"/>
      <c r="Y491" s="309"/>
      <c r="Z491" s="307"/>
      <c r="AA491" s="308"/>
      <c r="AB491" s="309"/>
      <c r="AC491" s="307"/>
      <c r="AD491" s="308"/>
      <c r="AE491" s="307"/>
      <c r="AF491" s="310"/>
      <c r="AG491" s="311"/>
      <c r="AH491" s="312"/>
      <c r="AI491" s="311"/>
      <c r="AJ491" s="313"/>
      <c r="AK491" s="313"/>
      <c r="AL491" s="313"/>
      <c r="AM491" s="314"/>
      <c r="AN491" s="315"/>
      <c r="AO491" s="316"/>
      <c r="AP491" s="317"/>
      <c r="AQ491" s="318"/>
      <c r="AR491" s="319"/>
      <c r="AS491" s="319"/>
      <c r="AT491" s="319"/>
      <c r="AU491" s="320"/>
      <c r="AV491" s="270"/>
    </row>
    <row r="492" spans="1:48" ht="13.5" customHeight="1" thickTop="1" thickBot="1" x14ac:dyDescent="0.25">
      <c r="A492" s="147">
        <v>488</v>
      </c>
      <c r="B492" s="292" t="s">
        <v>146</v>
      </c>
      <c r="C492" s="293">
        <v>43126</v>
      </c>
      <c r="D492" s="293" t="s">
        <v>5257</v>
      </c>
      <c r="E492" s="294" t="s">
        <v>5258</v>
      </c>
      <c r="F492" s="295" t="s">
        <v>66</v>
      </c>
      <c r="G492" s="296" t="s">
        <v>75</v>
      </c>
      <c r="H492" s="297" t="s">
        <v>1989</v>
      </c>
      <c r="I492" s="299">
        <v>7840000</v>
      </c>
      <c r="J492" s="299">
        <v>7840000</v>
      </c>
      <c r="K492" s="300" t="s">
        <v>1990</v>
      </c>
      <c r="L492" s="292" t="s">
        <v>5259</v>
      </c>
      <c r="M492" s="302">
        <v>43126</v>
      </c>
      <c r="N492" s="302">
        <v>43245</v>
      </c>
      <c r="O492" s="302">
        <v>43245</v>
      </c>
      <c r="P492" s="301">
        <f>O492-M492</f>
        <v>119</v>
      </c>
      <c r="Q492" s="303">
        <f t="shared" si="14"/>
        <v>3.9666666666666668</v>
      </c>
      <c r="R492" s="305" t="s">
        <v>5260</v>
      </c>
      <c r="S492" s="306"/>
      <c r="T492" s="307"/>
      <c r="U492" s="308"/>
      <c r="V492" s="309"/>
      <c r="W492" s="307"/>
      <c r="X492" s="308"/>
      <c r="Y492" s="309"/>
      <c r="Z492" s="307"/>
      <c r="AA492" s="308"/>
      <c r="AB492" s="309"/>
      <c r="AC492" s="307"/>
      <c r="AD492" s="308"/>
      <c r="AE492" s="307"/>
      <c r="AF492" s="310"/>
      <c r="AG492" s="311"/>
      <c r="AH492" s="312"/>
      <c r="AI492" s="311"/>
      <c r="AJ492" s="313"/>
      <c r="AK492" s="313"/>
      <c r="AL492" s="313"/>
      <c r="AM492" s="314"/>
      <c r="AN492" s="315"/>
      <c r="AO492" s="316"/>
      <c r="AP492" s="317"/>
      <c r="AQ492" s="318"/>
      <c r="AR492" s="319"/>
      <c r="AS492" s="319"/>
      <c r="AT492" s="319"/>
      <c r="AU492" s="320"/>
      <c r="AV492" s="270"/>
    </row>
    <row r="493" spans="1:48" ht="13.5" customHeight="1" thickTop="1" thickBot="1" x14ac:dyDescent="0.25">
      <c r="A493" s="147">
        <v>489</v>
      </c>
      <c r="B493" s="292" t="s">
        <v>597</v>
      </c>
      <c r="C493" s="293">
        <v>43126</v>
      </c>
      <c r="D493" s="293" t="s">
        <v>5261</v>
      </c>
      <c r="E493" s="294" t="s">
        <v>5262</v>
      </c>
      <c r="F493" s="295" t="s">
        <v>66</v>
      </c>
      <c r="G493" s="296" t="s">
        <v>75</v>
      </c>
      <c r="H493" s="297" t="s">
        <v>1989</v>
      </c>
      <c r="I493" s="299">
        <v>16000000</v>
      </c>
      <c r="J493" s="299">
        <v>16000000</v>
      </c>
      <c r="K493" s="300" t="s">
        <v>1990</v>
      </c>
      <c r="L493" s="292" t="s">
        <v>3368</v>
      </c>
      <c r="M493" s="302">
        <v>43126</v>
      </c>
      <c r="N493" s="302">
        <v>43251</v>
      </c>
      <c r="O493" s="302">
        <v>43251</v>
      </c>
      <c r="P493" s="301">
        <f>O493-M493</f>
        <v>125</v>
      </c>
      <c r="Q493" s="303">
        <f>+P493/30</f>
        <v>4.166666666666667</v>
      </c>
      <c r="R493" s="305" t="s">
        <v>5263</v>
      </c>
      <c r="S493" s="306"/>
      <c r="T493" s="307"/>
      <c r="U493" s="308"/>
      <c r="V493" s="309"/>
      <c r="W493" s="307"/>
      <c r="X493" s="308"/>
      <c r="Y493" s="309"/>
      <c r="Z493" s="307"/>
      <c r="AA493" s="308"/>
      <c r="AB493" s="309"/>
      <c r="AC493" s="307"/>
      <c r="AD493" s="308"/>
      <c r="AE493" s="307"/>
      <c r="AF493" s="310"/>
      <c r="AG493" s="311"/>
      <c r="AH493" s="312"/>
      <c r="AI493" s="311"/>
      <c r="AJ493" s="313"/>
      <c r="AK493" s="313"/>
      <c r="AL493" s="313"/>
      <c r="AM493" s="314"/>
      <c r="AN493" s="315"/>
      <c r="AO493" s="316"/>
      <c r="AP493" s="317"/>
      <c r="AQ493" s="318"/>
      <c r="AR493" s="319"/>
      <c r="AS493" s="319"/>
      <c r="AT493" s="319"/>
      <c r="AU493" s="320"/>
      <c r="AV493" s="270"/>
    </row>
    <row r="494" spans="1:48" ht="13.5" customHeight="1" thickTop="1" thickBot="1" x14ac:dyDescent="0.25">
      <c r="A494" s="147">
        <v>490</v>
      </c>
      <c r="B494" s="292" t="s">
        <v>146</v>
      </c>
      <c r="C494" s="293">
        <v>43126</v>
      </c>
      <c r="D494" s="293" t="s">
        <v>5264</v>
      </c>
      <c r="E494" s="294" t="s">
        <v>5265</v>
      </c>
      <c r="F494" s="295" t="s">
        <v>66</v>
      </c>
      <c r="G494" s="296" t="s">
        <v>75</v>
      </c>
      <c r="H494" s="297" t="s">
        <v>1989</v>
      </c>
      <c r="I494" s="299">
        <v>6000000</v>
      </c>
      <c r="J494" s="299">
        <v>6000000</v>
      </c>
      <c r="K494" s="300" t="s">
        <v>1990</v>
      </c>
      <c r="L494" s="292" t="s">
        <v>5266</v>
      </c>
      <c r="M494" s="302" t="s">
        <v>4435</v>
      </c>
      <c r="N494" s="302" t="s">
        <v>4440</v>
      </c>
      <c r="O494" s="302">
        <v>43215</v>
      </c>
      <c r="P494" s="301">
        <v>90</v>
      </c>
      <c r="Q494" s="303">
        <v>3</v>
      </c>
      <c r="R494" s="305" t="s">
        <v>5267</v>
      </c>
      <c r="S494" s="306"/>
      <c r="T494" s="307"/>
      <c r="U494" s="308"/>
      <c r="V494" s="309"/>
      <c r="W494" s="307"/>
      <c r="X494" s="308"/>
      <c r="Y494" s="309"/>
      <c r="Z494" s="307"/>
      <c r="AA494" s="308"/>
      <c r="AB494" s="309"/>
      <c r="AC494" s="307"/>
      <c r="AD494" s="308"/>
      <c r="AE494" s="307"/>
      <c r="AF494" s="310"/>
      <c r="AG494" s="311"/>
      <c r="AH494" s="312"/>
      <c r="AI494" s="311"/>
      <c r="AJ494" s="313"/>
      <c r="AK494" s="313"/>
      <c r="AL494" s="313"/>
      <c r="AM494" s="314"/>
      <c r="AN494" s="315"/>
      <c r="AO494" s="316"/>
      <c r="AP494" s="317"/>
      <c r="AQ494" s="318"/>
      <c r="AR494" s="319"/>
      <c r="AS494" s="319"/>
      <c r="AT494" s="319"/>
      <c r="AU494" s="320"/>
      <c r="AV494" s="270"/>
    </row>
    <row r="495" spans="1:48" ht="13.5" customHeight="1" thickTop="1" thickBot="1" x14ac:dyDescent="0.25">
      <c r="A495" s="147">
        <v>491</v>
      </c>
      <c r="B495" s="292" t="s">
        <v>3451</v>
      </c>
      <c r="C495" s="293">
        <v>43126</v>
      </c>
      <c r="D495" s="293" t="s">
        <v>5268</v>
      </c>
      <c r="E495" s="294" t="s">
        <v>4118</v>
      </c>
      <c r="F495" s="295" t="s">
        <v>66</v>
      </c>
      <c r="G495" s="296" t="s">
        <v>75</v>
      </c>
      <c r="H495" s="297" t="s">
        <v>1989</v>
      </c>
      <c r="I495" s="299">
        <v>7920000</v>
      </c>
      <c r="J495" s="299">
        <v>7920000</v>
      </c>
      <c r="K495" s="300" t="s">
        <v>1990</v>
      </c>
      <c r="L495" s="292" t="s">
        <v>5269</v>
      </c>
      <c r="M495" s="302">
        <v>43126</v>
      </c>
      <c r="N495" s="302">
        <v>43186</v>
      </c>
      <c r="O495" s="302">
        <v>43186</v>
      </c>
      <c r="P495" s="301">
        <f>O495-M495</f>
        <v>60</v>
      </c>
      <c r="Q495" s="303">
        <f>+P495/30</f>
        <v>2</v>
      </c>
      <c r="R495" s="305" t="s">
        <v>5270</v>
      </c>
      <c r="S495" s="306"/>
      <c r="T495" s="307"/>
      <c r="U495" s="308"/>
      <c r="V495" s="309"/>
      <c r="W495" s="307"/>
      <c r="X495" s="308"/>
      <c r="Y495" s="309"/>
      <c r="Z495" s="307"/>
      <c r="AA495" s="308"/>
      <c r="AB495" s="309"/>
      <c r="AC495" s="307"/>
      <c r="AD495" s="308"/>
      <c r="AE495" s="307"/>
      <c r="AF495" s="310"/>
      <c r="AG495" s="311"/>
      <c r="AH495" s="312"/>
      <c r="AI495" s="311"/>
      <c r="AJ495" s="313"/>
      <c r="AK495" s="313"/>
      <c r="AL495" s="313"/>
      <c r="AM495" s="314"/>
      <c r="AN495" s="315"/>
      <c r="AO495" s="316"/>
      <c r="AP495" s="317"/>
      <c r="AQ495" s="318"/>
      <c r="AR495" s="319"/>
      <c r="AS495" s="319"/>
      <c r="AT495" s="319"/>
      <c r="AU495" s="320"/>
      <c r="AV495" s="270"/>
    </row>
    <row r="496" spans="1:48" ht="13.5" customHeight="1" thickTop="1" thickBot="1" x14ac:dyDescent="0.25">
      <c r="A496" s="147">
        <v>492</v>
      </c>
      <c r="B496" s="292" t="s">
        <v>2160</v>
      </c>
      <c r="C496" s="293">
        <v>43126</v>
      </c>
      <c r="D496" s="293" t="s">
        <v>5271</v>
      </c>
      <c r="E496" s="294" t="s">
        <v>5272</v>
      </c>
      <c r="F496" s="295" t="s">
        <v>66</v>
      </c>
      <c r="G496" s="296" t="s">
        <v>3486</v>
      </c>
      <c r="H496" s="297" t="s">
        <v>1989</v>
      </c>
      <c r="I496" s="299">
        <v>12800000</v>
      </c>
      <c r="J496" s="299">
        <v>12800000</v>
      </c>
      <c r="K496" s="300" t="s">
        <v>1990</v>
      </c>
      <c r="L496" s="292" t="s">
        <v>5273</v>
      </c>
      <c r="M496" s="302" t="s">
        <v>4435</v>
      </c>
      <c r="N496" s="302" t="s">
        <v>4493</v>
      </c>
      <c r="O496" s="302">
        <v>43245</v>
      </c>
      <c r="P496" s="301">
        <v>120</v>
      </c>
      <c r="Q496" s="303">
        <f t="shared" si="14"/>
        <v>4</v>
      </c>
      <c r="R496" s="305" t="s">
        <v>5274</v>
      </c>
      <c r="S496" s="306"/>
      <c r="T496" s="307"/>
      <c r="U496" s="308"/>
      <c r="V496" s="309"/>
      <c r="W496" s="307"/>
      <c r="X496" s="308"/>
      <c r="Y496" s="309"/>
      <c r="Z496" s="307"/>
      <c r="AA496" s="308"/>
      <c r="AB496" s="309"/>
      <c r="AC496" s="307"/>
      <c r="AD496" s="308"/>
      <c r="AE496" s="307"/>
      <c r="AF496" s="310"/>
      <c r="AG496" s="311"/>
      <c r="AH496" s="312"/>
      <c r="AI496" s="311"/>
      <c r="AJ496" s="313"/>
      <c r="AK496" s="313"/>
      <c r="AL496" s="313"/>
      <c r="AM496" s="314"/>
      <c r="AN496" s="315"/>
      <c r="AO496" s="316"/>
      <c r="AP496" s="317"/>
      <c r="AQ496" s="318"/>
      <c r="AR496" s="319"/>
      <c r="AS496" s="319"/>
      <c r="AT496" s="319"/>
      <c r="AU496" s="320"/>
      <c r="AV496" s="270"/>
    </row>
    <row r="497" spans="1:48" ht="13.5" customHeight="1" thickTop="1" thickBot="1" x14ac:dyDescent="0.25">
      <c r="A497" s="147">
        <v>493</v>
      </c>
      <c r="B497" s="292" t="s">
        <v>4415</v>
      </c>
      <c r="C497" s="293" t="s">
        <v>4415</v>
      </c>
      <c r="D497" s="293" t="s">
        <v>4415</v>
      </c>
      <c r="E497" s="294" t="s">
        <v>4415</v>
      </c>
      <c r="F497" s="295" t="s">
        <v>4415</v>
      </c>
      <c r="G497" s="296" t="s">
        <v>4415</v>
      </c>
      <c r="H497" s="297" t="s">
        <v>4415</v>
      </c>
      <c r="I497" s="299" t="s">
        <v>4415</v>
      </c>
      <c r="J497" s="299" t="s">
        <v>4415</v>
      </c>
      <c r="K497" s="300" t="s">
        <v>4415</v>
      </c>
      <c r="L497" s="292" t="s">
        <v>4415</v>
      </c>
      <c r="M497" s="302" t="s">
        <v>4415</v>
      </c>
      <c r="N497" s="302" t="s">
        <v>4415</v>
      </c>
      <c r="O497" s="302" t="s">
        <v>4415</v>
      </c>
      <c r="P497" s="301" t="s">
        <v>4415</v>
      </c>
      <c r="Q497" s="303" t="s">
        <v>4415</v>
      </c>
      <c r="R497" s="293" t="s">
        <v>4415</v>
      </c>
      <c r="S497" s="306" t="s">
        <v>4415</v>
      </c>
      <c r="T497" s="307" t="s">
        <v>4415</v>
      </c>
      <c r="U497" s="308" t="s">
        <v>4415</v>
      </c>
      <c r="V497" s="309" t="s">
        <v>4415</v>
      </c>
      <c r="W497" s="307" t="s">
        <v>4415</v>
      </c>
      <c r="X497" s="308" t="s">
        <v>4415</v>
      </c>
      <c r="Y497" s="309" t="s">
        <v>4415</v>
      </c>
      <c r="Z497" s="307" t="s">
        <v>4415</v>
      </c>
      <c r="AA497" s="308" t="s">
        <v>4415</v>
      </c>
      <c r="AB497" s="309" t="s">
        <v>4415</v>
      </c>
      <c r="AC497" s="307" t="s">
        <v>4415</v>
      </c>
      <c r="AD497" s="308" t="s">
        <v>4415</v>
      </c>
      <c r="AE497" s="307" t="s">
        <v>4415</v>
      </c>
      <c r="AF497" s="310" t="s">
        <v>4415</v>
      </c>
      <c r="AG497" s="311" t="s">
        <v>4415</v>
      </c>
      <c r="AH497" s="312" t="s">
        <v>4415</v>
      </c>
      <c r="AI497" s="311" t="s">
        <v>4415</v>
      </c>
      <c r="AJ497" s="313" t="s">
        <v>4415</v>
      </c>
      <c r="AK497" s="313" t="s">
        <v>4415</v>
      </c>
      <c r="AL497" s="313" t="s">
        <v>4415</v>
      </c>
      <c r="AM497" s="314"/>
      <c r="AN497" s="315"/>
      <c r="AO497" s="316"/>
      <c r="AP497" s="317"/>
      <c r="AQ497" s="318"/>
      <c r="AR497" s="319"/>
      <c r="AS497" s="319"/>
      <c r="AT497" s="319"/>
      <c r="AU497" s="320"/>
      <c r="AV497" s="270"/>
    </row>
    <row r="498" spans="1:48" ht="13.5" customHeight="1" thickTop="1" thickBot="1" x14ac:dyDescent="0.25">
      <c r="A498" s="147">
        <v>494</v>
      </c>
      <c r="B498" s="292" t="s">
        <v>597</v>
      </c>
      <c r="C498" s="293">
        <v>43126</v>
      </c>
      <c r="D498" s="293" t="s">
        <v>5275</v>
      </c>
      <c r="E498" s="294" t="s">
        <v>5276</v>
      </c>
      <c r="F498" s="295" t="s">
        <v>66</v>
      </c>
      <c r="G498" s="296" t="s">
        <v>75</v>
      </c>
      <c r="H498" s="297" t="s">
        <v>1989</v>
      </c>
      <c r="I498" s="299" t="s">
        <v>5277</v>
      </c>
      <c r="J498" s="299" t="s">
        <v>5277</v>
      </c>
      <c r="K498" s="300" t="s">
        <v>1990</v>
      </c>
      <c r="L498" s="292" t="s">
        <v>5278</v>
      </c>
      <c r="M498" s="302">
        <v>43126</v>
      </c>
      <c r="N498" s="302">
        <v>43184</v>
      </c>
      <c r="O498" s="302">
        <v>43184</v>
      </c>
      <c r="P498" s="301">
        <f>O498-M498</f>
        <v>58</v>
      </c>
      <c r="Q498" s="303">
        <f t="shared" si="14"/>
        <v>1.9333333333333333</v>
      </c>
      <c r="R498" s="305" t="s">
        <v>5279</v>
      </c>
      <c r="S498" s="306"/>
      <c r="T498" s="307"/>
      <c r="U498" s="308"/>
      <c r="V498" s="309"/>
      <c r="W498" s="307"/>
      <c r="X498" s="308"/>
      <c r="Y498" s="309"/>
      <c r="Z498" s="307"/>
      <c r="AA498" s="308"/>
      <c r="AB498" s="309"/>
      <c r="AC498" s="307"/>
      <c r="AD498" s="308"/>
      <c r="AE498" s="307"/>
      <c r="AF498" s="310"/>
      <c r="AG498" s="311"/>
      <c r="AH498" s="312"/>
      <c r="AI498" s="311"/>
      <c r="AJ498" s="313"/>
      <c r="AK498" s="313"/>
      <c r="AL498" s="313"/>
      <c r="AM498" s="314"/>
      <c r="AN498" s="315"/>
      <c r="AO498" s="316"/>
      <c r="AP498" s="317"/>
      <c r="AQ498" s="318"/>
      <c r="AR498" s="319"/>
      <c r="AS498" s="319"/>
      <c r="AT498" s="319"/>
      <c r="AU498" s="320"/>
      <c r="AV498" s="270"/>
    </row>
    <row r="499" spans="1:48" ht="13.5" customHeight="1" thickTop="1" thickBot="1" x14ac:dyDescent="0.25">
      <c r="A499" s="147">
        <v>495</v>
      </c>
      <c r="B499" s="292" t="s">
        <v>53</v>
      </c>
      <c r="C499" s="293">
        <v>43126</v>
      </c>
      <c r="D499" s="293" t="s">
        <v>5280</v>
      </c>
      <c r="E499" s="294" t="s">
        <v>5281</v>
      </c>
      <c r="F499" s="295" t="s">
        <v>66</v>
      </c>
      <c r="G499" s="296" t="s">
        <v>3486</v>
      </c>
      <c r="H499" s="297" t="s">
        <v>1989</v>
      </c>
      <c r="I499" s="299">
        <v>30000000</v>
      </c>
      <c r="J499" s="299">
        <v>30000000</v>
      </c>
      <c r="K499" s="300" t="s">
        <v>1990</v>
      </c>
      <c r="L499" s="292" t="s">
        <v>819</v>
      </c>
      <c r="M499" s="302">
        <v>43126</v>
      </c>
      <c r="N499" s="302">
        <v>43306</v>
      </c>
      <c r="O499" s="302">
        <v>43306</v>
      </c>
      <c r="P499" s="301">
        <f>O499-M499</f>
        <v>180</v>
      </c>
      <c r="Q499" s="303">
        <f t="shared" si="14"/>
        <v>6</v>
      </c>
      <c r="R499" s="305" t="s">
        <v>5282</v>
      </c>
      <c r="S499" s="306"/>
      <c r="T499" s="307"/>
      <c r="U499" s="308"/>
      <c r="V499" s="309"/>
      <c r="W499" s="307"/>
      <c r="X499" s="308"/>
      <c r="Y499" s="309"/>
      <c r="Z499" s="307"/>
      <c r="AA499" s="308"/>
      <c r="AB499" s="309"/>
      <c r="AC499" s="307"/>
      <c r="AD499" s="308"/>
      <c r="AE499" s="307"/>
      <c r="AF499" s="310"/>
      <c r="AG499" s="311"/>
      <c r="AH499" s="312"/>
      <c r="AI499" s="311"/>
      <c r="AJ499" s="313"/>
      <c r="AK499" s="313"/>
      <c r="AL499" s="313"/>
      <c r="AM499" s="314"/>
      <c r="AN499" s="315"/>
      <c r="AO499" s="316"/>
      <c r="AP499" s="317"/>
      <c r="AQ499" s="318"/>
      <c r="AR499" s="319"/>
      <c r="AS499" s="319"/>
      <c r="AT499" s="319"/>
      <c r="AU499" s="320"/>
      <c r="AV499" s="270"/>
    </row>
    <row r="500" spans="1:48" ht="13.5" customHeight="1" thickTop="1" thickBot="1" x14ac:dyDescent="0.25">
      <c r="A500" s="147">
        <v>496</v>
      </c>
      <c r="B500" s="292" t="s">
        <v>146</v>
      </c>
      <c r="C500" s="293">
        <v>43126</v>
      </c>
      <c r="D500" s="293" t="s">
        <v>5283</v>
      </c>
      <c r="E500" s="294" t="s">
        <v>5284</v>
      </c>
      <c r="F500" s="295" t="s">
        <v>66</v>
      </c>
      <c r="G500" s="296" t="s">
        <v>75</v>
      </c>
      <c r="H500" s="297" t="s">
        <v>1989</v>
      </c>
      <c r="I500" s="299">
        <v>9975000</v>
      </c>
      <c r="J500" s="299">
        <v>9975000</v>
      </c>
      <c r="K500" s="300" t="s">
        <v>1990</v>
      </c>
      <c r="L500" s="292" t="s">
        <v>631</v>
      </c>
      <c r="M500" s="302" t="s">
        <v>4435</v>
      </c>
      <c r="N500" s="302" t="s">
        <v>4440</v>
      </c>
      <c r="O500" s="302">
        <f>U500</f>
        <v>43257</v>
      </c>
      <c r="P500" s="301">
        <v>90</v>
      </c>
      <c r="Q500" s="303">
        <f t="shared" si="14"/>
        <v>3</v>
      </c>
      <c r="R500" s="305" t="s">
        <v>5285</v>
      </c>
      <c r="S500" s="306">
        <v>40</v>
      </c>
      <c r="T500" s="307">
        <v>43215</v>
      </c>
      <c r="U500" s="308">
        <v>43257</v>
      </c>
      <c r="V500" s="309"/>
      <c r="W500" s="307"/>
      <c r="X500" s="308"/>
      <c r="Y500" s="309"/>
      <c r="Z500" s="307"/>
      <c r="AA500" s="308"/>
      <c r="AB500" s="309"/>
      <c r="AC500" s="307"/>
      <c r="AD500" s="308"/>
      <c r="AE500" s="307">
        <v>43215</v>
      </c>
      <c r="AF500" s="310">
        <v>4466000</v>
      </c>
      <c r="AG500" s="311"/>
      <c r="AH500" s="312"/>
      <c r="AI500" s="311"/>
      <c r="AJ500" s="313"/>
      <c r="AK500" s="313"/>
      <c r="AL500" s="313"/>
      <c r="AM500" s="314"/>
      <c r="AN500" s="315"/>
      <c r="AO500" s="316"/>
      <c r="AP500" s="317"/>
      <c r="AQ500" s="318"/>
      <c r="AR500" s="319"/>
      <c r="AS500" s="319"/>
      <c r="AT500" s="319"/>
      <c r="AU500" s="320"/>
      <c r="AV500" s="270"/>
    </row>
    <row r="501" spans="1:48" ht="13.5" customHeight="1" thickTop="1" thickBot="1" x14ac:dyDescent="0.25">
      <c r="A501" s="147">
        <v>497</v>
      </c>
      <c r="B501" s="292" t="s">
        <v>597</v>
      </c>
      <c r="C501" s="293">
        <v>43126</v>
      </c>
      <c r="D501" s="293" t="s">
        <v>5286</v>
      </c>
      <c r="E501" s="294" t="s">
        <v>4817</v>
      </c>
      <c r="F501" s="295" t="s">
        <v>66</v>
      </c>
      <c r="G501" s="296" t="s">
        <v>3486</v>
      </c>
      <c r="H501" s="297" t="s">
        <v>1989</v>
      </c>
      <c r="I501" s="299">
        <v>12000000</v>
      </c>
      <c r="J501" s="299">
        <v>12000000</v>
      </c>
      <c r="K501" s="300" t="s">
        <v>1990</v>
      </c>
      <c r="L501" s="292" t="s">
        <v>5287</v>
      </c>
      <c r="M501" s="302">
        <v>43126</v>
      </c>
      <c r="N501" s="302">
        <v>43246</v>
      </c>
      <c r="O501" s="302">
        <v>43246</v>
      </c>
      <c r="P501" s="301">
        <f>O501-M501</f>
        <v>120</v>
      </c>
      <c r="Q501" s="303">
        <f t="shared" si="14"/>
        <v>4</v>
      </c>
      <c r="R501" s="305" t="s">
        <v>5288</v>
      </c>
      <c r="S501" s="306"/>
      <c r="T501" s="307"/>
      <c r="U501" s="308"/>
      <c r="V501" s="309"/>
      <c r="W501" s="307"/>
      <c r="X501" s="308"/>
      <c r="Y501" s="309"/>
      <c r="Z501" s="307"/>
      <c r="AA501" s="308"/>
      <c r="AB501" s="309"/>
      <c r="AC501" s="307"/>
      <c r="AD501" s="308"/>
      <c r="AE501" s="307"/>
      <c r="AF501" s="310"/>
      <c r="AG501" s="311"/>
      <c r="AH501" s="312"/>
      <c r="AI501" s="311"/>
      <c r="AJ501" s="313"/>
      <c r="AK501" s="313"/>
      <c r="AL501" s="313"/>
      <c r="AM501" s="314"/>
      <c r="AN501" s="315"/>
      <c r="AO501" s="316"/>
      <c r="AP501" s="317"/>
      <c r="AQ501" s="318"/>
      <c r="AR501" s="319"/>
      <c r="AS501" s="319"/>
      <c r="AT501" s="319"/>
      <c r="AU501" s="320"/>
      <c r="AV501" s="270"/>
    </row>
    <row r="502" spans="1:48" ht="13.5" customHeight="1" thickTop="1" thickBot="1" x14ac:dyDescent="0.25">
      <c r="A502" s="147">
        <v>498</v>
      </c>
      <c r="B502" s="292" t="s">
        <v>53</v>
      </c>
      <c r="C502" s="293">
        <v>43126</v>
      </c>
      <c r="D502" s="293" t="s">
        <v>5289</v>
      </c>
      <c r="E502" s="294" t="s">
        <v>5290</v>
      </c>
      <c r="F502" s="295" t="s">
        <v>66</v>
      </c>
      <c r="G502" s="296" t="s">
        <v>75</v>
      </c>
      <c r="H502" s="297" t="s">
        <v>1989</v>
      </c>
      <c r="I502" s="299">
        <v>149000000</v>
      </c>
      <c r="J502" s="299">
        <v>149000000</v>
      </c>
      <c r="K502" s="300" t="s">
        <v>1990</v>
      </c>
      <c r="L502" s="292" t="s">
        <v>5291</v>
      </c>
      <c r="M502" s="302">
        <v>43126</v>
      </c>
      <c r="N502" s="302">
        <v>43307</v>
      </c>
      <c r="O502" s="302">
        <v>43307</v>
      </c>
      <c r="P502" s="301">
        <f>O502-M502</f>
        <v>181</v>
      </c>
      <c r="Q502" s="303">
        <f>+P502/30</f>
        <v>6.0333333333333332</v>
      </c>
      <c r="R502" s="305" t="s">
        <v>5292</v>
      </c>
      <c r="S502" s="306"/>
      <c r="T502" s="307"/>
      <c r="U502" s="308"/>
      <c r="V502" s="309"/>
      <c r="W502" s="307"/>
      <c r="X502" s="308"/>
      <c r="Y502" s="309"/>
      <c r="Z502" s="307"/>
      <c r="AA502" s="308"/>
      <c r="AB502" s="309"/>
      <c r="AC502" s="307"/>
      <c r="AD502" s="308"/>
      <c r="AE502" s="307"/>
      <c r="AF502" s="310"/>
      <c r="AG502" s="311"/>
      <c r="AH502" s="312"/>
      <c r="AI502" s="311"/>
      <c r="AJ502" s="313"/>
      <c r="AK502" s="313"/>
      <c r="AL502" s="313"/>
      <c r="AM502" s="314"/>
      <c r="AN502" s="315"/>
      <c r="AO502" s="316"/>
      <c r="AP502" s="317"/>
      <c r="AQ502" s="318"/>
      <c r="AR502" s="319"/>
      <c r="AS502" s="319"/>
      <c r="AT502" s="319"/>
      <c r="AU502" s="320"/>
      <c r="AV502" s="270"/>
    </row>
    <row r="503" spans="1:48" ht="13.5" customHeight="1" thickTop="1" thickBot="1" x14ac:dyDescent="0.25">
      <c r="A503" s="147">
        <v>499</v>
      </c>
      <c r="B503" s="292" t="s">
        <v>146</v>
      </c>
      <c r="C503" s="293">
        <v>43126</v>
      </c>
      <c r="D503" s="293" t="s">
        <v>5293</v>
      </c>
      <c r="E503" s="294" t="s">
        <v>5294</v>
      </c>
      <c r="F503" s="295" t="s">
        <v>66</v>
      </c>
      <c r="G503" s="296" t="s">
        <v>75</v>
      </c>
      <c r="H503" s="297" t="s">
        <v>1989</v>
      </c>
      <c r="I503" s="299">
        <v>7600000</v>
      </c>
      <c r="J503" s="299">
        <v>7600000</v>
      </c>
      <c r="K503" s="300" t="s">
        <v>1990</v>
      </c>
      <c r="L503" s="292" t="s">
        <v>5295</v>
      </c>
      <c r="M503" s="302" t="s">
        <v>4435</v>
      </c>
      <c r="N503" s="302" t="s">
        <v>4853</v>
      </c>
      <c r="O503" s="302">
        <v>43184</v>
      </c>
      <c r="P503" s="301">
        <v>60</v>
      </c>
      <c r="Q503" s="303">
        <f t="shared" si="14"/>
        <v>2</v>
      </c>
      <c r="R503" s="305" t="s">
        <v>5296</v>
      </c>
      <c r="S503" s="306"/>
      <c r="T503" s="307"/>
      <c r="U503" s="308"/>
      <c r="V503" s="309"/>
      <c r="W503" s="307"/>
      <c r="X503" s="308"/>
      <c r="Y503" s="309"/>
      <c r="Z503" s="307"/>
      <c r="AA503" s="308"/>
      <c r="AB503" s="309"/>
      <c r="AC503" s="307"/>
      <c r="AD503" s="308"/>
      <c r="AE503" s="307"/>
      <c r="AF503" s="310"/>
      <c r="AG503" s="311"/>
      <c r="AH503" s="312"/>
      <c r="AI503" s="311"/>
      <c r="AJ503" s="313"/>
      <c r="AK503" s="313"/>
      <c r="AL503" s="313"/>
      <c r="AM503" s="314"/>
      <c r="AN503" s="315"/>
      <c r="AO503" s="316"/>
      <c r="AP503" s="317"/>
      <c r="AQ503" s="318"/>
      <c r="AR503" s="319"/>
      <c r="AS503" s="319"/>
      <c r="AT503" s="319"/>
      <c r="AU503" s="320"/>
      <c r="AV503" s="270"/>
    </row>
    <row r="504" spans="1:48" ht="13.5" customHeight="1" thickTop="1" thickBot="1" x14ac:dyDescent="0.25">
      <c r="A504" s="147">
        <v>500</v>
      </c>
      <c r="B504" s="292" t="s">
        <v>53</v>
      </c>
      <c r="C504" s="293">
        <v>43126</v>
      </c>
      <c r="D504" s="293" t="s">
        <v>5297</v>
      </c>
      <c r="E504" s="294" t="s">
        <v>5298</v>
      </c>
      <c r="F504" s="295" t="s">
        <v>66</v>
      </c>
      <c r="G504" s="296" t="s">
        <v>3486</v>
      </c>
      <c r="H504" s="297" t="s">
        <v>1989</v>
      </c>
      <c r="I504" s="299">
        <v>12000000</v>
      </c>
      <c r="J504" s="299">
        <v>12000000</v>
      </c>
      <c r="K504" s="300" t="s">
        <v>1990</v>
      </c>
      <c r="L504" s="292" t="s">
        <v>5299</v>
      </c>
      <c r="M504" s="302" t="s">
        <v>4435</v>
      </c>
      <c r="N504" s="302" t="s">
        <v>5300</v>
      </c>
      <c r="O504" s="302">
        <v>43246</v>
      </c>
      <c r="P504" s="301">
        <v>120</v>
      </c>
      <c r="Q504" s="303">
        <f t="shared" si="14"/>
        <v>4</v>
      </c>
      <c r="R504" s="305" t="s">
        <v>5301</v>
      </c>
      <c r="S504" s="306"/>
      <c r="T504" s="307"/>
      <c r="U504" s="308"/>
      <c r="V504" s="309"/>
      <c r="W504" s="307"/>
      <c r="X504" s="308"/>
      <c r="Y504" s="309"/>
      <c r="Z504" s="307"/>
      <c r="AA504" s="308"/>
      <c r="AB504" s="309"/>
      <c r="AC504" s="307"/>
      <c r="AD504" s="308"/>
      <c r="AE504" s="307"/>
      <c r="AF504" s="310"/>
      <c r="AG504" s="311"/>
      <c r="AH504" s="312"/>
      <c r="AI504" s="311"/>
      <c r="AJ504" s="313"/>
      <c r="AK504" s="313"/>
      <c r="AL504" s="313"/>
      <c r="AM504" s="314"/>
      <c r="AN504" s="315"/>
      <c r="AO504" s="316"/>
      <c r="AP504" s="317"/>
      <c r="AQ504" s="318"/>
      <c r="AR504" s="319"/>
      <c r="AS504" s="319"/>
      <c r="AT504" s="319"/>
      <c r="AU504" s="320"/>
      <c r="AV504" s="270"/>
    </row>
    <row r="505" spans="1:48" ht="13.5" customHeight="1" thickTop="1" thickBot="1" x14ac:dyDescent="0.25">
      <c r="A505" s="147">
        <v>501</v>
      </c>
      <c r="B505" s="292" t="s">
        <v>597</v>
      </c>
      <c r="C505" s="293">
        <v>43126</v>
      </c>
      <c r="D505" s="293" t="s">
        <v>5302</v>
      </c>
      <c r="E505" s="294" t="s">
        <v>5303</v>
      </c>
      <c r="F505" s="295" t="s">
        <v>66</v>
      </c>
      <c r="G505" s="296" t="s">
        <v>3486</v>
      </c>
      <c r="H505" s="297" t="s">
        <v>1989</v>
      </c>
      <c r="I505" s="299">
        <v>8750000</v>
      </c>
      <c r="J505" s="299">
        <v>8750000</v>
      </c>
      <c r="K505" s="300" t="s">
        <v>1990</v>
      </c>
      <c r="L505" s="292" t="s">
        <v>5304</v>
      </c>
      <c r="M505" s="302" t="s">
        <v>4435</v>
      </c>
      <c r="N505" s="302">
        <v>43377</v>
      </c>
      <c r="O505" s="302">
        <v>43200</v>
      </c>
      <c r="P505" s="301">
        <v>60</v>
      </c>
      <c r="Q505" s="303">
        <f t="shared" si="14"/>
        <v>2</v>
      </c>
      <c r="R505" s="305" t="s">
        <v>5305</v>
      </c>
      <c r="S505" s="306"/>
      <c r="T505" s="307"/>
      <c r="U505" s="308"/>
      <c r="V505" s="309"/>
      <c r="W505" s="307"/>
      <c r="X505" s="308"/>
      <c r="Y505" s="309"/>
      <c r="Z505" s="307"/>
      <c r="AA505" s="308"/>
      <c r="AB505" s="309"/>
      <c r="AC505" s="307"/>
      <c r="AD505" s="308"/>
      <c r="AE505" s="307"/>
      <c r="AF505" s="310"/>
      <c r="AG505" s="311"/>
      <c r="AH505" s="312"/>
      <c r="AI505" s="311"/>
      <c r="AJ505" s="313"/>
      <c r="AK505" s="313"/>
      <c r="AL505" s="313"/>
      <c r="AM505" s="314"/>
      <c r="AN505" s="315"/>
      <c r="AO505" s="316"/>
      <c r="AP505" s="317"/>
      <c r="AQ505" s="318"/>
      <c r="AR505" s="319"/>
      <c r="AS505" s="319"/>
      <c r="AT505" s="319"/>
      <c r="AU505" s="320"/>
      <c r="AV505" s="270"/>
    </row>
    <row r="506" spans="1:48" ht="13.5" customHeight="1" thickTop="1" thickBot="1" x14ac:dyDescent="0.25">
      <c r="A506" s="147">
        <v>502</v>
      </c>
      <c r="B506" s="292" t="s">
        <v>146</v>
      </c>
      <c r="C506" s="293">
        <v>43126</v>
      </c>
      <c r="D506" s="293" t="s">
        <v>5306</v>
      </c>
      <c r="E506" s="294" t="s">
        <v>5307</v>
      </c>
      <c r="F506" s="295" t="s">
        <v>66</v>
      </c>
      <c r="G506" s="296" t="s">
        <v>75</v>
      </c>
      <c r="H506" s="297" t="s">
        <v>1989</v>
      </c>
      <c r="I506" s="299">
        <v>10050000</v>
      </c>
      <c r="J506" s="299">
        <v>10050000</v>
      </c>
      <c r="K506" s="300" t="s">
        <v>1990</v>
      </c>
      <c r="L506" s="292" t="s">
        <v>5308</v>
      </c>
      <c r="M506" s="302" t="s">
        <v>4435</v>
      </c>
      <c r="N506" s="302" t="s">
        <v>4440</v>
      </c>
      <c r="O506" s="302">
        <f>U506</f>
        <v>43260</v>
      </c>
      <c r="P506" s="301">
        <v>90</v>
      </c>
      <c r="Q506" s="303">
        <f t="shared" si="14"/>
        <v>3</v>
      </c>
      <c r="R506" s="305" t="s">
        <v>5309</v>
      </c>
      <c r="S506" s="306">
        <v>39</v>
      </c>
      <c r="T506" s="307">
        <v>43216</v>
      </c>
      <c r="U506" s="308">
        <v>43260</v>
      </c>
      <c r="V506" s="309"/>
      <c r="W506" s="307"/>
      <c r="X506" s="308"/>
      <c r="Y506" s="309"/>
      <c r="Z506" s="307"/>
      <c r="AA506" s="308"/>
      <c r="AB506" s="309"/>
      <c r="AC506" s="307"/>
      <c r="AD506" s="308"/>
      <c r="AE506" s="307">
        <v>43216</v>
      </c>
      <c r="AF506" s="310">
        <v>4355000</v>
      </c>
      <c r="AG506" s="311"/>
      <c r="AH506" s="312"/>
      <c r="AI506" s="311"/>
      <c r="AJ506" s="313"/>
      <c r="AK506" s="313"/>
      <c r="AL506" s="313"/>
      <c r="AM506" s="314"/>
      <c r="AN506" s="315"/>
      <c r="AO506" s="316"/>
      <c r="AP506" s="317"/>
      <c r="AQ506" s="318"/>
      <c r="AR506" s="319"/>
      <c r="AS506" s="319"/>
      <c r="AT506" s="319"/>
      <c r="AU506" s="320"/>
      <c r="AV506" s="270"/>
    </row>
    <row r="507" spans="1:48" ht="13.5" customHeight="1" thickTop="1" thickBot="1" x14ac:dyDescent="0.25">
      <c r="A507" s="147">
        <v>503</v>
      </c>
      <c r="B507" s="292" t="s">
        <v>597</v>
      </c>
      <c r="C507" s="293">
        <v>43126</v>
      </c>
      <c r="D507" s="293" t="s">
        <v>5310</v>
      </c>
      <c r="E507" s="294" t="s">
        <v>5311</v>
      </c>
      <c r="F507" s="295" t="s">
        <v>66</v>
      </c>
      <c r="G507" s="296" t="s">
        <v>75</v>
      </c>
      <c r="H507" s="297" t="s">
        <v>1989</v>
      </c>
      <c r="I507" s="299">
        <v>20000000</v>
      </c>
      <c r="J507" s="299">
        <v>20000000</v>
      </c>
      <c r="K507" s="300" t="s">
        <v>1990</v>
      </c>
      <c r="L507" s="292" t="s">
        <v>5312</v>
      </c>
      <c r="M507" s="302" t="s">
        <v>4435</v>
      </c>
      <c r="N507" s="302" t="s">
        <v>4493</v>
      </c>
      <c r="O507" s="302">
        <v>43245</v>
      </c>
      <c r="P507" s="301">
        <v>120</v>
      </c>
      <c r="Q507" s="303">
        <f t="shared" si="14"/>
        <v>4</v>
      </c>
      <c r="R507" s="305" t="s">
        <v>5313</v>
      </c>
      <c r="S507" s="306"/>
      <c r="T507" s="307"/>
      <c r="U507" s="308"/>
      <c r="V507" s="309"/>
      <c r="W507" s="307"/>
      <c r="X507" s="308"/>
      <c r="Y507" s="309"/>
      <c r="Z507" s="307"/>
      <c r="AA507" s="308"/>
      <c r="AB507" s="309"/>
      <c r="AC507" s="307"/>
      <c r="AD507" s="308"/>
      <c r="AE507" s="307"/>
      <c r="AF507" s="310"/>
      <c r="AG507" s="311"/>
      <c r="AH507" s="312"/>
      <c r="AI507" s="311"/>
      <c r="AJ507" s="313"/>
      <c r="AK507" s="313"/>
      <c r="AL507" s="313"/>
      <c r="AM507" s="314"/>
      <c r="AN507" s="315"/>
      <c r="AO507" s="316"/>
      <c r="AP507" s="317"/>
      <c r="AQ507" s="318"/>
      <c r="AR507" s="319" t="s">
        <v>2037</v>
      </c>
      <c r="AS507" s="319"/>
      <c r="AT507" s="319"/>
      <c r="AU507" s="320"/>
      <c r="AV507" s="270"/>
    </row>
    <row r="508" spans="1:48" ht="13.5" customHeight="1" thickTop="1" thickBot="1" x14ac:dyDescent="0.25">
      <c r="A508" s="147">
        <v>504</v>
      </c>
      <c r="B508" s="292" t="s">
        <v>146</v>
      </c>
      <c r="C508" s="293">
        <v>43126</v>
      </c>
      <c r="D508" s="293" t="s">
        <v>5314</v>
      </c>
      <c r="E508" s="294" t="s">
        <v>5315</v>
      </c>
      <c r="F508" s="295" t="s">
        <v>66</v>
      </c>
      <c r="G508" s="296" t="s">
        <v>75</v>
      </c>
      <c r="H508" s="297" t="s">
        <v>1989</v>
      </c>
      <c r="I508" s="299">
        <v>12950000</v>
      </c>
      <c r="J508" s="299">
        <v>12950000</v>
      </c>
      <c r="K508" s="300" t="s">
        <v>1990</v>
      </c>
      <c r="L508" s="292" t="s">
        <v>5316</v>
      </c>
      <c r="M508" s="302">
        <v>43126</v>
      </c>
      <c r="N508" s="302">
        <v>43231</v>
      </c>
      <c r="O508" s="302">
        <f>U508</f>
        <v>43280</v>
      </c>
      <c r="P508" s="301">
        <f>O508-M508</f>
        <v>154</v>
      </c>
      <c r="Q508" s="303">
        <f t="shared" si="14"/>
        <v>5.1333333333333337</v>
      </c>
      <c r="R508" s="305" t="s">
        <v>5317</v>
      </c>
      <c r="S508" s="306">
        <v>48</v>
      </c>
      <c r="T508" s="307">
        <v>43229</v>
      </c>
      <c r="U508" s="308">
        <v>43280</v>
      </c>
      <c r="V508" s="309"/>
      <c r="W508" s="307"/>
      <c r="X508" s="308"/>
      <c r="Y508" s="309"/>
      <c r="Z508" s="307"/>
      <c r="AA508" s="308"/>
      <c r="AB508" s="309"/>
      <c r="AC508" s="307"/>
      <c r="AD508" s="308"/>
      <c r="AE508" s="307">
        <v>43229</v>
      </c>
      <c r="AF508" s="310">
        <v>6000000</v>
      </c>
      <c r="AG508" s="311"/>
      <c r="AH508" s="312"/>
      <c r="AI508" s="311"/>
      <c r="AJ508" s="313"/>
      <c r="AK508" s="313"/>
      <c r="AL508" s="313"/>
      <c r="AM508" s="314"/>
      <c r="AN508" s="315"/>
      <c r="AO508" s="316"/>
      <c r="AP508" s="317"/>
      <c r="AQ508" s="318"/>
      <c r="AR508" s="319"/>
      <c r="AS508" s="319"/>
      <c r="AT508" s="319"/>
      <c r="AU508" s="320"/>
      <c r="AV508" s="270"/>
    </row>
    <row r="509" spans="1:48" ht="13.5" customHeight="1" thickTop="1" thickBot="1" x14ac:dyDescent="0.25">
      <c r="A509" s="147">
        <v>505</v>
      </c>
      <c r="B509" s="292" t="s">
        <v>53</v>
      </c>
      <c r="C509" s="293">
        <v>43126</v>
      </c>
      <c r="D509" s="293" t="s">
        <v>5318</v>
      </c>
      <c r="E509" s="294" t="s">
        <v>5319</v>
      </c>
      <c r="F509" s="295" t="s">
        <v>66</v>
      </c>
      <c r="G509" s="296" t="s">
        <v>75</v>
      </c>
      <c r="H509" s="297" t="s">
        <v>1989</v>
      </c>
      <c r="I509" s="299">
        <v>40000000</v>
      </c>
      <c r="J509" s="299">
        <v>40000000</v>
      </c>
      <c r="K509" s="300" t="s">
        <v>1990</v>
      </c>
      <c r="L509" s="292" t="s">
        <v>5320</v>
      </c>
      <c r="M509" s="302">
        <v>43126</v>
      </c>
      <c r="N509" s="302">
        <v>43281</v>
      </c>
      <c r="O509" s="302">
        <v>43281</v>
      </c>
      <c r="P509" s="301">
        <f>O509-M509</f>
        <v>155</v>
      </c>
      <c r="Q509" s="303">
        <f t="shared" si="14"/>
        <v>5.166666666666667</v>
      </c>
      <c r="R509" s="305" t="s">
        <v>5321</v>
      </c>
      <c r="S509" s="306"/>
      <c r="T509" s="307"/>
      <c r="U509" s="308"/>
      <c r="V509" s="309"/>
      <c r="W509" s="307"/>
      <c r="X509" s="308"/>
      <c r="Y509" s="309"/>
      <c r="Z509" s="307"/>
      <c r="AA509" s="308"/>
      <c r="AB509" s="309"/>
      <c r="AC509" s="307"/>
      <c r="AD509" s="308"/>
      <c r="AE509" s="307"/>
      <c r="AF509" s="310"/>
      <c r="AG509" s="311"/>
      <c r="AH509" s="312"/>
      <c r="AI509" s="311"/>
      <c r="AJ509" s="313"/>
      <c r="AK509" s="313"/>
      <c r="AL509" s="313"/>
      <c r="AM509" s="314"/>
      <c r="AN509" s="315"/>
      <c r="AO509" s="316"/>
      <c r="AP509" s="317"/>
      <c r="AQ509" s="318"/>
      <c r="AR509" s="319"/>
      <c r="AS509" s="319"/>
      <c r="AT509" s="319"/>
      <c r="AU509" s="320"/>
      <c r="AV509" s="270"/>
    </row>
    <row r="510" spans="1:48" ht="13.5" customHeight="1" thickTop="1" thickBot="1" x14ac:dyDescent="0.25">
      <c r="A510" s="147">
        <v>506</v>
      </c>
      <c r="B510" s="292" t="s">
        <v>146</v>
      </c>
      <c r="C510" s="293">
        <v>43126</v>
      </c>
      <c r="D510" s="293" t="s">
        <v>5322</v>
      </c>
      <c r="E510" s="294" t="s">
        <v>5323</v>
      </c>
      <c r="F510" s="295" t="s">
        <v>66</v>
      </c>
      <c r="G510" s="296" t="s">
        <v>75</v>
      </c>
      <c r="H510" s="297" t="s">
        <v>1989</v>
      </c>
      <c r="I510" s="299">
        <v>9450000</v>
      </c>
      <c r="J510" s="299">
        <v>9450000</v>
      </c>
      <c r="K510" s="300" t="s">
        <v>1990</v>
      </c>
      <c r="L510" s="292" t="s">
        <v>5324</v>
      </c>
      <c r="M510" s="302" t="s">
        <v>4435</v>
      </c>
      <c r="N510" s="302" t="s">
        <v>4440</v>
      </c>
      <c r="O510" s="302">
        <f>U510</f>
        <v>43240</v>
      </c>
      <c r="P510" s="301">
        <v>90</v>
      </c>
      <c r="Q510" s="303">
        <f t="shared" si="14"/>
        <v>3</v>
      </c>
      <c r="R510" s="305" t="s">
        <v>5325</v>
      </c>
      <c r="S510" s="306">
        <v>20</v>
      </c>
      <c r="T510" s="307">
        <v>43217</v>
      </c>
      <c r="U510" s="308">
        <v>43240</v>
      </c>
      <c r="V510" s="309"/>
      <c r="W510" s="307"/>
      <c r="X510" s="308"/>
      <c r="Y510" s="309"/>
      <c r="Z510" s="307"/>
      <c r="AA510" s="308"/>
      <c r="AB510" s="309"/>
      <c r="AC510" s="307"/>
      <c r="AD510" s="308"/>
      <c r="AE510" s="307">
        <v>43217</v>
      </c>
      <c r="AF510" s="310">
        <v>2100000</v>
      </c>
      <c r="AG510" s="311"/>
      <c r="AH510" s="312"/>
      <c r="AI510" s="311"/>
      <c r="AJ510" s="313"/>
      <c r="AK510" s="313"/>
      <c r="AL510" s="313"/>
      <c r="AM510" s="314"/>
      <c r="AN510" s="315"/>
      <c r="AO510" s="316"/>
      <c r="AP510" s="317"/>
      <c r="AQ510" s="318"/>
      <c r="AR510" s="319"/>
      <c r="AS510" s="319"/>
      <c r="AT510" s="319"/>
      <c r="AU510" s="320"/>
      <c r="AV510" s="270"/>
    </row>
    <row r="511" spans="1:48" ht="13.5" customHeight="1" thickTop="1" thickBot="1" x14ac:dyDescent="0.25">
      <c r="A511" s="147">
        <v>507</v>
      </c>
      <c r="B511" s="292" t="s">
        <v>146</v>
      </c>
      <c r="C511" s="293">
        <v>43126</v>
      </c>
      <c r="D511" s="293" t="s">
        <v>5326</v>
      </c>
      <c r="E511" s="294" t="s">
        <v>5327</v>
      </c>
      <c r="F511" s="295" t="s">
        <v>66</v>
      </c>
      <c r="G511" s="296" t="s">
        <v>75</v>
      </c>
      <c r="H511" s="297" t="s">
        <v>1989</v>
      </c>
      <c r="I511" s="299">
        <v>7050000</v>
      </c>
      <c r="J511" s="299">
        <v>7050000</v>
      </c>
      <c r="K511" s="300" t="s">
        <v>1990</v>
      </c>
      <c r="L511" s="292" t="s">
        <v>5328</v>
      </c>
      <c r="M511" s="302">
        <v>43126</v>
      </c>
      <c r="N511" s="302">
        <v>43215</v>
      </c>
      <c r="O511" s="302">
        <v>43215</v>
      </c>
      <c r="P511" s="301">
        <f>O511-M511</f>
        <v>89</v>
      </c>
      <c r="Q511" s="303">
        <f t="shared" si="14"/>
        <v>2.9666666666666668</v>
      </c>
      <c r="R511" s="305" t="s">
        <v>5329</v>
      </c>
      <c r="S511" s="306"/>
      <c r="T511" s="307"/>
      <c r="U511" s="308"/>
      <c r="V511" s="309"/>
      <c r="W511" s="307"/>
      <c r="X511" s="308"/>
      <c r="Y511" s="309"/>
      <c r="Z511" s="307"/>
      <c r="AA511" s="308"/>
      <c r="AB511" s="309"/>
      <c r="AC511" s="307"/>
      <c r="AD511" s="308"/>
      <c r="AE511" s="307"/>
      <c r="AF511" s="310"/>
      <c r="AG511" s="311"/>
      <c r="AH511" s="312"/>
      <c r="AI511" s="311"/>
      <c r="AJ511" s="313"/>
      <c r="AK511" s="313"/>
      <c r="AL511" s="313"/>
      <c r="AM511" s="314"/>
      <c r="AN511" s="315"/>
      <c r="AO511" s="316"/>
      <c r="AP511" s="317"/>
      <c r="AQ511" s="318"/>
      <c r="AR511" s="319"/>
      <c r="AS511" s="319"/>
      <c r="AT511" s="319"/>
      <c r="AU511" s="320"/>
      <c r="AV511" s="270"/>
    </row>
    <row r="512" spans="1:48" ht="13.5" customHeight="1" thickTop="1" thickBot="1" x14ac:dyDescent="0.25">
      <c r="A512" s="147">
        <v>508</v>
      </c>
      <c r="B512" s="292" t="s">
        <v>146</v>
      </c>
      <c r="C512" s="293">
        <v>43126</v>
      </c>
      <c r="D512" s="293" t="s">
        <v>5330</v>
      </c>
      <c r="E512" s="294" t="s">
        <v>5331</v>
      </c>
      <c r="F512" s="295" t="s">
        <v>66</v>
      </c>
      <c r="G512" s="296" t="s">
        <v>75</v>
      </c>
      <c r="H512" s="297" t="s">
        <v>1989</v>
      </c>
      <c r="I512" s="299">
        <v>19621500</v>
      </c>
      <c r="J512" s="299">
        <v>19621500</v>
      </c>
      <c r="K512" s="300" t="s">
        <v>1990</v>
      </c>
      <c r="L512" s="292" t="s">
        <v>5332</v>
      </c>
      <c r="M512" s="302" t="s">
        <v>4435</v>
      </c>
      <c r="N512" s="302" t="s">
        <v>4528</v>
      </c>
      <c r="O512" s="302">
        <v>43276</v>
      </c>
      <c r="P512" s="301">
        <v>150</v>
      </c>
      <c r="Q512" s="303">
        <f t="shared" si="14"/>
        <v>5</v>
      </c>
      <c r="R512" s="305" t="s">
        <v>5333</v>
      </c>
      <c r="S512" s="306"/>
      <c r="T512" s="307"/>
      <c r="U512" s="308"/>
      <c r="V512" s="309"/>
      <c r="W512" s="307"/>
      <c r="X512" s="308"/>
      <c r="Y512" s="309"/>
      <c r="Z512" s="307"/>
      <c r="AA512" s="308"/>
      <c r="AB512" s="309"/>
      <c r="AC512" s="307"/>
      <c r="AD512" s="308"/>
      <c r="AE512" s="307"/>
      <c r="AF512" s="310"/>
      <c r="AG512" s="311"/>
      <c r="AH512" s="312"/>
      <c r="AI512" s="311"/>
      <c r="AJ512" s="313"/>
      <c r="AK512" s="313"/>
      <c r="AL512" s="313"/>
      <c r="AM512" s="314"/>
      <c r="AN512" s="315"/>
      <c r="AO512" s="316"/>
      <c r="AP512" s="317"/>
      <c r="AQ512" s="318"/>
      <c r="AR512" s="319"/>
      <c r="AS512" s="319"/>
      <c r="AT512" s="319"/>
      <c r="AU512" s="320"/>
      <c r="AV512" s="270"/>
    </row>
    <row r="513" spans="1:48" ht="13.5" customHeight="1" thickTop="1" thickBot="1" x14ac:dyDescent="0.25">
      <c r="A513" s="147">
        <v>509</v>
      </c>
      <c r="B513" s="292" t="s">
        <v>146</v>
      </c>
      <c r="C513" s="293">
        <v>43126</v>
      </c>
      <c r="D513" s="293" t="s">
        <v>5334</v>
      </c>
      <c r="E513" s="294" t="s">
        <v>5335</v>
      </c>
      <c r="F513" s="295" t="s">
        <v>66</v>
      </c>
      <c r="G513" s="296" t="s">
        <v>75</v>
      </c>
      <c r="H513" s="297" t="s">
        <v>1989</v>
      </c>
      <c r="I513" s="299">
        <v>10000000</v>
      </c>
      <c r="J513" s="299">
        <v>10000000</v>
      </c>
      <c r="K513" s="300" t="s">
        <v>1990</v>
      </c>
      <c r="L513" s="292" t="s">
        <v>5336</v>
      </c>
      <c r="M513" s="302" t="s">
        <v>4435</v>
      </c>
      <c r="N513" s="302" t="s">
        <v>4853</v>
      </c>
      <c r="O513" s="302">
        <v>43184</v>
      </c>
      <c r="P513" s="301">
        <v>60</v>
      </c>
      <c r="Q513" s="303">
        <f t="shared" si="14"/>
        <v>2</v>
      </c>
      <c r="R513" s="305" t="s">
        <v>5337</v>
      </c>
      <c r="S513" s="306"/>
      <c r="T513" s="307"/>
      <c r="U513" s="308"/>
      <c r="V513" s="309"/>
      <c r="W513" s="307"/>
      <c r="X513" s="308"/>
      <c r="Y513" s="309"/>
      <c r="Z513" s="307"/>
      <c r="AA513" s="308"/>
      <c r="AB513" s="309"/>
      <c r="AC513" s="307"/>
      <c r="AD513" s="308"/>
      <c r="AE513" s="307"/>
      <c r="AF513" s="310"/>
      <c r="AG513" s="311"/>
      <c r="AH513" s="312"/>
      <c r="AI513" s="311"/>
      <c r="AJ513" s="313"/>
      <c r="AK513" s="313"/>
      <c r="AL513" s="313"/>
      <c r="AM513" s="314"/>
      <c r="AN513" s="315"/>
      <c r="AO513" s="316"/>
      <c r="AP513" s="317"/>
      <c r="AQ513" s="318"/>
      <c r="AR513" s="319"/>
      <c r="AS513" s="319"/>
      <c r="AT513" s="319"/>
      <c r="AU513" s="320"/>
      <c r="AV513" s="270"/>
    </row>
    <row r="514" spans="1:48" ht="13.5" customHeight="1" thickTop="1" thickBot="1" x14ac:dyDescent="0.25">
      <c r="A514" s="147">
        <v>510</v>
      </c>
      <c r="B514" s="292" t="s">
        <v>597</v>
      </c>
      <c r="C514" s="293">
        <v>43126</v>
      </c>
      <c r="D514" s="293" t="s">
        <v>5338</v>
      </c>
      <c r="E514" s="294" t="s">
        <v>5112</v>
      </c>
      <c r="F514" s="295" t="s">
        <v>66</v>
      </c>
      <c r="G514" s="296" t="s">
        <v>3486</v>
      </c>
      <c r="H514" s="297" t="s">
        <v>1989</v>
      </c>
      <c r="I514" s="299">
        <v>9699000</v>
      </c>
      <c r="J514" s="299">
        <v>9699000</v>
      </c>
      <c r="K514" s="300" t="s">
        <v>1990</v>
      </c>
      <c r="L514" s="292" t="s">
        <v>5339</v>
      </c>
      <c r="M514" s="302" t="s">
        <v>4435</v>
      </c>
      <c r="N514" s="302" t="s">
        <v>4440</v>
      </c>
      <c r="O514" s="302">
        <v>43215</v>
      </c>
      <c r="P514" s="301">
        <v>90</v>
      </c>
      <c r="Q514" s="303">
        <f t="shared" si="14"/>
        <v>3</v>
      </c>
      <c r="R514" s="305" t="s">
        <v>5340</v>
      </c>
      <c r="S514" s="306"/>
      <c r="T514" s="307"/>
      <c r="U514" s="308"/>
      <c r="V514" s="309"/>
      <c r="W514" s="307"/>
      <c r="X514" s="308"/>
      <c r="Y514" s="309"/>
      <c r="Z514" s="307"/>
      <c r="AA514" s="308"/>
      <c r="AB514" s="309"/>
      <c r="AC514" s="307"/>
      <c r="AD514" s="308"/>
      <c r="AE514" s="307"/>
      <c r="AF514" s="310"/>
      <c r="AG514" s="311"/>
      <c r="AH514" s="312"/>
      <c r="AI514" s="311"/>
      <c r="AJ514" s="313"/>
      <c r="AK514" s="313"/>
      <c r="AL514" s="313"/>
      <c r="AM514" s="314"/>
      <c r="AN514" s="315"/>
      <c r="AO514" s="316"/>
      <c r="AP514" s="317"/>
      <c r="AQ514" s="318"/>
      <c r="AR514" s="319"/>
      <c r="AS514" s="319"/>
      <c r="AT514" s="319"/>
      <c r="AU514" s="320"/>
      <c r="AV514" s="270"/>
    </row>
    <row r="515" spans="1:48" ht="13.5" customHeight="1" thickTop="1" thickBot="1" x14ac:dyDescent="0.25">
      <c r="A515" s="147">
        <v>511</v>
      </c>
      <c r="B515" s="292" t="s">
        <v>146</v>
      </c>
      <c r="C515" s="293">
        <v>43126</v>
      </c>
      <c r="D515" s="293" t="s">
        <v>5341</v>
      </c>
      <c r="E515" s="294" t="s">
        <v>4968</v>
      </c>
      <c r="F515" s="295" t="s">
        <v>66</v>
      </c>
      <c r="G515" s="296" t="s">
        <v>75</v>
      </c>
      <c r="H515" s="297" t="s">
        <v>1989</v>
      </c>
      <c r="I515" s="299">
        <v>16000000</v>
      </c>
      <c r="J515" s="299">
        <v>16000000</v>
      </c>
      <c r="K515" s="300" t="s">
        <v>1990</v>
      </c>
      <c r="L515" s="292" t="s">
        <v>5342</v>
      </c>
      <c r="M515" s="302" t="s">
        <v>4435</v>
      </c>
      <c r="N515" s="302" t="s">
        <v>4493</v>
      </c>
      <c r="O515" s="302">
        <v>43245</v>
      </c>
      <c r="P515" s="301">
        <v>120</v>
      </c>
      <c r="Q515" s="303">
        <f t="shared" si="14"/>
        <v>4</v>
      </c>
      <c r="R515" s="305" t="s">
        <v>5343</v>
      </c>
      <c r="S515" s="306">
        <v>15</v>
      </c>
      <c r="T515" s="307">
        <v>43250</v>
      </c>
      <c r="U515" s="308"/>
      <c r="V515" s="309"/>
      <c r="W515" s="307"/>
      <c r="X515" s="308"/>
      <c r="Y515" s="309"/>
      <c r="Z515" s="307"/>
      <c r="AA515" s="308"/>
      <c r="AB515" s="309"/>
      <c r="AC515" s="307"/>
      <c r="AD515" s="308"/>
      <c r="AE515" s="307">
        <v>43250</v>
      </c>
      <c r="AF515" s="310">
        <v>2000000</v>
      </c>
      <c r="AG515" s="311"/>
      <c r="AH515" s="312"/>
      <c r="AI515" s="311"/>
      <c r="AJ515" s="313"/>
      <c r="AK515" s="313"/>
      <c r="AL515" s="313"/>
      <c r="AM515" s="314"/>
      <c r="AN515" s="315"/>
      <c r="AO515" s="316"/>
      <c r="AP515" s="317"/>
      <c r="AQ515" s="318"/>
      <c r="AR515" s="319"/>
      <c r="AS515" s="319"/>
      <c r="AT515" s="319"/>
      <c r="AU515" s="320"/>
      <c r="AV515" s="270"/>
    </row>
    <row r="516" spans="1:48" ht="13.5" customHeight="1" thickTop="1" thickBot="1" x14ac:dyDescent="0.25">
      <c r="A516" s="147">
        <v>512</v>
      </c>
      <c r="B516" s="292" t="s">
        <v>597</v>
      </c>
      <c r="C516" s="293">
        <v>43126</v>
      </c>
      <c r="D516" s="293" t="s">
        <v>5344</v>
      </c>
      <c r="E516" s="294" t="s">
        <v>5345</v>
      </c>
      <c r="F516" s="295" t="s">
        <v>66</v>
      </c>
      <c r="G516" s="296" t="s">
        <v>3486</v>
      </c>
      <c r="H516" s="297" t="s">
        <v>1989</v>
      </c>
      <c r="I516" s="299">
        <v>3000000</v>
      </c>
      <c r="J516" s="299">
        <v>3000000</v>
      </c>
      <c r="K516" s="300" t="s">
        <v>1990</v>
      </c>
      <c r="L516" s="292" t="s">
        <v>5346</v>
      </c>
      <c r="M516" s="302" t="s">
        <v>4435</v>
      </c>
      <c r="N516" s="302" t="s">
        <v>5255</v>
      </c>
      <c r="O516" s="302">
        <v>43156</v>
      </c>
      <c r="P516" s="301">
        <v>30</v>
      </c>
      <c r="Q516" s="303">
        <f t="shared" ref="Q516:Q533" si="15">+P516/30</f>
        <v>1</v>
      </c>
      <c r="R516" s="305" t="s">
        <v>5347</v>
      </c>
      <c r="S516" s="306"/>
      <c r="T516" s="307"/>
      <c r="U516" s="308"/>
      <c r="V516" s="309"/>
      <c r="W516" s="307"/>
      <c r="X516" s="308"/>
      <c r="Y516" s="309"/>
      <c r="Z516" s="307"/>
      <c r="AA516" s="308"/>
      <c r="AB516" s="309"/>
      <c r="AC516" s="307"/>
      <c r="AD516" s="308"/>
      <c r="AE516" s="307"/>
      <c r="AF516" s="310"/>
      <c r="AG516" s="311"/>
      <c r="AH516" s="312"/>
      <c r="AI516" s="311"/>
      <c r="AJ516" s="313"/>
      <c r="AK516" s="313"/>
      <c r="AL516" s="313"/>
      <c r="AM516" s="314"/>
      <c r="AN516" s="315"/>
      <c r="AO516" s="316"/>
      <c r="AP516" s="317"/>
      <c r="AQ516" s="318"/>
      <c r="AR516" s="319"/>
      <c r="AS516" s="319"/>
      <c r="AT516" s="319"/>
      <c r="AU516" s="320"/>
      <c r="AV516" s="270"/>
    </row>
    <row r="517" spans="1:48" ht="13.5" customHeight="1" thickTop="1" thickBot="1" x14ac:dyDescent="0.25">
      <c r="A517" s="147">
        <v>513</v>
      </c>
      <c r="B517" s="292" t="s">
        <v>597</v>
      </c>
      <c r="C517" s="293">
        <v>43126</v>
      </c>
      <c r="D517" s="293" t="s">
        <v>5348</v>
      </c>
      <c r="E517" s="294" t="s">
        <v>5349</v>
      </c>
      <c r="F517" s="295" t="s">
        <v>66</v>
      </c>
      <c r="G517" s="296" t="s">
        <v>75</v>
      </c>
      <c r="H517" s="297" t="s">
        <v>1989</v>
      </c>
      <c r="I517" s="299">
        <v>15000000</v>
      </c>
      <c r="J517" s="299">
        <v>15000000</v>
      </c>
      <c r="K517" s="300" t="s">
        <v>1990</v>
      </c>
      <c r="L517" s="292" t="s">
        <v>5350</v>
      </c>
      <c r="M517" s="302">
        <v>43132</v>
      </c>
      <c r="N517" s="302">
        <v>43216</v>
      </c>
      <c r="O517" s="302">
        <v>43216</v>
      </c>
      <c r="P517" s="301">
        <f>O517-M517</f>
        <v>84</v>
      </c>
      <c r="Q517" s="303">
        <f t="shared" si="15"/>
        <v>2.8</v>
      </c>
      <c r="R517" s="305" t="s">
        <v>5351</v>
      </c>
      <c r="S517" s="306"/>
      <c r="T517" s="307"/>
      <c r="U517" s="308"/>
      <c r="V517" s="309"/>
      <c r="W517" s="307"/>
      <c r="X517" s="308"/>
      <c r="Y517" s="309"/>
      <c r="Z517" s="307"/>
      <c r="AA517" s="308"/>
      <c r="AB517" s="309"/>
      <c r="AC517" s="307"/>
      <c r="AD517" s="308"/>
      <c r="AE517" s="307"/>
      <c r="AF517" s="310"/>
      <c r="AG517" s="311"/>
      <c r="AH517" s="312"/>
      <c r="AI517" s="311"/>
      <c r="AJ517" s="313"/>
      <c r="AK517" s="313"/>
      <c r="AL517" s="313"/>
      <c r="AM517" s="314"/>
      <c r="AN517" s="315"/>
      <c r="AO517" s="316"/>
      <c r="AP517" s="317"/>
      <c r="AQ517" s="318"/>
      <c r="AR517" s="319"/>
      <c r="AS517" s="319"/>
      <c r="AT517" s="319"/>
      <c r="AU517" s="320"/>
      <c r="AV517" s="270"/>
    </row>
    <row r="518" spans="1:48" ht="13.5" customHeight="1" thickTop="1" thickBot="1" x14ac:dyDescent="0.25">
      <c r="A518" s="147">
        <v>514</v>
      </c>
      <c r="B518" s="292" t="s">
        <v>3451</v>
      </c>
      <c r="C518" s="293">
        <v>43126</v>
      </c>
      <c r="D518" s="293" t="s">
        <v>5352</v>
      </c>
      <c r="E518" s="294" t="s">
        <v>5353</v>
      </c>
      <c r="F518" s="295" t="s">
        <v>66</v>
      </c>
      <c r="G518" s="296" t="s">
        <v>3486</v>
      </c>
      <c r="H518" s="297" t="s">
        <v>1989</v>
      </c>
      <c r="I518" s="299">
        <v>4800000</v>
      </c>
      <c r="J518" s="299">
        <v>4800000</v>
      </c>
      <c r="K518" s="300" t="s">
        <v>1990</v>
      </c>
      <c r="L518" s="292" t="s">
        <v>448</v>
      </c>
      <c r="M518" s="302" t="s">
        <v>4435</v>
      </c>
      <c r="N518" s="302" t="s">
        <v>4853</v>
      </c>
      <c r="O518" s="302">
        <v>43184</v>
      </c>
      <c r="P518" s="301">
        <v>60</v>
      </c>
      <c r="Q518" s="303">
        <f t="shared" si="15"/>
        <v>2</v>
      </c>
      <c r="R518" s="305" t="s">
        <v>5354</v>
      </c>
      <c r="S518" s="306"/>
      <c r="T518" s="307"/>
      <c r="U518" s="308"/>
      <c r="V518" s="309"/>
      <c r="W518" s="307"/>
      <c r="X518" s="308"/>
      <c r="Y518" s="309"/>
      <c r="Z518" s="307"/>
      <c r="AA518" s="308"/>
      <c r="AB518" s="309"/>
      <c r="AC518" s="307"/>
      <c r="AD518" s="308"/>
      <c r="AE518" s="307"/>
      <c r="AF518" s="310"/>
      <c r="AG518" s="311"/>
      <c r="AH518" s="312"/>
      <c r="AI518" s="311"/>
      <c r="AJ518" s="313"/>
      <c r="AK518" s="313"/>
      <c r="AL518" s="313"/>
      <c r="AM518" s="314"/>
      <c r="AN518" s="315"/>
      <c r="AO518" s="316"/>
      <c r="AP518" s="317"/>
      <c r="AQ518" s="318"/>
      <c r="AR518" s="319"/>
      <c r="AS518" s="319"/>
      <c r="AT518" s="319"/>
      <c r="AU518" s="320"/>
      <c r="AV518" s="270"/>
    </row>
    <row r="519" spans="1:48" ht="13.5" customHeight="1" thickTop="1" thickBot="1" x14ac:dyDescent="0.25">
      <c r="A519" s="147">
        <v>515</v>
      </c>
      <c r="B519" s="292" t="s">
        <v>597</v>
      </c>
      <c r="C519" s="293">
        <v>43126</v>
      </c>
      <c r="D519" s="293" t="s">
        <v>5355</v>
      </c>
      <c r="E519" s="294" t="s">
        <v>5356</v>
      </c>
      <c r="F519" s="295" t="s">
        <v>66</v>
      </c>
      <c r="G519" s="296" t="s">
        <v>3486</v>
      </c>
      <c r="H519" s="297" t="s">
        <v>1989</v>
      </c>
      <c r="I519" s="299">
        <v>8000000</v>
      </c>
      <c r="J519" s="299">
        <v>8000000</v>
      </c>
      <c r="K519" s="300" t="s">
        <v>1990</v>
      </c>
      <c r="L519" s="292" t="s">
        <v>5357</v>
      </c>
      <c r="M519" s="302" t="s">
        <v>4435</v>
      </c>
      <c r="N519" s="302" t="s">
        <v>4493</v>
      </c>
      <c r="O519" s="302">
        <v>43245</v>
      </c>
      <c r="P519" s="301">
        <v>120</v>
      </c>
      <c r="Q519" s="303">
        <f t="shared" si="15"/>
        <v>4</v>
      </c>
      <c r="R519" s="305" t="s">
        <v>5358</v>
      </c>
      <c r="S519" s="306"/>
      <c r="T519" s="307"/>
      <c r="U519" s="308"/>
      <c r="V519" s="309"/>
      <c r="W519" s="307"/>
      <c r="X519" s="308"/>
      <c r="Y519" s="309"/>
      <c r="Z519" s="307"/>
      <c r="AA519" s="308"/>
      <c r="AB519" s="309"/>
      <c r="AC519" s="307"/>
      <c r="AD519" s="308"/>
      <c r="AE519" s="307"/>
      <c r="AF519" s="310"/>
      <c r="AG519" s="311"/>
      <c r="AH519" s="312"/>
      <c r="AI519" s="311"/>
      <c r="AJ519" s="313"/>
      <c r="AK519" s="313"/>
      <c r="AL519" s="313"/>
      <c r="AM519" s="314"/>
      <c r="AN519" s="315"/>
      <c r="AO519" s="316"/>
      <c r="AP519" s="317"/>
      <c r="AQ519" s="318"/>
      <c r="AR519" s="319"/>
      <c r="AS519" s="319"/>
      <c r="AT519" s="319"/>
      <c r="AU519" s="320"/>
      <c r="AV519" s="270"/>
    </row>
    <row r="520" spans="1:48" ht="13.5" customHeight="1" thickTop="1" thickBot="1" x14ac:dyDescent="0.25">
      <c r="A520" s="147">
        <v>516</v>
      </c>
      <c r="B520" s="292" t="s">
        <v>597</v>
      </c>
      <c r="C520" s="293">
        <v>43126</v>
      </c>
      <c r="D520" s="293" t="s">
        <v>5359</v>
      </c>
      <c r="E520" s="294" t="s">
        <v>4757</v>
      </c>
      <c r="F520" s="295" t="s">
        <v>66</v>
      </c>
      <c r="G520" s="296" t="s">
        <v>3486</v>
      </c>
      <c r="H520" s="297" t="s">
        <v>1989</v>
      </c>
      <c r="I520" s="299">
        <v>8000000</v>
      </c>
      <c r="J520" s="299">
        <v>8000000</v>
      </c>
      <c r="K520" s="300" t="s">
        <v>1990</v>
      </c>
      <c r="L520" s="292" t="s">
        <v>5360</v>
      </c>
      <c r="M520" s="302" t="s">
        <v>4435</v>
      </c>
      <c r="N520" s="302" t="s">
        <v>4493</v>
      </c>
      <c r="O520" s="302">
        <v>43245</v>
      </c>
      <c r="P520" s="301">
        <v>120</v>
      </c>
      <c r="Q520" s="303">
        <f t="shared" si="15"/>
        <v>4</v>
      </c>
      <c r="R520" s="305" t="s">
        <v>5361</v>
      </c>
      <c r="S520" s="306"/>
      <c r="T520" s="307"/>
      <c r="U520" s="308"/>
      <c r="V520" s="309"/>
      <c r="W520" s="307"/>
      <c r="X520" s="308"/>
      <c r="Y520" s="309"/>
      <c r="Z520" s="307"/>
      <c r="AA520" s="308"/>
      <c r="AB520" s="309"/>
      <c r="AC520" s="307"/>
      <c r="AD520" s="308"/>
      <c r="AE520" s="307"/>
      <c r="AF520" s="310"/>
      <c r="AG520" s="311"/>
      <c r="AH520" s="312"/>
      <c r="AI520" s="311"/>
      <c r="AJ520" s="313"/>
      <c r="AK520" s="313"/>
      <c r="AL520" s="313"/>
      <c r="AM520" s="314"/>
      <c r="AN520" s="315"/>
      <c r="AO520" s="316"/>
      <c r="AP520" s="317"/>
      <c r="AQ520" s="318"/>
      <c r="AR520" s="319"/>
      <c r="AS520" s="319"/>
      <c r="AT520" s="319"/>
      <c r="AU520" s="320"/>
      <c r="AV520" s="270"/>
    </row>
    <row r="521" spans="1:48" ht="13.5" customHeight="1" thickTop="1" thickBot="1" x14ac:dyDescent="0.25">
      <c r="A521" s="147">
        <v>517</v>
      </c>
      <c r="B521" s="292" t="s">
        <v>3451</v>
      </c>
      <c r="C521" s="293">
        <v>43126</v>
      </c>
      <c r="D521" s="293" t="s">
        <v>5362</v>
      </c>
      <c r="E521" s="294" t="s">
        <v>5363</v>
      </c>
      <c r="F521" s="295" t="s">
        <v>66</v>
      </c>
      <c r="G521" s="296" t="s">
        <v>3486</v>
      </c>
      <c r="H521" s="297" t="s">
        <v>1989</v>
      </c>
      <c r="I521" s="299">
        <v>1170000</v>
      </c>
      <c r="J521" s="299">
        <v>1170000</v>
      </c>
      <c r="K521" s="300" t="s">
        <v>1990</v>
      </c>
      <c r="L521" s="292" t="s">
        <v>5364</v>
      </c>
      <c r="M521" s="302" t="s">
        <v>4435</v>
      </c>
      <c r="N521" s="302" t="s">
        <v>5255</v>
      </c>
      <c r="O521" s="302">
        <v>43156</v>
      </c>
      <c r="P521" s="301">
        <v>30</v>
      </c>
      <c r="Q521" s="303">
        <f t="shared" si="15"/>
        <v>1</v>
      </c>
      <c r="R521" s="305" t="s">
        <v>5365</v>
      </c>
      <c r="S521" s="306"/>
      <c r="T521" s="307"/>
      <c r="U521" s="308"/>
      <c r="V521" s="309"/>
      <c r="W521" s="307"/>
      <c r="X521" s="308"/>
      <c r="Y521" s="309"/>
      <c r="Z521" s="307"/>
      <c r="AA521" s="308"/>
      <c r="AB521" s="309"/>
      <c r="AC521" s="307"/>
      <c r="AD521" s="308"/>
      <c r="AE521" s="307"/>
      <c r="AF521" s="310"/>
      <c r="AG521" s="311"/>
      <c r="AH521" s="312"/>
      <c r="AI521" s="311"/>
      <c r="AJ521" s="313"/>
      <c r="AK521" s="313"/>
      <c r="AL521" s="313"/>
      <c r="AM521" s="314"/>
      <c r="AN521" s="315"/>
      <c r="AO521" s="316"/>
      <c r="AP521" s="317"/>
      <c r="AQ521" s="318"/>
      <c r="AR521" s="319"/>
      <c r="AS521" s="319"/>
      <c r="AT521" s="319"/>
      <c r="AU521" s="320"/>
      <c r="AV521" s="270"/>
    </row>
    <row r="522" spans="1:48" ht="13.5" customHeight="1" thickTop="1" thickBot="1" x14ac:dyDescent="0.25">
      <c r="A522" s="147">
        <v>518</v>
      </c>
      <c r="B522" s="292" t="s">
        <v>146</v>
      </c>
      <c r="C522" s="293">
        <v>43126</v>
      </c>
      <c r="D522" s="293" t="s">
        <v>5366</v>
      </c>
      <c r="E522" s="294" t="s">
        <v>5367</v>
      </c>
      <c r="F522" s="295" t="s">
        <v>66</v>
      </c>
      <c r="G522" s="296" t="s">
        <v>75</v>
      </c>
      <c r="H522" s="297" t="s">
        <v>1989</v>
      </c>
      <c r="I522" s="299">
        <v>12000000</v>
      </c>
      <c r="J522" s="299">
        <v>12000000</v>
      </c>
      <c r="K522" s="300" t="s">
        <v>1990</v>
      </c>
      <c r="L522" s="292" t="s">
        <v>5368</v>
      </c>
      <c r="M522" s="302" t="s">
        <v>4435</v>
      </c>
      <c r="N522" s="302" t="s">
        <v>4440</v>
      </c>
      <c r="O522" s="302">
        <v>43215</v>
      </c>
      <c r="P522" s="301">
        <v>90</v>
      </c>
      <c r="Q522" s="303">
        <f t="shared" si="15"/>
        <v>3</v>
      </c>
      <c r="R522" s="305" t="s">
        <v>5369</v>
      </c>
      <c r="S522" s="306"/>
      <c r="T522" s="307"/>
      <c r="U522" s="308"/>
      <c r="V522" s="309"/>
      <c r="W522" s="307"/>
      <c r="X522" s="308"/>
      <c r="Y522" s="309"/>
      <c r="Z522" s="307"/>
      <c r="AA522" s="308"/>
      <c r="AB522" s="309"/>
      <c r="AC522" s="307"/>
      <c r="AD522" s="308"/>
      <c r="AE522" s="307"/>
      <c r="AF522" s="310"/>
      <c r="AG522" s="311"/>
      <c r="AH522" s="312"/>
      <c r="AI522" s="311"/>
      <c r="AJ522" s="313"/>
      <c r="AK522" s="313"/>
      <c r="AL522" s="313"/>
      <c r="AM522" s="314"/>
      <c r="AN522" s="315"/>
      <c r="AO522" s="316"/>
      <c r="AP522" s="317"/>
      <c r="AQ522" s="318"/>
      <c r="AR522" s="319"/>
      <c r="AS522" s="319"/>
      <c r="AT522" s="319"/>
      <c r="AU522" s="320"/>
      <c r="AV522" s="270"/>
    </row>
    <row r="523" spans="1:48" ht="13.5" customHeight="1" thickTop="1" thickBot="1" x14ac:dyDescent="0.25">
      <c r="A523" s="147">
        <v>519</v>
      </c>
      <c r="B523" s="292" t="s">
        <v>146</v>
      </c>
      <c r="C523" s="293">
        <v>43126</v>
      </c>
      <c r="D523" s="293" t="s">
        <v>5370</v>
      </c>
      <c r="E523" s="294" t="s">
        <v>5371</v>
      </c>
      <c r="F523" s="295" t="s">
        <v>66</v>
      </c>
      <c r="G523" s="296" t="s">
        <v>75</v>
      </c>
      <c r="H523" s="297" t="s">
        <v>1989</v>
      </c>
      <c r="I523" s="299">
        <v>15000000</v>
      </c>
      <c r="J523" s="299">
        <v>15000000</v>
      </c>
      <c r="K523" s="300" t="s">
        <v>1990</v>
      </c>
      <c r="L523" s="292" t="s">
        <v>5372</v>
      </c>
      <c r="M523" s="302">
        <v>43126</v>
      </c>
      <c r="N523" s="302">
        <v>43277</v>
      </c>
      <c r="O523" s="302">
        <v>43277</v>
      </c>
      <c r="P523" s="301">
        <f>O523-M523</f>
        <v>151</v>
      </c>
      <c r="Q523" s="303">
        <f t="shared" si="15"/>
        <v>5.0333333333333332</v>
      </c>
      <c r="R523" s="305" t="s">
        <v>5373</v>
      </c>
      <c r="S523" s="306"/>
      <c r="T523" s="307"/>
      <c r="U523" s="308"/>
      <c r="V523" s="309"/>
      <c r="W523" s="307"/>
      <c r="X523" s="308"/>
      <c r="Y523" s="309"/>
      <c r="Z523" s="307"/>
      <c r="AA523" s="308"/>
      <c r="AB523" s="309"/>
      <c r="AC523" s="307"/>
      <c r="AD523" s="308"/>
      <c r="AE523" s="307"/>
      <c r="AF523" s="310"/>
      <c r="AG523" s="311"/>
      <c r="AH523" s="312"/>
      <c r="AI523" s="311"/>
      <c r="AJ523" s="313"/>
      <c r="AK523" s="313"/>
      <c r="AL523" s="313"/>
      <c r="AM523" s="314"/>
      <c r="AN523" s="315"/>
      <c r="AO523" s="316"/>
      <c r="AP523" s="317"/>
      <c r="AQ523" s="318"/>
      <c r="AR523" s="319"/>
      <c r="AS523" s="319"/>
      <c r="AT523" s="319"/>
      <c r="AU523" s="320"/>
      <c r="AV523" s="270"/>
    </row>
    <row r="524" spans="1:48" ht="13.5" customHeight="1" thickTop="1" thickBot="1" x14ac:dyDescent="0.25">
      <c r="A524" s="147">
        <v>520</v>
      </c>
      <c r="B524" s="292" t="s">
        <v>146</v>
      </c>
      <c r="C524" s="293">
        <v>43126</v>
      </c>
      <c r="D524" s="293" t="s">
        <v>5374</v>
      </c>
      <c r="E524" s="294" t="s">
        <v>5375</v>
      </c>
      <c r="F524" s="295" t="s">
        <v>66</v>
      </c>
      <c r="G524" s="296" t="s">
        <v>75</v>
      </c>
      <c r="H524" s="297" t="s">
        <v>1989</v>
      </c>
      <c r="I524" s="299">
        <v>7600000</v>
      </c>
      <c r="J524" s="299">
        <v>7600000</v>
      </c>
      <c r="K524" s="300" t="s">
        <v>1990</v>
      </c>
      <c r="L524" s="292" t="s">
        <v>5376</v>
      </c>
      <c r="M524" s="302">
        <v>43126</v>
      </c>
      <c r="N524" s="302">
        <v>43185</v>
      </c>
      <c r="O524" s="302">
        <v>43185</v>
      </c>
      <c r="P524" s="301">
        <f>O524-M524</f>
        <v>59</v>
      </c>
      <c r="Q524" s="303">
        <f t="shared" si="15"/>
        <v>1.9666666666666666</v>
      </c>
      <c r="R524" s="305" t="s">
        <v>5377</v>
      </c>
      <c r="S524" s="306"/>
      <c r="T524" s="307"/>
      <c r="U524" s="308"/>
      <c r="V524" s="309"/>
      <c r="W524" s="307"/>
      <c r="X524" s="308"/>
      <c r="Y524" s="309"/>
      <c r="Z524" s="307"/>
      <c r="AA524" s="308"/>
      <c r="AB524" s="309"/>
      <c r="AC524" s="307"/>
      <c r="AD524" s="308"/>
      <c r="AE524" s="307"/>
      <c r="AF524" s="310"/>
      <c r="AG524" s="311"/>
      <c r="AH524" s="312"/>
      <c r="AI524" s="311"/>
      <c r="AJ524" s="313"/>
      <c r="AK524" s="313"/>
      <c r="AL524" s="313"/>
      <c r="AM524" s="314"/>
      <c r="AN524" s="315"/>
      <c r="AO524" s="316"/>
      <c r="AP524" s="317"/>
      <c r="AQ524" s="318"/>
      <c r="AR524" s="319"/>
      <c r="AS524" s="319"/>
      <c r="AT524" s="319"/>
      <c r="AU524" s="320"/>
      <c r="AV524" s="270"/>
    </row>
    <row r="525" spans="1:48" ht="13.5" customHeight="1" thickTop="1" thickBot="1" x14ac:dyDescent="0.25">
      <c r="A525" s="147">
        <v>521</v>
      </c>
      <c r="B525" s="292" t="s">
        <v>146</v>
      </c>
      <c r="C525" s="293">
        <v>43126</v>
      </c>
      <c r="D525" s="293" t="s">
        <v>5378</v>
      </c>
      <c r="E525" s="294" t="s">
        <v>5170</v>
      </c>
      <c r="F525" s="295" t="s">
        <v>66</v>
      </c>
      <c r="G525" s="296" t="s">
        <v>75</v>
      </c>
      <c r="H525" s="297" t="s">
        <v>1989</v>
      </c>
      <c r="I525" s="299">
        <v>9000000</v>
      </c>
      <c r="J525" s="299">
        <v>9000000</v>
      </c>
      <c r="K525" s="300" t="s">
        <v>1990</v>
      </c>
      <c r="L525" s="292" t="s">
        <v>5379</v>
      </c>
      <c r="M525" s="302">
        <v>43126</v>
      </c>
      <c r="N525" s="302">
        <v>43277</v>
      </c>
      <c r="O525" s="302">
        <v>43277</v>
      </c>
      <c r="P525" s="301">
        <f>O525-M525</f>
        <v>151</v>
      </c>
      <c r="Q525" s="303">
        <f t="shared" si="15"/>
        <v>5.0333333333333332</v>
      </c>
      <c r="R525" s="305" t="s">
        <v>5380</v>
      </c>
      <c r="S525" s="306"/>
      <c r="T525" s="307"/>
      <c r="U525" s="308"/>
      <c r="V525" s="309"/>
      <c r="W525" s="307"/>
      <c r="X525" s="308"/>
      <c r="Y525" s="309"/>
      <c r="Z525" s="307"/>
      <c r="AA525" s="308"/>
      <c r="AB525" s="309"/>
      <c r="AC525" s="307"/>
      <c r="AD525" s="308"/>
      <c r="AE525" s="307"/>
      <c r="AF525" s="310"/>
      <c r="AG525" s="311"/>
      <c r="AH525" s="312"/>
      <c r="AI525" s="311"/>
      <c r="AJ525" s="313"/>
      <c r="AK525" s="313"/>
      <c r="AL525" s="313"/>
      <c r="AM525" s="314"/>
      <c r="AN525" s="315"/>
      <c r="AO525" s="316"/>
      <c r="AP525" s="317"/>
      <c r="AQ525" s="318"/>
      <c r="AR525" s="319"/>
      <c r="AS525" s="319"/>
      <c r="AT525" s="319"/>
      <c r="AU525" s="320"/>
      <c r="AV525" s="270"/>
    </row>
    <row r="526" spans="1:48" ht="13.5" customHeight="1" thickTop="1" thickBot="1" x14ac:dyDescent="0.25">
      <c r="A526" s="147">
        <v>522</v>
      </c>
      <c r="B526" s="292" t="s">
        <v>597</v>
      </c>
      <c r="C526" s="293">
        <v>43126</v>
      </c>
      <c r="D526" s="293" t="s">
        <v>5381</v>
      </c>
      <c r="E526" s="294" t="s">
        <v>4817</v>
      </c>
      <c r="F526" s="295" t="s">
        <v>66</v>
      </c>
      <c r="G526" s="296" t="s">
        <v>3486</v>
      </c>
      <c r="H526" s="297" t="s">
        <v>1989</v>
      </c>
      <c r="I526" s="299">
        <v>4000000</v>
      </c>
      <c r="J526" s="299">
        <v>4000000</v>
      </c>
      <c r="K526" s="300" t="s">
        <v>1990</v>
      </c>
      <c r="L526" s="292" t="s">
        <v>5382</v>
      </c>
      <c r="M526" s="302">
        <v>43126</v>
      </c>
      <c r="N526" s="302">
        <v>43185</v>
      </c>
      <c r="O526" s="302">
        <v>43185</v>
      </c>
      <c r="P526" s="301">
        <f>O526-M526</f>
        <v>59</v>
      </c>
      <c r="Q526" s="303">
        <f t="shared" si="15"/>
        <v>1.9666666666666666</v>
      </c>
      <c r="R526" s="305" t="s">
        <v>5383</v>
      </c>
      <c r="S526" s="306"/>
      <c r="T526" s="307"/>
      <c r="U526" s="308"/>
      <c r="V526" s="309"/>
      <c r="W526" s="307"/>
      <c r="X526" s="308"/>
      <c r="Y526" s="309"/>
      <c r="Z526" s="307"/>
      <c r="AA526" s="308"/>
      <c r="AB526" s="309"/>
      <c r="AC526" s="307"/>
      <c r="AD526" s="308"/>
      <c r="AE526" s="307"/>
      <c r="AF526" s="310"/>
      <c r="AG526" s="311"/>
      <c r="AH526" s="312"/>
      <c r="AI526" s="311"/>
      <c r="AJ526" s="313"/>
      <c r="AK526" s="313"/>
      <c r="AL526" s="313"/>
      <c r="AM526" s="314"/>
      <c r="AN526" s="315"/>
      <c r="AO526" s="316"/>
      <c r="AP526" s="317"/>
      <c r="AQ526" s="318"/>
      <c r="AR526" s="319"/>
      <c r="AS526" s="319"/>
      <c r="AT526" s="319"/>
      <c r="AU526" s="320"/>
      <c r="AV526" s="270"/>
    </row>
    <row r="527" spans="1:48" ht="13.5" customHeight="1" thickTop="1" thickBot="1" x14ac:dyDescent="0.25">
      <c r="A527" s="147">
        <v>523</v>
      </c>
      <c r="B527" s="292" t="s">
        <v>3451</v>
      </c>
      <c r="C527" s="293">
        <v>43126</v>
      </c>
      <c r="D527" s="293" t="s">
        <v>5384</v>
      </c>
      <c r="E527" s="294" t="s">
        <v>4787</v>
      </c>
      <c r="F527" s="295" t="s">
        <v>66</v>
      </c>
      <c r="G527" s="296" t="s">
        <v>75</v>
      </c>
      <c r="H527" s="297" t="s">
        <v>1989</v>
      </c>
      <c r="I527" s="299">
        <v>11300000</v>
      </c>
      <c r="J527" s="299">
        <v>11300000</v>
      </c>
      <c r="K527" s="300" t="s">
        <v>1990</v>
      </c>
      <c r="L527" s="292" t="s">
        <v>5385</v>
      </c>
      <c r="M527" s="302">
        <v>43126</v>
      </c>
      <c r="N527" s="302">
        <v>43184</v>
      </c>
      <c r="O527" s="302">
        <f>U527</f>
        <v>43210</v>
      </c>
      <c r="P527" s="301">
        <f>O527-M527</f>
        <v>84</v>
      </c>
      <c r="Q527" s="303">
        <v>3</v>
      </c>
      <c r="R527" s="305" t="s">
        <v>5386</v>
      </c>
      <c r="S527" s="306">
        <v>11</v>
      </c>
      <c r="T527" s="307">
        <v>43199</v>
      </c>
      <c r="U527" s="308">
        <v>43210</v>
      </c>
      <c r="V527" s="309"/>
      <c r="W527" s="307"/>
      <c r="X527" s="308"/>
      <c r="Y527" s="309"/>
      <c r="Z527" s="307"/>
      <c r="AA527" s="308"/>
      <c r="AB527" s="309"/>
      <c r="AC527" s="307"/>
      <c r="AD527" s="308"/>
      <c r="AE527" s="307">
        <v>43199</v>
      </c>
      <c r="AF527" s="310">
        <v>1723326</v>
      </c>
      <c r="AG527" s="311"/>
      <c r="AH527" s="312"/>
      <c r="AI527" s="311"/>
      <c r="AJ527" s="313"/>
      <c r="AK527" s="313"/>
      <c r="AL527" s="313"/>
      <c r="AM527" s="314"/>
      <c r="AN527" s="315"/>
      <c r="AO527" s="316"/>
      <c r="AP527" s="317"/>
      <c r="AQ527" s="318"/>
      <c r="AR527" s="319"/>
      <c r="AS527" s="319"/>
      <c r="AT527" s="319"/>
      <c r="AU527" s="320"/>
      <c r="AV527" s="270"/>
    </row>
    <row r="528" spans="1:48" ht="13.5" customHeight="1" thickTop="1" thickBot="1" x14ac:dyDescent="0.25">
      <c r="A528" s="147">
        <v>524</v>
      </c>
      <c r="B528" s="292" t="s">
        <v>146</v>
      </c>
      <c r="C528" s="293">
        <v>43126</v>
      </c>
      <c r="D528" s="293" t="s">
        <v>5387</v>
      </c>
      <c r="E528" s="294" t="s">
        <v>5388</v>
      </c>
      <c r="F528" s="295" t="s">
        <v>66</v>
      </c>
      <c r="G528" s="296" t="s">
        <v>75</v>
      </c>
      <c r="H528" s="297" t="s">
        <v>1989</v>
      </c>
      <c r="I528" s="299">
        <v>9900000</v>
      </c>
      <c r="J528" s="299">
        <v>9900000</v>
      </c>
      <c r="K528" s="300" t="s">
        <v>1990</v>
      </c>
      <c r="L528" s="292" t="s">
        <v>1796</v>
      </c>
      <c r="M528" s="302">
        <v>43126</v>
      </c>
      <c r="N528" s="302" t="s">
        <v>4440</v>
      </c>
      <c r="O528" s="302">
        <v>43215</v>
      </c>
      <c r="P528" s="301">
        <v>90</v>
      </c>
      <c r="Q528" s="303">
        <f t="shared" si="15"/>
        <v>3</v>
      </c>
      <c r="R528" s="305" t="s">
        <v>5389</v>
      </c>
      <c r="S528" s="306"/>
      <c r="T528" s="307"/>
      <c r="U528" s="308">
        <v>43246</v>
      </c>
      <c r="V528" s="309"/>
      <c r="W528" s="307"/>
      <c r="X528" s="308"/>
      <c r="Y528" s="309"/>
      <c r="Z528" s="307"/>
      <c r="AA528" s="308"/>
      <c r="AB528" s="309"/>
      <c r="AC528" s="307"/>
      <c r="AD528" s="308"/>
      <c r="AE528" s="307"/>
      <c r="AF528" s="310"/>
      <c r="AG528" s="311"/>
      <c r="AH528" s="312"/>
      <c r="AI528" s="311"/>
      <c r="AJ528" s="313"/>
      <c r="AK528" s="313"/>
      <c r="AL528" s="313"/>
      <c r="AM528" s="314"/>
      <c r="AN528" s="315"/>
      <c r="AO528" s="316"/>
      <c r="AP528" s="317"/>
      <c r="AQ528" s="318"/>
      <c r="AR528" s="319"/>
      <c r="AS528" s="319"/>
      <c r="AT528" s="319"/>
      <c r="AU528" s="320"/>
      <c r="AV528" s="270"/>
    </row>
    <row r="529" spans="1:48" ht="13.5" customHeight="1" thickTop="1" thickBot="1" x14ac:dyDescent="0.25">
      <c r="A529" s="147">
        <v>525</v>
      </c>
      <c r="B529" s="292" t="s">
        <v>597</v>
      </c>
      <c r="C529" s="293">
        <v>43126</v>
      </c>
      <c r="D529" s="293" t="s">
        <v>5390</v>
      </c>
      <c r="E529" s="294" t="s">
        <v>5391</v>
      </c>
      <c r="F529" s="295" t="s">
        <v>66</v>
      </c>
      <c r="G529" s="296" t="s">
        <v>75</v>
      </c>
      <c r="H529" s="297" t="s">
        <v>1989</v>
      </c>
      <c r="I529" s="299">
        <v>39000000</v>
      </c>
      <c r="J529" s="299">
        <v>39000000</v>
      </c>
      <c r="K529" s="300" t="s">
        <v>1990</v>
      </c>
      <c r="L529" s="292" t="s">
        <v>5392</v>
      </c>
      <c r="M529" s="302">
        <v>43126</v>
      </c>
      <c r="N529" s="302" t="s">
        <v>4545</v>
      </c>
      <c r="O529" s="302">
        <v>43306</v>
      </c>
      <c r="P529" s="301">
        <v>220</v>
      </c>
      <c r="Q529" s="303">
        <f t="shared" si="15"/>
        <v>7.333333333333333</v>
      </c>
      <c r="R529" s="305" t="s">
        <v>5393</v>
      </c>
      <c r="S529" s="306"/>
      <c r="T529" s="307"/>
      <c r="U529" s="308"/>
      <c r="V529" s="309"/>
      <c r="W529" s="307"/>
      <c r="X529" s="308"/>
      <c r="Y529" s="309"/>
      <c r="Z529" s="307"/>
      <c r="AA529" s="308"/>
      <c r="AB529" s="309"/>
      <c r="AC529" s="307"/>
      <c r="AD529" s="308"/>
      <c r="AE529" s="307"/>
      <c r="AF529" s="310"/>
      <c r="AG529" s="311"/>
      <c r="AH529" s="312"/>
      <c r="AI529" s="311"/>
      <c r="AJ529" s="313"/>
      <c r="AK529" s="313"/>
      <c r="AL529" s="313"/>
      <c r="AM529" s="314"/>
      <c r="AN529" s="315"/>
      <c r="AO529" s="316"/>
      <c r="AP529" s="317"/>
      <c r="AQ529" s="318"/>
      <c r="AR529" s="319"/>
      <c r="AS529" s="319"/>
      <c r="AT529" s="319"/>
      <c r="AU529" s="320"/>
      <c r="AV529" s="270"/>
    </row>
    <row r="530" spans="1:48" ht="13.5" customHeight="1" thickTop="1" thickBot="1" x14ac:dyDescent="0.25">
      <c r="A530" s="147">
        <v>526</v>
      </c>
      <c r="B530" s="292" t="s">
        <v>146</v>
      </c>
      <c r="C530" s="293">
        <v>43126</v>
      </c>
      <c r="D530" s="293" t="s">
        <v>5394</v>
      </c>
      <c r="E530" s="294" t="s">
        <v>5395</v>
      </c>
      <c r="F530" s="295" t="s">
        <v>66</v>
      </c>
      <c r="G530" s="296" t="s">
        <v>75</v>
      </c>
      <c r="H530" s="297" t="s">
        <v>1989</v>
      </c>
      <c r="I530" s="299">
        <v>10500000</v>
      </c>
      <c r="J530" s="299">
        <v>10500000</v>
      </c>
      <c r="K530" s="300" t="s">
        <v>1990</v>
      </c>
      <c r="L530" s="292" t="s">
        <v>5396</v>
      </c>
      <c r="M530" s="302">
        <v>43126</v>
      </c>
      <c r="N530" s="302" t="s">
        <v>4440</v>
      </c>
      <c r="O530" s="302">
        <v>43215</v>
      </c>
      <c r="P530" s="301">
        <v>90</v>
      </c>
      <c r="Q530" s="303">
        <f t="shared" si="15"/>
        <v>3</v>
      </c>
      <c r="R530" s="305" t="s">
        <v>5397</v>
      </c>
      <c r="S530" s="306"/>
      <c r="T530" s="307"/>
      <c r="U530" s="308"/>
      <c r="V530" s="309"/>
      <c r="W530" s="307"/>
      <c r="X530" s="308"/>
      <c r="Y530" s="309"/>
      <c r="Z530" s="307"/>
      <c r="AA530" s="308"/>
      <c r="AB530" s="309"/>
      <c r="AC530" s="307"/>
      <c r="AD530" s="308"/>
      <c r="AE530" s="307"/>
      <c r="AF530" s="310"/>
      <c r="AG530" s="311"/>
      <c r="AH530" s="312"/>
      <c r="AI530" s="311"/>
      <c r="AJ530" s="313"/>
      <c r="AK530" s="313"/>
      <c r="AL530" s="313"/>
      <c r="AM530" s="314"/>
      <c r="AN530" s="315"/>
      <c r="AO530" s="316"/>
      <c r="AP530" s="317"/>
      <c r="AQ530" s="318"/>
      <c r="AR530" s="319"/>
      <c r="AS530" s="319"/>
      <c r="AT530" s="319"/>
      <c r="AU530" s="320"/>
      <c r="AV530" s="270"/>
    </row>
    <row r="531" spans="1:48" ht="13.5" customHeight="1" thickTop="1" thickBot="1" x14ac:dyDescent="0.25">
      <c r="A531" s="147">
        <v>527</v>
      </c>
      <c r="B531" s="292" t="s">
        <v>3451</v>
      </c>
      <c r="C531" s="293">
        <v>43126</v>
      </c>
      <c r="D531" s="293" t="s">
        <v>5398</v>
      </c>
      <c r="E531" s="294" t="s">
        <v>5399</v>
      </c>
      <c r="F531" s="295" t="s">
        <v>66</v>
      </c>
      <c r="G531" s="296" t="s">
        <v>3486</v>
      </c>
      <c r="H531" s="297" t="s">
        <v>1989</v>
      </c>
      <c r="I531" s="299">
        <v>12000000</v>
      </c>
      <c r="J531" s="299">
        <v>12000000</v>
      </c>
      <c r="K531" s="300" t="s">
        <v>1990</v>
      </c>
      <c r="L531" s="292" t="s">
        <v>5400</v>
      </c>
      <c r="M531" s="302">
        <v>43126</v>
      </c>
      <c r="N531" s="302" t="s">
        <v>4032</v>
      </c>
      <c r="O531" s="302">
        <v>43220</v>
      </c>
      <c r="P531" s="301">
        <v>90</v>
      </c>
      <c r="Q531" s="303">
        <f t="shared" si="15"/>
        <v>3</v>
      </c>
      <c r="R531" s="305" t="s">
        <v>5401</v>
      </c>
      <c r="S531" s="306"/>
      <c r="T531" s="307"/>
      <c r="U531" s="308"/>
      <c r="V531" s="309"/>
      <c r="W531" s="307"/>
      <c r="X531" s="308"/>
      <c r="Y531" s="309"/>
      <c r="Z531" s="307"/>
      <c r="AA531" s="308"/>
      <c r="AB531" s="309"/>
      <c r="AC531" s="307"/>
      <c r="AD531" s="308"/>
      <c r="AE531" s="307"/>
      <c r="AF531" s="310"/>
      <c r="AG531" s="311"/>
      <c r="AH531" s="312"/>
      <c r="AI531" s="311"/>
      <c r="AJ531" s="313"/>
      <c r="AK531" s="313"/>
      <c r="AL531" s="313"/>
      <c r="AM531" s="314"/>
      <c r="AN531" s="315"/>
      <c r="AO531" s="316"/>
      <c r="AP531" s="317"/>
      <c r="AQ531" s="318"/>
      <c r="AR531" s="319"/>
      <c r="AS531" s="319"/>
      <c r="AT531" s="319"/>
      <c r="AU531" s="320"/>
      <c r="AV531" s="270"/>
    </row>
    <row r="532" spans="1:48" ht="13.5" customHeight="1" thickTop="1" thickBot="1" x14ac:dyDescent="0.25">
      <c r="A532" s="147">
        <v>528</v>
      </c>
      <c r="B532" s="292" t="s">
        <v>3451</v>
      </c>
      <c r="C532" s="293">
        <v>43126</v>
      </c>
      <c r="D532" s="293" t="s">
        <v>5402</v>
      </c>
      <c r="E532" s="294" t="s">
        <v>5399</v>
      </c>
      <c r="F532" s="295" t="s">
        <v>66</v>
      </c>
      <c r="G532" s="296" t="s">
        <v>3486</v>
      </c>
      <c r="H532" s="297" t="s">
        <v>1989</v>
      </c>
      <c r="I532" s="299" t="s">
        <v>5403</v>
      </c>
      <c r="J532" s="299" t="s">
        <v>5403</v>
      </c>
      <c r="K532" s="300" t="s">
        <v>1990</v>
      </c>
      <c r="L532" s="292" t="s">
        <v>2440</v>
      </c>
      <c r="M532" s="302">
        <v>43126</v>
      </c>
      <c r="N532" s="302" t="s">
        <v>4853</v>
      </c>
      <c r="O532" s="302">
        <v>43184</v>
      </c>
      <c r="P532" s="301">
        <v>60</v>
      </c>
      <c r="Q532" s="303">
        <f t="shared" si="15"/>
        <v>2</v>
      </c>
      <c r="R532" s="305" t="s">
        <v>5404</v>
      </c>
      <c r="S532" s="306"/>
      <c r="T532" s="307"/>
      <c r="U532" s="308"/>
      <c r="V532" s="309"/>
      <c r="W532" s="307"/>
      <c r="X532" s="308"/>
      <c r="Y532" s="309"/>
      <c r="Z532" s="307"/>
      <c r="AA532" s="308"/>
      <c r="AB532" s="309"/>
      <c r="AC532" s="307"/>
      <c r="AD532" s="308"/>
      <c r="AE532" s="307"/>
      <c r="AF532" s="310"/>
      <c r="AG532" s="311"/>
      <c r="AH532" s="312"/>
      <c r="AI532" s="311"/>
      <c r="AJ532" s="313"/>
      <c r="AK532" s="313"/>
      <c r="AL532" s="313"/>
      <c r="AM532" s="314"/>
      <c r="AN532" s="315"/>
      <c r="AO532" s="316"/>
      <c r="AP532" s="317"/>
      <c r="AQ532" s="318"/>
      <c r="AR532" s="319"/>
      <c r="AS532" s="319"/>
      <c r="AT532" s="319"/>
      <c r="AU532" s="320"/>
      <c r="AV532" s="270"/>
    </row>
    <row r="533" spans="1:48" ht="13.5" customHeight="1" thickTop="1" thickBot="1" x14ac:dyDescent="0.25">
      <c r="A533" s="147">
        <v>529</v>
      </c>
      <c r="B533" s="292" t="s">
        <v>3451</v>
      </c>
      <c r="C533" s="293">
        <v>43126</v>
      </c>
      <c r="D533" s="293" t="s">
        <v>5405</v>
      </c>
      <c r="E533" s="294" t="s">
        <v>5406</v>
      </c>
      <c r="F533" s="295" t="s">
        <v>66</v>
      </c>
      <c r="G533" s="296" t="s">
        <v>75</v>
      </c>
      <c r="H533" s="297" t="s">
        <v>1989</v>
      </c>
      <c r="I533" s="299">
        <v>20000000</v>
      </c>
      <c r="J533" s="299">
        <v>20000000</v>
      </c>
      <c r="K533" s="300" t="s">
        <v>1990</v>
      </c>
      <c r="L533" s="292" t="s">
        <v>515</v>
      </c>
      <c r="M533" s="302">
        <v>43126</v>
      </c>
      <c r="N533" s="302">
        <v>43246</v>
      </c>
      <c r="O533" s="302">
        <v>43246</v>
      </c>
      <c r="P533" s="301">
        <f>O533-M533</f>
        <v>120</v>
      </c>
      <c r="Q533" s="303">
        <f t="shared" si="15"/>
        <v>4</v>
      </c>
      <c r="R533" s="305" t="s">
        <v>5407</v>
      </c>
      <c r="S533" s="306"/>
      <c r="T533" s="307"/>
      <c r="U533" s="308"/>
      <c r="V533" s="309"/>
      <c r="W533" s="307"/>
      <c r="X533" s="308"/>
      <c r="Y533" s="309"/>
      <c r="Z533" s="307"/>
      <c r="AA533" s="308"/>
      <c r="AB533" s="309"/>
      <c r="AC533" s="307"/>
      <c r="AD533" s="308"/>
      <c r="AE533" s="307"/>
      <c r="AF533" s="310"/>
      <c r="AG533" s="311"/>
      <c r="AH533" s="312"/>
      <c r="AI533" s="311"/>
      <c r="AJ533" s="313"/>
      <c r="AK533" s="313"/>
      <c r="AL533" s="313"/>
      <c r="AM533" s="314"/>
      <c r="AN533" s="315"/>
      <c r="AO533" s="316"/>
      <c r="AP533" s="317"/>
      <c r="AQ533" s="318"/>
      <c r="AR533" s="319" t="s">
        <v>2964</v>
      </c>
      <c r="AS533" s="319">
        <v>43076</v>
      </c>
      <c r="AT533" s="319">
        <v>43076</v>
      </c>
      <c r="AU533" s="320" t="s">
        <v>2073</v>
      </c>
      <c r="AV533" s="270" t="s">
        <v>49</v>
      </c>
    </row>
    <row r="534" spans="1:48" ht="13.5" customHeight="1" thickTop="1" thickBot="1" x14ac:dyDescent="0.25">
      <c r="A534" s="147" t="s">
        <v>5408</v>
      </c>
      <c r="B534" s="292" t="s">
        <v>597</v>
      </c>
      <c r="C534" s="293">
        <v>43126</v>
      </c>
      <c r="D534" s="293" t="s">
        <v>5409</v>
      </c>
      <c r="E534" s="294" t="s">
        <v>5410</v>
      </c>
      <c r="F534" s="295" t="s">
        <v>66</v>
      </c>
      <c r="G534" s="296" t="s">
        <v>3486</v>
      </c>
      <c r="H534" s="297" t="s">
        <v>1989</v>
      </c>
      <c r="I534" s="299">
        <v>3250000</v>
      </c>
      <c r="J534" s="299">
        <v>3250000</v>
      </c>
      <c r="K534" s="300" t="s">
        <v>1990</v>
      </c>
      <c r="L534" s="292" t="s">
        <v>5411</v>
      </c>
      <c r="M534" s="302">
        <v>43236</v>
      </c>
      <c r="N534" s="302">
        <v>43312</v>
      </c>
      <c r="O534" s="302">
        <v>43312</v>
      </c>
      <c r="P534" s="301">
        <v>75</v>
      </c>
      <c r="Q534" s="303">
        <v>3</v>
      </c>
      <c r="R534" s="305" t="s">
        <v>5412</v>
      </c>
      <c r="S534" s="306"/>
      <c r="T534" s="307"/>
      <c r="U534" s="308"/>
      <c r="V534" s="309"/>
      <c r="W534" s="307"/>
      <c r="X534" s="308"/>
      <c r="Y534" s="309"/>
      <c r="Z534" s="307"/>
      <c r="AA534" s="308"/>
      <c r="AB534" s="309"/>
      <c r="AC534" s="307"/>
      <c r="AD534" s="308"/>
      <c r="AE534" s="307"/>
      <c r="AF534" s="310"/>
      <c r="AG534" s="311"/>
      <c r="AH534" s="312"/>
      <c r="AI534" s="311"/>
      <c r="AJ534" s="313"/>
      <c r="AK534" s="313"/>
      <c r="AL534" s="313"/>
      <c r="AM534" s="314"/>
      <c r="AN534" s="315"/>
      <c r="AO534" s="316"/>
      <c r="AP534" s="317"/>
      <c r="AQ534" s="318"/>
      <c r="AR534" s="319" t="s">
        <v>2964</v>
      </c>
      <c r="AS534" s="319">
        <v>43076</v>
      </c>
      <c r="AT534" s="319">
        <v>43076</v>
      </c>
      <c r="AU534" s="320" t="s">
        <v>2073</v>
      </c>
      <c r="AV534" s="270" t="s">
        <v>49</v>
      </c>
    </row>
    <row r="535" spans="1:48" ht="13.5" customHeight="1" thickTop="1" thickBot="1" x14ac:dyDescent="0.25">
      <c r="A535" s="147">
        <v>530</v>
      </c>
      <c r="B535" s="292" t="s">
        <v>146</v>
      </c>
      <c r="C535" s="293">
        <v>43126</v>
      </c>
      <c r="D535" s="293" t="s">
        <v>5413</v>
      </c>
      <c r="E535" s="294" t="s">
        <v>5414</v>
      </c>
      <c r="F535" s="295" t="s">
        <v>66</v>
      </c>
      <c r="G535" s="296" t="s">
        <v>75</v>
      </c>
      <c r="H535" s="297" t="s">
        <v>1989</v>
      </c>
      <c r="I535" s="299">
        <v>16000000</v>
      </c>
      <c r="J535" s="299">
        <v>16000000</v>
      </c>
      <c r="K535" s="300" t="s">
        <v>1990</v>
      </c>
      <c r="L535" s="292" t="s">
        <v>659</v>
      </c>
      <c r="M535" s="302">
        <v>43126</v>
      </c>
      <c r="N535" s="302" t="s">
        <v>4493</v>
      </c>
      <c r="O535" s="302">
        <v>43245</v>
      </c>
      <c r="P535" s="301">
        <v>120</v>
      </c>
      <c r="Q535" s="303">
        <v>4</v>
      </c>
      <c r="R535" s="305" t="s">
        <v>5415</v>
      </c>
      <c r="S535" s="306">
        <v>30</v>
      </c>
      <c r="T535" s="307">
        <v>43243</v>
      </c>
      <c r="U535" s="308"/>
      <c r="V535" s="309"/>
      <c r="W535" s="307"/>
      <c r="X535" s="308"/>
      <c r="Y535" s="309"/>
      <c r="Z535" s="307"/>
      <c r="AA535" s="308"/>
      <c r="AB535" s="309"/>
      <c r="AC535" s="307"/>
      <c r="AD535" s="308"/>
      <c r="AE535" s="307">
        <v>43243</v>
      </c>
      <c r="AF535" s="310" t="s">
        <v>5416</v>
      </c>
      <c r="AG535" s="311"/>
      <c r="AH535" s="312"/>
      <c r="AI535" s="311"/>
      <c r="AJ535" s="313"/>
      <c r="AK535" s="313"/>
      <c r="AL535" s="313"/>
      <c r="AM535" s="314"/>
      <c r="AN535" s="315"/>
      <c r="AO535" s="316"/>
      <c r="AP535" s="317"/>
      <c r="AQ535" s="318"/>
      <c r="AR535" s="319"/>
      <c r="AS535" s="319"/>
      <c r="AT535" s="319"/>
      <c r="AU535" s="320"/>
      <c r="AV535" s="270"/>
    </row>
    <row r="536" spans="1:48" ht="13.5" customHeight="1" thickTop="1" thickBot="1" x14ac:dyDescent="0.25">
      <c r="A536" s="147">
        <v>531</v>
      </c>
      <c r="B536" s="292" t="s">
        <v>597</v>
      </c>
      <c r="C536" s="293">
        <v>43180</v>
      </c>
      <c r="D536" s="293" t="s">
        <v>5417</v>
      </c>
      <c r="E536" s="294" t="s">
        <v>5418</v>
      </c>
      <c r="F536" s="295" t="s">
        <v>5419</v>
      </c>
      <c r="G536" s="296" t="s">
        <v>4980</v>
      </c>
      <c r="H536" s="297" t="s">
        <v>1989</v>
      </c>
      <c r="I536" s="299">
        <v>4680000000</v>
      </c>
      <c r="J536" s="299">
        <f t="shared" ref="J536:J545" si="16">+I536+AF536+AJ536+AL536</f>
        <v>4680000000</v>
      </c>
      <c r="K536" s="300" t="s">
        <v>4981</v>
      </c>
      <c r="L536" s="292" t="s">
        <v>2758</v>
      </c>
      <c r="M536" s="302">
        <v>43180</v>
      </c>
      <c r="N536" s="302">
        <v>43465</v>
      </c>
      <c r="O536" s="302">
        <v>43465</v>
      </c>
      <c r="P536" s="301">
        <f t="shared" ref="P536:P599" si="17">O536-M536</f>
        <v>285</v>
      </c>
      <c r="Q536" s="303">
        <f t="shared" ref="Q536:Q599" si="18">+P536/30</f>
        <v>9.5</v>
      </c>
      <c r="R536" s="305" t="s">
        <v>5420</v>
      </c>
      <c r="S536" s="306"/>
      <c r="T536" s="307"/>
      <c r="U536" s="308"/>
      <c r="V536" s="309"/>
      <c r="W536" s="307"/>
      <c r="X536" s="308"/>
      <c r="Y536" s="309"/>
      <c r="Z536" s="307"/>
      <c r="AA536" s="308"/>
      <c r="AB536" s="309"/>
      <c r="AC536" s="307"/>
      <c r="AD536" s="308"/>
      <c r="AE536" s="307"/>
      <c r="AF536" s="310"/>
      <c r="AG536" s="311"/>
      <c r="AH536" s="312"/>
      <c r="AI536" s="311"/>
      <c r="AJ536" s="313"/>
      <c r="AK536" s="313"/>
      <c r="AL536" s="313"/>
      <c r="AM536" s="314"/>
      <c r="AN536" s="315"/>
      <c r="AO536" s="316"/>
      <c r="AP536" s="317"/>
      <c r="AQ536" s="318"/>
      <c r="AR536" s="319"/>
      <c r="AS536" s="319"/>
      <c r="AT536" s="319"/>
      <c r="AU536" s="320"/>
      <c r="AV536" s="270"/>
    </row>
    <row r="537" spans="1:48" ht="13.5" customHeight="1" thickTop="1" thickBot="1" x14ac:dyDescent="0.25">
      <c r="A537" s="147">
        <v>532</v>
      </c>
      <c r="B537" s="292" t="s">
        <v>63</v>
      </c>
      <c r="C537" s="293">
        <v>43182</v>
      </c>
      <c r="D537" s="293" t="s">
        <v>5421</v>
      </c>
      <c r="E537" s="294" t="s">
        <v>5422</v>
      </c>
      <c r="F537" s="295" t="s">
        <v>5419</v>
      </c>
      <c r="G537" s="296" t="s">
        <v>75</v>
      </c>
      <c r="H537" s="297" t="s">
        <v>1989</v>
      </c>
      <c r="I537" s="299">
        <v>1200000000</v>
      </c>
      <c r="J537" s="299">
        <f t="shared" si="16"/>
        <v>1777427270</v>
      </c>
      <c r="K537" s="300" t="s">
        <v>4981</v>
      </c>
      <c r="L537" s="292" t="s">
        <v>5423</v>
      </c>
      <c r="M537" s="302">
        <v>43182</v>
      </c>
      <c r="N537" s="302">
        <v>43427</v>
      </c>
      <c r="O537" s="302">
        <v>43427</v>
      </c>
      <c r="P537" s="301">
        <f t="shared" si="17"/>
        <v>245</v>
      </c>
      <c r="Q537" s="303">
        <f t="shared" si="18"/>
        <v>8.1666666666666661</v>
      </c>
      <c r="R537" s="305" t="s">
        <v>5424</v>
      </c>
      <c r="S537" s="306"/>
      <c r="T537" s="307"/>
      <c r="U537" s="308"/>
      <c r="V537" s="309"/>
      <c r="W537" s="307"/>
      <c r="X537" s="308"/>
      <c r="Y537" s="309"/>
      <c r="Z537" s="307"/>
      <c r="AA537" s="308"/>
      <c r="AB537" s="309"/>
      <c r="AC537" s="307"/>
      <c r="AD537" s="308"/>
      <c r="AE537" s="307">
        <v>43315</v>
      </c>
      <c r="AF537" s="310">
        <v>577427270</v>
      </c>
      <c r="AG537" s="311"/>
      <c r="AH537" s="312"/>
      <c r="AI537" s="311"/>
      <c r="AJ537" s="313"/>
      <c r="AK537" s="313"/>
      <c r="AL537" s="313"/>
      <c r="AM537" s="314"/>
      <c r="AN537" s="315"/>
      <c r="AO537" s="316"/>
      <c r="AP537" s="317"/>
      <c r="AQ537" s="318" t="s">
        <v>5425</v>
      </c>
      <c r="AR537" s="319"/>
      <c r="AS537" s="319"/>
      <c r="AT537" s="319"/>
      <c r="AU537" s="320"/>
      <c r="AV537" s="270"/>
    </row>
    <row r="538" spans="1:48" ht="13.5" customHeight="1" thickTop="1" thickBot="1" x14ac:dyDescent="0.25">
      <c r="A538" s="147">
        <v>533</v>
      </c>
      <c r="B538" s="292" t="s">
        <v>146</v>
      </c>
      <c r="C538" s="293">
        <v>43209</v>
      </c>
      <c r="D538" s="293" t="s">
        <v>5426</v>
      </c>
      <c r="E538" s="294" t="s">
        <v>5427</v>
      </c>
      <c r="F538" s="295" t="s">
        <v>5419</v>
      </c>
      <c r="G538" s="296" t="s">
        <v>75</v>
      </c>
      <c r="H538" s="297" t="s">
        <v>1989</v>
      </c>
      <c r="I538" s="299">
        <v>1808170493</v>
      </c>
      <c r="J538" s="299">
        <f t="shared" si="16"/>
        <v>1808170493</v>
      </c>
      <c r="K538" s="300" t="s">
        <v>4981</v>
      </c>
      <c r="L538" s="292" t="s">
        <v>5428</v>
      </c>
      <c r="M538" s="302">
        <v>43209</v>
      </c>
      <c r="N538" s="302">
        <v>43465</v>
      </c>
      <c r="O538" s="302">
        <v>43465</v>
      </c>
      <c r="P538" s="301">
        <f t="shared" si="17"/>
        <v>256</v>
      </c>
      <c r="Q538" s="303">
        <f t="shared" si="18"/>
        <v>8.5333333333333332</v>
      </c>
      <c r="R538" s="305" t="s">
        <v>5429</v>
      </c>
      <c r="S538" s="306"/>
      <c r="T538" s="307"/>
      <c r="U538" s="308"/>
      <c r="V538" s="309"/>
      <c r="W538" s="307"/>
      <c r="X538" s="308"/>
      <c r="Y538" s="309"/>
      <c r="Z538" s="307"/>
      <c r="AA538" s="308"/>
      <c r="AB538" s="309"/>
      <c r="AC538" s="307"/>
      <c r="AD538" s="308"/>
      <c r="AE538" s="307"/>
      <c r="AF538" s="310"/>
      <c r="AG538" s="311"/>
      <c r="AH538" s="312"/>
      <c r="AI538" s="311"/>
      <c r="AJ538" s="313"/>
      <c r="AK538" s="313"/>
      <c r="AL538" s="313"/>
      <c r="AM538" s="314"/>
      <c r="AN538" s="315"/>
      <c r="AO538" s="316"/>
      <c r="AP538" s="317"/>
      <c r="AQ538" s="318"/>
      <c r="AR538" s="319"/>
      <c r="AS538" s="319"/>
      <c r="AT538" s="319"/>
      <c r="AU538" s="320"/>
      <c r="AV538" s="270"/>
    </row>
    <row r="539" spans="1:48" ht="13.5" customHeight="1" thickTop="1" thickBot="1" x14ac:dyDescent="0.25">
      <c r="A539" s="147">
        <v>534</v>
      </c>
      <c r="B539" s="292" t="s">
        <v>597</v>
      </c>
      <c r="C539" s="293">
        <v>43210</v>
      </c>
      <c r="D539" s="293" t="s">
        <v>5430</v>
      </c>
      <c r="E539" s="294" t="s">
        <v>5431</v>
      </c>
      <c r="F539" s="295" t="s">
        <v>74</v>
      </c>
      <c r="G539" s="296" t="s">
        <v>4980</v>
      </c>
      <c r="H539" s="297" t="s">
        <v>1989</v>
      </c>
      <c r="I539" s="299">
        <v>18000000</v>
      </c>
      <c r="J539" s="299">
        <f t="shared" si="16"/>
        <v>18000000</v>
      </c>
      <c r="K539" s="300" t="s">
        <v>4981</v>
      </c>
      <c r="L539" s="292" t="s">
        <v>5432</v>
      </c>
      <c r="M539" s="302">
        <v>43210</v>
      </c>
      <c r="N539" s="302">
        <v>43225</v>
      </c>
      <c r="O539" s="302">
        <v>43225</v>
      </c>
      <c r="P539" s="301">
        <f t="shared" si="17"/>
        <v>15</v>
      </c>
      <c r="Q539" s="303">
        <f t="shared" si="18"/>
        <v>0.5</v>
      </c>
      <c r="R539" s="305" t="s">
        <v>5433</v>
      </c>
      <c r="S539" s="306"/>
      <c r="T539" s="307"/>
      <c r="U539" s="308"/>
      <c r="V539" s="309"/>
      <c r="W539" s="307"/>
      <c r="X539" s="308"/>
      <c r="Y539" s="309"/>
      <c r="Z539" s="307"/>
      <c r="AA539" s="308"/>
      <c r="AB539" s="309"/>
      <c r="AC539" s="307"/>
      <c r="AD539" s="308"/>
      <c r="AE539" s="307"/>
      <c r="AF539" s="310"/>
      <c r="AG539" s="311"/>
      <c r="AH539" s="312"/>
      <c r="AI539" s="311"/>
      <c r="AJ539" s="313"/>
      <c r="AK539" s="313"/>
      <c r="AL539" s="313"/>
      <c r="AM539" s="314"/>
      <c r="AN539" s="315"/>
      <c r="AO539" s="316"/>
      <c r="AP539" s="317"/>
      <c r="AQ539" s="318"/>
      <c r="AR539" s="319"/>
      <c r="AS539" s="319"/>
      <c r="AT539" s="319"/>
      <c r="AU539" s="320"/>
      <c r="AV539" s="270"/>
    </row>
    <row r="540" spans="1:48" ht="13.5" customHeight="1" thickTop="1" thickBot="1" x14ac:dyDescent="0.25">
      <c r="A540" s="147">
        <v>535</v>
      </c>
      <c r="B540" s="292" t="s">
        <v>2011</v>
      </c>
      <c r="C540" s="293">
        <v>43217</v>
      </c>
      <c r="D540" s="293" t="s">
        <v>5434</v>
      </c>
      <c r="E540" s="294" t="s">
        <v>5435</v>
      </c>
      <c r="F540" s="295" t="s">
        <v>74</v>
      </c>
      <c r="G540" s="296" t="s">
        <v>75</v>
      </c>
      <c r="H540" s="297" t="s">
        <v>1989</v>
      </c>
      <c r="I540" s="299">
        <v>1917090</v>
      </c>
      <c r="J540" s="299">
        <f t="shared" si="16"/>
        <v>1917090</v>
      </c>
      <c r="K540" s="300" t="s">
        <v>4981</v>
      </c>
      <c r="L540" s="292" t="s">
        <v>5436</v>
      </c>
      <c r="M540" s="302">
        <v>43217</v>
      </c>
      <c r="N540" s="302">
        <v>43247</v>
      </c>
      <c r="O540" s="302">
        <v>43247</v>
      </c>
      <c r="P540" s="301">
        <f t="shared" si="17"/>
        <v>30</v>
      </c>
      <c r="Q540" s="303">
        <f t="shared" si="18"/>
        <v>1</v>
      </c>
      <c r="R540" s="305" t="s">
        <v>5437</v>
      </c>
      <c r="S540" s="306"/>
      <c r="T540" s="307"/>
      <c r="U540" s="308"/>
      <c r="V540" s="309"/>
      <c r="W540" s="307"/>
      <c r="X540" s="308"/>
      <c r="Y540" s="309"/>
      <c r="Z540" s="307"/>
      <c r="AA540" s="308"/>
      <c r="AB540" s="309"/>
      <c r="AC540" s="307"/>
      <c r="AD540" s="308"/>
      <c r="AE540" s="307"/>
      <c r="AF540" s="310"/>
      <c r="AG540" s="311"/>
      <c r="AH540" s="312"/>
      <c r="AI540" s="311"/>
      <c r="AJ540" s="313"/>
      <c r="AK540" s="313"/>
      <c r="AL540" s="313"/>
      <c r="AM540" s="314"/>
      <c r="AN540" s="315"/>
      <c r="AO540" s="316"/>
      <c r="AP540" s="317"/>
      <c r="AQ540" s="318"/>
      <c r="AR540" s="319"/>
      <c r="AS540" s="319"/>
      <c r="AT540" s="319"/>
      <c r="AU540" s="320"/>
      <c r="AV540" s="270"/>
    </row>
    <row r="541" spans="1:48" ht="13.5" customHeight="1" thickTop="1" thickBot="1" x14ac:dyDescent="0.25">
      <c r="A541" s="147">
        <v>536</v>
      </c>
      <c r="B541" s="292" t="s">
        <v>53</v>
      </c>
      <c r="C541" s="293">
        <v>43220</v>
      </c>
      <c r="D541" s="293" t="s">
        <v>5438</v>
      </c>
      <c r="E541" s="294" t="s">
        <v>5439</v>
      </c>
      <c r="F541" s="295" t="s">
        <v>5440</v>
      </c>
      <c r="G541" s="296" t="s">
        <v>75</v>
      </c>
      <c r="H541" s="297" t="s">
        <v>1989</v>
      </c>
      <c r="I541" s="299">
        <v>0</v>
      </c>
      <c r="J541" s="299">
        <f t="shared" si="16"/>
        <v>0</v>
      </c>
      <c r="K541" s="300" t="s">
        <v>4981</v>
      </c>
      <c r="L541" s="292" t="s">
        <v>5441</v>
      </c>
      <c r="M541" s="302">
        <v>43220</v>
      </c>
      <c r="N541" s="302">
        <v>43585</v>
      </c>
      <c r="O541" s="302">
        <v>43585</v>
      </c>
      <c r="P541" s="301">
        <f t="shared" si="17"/>
        <v>365</v>
      </c>
      <c r="Q541" s="303">
        <f t="shared" si="18"/>
        <v>12.166666666666666</v>
      </c>
      <c r="R541" s="305" t="s">
        <v>5442</v>
      </c>
      <c r="S541" s="306"/>
      <c r="T541" s="307"/>
      <c r="U541" s="308"/>
      <c r="V541" s="309"/>
      <c r="W541" s="307"/>
      <c r="X541" s="308"/>
      <c r="Y541" s="309"/>
      <c r="Z541" s="307"/>
      <c r="AA541" s="308"/>
      <c r="AB541" s="309"/>
      <c r="AC541" s="307"/>
      <c r="AD541" s="308"/>
      <c r="AE541" s="307"/>
      <c r="AF541" s="310"/>
      <c r="AG541" s="311"/>
      <c r="AH541" s="312"/>
      <c r="AI541" s="311"/>
      <c r="AJ541" s="313"/>
      <c r="AK541" s="313"/>
      <c r="AL541" s="313"/>
      <c r="AM541" s="314"/>
      <c r="AN541" s="315"/>
      <c r="AO541" s="316"/>
      <c r="AP541" s="317"/>
      <c r="AQ541" s="318"/>
      <c r="AR541" s="319"/>
      <c r="AS541" s="319"/>
      <c r="AT541" s="319"/>
      <c r="AU541" s="320"/>
      <c r="AV541" s="270"/>
    </row>
    <row r="542" spans="1:48" ht="13.5" customHeight="1" thickTop="1" thickBot="1" x14ac:dyDescent="0.25">
      <c r="A542" s="147">
        <v>537</v>
      </c>
      <c r="B542" s="292" t="s">
        <v>1987</v>
      </c>
      <c r="C542" s="293">
        <v>43227</v>
      </c>
      <c r="D542" s="293" t="s">
        <v>5443</v>
      </c>
      <c r="E542" s="294" t="s">
        <v>5444</v>
      </c>
      <c r="F542" s="295" t="s">
        <v>5445</v>
      </c>
      <c r="G542" s="296" t="s">
        <v>75</v>
      </c>
      <c r="H542" s="297" t="s">
        <v>1989</v>
      </c>
      <c r="I542" s="299">
        <v>189683000</v>
      </c>
      <c r="J542" s="299">
        <f t="shared" si="16"/>
        <v>189683000</v>
      </c>
      <c r="K542" s="300" t="s">
        <v>4981</v>
      </c>
      <c r="L542" s="292" t="s">
        <v>5446</v>
      </c>
      <c r="M542" s="302">
        <v>43227</v>
      </c>
      <c r="N542" s="302">
        <v>43317</v>
      </c>
      <c r="O542" s="302">
        <v>43317</v>
      </c>
      <c r="P542" s="301">
        <f t="shared" si="17"/>
        <v>90</v>
      </c>
      <c r="Q542" s="303">
        <f t="shared" si="18"/>
        <v>3</v>
      </c>
      <c r="R542" s="305" t="s">
        <v>5447</v>
      </c>
      <c r="S542" s="306"/>
      <c r="T542" s="307"/>
      <c r="U542" s="308"/>
      <c r="V542" s="309"/>
      <c r="W542" s="307"/>
      <c r="X542" s="308"/>
      <c r="Y542" s="309"/>
      <c r="Z542" s="307"/>
      <c r="AA542" s="308"/>
      <c r="AB542" s="309"/>
      <c r="AC542" s="307"/>
      <c r="AD542" s="308"/>
      <c r="AE542" s="307"/>
      <c r="AF542" s="310"/>
      <c r="AG542" s="311"/>
      <c r="AH542" s="312"/>
      <c r="AI542" s="311"/>
      <c r="AJ542" s="313"/>
      <c r="AK542" s="313"/>
      <c r="AL542" s="313"/>
      <c r="AM542" s="314"/>
      <c r="AN542" s="315"/>
      <c r="AO542" s="316"/>
      <c r="AP542" s="317"/>
      <c r="AQ542" s="318"/>
      <c r="AR542" s="319"/>
      <c r="AS542" s="319"/>
      <c r="AT542" s="319"/>
      <c r="AU542" s="320"/>
      <c r="AV542" s="270"/>
    </row>
    <row r="543" spans="1:48" ht="13.5" customHeight="1" thickTop="1" thickBot="1" x14ac:dyDescent="0.25">
      <c r="A543" s="147">
        <v>538</v>
      </c>
      <c r="B543" s="292" t="s">
        <v>2011</v>
      </c>
      <c r="C543" s="293">
        <v>43231</v>
      </c>
      <c r="D543" s="293" t="s">
        <v>5448</v>
      </c>
      <c r="E543" s="294" t="s">
        <v>5449</v>
      </c>
      <c r="F543" s="295" t="s">
        <v>74</v>
      </c>
      <c r="G543" s="296" t="s">
        <v>67</v>
      </c>
      <c r="H543" s="297" t="s">
        <v>1989</v>
      </c>
      <c r="I543" s="299">
        <v>34000000</v>
      </c>
      <c r="J543" s="299">
        <f t="shared" si="16"/>
        <v>34000000</v>
      </c>
      <c r="K543" s="300" t="s">
        <v>4981</v>
      </c>
      <c r="L543" s="292" t="s">
        <v>5450</v>
      </c>
      <c r="M543" s="302">
        <v>43231</v>
      </c>
      <c r="N543" s="302">
        <v>43261</v>
      </c>
      <c r="O543" s="302">
        <v>43261</v>
      </c>
      <c r="P543" s="301">
        <f t="shared" si="17"/>
        <v>30</v>
      </c>
      <c r="Q543" s="303">
        <f t="shared" si="18"/>
        <v>1</v>
      </c>
      <c r="R543" s="305" t="s">
        <v>5451</v>
      </c>
      <c r="S543" s="306"/>
      <c r="T543" s="307"/>
      <c r="U543" s="308"/>
      <c r="V543" s="309"/>
      <c r="W543" s="307"/>
      <c r="X543" s="308"/>
      <c r="Y543" s="309"/>
      <c r="Z543" s="307"/>
      <c r="AA543" s="308"/>
      <c r="AB543" s="309"/>
      <c r="AC543" s="307"/>
      <c r="AD543" s="308"/>
      <c r="AE543" s="307"/>
      <c r="AF543" s="310"/>
      <c r="AG543" s="311"/>
      <c r="AH543" s="312"/>
      <c r="AI543" s="311"/>
      <c r="AJ543" s="313"/>
      <c r="AK543" s="313"/>
      <c r="AL543" s="313"/>
      <c r="AM543" s="314"/>
      <c r="AN543" s="315"/>
      <c r="AO543" s="316"/>
      <c r="AP543" s="317"/>
      <c r="AQ543" s="318"/>
      <c r="AR543" s="319"/>
      <c r="AS543" s="319"/>
      <c r="AT543" s="319"/>
      <c r="AU543" s="320"/>
      <c r="AV543" s="270"/>
    </row>
    <row r="544" spans="1:48" ht="13.5" customHeight="1" thickTop="1" thickBot="1" x14ac:dyDescent="0.25">
      <c r="A544" s="147">
        <v>539</v>
      </c>
      <c r="B544" s="292" t="s">
        <v>597</v>
      </c>
      <c r="C544" s="293">
        <v>43256</v>
      </c>
      <c r="D544" s="293" t="s">
        <v>5452</v>
      </c>
      <c r="E544" s="294" t="s">
        <v>5453</v>
      </c>
      <c r="F544" s="295" t="s">
        <v>5419</v>
      </c>
      <c r="G544" s="296" t="s">
        <v>75</v>
      </c>
      <c r="H544" s="297" t="s">
        <v>1989</v>
      </c>
      <c r="I544" s="299">
        <v>700000000</v>
      </c>
      <c r="J544" s="299">
        <f t="shared" si="16"/>
        <v>700000000</v>
      </c>
      <c r="K544" s="300" t="s">
        <v>4981</v>
      </c>
      <c r="L544" s="292" t="s">
        <v>5454</v>
      </c>
      <c r="M544" s="302">
        <v>43256</v>
      </c>
      <c r="N544" s="302">
        <v>43465</v>
      </c>
      <c r="O544" s="302">
        <v>43465</v>
      </c>
      <c r="P544" s="301">
        <f t="shared" si="17"/>
        <v>209</v>
      </c>
      <c r="Q544" s="303">
        <f t="shared" si="18"/>
        <v>6.9666666666666668</v>
      </c>
      <c r="R544" s="305" t="s">
        <v>5455</v>
      </c>
      <c r="S544" s="306"/>
      <c r="T544" s="307"/>
      <c r="U544" s="308"/>
      <c r="V544" s="309"/>
      <c r="W544" s="307"/>
      <c r="X544" s="308"/>
      <c r="Y544" s="309"/>
      <c r="Z544" s="307"/>
      <c r="AA544" s="308"/>
      <c r="AB544" s="309"/>
      <c r="AC544" s="307"/>
      <c r="AD544" s="308"/>
      <c r="AE544" s="307"/>
      <c r="AF544" s="310"/>
      <c r="AG544" s="311"/>
      <c r="AH544" s="312"/>
      <c r="AI544" s="311"/>
      <c r="AJ544" s="313"/>
      <c r="AK544" s="313"/>
      <c r="AL544" s="313"/>
      <c r="AM544" s="314"/>
      <c r="AN544" s="315"/>
      <c r="AO544" s="316"/>
      <c r="AP544" s="317"/>
      <c r="AQ544" s="318"/>
      <c r="AR544" s="319"/>
      <c r="AS544" s="319"/>
      <c r="AT544" s="319"/>
      <c r="AU544" s="320"/>
      <c r="AV544" s="270"/>
    </row>
    <row r="545" spans="1:48" ht="13.5" customHeight="1" thickTop="1" thickBot="1" x14ac:dyDescent="0.25">
      <c r="A545" s="147">
        <v>540</v>
      </c>
      <c r="B545" s="292" t="s">
        <v>597</v>
      </c>
      <c r="C545" s="293">
        <v>43265</v>
      </c>
      <c r="D545" s="293" t="s">
        <v>5456</v>
      </c>
      <c r="E545" s="294" t="s">
        <v>5457</v>
      </c>
      <c r="F545" s="295" t="s">
        <v>5419</v>
      </c>
      <c r="G545" s="296" t="s">
        <v>4980</v>
      </c>
      <c r="H545" s="297" t="s">
        <v>1989</v>
      </c>
      <c r="I545" s="299">
        <v>700000000</v>
      </c>
      <c r="J545" s="299">
        <f t="shared" si="16"/>
        <v>700000000</v>
      </c>
      <c r="K545" s="300" t="s">
        <v>4981</v>
      </c>
      <c r="L545" s="292" t="s">
        <v>5458</v>
      </c>
      <c r="M545" s="302">
        <v>43265</v>
      </c>
      <c r="N545" s="302">
        <v>43465</v>
      </c>
      <c r="O545" s="302">
        <v>43465</v>
      </c>
      <c r="P545" s="301">
        <f t="shared" si="17"/>
        <v>200</v>
      </c>
      <c r="Q545" s="303">
        <f t="shared" si="18"/>
        <v>6.666666666666667</v>
      </c>
      <c r="R545" s="305" t="s">
        <v>5459</v>
      </c>
      <c r="S545" s="306"/>
      <c r="T545" s="307"/>
      <c r="U545" s="308"/>
      <c r="V545" s="309"/>
      <c r="W545" s="307"/>
      <c r="X545" s="308"/>
      <c r="Y545" s="309"/>
      <c r="Z545" s="307"/>
      <c r="AA545" s="308"/>
      <c r="AB545" s="309"/>
      <c r="AC545" s="307"/>
      <c r="AD545" s="308"/>
      <c r="AE545" s="307"/>
      <c r="AF545" s="310"/>
      <c r="AG545" s="311"/>
      <c r="AH545" s="312"/>
      <c r="AI545" s="311"/>
      <c r="AJ545" s="313"/>
      <c r="AK545" s="313"/>
      <c r="AL545" s="313"/>
      <c r="AM545" s="314"/>
      <c r="AN545" s="315"/>
      <c r="AO545" s="316"/>
      <c r="AP545" s="317"/>
      <c r="AQ545" s="318"/>
      <c r="AR545" s="319"/>
      <c r="AS545" s="319"/>
      <c r="AT545" s="319"/>
      <c r="AU545" s="320"/>
      <c r="AV545" s="270"/>
    </row>
    <row r="546" spans="1:48" ht="13.5" customHeight="1" thickTop="1" thickBot="1" x14ac:dyDescent="0.25">
      <c r="A546" s="147">
        <v>541</v>
      </c>
      <c r="B546" s="292" t="s">
        <v>4909</v>
      </c>
      <c r="C546" s="293">
        <v>43270</v>
      </c>
      <c r="D546" s="293" t="s">
        <v>5460</v>
      </c>
      <c r="E546" s="294" t="s">
        <v>5461</v>
      </c>
      <c r="F546" s="295" t="s">
        <v>66</v>
      </c>
      <c r="G546" s="296" t="s">
        <v>75</v>
      </c>
      <c r="H546" s="297" t="s">
        <v>1989</v>
      </c>
      <c r="I546" s="299">
        <v>6458267</v>
      </c>
      <c r="J546" s="299">
        <v>6458267</v>
      </c>
      <c r="K546" s="300" t="s">
        <v>1990</v>
      </c>
      <c r="L546" s="292" t="s">
        <v>4912</v>
      </c>
      <c r="M546" s="302">
        <v>43270</v>
      </c>
      <c r="N546" s="302">
        <v>43300</v>
      </c>
      <c r="O546" s="302">
        <v>43300</v>
      </c>
      <c r="P546" s="301">
        <f t="shared" si="17"/>
        <v>30</v>
      </c>
      <c r="Q546" s="303">
        <f t="shared" si="18"/>
        <v>1</v>
      </c>
      <c r="R546" s="305" t="s">
        <v>5462</v>
      </c>
      <c r="S546" s="306"/>
      <c r="T546" s="307"/>
      <c r="U546" s="308"/>
      <c r="V546" s="309"/>
      <c r="W546" s="307"/>
      <c r="X546" s="308"/>
      <c r="Y546" s="309"/>
      <c r="Z546" s="307"/>
      <c r="AA546" s="308"/>
      <c r="AB546" s="309"/>
      <c r="AC546" s="307"/>
      <c r="AD546" s="308"/>
      <c r="AE546" s="307"/>
      <c r="AF546" s="310"/>
      <c r="AG546" s="311"/>
      <c r="AH546" s="312"/>
      <c r="AI546" s="311"/>
      <c r="AJ546" s="313"/>
      <c r="AK546" s="313"/>
      <c r="AL546" s="313"/>
      <c r="AM546" s="314"/>
      <c r="AN546" s="315"/>
      <c r="AO546" s="316"/>
      <c r="AP546" s="317"/>
      <c r="AQ546" s="318"/>
      <c r="AR546" s="319"/>
      <c r="AS546" s="319"/>
      <c r="AT546" s="319"/>
      <c r="AU546" s="320"/>
      <c r="AV546" s="270"/>
    </row>
    <row r="547" spans="1:48" ht="13.5" customHeight="1" thickTop="1" thickBot="1" x14ac:dyDescent="0.25">
      <c r="A547" s="147">
        <v>542</v>
      </c>
      <c r="B547" s="292" t="s">
        <v>63</v>
      </c>
      <c r="C547" s="293">
        <v>43271</v>
      </c>
      <c r="D547" s="293" t="s">
        <v>5463</v>
      </c>
      <c r="E547" s="294" t="s">
        <v>5464</v>
      </c>
      <c r="F547" s="295" t="s">
        <v>5445</v>
      </c>
      <c r="G547" s="296" t="s">
        <v>75</v>
      </c>
      <c r="H547" s="297" t="s">
        <v>1989</v>
      </c>
      <c r="I547" s="299">
        <v>496659917</v>
      </c>
      <c r="J547" s="299">
        <f>+I547+AF547+AJ547+AL547</f>
        <v>496659917</v>
      </c>
      <c r="K547" s="300" t="s">
        <v>4981</v>
      </c>
      <c r="L547" s="292" t="s">
        <v>5465</v>
      </c>
      <c r="M547" s="302">
        <v>43271</v>
      </c>
      <c r="N547" s="302">
        <v>43465</v>
      </c>
      <c r="O547" s="302">
        <v>43465</v>
      </c>
      <c r="P547" s="301">
        <f t="shared" si="17"/>
        <v>194</v>
      </c>
      <c r="Q547" s="303">
        <f t="shared" si="18"/>
        <v>6.4666666666666668</v>
      </c>
      <c r="R547" s="305" t="s">
        <v>5466</v>
      </c>
      <c r="S547" s="306"/>
      <c r="T547" s="307"/>
      <c r="U547" s="308"/>
      <c r="V547" s="309"/>
      <c r="W547" s="307"/>
      <c r="X547" s="308"/>
      <c r="Y547" s="309"/>
      <c r="Z547" s="307"/>
      <c r="AA547" s="308"/>
      <c r="AB547" s="309"/>
      <c r="AC547" s="307"/>
      <c r="AD547" s="308"/>
      <c r="AE547" s="307"/>
      <c r="AF547" s="310"/>
      <c r="AG547" s="311"/>
      <c r="AH547" s="312"/>
      <c r="AI547" s="311"/>
      <c r="AJ547" s="313"/>
      <c r="AK547" s="313"/>
      <c r="AL547" s="313"/>
      <c r="AM547" s="314"/>
      <c r="AN547" s="315"/>
      <c r="AO547" s="316"/>
      <c r="AP547" s="317"/>
      <c r="AQ547" s="318"/>
      <c r="AR547" s="319"/>
      <c r="AS547" s="319"/>
      <c r="AT547" s="319"/>
      <c r="AU547" s="320"/>
      <c r="AV547" s="270"/>
    </row>
    <row r="548" spans="1:48" ht="13.5" customHeight="1" thickTop="1" thickBot="1" x14ac:dyDescent="0.25">
      <c r="A548" s="147">
        <v>543</v>
      </c>
      <c r="B548" s="292" t="s">
        <v>63</v>
      </c>
      <c r="C548" s="293">
        <v>43271</v>
      </c>
      <c r="D548" s="293" t="s">
        <v>5467</v>
      </c>
      <c r="E548" s="294" t="s">
        <v>5468</v>
      </c>
      <c r="F548" s="295" t="s">
        <v>5419</v>
      </c>
      <c r="G548" s="296" t="s">
        <v>75</v>
      </c>
      <c r="H548" s="297" t="s">
        <v>1989</v>
      </c>
      <c r="I548" s="299">
        <v>819445218</v>
      </c>
      <c r="J548" s="299">
        <f>+I548+AF548+AJ548+AL548</f>
        <v>819445218</v>
      </c>
      <c r="K548" s="300" t="s">
        <v>4981</v>
      </c>
      <c r="L548" s="292" t="s">
        <v>5469</v>
      </c>
      <c r="M548" s="302">
        <v>43271</v>
      </c>
      <c r="N548" s="302">
        <v>43465</v>
      </c>
      <c r="O548" s="302">
        <v>43465</v>
      </c>
      <c r="P548" s="301">
        <f t="shared" si="17"/>
        <v>194</v>
      </c>
      <c r="Q548" s="303">
        <f t="shared" si="18"/>
        <v>6.4666666666666668</v>
      </c>
      <c r="R548" s="305" t="s">
        <v>5470</v>
      </c>
      <c r="S548" s="306"/>
      <c r="T548" s="307"/>
      <c r="U548" s="308"/>
      <c r="V548" s="309"/>
      <c r="W548" s="307"/>
      <c r="X548" s="308"/>
      <c r="Y548" s="309"/>
      <c r="Z548" s="307"/>
      <c r="AA548" s="308"/>
      <c r="AB548" s="309"/>
      <c r="AC548" s="307"/>
      <c r="AD548" s="308"/>
      <c r="AE548" s="307"/>
      <c r="AF548" s="310"/>
      <c r="AG548" s="311"/>
      <c r="AH548" s="312"/>
      <c r="AI548" s="311"/>
      <c r="AJ548" s="313"/>
      <c r="AK548" s="313"/>
      <c r="AL548" s="313"/>
      <c r="AM548" s="314"/>
      <c r="AN548" s="315"/>
      <c r="AO548" s="316"/>
      <c r="AP548" s="317"/>
      <c r="AQ548" s="318"/>
      <c r="AR548" s="319"/>
      <c r="AS548" s="319"/>
      <c r="AT548" s="319"/>
      <c r="AU548" s="320"/>
      <c r="AV548" s="270"/>
    </row>
    <row r="549" spans="1:48" ht="13.5" customHeight="1" thickTop="1" thickBot="1" x14ac:dyDescent="0.25">
      <c r="A549" s="147">
        <v>544</v>
      </c>
      <c r="B549" s="292" t="s">
        <v>146</v>
      </c>
      <c r="C549" s="293">
        <v>43271</v>
      </c>
      <c r="D549" s="293" t="s">
        <v>5471</v>
      </c>
      <c r="E549" s="294" t="s">
        <v>5472</v>
      </c>
      <c r="F549" s="295" t="s">
        <v>66</v>
      </c>
      <c r="G549" s="296" t="s">
        <v>75</v>
      </c>
      <c r="H549" s="297" t="s">
        <v>1989</v>
      </c>
      <c r="I549" s="299">
        <v>4300000</v>
      </c>
      <c r="J549" s="299">
        <v>4300000</v>
      </c>
      <c r="K549" s="300" t="s">
        <v>1990</v>
      </c>
      <c r="L549" s="292" t="s">
        <v>2286</v>
      </c>
      <c r="M549" s="302">
        <v>43271</v>
      </c>
      <c r="N549" s="302">
        <v>43331</v>
      </c>
      <c r="O549" s="302">
        <v>43331</v>
      </c>
      <c r="P549" s="301">
        <f t="shared" si="17"/>
        <v>60</v>
      </c>
      <c r="Q549" s="303">
        <f t="shared" si="18"/>
        <v>2</v>
      </c>
      <c r="R549" s="305" t="s">
        <v>5473</v>
      </c>
      <c r="S549" s="306"/>
      <c r="T549" s="307"/>
      <c r="U549" s="308"/>
      <c r="V549" s="309"/>
      <c r="W549" s="307"/>
      <c r="X549" s="308"/>
      <c r="Y549" s="309"/>
      <c r="Z549" s="307"/>
      <c r="AA549" s="308"/>
      <c r="AB549" s="309"/>
      <c r="AC549" s="307"/>
      <c r="AD549" s="308"/>
      <c r="AE549" s="307"/>
      <c r="AF549" s="310"/>
      <c r="AG549" s="311"/>
      <c r="AH549" s="312"/>
      <c r="AI549" s="311"/>
      <c r="AJ549" s="313"/>
      <c r="AK549" s="313"/>
      <c r="AL549" s="313"/>
      <c r="AM549" s="314"/>
      <c r="AN549" s="315"/>
      <c r="AO549" s="316"/>
      <c r="AP549" s="317"/>
      <c r="AQ549" s="318"/>
      <c r="AR549" s="319"/>
      <c r="AS549" s="319"/>
      <c r="AT549" s="319"/>
      <c r="AU549" s="320"/>
      <c r="AV549" s="270"/>
    </row>
    <row r="550" spans="1:48" ht="13.5" customHeight="1" thickTop="1" thickBot="1" x14ac:dyDescent="0.25">
      <c r="A550" s="147">
        <v>545</v>
      </c>
      <c r="B550" s="292" t="s">
        <v>146</v>
      </c>
      <c r="C550" s="293">
        <v>43276</v>
      </c>
      <c r="D550" s="293" t="s">
        <v>5474</v>
      </c>
      <c r="E550" s="294" t="s">
        <v>5475</v>
      </c>
      <c r="F550" s="295" t="s">
        <v>66</v>
      </c>
      <c r="G550" s="296" t="s">
        <v>75</v>
      </c>
      <c r="H550" s="297" t="s">
        <v>1989</v>
      </c>
      <c r="I550" s="299">
        <v>6000000</v>
      </c>
      <c r="J550" s="299">
        <v>6000000</v>
      </c>
      <c r="K550" s="300" t="s">
        <v>1990</v>
      </c>
      <c r="L550" s="292" t="s">
        <v>252</v>
      </c>
      <c r="M550" s="302">
        <v>43276</v>
      </c>
      <c r="N550" s="302">
        <v>43321</v>
      </c>
      <c r="O550" s="302">
        <v>43321</v>
      </c>
      <c r="P550" s="301">
        <f t="shared" si="17"/>
        <v>45</v>
      </c>
      <c r="Q550" s="303">
        <f t="shared" si="18"/>
        <v>1.5</v>
      </c>
      <c r="R550" s="305" t="s">
        <v>5476</v>
      </c>
      <c r="S550" s="306"/>
      <c r="T550" s="307"/>
      <c r="U550" s="308"/>
      <c r="V550" s="309"/>
      <c r="W550" s="307"/>
      <c r="X550" s="308"/>
      <c r="Y550" s="309"/>
      <c r="Z550" s="307"/>
      <c r="AA550" s="308"/>
      <c r="AB550" s="309"/>
      <c r="AC550" s="307"/>
      <c r="AD550" s="308"/>
      <c r="AE550" s="307"/>
      <c r="AF550" s="310"/>
      <c r="AG550" s="311"/>
      <c r="AH550" s="312"/>
      <c r="AI550" s="311"/>
      <c r="AJ550" s="313"/>
      <c r="AK550" s="313"/>
      <c r="AL550" s="313"/>
      <c r="AM550" s="314"/>
      <c r="AN550" s="315"/>
      <c r="AO550" s="316"/>
      <c r="AP550" s="317"/>
      <c r="AQ550" s="318"/>
      <c r="AR550" s="319"/>
      <c r="AS550" s="319"/>
      <c r="AT550" s="319"/>
      <c r="AU550" s="320"/>
      <c r="AV550" s="270"/>
    </row>
    <row r="551" spans="1:48" ht="13.5" customHeight="1" thickTop="1" thickBot="1" x14ac:dyDescent="0.25">
      <c r="A551" s="147">
        <v>546</v>
      </c>
      <c r="B551" s="292" t="s">
        <v>4871</v>
      </c>
      <c r="C551" s="293">
        <v>43284</v>
      </c>
      <c r="D551" s="293" t="s">
        <v>5477</v>
      </c>
      <c r="E551" s="294" t="s">
        <v>5478</v>
      </c>
      <c r="F551" s="295" t="s">
        <v>66</v>
      </c>
      <c r="G551" s="296" t="s">
        <v>75</v>
      </c>
      <c r="H551" s="297" t="s">
        <v>1989</v>
      </c>
      <c r="I551" s="299">
        <v>5390570</v>
      </c>
      <c r="J551" s="299">
        <v>5390570</v>
      </c>
      <c r="K551" s="300" t="s">
        <v>1990</v>
      </c>
      <c r="L551" s="292" t="s">
        <v>5479</v>
      </c>
      <c r="M551" s="302">
        <v>43284</v>
      </c>
      <c r="N551" s="302">
        <v>43300</v>
      </c>
      <c r="O551" s="302">
        <v>43300</v>
      </c>
      <c r="P551" s="301">
        <f t="shared" si="17"/>
        <v>16</v>
      </c>
      <c r="Q551" s="303">
        <f t="shared" si="18"/>
        <v>0.53333333333333333</v>
      </c>
      <c r="R551" s="305" t="s">
        <v>5480</v>
      </c>
      <c r="S551" s="306"/>
      <c r="T551" s="307"/>
      <c r="U551" s="308"/>
      <c r="V551" s="309"/>
      <c r="W551" s="307"/>
      <c r="X551" s="308"/>
      <c r="Y551" s="309"/>
      <c r="Z551" s="307"/>
      <c r="AA551" s="308"/>
      <c r="AB551" s="309"/>
      <c r="AC551" s="307"/>
      <c r="AD551" s="308"/>
      <c r="AE551" s="307"/>
      <c r="AF551" s="310"/>
      <c r="AG551" s="311"/>
      <c r="AH551" s="312"/>
      <c r="AI551" s="311"/>
      <c r="AJ551" s="313"/>
      <c r="AK551" s="313"/>
      <c r="AL551" s="313"/>
      <c r="AM551" s="314"/>
      <c r="AN551" s="315"/>
      <c r="AO551" s="316"/>
      <c r="AP551" s="317"/>
      <c r="AQ551" s="318"/>
      <c r="AR551" s="319"/>
      <c r="AS551" s="319"/>
      <c r="AT551" s="319"/>
      <c r="AU551" s="320"/>
      <c r="AV551" s="270"/>
    </row>
    <row r="552" spans="1:48" ht="13.5" customHeight="1" thickTop="1" thickBot="1" x14ac:dyDescent="0.25">
      <c r="A552" s="147">
        <v>547</v>
      </c>
      <c r="B552" s="292" t="s">
        <v>597</v>
      </c>
      <c r="C552" s="293">
        <v>43285</v>
      </c>
      <c r="D552" s="293" t="s">
        <v>5481</v>
      </c>
      <c r="E552" s="294" t="s">
        <v>5482</v>
      </c>
      <c r="F552" s="295" t="s">
        <v>74</v>
      </c>
      <c r="G552" s="296" t="s">
        <v>4980</v>
      </c>
      <c r="H552" s="297" t="s">
        <v>1989</v>
      </c>
      <c r="I552" s="299">
        <v>30000000</v>
      </c>
      <c r="J552" s="299">
        <f>+I552+AF552+AJ552+AL552</f>
        <v>30000000</v>
      </c>
      <c r="K552" s="300" t="s">
        <v>4981</v>
      </c>
      <c r="L552" s="292" t="s">
        <v>2650</v>
      </c>
      <c r="M552" s="302">
        <v>43285</v>
      </c>
      <c r="N552" s="302">
        <v>43315</v>
      </c>
      <c r="O552" s="302">
        <v>43315</v>
      </c>
      <c r="P552" s="301">
        <f t="shared" si="17"/>
        <v>30</v>
      </c>
      <c r="Q552" s="303">
        <f t="shared" si="18"/>
        <v>1</v>
      </c>
      <c r="R552" s="305" t="s">
        <v>5483</v>
      </c>
      <c r="S552" s="306"/>
      <c r="T552" s="307"/>
      <c r="U552" s="308"/>
      <c r="V552" s="309"/>
      <c r="W552" s="307"/>
      <c r="X552" s="308"/>
      <c r="Y552" s="309"/>
      <c r="Z552" s="307"/>
      <c r="AA552" s="308"/>
      <c r="AB552" s="309"/>
      <c r="AC552" s="307"/>
      <c r="AD552" s="308"/>
      <c r="AE552" s="307"/>
      <c r="AF552" s="310"/>
      <c r="AG552" s="311"/>
      <c r="AH552" s="312"/>
      <c r="AI552" s="311"/>
      <c r="AJ552" s="313"/>
      <c r="AK552" s="313"/>
      <c r="AL552" s="313"/>
      <c r="AM552" s="314"/>
      <c r="AN552" s="315"/>
      <c r="AO552" s="316"/>
      <c r="AP552" s="317"/>
      <c r="AQ552" s="318" t="s">
        <v>5484</v>
      </c>
      <c r="AR552" s="319"/>
      <c r="AS552" s="319"/>
      <c r="AT552" s="319"/>
      <c r="AU552" s="320"/>
      <c r="AV552" s="270"/>
    </row>
    <row r="553" spans="1:48" ht="13.5" customHeight="1" thickTop="1" thickBot="1" x14ac:dyDescent="0.25">
      <c r="A553" s="147">
        <v>548</v>
      </c>
      <c r="B553" s="292" t="s">
        <v>3451</v>
      </c>
      <c r="C553" s="293">
        <v>43287</v>
      </c>
      <c r="D553" s="293" t="s">
        <v>5485</v>
      </c>
      <c r="E553" s="294" t="s">
        <v>5486</v>
      </c>
      <c r="F553" s="295" t="s">
        <v>66</v>
      </c>
      <c r="G553" s="296" t="s">
        <v>3486</v>
      </c>
      <c r="H553" s="297" t="s">
        <v>1989</v>
      </c>
      <c r="I553" s="299">
        <v>2250000</v>
      </c>
      <c r="J553" s="299">
        <v>2250000</v>
      </c>
      <c r="K553" s="300" t="s">
        <v>1990</v>
      </c>
      <c r="L553" s="292" t="s">
        <v>421</v>
      </c>
      <c r="M553" s="302">
        <v>43287</v>
      </c>
      <c r="N553" s="302">
        <v>43300</v>
      </c>
      <c r="O553" s="302">
        <v>43300</v>
      </c>
      <c r="P553" s="301">
        <f t="shared" si="17"/>
        <v>13</v>
      </c>
      <c r="Q553" s="303">
        <f t="shared" si="18"/>
        <v>0.43333333333333335</v>
      </c>
      <c r="R553" s="305" t="s">
        <v>5487</v>
      </c>
      <c r="S553" s="306"/>
      <c r="T553" s="307"/>
      <c r="U553" s="308"/>
      <c r="V553" s="309"/>
      <c r="W553" s="307"/>
      <c r="X553" s="308"/>
      <c r="Y553" s="309"/>
      <c r="Z553" s="307"/>
      <c r="AA553" s="308"/>
      <c r="AB553" s="309"/>
      <c r="AC553" s="307"/>
      <c r="AD553" s="308"/>
      <c r="AE553" s="307"/>
      <c r="AF553" s="310"/>
      <c r="AG553" s="311"/>
      <c r="AH553" s="312"/>
      <c r="AI553" s="311"/>
      <c r="AJ553" s="313"/>
      <c r="AK553" s="313"/>
      <c r="AL553" s="313"/>
      <c r="AM553" s="314"/>
      <c r="AN553" s="315"/>
      <c r="AO553" s="316"/>
      <c r="AP553" s="317"/>
      <c r="AQ553" s="318"/>
      <c r="AR553" s="319"/>
      <c r="AS553" s="319"/>
      <c r="AT553" s="319"/>
      <c r="AU553" s="320"/>
      <c r="AV553" s="270"/>
    </row>
    <row r="554" spans="1:48" ht="13.5" customHeight="1" thickTop="1" thickBot="1" x14ac:dyDescent="0.25">
      <c r="A554" s="147">
        <v>549</v>
      </c>
      <c r="B554" s="292" t="s">
        <v>2000</v>
      </c>
      <c r="C554" s="293">
        <v>43287</v>
      </c>
      <c r="D554" s="293" t="s">
        <v>5488</v>
      </c>
      <c r="E554" s="294" t="s">
        <v>5489</v>
      </c>
      <c r="F554" s="295" t="s">
        <v>66</v>
      </c>
      <c r="G554" s="296" t="s">
        <v>75</v>
      </c>
      <c r="H554" s="297" t="s">
        <v>1989</v>
      </c>
      <c r="I554" s="299">
        <v>5000000</v>
      </c>
      <c r="J554" s="299">
        <v>5000000</v>
      </c>
      <c r="K554" s="300" t="s">
        <v>1990</v>
      </c>
      <c r="L554" s="292" t="s">
        <v>4259</v>
      </c>
      <c r="M554" s="302">
        <v>43287</v>
      </c>
      <c r="N554" s="302">
        <v>43317</v>
      </c>
      <c r="O554" s="302">
        <v>43317</v>
      </c>
      <c r="P554" s="301">
        <f t="shared" si="17"/>
        <v>30</v>
      </c>
      <c r="Q554" s="303">
        <f t="shared" si="18"/>
        <v>1</v>
      </c>
      <c r="R554" s="305" t="s">
        <v>5490</v>
      </c>
      <c r="S554" s="306">
        <v>10</v>
      </c>
      <c r="T554" s="307">
        <v>43315</v>
      </c>
      <c r="U554" s="308">
        <v>43327</v>
      </c>
      <c r="V554" s="309"/>
      <c r="W554" s="307"/>
      <c r="X554" s="308"/>
      <c r="Y554" s="309"/>
      <c r="Z554" s="307"/>
      <c r="AA554" s="308"/>
      <c r="AB554" s="309"/>
      <c r="AC554" s="307"/>
      <c r="AD554" s="308"/>
      <c r="AE554" s="307">
        <v>43315</v>
      </c>
      <c r="AF554" s="310">
        <v>1333333</v>
      </c>
      <c r="AG554" s="311"/>
      <c r="AH554" s="312"/>
      <c r="AI554" s="311"/>
      <c r="AJ554" s="313"/>
      <c r="AK554" s="313"/>
      <c r="AL554" s="313"/>
      <c r="AM554" s="314"/>
      <c r="AN554" s="315"/>
      <c r="AO554" s="316"/>
      <c r="AP554" s="317"/>
      <c r="AQ554" s="318"/>
      <c r="AR554" s="319"/>
      <c r="AS554" s="319"/>
      <c r="AT554" s="319"/>
      <c r="AU554" s="320"/>
      <c r="AV554" s="270"/>
    </row>
    <row r="555" spans="1:48" ht="13.5" customHeight="1" thickTop="1" thickBot="1" x14ac:dyDescent="0.25">
      <c r="A555" s="147">
        <v>550</v>
      </c>
      <c r="B555" s="292" t="s">
        <v>4919</v>
      </c>
      <c r="C555" s="293">
        <v>43290</v>
      </c>
      <c r="D555" s="293" t="s">
        <v>5491</v>
      </c>
      <c r="E555" s="294" t="s">
        <v>5492</v>
      </c>
      <c r="F555" s="295" t="s">
        <v>66</v>
      </c>
      <c r="G555" s="296" t="s">
        <v>75</v>
      </c>
      <c r="H555" s="297" t="s">
        <v>1989</v>
      </c>
      <c r="I555" s="299">
        <v>5989522</v>
      </c>
      <c r="J555" s="299">
        <v>5989522</v>
      </c>
      <c r="K555" s="300" t="s">
        <v>1990</v>
      </c>
      <c r="L555" s="292" t="s">
        <v>425</v>
      </c>
      <c r="M555" s="302">
        <v>43290</v>
      </c>
      <c r="N555" s="302">
        <v>43300</v>
      </c>
      <c r="O555" s="302">
        <v>43300</v>
      </c>
      <c r="P555" s="301">
        <f t="shared" si="17"/>
        <v>10</v>
      </c>
      <c r="Q555" s="303">
        <f t="shared" si="18"/>
        <v>0.33333333333333331</v>
      </c>
      <c r="R555" s="305" t="s">
        <v>5493</v>
      </c>
      <c r="S555" s="306"/>
      <c r="T555" s="307"/>
      <c r="U555" s="308"/>
      <c r="V555" s="309"/>
      <c r="W555" s="307"/>
      <c r="X555" s="308"/>
      <c r="Y555" s="309"/>
      <c r="Z555" s="307"/>
      <c r="AA555" s="308"/>
      <c r="AB555" s="309"/>
      <c r="AC555" s="307"/>
      <c r="AD555" s="308"/>
      <c r="AE555" s="307"/>
      <c r="AF555" s="310"/>
      <c r="AG555" s="311"/>
      <c r="AH555" s="312"/>
      <c r="AI555" s="311"/>
      <c r="AJ555" s="313"/>
      <c r="AK555" s="313"/>
      <c r="AL555" s="313"/>
      <c r="AM555" s="314"/>
      <c r="AN555" s="315"/>
      <c r="AO555" s="316"/>
      <c r="AP555" s="317"/>
      <c r="AQ555" s="318"/>
      <c r="AR555" s="319"/>
      <c r="AS555" s="319"/>
      <c r="AT555" s="319"/>
      <c r="AU555" s="320"/>
      <c r="AV555" s="270"/>
    </row>
    <row r="556" spans="1:48" ht="13.5" customHeight="1" thickTop="1" thickBot="1" x14ac:dyDescent="0.25">
      <c r="A556" s="147">
        <v>551</v>
      </c>
      <c r="B556" s="292" t="s">
        <v>1987</v>
      </c>
      <c r="C556" s="293">
        <v>43291</v>
      </c>
      <c r="D556" s="293" t="s">
        <v>5494</v>
      </c>
      <c r="E556" s="294" t="s">
        <v>5495</v>
      </c>
      <c r="F556" s="295" t="s">
        <v>66</v>
      </c>
      <c r="G556" s="296" t="s">
        <v>75</v>
      </c>
      <c r="H556" s="297" t="s">
        <v>1989</v>
      </c>
      <c r="I556" s="299">
        <v>12000000</v>
      </c>
      <c r="J556" s="299">
        <v>12000000</v>
      </c>
      <c r="K556" s="300" t="s">
        <v>1990</v>
      </c>
      <c r="L556" s="292" t="s">
        <v>2066</v>
      </c>
      <c r="M556" s="302">
        <v>43291</v>
      </c>
      <c r="N556" s="302">
        <v>43352</v>
      </c>
      <c r="O556" s="302">
        <v>43352</v>
      </c>
      <c r="P556" s="301">
        <f t="shared" si="17"/>
        <v>61</v>
      </c>
      <c r="Q556" s="303">
        <f t="shared" si="18"/>
        <v>2.0333333333333332</v>
      </c>
      <c r="R556" s="305" t="s">
        <v>5496</v>
      </c>
      <c r="S556" s="306"/>
      <c r="T556" s="307"/>
      <c r="U556" s="308"/>
      <c r="V556" s="309"/>
      <c r="W556" s="307"/>
      <c r="X556" s="308"/>
      <c r="Y556" s="309"/>
      <c r="Z556" s="307"/>
      <c r="AA556" s="308"/>
      <c r="AB556" s="309"/>
      <c r="AC556" s="307"/>
      <c r="AD556" s="308"/>
      <c r="AE556" s="307"/>
      <c r="AF556" s="310"/>
      <c r="AG556" s="311"/>
      <c r="AH556" s="312"/>
      <c r="AI556" s="311"/>
      <c r="AJ556" s="313"/>
      <c r="AK556" s="313"/>
      <c r="AL556" s="313"/>
      <c r="AM556" s="314"/>
      <c r="AN556" s="315"/>
      <c r="AO556" s="316"/>
      <c r="AP556" s="317"/>
      <c r="AQ556" s="318"/>
      <c r="AR556" s="319"/>
      <c r="AS556" s="319"/>
      <c r="AT556" s="319"/>
      <c r="AU556" s="320"/>
      <c r="AV556" s="270"/>
    </row>
    <row r="557" spans="1:48" ht="13.5" customHeight="1" thickTop="1" thickBot="1" x14ac:dyDescent="0.25">
      <c r="A557" s="147">
        <v>552</v>
      </c>
      <c r="B557" s="292" t="s">
        <v>63</v>
      </c>
      <c r="C557" s="293">
        <v>43291</v>
      </c>
      <c r="D557" s="293" t="s">
        <v>5497</v>
      </c>
      <c r="E557" s="294" t="s">
        <v>5498</v>
      </c>
      <c r="F557" s="295" t="s">
        <v>66</v>
      </c>
      <c r="G557" s="296" t="s">
        <v>75</v>
      </c>
      <c r="H557" s="297" t="s">
        <v>1989</v>
      </c>
      <c r="I557" s="299">
        <v>5800000</v>
      </c>
      <c r="J557" s="299">
        <v>5800000</v>
      </c>
      <c r="K557" s="300" t="s">
        <v>1990</v>
      </c>
      <c r="L557" s="292" t="s">
        <v>2046</v>
      </c>
      <c r="M557" s="302">
        <v>43291</v>
      </c>
      <c r="N557" s="302">
        <v>43312</v>
      </c>
      <c r="O557" s="302">
        <v>43312</v>
      </c>
      <c r="P557" s="301">
        <f t="shared" si="17"/>
        <v>21</v>
      </c>
      <c r="Q557" s="303">
        <f t="shared" si="18"/>
        <v>0.7</v>
      </c>
      <c r="R557" s="305" t="s">
        <v>5499</v>
      </c>
      <c r="S557" s="306"/>
      <c r="T557" s="307"/>
      <c r="U557" s="308"/>
      <c r="V557" s="309"/>
      <c r="W557" s="307"/>
      <c r="X557" s="308"/>
      <c r="Y557" s="309"/>
      <c r="Z557" s="307"/>
      <c r="AA557" s="308"/>
      <c r="AB557" s="309"/>
      <c r="AC557" s="307"/>
      <c r="AD557" s="308"/>
      <c r="AE557" s="307"/>
      <c r="AF557" s="310"/>
      <c r="AG557" s="311"/>
      <c r="AH557" s="312"/>
      <c r="AI557" s="311"/>
      <c r="AJ557" s="313"/>
      <c r="AK557" s="313"/>
      <c r="AL557" s="313"/>
      <c r="AM557" s="314"/>
      <c r="AN557" s="315"/>
      <c r="AO557" s="316"/>
      <c r="AP557" s="317"/>
      <c r="AQ557" s="318"/>
      <c r="AR557" s="319"/>
      <c r="AS557" s="319"/>
      <c r="AT557" s="319"/>
      <c r="AU557" s="320"/>
      <c r="AV557" s="270"/>
    </row>
    <row r="558" spans="1:48" ht="13.5" customHeight="1" thickTop="1" thickBot="1" x14ac:dyDescent="0.25">
      <c r="A558" s="147">
        <v>553</v>
      </c>
      <c r="B558" s="292" t="s">
        <v>146</v>
      </c>
      <c r="C558" s="293">
        <v>43292</v>
      </c>
      <c r="D558" s="293" t="s">
        <v>5500</v>
      </c>
      <c r="E558" s="294" t="s">
        <v>5501</v>
      </c>
      <c r="F558" s="295" t="s">
        <v>66</v>
      </c>
      <c r="G558" s="296" t="s">
        <v>75</v>
      </c>
      <c r="H558" s="297" t="s">
        <v>1989</v>
      </c>
      <c r="I558" s="299">
        <v>30000000</v>
      </c>
      <c r="J558" s="299">
        <v>30000000</v>
      </c>
      <c r="K558" s="300" t="s">
        <v>1990</v>
      </c>
      <c r="L558" s="292" t="s">
        <v>5502</v>
      </c>
      <c r="M558" s="302">
        <v>43292</v>
      </c>
      <c r="N558" s="302">
        <v>43474</v>
      </c>
      <c r="O558" s="302">
        <v>43474</v>
      </c>
      <c r="P558" s="301">
        <f t="shared" si="17"/>
        <v>182</v>
      </c>
      <c r="Q558" s="303">
        <f t="shared" si="18"/>
        <v>6.0666666666666664</v>
      </c>
      <c r="R558" s="305" t="s">
        <v>5503</v>
      </c>
      <c r="S558" s="306"/>
      <c r="T558" s="307"/>
      <c r="U558" s="308"/>
      <c r="V558" s="309"/>
      <c r="W558" s="307"/>
      <c r="X558" s="308"/>
      <c r="Y558" s="309"/>
      <c r="Z558" s="307"/>
      <c r="AA558" s="308"/>
      <c r="AB558" s="309"/>
      <c r="AC558" s="307"/>
      <c r="AD558" s="308"/>
      <c r="AE558" s="307"/>
      <c r="AF558" s="310"/>
      <c r="AG558" s="311"/>
      <c r="AH558" s="312"/>
      <c r="AI558" s="311"/>
      <c r="AJ558" s="313"/>
      <c r="AK558" s="313"/>
      <c r="AL558" s="313"/>
      <c r="AM558" s="314"/>
      <c r="AN558" s="315"/>
      <c r="AO558" s="316"/>
      <c r="AP558" s="317"/>
      <c r="AQ558" s="318"/>
      <c r="AR558" s="319"/>
      <c r="AS558" s="319"/>
      <c r="AT558" s="319"/>
      <c r="AU558" s="320"/>
      <c r="AV558" s="270"/>
    </row>
    <row r="559" spans="1:48" ht="13.5" customHeight="1" thickTop="1" thickBot="1" x14ac:dyDescent="0.25">
      <c r="A559" s="147">
        <v>554</v>
      </c>
      <c r="B559" s="292" t="s">
        <v>4573</v>
      </c>
      <c r="C559" s="293">
        <v>43292</v>
      </c>
      <c r="D559" s="293" t="s">
        <v>5504</v>
      </c>
      <c r="E559" s="294" t="s">
        <v>5505</v>
      </c>
      <c r="F559" s="295" t="s">
        <v>66</v>
      </c>
      <c r="G559" s="296" t="s">
        <v>75</v>
      </c>
      <c r="H559" s="297" t="s">
        <v>1989</v>
      </c>
      <c r="I559" s="299">
        <v>6588474</v>
      </c>
      <c r="J559" s="299">
        <v>6588474</v>
      </c>
      <c r="K559" s="300" t="s">
        <v>1990</v>
      </c>
      <c r="L559" s="292" t="s">
        <v>4576</v>
      </c>
      <c r="M559" s="302">
        <v>43292</v>
      </c>
      <c r="N559" s="302">
        <v>43322</v>
      </c>
      <c r="O559" s="302">
        <v>43322</v>
      </c>
      <c r="P559" s="301">
        <f t="shared" si="17"/>
        <v>30</v>
      </c>
      <c r="Q559" s="303">
        <f t="shared" si="18"/>
        <v>1</v>
      </c>
      <c r="R559" s="305" t="s">
        <v>5506</v>
      </c>
      <c r="S559" s="306"/>
      <c r="T559" s="307"/>
      <c r="U559" s="308"/>
      <c r="V559" s="309"/>
      <c r="W559" s="307"/>
      <c r="X559" s="308"/>
      <c r="Y559" s="309"/>
      <c r="Z559" s="307"/>
      <c r="AA559" s="308"/>
      <c r="AB559" s="309"/>
      <c r="AC559" s="307"/>
      <c r="AD559" s="308"/>
      <c r="AE559" s="307"/>
      <c r="AF559" s="310"/>
      <c r="AG559" s="311"/>
      <c r="AH559" s="312"/>
      <c r="AI559" s="311"/>
      <c r="AJ559" s="313"/>
      <c r="AK559" s="313"/>
      <c r="AL559" s="313"/>
      <c r="AM559" s="314"/>
      <c r="AN559" s="315"/>
      <c r="AO559" s="316"/>
      <c r="AP559" s="317"/>
      <c r="AQ559" s="318"/>
      <c r="AR559" s="319"/>
      <c r="AS559" s="319"/>
      <c r="AT559" s="319"/>
      <c r="AU559" s="320"/>
      <c r="AV559" s="270"/>
    </row>
    <row r="560" spans="1:48" ht="13.5" customHeight="1" thickTop="1" thickBot="1" x14ac:dyDescent="0.25">
      <c r="A560" s="147">
        <v>555</v>
      </c>
      <c r="B560" s="292" t="s">
        <v>146</v>
      </c>
      <c r="C560" s="293">
        <v>43292</v>
      </c>
      <c r="D560" s="293" t="s">
        <v>5507</v>
      </c>
      <c r="E560" s="294" t="s">
        <v>5508</v>
      </c>
      <c r="F560" s="295" t="s">
        <v>66</v>
      </c>
      <c r="G560" s="296" t="s">
        <v>67</v>
      </c>
      <c r="H560" s="297" t="s">
        <v>1989</v>
      </c>
      <c r="I560" s="299">
        <v>205070262</v>
      </c>
      <c r="J560" s="299">
        <f>+I560+AF560+AJ560+AL560</f>
        <v>205070262</v>
      </c>
      <c r="K560" s="300" t="s">
        <v>4981</v>
      </c>
      <c r="L560" s="292" t="s">
        <v>5509</v>
      </c>
      <c r="M560" s="302">
        <v>43292</v>
      </c>
      <c r="N560" s="302">
        <v>43465</v>
      </c>
      <c r="O560" s="302">
        <v>43465</v>
      </c>
      <c r="P560" s="301">
        <f t="shared" si="17"/>
        <v>173</v>
      </c>
      <c r="Q560" s="303">
        <f t="shared" si="18"/>
        <v>5.7666666666666666</v>
      </c>
      <c r="R560" s="305" t="s">
        <v>5510</v>
      </c>
      <c r="S560" s="306"/>
      <c r="T560" s="307"/>
      <c r="U560" s="308"/>
      <c r="V560" s="309"/>
      <c r="W560" s="307"/>
      <c r="X560" s="308"/>
      <c r="Y560" s="309"/>
      <c r="Z560" s="307"/>
      <c r="AA560" s="308"/>
      <c r="AB560" s="309"/>
      <c r="AC560" s="307"/>
      <c r="AD560" s="308"/>
      <c r="AE560" s="307"/>
      <c r="AF560" s="310"/>
      <c r="AG560" s="311"/>
      <c r="AH560" s="312"/>
      <c r="AI560" s="311"/>
      <c r="AJ560" s="313"/>
      <c r="AK560" s="313"/>
      <c r="AL560" s="313"/>
      <c r="AM560" s="314"/>
      <c r="AN560" s="315"/>
      <c r="AO560" s="316"/>
      <c r="AP560" s="317"/>
      <c r="AQ560" s="318"/>
      <c r="AR560" s="319"/>
      <c r="AS560" s="319"/>
      <c r="AT560" s="319"/>
      <c r="AU560" s="320"/>
      <c r="AV560" s="270"/>
    </row>
    <row r="561" spans="1:48" ht="13.5" customHeight="1" thickTop="1" thickBot="1" x14ac:dyDescent="0.25">
      <c r="A561" s="147">
        <v>556</v>
      </c>
      <c r="B561" s="292" t="s">
        <v>444</v>
      </c>
      <c r="C561" s="293">
        <v>43292</v>
      </c>
      <c r="D561" s="293" t="s">
        <v>5511</v>
      </c>
      <c r="E561" s="294" t="s">
        <v>5512</v>
      </c>
      <c r="F561" s="295" t="s">
        <v>74</v>
      </c>
      <c r="G561" s="296" t="s">
        <v>67</v>
      </c>
      <c r="H561" s="297" t="s">
        <v>2079</v>
      </c>
      <c r="I561" s="299">
        <v>30000000</v>
      </c>
      <c r="J561" s="299">
        <v>30000000</v>
      </c>
      <c r="K561" s="300" t="s">
        <v>1990</v>
      </c>
      <c r="L561" s="292" t="s">
        <v>5513</v>
      </c>
      <c r="M561" s="302">
        <v>43292</v>
      </c>
      <c r="N561" s="302">
        <v>43300</v>
      </c>
      <c r="O561" s="302">
        <v>43300</v>
      </c>
      <c r="P561" s="301">
        <f t="shared" si="17"/>
        <v>8</v>
      </c>
      <c r="Q561" s="303">
        <f t="shared" si="18"/>
        <v>0.26666666666666666</v>
      </c>
      <c r="R561" s="305" t="s">
        <v>5514</v>
      </c>
      <c r="S561" s="306">
        <v>10</v>
      </c>
      <c r="T561" s="307">
        <v>43300</v>
      </c>
      <c r="U561" s="308">
        <v>43312</v>
      </c>
      <c r="V561" s="309"/>
      <c r="W561" s="307"/>
      <c r="X561" s="308"/>
      <c r="Y561" s="309"/>
      <c r="Z561" s="307"/>
      <c r="AA561" s="308"/>
      <c r="AB561" s="309"/>
      <c r="AC561" s="307"/>
      <c r="AD561" s="308"/>
      <c r="AE561" s="307"/>
      <c r="AF561" s="310"/>
      <c r="AG561" s="311"/>
      <c r="AH561" s="312"/>
      <c r="AI561" s="311"/>
      <c r="AJ561" s="313"/>
      <c r="AK561" s="313"/>
      <c r="AL561" s="313"/>
      <c r="AM561" s="314"/>
      <c r="AN561" s="315"/>
      <c r="AO561" s="316"/>
      <c r="AP561" s="317"/>
      <c r="AQ561" s="318"/>
      <c r="AR561" s="319"/>
      <c r="AS561" s="319"/>
      <c r="AT561" s="319"/>
      <c r="AU561" s="320"/>
      <c r="AV561" s="270"/>
    </row>
    <row r="562" spans="1:48" ht="13.5" customHeight="1" thickTop="1" thickBot="1" x14ac:dyDescent="0.25">
      <c r="A562" s="147">
        <v>557</v>
      </c>
      <c r="B562" s="292" t="s">
        <v>1987</v>
      </c>
      <c r="C562" s="293">
        <v>43298</v>
      </c>
      <c r="D562" s="293" t="s">
        <v>5515</v>
      </c>
      <c r="E562" s="294" t="s">
        <v>5516</v>
      </c>
      <c r="F562" s="295" t="s">
        <v>66</v>
      </c>
      <c r="G562" s="296" t="s">
        <v>67</v>
      </c>
      <c r="H562" s="297" t="s">
        <v>1989</v>
      </c>
      <c r="I562" s="299">
        <v>2300000</v>
      </c>
      <c r="J562" s="299">
        <v>2300000</v>
      </c>
      <c r="K562" s="300" t="s">
        <v>1990</v>
      </c>
      <c r="L562" s="292" t="s">
        <v>5517</v>
      </c>
      <c r="M562" s="302">
        <v>43298</v>
      </c>
      <c r="N562" s="302">
        <v>43328</v>
      </c>
      <c r="O562" s="302">
        <v>43328</v>
      </c>
      <c r="P562" s="301">
        <f t="shared" si="17"/>
        <v>30</v>
      </c>
      <c r="Q562" s="303">
        <f t="shared" si="18"/>
        <v>1</v>
      </c>
      <c r="R562" s="305" t="s">
        <v>5518</v>
      </c>
      <c r="S562" s="306"/>
      <c r="T562" s="307"/>
      <c r="U562" s="308"/>
      <c r="V562" s="309"/>
      <c r="W562" s="307"/>
      <c r="X562" s="308"/>
      <c r="Y562" s="309"/>
      <c r="Z562" s="307"/>
      <c r="AA562" s="308"/>
      <c r="AB562" s="309"/>
      <c r="AC562" s="307"/>
      <c r="AD562" s="308"/>
      <c r="AE562" s="307"/>
      <c r="AF562" s="310"/>
      <c r="AG562" s="311"/>
      <c r="AH562" s="312"/>
      <c r="AI562" s="311"/>
      <c r="AJ562" s="313"/>
      <c r="AK562" s="313"/>
      <c r="AL562" s="313"/>
      <c r="AM562" s="314"/>
      <c r="AN562" s="315"/>
      <c r="AO562" s="316"/>
      <c r="AP562" s="317"/>
      <c r="AQ562" s="318"/>
      <c r="AR562" s="319"/>
      <c r="AS562" s="319"/>
      <c r="AT562" s="319"/>
      <c r="AU562" s="320"/>
      <c r="AV562" s="270"/>
    </row>
    <row r="563" spans="1:48" ht="13.5" customHeight="1" thickTop="1" thickBot="1" x14ac:dyDescent="0.25">
      <c r="A563" s="147">
        <v>558</v>
      </c>
      <c r="B563" s="292" t="s">
        <v>146</v>
      </c>
      <c r="C563" s="293">
        <v>43298</v>
      </c>
      <c r="D563" s="293" t="s">
        <v>5519</v>
      </c>
      <c r="E563" s="294" t="s">
        <v>5520</v>
      </c>
      <c r="F563" s="295" t="s">
        <v>66</v>
      </c>
      <c r="G563" s="296" t="s">
        <v>75</v>
      </c>
      <c r="H563" s="297" t="s">
        <v>1989</v>
      </c>
      <c r="I563" s="299">
        <v>4480000</v>
      </c>
      <c r="J563" s="299">
        <v>4480000</v>
      </c>
      <c r="K563" s="300" t="s">
        <v>1990</v>
      </c>
      <c r="L563" s="292" t="s">
        <v>2488</v>
      </c>
      <c r="M563" s="302">
        <v>43298</v>
      </c>
      <c r="N563" s="302">
        <v>43339</v>
      </c>
      <c r="O563" s="302">
        <v>43339</v>
      </c>
      <c r="P563" s="301">
        <f t="shared" si="17"/>
        <v>41</v>
      </c>
      <c r="Q563" s="303">
        <f t="shared" si="18"/>
        <v>1.3666666666666667</v>
      </c>
      <c r="R563" s="305" t="s">
        <v>5521</v>
      </c>
      <c r="S563" s="306"/>
      <c r="T563" s="307"/>
      <c r="U563" s="308"/>
      <c r="V563" s="309"/>
      <c r="W563" s="307"/>
      <c r="X563" s="308"/>
      <c r="Y563" s="309"/>
      <c r="Z563" s="307"/>
      <c r="AA563" s="308"/>
      <c r="AB563" s="309"/>
      <c r="AC563" s="307"/>
      <c r="AD563" s="308"/>
      <c r="AE563" s="307"/>
      <c r="AF563" s="310"/>
      <c r="AG563" s="311"/>
      <c r="AH563" s="312"/>
      <c r="AI563" s="311"/>
      <c r="AJ563" s="313"/>
      <c r="AK563" s="313"/>
      <c r="AL563" s="313"/>
      <c r="AM563" s="314"/>
      <c r="AN563" s="315"/>
      <c r="AO563" s="316"/>
      <c r="AP563" s="317"/>
      <c r="AQ563" s="318"/>
      <c r="AR563" s="319"/>
      <c r="AS563" s="319"/>
      <c r="AT563" s="319"/>
      <c r="AU563" s="320"/>
      <c r="AV563" s="270"/>
    </row>
    <row r="564" spans="1:48" ht="13.5" customHeight="1" thickTop="1" thickBot="1" x14ac:dyDescent="0.25">
      <c r="A564" s="147">
        <v>559</v>
      </c>
      <c r="B564" s="292" t="s">
        <v>1987</v>
      </c>
      <c r="C564" s="293">
        <v>43299</v>
      </c>
      <c r="D564" s="293" t="s">
        <v>5522</v>
      </c>
      <c r="E564" s="294" t="s">
        <v>5523</v>
      </c>
      <c r="F564" s="295" t="s">
        <v>74</v>
      </c>
      <c r="G564" s="296" t="s">
        <v>67</v>
      </c>
      <c r="H564" s="297" t="s">
        <v>2079</v>
      </c>
      <c r="I564" s="299">
        <v>39282000</v>
      </c>
      <c r="J564" s="299">
        <f>+I564+AF564+AJ564+AL564</f>
        <v>39282000</v>
      </c>
      <c r="K564" s="300" t="s">
        <v>4981</v>
      </c>
      <c r="L564" s="292" t="s">
        <v>5524</v>
      </c>
      <c r="M564" s="302">
        <v>43299</v>
      </c>
      <c r="N564" s="302">
        <v>43314</v>
      </c>
      <c r="O564" s="302">
        <v>43314</v>
      </c>
      <c r="P564" s="301">
        <f t="shared" si="17"/>
        <v>15</v>
      </c>
      <c r="Q564" s="303">
        <f t="shared" si="18"/>
        <v>0.5</v>
      </c>
      <c r="R564" s="305" t="s">
        <v>5525</v>
      </c>
      <c r="S564" s="306"/>
      <c r="T564" s="307"/>
      <c r="U564" s="308"/>
      <c r="V564" s="309"/>
      <c r="W564" s="307"/>
      <c r="X564" s="308"/>
      <c r="Y564" s="309"/>
      <c r="Z564" s="307"/>
      <c r="AA564" s="308"/>
      <c r="AB564" s="309"/>
      <c r="AC564" s="307"/>
      <c r="AD564" s="308"/>
      <c r="AE564" s="307"/>
      <c r="AF564" s="310"/>
      <c r="AG564" s="311"/>
      <c r="AH564" s="312"/>
      <c r="AI564" s="311"/>
      <c r="AJ564" s="313"/>
      <c r="AK564" s="313"/>
      <c r="AL564" s="313"/>
      <c r="AM564" s="314"/>
      <c r="AN564" s="315"/>
      <c r="AO564" s="316"/>
      <c r="AP564" s="317"/>
      <c r="AQ564" s="318"/>
      <c r="AR564" s="319"/>
      <c r="AS564" s="319"/>
      <c r="AT564" s="319"/>
      <c r="AU564" s="320"/>
      <c r="AV564" s="270"/>
    </row>
    <row r="565" spans="1:48" ht="13.5" customHeight="1" thickTop="1" thickBot="1" x14ac:dyDescent="0.25">
      <c r="A565" s="147">
        <v>560</v>
      </c>
      <c r="B565" s="292" t="s">
        <v>63</v>
      </c>
      <c r="C565" s="293">
        <v>43300</v>
      </c>
      <c r="D565" s="293" t="s">
        <v>5526</v>
      </c>
      <c r="E565" s="294" t="s">
        <v>5527</v>
      </c>
      <c r="F565" s="295" t="s">
        <v>74</v>
      </c>
      <c r="G565" s="296" t="s">
        <v>67</v>
      </c>
      <c r="H565" s="297" t="s">
        <v>2079</v>
      </c>
      <c r="I565" s="299">
        <v>102000000</v>
      </c>
      <c r="J565" s="299">
        <f>+I565+AF565+AJ565+AL565</f>
        <v>102000000</v>
      </c>
      <c r="K565" s="300" t="s">
        <v>4981</v>
      </c>
      <c r="L565" s="292" t="s">
        <v>5528</v>
      </c>
      <c r="M565" s="302">
        <v>43300</v>
      </c>
      <c r="N565" s="302">
        <v>43360</v>
      </c>
      <c r="O565" s="302">
        <v>43360</v>
      </c>
      <c r="P565" s="301">
        <f t="shared" si="17"/>
        <v>60</v>
      </c>
      <c r="Q565" s="303">
        <f t="shared" si="18"/>
        <v>2</v>
      </c>
      <c r="R565" s="305" t="s">
        <v>5529</v>
      </c>
      <c r="S565" s="306"/>
      <c r="T565" s="307"/>
      <c r="U565" s="308"/>
      <c r="V565" s="309"/>
      <c r="W565" s="307"/>
      <c r="X565" s="308"/>
      <c r="Y565" s="309"/>
      <c r="Z565" s="307"/>
      <c r="AA565" s="308"/>
      <c r="AB565" s="309"/>
      <c r="AC565" s="307"/>
      <c r="AD565" s="308"/>
      <c r="AE565" s="307"/>
      <c r="AF565" s="310"/>
      <c r="AG565" s="311"/>
      <c r="AH565" s="312"/>
      <c r="AI565" s="311"/>
      <c r="AJ565" s="313"/>
      <c r="AK565" s="313"/>
      <c r="AL565" s="313"/>
      <c r="AM565" s="314"/>
      <c r="AN565" s="315"/>
      <c r="AO565" s="316"/>
      <c r="AP565" s="317"/>
      <c r="AQ565" s="318" t="s">
        <v>5530</v>
      </c>
      <c r="AR565" s="319"/>
      <c r="AS565" s="319"/>
      <c r="AT565" s="319"/>
      <c r="AU565" s="320"/>
      <c r="AV565" s="270"/>
    </row>
    <row r="566" spans="1:48" ht="13.5" customHeight="1" thickTop="1" thickBot="1" x14ac:dyDescent="0.25">
      <c r="A566" s="147">
        <v>561</v>
      </c>
      <c r="B566" s="292" t="s">
        <v>63</v>
      </c>
      <c r="C566" s="293">
        <v>43300</v>
      </c>
      <c r="D566" s="293" t="s">
        <v>5531</v>
      </c>
      <c r="E566" s="294" t="s">
        <v>5532</v>
      </c>
      <c r="F566" s="295" t="s">
        <v>74</v>
      </c>
      <c r="G566" s="296" t="s">
        <v>67</v>
      </c>
      <c r="H566" s="297" t="s">
        <v>2079</v>
      </c>
      <c r="I566" s="299">
        <v>49185145</v>
      </c>
      <c r="J566" s="299">
        <f>+I566+AF566+AJ566+AL566</f>
        <v>49185145</v>
      </c>
      <c r="K566" s="300" t="s">
        <v>4981</v>
      </c>
      <c r="L566" s="292" t="s">
        <v>5533</v>
      </c>
      <c r="M566" s="302">
        <v>43300</v>
      </c>
      <c r="N566" s="302">
        <v>43465</v>
      </c>
      <c r="O566" s="302">
        <v>43465</v>
      </c>
      <c r="P566" s="301">
        <f t="shared" si="17"/>
        <v>165</v>
      </c>
      <c r="Q566" s="303">
        <f t="shared" si="18"/>
        <v>5.5</v>
      </c>
      <c r="R566" s="305" t="s">
        <v>5534</v>
      </c>
      <c r="S566" s="306"/>
      <c r="T566" s="307"/>
      <c r="U566" s="308"/>
      <c r="V566" s="309"/>
      <c r="W566" s="307"/>
      <c r="X566" s="308"/>
      <c r="Y566" s="309"/>
      <c r="Z566" s="307"/>
      <c r="AA566" s="308"/>
      <c r="AB566" s="309"/>
      <c r="AC566" s="307"/>
      <c r="AD566" s="308"/>
      <c r="AE566" s="307"/>
      <c r="AF566" s="310"/>
      <c r="AG566" s="311"/>
      <c r="AH566" s="312"/>
      <c r="AI566" s="311"/>
      <c r="AJ566" s="313"/>
      <c r="AK566" s="313"/>
      <c r="AL566" s="313"/>
      <c r="AM566" s="314"/>
      <c r="AN566" s="315"/>
      <c r="AO566" s="316"/>
      <c r="AP566" s="317"/>
      <c r="AQ566" s="318"/>
      <c r="AR566" s="319"/>
      <c r="AS566" s="319"/>
      <c r="AT566" s="319"/>
      <c r="AU566" s="320"/>
      <c r="AV566" s="270"/>
    </row>
    <row r="567" spans="1:48" ht="13.5" customHeight="1" thickTop="1" thickBot="1" x14ac:dyDescent="0.25">
      <c r="A567" s="147">
        <v>562</v>
      </c>
      <c r="B567" s="292" t="s">
        <v>597</v>
      </c>
      <c r="C567" s="293">
        <v>43305</v>
      </c>
      <c r="D567" s="293" t="s">
        <v>5535</v>
      </c>
      <c r="E567" s="294" t="s">
        <v>5112</v>
      </c>
      <c r="F567" s="295" t="s">
        <v>66</v>
      </c>
      <c r="G567" s="296" t="s">
        <v>75</v>
      </c>
      <c r="H567" s="297" t="s">
        <v>1989</v>
      </c>
      <c r="I567" s="299">
        <v>2000000</v>
      </c>
      <c r="J567" s="299">
        <v>20000000</v>
      </c>
      <c r="K567" s="300" t="s">
        <v>1990</v>
      </c>
      <c r="L567" s="292" t="s">
        <v>5536</v>
      </c>
      <c r="M567" s="302">
        <v>43305</v>
      </c>
      <c r="N567" s="302">
        <v>43335</v>
      </c>
      <c r="O567" s="302">
        <v>43335</v>
      </c>
      <c r="P567" s="301">
        <f t="shared" si="17"/>
        <v>30</v>
      </c>
      <c r="Q567" s="303">
        <f t="shared" si="18"/>
        <v>1</v>
      </c>
      <c r="R567" s="305" t="s">
        <v>5537</v>
      </c>
      <c r="S567" s="306"/>
      <c r="T567" s="307"/>
      <c r="U567" s="308"/>
      <c r="V567" s="309"/>
      <c r="W567" s="307"/>
      <c r="X567" s="308"/>
      <c r="Y567" s="309"/>
      <c r="Z567" s="307"/>
      <c r="AA567" s="308"/>
      <c r="AB567" s="309"/>
      <c r="AC567" s="307"/>
      <c r="AD567" s="308"/>
      <c r="AE567" s="307"/>
      <c r="AF567" s="310"/>
      <c r="AG567" s="311"/>
      <c r="AH567" s="312"/>
      <c r="AI567" s="311"/>
      <c r="AJ567" s="313"/>
      <c r="AK567" s="313"/>
      <c r="AL567" s="313"/>
      <c r="AM567" s="314"/>
      <c r="AN567" s="315"/>
      <c r="AO567" s="316"/>
      <c r="AP567" s="317"/>
      <c r="AQ567" s="318"/>
      <c r="AR567" s="319"/>
      <c r="AS567" s="319"/>
      <c r="AT567" s="319"/>
      <c r="AU567" s="320"/>
      <c r="AV567" s="270"/>
    </row>
    <row r="568" spans="1:48" ht="13.5" customHeight="1" thickTop="1" thickBot="1" x14ac:dyDescent="0.25">
      <c r="A568" s="147">
        <v>563</v>
      </c>
      <c r="B568" s="292" t="s">
        <v>597</v>
      </c>
      <c r="C568" s="293">
        <v>43305</v>
      </c>
      <c r="D568" s="293" t="s">
        <v>5538</v>
      </c>
      <c r="E568" s="294" t="s">
        <v>5539</v>
      </c>
      <c r="F568" s="295" t="s">
        <v>66</v>
      </c>
      <c r="G568" s="296" t="s">
        <v>75</v>
      </c>
      <c r="H568" s="297" t="s">
        <v>1989</v>
      </c>
      <c r="I568" s="299">
        <v>2000000</v>
      </c>
      <c r="J568" s="299">
        <v>2000000</v>
      </c>
      <c r="K568" s="300" t="s">
        <v>1990</v>
      </c>
      <c r="L568" s="292" t="s">
        <v>2141</v>
      </c>
      <c r="M568" s="302">
        <v>43305</v>
      </c>
      <c r="N568" s="302">
        <v>43335</v>
      </c>
      <c r="O568" s="302">
        <v>43335</v>
      </c>
      <c r="P568" s="301">
        <f t="shared" si="17"/>
        <v>30</v>
      </c>
      <c r="Q568" s="303">
        <f t="shared" si="18"/>
        <v>1</v>
      </c>
      <c r="R568" s="305" t="s">
        <v>5540</v>
      </c>
      <c r="S568" s="306"/>
      <c r="T568" s="307"/>
      <c r="U568" s="308"/>
      <c r="V568" s="309"/>
      <c r="W568" s="307"/>
      <c r="X568" s="308"/>
      <c r="Y568" s="309"/>
      <c r="Z568" s="307"/>
      <c r="AA568" s="308"/>
      <c r="AB568" s="309"/>
      <c r="AC568" s="307"/>
      <c r="AD568" s="308"/>
      <c r="AE568" s="307"/>
      <c r="AF568" s="310"/>
      <c r="AG568" s="311"/>
      <c r="AH568" s="312"/>
      <c r="AI568" s="311"/>
      <c r="AJ568" s="313"/>
      <c r="AK568" s="313"/>
      <c r="AL568" s="313"/>
      <c r="AM568" s="314"/>
      <c r="AN568" s="315"/>
      <c r="AO568" s="316"/>
      <c r="AP568" s="317"/>
      <c r="AQ568" s="318"/>
      <c r="AR568" s="319"/>
      <c r="AS568" s="319"/>
      <c r="AT568" s="319"/>
      <c r="AU568" s="320"/>
      <c r="AV568" s="270"/>
    </row>
    <row r="569" spans="1:48" ht="13.5" customHeight="1" thickTop="1" thickBot="1" x14ac:dyDescent="0.25">
      <c r="A569" s="147">
        <v>564</v>
      </c>
      <c r="B569" s="292" t="s">
        <v>597</v>
      </c>
      <c r="C569" s="293">
        <v>43306</v>
      </c>
      <c r="D569" s="293" t="s">
        <v>5541</v>
      </c>
      <c r="E569" s="294" t="s">
        <v>5542</v>
      </c>
      <c r="F569" s="295" t="s">
        <v>66</v>
      </c>
      <c r="G569" s="296" t="s">
        <v>75</v>
      </c>
      <c r="H569" s="297" t="s">
        <v>1989</v>
      </c>
      <c r="I569" s="299">
        <v>2000000</v>
      </c>
      <c r="J569" s="299">
        <v>2000000</v>
      </c>
      <c r="K569" s="300" t="s">
        <v>1990</v>
      </c>
      <c r="L569" s="292" t="s">
        <v>3714</v>
      </c>
      <c r="M569" s="302">
        <v>43306</v>
      </c>
      <c r="N569" s="302">
        <v>43336</v>
      </c>
      <c r="O569" s="302">
        <v>43336</v>
      </c>
      <c r="P569" s="301">
        <f t="shared" si="17"/>
        <v>30</v>
      </c>
      <c r="Q569" s="303">
        <f t="shared" si="18"/>
        <v>1</v>
      </c>
      <c r="R569" s="305" t="s">
        <v>5543</v>
      </c>
      <c r="S569" s="306"/>
      <c r="T569" s="307"/>
      <c r="U569" s="308"/>
      <c r="V569" s="309"/>
      <c r="W569" s="307"/>
      <c r="X569" s="308"/>
      <c r="Y569" s="309"/>
      <c r="Z569" s="307"/>
      <c r="AA569" s="308"/>
      <c r="AB569" s="309"/>
      <c r="AC569" s="307"/>
      <c r="AD569" s="308"/>
      <c r="AE569" s="307"/>
      <c r="AF569" s="310"/>
      <c r="AG569" s="311"/>
      <c r="AH569" s="312"/>
      <c r="AI569" s="311"/>
      <c r="AJ569" s="313"/>
      <c r="AK569" s="313"/>
      <c r="AL569" s="313"/>
      <c r="AM569" s="314"/>
      <c r="AN569" s="315"/>
      <c r="AO569" s="316"/>
      <c r="AP569" s="317"/>
      <c r="AQ569" s="318"/>
      <c r="AR569" s="319"/>
      <c r="AS569" s="319"/>
      <c r="AT569" s="319"/>
      <c r="AU569" s="320"/>
      <c r="AV569" s="270"/>
    </row>
    <row r="570" spans="1:48" ht="13.5" customHeight="1" thickTop="1" thickBot="1" x14ac:dyDescent="0.25">
      <c r="A570" s="147">
        <v>565</v>
      </c>
      <c r="B570" s="292" t="s">
        <v>2000</v>
      </c>
      <c r="C570" s="293">
        <v>43306</v>
      </c>
      <c r="D570" s="293" t="s">
        <v>5544</v>
      </c>
      <c r="E570" s="294" t="s">
        <v>5545</v>
      </c>
      <c r="F570" s="295" t="s">
        <v>66</v>
      </c>
      <c r="G570" s="296" t="s">
        <v>75</v>
      </c>
      <c r="H570" s="297" t="s">
        <v>1989</v>
      </c>
      <c r="I570" s="299">
        <v>5000000</v>
      </c>
      <c r="J570" s="299">
        <v>5000000</v>
      </c>
      <c r="K570" s="300" t="s">
        <v>1990</v>
      </c>
      <c r="L570" s="292" t="s">
        <v>2298</v>
      </c>
      <c r="M570" s="302">
        <v>43306</v>
      </c>
      <c r="N570" s="302">
        <v>43336</v>
      </c>
      <c r="O570" s="302">
        <v>43336</v>
      </c>
      <c r="P570" s="301">
        <f t="shared" si="17"/>
        <v>30</v>
      </c>
      <c r="Q570" s="303">
        <f t="shared" si="18"/>
        <v>1</v>
      </c>
      <c r="R570" s="305" t="s">
        <v>5546</v>
      </c>
      <c r="S570" s="306"/>
      <c r="T570" s="307"/>
      <c r="U570" s="308"/>
      <c r="V570" s="309"/>
      <c r="W570" s="307"/>
      <c r="X570" s="308"/>
      <c r="Y570" s="309"/>
      <c r="Z570" s="307"/>
      <c r="AA570" s="308"/>
      <c r="AB570" s="309"/>
      <c r="AC570" s="307"/>
      <c r="AD570" s="308"/>
      <c r="AE570" s="307"/>
      <c r="AF570" s="310"/>
      <c r="AG570" s="311"/>
      <c r="AH570" s="312"/>
      <c r="AI570" s="311"/>
      <c r="AJ570" s="313"/>
      <c r="AK570" s="313"/>
      <c r="AL570" s="313"/>
      <c r="AM570" s="314"/>
      <c r="AN570" s="315"/>
      <c r="AO570" s="316"/>
      <c r="AP570" s="317"/>
      <c r="AQ570" s="318"/>
      <c r="AR570" s="319"/>
      <c r="AS570" s="319"/>
      <c r="AT570" s="319"/>
      <c r="AU570" s="320"/>
      <c r="AV570" s="270"/>
    </row>
    <row r="571" spans="1:48" ht="13.5" customHeight="1" thickTop="1" thickBot="1" x14ac:dyDescent="0.25">
      <c r="A571" s="147">
        <v>566</v>
      </c>
      <c r="B571" s="292" t="s">
        <v>597</v>
      </c>
      <c r="C571" s="293">
        <v>43307</v>
      </c>
      <c r="D571" s="293" t="s">
        <v>5547</v>
      </c>
      <c r="E571" s="294" t="s">
        <v>5028</v>
      </c>
      <c r="F571" s="295" t="s">
        <v>66</v>
      </c>
      <c r="G571" s="296" t="s">
        <v>75</v>
      </c>
      <c r="H571" s="297" t="s">
        <v>1989</v>
      </c>
      <c r="I571" s="299">
        <v>3960000</v>
      </c>
      <c r="J571" s="299">
        <v>3960000</v>
      </c>
      <c r="K571" s="300" t="s">
        <v>1990</v>
      </c>
      <c r="L571" s="292" t="s">
        <v>5548</v>
      </c>
      <c r="M571" s="302">
        <v>43307</v>
      </c>
      <c r="N571" s="302">
        <v>43337</v>
      </c>
      <c r="O571" s="302">
        <v>43337</v>
      </c>
      <c r="P571" s="301">
        <f t="shared" si="17"/>
        <v>30</v>
      </c>
      <c r="Q571" s="303">
        <f t="shared" si="18"/>
        <v>1</v>
      </c>
      <c r="R571" s="305" t="s">
        <v>5549</v>
      </c>
      <c r="S571" s="306"/>
      <c r="T571" s="307"/>
      <c r="U571" s="308"/>
      <c r="V571" s="309"/>
      <c r="W571" s="307"/>
      <c r="X571" s="308"/>
      <c r="Y571" s="309"/>
      <c r="Z571" s="307"/>
      <c r="AA571" s="308"/>
      <c r="AB571" s="309"/>
      <c r="AC571" s="307"/>
      <c r="AD571" s="308"/>
      <c r="AE571" s="307"/>
      <c r="AF571" s="310"/>
      <c r="AG571" s="311"/>
      <c r="AH571" s="312"/>
      <c r="AI571" s="311"/>
      <c r="AJ571" s="313"/>
      <c r="AK571" s="313"/>
      <c r="AL571" s="313"/>
      <c r="AM571" s="314"/>
      <c r="AN571" s="315"/>
      <c r="AO571" s="316"/>
      <c r="AP571" s="317"/>
      <c r="AQ571" s="318"/>
      <c r="AR571" s="319"/>
      <c r="AS571" s="319"/>
      <c r="AT571" s="319"/>
      <c r="AU571" s="320"/>
      <c r="AV571" s="270"/>
    </row>
    <row r="572" spans="1:48" ht="13.5" customHeight="1" thickTop="1" thickBot="1" x14ac:dyDescent="0.25">
      <c r="A572" s="147">
        <v>567</v>
      </c>
      <c r="B572" s="292" t="s">
        <v>597</v>
      </c>
      <c r="C572" s="293">
        <v>43308</v>
      </c>
      <c r="D572" s="293" t="s">
        <v>5550</v>
      </c>
      <c r="E572" s="294" t="s">
        <v>5551</v>
      </c>
      <c r="F572" s="295" t="s">
        <v>66</v>
      </c>
      <c r="G572" s="296" t="s">
        <v>75</v>
      </c>
      <c r="H572" s="297" t="s">
        <v>1989</v>
      </c>
      <c r="I572" s="299">
        <v>5000000</v>
      </c>
      <c r="J572" s="299">
        <v>5000000</v>
      </c>
      <c r="K572" s="300" t="s">
        <v>1990</v>
      </c>
      <c r="L572" s="292" t="s">
        <v>4244</v>
      </c>
      <c r="M572" s="302">
        <v>43308</v>
      </c>
      <c r="N572" s="302">
        <v>43338</v>
      </c>
      <c r="O572" s="302">
        <v>43338</v>
      </c>
      <c r="P572" s="301">
        <f t="shared" si="17"/>
        <v>30</v>
      </c>
      <c r="Q572" s="303">
        <f t="shared" si="18"/>
        <v>1</v>
      </c>
      <c r="R572" s="305" t="s">
        <v>5552</v>
      </c>
      <c r="S572" s="306"/>
      <c r="T572" s="307"/>
      <c r="U572" s="308"/>
      <c r="V572" s="309"/>
      <c r="W572" s="307"/>
      <c r="X572" s="308"/>
      <c r="Y572" s="309"/>
      <c r="Z572" s="307"/>
      <c r="AA572" s="308"/>
      <c r="AB572" s="309"/>
      <c r="AC572" s="307"/>
      <c r="AD572" s="308"/>
      <c r="AE572" s="307"/>
      <c r="AF572" s="310"/>
      <c r="AG572" s="311"/>
      <c r="AH572" s="312"/>
      <c r="AI572" s="311"/>
      <c r="AJ572" s="313"/>
      <c r="AK572" s="313"/>
      <c r="AL572" s="313"/>
      <c r="AM572" s="314"/>
      <c r="AN572" s="315"/>
      <c r="AO572" s="316"/>
      <c r="AP572" s="317"/>
      <c r="AQ572" s="318"/>
      <c r="AR572" s="319"/>
      <c r="AS572" s="319"/>
      <c r="AT572" s="319"/>
      <c r="AU572" s="320"/>
      <c r="AV572" s="270"/>
    </row>
    <row r="573" spans="1:48" ht="13.5" customHeight="1" thickTop="1" thickBot="1" x14ac:dyDescent="0.25">
      <c r="A573" s="147">
        <v>568</v>
      </c>
      <c r="B573" s="292" t="s">
        <v>597</v>
      </c>
      <c r="C573" s="293">
        <v>43308</v>
      </c>
      <c r="D573" s="293" t="s">
        <v>5553</v>
      </c>
      <c r="E573" s="294" t="s">
        <v>5554</v>
      </c>
      <c r="F573" s="295" t="s">
        <v>5445</v>
      </c>
      <c r="G573" s="296" t="s">
        <v>2997</v>
      </c>
      <c r="H573" s="297" t="s">
        <v>1989</v>
      </c>
      <c r="I573" s="299">
        <v>499988985</v>
      </c>
      <c r="J573" s="299">
        <f>+I573+AF573+AJ573+AL573</f>
        <v>499988985</v>
      </c>
      <c r="K573" s="300" t="s">
        <v>4981</v>
      </c>
      <c r="L573" s="292" t="s">
        <v>5555</v>
      </c>
      <c r="M573" s="302">
        <v>43308</v>
      </c>
      <c r="N573" s="302">
        <v>43428</v>
      </c>
      <c r="O573" s="302">
        <v>43428</v>
      </c>
      <c r="P573" s="301">
        <f t="shared" si="17"/>
        <v>120</v>
      </c>
      <c r="Q573" s="303">
        <f t="shared" si="18"/>
        <v>4</v>
      </c>
      <c r="R573" s="305" t="s">
        <v>5556</v>
      </c>
      <c r="S573" s="306"/>
      <c r="T573" s="307"/>
      <c r="U573" s="308"/>
      <c r="V573" s="309"/>
      <c r="W573" s="307"/>
      <c r="X573" s="308"/>
      <c r="Y573" s="309"/>
      <c r="Z573" s="307"/>
      <c r="AA573" s="308"/>
      <c r="AB573" s="309"/>
      <c r="AC573" s="307"/>
      <c r="AD573" s="308"/>
      <c r="AE573" s="307"/>
      <c r="AF573" s="310"/>
      <c r="AG573" s="311"/>
      <c r="AH573" s="312"/>
      <c r="AI573" s="311"/>
      <c r="AJ573" s="313"/>
      <c r="AK573" s="313"/>
      <c r="AL573" s="313"/>
      <c r="AM573" s="314"/>
      <c r="AN573" s="315"/>
      <c r="AO573" s="316"/>
      <c r="AP573" s="317"/>
      <c r="AQ573" s="318"/>
      <c r="AR573" s="319"/>
      <c r="AS573" s="319"/>
      <c r="AT573" s="319"/>
      <c r="AU573" s="320"/>
      <c r="AV573" s="270"/>
    </row>
    <row r="574" spans="1:48" ht="13.5" customHeight="1" thickTop="1" thickBot="1" x14ac:dyDescent="0.25">
      <c r="A574" s="147">
        <v>569</v>
      </c>
      <c r="B574" s="292" t="s">
        <v>53</v>
      </c>
      <c r="C574" s="293">
        <v>43314</v>
      </c>
      <c r="D574" s="293" t="s">
        <v>5557</v>
      </c>
      <c r="E574" s="294" t="s">
        <v>5558</v>
      </c>
      <c r="F574" s="295" t="s">
        <v>66</v>
      </c>
      <c r="G574" s="296" t="s">
        <v>3486</v>
      </c>
      <c r="H574" s="297" t="s">
        <v>1989</v>
      </c>
      <c r="I574" s="299">
        <v>1000000</v>
      </c>
      <c r="J574" s="299">
        <v>1000000</v>
      </c>
      <c r="K574" s="300" t="s">
        <v>1990</v>
      </c>
      <c r="L574" s="292" t="s">
        <v>5559</v>
      </c>
      <c r="M574" s="302">
        <v>43314</v>
      </c>
      <c r="N574" s="302">
        <v>43344</v>
      </c>
      <c r="O574" s="302">
        <v>43344</v>
      </c>
      <c r="P574" s="301">
        <f t="shared" si="17"/>
        <v>30</v>
      </c>
      <c r="Q574" s="303">
        <f t="shared" si="18"/>
        <v>1</v>
      </c>
      <c r="R574" s="305" t="s">
        <v>5560</v>
      </c>
      <c r="S574" s="306"/>
      <c r="T574" s="307"/>
      <c r="U574" s="308"/>
      <c r="V574" s="309"/>
      <c r="W574" s="307"/>
      <c r="X574" s="308"/>
      <c r="Y574" s="309"/>
      <c r="Z574" s="307"/>
      <c r="AA574" s="308"/>
      <c r="AB574" s="309"/>
      <c r="AC574" s="307"/>
      <c r="AD574" s="308"/>
      <c r="AE574" s="307"/>
      <c r="AF574" s="310"/>
      <c r="AG574" s="311"/>
      <c r="AH574" s="312"/>
      <c r="AI574" s="311"/>
      <c r="AJ574" s="313"/>
      <c r="AK574" s="313"/>
      <c r="AL574" s="313"/>
      <c r="AM574" s="314"/>
      <c r="AN574" s="315"/>
      <c r="AO574" s="316"/>
      <c r="AP574" s="317"/>
      <c r="AQ574" s="318"/>
      <c r="AR574" s="319"/>
      <c r="AS574" s="319"/>
      <c r="AT574" s="319"/>
      <c r="AU574" s="320"/>
      <c r="AV574" s="270"/>
    </row>
    <row r="575" spans="1:48" ht="13.5" customHeight="1" thickTop="1" thickBot="1" x14ac:dyDescent="0.25">
      <c r="A575" s="147">
        <v>570</v>
      </c>
      <c r="B575" s="292" t="s">
        <v>597</v>
      </c>
      <c r="C575" s="293">
        <v>43314</v>
      </c>
      <c r="D575" s="293" t="s">
        <v>5561</v>
      </c>
      <c r="E575" s="294" t="s">
        <v>5562</v>
      </c>
      <c r="F575" s="295"/>
      <c r="G575" s="296" t="s">
        <v>75</v>
      </c>
      <c r="H575" s="297" t="s">
        <v>1989</v>
      </c>
      <c r="I575" s="299">
        <v>4400000</v>
      </c>
      <c r="J575" s="299">
        <v>4400000</v>
      </c>
      <c r="K575" s="300" t="s">
        <v>1990</v>
      </c>
      <c r="L575" s="292" t="s">
        <v>5563</v>
      </c>
      <c r="M575" s="302">
        <v>43314</v>
      </c>
      <c r="N575" s="302">
        <v>43344</v>
      </c>
      <c r="O575" s="302">
        <v>43344</v>
      </c>
      <c r="P575" s="301">
        <f t="shared" si="17"/>
        <v>30</v>
      </c>
      <c r="Q575" s="303">
        <f t="shared" si="18"/>
        <v>1</v>
      </c>
      <c r="R575" s="305" t="s">
        <v>5564</v>
      </c>
      <c r="S575" s="306"/>
      <c r="T575" s="307"/>
      <c r="U575" s="308"/>
      <c r="V575" s="309"/>
      <c r="W575" s="307"/>
      <c r="X575" s="308"/>
      <c r="Y575" s="309"/>
      <c r="Z575" s="307"/>
      <c r="AA575" s="308"/>
      <c r="AB575" s="309"/>
      <c r="AC575" s="307"/>
      <c r="AD575" s="308"/>
      <c r="AE575" s="307"/>
      <c r="AF575" s="310"/>
      <c r="AG575" s="311"/>
      <c r="AH575" s="312"/>
      <c r="AI575" s="311"/>
      <c r="AJ575" s="313"/>
      <c r="AK575" s="313"/>
      <c r="AL575" s="313"/>
      <c r="AM575" s="314"/>
      <c r="AN575" s="315"/>
      <c r="AO575" s="316"/>
      <c r="AP575" s="317"/>
      <c r="AQ575" s="318"/>
      <c r="AR575" s="319"/>
      <c r="AS575" s="319"/>
      <c r="AT575" s="319"/>
      <c r="AU575" s="320"/>
      <c r="AV575" s="270"/>
    </row>
    <row r="576" spans="1:48" ht="13.5" customHeight="1" thickTop="1" thickBot="1" x14ac:dyDescent="0.25">
      <c r="A576" s="147">
        <v>571</v>
      </c>
      <c r="B576" s="292" t="s">
        <v>53</v>
      </c>
      <c r="C576" s="293">
        <v>43314</v>
      </c>
      <c r="D576" s="293" t="s">
        <v>5561</v>
      </c>
      <c r="E576" s="294" t="s">
        <v>5558</v>
      </c>
      <c r="F576" s="295" t="s">
        <v>66</v>
      </c>
      <c r="G576" s="296" t="s">
        <v>3486</v>
      </c>
      <c r="H576" s="297" t="s">
        <v>1989</v>
      </c>
      <c r="I576" s="299">
        <v>1000000</v>
      </c>
      <c r="J576" s="299">
        <v>1000000</v>
      </c>
      <c r="K576" s="300" t="s">
        <v>1990</v>
      </c>
      <c r="L576" s="292" t="s">
        <v>5565</v>
      </c>
      <c r="M576" s="302">
        <v>43314</v>
      </c>
      <c r="N576" s="302">
        <v>43344</v>
      </c>
      <c r="O576" s="302">
        <v>43344</v>
      </c>
      <c r="P576" s="301">
        <f t="shared" si="17"/>
        <v>30</v>
      </c>
      <c r="Q576" s="303">
        <f t="shared" si="18"/>
        <v>1</v>
      </c>
      <c r="R576" s="305" t="s">
        <v>5566</v>
      </c>
      <c r="S576" s="306"/>
      <c r="T576" s="307"/>
      <c r="U576" s="308"/>
      <c r="V576" s="309"/>
      <c r="W576" s="307"/>
      <c r="X576" s="308"/>
      <c r="Y576" s="309"/>
      <c r="Z576" s="307"/>
      <c r="AA576" s="308"/>
      <c r="AB576" s="309"/>
      <c r="AC576" s="307"/>
      <c r="AD576" s="308"/>
      <c r="AE576" s="307"/>
      <c r="AF576" s="310"/>
      <c r="AG576" s="311"/>
      <c r="AH576" s="312"/>
      <c r="AI576" s="311"/>
      <c r="AJ576" s="313"/>
      <c r="AK576" s="313"/>
      <c r="AL576" s="313"/>
      <c r="AM576" s="314"/>
      <c r="AN576" s="315"/>
      <c r="AO576" s="316"/>
      <c r="AP576" s="317"/>
      <c r="AQ576" s="318"/>
      <c r="AR576" s="319"/>
      <c r="AS576" s="319"/>
      <c r="AT576" s="319"/>
      <c r="AU576" s="320"/>
      <c r="AV576" s="270"/>
    </row>
    <row r="577" spans="1:48" ht="13.5" customHeight="1" thickTop="1" thickBot="1" x14ac:dyDescent="0.25">
      <c r="A577" s="147">
        <v>572</v>
      </c>
      <c r="B577" s="292" t="s">
        <v>597</v>
      </c>
      <c r="C577" s="293">
        <v>43339</v>
      </c>
      <c r="D577" s="293" t="s">
        <v>5567</v>
      </c>
      <c r="E577" s="294" t="s">
        <v>5568</v>
      </c>
      <c r="F577" s="295" t="s">
        <v>74</v>
      </c>
      <c r="G577" s="296" t="s">
        <v>67</v>
      </c>
      <c r="H577" s="297" t="s">
        <v>1989</v>
      </c>
      <c r="I577" s="299">
        <v>20000000</v>
      </c>
      <c r="J577" s="299">
        <v>20000000</v>
      </c>
      <c r="K577" s="300" t="s">
        <v>1990</v>
      </c>
      <c r="L577" s="292" t="s">
        <v>5569</v>
      </c>
      <c r="M577" s="302">
        <v>43339</v>
      </c>
      <c r="N577" s="302">
        <v>43349</v>
      </c>
      <c r="O577" s="302">
        <v>43349</v>
      </c>
      <c r="P577" s="301">
        <f t="shared" si="17"/>
        <v>10</v>
      </c>
      <c r="Q577" s="303">
        <f t="shared" si="18"/>
        <v>0.33333333333333331</v>
      </c>
      <c r="R577" s="305" t="s">
        <v>5570</v>
      </c>
      <c r="S577" s="306"/>
      <c r="T577" s="307"/>
      <c r="U577" s="308"/>
      <c r="V577" s="309"/>
      <c r="W577" s="307"/>
      <c r="X577" s="308"/>
      <c r="Y577" s="309"/>
      <c r="Z577" s="307"/>
      <c r="AA577" s="308"/>
      <c r="AB577" s="309"/>
      <c r="AC577" s="307"/>
      <c r="AD577" s="308"/>
      <c r="AE577" s="307"/>
      <c r="AF577" s="310"/>
      <c r="AG577" s="311"/>
      <c r="AH577" s="312"/>
      <c r="AI577" s="311"/>
      <c r="AJ577" s="313"/>
      <c r="AK577" s="313"/>
      <c r="AL577" s="313"/>
      <c r="AM577" s="314"/>
      <c r="AN577" s="315"/>
      <c r="AO577" s="316"/>
      <c r="AP577" s="317"/>
      <c r="AQ577" s="318"/>
      <c r="AR577" s="319"/>
      <c r="AS577" s="319"/>
      <c r="AT577" s="319"/>
      <c r="AU577" s="320"/>
      <c r="AV577" s="270"/>
    </row>
    <row r="578" spans="1:48" ht="13.5" customHeight="1" thickTop="1" thickBot="1" x14ac:dyDescent="0.25">
      <c r="A578" s="147">
        <v>573</v>
      </c>
      <c r="B578" s="292" t="s">
        <v>5571</v>
      </c>
      <c r="C578" s="293">
        <v>43341</v>
      </c>
      <c r="D578" s="293" t="s">
        <v>5572</v>
      </c>
      <c r="E578" s="294" t="s">
        <v>5573</v>
      </c>
      <c r="F578" s="295" t="s">
        <v>66</v>
      </c>
      <c r="G578" s="296" t="s">
        <v>75</v>
      </c>
      <c r="H578" s="297" t="s">
        <v>1989</v>
      </c>
      <c r="I578" s="299">
        <v>48046383</v>
      </c>
      <c r="J578" s="299">
        <v>48046383</v>
      </c>
      <c r="K578" s="300" t="s">
        <v>1990</v>
      </c>
      <c r="L578" s="292" t="s">
        <v>5574</v>
      </c>
      <c r="M578" s="302">
        <v>43341</v>
      </c>
      <c r="N578" s="302">
        <v>43465</v>
      </c>
      <c r="O578" s="302">
        <v>43465</v>
      </c>
      <c r="P578" s="301">
        <f t="shared" si="17"/>
        <v>124</v>
      </c>
      <c r="Q578" s="303">
        <f t="shared" si="18"/>
        <v>4.1333333333333337</v>
      </c>
      <c r="R578" s="305" t="s">
        <v>5575</v>
      </c>
      <c r="S578" s="306"/>
      <c r="T578" s="307"/>
      <c r="U578" s="308"/>
      <c r="V578" s="309"/>
      <c r="W578" s="307"/>
      <c r="X578" s="308"/>
      <c r="Y578" s="309"/>
      <c r="Z578" s="307"/>
      <c r="AA578" s="308"/>
      <c r="AB578" s="309"/>
      <c r="AC578" s="307"/>
      <c r="AD578" s="308"/>
      <c r="AE578" s="307"/>
      <c r="AF578" s="310"/>
      <c r="AG578" s="311"/>
      <c r="AH578" s="312"/>
      <c r="AI578" s="311"/>
      <c r="AJ578" s="313"/>
      <c r="AK578" s="313"/>
      <c r="AL578" s="313"/>
      <c r="AM578" s="314"/>
      <c r="AN578" s="315"/>
      <c r="AO578" s="316"/>
      <c r="AP578" s="317"/>
      <c r="AQ578" s="318"/>
      <c r="AR578" s="319"/>
      <c r="AS578" s="319"/>
      <c r="AT578" s="319"/>
      <c r="AU578" s="320"/>
      <c r="AV578" s="270"/>
    </row>
    <row r="579" spans="1:48" ht="13.5" customHeight="1" thickTop="1" thickBot="1" x14ac:dyDescent="0.25">
      <c r="A579" s="147">
        <v>574</v>
      </c>
      <c r="B579" s="292" t="s">
        <v>5576</v>
      </c>
      <c r="C579" s="293">
        <v>43341</v>
      </c>
      <c r="D579" s="293" t="s">
        <v>5577</v>
      </c>
      <c r="E579" s="294" t="s">
        <v>5578</v>
      </c>
      <c r="F579" s="295" t="s">
        <v>66</v>
      </c>
      <c r="G579" s="296" t="s">
        <v>75</v>
      </c>
      <c r="H579" s="297" t="s">
        <v>1989</v>
      </c>
      <c r="I579" s="299">
        <v>25624737</v>
      </c>
      <c r="J579" s="299">
        <v>25624737</v>
      </c>
      <c r="K579" s="300" t="s">
        <v>1990</v>
      </c>
      <c r="L579" s="292" t="s">
        <v>5579</v>
      </c>
      <c r="M579" s="302">
        <v>43341</v>
      </c>
      <c r="N579" s="302">
        <v>43465</v>
      </c>
      <c r="O579" s="302">
        <v>43465</v>
      </c>
      <c r="P579" s="301">
        <f t="shared" si="17"/>
        <v>124</v>
      </c>
      <c r="Q579" s="303">
        <f t="shared" si="18"/>
        <v>4.1333333333333337</v>
      </c>
      <c r="R579" s="305" t="s">
        <v>5580</v>
      </c>
      <c r="S579" s="306"/>
      <c r="T579" s="307"/>
      <c r="U579" s="308"/>
      <c r="V579" s="309"/>
      <c r="W579" s="307"/>
      <c r="X579" s="308"/>
      <c r="Y579" s="309"/>
      <c r="Z579" s="307"/>
      <c r="AA579" s="308"/>
      <c r="AB579" s="309"/>
      <c r="AC579" s="307"/>
      <c r="AD579" s="308"/>
      <c r="AE579" s="307"/>
      <c r="AF579" s="310"/>
      <c r="AG579" s="311"/>
      <c r="AH579" s="312"/>
      <c r="AI579" s="311"/>
      <c r="AJ579" s="313"/>
      <c r="AK579" s="313"/>
      <c r="AL579" s="313"/>
      <c r="AM579" s="314"/>
      <c r="AN579" s="315"/>
      <c r="AO579" s="316"/>
      <c r="AP579" s="317"/>
      <c r="AQ579" s="318"/>
      <c r="AR579" s="319"/>
      <c r="AS579" s="319"/>
      <c r="AT579" s="319"/>
      <c r="AU579" s="320"/>
      <c r="AV579" s="270"/>
    </row>
    <row r="580" spans="1:48" ht="13.5" customHeight="1" thickTop="1" thickBot="1" x14ac:dyDescent="0.25">
      <c r="A580" s="147">
        <v>575</v>
      </c>
      <c r="B580" s="292" t="s">
        <v>5576</v>
      </c>
      <c r="C580" s="293">
        <v>43341</v>
      </c>
      <c r="D580" s="293" t="s">
        <v>5581</v>
      </c>
      <c r="E580" s="294" t="s">
        <v>5582</v>
      </c>
      <c r="F580" s="295" t="s">
        <v>66</v>
      </c>
      <c r="G580" s="296" t="s">
        <v>75</v>
      </c>
      <c r="H580" s="297" t="s">
        <v>1989</v>
      </c>
      <c r="I580" s="299">
        <v>32030922</v>
      </c>
      <c r="J580" s="299">
        <v>32030922</v>
      </c>
      <c r="K580" s="300" t="s">
        <v>1990</v>
      </c>
      <c r="L580" s="292" t="s">
        <v>5583</v>
      </c>
      <c r="M580" s="302">
        <v>43341</v>
      </c>
      <c r="N580" s="302">
        <v>43465</v>
      </c>
      <c r="O580" s="302">
        <v>43445</v>
      </c>
      <c r="P580" s="301">
        <f t="shared" si="17"/>
        <v>104</v>
      </c>
      <c r="Q580" s="303">
        <f t="shared" si="18"/>
        <v>3.4666666666666668</v>
      </c>
      <c r="R580" s="305" t="s">
        <v>5584</v>
      </c>
      <c r="S580" s="306"/>
      <c r="T580" s="307"/>
      <c r="U580" s="308"/>
      <c r="V580" s="309"/>
      <c r="W580" s="307"/>
      <c r="X580" s="308"/>
      <c r="Y580" s="309"/>
      <c r="Z580" s="307"/>
      <c r="AA580" s="308"/>
      <c r="AB580" s="309"/>
      <c r="AC580" s="307"/>
      <c r="AD580" s="308"/>
      <c r="AE580" s="307"/>
      <c r="AF580" s="310"/>
      <c r="AG580" s="311"/>
      <c r="AH580" s="312"/>
      <c r="AI580" s="311"/>
      <c r="AJ580" s="313"/>
      <c r="AK580" s="313"/>
      <c r="AL580" s="313"/>
      <c r="AM580" s="314"/>
      <c r="AN580" s="315"/>
      <c r="AO580" s="316"/>
      <c r="AP580" s="317"/>
      <c r="AQ580" s="318"/>
      <c r="AR580" s="319"/>
      <c r="AS580" s="319"/>
      <c r="AT580" s="319"/>
      <c r="AU580" s="320"/>
      <c r="AV580" s="270"/>
    </row>
    <row r="581" spans="1:48" ht="13.5" customHeight="1" thickTop="1" thickBot="1" x14ac:dyDescent="0.25">
      <c r="A581" s="147">
        <v>576</v>
      </c>
      <c r="B581" s="292" t="s">
        <v>5576</v>
      </c>
      <c r="C581" s="293">
        <v>43341</v>
      </c>
      <c r="D581" s="293" t="s">
        <v>5585</v>
      </c>
      <c r="E581" s="294" t="s">
        <v>5582</v>
      </c>
      <c r="F581" s="295" t="s">
        <v>66</v>
      </c>
      <c r="G581" s="296" t="s">
        <v>75</v>
      </c>
      <c r="H581" s="297" t="s">
        <v>1989</v>
      </c>
      <c r="I581" s="299">
        <v>32030922</v>
      </c>
      <c r="J581" s="299">
        <v>32030922</v>
      </c>
      <c r="K581" s="300" t="s">
        <v>1990</v>
      </c>
      <c r="L581" s="292" t="s">
        <v>5586</v>
      </c>
      <c r="M581" s="302">
        <v>43341</v>
      </c>
      <c r="N581" s="302">
        <v>43465</v>
      </c>
      <c r="O581" s="302">
        <v>43445</v>
      </c>
      <c r="P581" s="301">
        <f t="shared" si="17"/>
        <v>104</v>
      </c>
      <c r="Q581" s="303">
        <f t="shared" si="18"/>
        <v>3.4666666666666668</v>
      </c>
      <c r="R581" s="305" t="s">
        <v>5587</v>
      </c>
      <c r="S581" s="646" t="s">
        <v>5588</v>
      </c>
      <c r="T581" s="647"/>
      <c r="U581" s="648"/>
      <c r="V581" s="309"/>
      <c r="W581" s="307"/>
      <c r="X581" s="308"/>
      <c r="Y581" s="309"/>
      <c r="Z581" s="307"/>
      <c r="AA581" s="308"/>
      <c r="AB581" s="309"/>
      <c r="AC581" s="307"/>
      <c r="AD581" s="308"/>
      <c r="AE581" s="307"/>
      <c r="AF581" s="310"/>
      <c r="AG581" s="311"/>
      <c r="AH581" s="312"/>
      <c r="AI581" s="311"/>
      <c r="AJ581" s="313"/>
      <c r="AK581" s="313"/>
      <c r="AL581" s="313"/>
      <c r="AM581" s="314"/>
      <c r="AN581" s="315"/>
      <c r="AO581" s="316"/>
      <c r="AP581" s="317"/>
      <c r="AQ581" s="318"/>
      <c r="AR581" s="319"/>
      <c r="AS581" s="319"/>
      <c r="AT581" s="319"/>
      <c r="AU581" s="320"/>
      <c r="AV581" s="270"/>
    </row>
    <row r="582" spans="1:48" ht="13.5" customHeight="1" thickTop="1" thickBot="1" x14ac:dyDescent="0.25">
      <c r="A582" s="147">
        <v>577</v>
      </c>
      <c r="B582" s="292" t="s">
        <v>5589</v>
      </c>
      <c r="C582" s="293">
        <v>43341</v>
      </c>
      <c r="D582" s="293" t="s">
        <v>5590</v>
      </c>
      <c r="E582" s="294" t="s">
        <v>5591</v>
      </c>
      <c r="F582" s="295" t="s">
        <v>66</v>
      </c>
      <c r="G582" s="296" t="s">
        <v>75</v>
      </c>
      <c r="H582" s="297" t="s">
        <v>1989</v>
      </c>
      <c r="I582" s="299">
        <v>38437104</v>
      </c>
      <c r="J582" s="299">
        <v>38437104</v>
      </c>
      <c r="K582" s="300" t="s">
        <v>1990</v>
      </c>
      <c r="L582" s="292" t="s">
        <v>5592</v>
      </c>
      <c r="M582" s="302">
        <v>43341</v>
      </c>
      <c r="N582" s="302">
        <v>43465</v>
      </c>
      <c r="O582" s="302">
        <v>43465</v>
      </c>
      <c r="P582" s="301">
        <f t="shared" si="17"/>
        <v>124</v>
      </c>
      <c r="Q582" s="303">
        <f t="shared" si="18"/>
        <v>4.1333333333333337</v>
      </c>
      <c r="R582" s="305" t="s">
        <v>5593</v>
      </c>
      <c r="S582" s="646" t="s">
        <v>5588</v>
      </c>
      <c r="T582" s="647"/>
      <c r="U582" s="648"/>
      <c r="V582" s="309"/>
      <c r="W582" s="307"/>
      <c r="X582" s="308"/>
      <c r="Y582" s="309"/>
      <c r="Z582" s="307"/>
      <c r="AA582" s="308"/>
      <c r="AB582" s="309"/>
      <c r="AC582" s="307"/>
      <c r="AD582" s="308"/>
      <c r="AE582" s="307"/>
      <c r="AF582" s="310"/>
      <c r="AG582" s="311"/>
      <c r="AH582" s="312"/>
      <c r="AI582" s="311"/>
      <c r="AJ582" s="313"/>
      <c r="AK582" s="313"/>
      <c r="AL582" s="313"/>
      <c r="AM582" s="314"/>
      <c r="AN582" s="315"/>
      <c r="AO582" s="316"/>
      <c r="AP582" s="317"/>
      <c r="AQ582" s="318"/>
      <c r="AR582" s="319"/>
      <c r="AS582" s="319"/>
      <c r="AT582" s="319"/>
      <c r="AU582" s="320"/>
      <c r="AV582" s="270"/>
    </row>
    <row r="583" spans="1:48" ht="13.5" customHeight="1" thickTop="1" thickBot="1" x14ac:dyDescent="0.25">
      <c r="A583" s="147">
        <v>578</v>
      </c>
      <c r="B583" s="292" t="s">
        <v>5594</v>
      </c>
      <c r="C583" s="293">
        <v>43341</v>
      </c>
      <c r="D583" s="293" t="s">
        <v>5595</v>
      </c>
      <c r="E583" s="294" t="s">
        <v>5596</v>
      </c>
      <c r="F583" s="295" t="s">
        <v>66</v>
      </c>
      <c r="G583" s="296" t="s">
        <v>75</v>
      </c>
      <c r="H583" s="297" t="s">
        <v>1989</v>
      </c>
      <c r="I583" s="299">
        <v>25624737</v>
      </c>
      <c r="J583" s="299">
        <v>25624737</v>
      </c>
      <c r="K583" s="300" t="s">
        <v>1990</v>
      </c>
      <c r="L583" s="292" t="s">
        <v>5597</v>
      </c>
      <c r="M583" s="302">
        <v>43341</v>
      </c>
      <c r="N583" s="302">
        <v>43465</v>
      </c>
      <c r="O583" s="302">
        <v>43465</v>
      </c>
      <c r="P583" s="301">
        <f t="shared" si="17"/>
        <v>124</v>
      </c>
      <c r="Q583" s="303">
        <f t="shared" si="18"/>
        <v>4.1333333333333337</v>
      </c>
      <c r="R583" s="305" t="s">
        <v>5598</v>
      </c>
      <c r="S583" s="306"/>
      <c r="T583" s="307"/>
      <c r="U583" s="308"/>
      <c r="V583" s="309"/>
      <c r="W583" s="307"/>
      <c r="X583" s="308"/>
      <c r="Y583" s="309"/>
      <c r="Z583" s="307"/>
      <c r="AA583" s="308"/>
      <c r="AB583" s="309"/>
      <c r="AC583" s="307"/>
      <c r="AD583" s="308"/>
      <c r="AE583" s="307"/>
      <c r="AF583" s="310"/>
      <c r="AG583" s="311"/>
      <c r="AH583" s="312"/>
      <c r="AI583" s="311"/>
      <c r="AJ583" s="313"/>
      <c r="AK583" s="313"/>
      <c r="AL583" s="313"/>
      <c r="AM583" s="314"/>
      <c r="AN583" s="315"/>
      <c r="AO583" s="316"/>
      <c r="AP583" s="317"/>
      <c r="AQ583" s="318"/>
      <c r="AR583" s="319"/>
      <c r="AS583" s="319"/>
      <c r="AT583" s="319"/>
      <c r="AU583" s="320"/>
      <c r="AV583" s="270"/>
    </row>
    <row r="584" spans="1:48" ht="13.5" customHeight="1" thickTop="1" thickBot="1" x14ac:dyDescent="0.25">
      <c r="A584" s="147">
        <v>579</v>
      </c>
      <c r="B584" s="292" t="s">
        <v>5599</v>
      </c>
      <c r="C584" s="293">
        <v>43341</v>
      </c>
      <c r="D584" s="293" t="s">
        <v>5600</v>
      </c>
      <c r="E584" s="294" t="s">
        <v>5601</v>
      </c>
      <c r="F584" s="295" t="s">
        <v>66</v>
      </c>
      <c r="G584" s="296" t="s">
        <v>75</v>
      </c>
      <c r="H584" s="297" t="s">
        <v>1989</v>
      </c>
      <c r="I584" s="299">
        <v>25624737</v>
      </c>
      <c r="J584" s="299">
        <v>25624737</v>
      </c>
      <c r="K584" s="300" t="s">
        <v>1990</v>
      </c>
      <c r="L584" s="292" t="s">
        <v>5602</v>
      </c>
      <c r="M584" s="302">
        <v>43341</v>
      </c>
      <c r="N584" s="302">
        <v>43465</v>
      </c>
      <c r="O584" s="302">
        <v>43465</v>
      </c>
      <c r="P584" s="301">
        <f t="shared" si="17"/>
        <v>124</v>
      </c>
      <c r="Q584" s="303">
        <f t="shared" si="18"/>
        <v>4.1333333333333337</v>
      </c>
      <c r="R584" s="305" t="s">
        <v>5603</v>
      </c>
      <c r="S584" s="306"/>
      <c r="T584" s="307"/>
      <c r="U584" s="308"/>
      <c r="V584" s="309"/>
      <c r="W584" s="307"/>
      <c r="X584" s="308"/>
      <c r="Y584" s="309"/>
      <c r="Z584" s="307"/>
      <c r="AA584" s="308"/>
      <c r="AB584" s="309"/>
      <c r="AC584" s="307"/>
      <c r="AD584" s="308"/>
      <c r="AE584" s="307"/>
      <c r="AF584" s="310"/>
      <c r="AG584" s="311"/>
      <c r="AH584" s="312"/>
      <c r="AI584" s="311"/>
      <c r="AJ584" s="313"/>
      <c r="AK584" s="313"/>
      <c r="AL584" s="313"/>
      <c r="AM584" s="314"/>
      <c r="AN584" s="315"/>
      <c r="AO584" s="316"/>
      <c r="AP584" s="317"/>
      <c r="AQ584" s="318"/>
      <c r="AR584" s="319"/>
      <c r="AS584" s="319"/>
      <c r="AT584" s="319"/>
      <c r="AU584" s="320"/>
      <c r="AV584" s="270"/>
    </row>
    <row r="585" spans="1:48" ht="13.5" customHeight="1" thickTop="1" thickBot="1" x14ac:dyDescent="0.25">
      <c r="A585" s="147">
        <v>580</v>
      </c>
      <c r="B585" s="292" t="s">
        <v>5604</v>
      </c>
      <c r="C585" s="293">
        <v>43341</v>
      </c>
      <c r="D585" s="293" t="s">
        <v>5605</v>
      </c>
      <c r="E585" s="294" t="s">
        <v>5606</v>
      </c>
      <c r="F585" s="295" t="s">
        <v>66</v>
      </c>
      <c r="G585" s="296" t="s">
        <v>75</v>
      </c>
      <c r="H585" s="297" t="s">
        <v>1989</v>
      </c>
      <c r="I585" s="299">
        <v>25624737</v>
      </c>
      <c r="J585" s="299">
        <v>25624737</v>
      </c>
      <c r="K585" s="300" t="s">
        <v>1990</v>
      </c>
      <c r="L585" s="292" t="s">
        <v>179</v>
      </c>
      <c r="M585" s="302">
        <v>43341</v>
      </c>
      <c r="N585" s="302">
        <v>43465</v>
      </c>
      <c r="O585" s="302">
        <v>43374</v>
      </c>
      <c r="P585" s="301">
        <f t="shared" si="17"/>
        <v>33</v>
      </c>
      <c r="Q585" s="303">
        <f t="shared" si="18"/>
        <v>1.1000000000000001</v>
      </c>
      <c r="R585" s="305" t="s">
        <v>5607</v>
      </c>
      <c r="S585" s="646" t="s">
        <v>5608</v>
      </c>
      <c r="T585" s="647"/>
      <c r="U585" s="648"/>
      <c r="V585" s="309"/>
      <c r="W585" s="307"/>
      <c r="X585" s="308"/>
      <c r="Y585" s="309"/>
      <c r="Z585" s="307"/>
      <c r="AA585" s="308"/>
      <c r="AB585" s="309"/>
      <c r="AC585" s="307"/>
      <c r="AD585" s="308"/>
      <c r="AE585" s="307"/>
      <c r="AF585" s="310"/>
      <c r="AG585" s="311"/>
      <c r="AH585" s="312"/>
      <c r="AI585" s="311"/>
      <c r="AJ585" s="313"/>
      <c r="AK585" s="313"/>
      <c r="AL585" s="313"/>
      <c r="AM585" s="314"/>
      <c r="AN585" s="315"/>
      <c r="AO585" s="316"/>
      <c r="AP585" s="317"/>
      <c r="AQ585" s="318"/>
      <c r="AR585" s="319"/>
      <c r="AS585" s="319"/>
      <c r="AT585" s="319"/>
      <c r="AU585" s="320"/>
      <c r="AV585" s="270"/>
    </row>
    <row r="586" spans="1:48" ht="13.5" customHeight="1" thickTop="1" thickBot="1" x14ac:dyDescent="0.25">
      <c r="A586" s="147">
        <v>581</v>
      </c>
      <c r="B586" s="292" t="s">
        <v>5609</v>
      </c>
      <c r="C586" s="293">
        <v>43341</v>
      </c>
      <c r="D586" s="293" t="s">
        <v>5610</v>
      </c>
      <c r="E586" s="294" t="s">
        <v>5611</v>
      </c>
      <c r="F586" s="295" t="s">
        <v>66</v>
      </c>
      <c r="G586" s="296" t="s">
        <v>75</v>
      </c>
      <c r="H586" s="297" t="s">
        <v>1989</v>
      </c>
      <c r="I586" s="299">
        <v>48046383</v>
      </c>
      <c r="J586" s="299">
        <v>48046383</v>
      </c>
      <c r="K586" s="300" t="s">
        <v>1990</v>
      </c>
      <c r="L586" s="292" t="s">
        <v>212</v>
      </c>
      <c r="M586" s="302">
        <v>43341</v>
      </c>
      <c r="N586" s="302">
        <v>43465</v>
      </c>
      <c r="O586" s="302">
        <v>43465</v>
      </c>
      <c r="P586" s="301">
        <f t="shared" si="17"/>
        <v>124</v>
      </c>
      <c r="Q586" s="303">
        <f t="shared" si="18"/>
        <v>4.1333333333333337</v>
      </c>
      <c r="R586" s="305" t="s">
        <v>5612</v>
      </c>
      <c r="S586" s="306"/>
      <c r="T586" s="307"/>
      <c r="U586" s="308"/>
      <c r="V586" s="309"/>
      <c r="W586" s="307"/>
      <c r="X586" s="308"/>
      <c r="Y586" s="309"/>
      <c r="Z586" s="307"/>
      <c r="AA586" s="308"/>
      <c r="AB586" s="309"/>
      <c r="AC586" s="307"/>
      <c r="AD586" s="308"/>
      <c r="AE586" s="307"/>
      <c r="AF586" s="310"/>
      <c r="AG586" s="311"/>
      <c r="AH586" s="312"/>
      <c r="AI586" s="311"/>
      <c r="AJ586" s="313"/>
      <c r="AK586" s="313"/>
      <c r="AL586" s="313"/>
      <c r="AM586" s="314"/>
      <c r="AN586" s="315"/>
      <c r="AO586" s="316"/>
      <c r="AP586" s="317"/>
      <c r="AQ586" s="318"/>
      <c r="AR586" s="319"/>
      <c r="AS586" s="319"/>
      <c r="AT586" s="319"/>
      <c r="AU586" s="320"/>
      <c r="AV586" s="270"/>
    </row>
    <row r="587" spans="1:48" ht="13.5" customHeight="1" thickTop="1" thickBot="1" x14ac:dyDescent="0.25">
      <c r="A587" s="147">
        <v>582</v>
      </c>
      <c r="B587" s="292" t="s">
        <v>5613</v>
      </c>
      <c r="C587" s="293">
        <v>43341</v>
      </c>
      <c r="D587" s="293" t="s">
        <v>5614</v>
      </c>
      <c r="E587" s="294" t="s">
        <v>5615</v>
      </c>
      <c r="F587" s="295" t="s">
        <v>66</v>
      </c>
      <c r="G587" s="296" t="s">
        <v>75</v>
      </c>
      <c r="H587" s="297" t="s">
        <v>1989</v>
      </c>
      <c r="I587" s="299">
        <v>35234014</v>
      </c>
      <c r="J587" s="299">
        <v>35234014</v>
      </c>
      <c r="K587" s="300" t="s">
        <v>1990</v>
      </c>
      <c r="L587" s="292" t="s">
        <v>5616</v>
      </c>
      <c r="M587" s="302">
        <v>43341</v>
      </c>
      <c r="N587" s="302">
        <v>43465</v>
      </c>
      <c r="O587" s="302">
        <v>43465</v>
      </c>
      <c r="P587" s="301">
        <f t="shared" si="17"/>
        <v>124</v>
      </c>
      <c r="Q587" s="303">
        <f t="shared" si="18"/>
        <v>4.1333333333333337</v>
      </c>
      <c r="R587" s="305" t="s">
        <v>5617</v>
      </c>
      <c r="S587" s="306"/>
      <c r="T587" s="307"/>
      <c r="U587" s="308"/>
      <c r="V587" s="309"/>
      <c r="W587" s="307"/>
      <c r="X587" s="308"/>
      <c r="Y587" s="309"/>
      <c r="Z587" s="307"/>
      <c r="AA587" s="308"/>
      <c r="AB587" s="309"/>
      <c r="AC587" s="307"/>
      <c r="AD587" s="308"/>
      <c r="AE587" s="307"/>
      <c r="AF587" s="310"/>
      <c r="AG587" s="311"/>
      <c r="AH587" s="312"/>
      <c r="AI587" s="311"/>
      <c r="AJ587" s="313"/>
      <c r="AK587" s="313"/>
      <c r="AL587" s="313"/>
      <c r="AM587" s="314"/>
      <c r="AN587" s="315"/>
      <c r="AO587" s="316"/>
      <c r="AP587" s="317"/>
      <c r="AQ587" s="318"/>
      <c r="AR587" s="319"/>
      <c r="AS587" s="319"/>
      <c r="AT587" s="319"/>
      <c r="AU587" s="320"/>
      <c r="AV587" s="270"/>
    </row>
    <row r="588" spans="1:48" ht="13.5" customHeight="1" thickTop="1" thickBot="1" x14ac:dyDescent="0.25">
      <c r="A588" s="147">
        <v>583</v>
      </c>
      <c r="B588" s="292" t="s">
        <v>5618</v>
      </c>
      <c r="C588" s="293">
        <v>43341</v>
      </c>
      <c r="D588" s="293" t="s">
        <v>5619</v>
      </c>
      <c r="E588" s="294" t="s">
        <v>5620</v>
      </c>
      <c r="F588" s="295" t="s">
        <v>66</v>
      </c>
      <c r="G588" s="296" t="s">
        <v>75</v>
      </c>
      <c r="H588" s="297" t="s">
        <v>1989</v>
      </c>
      <c r="I588" s="299">
        <v>25624737</v>
      </c>
      <c r="J588" s="299">
        <v>25624737</v>
      </c>
      <c r="K588" s="300" t="s">
        <v>1990</v>
      </c>
      <c r="L588" s="292" t="s">
        <v>5621</v>
      </c>
      <c r="M588" s="302">
        <v>43341</v>
      </c>
      <c r="N588" s="302">
        <v>43465</v>
      </c>
      <c r="O588" s="302">
        <v>43465</v>
      </c>
      <c r="P588" s="301">
        <f t="shared" si="17"/>
        <v>124</v>
      </c>
      <c r="Q588" s="303">
        <f t="shared" si="18"/>
        <v>4.1333333333333337</v>
      </c>
      <c r="R588" s="305" t="s">
        <v>5622</v>
      </c>
      <c r="S588" s="306"/>
      <c r="T588" s="307"/>
      <c r="U588" s="308"/>
      <c r="V588" s="309"/>
      <c r="W588" s="307"/>
      <c r="X588" s="308"/>
      <c r="Y588" s="309"/>
      <c r="Z588" s="307"/>
      <c r="AA588" s="308"/>
      <c r="AB588" s="309"/>
      <c r="AC588" s="307"/>
      <c r="AD588" s="308"/>
      <c r="AE588" s="307"/>
      <c r="AF588" s="310"/>
      <c r="AG588" s="311"/>
      <c r="AH588" s="312"/>
      <c r="AI588" s="311"/>
      <c r="AJ588" s="313"/>
      <c r="AK588" s="313"/>
      <c r="AL588" s="313"/>
      <c r="AM588" s="314"/>
      <c r="AN588" s="315"/>
      <c r="AO588" s="316"/>
      <c r="AP588" s="317"/>
      <c r="AQ588" s="318"/>
      <c r="AR588" s="319"/>
      <c r="AS588" s="319"/>
      <c r="AT588" s="319"/>
      <c r="AU588" s="320"/>
      <c r="AV588" s="270"/>
    </row>
    <row r="589" spans="1:48" ht="13.5" customHeight="1" thickTop="1" thickBot="1" x14ac:dyDescent="0.25">
      <c r="A589" s="147">
        <v>584</v>
      </c>
      <c r="B589" s="292" t="s">
        <v>5623</v>
      </c>
      <c r="C589" s="293">
        <v>43341</v>
      </c>
      <c r="D589" s="293" t="s">
        <v>5624</v>
      </c>
      <c r="E589" s="294" t="s">
        <v>5625</v>
      </c>
      <c r="F589" s="295" t="s">
        <v>66</v>
      </c>
      <c r="G589" s="296" t="s">
        <v>75</v>
      </c>
      <c r="H589" s="297" t="s">
        <v>1989</v>
      </c>
      <c r="I589" s="299">
        <v>28827813</v>
      </c>
      <c r="J589" s="299">
        <v>28827813</v>
      </c>
      <c r="K589" s="300" t="s">
        <v>1990</v>
      </c>
      <c r="L589" s="292" t="s">
        <v>5626</v>
      </c>
      <c r="M589" s="302">
        <v>43341</v>
      </c>
      <c r="N589" s="302">
        <v>43465</v>
      </c>
      <c r="O589" s="302">
        <v>43465</v>
      </c>
      <c r="P589" s="301">
        <f t="shared" si="17"/>
        <v>124</v>
      </c>
      <c r="Q589" s="303">
        <f t="shared" si="18"/>
        <v>4.1333333333333337</v>
      </c>
      <c r="R589" s="305" t="s">
        <v>5627</v>
      </c>
      <c r="S589" s="306"/>
      <c r="T589" s="307"/>
      <c r="U589" s="308"/>
      <c r="V589" s="309"/>
      <c r="W589" s="307"/>
      <c r="X589" s="308"/>
      <c r="Y589" s="309"/>
      <c r="Z589" s="307"/>
      <c r="AA589" s="308"/>
      <c r="AB589" s="309"/>
      <c r="AC589" s="307"/>
      <c r="AD589" s="308"/>
      <c r="AE589" s="307"/>
      <c r="AF589" s="310"/>
      <c r="AG589" s="311"/>
      <c r="AH589" s="312"/>
      <c r="AI589" s="311"/>
      <c r="AJ589" s="313"/>
      <c r="AK589" s="313"/>
      <c r="AL589" s="313"/>
      <c r="AM589" s="314"/>
      <c r="AN589" s="315"/>
      <c r="AO589" s="316"/>
      <c r="AP589" s="317"/>
      <c r="AQ589" s="318"/>
      <c r="AR589" s="319"/>
      <c r="AS589" s="319"/>
      <c r="AT589" s="319"/>
      <c r="AU589" s="320"/>
      <c r="AV589" s="270"/>
    </row>
    <row r="590" spans="1:48" ht="13.5" customHeight="1" thickTop="1" thickBot="1" x14ac:dyDescent="0.25">
      <c r="A590" s="147">
        <v>585</v>
      </c>
      <c r="B590" s="292" t="s">
        <v>5628</v>
      </c>
      <c r="C590" s="293">
        <v>43342</v>
      </c>
      <c r="D590" s="293" t="s">
        <v>5629</v>
      </c>
      <c r="E590" s="294" t="s">
        <v>5630</v>
      </c>
      <c r="F590" s="295" t="s">
        <v>66</v>
      </c>
      <c r="G590" s="296" t="s">
        <v>75</v>
      </c>
      <c r="H590" s="297" t="s">
        <v>1989</v>
      </c>
      <c r="I590" s="299">
        <v>31770508</v>
      </c>
      <c r="J590" s="299">
        <v>31770508</v>
      </c>
      <c r="K590" s="300" t="s">
        <v>1990</v>
      </c>
      <c r="L590" s="292" t="s">
        <v>5631</v>
      </c>
      <c r="M590" s="302">
        <v>43342</v>
      </c>
      <c r="N590" s="302">
        <v>43465</v>
      </c>
      <c r="O590" s="302">
        <v>43465</v>
      </c>
      <c r="P590" s="301">
        <f t="shared" si="17"/>
        <v>123</v>
      </c>
      <c r="Q590" s="303">
        <f t="shared" si="18"/>
        <v>4.0999999999999996</v>
      </c>
      <c r="R590" s="305" t="s">
        <v>5632</v>
      </c>
      <c r="S590" s="306"/>
      <c r="T590" s="307"/>
      <c r="U590" s="308"/>
      <c r="V590" s="309"/>
      <c r="W590" s="307"/>
      <c r="X590" s="308"/>
      <c r="Y590" s="309"/>
      <c r="Z590" s="307"/>
      <c r="AA590" s="308"/>
      <c r="AB590" s="309"/>
      <c r="AC590" s="307"/>
      <c r="AD590" s="308"/>
      <c r="AE590" s="307"/>
      <c r="AF590" s="310"/>
      <c r="AG590" s="311"/>
      <c r="AH590" s="312"/>
      <c r="AI590" s="311"/>
      <c r="AJ590" s="313"/>
      <c r="AK590" s="313"/>
      <c r="AL590" s="313"/>
      <c r="AM590" s="314"/>
      <c r="AN590" s="315"/>
      <c r="AO590" s="316"/>
      <c r="AP590" s="317"/>
      <c r="AQ590" s="318"/>
      <c r="AR590" s="319"/>
      <c r="AS590" s="319"/>
      <c r="AT590" s="319"/>
      <c r="AU590" s="320"/>
      <c r="AV590" s="270"/>
    </row>
    <row r="591" spans="1:48" ht="13.5" customHeight="1" thickTop="1" thickBot="1" x14ac:dyDescent="0.25">
      <c r="A591" s="147">
        <v>586</v>
      </c>
      <c r="B591" s="292" t="s">
        <v>5633</v>
      </c>
      <c r="C591" s="293">
        <v>43342</v>
      </c>
      <c r="D591" s="293" t="s">
        <v>5634</v>
      </c>
      <c r="E591" s="294" t="s">
        <v>5635</v>
      </c>
      <c r="F591" s="295" t="s">
        <v>66</v>
      </c>
      <c r="G591" s="296" t="s">
        <v>75</v>
      </c>
      <c r="H591" s="297" t="s">
        <v>1989</v>
      </c>
      <c r="I591" s="299">
        <v>25416406</v>
      </c>
      <c r="J591" s="299">
        <v>25416406</v>
      </c>
      <c r="K591" s="300" t="s">
        <v>1990</v>
      </c>
      <c r="L591" s="292" t="s">
        <v>5636</v>
      </c>
      <c r="M591" s="302">
        <v>43342</v>
      </c>
      <c r="N591" s="302">
        <v>43465</v>
      </c>
      <c r="O591" s="302">
        <v>43465</v>
      </c>
      <c r="P591" s="301">
        <f t="shared" si="17"/>
        <v>123</v>
      </c>
      <c r="Q591" s="303">
        <f t="shared" si="18"/>
        <v>4.0999999999999996</v>
      </c>
      <c r="R591" s="305" t="s">
        <v>5637</v>
      </c>
      <c r="S591" s="306"/>
      <c r="T591" s="307"/>
      <c r="U591" s="308"/>
      <c r="V591" s="309"/>
      <c r="W591" s="307"/>
      <c r="X591" s="308"/>
      <c r="Y591" s="309"/>
      <c r="Z591" s="307"/>
      <c r="AA591" s="308"/>
      <c r="AB591" s="309"/>
      <c r="AC591" s="307"/>
      <c r="AD591" s="308"/>
      <c r="AE591" s="307"/>
      <c r="AF591" s="310"/>
      <c r="AG591" s="311"/>
      <c r="AH591" s="312"/>
      <c r="AI591" s="311"/>
      <c r="AJ591" s="313"/>
      <c r="AK591" s="313"/>
      <c r="AL591" s="313"/>
      <c r="AM591" s="314"/>
      <c r="AN591" s="315"/>
      <c r="AO591" s="316"/>
      <c r="AP591" s="317"/>
      <c r="AQ591" s="318"/>
      <c r="AR591" s="319"/>
      <c r="AS591" s="319"/>
      <c r="AT591" s="319"/>
      <c r="AU591" s="320"/>
      <c r="AV591" s="270"/>
    </row>
    <row r="592" spans="1:48" ht="13.5" customHeight="1" thickTop="1" thickBot="1" x14ac:dyDescent="0.25">
      <c r="A592" s="147">
        <v>587</v>
      </c>
      <c r="B592" s="292" t="s">
        <v>5638</v>
      </c>
      <c r="C592" s="293">
        <v>43342</v>
      </c>
      <c r="D592" s="293" t="s">
        <v>5639</v>
      </c>
      <c r="E592" s="294" t="s">
        <v>5640</v>
      </c>
      <c r="F592" s="295" t="s">
        <v>66</v>
      </c>
      <c r="G592" s="296" t="s">
        <v>75</v>
      </c>
      <c r="H592" s="297" t="s">
        <v>1989</v>
      </c>
      <c r="I592" s="299">
        <v>24999744</v>
      </c>
      <c r="J592" s="299">
        <v>24999744</v>
      </c>
      <c r="K592" s="300" t="s">
        <v>1990</v>
      </c>
      <c r="L592" s="292" t="s">
        <v>5641</v>
      </c>
      <c r="M592" s="302">
        <v>43342</v>
      </c>
      <c r="N592" s="302">
        <v>43465</v>
      </c>
      <c r="O592" s="302">
        <v>43465</v>
      </c>
      <c r="P592" s="301">
        <f t="shared" si="17"/>
        <v>123</v>
      </c>
      <c r="Q592" s="303">
        <f t="shared" si="18"/>
        <v>4.0999999999999996</v>
      </c>
      <c r="R592" s="305" t="s">
        <v>5642</v>
      </c>
      <c r="S592" s="306"/>
      <c r="T592" s="307"/>
      <c r="U592" s="308"/>
      <c r="V592" s="309"/>
      <c r="W592" s="307"/>
      <c r="X592" s="308"/>
      <c r="Y592" s="309"/>
      <c r="Z592" s="307"/>
      <c r="AA592" s="308"/>
      <c r="AB592" s="309"/>
      <c r="AC592" s="307"/>
      <c r="AD592" s="308"/>
      <c r="AE592" s="307"/>
      <c r="AF592" s="310"/>
      <c r="AG592" s="311"/>
      <c r="AH592" s="312"/>
      <c r="AI592" s="311"/>
      <c r="AJ592" s="313"/>
      <c r="AK592" s="313"/>
      <c r="AL592" s="313"/>
      <c r="AM592" s="314"/>
      <c r="AN592" s="315"/>
      <c r="AO592" s="316"/>
      <c r="AP592" s="317"/>
      <c r="AQ592" s="318"/>
      <c r="AR592" s="319"/>
      <c r="AS592" s="319"/>
      <c r="AT592" s="319"/>
      <c r="AU592" s="320"/>
      <c r="AV592" s="270"/>
    </row>
    <row r="593" spans="1:48" ht="13.5" customHeight="1" thickTop="1" thickBot="1" x14ac:dyDescent="0.25">
      <c r="A593" s="147">
        <v>588</v>
      </c>
      <c r="B593" s="292" t="s">
        <v>5613</v>
      </c>
      <c r="C593" s="293">
        <v>43342</v>
      </c>
      <c r="D593" s="293" t="s">
        <v>5643</v>
      </c>
      <c r="E593" s="294" t="s">
        <v>5644</v>
      </c>
      <c r="F593" s="295" t="s">
        <v>66</v>
      </c>
      <c r="G593" s="296" t="s">
        <v>75</v>
      </c>
      <c r="H593" s="297" t="s">
        <v>1989</v>
      </c>
      <c r="I593" s="299">
        <v>28593457</v>
      </c>
      <c r="J593" s="299">
        <v>28593457</v>
      </c>
      <c r="K593" s="300" t="s">
        <v>1990</v>
      </c>
      <c r="L593" s="292" t="s">
        <v>5645</v>
      </c>
      <c r="M593" s="302">
        <v>43342</v>
      </c>
      <c r="N593" s="302">
        <v>43465</v>
      </c>
      <c r="O593" s="302">
        <v>43465</v>
      </c>
      <c r="P593" s="301">
        <f t="shared" si="17"/>
        <v>123</v>
      </c>
      <c r="Q593" s="303">
        <f t="shared" si="18"/>
        <v>4.0999999999999996</v>
      </c>
      <c r="R593" s="305" t="s">
        <v>5646</v>
      </c>
      <c r="S593" s="306"/>
      <c r="T593" s="307"/>
      <c r="U593" s="308"/>
      <c r="V593" s="309"/>
      <c r="W593" s="307"/>
      <c r="X593" s="308"/>
      <c r="Y593" s="309"/>
      <c r="Z593" s="307"/>
      <c r="AA593" s="308"/>
      <c r="AB593" s="309"/>
      <c r="AC593" s="307"/>
      <c r="AD593" s="308"/>
      <c r="AE593" s="307"/>
      <c r="AF593" s="310"/>
      <c r="AG593" s="311"/>
      <c r="AH593" s="312"/>
      <c r="AI593" s="311"/>
      <c r="AJ593" s="313"/>
      <c r="AK593" s="313"/>
      <c r="AL593" s="313"/>
      <c r="AM593" s="314"/>
      <c r="AN593" s="315"/>
      <c r="AO593" s="316"/>
      <c r="AP593" s="317"/>
      <c r="AQ593" s="318"/>
      <c r="AR593" s="319"/>
      <c r="AS593" s="319"/>
      <c r="AT593" s="319"/>
      <c r="AU593" s="320"/>
      <c r="AV593" s="270"/>
    </row>
    <row r="594" spans="1:48" ht="13.5" customHeight="1" thickTop="1" thickBot="1" x14ac:dyDescent="0.25">
      <c r="A594" s="147">
        <v>589</v>
      </c>
      <c r="B594" s="292" t="s">
        <v>5638</v>
      </c>
      <c r="C594" s="293">
        <v>43342</v>
      </c>
      <c r="D594" s="293" t="s">
        <v>5647</v>
      </c>
      <c r="E594" s="294" t="s">
        <v>5648</v>
      </c>
      <c r="F594" s="295" t="s">
        <v>66</v>
      </c>
      <c r="G594" s="296" t="s">
        <v>75</v>
      </c>
      <c r="H594" s="297" t="s">
        <v>1989</v>
      </c>
      <c r="I594" s="299">
        <v>37499616</v>
      </c>
      <c r="J594" s="299">
        <v>37499616</v>
      </c>
      <c r="K594" s="300" t="s">
        <v>1990</v>
      </c>
      <c r="L594" s="292" t="s">
        <v>5649</v>
      </c>
      <c r="M594" s="302">
        <v>43342</v>
      </c>
      <c r="N594" s="302">
        <v>43465</v>
      </c>
      <c r="O594" s="302">
        <v>43465</v>
      </c>
      <c r="P594" s="301">
        <f t="shared" si="17"/>
        <v>123</v>
      </c>
      <c r="Q594" s="303">
        <f t="shared" si="18"/>
        <v>4.0999999999999996</v>
      </c>
      <c r="R594" s="305" t="s">
        <v>5650</v>
      </c>
      <c r="S594" s="306"/>
      <c r="T594" s="307"/>
      <c r="U594" s="308"/>
      <c r="V594" s="309"/>
      <c r="W594" s="307"/>
      <c r="X594" s="308"/>
      <c r="Y594" s="309"/>
      <c r="Z594" s="307"/>
      <c r="AA594" s="308"/>
      <c r="AB594" s="309"/>
      <c r="AC594" s="307"/>
      <c r="AD594" s="308"/>
      <c r="AE594" s="307"/>
      <c r="AF594" s="310"/>
      <c r="AG594" s="311"/>
      <c r="AH594" s="312"/>
      <c r="AI594" s="311"/>
      <c r="AJ594" s="313"/>
      <c r="AK594" s="313"/>
      <c r="AL594" s="313"/>
      <c r="AM594" s="314"/>
      <c r="AN594" s="315"/>
      <c r="AO594" s="316"/>
      <c r="AP594" s="317"/>
      <c r="AQ594" s="318"/>
      <c r="AR594" s="319"/>
      <c r="AS594" s="319"/>
      <c r="AT594" s="319"/>
      <c r="AU594" s="320"/>
      <c r="AV594" s="270"/>
    </row>
    <row r="595" spans="1:48" ht="13.5" customHeight="1" thickTop="1" thickBot="1" x14ac:dyDescent="0.25">
      <c r="A595" s="147">
        <v>590</v>
      </c>
      <c r="B595" s="292" t="s">
        <v>5594</v>
      </c>
      <c r="C595" s="293">
        <v>43342</v>
      </c>
      <c r="D595" s="293" t="s">
        <v>5651</v>
      </c>
      <c r="E595" s="294" t="s">
        <v>5596</v>
      </c>
      <c r="F595" s="295" t="s">
        <v>66</v>
      </c>
      <c r="G595" s="296" t="s">
        <v>75</v>
      </c>
      <c r="H595" s="297" t="s">
        <v>1989</v>
      </c>
      <c r="I595" s="299">
        <v>25416406</v>
      </c>
      <c r="J595" s="299">
        <v>25416406</v>
      </c>
      <c r="K595" s="300" t="s">
        <v>1990</v>
      </c>
      <c r="L595" s="292" t="s">
        <v>5652</v>
      </c>
      <c r="M595" s="302">
        <v>43342</v>
      </c>
      <c r="N595" s="302">
        <v>43465</v>
      </c>
      <c r="O595" s="302">
        <v>43465</v>
      </c>
      <c r="P595" s="301">
        <f>O595-M595</f>
        <v>123</v>
      </c>
      <c r="Q595" s="303">
        <f>+P595/30</f>
        <v>4.0999999999999996</v>
      </c>
      <c r="R595" s="305" t="s">
        <v>5653</v>
      </c>
      <c r="S595" s="306"/>
      <c r="T595" s="307"/>
      <c r="U595" s="308"/>
      <c r="V595" s="309"/>
      <c r="W595" s="307"/>
      <c r="X595" s="308"/>
      <c r="Y595" s="309"/>
      <c r="Z595" s="307"/>
      <c r="AA595" s="308"/>
      <c r="AB595" s="309"/>
      <c r="AC595" s="307"/>
      <c r="AD595" s="308"/>
      <c r="AE595" s="307"/>
      <c r="AF595" s="310"/>
      <c r="AG595" s="311"/>
      <c r="AH595" s="312"/>
      <c r="AI595" s="311"/>
      <c r="AJ595" s="313"/>
      <c r="AK595" s="313"/>
      <c r="AL595" s="313"/>
      <c r="AM595" s="314"/>
      <c r="AN595" s="315"/>
      <c r="AO595" s="316"/>
      <c r="AP595" s="317"/>
      <c r="AQ595" s="318"/>
      <c r="AR595" s="319"/>
      <c r="AS595" s="319"/>
      <c r="AT595" s="319"/>
      <c r="AU595" s="320"/>
      <c r="AV595" s="270"/>
    </row>
    <row r="596" spans="1:48" ht="13.5" customHeight="1" thickTop="1" thickBot="1" x14ac:dyDescent="0.25">
      <c r="A596" s="147">
        <v>591</v>
      </c>
      <c r="B596" s="292" t="s">
        <v>2000</v>
      </c>
      <c r="C596" s="293">
        <v>43346</v>
      </c>
      <c r="D596" s="293" t="s">
        <v>5654</v>
      </c>
      <c r="E596" s="294" t="s">
        <v>5655</v>
      </c>
      <c r="F596" s="295" t="s">
        <v>66</v>
      </c>
      <c r="G596" s="296" t="s">
        <v>3486</v>
      </c>
      <c r="H596" s="297" t="s">
        <v>1989</v>
      </c>
      <c r="I596" s="299">
        <v>8000000</v>
      </c>
      <c r="J596" s="299">
        <v>8000000</v>
      </c>
      <c r="K596" s="300" t="s">
        <v>1990</v>
      </c>
      <c r="L596" s="292" t="s">
        <v>3241</v>
      </c>
      <c r="M596" s="302">
        <v>43346</v>
      </c>
      <c r="N596" s="302">
        <v>43465</v>
      </c>
      <c r="O596" s="302">
        <v>43465</v>
      </c>
      <c r="P596" s="301">
        <f t="shared" si="17"/>
        <v>119</v>
      </c>
      <c r="Q596" s="303">
        <f t="shared" si="18"/>
        <v>3.9666666666666668</v>
      </c>
      <c r="R596" s="305" t="s">
        <v>5656</v>
      </c>
      <c r="S596" s="306"/>
      <c r="T596" s="307"/>
      <c r="U596" s="308"/>
      <c r="V596" s="309"/>
      <c r="W596" s="307"/>
      <c r="X596" s="308"/>
      <c r="Y596" s="309"/>
      <c r="Z596" s="307"/>
      <c r="AA596" s="308"/>
      <c r="AB596" s="309"/>
      <c r="AC596" s="307"/>
      <c r="AD596" s="308"/>
      <c r="AE596" s="307"/>
      <c r="AF596" s="310"/>
      <c r="AG596" s="311"/>
      <c r="AH596" s="312"/>
      <c r="AI596" s="311"/>
      <c r="AJ596" s="313"/>
      <c r="AK596" s="313"/>
      <c r="AL596" s="313"/>
      <c r="AM596" s="314"/>
      <c r="AN596" s="315"/>
      <c r="AO596" s="316"/>
      <c r="AP596" s="317"/>
      <c r="AQ596" s="318"/>
      <c r="AR596" s="319"/>
      <c r="AS596" s="319"/>
      <c r="AT596" s="319"/>
      <c r="AU596" s="320"/>
      <c r="AV596" s="270"/>
    </row>
    <row r="597" spans="1:48" ht="13.5" customHeight="1" thickTop="1" thickBot="1" x14ac:dyDescent="0.25">
      <c r="A597" s="147">
        <v>592</v>
      </c>
      <c r="B597" s="292" t="s">
        <v>2000</v>
      </c>
      <c r="C597" s="293">
        <v>43346</v>
      </c>
      <c r="D597" s="293" t="s">
        <v>5657</v>
      </c>
      <c r="E597" s="294" t="s">
        <v>5658</v>
      </c>
      <c r="F597" s="295" t="s">
        <v>66</v>
      </c>
      <c r="G597" s="296" t="s">
        <v>75</v>
      </c>
      <c r="H597" s="297" t="s">
        <v>1989</v>
      </c>
      <c r="I597" s="299">
        <v>14000000</v>
      </c>
      <c r="J597" s="299">
        <v>14000000</v>
      </c>
      <c r="K597" s="300" t="s">
        <v>1990</v>
      </c>
      <c r="L597" s="292" t="s">
        <v>5659</v>
      </c>
      <c r="M597" s="302">
        <v>43346</v>
      </c>
      <c r="N597" s="302">
        <v>43465</v>
      </c>
      <c r="O597" s="302">
        <v>43465</v>
      </c>
      <c r="P597" s="301">
        <f t="shared" si="17"/>
        <v>119</v>
      </c>
      <c r="Q597" s="303">
        <f t="shared" si="18"/>
        <v>3.9666666666666668</v>
      </c>
      <c r="R597" s="305" t="s">
        <v>5660</v>
      </c>
      <c r="S597" s="306"/>
      <c r="T597" s="307"/>
      <c r="U597" s="308"/>
      <c r="V597" s="309"/>
      <c r="W597" s="307"/>
      <c r="X597" s="308"/>
      <c r="Y597" s="309"/>
      <c r="Z597" s="307"/>
      <c r="AA597" s="308"/>
      <c r="AB597" s="309"/>
      <c r="AC597" s="307"/>
      <c r="AD597" s="308"/>
      <c r="AE597" s="307"/>
      <c r="AF597" s="310"/>
      <c r="AG597" s="311"/>
      <c r="AH597" s="312"/>
      <c r="AI597" s="311"/>
      <c r="AJ597" s="313"/>
      <c r="AK597" s="313"/>
      <c r="AL597" s="313"/>
      <c r="AM597" s="314"/>
      <c r="AN597" s="315"/>
      <c r="AO597" s="316"/>
      <c r="AP597" s="317"/>
      <c r="AQ597" s="318"/>
      <c r="AR597" s="319"/>
      <c r="AS597" s="319"/>
      <c r="AT597" s="319"/>
      <c r="AU597" s="320"/>
      <c r="AV597" s="270"/>
    </row>
    <row r="598" spans="1:48" ht="13.5" customHeight="1" thickTop="1" thickBot="1" x14ac:dyDescent="0.25">
      <c r="A598" s="147">
        <v>593</v>
      </c>
      <c r="B598" s="292" t="s">
        <v>2000</v>
      </c>
      <c r="C598" s="293">
        <v>43346</v>
      </c>
      <c r="D598" s="293" t="s">
        <v>5661</v>
      </c>
      <c r="E598" s="294" t="s">
        <v>5658</v>
      </c>
      <c r="F598" s="295" t="s">
        <v>66</v>
      </c>
      <c r="G598" s="296" t="s">
        <v>75</v>
      </c>
      <c r="H598" s="297" t="s">
        <v>1989</v>
      </c>
      <c r="I598" s="299">
        <v>20000000</v>
      </c>
      <c r="J598" s="299">
        <v>20000000</v>
      </c>
      <c r="K598" s="300" t="s">
        <v>1990</v>
      </c>
      <c r="L598" s="292" t="s">
        <v>5662</v>
      </c>
      <c r="M598" s="302">
        <v>43346</v>
      </c>
      <c r="N598" s="302">
        <v>43465</v>
      </c>
      <c r="O598" s="302">
        <v>43465</v>
      </c>
      <c r="P598" s="301">
        <f t="shared" si="17"/>
        <v>119</v>
      </c>
      <c r="Q598" s="303">
        <f t="shared" si="18"/>
        <v>3.9666666666666668</v>
      </c>
      <c r="R598" s="305" t="s">
        <v>5663</v>
      </c>
      <c r="S598" s="306"/>
      <c r="T598" s="307"/>
      <c r="U598" s="308"/>
      <c r="V598" s="309"/>
      <c r="W598" s="307"/>
      <c r="X598" s="308"/>
      <c r="Y598" s="309"/>
      <c r="Z598" s="307"/>
      <c r="AA598" s="308"/>
      <c r="AB598" s="309"/>
      <c r="AC598" s="307"/>
      <c r="AD598" s="308"/>
      <c r="AE598" s="307"/>
      <c r="AF598" s="310"/>
      <c r="AG598" s="311"/>
      <c r="AH598" s="312"/>
      <c r="AI598" s="311"/>
      <c r="AJ598" s="313"/>
      <c r="AK598" s="313"/>
      <c r="AL598" s="313"/>
      <c r="AM598" s="314"/>
      <c r="AN598" s="315"/>
      <c r="AO598" s="316"/>
      <c r="AP598" s="317"/>
      <c r="AQ598" s="318"/>
      <c r="AR598" s="319"/>
      <c r="AS598" s="319"/>
      <c r="AT598" s="319"/>
      <c r="AU598" s="320"/>
      <c r="AV598" s="270"/>
    </row>
    <row r="599" spans="1:48" ht="13.5" customHeight="1" thickTop="1" thickBot="1" x14ac:dyDescent="0.25">
      <c r="A599" s="147">
        <v>594</v>
      </c>
      <c r="B599" s="292" t="s">
        <v>2000</v>
      </c>
      <c r="C599" s="293">
        <v>43346</v>
      </c>
      <c r="D599" s="293" t="s">
        <v>5664</v>
      </c>
      <c r="E599" s="294" t="s">
        <v>5665</v>
      </c>
      <c r="F599" s="295" t="s">
        <v>66</v>
      </c>
      <c r="G599" s="296" t="s">
        <v>3486</v>
      </c>
      <c r="H599" s="297" t="s">
        <v>1989</v>
      </c>
      <c r="I599" s="299">
        <v>9200000</v>
      </c>
      <c r="J599" s="299">
        <v>9200000</v>
      </c>
      <c r="K599" s="300" t="s">
        <v>1990</v>
      </c>
      <c r="L599" s="292" t="s">
        <v>3714</v>
      </c>
      <c r="M599" s="302">
        <v>43346</v>
      </c>
      <c r="N599" s="302">
        <v>43465</v>
      </c>
      <c r="O599" s="302">
        <v>43465</v>
      </c>
      <c r="P599" s="301">
        <f t="shared" si="17"/>
        <v>119</v>
      </c>
      <c r="Q599" s="303">
        <f t="shared" si="18"/>
        <v>3.9666666666666668</v>
      </c>
      <c r="R599" s="305" t="s">
        <v>5666</v>
      </c>
      <c r="S599" s="306"/>
      <c r="T599" s="307"/>
      <c r="U599" s="308"/>
      <c r="V599" s="309"/>
      <c r="W599" s="307"/>
      <c r="X599" s="308"/>
      <c r="Y599" s="309"/>
      <c r="Z599" s="307"/>
      <c r="AA599" s="308"/>
      <c r="AB599" s="309"/>
      <c r="AC599" s="307"/>
      <c r="AD599" s="308"/>
      <c r="AE599" s="307"/>
      <c r="AF599" s="310"/>
      <c r="AG599" s="311"/>
      <c r="AH599" s="312"/>
      <c r="AI599" s="311"/>
      <c r="AJ599" s="313"/>
      <c r="AK599" s="313"/>
      <c r="AL599" s="313"/>
      <c r="AM599" s="314"/>
      <c r="AN599" s="315"/>
      <c r="AO599" s="316"/>
      <c r="AP599" s="317"/>
      <c r="AQ599" s="318"/>
      <c r="AR599" s="319"/>
      <c r="AS599" s="319"/>
      <c r="AT599" s="319"/>
      <c r="AU599" s="320"/>
      <c r="AV599" s="270"/>
    </row>
    <row r="600" spans="1:48" ht="13.5" customHeight="1" thickTop="1" thickBot="1" x14ac:dyDescent="0.25">
      <c r="A600" s="147">
        <v>595</v>
      </c>
      <c r="B600" s="292" t="s">
        <v>2000</v>
      </c>
      <c r="C600" s="293">
        <v>43346</v>
      </c>
      <c r="D600" s="293" t="s">
        <v>5667</v>
      </c>
      <c r="E600" s="294" t="s">
        <v>5668</v>
      </c>
      <c r="F600" s="295" t="s">
        <v>66</v>
      </c>
      <c r="G600" s="296" t="s">
        <v>75</v>
      </c>
      <c r="H600" s="297" t="s">
        <v>1989</v>
      </c>
      <c r="I600" s="299">
        <v>32000000</v>
      </c>
      <c r="J600" s="299">
        <v>32000000</v>
      </c>
      <c r="K600" s="300" t="s">
        <v>1990</v>
      </c>
      <c r="L600" s="292" t="s">
        <v>5669</v>
      </c>
      <c r="M600" s="302">
        <v>43346</v>
      </c>
      <c r="N600" s="302">
        <v>43465</v>
      </c>
      <c r="O600" s="302">
        <v>43465</v>
      </c>
      <c r="P600" s="301">
        <f t="shared" ref="P600:P605" si="19">O600-M600</f>
        <v>119</v>
      </c>
      <c r="Q600" s="303">
        <f t="shared" ref="Q600:Q663" si="20">+P600/30</f>
        <v>3.9666666666666668</v>
      </c>
      <c r="R600" s="305" t="s">
        <v>5670</v>
      </c>
      <c r="S600" s="306"/>
      <c r="T600" s="307"/>
      <c r="U600" s="308"/>
      <c r="V600" s="309"/>
      <c r="W600" s="307"/>
      <c r="X600" s="308"/>
      <c r="Y600" s="309"/>
      <c r="Z600" s="307"/>
      <c r="AA600" s="308"/>
      <c r="AB600" s="309"/>
      <c r="AC600" s="307"/>
      <c r="AD600" s="308"/>
      <c r="AE600" s="307"/>
      <c r="AF600" s="310"/>
      <c r="AG600" s="311"/>
      <c r="AH600" s="312"/>
      <c r="AI600" s="311"/>
      <c r="AJ600" s="313"/>
      <c r="AK600" s="313"/>
      <c r="AL600" s="313"/>
      <c r="AM600" s="314"/>
      <c r="AN600" s="315"/>
      <c r="AO600" s="316"/>
      <c r="AP600" s="317"/>
      <c r="AQ600" s="318"/>
      <c r="AR600" s="319"/>
      <c r="AS600" s="319"/>
      <c r="AT600" s="319"/>
      <c r="AU600" s="320"/>
      <c r="AV600" s="270"/>
    </row>
    <row r="601" spans="1:48" ht="13.5" customHeight="1" thickTop="1" thickBot="1" x14ac:dyDescent="0.25">
      <c r="A601" s="147">
        <v>596</v>
      </c>
      <c r="B601" s="292" t="s">
        <v>2000</v>
      </c>
      <c r="C601" s="293">
        <v>43346</v>
      </c>
      <c r="D601" s="293" t="s">
        <v>5671</v>
      </c>
      <c r="E601" s="294" t="s">
        <v>5672</v>
      </c>
      <c r="F601" s="295" t="s">
        <v>66</v>
      </c>
      <c r="G601" s="296" t="s">
        <v>3486</v>
      </c>
      <c r="H601" s="297" t="s">
        <v>1989</v>
      </c>
      <c r="I601" s="299">
        <v>10000000</v>
      </c>
      <c r="J601" s="299">
        <v>10000000</v>
      </c>
      <c r="K601" s="300" t="s">
        <v>1990</v>
      </c>
      <c r="L601" s="292" t="s">
        <v>4444</v>
      </c>
      <c r="M601" s="302">
        <v>43346</v>
      </c>
      <c r="N601" s="302">
        <v>43465</v>
      </c>
      <c r="O601" s="302">
        <v>43465</v>
      </c>
      <c r="P601" s="301">
        <f t="shared" si="19"/>
        <v>119</v>
      </c>
      <c r="Q601" s="303">
        <f t="shared" si="20"/>
        <v>3.9666666666666668</v>
      </c>
      <c r="R601" s="305" t="s">
        <v>5673</v>
      </c>
      <c r="S601" s="306"/>
      <c r="T601" s="307"/>
      <c r="U601" s="308"/>
      <c r="V601" s="309"/>
      <c r="W601" s="307"/>
      <c r="X601" s="308"/>
      <c r="Y601" s="309"/>
      <c r="Z601" s="307"/>
      <c r="AA601" s="308"/>
      <c r="AB601" s="309"/>
      <c r="AC601" s="307"/>
      <c r="AD601" s="308"/>
      <c r="AE601" s="307"/>
      <c r="AF601" s="310"/>
      <c r="AG601" s="311"/>
      <c r="AH601" s="312"/>
      <c r="AI601" s="311"/>
      <c r="AJ601" s="313"/>
      <c r="AK601" s="313"/>
      <c r="AL601" s="313"/>
      <c r="AM601" s="314"/>
      <c r="AN601" s="315"/>
      <c r="AO601" s="316"/>
      <c r="AP601" s="317"/>
      <c r="AQ601" s="318"/>
      <c r="AR601" s="319"/>
      <c r="AS601" s="319"/>
      <c r="AT601" s="319"/>
      <c r="AU601" s="320"/>
      <c r="AV601" s="270"/>
    </row>
    <row r="602" spans="1:48" ht="13.5" customHeight="1" thickTop="1" thickBot="1" x14ac:dyDescent="0.25">
      <c r="A602" s="147">
        <v>597</v>
      </c>
      <c r="B602" s="292" t="s">
        <v>2000</v>
      </c>
      <c r="C602" s="293">
        <v>43346</v>
      </c>
      <c r="D602" s="293" t="s">
        <v>5674</v>
      </c>
      <c r="E602" s="294" t="s">
        <v>5675</v>
      </c>
      <c r="F602" s="295" t="s">
        <v>66</v>
      </c>
      <c r="G602" s="296" t="s">
        <v>75</v>
      </c>
      <c r="H602" s="297" t="s">
        <v>1989</v>
      </c>
      <c r="I602" s="299">
        <v>20000000</v>
      </c>
      <c r="J602" s="299">
        <v>20000000</v>
      </c>
      <c r="K602" s="300" t="s">
        <v>1990</v>
      </c>
      <c r="L602" s="292" t="s">
        <v>2923</v>
      </c>
      <c r="M602" s="302">
        <v>43346</v>
      </c>
      <c r="N602" s="302">
        <v>43465</v>
      </c>
      <c r="O602" s="302">
        <v>43465</v>
      </c>
      <c r="P602" s="301">
        <f t="shared" si="19"/>
        <v>119</v>
      </c>
      <c r="Q602" s="303">
        <f t="shared" si="20"/>
        <v>3.9666666666666668</v>
      </c>
      <c r="R602" s="305" t="s">
        <v>5676</v>
      </c>
      <c r="S602" s="306"/>
      <c r="T602" s="307"/>
      <c r="U602" s="308"/>
      <c r="V602" s="309"/>
      <c r="W602" s="307"/>
      <c r="X602" s="308"/>
      <c r="Y602" s="309"/>
      <c r="Z602" s="307"/>
      <c r="AA602" s="308"/>
      <c r="AB602" s="309"/>
      <c r="AC602" s="307"/>
      <c r="AD602" s="308"/>
      <c r="AE602" s="307"/>
      <c r="AF602" s="310"/>
      <c r="AG602" s="311"/>
      <c r="AH602" s="312"/>
      <c r="AI602" s="311"/>
      <c r="AJ602" s="313"/>
      <c r="AK602" s="313"/>
      <c r="AL602" s="313"/>
      <c r="AM602" s="314"/>
      <c r="AN602" s="315"/>
      <c r="AO602" s="316"/>
      <c r="AP602" s="317"/>
      <c r="AQ602" s="318"/>
      <c r="AR602" s="319"/>
      <c r="AS602" s="319"/>
      <c r="AT602" s="319"/>
      <c r="AU602" s="320"/>
      <c r="AV602" s="270"/>
    </row>
    <row r="603" spans="1:48" ht="13.5" customHeight="1" thickTop="1" thickBot="1" x14ac:dyDescent="0.25">
      <c r="A603" s="147">
        <v>598</v>
      </c>
      <c r="B603" s="292" t="s">
        <v>2000</v>
      </c>
      <c r="C603" s="293">
        <v>43346</v>
      </c>
      <c r="D603" s="293" t="s">
        <v>5677</v>
      </c>
      <c r="E603" s="294" t="s">
        <v>5678</v>
      </c>
      <c r="F603" s="295" t="s">
        <v>66</v>
      </c>
      <c r="G603" s="296" t="s">
        <v>75</v>
      </c>
      <c r="H603" s="297" t="s">
        <v>1989</v>
      </c>
      <c r="I603" s="299">
        <v>28000000</v>
      </c>
      <c r="J603" s="299">
        <v>28000000</v>
      </c>
      <c r="K603" s="300" t="s">
        <v>1990</v>
      </c>
      <c r="L603" s="292" t="s">
        <v>2298</v>
      </c>
      <c r="M603" s="302">
        <v>43346</v>
      </c>
      <c r="N603" s="302">
        <v>43465</v>
      </c>
      <c r="O603" s="302">
        <v>43465</v>
      </c>
      <c r="P603" s="301">
        <f t="shared" si="19"/>
        <v>119</v>
      </c>
      <c r="Q603" s="303">
        <f t="shared" si="20"/>
        <v>3.9666666666666668</v>
      </c>
      <c r="R603" s="305" t="s">
        <v>5679</v>
      </c>
      <c r="S603" s="306"/>
      <c r="T603" s="307"/>
      <c r="U603" s="308"/>
      <c r="V603" s="309"/>
      <c r="W603" s="307"/>
      <c r="X603" s="308"/>
      <c r="Y603" s="309"/>
      <c r="Z603" s="307"/>
      <c r="AA603" s="308"/>
      <c r="AB603" s="309"/>
      <c r="AC603" s="307"/>
      <c r="AD603" s="308"/>
      <c r="AE603" s="307"/>
      <c r="AF603" s="310"/>
      <c r="AG603" s="311"/>
      <c r="AH603" s="312"/>
      <c r="AI603" s="311"/>
      <c r="AJ603" s="313"/>
      <c r="AK603" s="313"/>
      <c r="AL603" s="313"/>
      <c r="AM603" s="314"/>
      <c r="AN603" s="315"/>
      <c r="AO603" s="316"/>
      <c r="AP603" s="317"/>
      <c r="AQ603" s="318"/>
      <c r="AR603" s="319"/>
      <c r="AS603" s="319"/>
      <c r="AT603" s="319"/>
      <c r="AU603" s="320"/>
      <c r="AV603" s="270"/>
    </row>
    <row r="604" spans="1:48" ht="13.5" customHeight="1" thickTop="1" thickBot="1" x14ac:dyDescent="0.25">
      <c r="A604" s="147">
        <v>599</v>
      </c>
      <c r="B604" s="292" t="s">
        <v>2000</v>
      </c>
      <c r="C604" s="293">
        <v>43347</v>
      </c>
      <c r="D604" s="293" t="s">
        <v>5680</v>
      </c>
      <c r="E604" s="294" t="s">
        <v>5681</v>
      </c>
      <c r="F604" s="295" t="s">
        <v>66</v>
      </c>
      <c r="G604" s="296" t="s">
        <v>75</v>
      </c>
      <c r="H604" s="297" t="s">
        <v>1989</v>
      </c>
      <c r="I604" s="299">
        <v>24000000</v>
      </c>
      <c r="J604" s="299">
        <v>24000000</v>
      </c>
      <c r="K604" s="300" t="s">
        <v>1990</v>
      </c>
      <c r="L604" s="292" t="s">
        <v>3563</v>
      </c>
      <c r="M604" s="302">
        <v>43347</v>
      </c>
      <c r="N604" s="302">
        <v>43465</v>
      </c>
      <c r="O604" s="302">
        <v>43465</v>
      </c>
      <c r="P604" s="301">
        <f t="shared" si="19"/>
        <v>118</v>
      </c>
      <c r="Q604" s="303">
        <f t="shared" si="20"/>
        <v>3.9333333333333331</v>
      </c>
      <c r="R604" s="305" t="s">
        <v>5682</v>
      </c>
      <c r="S604" s="306"/>
      <c r="T604" s="307"/>
      <c r="U604" s="308"/>
      <c r="V604" s="309"/>
      <c r="W604" s="307"/>
      <c r="X604" s="308"/>
      <c r="Y604" s="309"/>
      <c r="Z604" s="307"/>
      <c r="AA604" s="308"/>
      <c r="AB604" s="309"/>
      <c r="AC604" s="307"/>
      <c r="AD604" s="308"/>
      <c r="AE604" s="307"/>
      <c r="AF604" s="310"/>
      <c r="AG604" s="311"/>
      <c r="AH604" s="312"/>
      <c r="AI604" s="311"/>
      <c r="AJ604" s="313"/>
      <c r="AK604" s="313"/>
      <c r="AL604" s="313"/>
      <c r="AM604" s="314"/>
      <c r="AN604" s="315"/>
      <c r="AO604" s="316"/>
      <c r="AP604" s="317"/>
      <c r="AQ604" s="318"/>
      <c r="AR604" s="319"/>
      <c r="AS604" s="319"/>
      <c r="AT604" s="319"/>
      <c r="AU604" s="320"/>
      <c r="AV604" s="270"/>
    </row>
    <row r="605" spans="1:48" ht="13.5" customHeight="1" thickTop="1" thickBot="1" x14ac:dyDescent="0.25">
      <c r="A605" s="147">
        <v>600</v>
      </c>
      <c r="B605" s="292" t="s">
        <v>2000</v>
      </c>
      <c r="C605" s="293">
        <v>43347</v>
      </c>
      <c r="D605" s="293" t="s">
        <v>5683</v>
      </c>
      <c r="E605" s="294" t="s">
        <v>5684</v>
      </c>
      <c r="F605" s="295" t="s">
        <v>66</v>
      </c>
      <c r="G605" s="296" t="s">
        <v>75</v>
      </c>
      <c r="H605" s="297" t="s">
        <v>1989</v>
      </c>
      <c r="I605" s="299">
        <v>22000000</v>
      </c>
      <c r="J605" s="299">
        <v>22000000</v>
      </c>
      <c r="K605" s="300" t="s">
        <v>1990</v>
      </c>
      <c r="L605" s="292" t="s">
        <v>2026</v>
      </c>
      <c r="M605" s="302">
        <v>43347</v>
      </c>
      <c r="N605" s="302">
        <v>43465</v>
      </c>
      <c r="O605" s="302">
        <v>43465</v>
      </c>
      <c r="P605" s="301">
        <f t="shared" si="19"/>
        <v>118</v>
      </c>
      <c r="Q605" s="303">
        <f t="shared" si="20"/>
        <v>3.9333333333333331</v>
      </c>
      <c r="R605" s="305" t="s">
        <v>5685</v>
      </c>
      <c r="S605" s="306"/>
      <c r="T605" s="307"/>
      <c r="U605" s="308"/>
      <c r="V605" s="309"/>
      <c r="W605" s="307"/>
      <c r="X605" s="308"/>
      <c r="Y605" s="309"/>
      <c r="Z605" s="307"/>
      <c r="AA605" s="308"/>
      <c r="AB605" s="309"/>
      <c r="AC605" s="307"/>
      <c r="AD605" s="308"/>
      <c r="AE605" s="307"/>
      <c r="AF605" s="310"/>
      <c r="AG605" s="311"/>
      <c r="AH605" s="312"/>
      <c r="AI605" s="311"/>
      <c r="AJ605" s="313"/>
      <c r="AK605" s="313"/>
      <c r="AL605" s="313"/>
      <c r="AM605" s="314"/>
      <c r="AN605" s="315"/>
      <c r="AO605" s="316"/>
      <c r="AP605" s="317"/>
      <c r="AQ605" s="318"/>
      <c r="AR605" s="319"/>
      <c r="AS605" s="319"/>
      <c r="AT605" s="319"/>
      <c r="AU605" s="320"/>
      <c r="AV605" s="270"/>
    </row>
    <row r="606" spans="1:48" ht="13.5" customHeight="1" thickTop="1" thickBot="1" x14ac:dyDescent="0.25">
      <c r="A606" s="147">
        <v>601</v>
      </c>
      <c r="B606" s="292" t="s">
        <v>146</v>
      </c>
      <c r="C606" s="293">
        <v>43347</v>
      </c>
      <c r="D606" s="293" t="s">
        <v>5686</v>
      </c>
      <c r="E606" s="294" t="s">
        <v>5687</v>
      </c>
      <c r="F606" s="295" t="s">
        <v>66</v>
      </c>
      <c r="G606" s="296" t="s">
        <v>3486</v>
      </c>
      <c r="H606" s="297" t="s">
        <v>1989</v>
      </c>
      <c r="I606" s="299">
        <v>4480000</v>
      </c>
      <c r="J606" s="299">
        <v>4480000</v>
      </c>
      <c r="K606" s="300" t="s">
        <v>1990</v>
      </c>
      <c r="L606" s="292" t="s">
        <v>2488</v>
      </c>
      <c r="M606" s="302">
        <v>43347</v>
      </c>
      <c r="N606" s="302">
        <v>43389</v>
      </c>
      <c r="O606" s="302">
        <v>43389</v>
      </c>
      <c r="P606" s="301">
        <f>O606-M606</f>
        <v>42</v>
      </c>
      <c r="Q606" s="303">
        <f t="shared" si="20"/>
        <v>1.4</v>
      </c>
      <c r="R606" s="305" t="s">
        <v>5688</v>
      </c>
      <c r="S606" s="306"/>
      <c r="T606" s="307"/>
      <c r="U606" s="308"/>
      <c r="V606" s="309"/>
      <c r="W606" s="307"/>
      <c r="X606" s="308"/>
      <c r="Y606" s="309"/>
      <c r="Z606" s="307"/>
      <c r="AA606" s="308"/>
      <c r="AB606" s="309"/>
      <c r="AC606" s="307"/>
      <c r="AD606" s="308"/>
      <c r="AE606" s="307"/>
      <c r="AF606" s="310"/>
      <c r="AG606" s="311"/>
      <c r="AH606" s="312"/>
      <c r="AI606" s="311"/>
      <c r="AJ606" s="313"/>
      <c r="AK606" s="313"/>
      <c r="AL606" s="313"/>
      <c r="AM606" s="314"/>
      <c r="AN606" s="315"/>
      <c r="AO606" s="316"/>
      <c r="AP606" s="317"/>
      <c r="AQ606" s="318"/>
      <c r="AR606" s="319"/>
      <c r="AS606" s="319"/>
      <c r="AT606" s="319"/>
      <c r="AU606" s="320"/>
      <c r="AV606" s="270"/>
    </row>
    <row r="607" spans="1:48" ht="13.5" customHeight="1" thickTop="1" thickBot="1" x14ac:dyDescent="0.25">
      <c r="A607" s="147">
        <v>602</v>
      </c>
      <c r="B607" s="292" t="s">
        <v>63</v>
      </c>
      <c r="C607" s="293">
        <v>43347</v>
      </c>
      <c r="D607" s="293" t="s">
        <v>5689</v>
      </c>
      <c r="E607" s="294" t="s">
        <v>5691</v>
      </c>
      <c r="F607" s="295" t="s">
        <v>66</v>
      </c>
      <c r="G607" s="296" t="s">
        <v>75</v>
      </c>
      <c r="H607" s="297" t="s">
        <v>1989</v>
      </c>
      <c r="I607" s="299">
        <v>26000000</v>
      </c>
      <c r="J607" s="299">
        <v>26000000</v>
      </c>
      <c r="K607" s="300" t="s">
        <v>1990</v>
      </c>
      <c r="L607" s="292" t="s">
        <v>2046</v>
      </c>
      <c r="M607" s="302">
        <v>43347</v>
      </c>
      <c r="N607" s="302">
        <v>43465</v>
      </c>
      <c r="O607" s="302">
        <v>43465</v>
      </c>
      <c r="P607" s="301">
        <f>O607-M607</f>
        <v>118</v>
      </c>
      <c r="Q607" s="303">
        <f t="shared" si="20"/>
        <v>3.9333333333333331</v>
      </c>
      <c r="R607" s="305" t="s">
        <v>5692</v>
      </c>
      <c r="S607" s="306"/>
      <c r="T607" s="307"/>
      <c r="U607" s="308"/>
      <c r="V607" s="309"/>
      <c r="W607" s="307"/>
      <c r="X607" s="308"/>
      <c r="Y607" s="309"/>
      <c r="Z607" s="307"/>
      <c r="AA607" s="308"/>
      <c r="AB607" s="309"/>
      <c r="AC607" s="307"/>
      <c r="AD607" s="308"/>
      <c r="AE607" s="307"/>
      <c r="AF607" s="310"/>
      <c r="AG607" s="311"/>
      <c r="AH607" s="312"/>
      <c r="AI607" s="311"/>
      <c r="AJ607" s="313"/>
      <c r="AK607" s="313"/>
      <c r="AL607" s="313"/>
      <c r="AM607" s="314"/>
      <c r="AN607" s="315"/>
      <c r="AO607" s="316"/>
      <c r="AP607" s="317"/>
      <c r="AQ607" s="318"/>
      <c r="AR607" s="319"/>
      <c r="AS607" s="319"/>
      <c r="AT607" s="319"/>
      <c r="AU607" s="320"/>
      <c r="AV607" s="270"/>
    </row>
    <row r="608" spans="1:48" ht="13.5" customHeight="1" thickTop="1" thickBot="1" x14ac:dyDescent="0.25">
      <c r="A608" s="147">
        <v>603</v>
      </c>
      <c r="B608" s="292" t="s">
        <v>2011</v>
      </c>
      <c r="C608" s="293">
        <v>43347</v>
      </c>
      <c r="D608" s="293" t="s">
        <v>5693</v>
      </c>
      <c r="E608" s="294" t="s">
        <v>5694</v>
      </c>
      <c r="F608" s="295" t="s">
        <v>66</v>
      </c>
      <c r="G608" s="296" t="s">
        <v>75</v>
      </c>
      <c r="H608" s="297" t="s">
        <v>1989</v>
      </c>
      <c r="I608" s="299">
        <v>13600000</v>
      </c>
      <c r="J608" s="299">
        <v>13600000</v>
      </c>
      <c r="K608" s="300" t="s">
        <v>1990</v>
      </c>
      <c r="L608" s="292" t="s">
        <v>92</v>
      </c>
      <c r="M608" s="302">
        <v>43347</v>
      </c>
      <c r="N608" s="302">
        <v>43465</v>
      </c>
      <c r="O608" s="302">
        <v>43465</v>
      </c>
      <c r="P608" s="301">
        <f>O608-M608</f>
        <v>118</v>
      </c>
      <c r="Q608" s="303">
        <f t="shared" si="20"/>
        <v>3.9333333333333331</v>
      </c>
      <c r="R608" s="305" t="s">
        <v>5695</v>
      </c>
      <c r="S608" s="306"/>
      <c r="T608" s="307"/>
      <c r="U608" s="308"/>
      <c r="V608" s="309"/>
      <c r="W608" s="307"/>
      <c r="X608" s="308"/>
      <c r="Y608" s="309"/>
      <c r="Z608" s="307"/>
      <c r="AA608" s="308"/>
      <c r="AB608" s="309"/>
      <c r="AC608" s="307"/>
      <c r="AD608" s="308"/>
      <c r="AE608" s="307"/>
      <c r="AF608" s="310"/>
      <c r="AG608" s="311"/>
      <c r="AH608" s="312"/>
      <c r="AI608" s="311"/>
      <c r="AJ608" s="313"/>
      <c r="AK608" s="313"/>
      <c r="AL608" s="313"/>
      <c r="AM608" s="314"/>
      <c r="AN608" s="315"/>
      <c r="AO608" s="316"/>
      <c r="AP608" s="317"/>
      <c r="AQ608" s="318"/>
      <c r="AR608" s="319"/>
      <c r="AS608" s="319"/>
      <c r="AT608" s="319"/>
      <c r="AU608" s="320"/>
      <c r="AV608" s="270"/>
    </row>
    <row r="609" spans="1:48" ht="13.5" customHeight="1" thickTop="1" thickBot="1" x14ac:dyDescent="0.25">
      <c r="A609" s="147">
        <v>604</v>
      </c>
      <c r="B609" s="292" t="s">
        <v>146</v>
      </c>
      <c r="C609" s="293">
        <v>43347</v>
      </c>
      <c r="D609" s="293" t="s">
        <v>5696</v>
      </c>
      <c r="E609" s="294" t="s">
        <v>5697</v>
      </c>
      <c r="F609" s="295" t="s">
        <v>66</v>
      </c>
      <c r="G609" s="296" t="s">
        <v>75</v>
      </c>
      <c r="H609" s="297" t="s">
        <v>1989</v>
      </c>
      <c r="I609" s="299">
        <v>16000000</v>
      </c>
      <c r="J609" s="299">
        <v>16000000</v>
      </c>
      <c r="K609" s="300" t="s">
        <v>1990</v>
      </c>
      <c r="L609" s="292" t="s">
        <v>252</v>
      </c>
      <c r="M609" s="302">
        <f t="shared" ref="M609:M640" si="21">C609</f>
        <v>43347</v>
      </c>
      <c r="N609" s="302">
        <v>43465</v>
      </c>
      <c r="O609" s="302">
        <v>43465</v>
      </c>
      <c r="P609" s="301">
        <f>O609-M609</f>
        <v>118</v>
      </c>
      <c r="Q609" s="303">
        <f t="shared" si="20"/>
        <v>3.9333333333333331</v>
      </c>
      <c r="R609" s="305" t="s">
        <v>5698</v>
      </c>
      <c r="S609" s="306"/>
      <c r="T609" s="307"/>
      <c r="U609" s="308"/>
      <c r="V609" s="309"/>
      <c r="W609" s="307"/>
      <c r="X609" s="308"/>
      <c r="Y609" s="309"/>
      <c r="Z609" s="307"/>
      <c r="AA609" s="308"/>
      <c r="AB609" s="309"/>
      <c r="AC609" s="307"/>
      <c r="AD609" s="308"/>
      <c r="AE609" s="307"/>
      <c r="AF609" s="310"/>
      <c r="AG609" s="311"/>
      <c r="AH609" s="312"/>
      <c r="AI609" s="311"/>
      <c r="AJ609" s="313"/>
      <c r="AK609" s="313"/>
      <c r="AL609" s="313"/>
      <c r="AM609" s="314"/>
      <c r="AN609" s="315"/>
      <c r="AO609" s="316"/>
      <c r="AP609" s="317"/>
      <c r="AQ609" s="318"/>
      <c r="AR609" s="319"/>
      <c r="AS609" s="319"/>
      <c r="AT609" s="319"/>
      <c r="AU609" s="320"/>
      <c r="AV609" s="270"/>
    </row>
    <row r="610" spans="1:48" ht="13.5" customHeight="1" thickTop="1" thickBot="1" x14ac:dyDescent="0.25">
      <c r="A610" s="147">
        <v>605</v>
      </c>
      <c r="B610" s="292" t="s">
        <v>1987</v>
      </c>
      <c r="C610" s="293">
        <v>43348</v>
      </c>
      <c r="D610" s="293" t="s">
        <v>5699</v>
      </c>
      <c r="E610" s="294" t="s">
        <v>5701</v>
      </c>
      <c r="F610" s="295" t="s">
        <v>66</v>
      </c>
      <c r="G610" s="296" t="s">
        <v>3486</v>
      </c>
      <c r="H610" s="297" t="s">
        <v>1989</v>
      </c>
      <c r="I610" s="299">
        <v>11200000</v>
      </c>
      <c r="J610" s="299">
        <v>11200000</v>
      </c>
      <c r="K610" s="300" t="s">
        <v>1990</v>
      </c>
      <c r="L610" s="292" t="s">
        <v>2032</v>
      </c>
      <c r="M610" s="302">
        <f t="shared" si="21"/>
        <v>43348</v>
      </c>
      <c r="N610" s="302">
        <v>43465</v>
      </c>
      <c r="O610" s="302">
        <v>43465</v>
      </c>
      <c r="P610" s="301">
        <f>O610-M610</f>
        <v>117</v>
      </c>
      <c r="Q610" s="303">
        <f t="shared" si="20"/>
        <v>3.9</v>
      </c>
      <c r="R610" s="305" t="s">
        <v>5702</v>
      </c>
      <c r="S610" s="306"/>
      <c r="T610" s="307"/>
      <c r="U610" s="308"/>
      <c r="V610" s="309"/>
      <c r="W610" s="307"/>
      <c r="X610" s="308"/>
      <c r="Y610" s="309"/>
      <c r="Z610" s="307"/>
      <c r="AA610" s="308"/>
      <c r="AB610" s="309"/>
      <c r="AC610" s="307"/>
      <c r="AD610" s="308"/>
      <c r="AE610" s="307"/>
      <c r="AF610" s="310"/>
      <c r="AG610" s="311"/>
      <c r="AH610" s="312"/>
      <c r="AI610" s="311"/>
      <c r="AJ610" s="313"/>
      <c r="AK610" s="313"/>
      <c r="AL610" s="313"/>
      <c r="AM610" s="314"/>
      <c r="AN610" s="315"/>
      <c r="AO610" s="316"/>
      <c r="AP610" s="317"/>
      <c r="AQ610" s="318"/>
      <c r="AR610" s="319"/>
      <c r="AS610" s="319"/>
      <c r="AT610" s="319"/>
      <c r="AU610" s="320"/>
      <c r="AV610" s="270"/>
    </row>
    <row r="611" spans="1:48" ht="13.5" customHeight="1" thickTop="1" thickBot="1" x14ac:dyDescent="0.25">
      <c r="A611" s="147">
        <v>606</v>
      </c>
      <c r="B611" s="292" t="s">
        <v>2160</v>
      </c>
      <c r="C611" s="293">
        <v>43348</v>
      </c>
      <c r="D611" s="293" t="s">
        <v>5703</v>
      </c>
      <c r="E611" s="294" t="s">
        <v>2184</v>
      </c>
      <c r="F611" s="295" t="s">
        <v>66</v>
      </c>
      <c r="G611" s="296" t="s">
        <v>3486</v>
      </c>
      <c r="H611" s="297" t="s">
        <v>1989</v>
      </c>
      <c r="I611" s="299">
        <v>12400000</v>
      </c>
      <c r="J611" s="299">
        <v>12400000</v>
      </c>
      <c r="K611" s="300" t="s">
        <v>1990</v>
      </c>
      <c r="L611" s="292" t="s">
        <v>199</v>
      </c>
      <c r="M611" s="302">
        <f t="shared" si="21"/>
        <v>43348</v>
      </c>
      <c r="N611" s="302">
        <v>43465</v>
      </c>
      <c r="O611" s="302">
        <v>43465</v>
      </c>
      <c r="P611" s="301">
        <f t="shared" ref="P611:P674" si="22">O611-M611</f>
        <v>117</v>
      </c>
      <c r="Q611" s="303">
        <f t="shared" si="20"/>
        <v>3.9</v>
      </c>
      <c r="R611" s="305" t="s">
        <v>5704</v>
      </c>
      <c r="S611" s="306"/>
      <c r="T611" s="307"/>
      <c r="U611" s="308"/>
      <c r="V611" s="309"/>
      <c r="W611" s="307"/>
      <c r="X611" s="308"/>
      <c r="Y611" s="309"/>
      <c r="Z611" s="307"/>
      <c r="AA611" s="308"/>
      <c r="AB611" s="309"/>
      <c r="AC611" s="307"/>
      <c r="AD611" s="308"/>
      <c r="AE611" s="307"/>
      <c r="AF611" s="310"/>
      <c r="AG611" s="311"/>
      <c r="AH611" s="312"/>
      <c r="AI611" s="311"/>
      <c r="AJ611" s="313"/>
      <c r="AK611" s="313"/>
      <c r="AL611" s="313"/>
      <c r="AM611" s="314"/>
      <c r="AN611" s="315"/>
      <c r="AO611" s="316"/>
      <c r="AP611" s="317"/>
      <c r="AQ611" s="318"/>
      <c r="AR611" s="319"/>
      <c r="AS611" s="319"/>
      <c r="AT611" s="319"/>
      <c r="AU611" s="320"/>
      <c r="AV611" s="270"/>
    </row>
    <row r="612" spans="1:48" ht="13.5" customHeight="1" thickTop="1" thickBot="1" x14ac:dyDescent="0.25">
      <c r="A612" s="147">
        <v>607</v>
      </c>
      <c r="B612" s="292" t="s">
        <v>2160</v>
      </c>
      <c r="C612" s="293">
        <v>43348</v>
      </c>
      <c r="D612" s="293" t="s">
        <v>5705</v>
      </c>
      <c r="E612" s="294" t="s">
        <v>5706</v>
      </c>
      <c r="F612" s="295" t="s">
        <v>66</v>
      </c>
      <c r="G612" s="296" t="s">
        <v>3486</v>
      </c>
      <c r="H612" s="297" t="s">
        <v>1989</v>
      </c>
      <c r="I612" s="299">
        <v>4800000</v>
      </c>
      <c r="J612" s="299">
        <v>4800000</v>
      </c>
      <c r="K612" s="300" t="s">
        <v>1990</v>
      </c>
      <c r="L612" s="292" t="s">
        <v>5707</v>
      </c>
      <c r="M612" s="302">
        <f t="shared" si="21"/>
        <v>43348</v>
      </c>
      <c r="N612" s="302">
        <v>43438</v>
      </c>
      <c r="O612" s="302">
        <v>43438</v>
      </c>
      <c r="P612" s="301">
        <f t="shared" si="22"/>
        <v>90</v>
      </c>
      <c r="Q612" s="303">
        <f t="shared" si="20"/>
        <v>3</v>
      </c>
      <c r="R612" s="305" t="s">
        <v>5708</v>
      </c>
      <c r="S612" s="306"/>
      <c r="T612" s="307"/>
      <c r="U612" s="308"/>
      <c r="V612" s="309"/>
      <c r="W612" s="307"/>
      <c r="X612" s="308"/>
      <c r="Y612" s="309"/>
      <c r="Z612" s="307"/>
      <c r="AA612" s="308"/>
      <c r="AB612" s="309"/>
      <c r="AC612" s="307"/>
      <c r="AD612" s="308"/>
      <c r="AE612" s="307"/>
      <c r="AF612" s="310"/>
      <c r="AG612" s="311"/>
      <c r="AH612" s="312"/>
      <c r="AI612" s="311"/>
      <c r="AJ612" s="313"/>
      <c r="AK612" s="313"/>
      <c r="AL612" s="313"/>
      <c r="AM612" s="314"/>
      <c r="AN612" s="315"/>
      <c r="AO612" s="316"/>
      <c r="AP612" s="317"/>
      <c r="AQ612" s="318"/>
      <c r="AR612" s="319"/>
      <c r="AS612" s="319"/>
      <c r="AT612" s="319"/>
      <c r="AU612" s="320"/>
      <c r="AV612" s="270"/>
    </row>
    <row r="613" spans="1:48" ht="13.5" customHeight="1" thickTop="1" thickBot="1" x14ac:dyDescent="0.25">
      <c r="A613" s="147">
        <v>608</v>
      </c>
      <c r="B613" s="292" t="s">
        <v>2139</v>
      </c>
      <c r="C613" s="293">
        <v>43349</v>
      </c>
      <c r="D613" s="293" t="s">
        <v>5709</v>
      </c>
      <c r="E613" s="294" t="s">
        <v>5710</v>
      </c>
      <c r="F613" s="295" t="s">
        <v>66</v>
      </c>
      <c r="G613" s="296" t="s">
        <v>75</v>
      </c>
      <c r="H613" s="297" t="s">
        <v>1989</v>
      </c>
      <c r="I613" s="299">
        <v>16800000</v>
      </c>
      <c r="J613" s="299">
        <v>16800000</v>
      </c>
      <c r="K613" s="300" t="s">
        <v>1990</v>
      </c>
      <c r="L613" s="292" t="s">
        <v>2134</v>
      </c>
      <c r="M613" s="302">
        <f t="shared" si="21"/>
        <v>43349</v>
      </c>
      <c r="N613" s="302">
        <v>43454</v>
      </c>
      <c r="O613" s="302">
        <v>43454</v>
      </c>
      <c r="P613" s="301">
        <f t="shared" si="22"/>
        <v>105</v>
      </c>
      <c r="Q613" s="303">
        <f t="shared" si="20"/>
        <v>3.5</v>
      </c>
      <c r="R613" s="305" t="s">
        <v>5711</v>
      </c>
      <c r="S613" s="306"/>
      <c r="T613" s="307"/>
      <c r="U613" s="308"/>
      <c r="V613" s="309"/>
      <c r="W613" s="307"/>
      <c r="X613" s="308"/>
      <c r="Y613" s="309"/>
      <c r="Z613" s="307"/>
      <c r="AA613" s="308"/>
      <c r="AB613" s="309"/>
      <c r="AC613" s="307"/>
      <c r="AD613" s="308"/>
      <c r="AE613" s="307"/>
      <c r="AF613" s="310"/>
      <c r="AG613" s="311"/>
      <c r="AH613" s="312"/>
      <c r="AI613" s="311"/>
      <c r="AJ613" s="313"/>
      <c r="AK613" s="313"/>
      <c r="AL613" s="313"/>
      <c r="AM613" s="314"/>
      <c r="AN613" s="315"/>
      <c r="AO613" s="316"/>
      <c r="AP613" s="317"/>
      <c r="AQ613" s="318"/>
      <c r="AR613" s="319"/>
      <c r="AS613" s="319"/>
      <c r="AT613" s="319"/>
      <c r="AU613" s="320"/>
      <c r="AV613" s="270"/>
    </row>
    <row r="614" spans="1:48" ht="13.5" customHeight="1" thickTop="1" thickBot="1" x14ac:dyDescent="0.25">
      <c r="A614" s="147">
        <v>609</v>
      </c>
      <c r="B614" s="292" t="s">
        <v>2139</v>
      </c>
      <c r="C614" s="293">
        <v>43349</v>
      </c>
      <c r="D614" s="293" t="s">
        <v>5712</v>
      </c>
      <c r="E614" s="294" t="s">
        <v>5713</v>
      </c>
      <c r="F614" s="295" t="s">
        <v>66</v>
      </c>
      <c r="G614" s="296" t="s">
        <v>75</v>
      </c>
      <c r="H614" s="297" t="s">
        <v>1989</v>
      </c>
      <c r="I614" s="299">
        <v>13800000</v>
      </c>
      <c r="J614" s="299">
        <v>13800000</v>
      </c>
      <c r="K614" s="300" t="s">
        <v>1990</v>
      </c>
      <c r="L614" s="292" t="s">
        <v>2141</v>
      </c>
      <c r="M614" s="302">
        <f t="shared" si="21"/>
        <v>43349</v>
      </c>
      <c r="N614" s="302">
        <v>43465</v>
      </c>
      <c r="O614" s="302">
        <v>43465</v>
      </c>
      <c r="P614" s="301">
        <f t="shared" si="22"/>
        <v>116</v>
      </c>
      <c r="Q614" s="303">
        <f t="shared" si="20"/>
        <v>3.8666666666666667</v>
      </c>
      <c r="R614" s="305" t="s">
        <v>5714</v>
      </c>
      <c r="S614" s="306"/>
      <c r="T614" s="307"/>
      <c r="U614" s="308"/>
      <c r="V614" s="309"/>
      <c r="W614" s="307"/>
      <c r="X614" s="308"/>
      <c r="Y614" s="309"/>
      <c r="Z614" s="307"/>
      <c r="AA614" s="308"/>
      <c r="AB614" s="309"/>
      <c r="AC614" s="307"/>
      <c r="AD614" s="308"/>
      <c r="AE614" s="307"/>
      <c r="AF614" s="310"/>
      <c r="AG614" s="311"/>
      <c r="AH614" s="312"/>
      <c r="AI614" s="311"/>
      <c r="AJ614" s="313"/>
      <c r="AK614" s="313"/>
      <c r="AL614" s="313"/>
      <c r="AM614" s="314"/>
      <c r="AN614" s="315"/>
      <c r="AO614" s="316"/>
      <c r="AP614" s="317"/>
      <c r="AQ614" s="318"/>
      <c r="AR614" s="319"/>
      <c r="AS614" s="319"/>
      <c r="AT614" s="319"/>
      <c r="AU614" s="320"/>
      <c r="AV614" s="270"/>
    </row>
    <row r="615" spans="1:48" ht="13.5" customHeight="1" thickTop="1" thickBot="1" x14ac:dyDescent="0.25">
      <c r="A615" s="147">
        <v>610</v>
      </c>
      <c r="B615" s="292" t="s">
        <v>5715</v>
      </c>
      <c r="C615" s="293">
        <v>43349</v>
      </c>
      <c r="D615" s="293" t="s">
        <v>5716</v>
      </c>
      <c r="E615" s="294" t="s">
        <v>5717</v>
      </c>
      <c r="F615" s="295" t="s">
        <v>66</v>
      </c>
      <c r="G615" s="296" t="s">
        <v>75</v>
      </c>
      <c r="H615" s="297" t="s">
        <v>1989</v>
      </c>
      <c r="I615" s="299">
        <v>11578000</v>
      </c>
      <c r="J615" s="299">
        <v>11578000</v>
      </c>
      <c r="K615" s="300" t="s">
        <v>1990</v>
      </c>
      <c r="L615" s="292" t="s">
        <v>5718</v>
      </c>
      <c r="M615" s="302">
        <f t="shared" si="21"/>
        <v>43349</v>
      </c>
      <c r="N615" s="302">
        <v>43454</v>
      </c>
      <c r="O615" s="302">
        <v>43377</v>
      </c>
      <c r="P615" s="301">
        <f t="shared" si="22"/>
        <v>28</v>
      </c>
      <c r="Q615" s="303">
        <f t="shared" si="20"/>
        <v>0.93333333333333335</v>
      </c>
      <c r="R615" s="305" t="s">
        <v>5719</v>
      </c>
      <c r="S615" s="306"/>
      <c r="T615" s="307"/>
      <c r="U615" s="308"/>
      <c r="V615" s="309"/>
      <c r="W615" s="307"/>
      <c r="X615" s="308"/>
      <c r="Y615" s="309"/>
      <c r="Z615" s="307"/>
      <c r="AA615" s="308"/>
      <c r="AB615" s="309"/>
      <c r="AC615" s="307"/>
      <c r="AD615" s="308"/>
      <c r="AE615" s="307"/>
      <c r="AF615" s="310"/>
      <c r="AG615" s="311"/>
      <c r="AH615" s="312"/>
      <c r="AI615" s="311"/>
      <c r="AJ615" s="313"/>
      <c r="AK615" s="313"/>
      <c r="AL615" s="313"/>
      <c r="AM615" s="314"/>
      <c r="AN615" s="315"/>
      <c r="AO615" s="316"/>
      <c r="AP615" s="317"/>
      <c r="AQ615" s="318"/>
      <c r="AR615" s="319"/>
      <c r="AS615" s="319"/>
      <c r="AT615" s="319"/>
      <c r="AU615" s="320"/>
      <c r="AV615" s="270"/>
    </row>
    <row r="616" spans="1:48" ht="13.5" customHeight="1" thickTop="1" thickBot="1" x14ac:dyDescent="0.25">
      <c r="A616" s="147">
        <v>611</v>
      </c>
      <c r="B616" s="292" t="s">
        <v>2160</v>
      </c>
      <c r="C616" s="293">
        <v>43349</v>
      </c>
      <c r="D616" s="293" t="s">
        <v>5720</v>
      </c>
      <c r="E616" s="294" t="s">
        <v>5721</v>
      </c>
      <c r="F616" s="295" t="s">
        <v>66</v>
      </c>
      <c r="G616" s="296" t="s">
        <v>75</v>
      </c>
      <c r="H616" s="297" t="s">
        <v>1989</v>
      </c>
      <c r="I616" s="299">
        <v>32000000</v>
      </c>
      <c r="J616" s="299">
        <v>32000000</v>
      </c>
      <c r="K616" s="300" t="s">
        <v>1990</v>
      </c>
      <c r="L616" s="292" t="s">
        <v>458</v>
      </c>
      <c r="M616" s="302">
        <f t="shared" si="21"/>
        <v>43349</v>
      </c>
      <c r="N616" s="302">
        <v>43465</v>
      </c>
      <c r="O616" s="302">
        <v>43465</v>
      </c>
      <c r="P616" s="301">
        <f t="shared" si="22"/>
        <v>116</v>
      </c>
      <c r="Q616" s="303">
        <f t="shared" si="20"/>
        <v>3.8666666666666667</v>
      </c>
      <c r="R616" s="305" t="s">
        <v>5722</v>
      </c>
      <c r="S616" s="306"/>
      <c r="T616" s="307"/>
      <c r="U616" s="308"/>
      <c r="V616" s="309"/>
      <c r="W616" s="307"/>
      <c r="X616" s="308"/>
      <c r="Y616" s="309"/>
      <c r="Z616" s="307"/>
      <c r="AA616" s="308"/>
      <c r="AB616" s="309"/>
      <c r="AC616" s="307"/>
      <c r="AD616" s="308"/>
      <c r="AE616" s="307"/>
      <c r="AF616" s="310"/>
      <c r="AG616" s="311"/>
      <c r="AH616" s="312"/>
      <c r="AI616" s="311"/>
      <c r="AJ616" s="313"/>
      <c r="AK616" s="313"/>
      <c r="AL616" s="313"/>
      <c r="AM616" s="314"/>
      <c r="AN616" s="315"/>
      <c r="AO616" s="316"/>
      <c r="AP616" s="317"/>
      <c r="AQ616" s="318" t="s">
        <v>5723</v>
      </c>
      <c r="AR616" s="319"/>
      <c r="AS616" s="319"/>
      <c r="AT616" s="319"/>
      <c r="AU616" s="320"/>
      <c r="AV616" s="270"/>
    </row>
    <row r="617" spans="1:48" ht="13.5" customHeight="1" thickTop="1" thickBot="1" x14ac:dyDescent="0.25">
      <c r="A617" s="147">
        <v>612</v>
      </c>
      <c r="B617" s="292" t="s">
        <v>2160</v>
      </c>
      <c r="C617" s="293">
        <v>43349</v>
      </c>
      <c r="D617" s="293" t="s">
        <v>5724</v>
      </c>
      <c r="E617" s="294" t="s">
        <v>5725</v>
      </c>
      <c r="F617" s="295" t="s">
        <v>66</v>
      </c>
      <c r="G617" s="296" t="s">
        <v>75</v>
      </c>
      <c r="H617" s="297" t="s">
        <v>1989</v>
      </c>
      <c r="I617" s="299">
        <v>34000000</v>
      </c>
      <c r="J617" s="299">
        <v>34000000</v>
      </c>
      <c r="K617" s="300" t="s">
        <v>1990</v>
      </c>
      <c r="L617" s="292" t="s">
        <v>304</v>
      </c>
      <c r="M617" s="302">
        <f t="shared" si="21"/>
        <v>43349</v>
      </c>
      <c r="N617" s="302">
        <v>43465</v>
      </c>
      <c r="O617" s="302">
        <v>43465</v>
      </c>
      <c r="P617" s="301">
        <f t="shared" si="22"/>
        <v>116</v>
      </c>
      <c r="Q617" s="303">
        <f t="shared" si="20"/>
        <v>3.8666666666666667</v>
      </c>
      <c r="R617" s="305" t="s">
        <v>5726</v>
      </c>
      <c r="S617" s="306"/>
      <c r="T617" s="307"/>
      <c r="U617" s="308"/>
      <c r="V617" s="309"/>
      <c r="W617" s="307"/>
      <c r="X617" s="308"/>
      <c r="Y617" s="309"/>
      <c r="Z617" s="307"/>
      <c r="AA617" s="308"/>
      <c r="AB617" s="309"/>
      <c r="AC617" s="307"/>
      <c r="AD617" s="308"/>
      <c r="AE617" s="307"/>
      <c r="AF617" s="310"/>
      <c r="AG617" s="311"/>
      <c r="AH617" s="312"/>
      <c r="AI617" s="311"/>
      <c r="AJ617" s="313"/>
      <c r="AK617" s="313"/>
      <c r="AL617" s="313"/>
      <c r="AM617" s="314"/>
      <c r="AN617" s="315"/>
      <c r="AO617" s="316"/>
      <c r="AP617" s="317"/>
      <c r="AQ617" s="318" t="s">
        <v>5723</v>
      </c>
      <c r="AR617" s="319"/>
      <c r="AS617" s="319"/>
      <c r="AT617" s="319"/>
      <c r="AU617" s="320"/>
      <c r="AV617" s="270"/>
    </row>
    <row r="618" spans="1:48" ht="13.5" customHeight="1" thickTop="1" thickBot="1" x14ac:dyDescent="0.25">
      <c r="A618" s="147">
        <v>613</v>
      </c>
      <c r="B618" s="292" t="s">
        <v>2000</v>
      </c>
      <c r="C618" s="293">
        <v>43349</v>
      </c>
      <c r="D618" s="293" t="s">
        <v>5727</v>
      </c>
      <c r="E618" s="294" t="s">
        <v>5728</v>
      </c>
      <c r="F618" s="295" t="s">
        <v>66</v>
      </c>
      <c r="G618" s="296" t="s">
        <v>75</v>
      </c>
      <c r="H618" s="297" t="s">
        <v>1989</v>
      </c>
      <c r="I618" s="299">
        <v>20000000</v>
      </c>
      <c r="J618" s="299">
        <v>20000000</v>
      </c>
      <c r="K618" s="300" t="s">
        <v>1990</v>
      </c>
      <c r="L618" s="292" t="s">
        <v>4259</v>
      </c>
      <c r="M618" s="302">
        <f t="shared" si="21"/>
        <v>43349</v>
      </c>
      <c r="N618" s="302">
        <v>43465</v>
      </c>
      <c r="O618" s="302">
        <v>43465</v>
      </c>
      <c r="P618" s="301">
        <f t="shared" si="22"/>
        <v>116</v>
      </c>
      <c r="Q618" s="303">
        <f t="shared" si="20"/>
        <v>3.8666666666666667</v>
      </c>
      <c r="R618" s="305" t="s">
        <v>5729</v>
      </c>
      <c r="S618" s="306"/>
      <c r="T618" s="307"/>
      <c r="U618" s="308"/>
      <c r="V618" s="309"/>
      <c r="W618" s="307"/>
      <c r="X618" s="308"/>
      <c r="Y618" s="309"/>
      <c r="Z618" s="307"/>
      <c r="AA618" s="308"/>
      <c r="AB618" s="309"/>
      <c r="AC618" s="307"/>
      <c r="AD618" s="308"/>
      <c r="AE618" s="307"/>
      <c r="AF618" s="310"/>
      <c r="AG618" s="311"/>
      <c r="AH618" s="312"/>
      <c r="AI618" s="311"/>
      <c r="AJ618" s="313"/>
      <c r="AK618" s="313"/>
      <c r="AL618" s="313"/>
      <c r="AM618" s="314"/>
      <c r="AN618" s="315"/>
      <c r="AO618" s="316"/>
      <c r="AP618" s="317"/>
      <c r="AQ618" s="318"/>
      <c r="AR618" s="319"/>
      <c r="AS618" s="319"/>
      <c r="AT618" s="319"/>
      <c r="AU618" s="320"/>
      <c r="AV618" s="270"/>
    </row>
    <row r="619" spans="1:48" ht="13.5" customHeight="1" thickTop="1" thickBot="1" x14ac:dyDescent="0.25">
      <c r="A619" s="147">
        <v>614</v>
      </c>
      <c r="B619" s="292" t="s">
        <v>3857</v>
      </c>
      <c r="C619" s="293">
        <v>43349</v>
      </c>
      <c r="D619" s="293" t="s">
        <v>5730</v>
      </c>
      <c r="E619" s="294" t="s">
        <v>5731</v>
      </c>
      <c r="F619" s="295" t="s">
        <v>66</v>
      </c>
      <c r="G619" s="296" t="s">
        <v>75</v>
      </c>
      <c r="H619" s="297" t="s">
        <v>1989</v>
      </c>
      <c r="I619" s="299">
        <v>29947610</v>
      </c>
      <c r="J619" s="299">
        <v>29947610</v>
      </c>
      <c r="K619" s="300" t="s">
        <v>1990</v>
      </c>
      <c r="L619" s="292" t="s">
        <v>3860</v>
      </c>
      <c r="M619" s="302">
        <f t="shared" si="21"/>
        <v>43349</v>
      </c>
      <c r="N619" s="302">
        <v>43465</v>
      </c>
      <c r="O619" s="302">
        <v>43465</v>
      </c>
      <c r="P619" s="301">
        <f t="shared" si="22"/>
        <v>116</v>
      </c>
      <c r="Q619" s="303">
        <f t="shared" si="20"/>
        <v>3.8666666666666667</v>
      </c>
      <c r="R619" s="305" t="s">
        <v>5732</v>
      </c>
      <c r="S619" s="306"/>
      <c r="T619" s="307"/>
      <c r="U619" s="308"/>
      <c r="V619" s="309"/>
      <c r="W619" s="307"/>
      <c r="X619" s="308"/>
      <c r="Y619" s="309"/>
      <c r="Z619" s="307"/>
      <c r="AA619" s="308"/>
      <c r="AB619" s="309"/>
      <c r="AC619" s="307"/>
      <c r="AD619" s="308"/>
      <c r="AE619" s="307"/>
      <c r="AF619" s="310"/>
      <c r="AG619" s="311"/>
      <c r="AH619" s="312"/>
      <c r="AI619" s="311"/>
      <c r="AJ619" s="313"/>
      <c r="AK619" s="313"/>
      <c r="AL619" s="313"/>
      <c r="AM619" s="314"/>
      <c r="AN619" s="315"/>
      <c r="AO619" s="316"/>
      <c r="AP619" s="317"/>
      <c r="AQ619" s="318" t="s">
        <v>5723</v>
      </c>
      <c r="AR619" s="319"/>
      <c r="AS619" s="319"/>
      <c r="AT619" s="319"/>
      <c r="AU619" s="320"/>
      <c r="AV619" s="270"/>
    </row>
    <row r="620" spans="1:48" ht="13.5" customHeight="1" thickTop="1" thickBot="1" x14ac:dyDescent="0.25">
      <c r="A620" s="147">
        <v>615</v>
      </c>
      <c r="B620" s="292" t="s">
        <v>175</v>
      </c>
      <c r="C620" s="293">
        <v>43349</v>
      </c>
      <c r="D620" s="293" t="s">
        <v>5733</v>
      </c>
      <c r="E620" s="294" t="s">
        <v>5734</v>
      </c>
      <c r="F620" s="295" t="s">
        <v>66</v>
      </c>
      <c r="G620" s="296" t="s">
        <v>75</v>
      </c>
      <c r="H620" s="297" t="s">
        <v>1989</v>
      </c>
      <c r="I620" s="299">
        <v>34747040</v>
      </c>
      <c r="J620" s="299">
        <v>34747040</v>
      </c>
      <c r="K620" s="300" t="s">
        <v>1990</v>
      </c>
      <c r="L620" s="292" t="s">
        <v>5735</v>
      </c>
      <c r="M620" s="302">
        <f t="shared" si="21"/>
        <v>43349</v>
      </c>
      <c r="N620" s="302">
        <v>43461</v>
      </c>
      <c r="O620" s="302">
        <v>43461</v>
      </c>
      <c r="P620" s="301">
        <f t="shared" si="22"/>
        <v>112</v>
      </c>
      <c r="Q620" s="303">
        <f t="shared" si="20"/>
        <v>3.7333333333333334</v>
      </c>
      <c r="R620" s="305" t="s">
        <v>5736</v>
      </c>
      <c r="S620" s="306"/>
      <c r="T620" s="307"/>
      <c r="U620" s="308"/>
      <c r="V620" s="309"/>
      <c r="W620" s="307"/>
      <c r="X620" s="308"/>
      <c r="Y620" s="309"/>
      <c r="Z620" s="307"/>
      <c r="AA620" s="308"/>
      <c r="AB620" s="309"/>
      <c r="AC620" s="307"/>
      <c r="AD620" s="308"/>
      <c r="AE620" s="307"/>
      <c r="AF620" s="310"/>
      <c r="AG620" s="311"/>
      <c r="AH620" s="312"/>
      <c r="AI620" s="311"/>
      <c r="AJ620" s="313"/>
      <c r="AK620" s="313"/>
      <c r="AL620" s="313"/>
      <c r="AM620" s="314"/>
      <c r="AN620" s="315"/>
      <c r="AO620" s="316"/>
      <c r="AP620" s="317"/>
      <c r="AQ620" s="318"/>
      <c r="AR620" s="319"/>
      <c r="AS620" s="319"/>
      <c r="AT620" s="319"/>
      <c r="AU620" s="320"/>
      <c r="AV620" s="270"/>
    </row>
    <row r="621" spans="1:48" ht="13.5" customHeight="1" thickTop="1" thickBot="1" x14ac:dyDescent="0.25">
      <c r="A621" s="147">
        <v>616</v>
      </c>
      <c r="B621" s="292" t="s">
        <v>2160</v>
      </c>
      <c r="C621" s="293">
        <v>43349</v>
      </c>
      <c r="D621" s="293" t="s">
        <v>5737</v>
      </c>
      <c r="E621" s="294" t="s">
        <v>5738</v>
      </c>
      <c r="F621" s="295" t="s">
        <v>66</v>
      </c>
      <c r="G621" s="296" t="s">
        <v>75</v>
      </c>
      <c r="H621" s="297" t="s">
        <v>1989</v>
      </c>
      <c r="I621" s="299">
        <v>11900000</v>
      </c>
      <c r="J621" s="299">
        <v>11900000</v>
      </c>
      <c r="K621" s="300" t="s">
        <v>1990</v>
      </c>
      <c r="L621" s="292" t="s">
        <v>2450</v>
      </c>
      <c r="M621" s="302">
        <f t="shared" si="21"/>
        <v>43349</v>
      </c>
      <c r="N621" s="302">
        <v>43454</v>
      </c>
      <c r="O621" s="302">
        <v>43454</v>
      </c>
      <c r="P621" s="301">
        <f t="shared" si="22"/>
        <v>105</v>
      </c>
      <c r="Q621" s="303">
        <f t="shared" si="20"/>
        <v>3.5</v>
      </c>
      <c r="R621" s="305" t="s">
        <v>5739</v>
      </c>
      <c r="S621" s="306"/>
      <c r="T621" s="307"/>
      <c r="U621" s="308"/>
      <c r="V621" s="309"/>
      <c r="W621" s="307"/>
      <c r="X621" s="308"/>
      <c r="Y621" s="309"/>
      <c r="Z621" s="307"/>
      <c r="AA621" s="308"/>
      <c r="AB621" s="309"/>
      <c r="AC621" s="307"/>
      <c r="AD621" s="308"/>
      <c r="AE621" s="307"/>
      <c r="AF621" s="310"/>
      <c r="AG621" s="311"/>
      <c r="AH621" s="312"/>
      <c r="AI621" s="311"/>
      <c r="AJ621" s="313"/>
      <c r="AK621" s="313"/>
      <c r="AL621" s="313"/>
      <c r="AM621" s="314"/>
      <c r="AN621" s="315"/>
      <c r="AO621" s="316"/>
      <c r="AP621" s="317"/>
      <c r="AQ621" s="318"/>
      <c r="AR621" s="319"/>
      <c r="AS621" s="319"/>
      <c r="AT621" s="319"/>
      <c r="AU621" s="320"/>
      <c r="AV621" s="270"/>
    </row>
    <row r="622" spans="1:48" ht="13.5" customHeight="1" thickTop="1" thickBot="1" x14ac:dyDescent="0.25">
      <c r="A622" s="147">
        <v>617</v>
      </c>
      <c r="B622" s="292" t="s">
        <v>2160</v>
      </c>
      <c r="C622" s="293">
        <v>43350</v>
      </c>
      <c r="D622" s="293" t="s">
        <v>5740</v>
      </c>
      <c r="E622" s="294" t="s">
        <v>4026</v>
      </c>
      <c r="F622" s="295" t="s">
        <v>66</v>
      </c>
      <c r="G622" s="296" t="s">
        <v>3486</v>
      </c>
      <c r="H622" s="297" t="s">
        <v>1989</v>
      </c>
      <c r="I622" s="299">
        <v>5600000</v>
      </c>
      <c r="J622" s="299">
        <v>5600000</v>
      </c>
      <c r="K622" s="300" t="s">
        <v>1990</v>
      </c>
      <c r="L622" s="292" t="s">
        <v>5741</v>
      </c>
      <c r="M622" s="302">
        <f t="shared" si="21"/>
        <v>43350</v>
      </c>
      <c r="N622" s="302">
        <v>43465</v>
      </c>
      <c r="O622" s="302">
        <v>43465</v>
      </c>
      <c r="P622" s="301">
        <f t="shared" si="22"/>
        <v>115</v>
      </c>
      <c r="Q622" s="303">
        <f t="shared" si="20"/>
        <v>3.8333333333333335</v>
      </c>
      <c r="R622" s="305" t="s">
        <v>5742</v>
      </c>
      <c r="S622" s="306"/>
      <c r="T622" s="307"/>
      <c r="U622" s="308"/>
      <c r="V622" s="309"/>
      <c r="W622" s="307"/>
      <c r="X622" s="308"/>
      <c r="Y622" s="309"/>
      <c r="Z622" s="307"/>
      <c r="AA622" s="308"/>
      <c r="AB622" s="309"/>
      <c r="AC622" s="307"/>
      <c r="AD622" s="308"/>
      <c r="AE622" s="307"/>
      <c r="AF622" s="310"/>
      <c r="AG622" s="311"/>
      <c r="AH622" s="312"/>
      <c r="AI622" s="311"/>
      <c r="AJ622" s="313"/>
      <c r="AK622" s="313"/>
      <c r="AL622" s="313"/>
      <c r="AM622" s="314"/>
      <c r="AN622" s="315"/>
      <c r="AO622" s="316"/>
      <c r="AP622" s="317"/>
      <c r="AQ622" s="318"/>
      <c r="AR622" s="319"/>
      <c r="AS622" s="319"/>
      <c r="AT622" s="319"/>
      <c r="AU622" s="320"/>
      <c r="AV622" s="270"/>
    </row>
    <row r="623" spans="1:48" ht="13.5" customHeight="1" thickTop="1" thickBot="1" x14ac:dyDescent="0.25">
      <c r="A623" s="147">
        <v>618</v>
      </c>
      <c r="B623" s="292" t="s">
        <v>63</v>
      </c>
      <c r="C623" s="293">
        <v>43350</v>
      </c>
      <c r="D623" s="293" t="s">
        <v>5743</v>
      </c>
      <c r="E623" s="294" t="s">
        <v>5744</v>
      </c>
      <c r="F623" s="295" t="s">
        <v>66</v>
      </c>
      <c r="G623" s="296" t="s">
        <v>75</v>
      </c>
      <c r="H623" s="297" t="s">
        <v>1989</v>
      </c>
      <c r="I623" s="299">
        <v>20300000</v>
      </c>
      <c r="J623" s="299">
        <v>20300000</v>
      </c>
      <c r="K623" s="300" t="s">
        <v>1990</v>
      </c>
      <c r="L623" s="292" t="s">
        <v>2044</v>
      </c>
      <c r="M623" s="302">
        <f t="shared" si="21"/>
        <v>43350</v>
      </c>
      <c r="N623" s="302">
        <v>43455</v>
      </c>
      <c r="O623" s="302">
        <v>43455</v>
      </c>
      <c r="P623" s="301">
        <f t="shared" si="22"/>
        <v>105</v>
      </c>
      <c r="Q623" s="303">
        <f t="shared" si="20"/>
        <v>3.5</v>
      </c>
      <c r="R623" s="305" t="s">
        <v>5745</v>
      </c>
      <c r="S623" s="306"/>
      <c r="T623" s="307"/>
      <c r="U623" s="308"/>
      <c r="V623" s="309"/>
      <c r="W623" s="307"/>
      <c r="X623" s="308"/>
      <c r="Y623" s="309"/>
      <c r="Z623" s="307"/>
      <c r="AA623" s="308"/>
      <c r="AB623" s="309"/>
      <c r="AC623" s="307"/>
      <c r="AD623" s="308"/>
      <c r="AE623" s="307"/>
      <c r="AF623" s="310"/>
      <c r="AG623" s="311"/>
      <c r="AH623" s="312"/>
      <c r="AI623" s="311"/>
      <c r="AJ623" s="313"/>
      <c r="AK623" s="313"/>
      <c r="AL623" s="313"/>
      <c r="AM623" s="314"/>
      <c r="AN623" s="315"/>
      <c r="AO623" s="316"/>
      <c r="AP623" s="317"/>
      <c r="AQ623" s="318"/>
      <c r="AR623" s="319"/>
      <c r="AS623" s="319"/>
      <c r="AT623" s="319"/>
      <c r="AU623" s="320"/>
      <c r="AV623" s="270"/>
    </row>
    <row r="624" spans="1:48" ht="13.5" customHeight="1" thickTop="1" thickBot="1" x14ac:dyDescent="0.25">
      <c r="A624" s="147">
        <v>619</v>
      </c>
      <c r="B624" s="292" t="s">
        <v>1987</v>
      </c>
      <c r="C624" s="293">
        <v>43350</v>
      </c>
      <c r="D624" s="293" t="s">
        <v>5746</v>
      </c>
      <c r="E624" s="294" t="s">
        <v>5747</v>
      </c>
      <c r="F624" s="295" t="s">
        <v>66</v>
      </c>
      <c r="G624" s="296" t="s">
        <v>75</v>
      </c>
      <c r="H624" s="297" t="s">
        <v>1989</v>
      </c>
      <c r="I624" s="299">
        <v>29334000</v>
      </c>
      <c r="J624" s="299">
        <v>29334000</v>
      </c>
      <c r="K624" s="300" t="s">
        <v>1990</v>
      </c>
      <c r="L624" s="292" t="s">
        <v>5748</v>
      </c>
      <c r="M624" s="302">
        <f t="shared" si="21"/>
        <v>43350</v>
      </c>
      <c r="N624" s="302">
        <v>43465</v>
      </c>
      <c r="O624" s="302">
        <v>43465</v>
      </c>
      <c r="P624" s="301">
        <f t="shared" si="22"/>
        <v>115</v>
      </c>
      <c r="Q624" s="303">
        <f t="shared" si="20"/>
        <v>3.8333333333333335</v>
      </c>
      <c r="R624" s="305" t="s">
        <v>5749</v>
      </c>
      <c r="S624" s="306"/>
      <c r="T624" s="307"/>
      <c r="U624" s="308"/>
      <c r="V624" s="309"/>
      <c r="W624" s="307"/>
      <c r="X624" s="308"/>
      <c r="Y624" s="309"/>
      <c r="Z624" s="307"/>
      <c r="AA624" s="308"/>
      <c r="AB624" s="309"/>
      <c r="AC624" s="307"/>
      <c r="AD624" s="308"/>
      <c r="AE624" s="307"/>
      <c r="AF624" s="310"/>
      <c r="AG624" s="311"/>
      <c r="AH624" s="312"/>
      <c r="AI624" s="311"/>
      <c r="AJ624" s="313"/>
      <c r="AK624" s="313"/>
      <c r="AL624" s="313"/>
      <c r="AM624" s="314"/>
      <c r="AN624" s="315"/>
      <c r="AO624" s="316"/>
      <c r="AP624" s="317"/>
      <c r="AQ624" s="318"/>
      <c r="AR624" s="319"/>
      <c r="AS624" s="319"/>
      <c r="AT624" s="319"/>
      <c r="AU624" s="320"/>
      <c r="AV624" s="270"/>
    </row>
    <row r="625" spans="1:48" ht="13.5" customHeight="1" thickTop="1" thickBot="1" x14ac:dyDescent="0.25">
      <c r="A625" s="147">
        <v>620</v>
      </c>
      <c r="B625" s="292" t="s">
        <v>2223</v>
      </c>
      <c r="C625" s="293">
        <v>43350</v>
      </c>
      <c r="D625" s="293" t="s">
        <v>5750</v>
      </c>
      <c r="E625" s="294" t="s">
        <v>5751</v>
      </c>
      <c r="F625" s="295" t="s">
        <v>66</v>
      </c>
      <c r="G625" s="296" t="s">
        <v>75</v>
      </c>
      <c r="H625" s="297" t="s">
        <v>1989</v>
      </c>
      <c r="I625" s="299">
        <v>12250000</v>
      </c>
      <c r="J625" s="299">
        <v>12250000</v>
      </c>
      <c r="K625" s="300" t="s">
        <v>1990</v>
      </c>
      <c r="L625" s="292" t="s">
        <v>413</v>
      </c>
      <c r="M625" s="302">
        <f t="shared" si="21"/>
        <v>43350</v>
      </c>
      <c r="N625" s="302">
        <v>43455</v>
      </c>
      <c r="O625" s="302">
        <v>43455</v>
      </c>
      <c r="P625" s="301">
        <f t="shared" si="22"/>
        <v>105</v>
      </c>
      <c r="Q625" s="303">
        <f t="shared" si="20"/>
        <v>3.5</v>
      </c>
      <c r="R625" s="305" t="s">
        <v>5752</v>
      </c>
      <c r="S625" s="306">
        <v>10</v>
      </c>
      <c r="T625" s="307">
        <v>43454</v>
      </c>
      <c r="U625" s="308">
        <v>43464</v>
      </c>
      <c r="V625" s="309"/>
      <c r="W625" s="307"/>
      <c r="X625" s="308"/>
      <c r="Y625" s="309"/>
      <c r="Z625" s="307"/>
      <c r="AA625" s="308"/>
      <c r="AB625" s="309"/>
      <c r="AC625" s="307"/>
      <c r="AD625" s="308"/>
      <c r="AE625" s="307">
        <v>43454</v>
      </c>
      <c r="AF625" s="310">
        <v>1166667</v>
      </c>
      <c r="AG625" s="311"/>
      <c r="AH625" s="312"/>
      <c r="AI625" s="311"/>
      <c r="AJ625" s="313"/>
      <c r="AK625" s="313"/>
      <c r="AL625" s="313"/>
      <c r="AM625" s="314"/>
      <c r="AN625" s="315"/>
      <c r="AO625" s="316"/>
      <c r="AP625" s="317"/>
      <c r="AQ625" s="318"/>
      <c r="AR625" s="319"/>
      <c r="AS625" s="319"/>
      <c r="AT625" s="319"/>
      <c r="AU625" s="320"/>
      <c r="AV625" s="270"/>
    </row>
    <row r="626" spans="1:48" ht="13.5" customHeight="1" thickTop="1" thickBot="1" x14ac:dyDescent="0.25">
      <c r="A626" s="147">
        <v>621</v>
      </c>
      <c r="B626" s="292" t="s">
        <v>2000</v>
      </c>
      <c r="C626" s="293">
        <v>43350</v>
      </c>
      <c r="D626" s="293" t="s">
        <v>5753</v>
      </c>
      <c r="E626" s="294" t="s">
        <v>5754</v>
      </c>
      <c r="F626" s="295" t="s">
        <v>66</v>
      </c>
      <c r="G626" s="296" t="s">
        <v>3486</v>
      </c>
      <c r="H626" s="297" t="s">
        <v>1989</v>
      </c>
      <c r="I626" s="299">
        <v>11880000</v>
      </c>
      <c r="J626" s="299">
        <v>11880000</v>
      </c>
      <c r="K626" s="300" t="s">
        <v>1990</v>
      </c>
      <c r="L626" s="292" t="s">
        <v>2421</v>
      </c>
      <c r="M626" s="302">
        <f t="shared" si="21"/>
        <v>43350</v>
      </c>
      <c r="N626" s="302">
        <v>43458</v>
      </c>
      <c r="O626" s="302">
        <v>43458</v>
      </c>
      <c r="P626" s="301">
        <f t="shared" si="22"/>
        <v>108</v>
      </c>
      <c r="Q626" s="303">
        <f t="shared" si="20"/>
        <v>3.6</v>
      </c>
      <c r="R626" s="305" t="s">
        <v>5755</v>
      </c>
      <c r="S626" s="306"/>
      <c r="T626" s="307"/>
      <c r="U626" s="308"/>
      <c r="V626" s="309"/>
      <c r="W626" s="307"/>
      <c r="X626" s="308"/>
      <c r="Y626" s="309"/>
      <c r="Z626" s="307"/>
      <c r="AA626" s="308"/>
      <c r="AB626" s="309"/>
      <c r="AC626" s="307"/>
      <c r="AD626" s="308"/>
      <c r="AE626" s="307"/>
      <c r="AF626" s="310"/>
      <c r="AG626" s="311"/>
      <c r="AH626" s="312"/>
      <c r="AI626" s="311"/>
      <c r="AJ626" s="313"/>
      <c r="AK626" s="313"/>
      <c r="AL626" s="313"/>
      <c r="AM626" s="314"/>
      <c r="AN626" s="315"/>
      <c r="AO626" s="316"/>
      <c r="AP626" s="317"/>
      <c r="AQ626" s="318"/>
      <c r="AR626" s="319"/>
      <c r="AS626" s="319"/>
      <c r="AT626" s="319"/>
      <c r="AU626" s="320"/>
      <c r="AV626" s="270"/>
    </row>
    <row r="627" spans="1:48" ht="13.5" customHeight="1" thickTop="1" thickBot="1" x14ac:dyDescent="0.25">
      <c r="A627" s="147">
        <v>622</v>
      </c>
      <c r="B627" s="292" t="s">
        <v>175</v>
      </c>
      <c r="C627" s="293">
        <v>43350</v>
      </c>
      <c r="D627" s="293" t="s">
        <v>5756</v>
      </c>
      <c r="E627" s="294" t="s">
        <v>5757</v>
      </c>
      <c r="F627" s="295" t="s">
        <v>66</v>
      </c>
      <c r="G627" s="296" t="s">
        <v>75</v>
      </c>
      <c r="H627" s="297" t="s">
        <v>1989</v>
      </c>
      <c r="I627" s="299">
        <v>12530000</v>
      </c>
      <c r="J627" s="299">
        <v>12530000</v>
      </c>
      <c r="K627" s="300" t="s">
        <v>1990</v>
      </c>
      <c r="L627" s="292" t="s">
        <v>5758</v>
      </c>
      <c r="M627" s="302">
        <f t="shared" si="21"/>
        <v>43350</v>
      </c>
      <c r="N627" s="302">
        <v>43455</v>
      </c>
      <c r="O627" s="302">
        <v>43455</v>
      </c>
      <c r="P627" s="301">
        <f t="shared" si="22"/>
        <v>105</v>
      </c>
      <c r="Q627" s="303">
        <f t="shared" si="20"/>
        <v>3.5</v>
      </c>
      <c r="R627" s="305" t="s">
        <v>5759</v>
      </c>
      <c r="S627" s="306"/>
      <c r="T627" s="307"/>
      <c r="U627" s="308"/>
      <c r="V627" s="309"/>
      <c r="W627" s="307"/>
      <c r="X627" s="308"/>
      <c r="Y627" s="309"/>
      <c r="Z627" s="307"/>
      <c r="AA627" s="308"/>
      <c r="AB627" s="309"/>
      <c r="AC627" s="307"/>
      <c r="AD627" s="308"/>
      <c r="AE627" s="307"/>
      <c r="AF627" s="310"/>
      <c r="AG627" s="311"/>
      <c r="AH627" s="312"/>
      <c r="AI627" s="311"/>
      <c r="AJ627" s="313"/>
      <c r="AK627" s="313"/>
      <c r="AL627" s="313"/>
      <c r="AM627" s="314"/>
      <c r="AN627" s="315"/>
      <c r="AO627" s="316"/>
      <c r="AP627" s="317"/>
      <c r="AQ627" s="318"/>
      <c r="AR627" s="319"/>
      <c r="AS627" s="319"/>
      <c r="AT627" s="319"/>
      <c r="AU627" s="320"/>
      <c r="AV627" s="270"/>
    </row>
    <row r="628" spans="1:48" ht="13.5" customHeight="1" thickTop="1" thickBot="1" x14ac:dyDescent="0.25">
      <c r="A628" s="147">
        <v>623</v>
      </c>
      <c r="B628" s="292" t="s">
        <v>2011</v>
      </c>
      <c r="C628" s="293">
        <v>43350</v>
      </c>
      <c r="D628" s="293" t="s">
        <v>5760</v>
      </c>
      <c r="E628" s="294" t="s">
        <v>3578</v>
      </c>
      <c r="F628" s="295" t="s">
        <v>66</v>
      </c>
      <c r="G628" s="296" t="s">
        <v>75</v>
      </c>
      <c r="H628" s="297" t="s">
        <v>1989</v>
      </c>
      <c r="I628" s="299">
        <v>12250000</v>
      </c>
      <c r="J628" s="299">
        <v>12250000</v>
      </c>
      <c r="K628" s="300" t="s">
        <v>1990</v>
      </c>
      <c r="L628" s="292" t="s">
        <v>5761</v>
      </c>
      <c r="M628" s="302">
        <f t="shared" si="21"/>
        <v>43350</v>
      </c>
      <c r="N628" s="302">
        <v>43455</v>
      </c>
      <c r="O628" s="302">
        <v>43455</v>
      </c>
      <c r="P628" s="301">
        <f t="shared" si="22"/>
        <v>105</v>
      </c>
      <c r="Q628" s="303">
        <f t="shared" si="20"/>
        <v>3.5</v>
      </c>
      <c r="R628" s="305" t="s">
        <v>5762</v>
      </c>
      <c r="S628" s="306"/>
      <c r="T628" s="307"/>
      <c r="U628" s="308"/>
      <c r="V628" s="309"/>
      <c r="W628" s="307"/>
      <c r="X628" s="308"/>
      <c r="Y628" s="309"/>
      <c r="Z628" s="307"/>
      <c r="AA628" s="308"/>
      <c r="AB628" s="309"/>
      <c r="AC628" s="307"/>
      <c r="AD628" s="308"/>
      <c r="AE628" s="307"/>
      <c r="AF628" s="310"/>
      <c r="AG628" s="311"/>
      <c r="AH628" s="312"/>
      <c r="AI628" s="311"/>
      <c r="AJ628" s="313"/>
      <c r="AK628" s="313"/>
      <c r="AL628" s="313"/>
      <c r="AM628" s="314"/>
      <c r="AN628" s="315"/>
      <c r="AO628" s="316"/>
      <c r="AP628" s="317"/>
      <c r="AQ628" s="318"/>
      <c r="AR628" s="319"/>
      <c r="AS628" s="319"/>
      <c r="AT628" s="319"/>
      <c r="AU628" s="320"/>
      <c r="AV628" s="270"/>
    </row>
    <row r="629" spans="1:48" ht="13.5" customHeight="1" thickTop="1" thickBot="1" x14ac:dyDescent="0.25">
      <c r="A629" s="147">
        <v>624</v>
      </c>
      <c r="B629" s="292" t="s">
        <v>2000</v>
      </c>
      <c r="C629" s="293">
        <v>43350</v>
      </c>
      <c r="D629" s="293" t="s">
        <v>5763</v>
      </c>
      <c r="E629" s="294" t="s">
        <v>5764</v>
      </c>
      <c r="F629" s="295" t="s">
        <v>66</v>
      </c>
      <c r="G629" s="296" t="s">
        <v>75</v>
      </c>
      <c r="H629" s="297" t="s">
        <v>1989</v>
      </c>
      <c r="I629" s="299">
        <v>13300000</v>
      </c>
      <c r="J629" s="299">
        <v>13300000</v>
      </c>
      <c r="K629" s="300" t="s">
        <v>1990</v>
      </c>
      <c r="L629" s="292" t="s">
        <v>785</v>
      </c>
      <c r="M629" s="302">
        <f t="shared" si="21"/>
        <v>43350</v>
      </c>
      <c r="N629" s="302">
        <v>43455</v>
      </c>
      <c r="O629" s="302">
        <v>43455</v>
      </c>
      <c r="P629" s="301">
        <f t="shared" si="22"/>
        <v>105</v>
      </c>
      <c r="Q629" s="303">
        <f t="shared" si="20"/>
        <v>3.5</v>
      </c>
      <c r="R629" s="305" t="s">
        <v>5765</v>
      </c>
      <c r="S629" s="306"/>
      <c r="T629" s="307"/>
      <c r="U629" s="308"/>
      <c r="V629" s="309"/>
      <c r="W629" s="307"/>
      <c r="X629" s="308"/>
      <c r="Y629" s="309"/>
      <c r="Z629" s="307"/>
      <c r="AA629" s="308"/>
      <c r="AB629" s="309"/>
      <c r="AC629" s="307"/>
      <c r="AD629" s="308"/>
      <c r="AE629" s="307"/>
      <c r="AF629" s="310"/>
      <c r="AG629" s="311"/>
      <c r="AH629" s="312"/>
      <c r="AI629" s="311"/>
      <c r="AJ629" s="313"/>
      <c r="AK629" s="313"/>
      <c r="AL629" s="313"/>
      <c r="AM629" s="314"/>
      <c r="AN629" s="315"/>
      <c r="AO629" s="316"/>
      <c r="AP629" s="317"/>
      <c r="AQ629" s="318"/>
      <c r="AR629" s="319"/>
      <c r="AS629" s="319"/>
      <c r="AT629" s="319"/>
      <c r="AU629" s="320"/>
      <c r="AV629" s="270"/>
    </row>
    <row r="630" spans="1:48" ht="13.5" customHeight="1" thickTop="1" thickBot="1" x14ac:dyDescent="0.25">
      <c r="A630" s="147">
        <v>625</v>
      </c>
      <c r="B630" s="292" t="s">
        <v>53</v>
      </c>
      <c r="C630" s="293">
        <v>43350</v>
      </c>
      <c r="D630" s="293" t="s">
        <v>5766</v>
      </c>
      <c r="E630" s="294" t="s">
        <v>5767</v>
      </c>
      <c r="F630" s="295" t="s">
        <v>66</v>
      </c>
      <c r="G630" s="296" t="s">
        <v>75</v>
      </c>
      <c r="H630" s="297" t="s">
        <v>1989</v>
      </c>
      <c r="I630" s="299">
        <v>16000000</v>
      </c>
      <c r="J630" s="299">
        <v>16000000</v>
      </c>
      <c r="K630" s="300" t="s">
        <v>1990</v>
      </c>
      <c r="L630" s="292" t="s">
        <v>88</v>
      </c>
      <c r="M630" s="302">
        <f t="shared" si="21"/>
        <v>43350</v>
      </c>
      <c r="N630" s="302">
        <v>43465</v>
      </c>
      <c r="O630" s="302">
        <v>43465</v>
      </c>
      <c r="P630" s="301">
        <f t="shared" si="22"/>
        <v>115</v>
      </c>
      <c r="Q630" s="303">
        <f t="shared" si="20"/>
        <v>3.8333333333333335</v>
      </c>
      <c r="R630" s="305" t="s">
        <v>5768</v>
      </c>
      <c r="S630" s="306"/>
      <c r="T630" s="307"/>
      <c r="U630" s="308"/>
      <c r="V630" s="309"/>
      <c r="W630" s="307"/>
      <c r="X630" s="308"/>
      <c r="Y630" s="309"/>
      <c r="Z630" s="307"/>
      <c r="AA630" s="308"/>
      <c r="AB630" s="309"/>
      <c r="AC630" s="307"/>
      <c r="AD630" s="308"/>
      <c r="AE630" s="307"/>
      <c r="AF630" s="310"/>
      <c r="AG630" s="311"/>
      <c r="AH630" s="312"/>
      <c r="AI630" s="311"/>
      <c r="AJ630" s="313"/>
      <c r="AK630" s="313"/>
      <c r="AL630" s="313"/>
      <c r="AM630" s="314"/>
      <c r="AN630" s="315"/>
      <c r="AO630" s="316"/>
      <c r="AP630" s="317"/>
      <c r="AQ630" s="318"/>
      <c r="AR630" s="319"/>
      <c r="AS630" s="319"/>
      <c r="AT630" s="319"/>
      <c r="AU630" s="320"/>
      <c r="AV630" s="270"/>
    </row>
    <row r="631" spans="1:48" ht="13.5" customHeight="1" thickTop="1" thickBot="1" x14ac:dyDescent="0.25">
      <c r="A631" s="147">
        <v>626</v>
      </c>
      <c r="B631" s="292" t="s">
        <v>2223</v>
      </c>
      <c r="C631" s="293">
        <v>43350</v>
      </c>
      <c r="D631" s="293" t="s">
        <v>5769</v>
      </c>
      <c r="E631" s="294" t="s">
        <v>5770</v>
      </c>
      <c r="F631" s="295" t="s">
        <v>66</v>
      </c>
      <c r="G631" s="296" t="s">
        <v>75</v>
      </c>
      <c r="H631" s="297" t="s">
        <v>1989</v>
      </c>
      <c r="I631" s="299">
        <v>8750000</v>
      </c>
      <c r="J631" s="299">
        <v>8750000</v>
      </c>
      <c r="K631" s="300" t="s">
        <v>1990</v>
      </c>
      <c r="L631" s="292" t="s">
        <v>407</v>
      </c>
      <c r="M631" s="302">
        <f t="shared" si="21"/>
        <v>43350</v>
      </c>
      <c r="N631" s="302">
        <v>43455</v>
      </c>
      <c r="O631" s="302">
        <v>43455</v>
      </c>
      <c r="P631" s="301">
        <f t="shared" si="22"/>
        <v>105</v>
      </c>
      <c r="Q631" s="303">
        <f t="shared" si="20"/>
        <v>3.5</v>
      </c>
      <c r="R631" s="305" t="s">
        <v>5771</v>
      </c>
      <c r="S631" s="306">
        <v>8</v>
      </c>
      <c r="T631" s="307">
        <v>43454</v>
      </c>
      <c r="U631" s="308">
        <v>43463</v>
      </c>
      <c r="V631" s="309"/>
      <c r="W631" s="307"/>
      <c r="X631" s="308"/>
      <c r="Y631" s="309"/>
      <c r="Z631" s="307"/>
      <c r="AA631" s="308"/>
      <c r="AB631" s="309"/>
      <c r="AC631" s="307"/>
      <c r="AD631" s="308"/>
      <c r="AE631" s="307">
        <v>43454</v>
      </c>
      <c r="AF631" s="310">
        <v>666667</v>
      </c>
      <c r="AG631" s="311"/>
      <c r="AH631" s="312"/>
      <c r="AI631" s="311"/>
      <c r="AJ631" s="313"/>
      <c r="AK631" s="313"/>
      <c r="AL631" s="313"/>
      <c r="AM631" s="314"/>
      <c r="AN631" s="315"/>
      <c r="AO631" s="316"/>
      <c r="AP631" s="317"/>
      <c r="AQ631" s="318"/>
      <c r="AR631" s="319"/>
      <c r="AS631" s="319"/>
      <c r="AT631" s="319"/>
      <c r="AU631" s="320"/>
      <c r="AV631" s="270"/>
    </row>
    <row r="632" spans="1:48" ht="13.5" customHeight="1" thickTop="1" thickBot="1" x14ac:dyDescent="0.25">
      <c r="A632" s="147">
        <v>627</v>
      </c>
      <c r="B632" s="292" t="s">
        <v>53</v>
      </c>
      <c r="C632" s="293">
        <v>43353</v>
      </c>
      <c r="D632" s="293" t="s">
        <v>5772</v>
      </c>
      <c r="E632" s="294" t="s">
        <v>2429</v>
      </c>
      <c r="F632" s="295" t="s">
        <v>66</v>
      </c>
      <c r="G632" s="296" t="s">
        <v>3486</v>
      </c>
      <c r="H632" s="297" t="s">
        <v>1989</v>
      </c>
      <c r="I632" s="299">
        <v>12100000</v>
      </c>
      <c r="J632" s="299">
        <v>12100000</v>
      </c>
      <c r="K632" s="300" t="s">
        <v>1990</v>
      </c>
      <c r="L632" s="292" t="s">
        <v>4101</v>
      </c>
      <c r="M632" s="302">
        <f t="shared" si="21"/>
        <v>43353</v>
      </c>
      <c r="N632" s="302">
        <v>43463</v>
      </c>
      <c r="O632" s="302">
        <v>43463</v>
      </c>
      <c r="P632" s="301">
        <f t="shared" si="22"/>
        <v>110</v>
      </c>
      <c r="Q632" s="303">
        <f t="shared" si="20"/>
        <v>3.6666666666666665</v>
      </c>
      <c r="R632" s="305" t="s">
        <v>5773</v>
      </c>
      <c r="S632" s="306"/>
      <c r="T632" s="307"/>
      <c r="U632" s="308"/>
      <c r="V632" s="309"/>
      <c r="W632" s="307"/>
      <c r="X632" s="308"/>
      <c r="Y632" s="309"/>
      <c r="Z632" s="307"/>
      <c r="AA632" s="308"/>
      <c r="AB632" s="309"/>
      <c r="AC632" s="307"/>
      <c r="AD632" s="308"/>
      <c r="AE632" s="307"/>
      <c r="AF632" s="310"/>
      <c r="AG632" s="311"/>
      <c r="AH632" s="312"/>
      <c r="AI632" s="311"/>
      <c r="AJ632" s="313"/>
      <c r="AK632" s="313"/>
      <c r="AL632" s="313"/>
      <c r="AM632" s="314"/>
      <c r="AN632" s="315"/>
      <c r="AO632" s="316"/>
      <c r="AP632" s="317"/>
      <c r="AQ632" s="318"/>
      <c r="AR632" s="319"/>
      <c r="AS632" s="319"/>
      <c r="AT632" s="319"/>
      <c r="AU632" s="320"/>
      <c r="AV632" s="270"/>
    </row>
    <row r="633" spans="1:48" ht="13.5" customHeight="1" thickTop="1" thickBot="1" x14ac:dyDescent="0.25">
      <c r="A633" s="147">
        <v>628</v>
      </c>
      <c r="B633" s="292" t="s">
        <v>1987</v>
      </c>
      <c r="C633" s="293">
        <v>43353</v>
      </c>
      <c r="D633" s="293" t="s">
        <v>5774</v>
      </c>
      <c r="E633" s="294" t="s">
        <v>5775</v>
      </c>
      <c r="F633" s="295" t="s">
        <v>66</v>
      </c>
      <c r="G633" s="296" t="s">
        <v>75</v>
      </c>
      <c r="H633" s="297" t="s">
        <v>1989</v>
      </c>
      <c r="I633" s="299">
        <v>14000000</v>
      </c>
      <c r="J633" s="299">
        <v>14000000</v>
      </c>
      <c r="K633" s="300" t="s">
        <v>1990</v>
      </c>
      <c r="L633" s="292" t="s">
        <v>5776</v>
      </c>
      <c r="M633" s="302">
        <f t="shared" si="21"/>
        <v>43353</v>
      </c>
      <c r="N633" s="302">
        <v>43458</v>
      </c>
      <c r="O633" s="302">
        <v>43458</v>
      </c>
      <c r="P633" s="301">
        <f t="shared" si="22"/>
        <v>105</v>
      </c>
      <c r="Q633" s="303">
        <f t="shared" si="20"/>
        <v>3.5</v>
      </c>
      <c r="R633" s="305" t="s">
        <v>5777</v>
      </c>
      <c r="S633" s="306"/>
      <c r="T633" s="307"/>
      <c r="U633" s="308"/>
      <c r="V633" s="309"/>
      <c r="W633" s="307"/>
      <c r="X633" s="308"/>
      <c r="Y633" s="309"/>
      <c r="Z633" s="307"/>
      <c r="AA633" s="308"/>
      <c r="AB633" s="309"/>
      <c r="AC633" s="307"/>
      <c r="AD633" s="308"/>
      <c r="AE633" s="307"/>
      <c r="AF633" s="310"/>
      <c r="AG633" s="311"/>
      <c r="AH633" s="312"/>
      <c r="AI633" s="311"/>
      <c r="AJ633" s="313"/>
      <c r="AK633" s="313"/>
      <c r="AL633" s="313"/>
      <c r="AM633" s="314"/>
      <c r="AN633" s="315"/>
      <c r="AO633" s="316"/>
      <c r="AP633" s="317"/>
      <c r="AQ633" s="318"/>
      <c r="AR633" s="319"/>
      <c r="AS633" s="319"/>
      <c r="AT633" s="319"/>
      <c r="AU633" s="320"/>
      <c r="AV633" s="270"/>
    </row>
    <row r="634" spans="1:48" ht="13.5" customHeight="1" thickTop="1" thickBot="1" x14ac:dyDescent="0.25">
      <c r="A634" s="147">
        <v>629</v>
      </c>
      <c r="B634" s="292" t="s">
        <v>2000</v>
      </c>
      <c r="C634" s="293">
        <v>43353</v>
      </c>
      <c r="D634" s="293" t="s">
        <v>5778</v>
      </c>
      <c r="E634" s="294" t="s">
        <v>3928</v>
      </c>
      <c r="F634" s="295" t="s">
        <v>66</v>
      </c>
      <c r="G634" s="296" t="s">
        <v>75</v>
      </c>
      <c r="H634" s="297" t="s">
        <v>1989</v>
      </c>
      <c r="I634" s="299">
        <v>31166667</v>
      </c>
      <c r="J634" s="299">
        <f>+I634+AF634+AJ634+AL634</f>
        <v>31166667</v>
      </c>
      <c r="K634" s="300" t="s">
        <v>4981</v>
      </c>
      <c r="L634" s="292" t="s">
        <v>3930</v>
      </c>
      <c r="M634" s="302">
        <f t="shared" si="21"/>
        <v>43353</v>
      </c>
      <c r="N634" s="302">
        <v>43464</v>
      </c>
      <c r="O634" s="302">
        <v>43464</v>
      </c>
      <c r="P634" s="301">
        <f t="shared" si="22"/>
        <v>111</v>
      </c>
      <c r="Q634" s="303">
        <f t="shared" si="20"/>
        <v>3.7</v>
      </c>
      <c r="R634" s="305" t="s">
        <v>5779</v>
      </c>
      <c r="S634" s="306"/>
      <c r="T634" s="307"/>
      <c r="U634" s="308"/>
      <c r="V634" s="309"/>
      <c r="W634" s="307"/>
      <c r="X634" s="308"/>
      <c r="Y634" s="309"/>
      <c r="Z634" s="307"/>
      <c r="AA634" s="308"/>
      <c r="AB634" s="309"/>
      <c r="AC634" s="307"/>
      <c r="AD634" s="308"/>
      <c r="AE634" s="307"/>
      <c r="AF634" s="310"/>
      <c r="AG634" s="311"/>
      <c r="AH634" s="312"/>
      <c r="AI634" s="311"/>
      <c r="AJ634" s="313"/>
      <c r="AK634" s="313"/>
      <c r="AL634" s="313"/>
      <c r="AM634" s="314"/>
      <c r="AN634" s="315"/>
      <c r="AO634" s="316"/>
      <c r="AP634" s="317"/>
      <c r="AQ634" s="318"/>
      <c r="AR634" s="319"/>
      <c r="AS634" s="319"/>
      <c r="AT634" s="319"/>
      <c r="AU634" s="320"/>
      <c r="AV634" s="270"/>
    </row>
    <row r="635" spans="1:48" ht="13.5" customHeight="1" thickTop="1" thickBot="1" x14ac:dyDescent="0.25">
      <c r="A635" s="147">
        <v>630</v>
      </c>
      <c r="B635" s="292" t="s">
        <v>53</v>
      </c>
      <c r="C635" s="293">
        <v>43353</v>
      </c>
      <c r="D635" s="293" t="s">
        <v>5780</v>
      </c>
      <c r="E635" s="294" t="s">
        <v>5781</v>
      </c>
      <c r="F635" s="295" t="s">
        <v>66</v>
      </c>
      <c r="G635" s="296" t="s">
        <v>75</v>
      </c>
      <c r="H635" s="297" t="s">
        <v>1989</v>
      </c>
      <c r="I635" s="299">
        <v>24000000</v>
      </c>
      <c r="J635" s="299">
        <v>24000000</v>
      </c>
      <c r="K635" s="300" t="s">
        <v>1990</v>
      </c>
      <c r="L635" s="292" t="s">
        <v>2070</v>
      </c>
      <c r="M635" s="302">
        <f t="shared" si="21"/>
        <v>43353</v>
      </c>
      <c r="N635" s="302">
        <v>43465</v>
      </c>
      <c r="O635" s="302">
        <v>43465</v>
      </c>
      <c r="P635" s="301">
        <f t="shared" si="22"/>
        <v>112</v>
      </c>
      <c r="Q635" s="303">
        <f t="shared" si="20"/>
        <v>3.7333333333333334</v>
      </c>
      <c r="R635" s="305" t="s">
        <v>5782</v>
      </c>
      <c r="S635" s="306"/>
      <c r="T635" s="307"/>
      <c r="U635" s="308"/>
      <c r="V635" s="309"/>
      <c r="W635" s="307"/>
      <c r="X635" s="308"/>
      <c r="Y635" s="309"/>
      <c r="Z635" s="307"/>
      <c r="AA635" s="308"/>
      <c r="AB635" s="309"/>
      <c r="AC635" s="307"/>
      <c r="AD635" s="308"/>
      <c r="AE635" s="307"/>
      <c r="AF635" s="310"/>
      <c r="AG635" s="311"/>
      <c r="AH635" s="312"/>
      <c r="AI635" s="311"/>
      <c r="AJ635" s="313"/>
      <c r="AK635" s="313"/>
      <c r="AL635" s="313"/>
      <c r="AM635" s="314"/>
      <c r="AN635" s="315"/>
      <c r="AO635" s="316"/>
      <c r="AP635" s="317"/>
      <c r="AQ635" s="318"/>
      <c r="AR635" s="319"/>
      <c r="AS635" s="319"/>
      <c r="AT635" s="319"/>
      <c r="AU635" s="320"/>
      <c r="AV635" s="270"/>
    </row>
    <row r="636" spans="1:48" ht="13.5" customHeight="1" thickTop="1" thickBot="1" x14ac:dyDescent="0.25">
      <c r="A636" s="147">
        <v>631</v>
      </c>
      <c r="B636" s="292" t="s">
        <v>3451</v>
      </c>
      <c r="C636" s="293">
        <v>43353</v>
      </c>
      <c r="D636" s="293" t="s">
        <v>5783</v>
      </c>
      <c r="E636" s="294" t="s">
        <v>5784</v>
      </c>
      <c r="F636" s="295" t="s">
        <v>66</v>
      </c>
      <c r="G636" s="296" t="s">
        <v>3486</v>
      </c>
      <c r="H636" s="297" t="s">
        <v>1989</v>
      </c>
      <c r="I636" s="299">
        <v>11574500</v>
      </c>
      <c r="J636" s="299">
        <v>11574500</v>
      </c>
      <c r="K636" s="300" t="s">
        <v>1990</v>
      </c>
      <c r="L636" s="292" t="s">
        <v>5785</v>
      </c>
      <c r="M636" s="302">
        <f t="shared" si="21"/>
        <v>43353</v>
      </c>
      <c r="N636" s="302">
        <v>43458</v>
      </c>
      <c r="O636" s="302">
        <v>43458</v>
      </c>
      <c r="P636" s="301">
        <f t="shared" si="22"/>
        <v>105</v>
      </c>
      <c r="Q636" s="303">
        <f t="shared" si="20"/>
        <v>3.5</v>
      </c>
      <c r="R636" s="305" t="s">
        <v>5786</v>
      </c>
      <c r="S636" s="306"/>
      <c r="T636" s="307"/>
      <c r="U636" s="308"/>
      <c r="V636" s="309"/>
      <c r="W636" s="307"/>
      <c r="X636" s="308"/>
      <c r="Y636" s="309"/>
      <c r="Z636" s="307"/>
      <c r="AA636" s="308"/>
      <c r="AB636" s="309"/>
      <c r="AC636" s="307"/>
      <c r="AD636" s="308"/>
      <c r="AE636" s="307"/>
      <c r="AF636" s="310"/>
      <c r="AG636" s="311"/>
      <c r="AH636" s="312"/>
      <c r="AI636" s="311"/>
      <c r="AJ636" s="313"/>
      <c r="AK636" s="313"/>
      <c r="AL636" s="313"/>
      <c r="AM636" s="314"/>
      <c r="AN636" s="315"/>
      <c r="AO636" s="316"/>
      <c r="AP636" s="317"/>
      <c r="AQ636" s="318"/>
      <c r="AR636" s="319"/>
      <c r="AS636" s="319"/>
      <c r="AT636" s="319"/>
      <c r="AU636" s="320"/>
      <c r="AV636" s="270"/>
    </row>
    <row r="637" spans="1:48" ht="13.5" customHeight="1" thickTop="1" thickBot="1" x14ac:dyDescent="0.25">
      <c r="A637" s="147">
        <v>632</v>
      </c>
      <c r="B637" s="292" t="s">
        <v>3888</v>
      </c>
      <c r="C637" s="293">
        <v>43353</v>
      </c>
      <c r="D637" s="293" t="s">
        <v>5787</v>
      </c>
      <c r="E637" s="294" t="s">
        <v>5788</v>
      </c>
      <c r="F637" s="295" t="s">
        <v>66</v>
      </c>
      <c r="G637" s="296" t="s">
        <v>75</v>
      </c>
      <c r="H637" s="297" t="s">
        <v>1989</v>
      </c>
      <c r="I637" s="299">
        <v>29333333</v>
      </c>
      <c r="J637" s="299">
        <v>29333333</v>
      </c>
      <c r="K637" s="300" t="s">
        <v>1990</v>
      </c>
      <c r="L637" s="292" t="s">
        <v>605</v>
      </c>
      <c r="M637" s="302">
        <f t="shared" si="21"/>
        <v>43353</v>
      </c>
      <c r="N637" s="302">
        <v>43463</v>
      </c>
      <c r="O637" s="302">
        <v>43463</v>
      </c>
      <c r="P637" s="301">
        <f t="shared" si="22"/>
        <v>110</v>
      </c>
      <c r="Q637" s="303">
        <f t="shared" si="20"/>
        <v>3.6666666666666665</v>
      </c>
      <c r="R637" s="305" t="s">
        <v>5789</v>
      </c>
      <c r="S637" s="306"/>
      <c r="T637" s="307"/>
      <c r="U637" s="308"/>
      <c r="V637" s="309"/>
      <c r="W637" s="307"/>
      <c r="X637" s="308"/>
      <c r="Y637" s="309"/>
      <c r="Z637" s="307"/>
      <c r="AA637" s="308"/>
      <c r="AB637" s="309"/>
      <c r="AC637" s="307"/>
      <c r="AD637" s="308"/>
      <c r="AE637" s="307"/>
      <c r="AF637" s="310"/>
      <c r="AG637" s="311"/>
      <c r="AH637" s="312"/>
      <c r="AI637" s="311"/>
      <c r="AJ637" s="313"/>
      <c r="AK637" s="313"/>
      <c r="AL637" s="313"/>
      <c r="AM637" s="314"/>
      <c r="AN637" s="315"/>
      <c r="AO637" s="316"/>
      <c r="AP637" s="317"/>
      <c r="AQ637" s="318"/>
      <c r="AR637" s="319"/>
      <c r="AS637" s="319"/>
      <c r="AT637" s="319"/>
      <c r="AU637" s="320"/>
      <c r="AV637" s="270"/>
    </row>
    <row r="638" spans="1:48" ht="13.5" customHeight="1" thickTop="1" thickBot="1" x14ac:dyDescent="0.25">
      <c r="A638" s="147">
        <v>633</v>
      </c>
      <c r="B638" s="292" t="s">
        <v>3888</v>
      </c>
      <c r="C638" s="293">
        <v>43353</v>
      </c>
      <c r="D638" s="293" t="s">
        <v>5790</v>
      </c>
      <c r="E638" s="294" t="s">
        <v>5791</v>
      </c>
      <c r="F638" s="295" t="s">
        <v>66</v>
      </c>
      <c r="G638" s="296" t="s">
        <v>3486</v>
      </c>
      <c r="H638" s="297" t="s">
        <v>1989</v>
      </c>
      <c r="I638" s="299">
        <v>10500000</v>
      </c>
      <c r="J638" s="299">
        <v>10500000</v>
      </c>
      <c r="K638" s="300" t="s">
        <v>1990</v>
      </c>
      <c r="L638" s="292" t="s">
        <v>1902</v>
      </c>
      <c r="M638" s="302">
        <f t="shared" si="21"/>
        <v>43353</v>
      </c>
      <c r="N638" s="302">
        <v>43458</v>
      </c>
      <c r="O638" s="302">
        <v>43458</v>
      </c>
      <c r="P638" s="301">
        <f t="shared" si="22"/>
        <v>105</v>
      </c>
      <c r="Q638" s="303">
        <f t="shared" si="20"/>
        <v>3.5</v>
      </c>
      <c r="R638" s="305" t="s">
        <v>5792</v>
      </c>
      <c r="S638" s="306"/>
      <c r="T638" s="307"/>
      <c r="U638" s="308"/>
      <c r="V638" s="309"/>
      <c r="W638" s="307"/>
      <c r="X638" s="308"/>
      <c r="Y638" s="309"/>
      <c r="Z638" s="307"/>
      <c r="AA638" s="308"/>
      <c r="AB638" s="309"/>
      <c r="AC638" s="307"/>
      <c r="AD638" s="308"/>
      <c r="AE638" s="307"/>
      <c r="AF638" s="310"/>
      <c r="AG638" s="311"/>
      <c r="AH638" s="312"/>
      <c r="AI638" s="311"/>
      <c r="AJ638" s="313"/>
      <c r="AK638" s="313"/>
      <c r="AL638" s="313"/>
      <c r="AM638" s="314"/>
      <c r="AN638" s="315"/>
      <c r="AO638" s="316"/>
      <c r="AP638" s="317"/>
      <c r="AQ638" s="318"/>
      <c r="AR638" s="319"/>
      <c r="AS638" s="319"/>
      <c r="AT638" s="319"/>
      <c r="AU638" s="320"/>
      <c r="AV638" s="270"/>
    </row>
    <row r="639" spans="1:48" ht="13.5" customHeight="1" thickTop="1" thickBot="1" x14ac:dyDescent="0.25">
      <c r="A639" s="147">
        <v>634</v>
      </c>
      <c r="B639" s="292" t="s">
        <v>2011</v>
      </c>
      <c r="C639" s="293">
        <v>43353</v>
      </c>
      <c r="D639" s="293" t="s">
        <v>5793</v>
      </c>
      <c r="E639" s="294" t="s">
        <v>5794</v>
      </c>
      <c r="F639" s="295" t="s">
        <v>66</v>
      </c>
      <c r="G639" s="296" t="s">
        <v>75</v>
      </c>
      <c r="H639" s="297" t="s">
        <v>1989</v>
      </c>
      <c r="I639" s="299">
        <v>14000000</v>
      </c>
      <c r="J639" s="299">
        <v>14000000</v>
      </c>
      <c r="K639" s="300" t="s">
        <v>1990</v>
      </c>
      <c r="L639" s="292" t="s">
        <v>2873</v>
      </c>
      <c r="M639" s="302">
        <f t="shared" si="21"/>
        <v>43353</v>
      </c>
      <c r="N639" s="302">
        <v>43458</v>
      </c>
      <c r="O639" s="302">
        <v>43458</v>
      </c>
      <c r="P639" s="301">
        <f t="shared" si="22"/>
        <v>105</v>
      </c>
      <c r="Q639" s="303">
        <f t="shared" si="20"/>
        <v>3.5</v>
      </c>
      <c r="R639" s="305" t="s">
        <v>5795</v>
      </c>
      <c r="S639" s="306"/>
      <c r="T639" s="307"/>
      <c r="U639" s="308"/>
      <c r="V639" s="309"/>
      <c r="W639" s="307"/>
      <c r="X639" s="308"/>
      <c r="Y639" s="309"/>
      <c r="Z639" s="307"/>
      <c r="AA639" s="308"/>
      <c r="AB639" s="309"/>
      <c r="AC639" s="307"/>
      <c r="AD639" s="308"/>
      <c r="AE639" s="307"/>
      <c r="AF639" s="310"/>
      <c r="AG639" s="311"/>
      <c r="AH639" s="312"/>
      <c r="AI639" s="311"/>
      <c r="AJ639" s="313"/>
      <c r="AK639" s="313"/>
      <c r="AL639" s="313"/>
      <c r="AM639" s="314"/>
      <c r="AN639" s="315"/>
      <c r="AO639" s="316"/>
      <c r="AP639" s="317"/>
      <c r="AQ639" s="318"/>
      <c r="AR639" s="319"/>
      <c r="AS639" s="319"/>
      <c r="AT639" s="319"/>
      <c r="AU639" s="320"/>
      <c r="AV639" s="270"/>
    </row>
    <row r="640" spans="1:48" ht="13.5" customHeight="1" thickTop="1" thickBot="1" x14ac:dyDescent="0.25">
      <c r="A640" s="147">
        <v>635</v>
      </c>
      <c r="B640" s="292" t="s">
        <v>2000</v>
      </c>
      <c r="C640" s="293">
        <v>43354</v>
      </c>
      <c r="D640" s="293" t="s">
        <v>5796</v>
      </c>
      <c r="E640" s="294" t="s">
        <v>5797</v>
      </c>
      <c r="F640" s="295" t="s">
        <v>66</v>
      </c>
      <c r="G640" s="296" t="s">
        <v>75</v>
      </c>
      <c r="H640" s="297" t="s">
        <v>1989</v>
      </c>
      <c r="I640" s="299">
        <v>15000000</v>
      </c>
      <c r="J640" s="299">
        <v>15000000</v>
      </c>
      <c r="K640" s="300" t="s">
        <v>1990</v>
      </c>
      <c r="L640" s="292" t="s">
        <v>5798</v>
      </c>
      <c r="M640" s="302">
        <f t="shared" si="21"/>
        <v>43354</v>
      </c>
      <c r="N640" s="302">
        <v>43444</v>
      </c>
      <c r="O640" s="302">
        <v>43444</v>
      </c>
      <c r="P640" s="301">
        <f t="shared" si="22"/>
        <v>90</v>
      </c>
      <c r="Q640" s="303">
        <f t="shared" si="20"/>
        <v>3</v>
      </c>
      <c r="R640" s="305" t="s">
        <v>5799</v>
      </c>
      <c r="S640" s="306"/>
      <c r="T640" s="307"/>
      <c r="U640" s="308"/>
      <c r="V640" s="309"/>
      <c r="W640" s="307"/>
      <c r="X640" s="308"/>
      <c r="Y640" s="309"/>
      <c r="Z640" s="307"/>
      <c r="AA640" s="308"/>
      <c r="AB640" s="309"/>
      <c r="AC640" s="307"/>
      <c r="AD640" s="308"/>
      <c r="AE640" s="307"/>
      <c r="AF640" s="310"/>
      <c r="AG640" s="311"/>
      <c r="AH640" s="312"/>
      <c r="AI640" s="311"/>
      <c r="AJ640" s="313"/>
      <c r="AK640" s="313"/>
      <c r="AL640" s="313"/>
      <c r="AM640" s="314"/>
      <c r="AN640" s="315"/>
      <c r="AO640" s="316"/>
      <c r="AP640" s="317"/>
      <c r="AQ640" s="318"/>
      <c r="AR640" s="319"/>
      <c r="AS640" s="319"/>
      <c r="AT640" s="319"/>
      <c r="AU640" s="320"/>
      <c r="AV640" s="270"/>
    </row>
    <row r="641" spans="1:48" ht="13.5" customHeight="1" thickTop="1" thickBot="1" x14ac:dyDescent="0.25">
      <c r="A641" s="147">
        <v>636</v>
      </c>
      <c r="B641" s="292" t="s">
        <v>1987</v>
      </c>
      <c r="C641" s="293">
        <v>43354</v>
      </c>
      <c r="D641" s="293" t="s">
        <v>5800</v>
      </c>
      <c r="E641" s="294" t="s">
        <v>5801</v>
      </c>
      <c r="F641" s="295" t="s">
        <v>66</v>
      </c>
      <c r="G641" s="296" t="s">
        <v>3486</v>
      </c>
      <c r="H641" s="297" t="s">
        <v>1989</v>
      </c>
      <c r="I641" s="299">
        <v>9975000</v>
      </c>
      <c r="J641" s="299">
        <v>9975000</v>
      </c>
      <c r="K641" s="300" t="s">
        <v>1990</v>
      </c>
      <c r="L641" s="292" t="s">
        <v>5802</v>
      </c>
      <c r="M641" s="302">
        <f t="shared" ref="M641:M665" si="23">C641</f>
        <v>43354</v>
      </c>
      <c r="N641" s="302">
        <v>43459</v>
      </c>
      <c r="O641" s="302">
        <v>43459</v>
      </c>
      <c r="P641" s="301">
        <f t="shared" si="22"/>
        <v>105</v>
      </c>
      <c r="Q641" s="303">
        <f t="shared" si="20"/>
        <v>3.5</v>
      </c>
      <c r="R641" s="305" t="s">
        <v>5803</v>
      </c>
      <c r="S641" s="306"/>
      <c r="T641" s="307"/>
      <c r="U641" s="308"/>
      <c r="V641" s="309"/>
      <c r="W641" s="307"/>
      <c r="X641" s="308"/>
      <c r="Y641" s="309"/>
      <c r="Z641" s="307"/>
      <c r="AA641" s="308"/>
      <c r="AB641" s="309"/>
      <c r="AC641" s="307"/>
      <c r="AD641" s="308"/>
      <c r="AE641" s="307"/>
      <c r="AF641" s="310"/>
      <c r="AG641" s="311"/>
      <c r="AH641" s="312"/>
      <c r="AI641" s="311"/>
      <c r="AJ641" s="313"/>
      <c r="AK641" s="313"/>
      <c r="AL641" s="313"/>
      <c r="AM641" s="314"/>
      <c r="AN641" s="315"/>
      <c r="AO641" s="316"/>
      <c r="AP641" s="317"/>
      <c r="AQ641" s="318"/>
      <c r="AR641" s="319"/>
      <c r="AS641" s="319"/>
      <c r="AT641" s="319"/>
      <c r="AU641" s="320"/>
      <c r="AV641" s="270"/>
    </row>
    <row r="642" spans="1:48" ht="13.5" customHeight="1" thickTop="1" thickBot="1" x14ac:dyDescent="0.25">
      <c r="A642" s="147">
        <v>637</v>
      </c>
      <c r="B642" s="292" t="s">
        <v>2160</v>
      </c>
      <c r="C642" s="293">
        <v>43354</v>
      </c>
      <c r="D642" s="293" t="s">
        <v>5804</v>
      </c>
      <c r="E642" s="294" t="s">
        <v>5805</v>
      </c>
      <c r="F642" s="295" t="s">
        <v>66</v>
      </c>
      <c r="G642" s="296" t="s">
        <v>3486</v>
      </c>
      <c r="H642" s="297" t="s">
        <v>1989</v>
      </c>
      <c r="I642" s="299">
        <v>6000000</v>
      </c>
      <c r="J642" s="299">
        <v>6000000</v>
      </c>
      <c r="K642" s="300" t="s">
        <v>1990</v>
      </c>
      <c r="L642" s="292" t="s">
        <v>5806</v>
      </c>
      <c r="M642" s="302">
        <f t="shared" si="23"/>
        <v>43354</v>
      </c>
      <c r="N642" s="302">
        <v>43465</v>
      </c>
      <c r="O642" s="302">
        <v>43465</v>
      </c>
      <c r="P642" s="301">
        <f t="shared" si="22"/>
        <v>111</v>
      </c>
      <c r="Q642" s="303">
        <f t="shared" si="20"/>
        <v>3.7</v>
      </c>
      <c r="R642" s="305" t="s">
        <v>5807</v>
      </c>
      <c r="S642" s="306"/>
      <c r="T642" s="307"/>
      <c r="U642" s="308"/>
      <c r="V642" s="309"/>
      <c r="W642" s="307"/>
      <c r="X642" s="308"/>
      <c r="Y642" s="309"/>
      <c r="Z642" s="307"/>
      <c r="AA642" s="308"/>
      <c r="AB642" s="309"/>
      <c r="AC642" s="307"/>
      <c r="AD642" s="308"/>
      <c r="AE642" s="307"/>
      <c r="AF642" s="310"/>
      <c r="AG642" s="311"/>
      <c r="AH642" s="312"/>
      <c r="AI642" s="311"/>
      <c r="AJ642" s="313"/>
      <c r="AK642" s="313"/>
      <c r="AL642" s="313"/>
      <c r="AM642" s="314"/>
      <c r="AN642" s="315"/>
      <c r="AO642" s="316"/>
      <c r="AP642" s="317"/>
      <c r="AQ642" s="318"/>
      <c r="AR642" s="319"/>
      <c r="AS642" s="319"/>
      <c r="AT642" s="319"/>
      <c r="AU642" s="320"/>
      <c r="AV642" s="270"/>
    </row>
    <row r="643" spans="1:48" ht="13.5" customHeight="1" thickTop="1" thickBot="1" x14ac:dyDescent="0.25">
      <c r="A643" s="147">
        <v>638</v>
      </c>
      <c r="B643" s="292" t="s">
        <v>146</v>
      </c>
      <c r="C643" s="293">
        <v>43354</v>
      </c>
      <c r="D643" s="293" t="s">
        <v>5808</v>
      </c>
      <c r="E643" s="294" t="s">
        <v>5809</v>
      </c>
      <c r="F643" s="295" t="s">
        <v>66</v>
      </c>
      <c r="G643" s="296" t="s">
        <v>75</v>
      </c>
      <c r="H643" s="297" t="s">
        <v>1989</v>
      </c>
      <c r="I643" s="299">
        <v>14300000</v>
      </c>
      <c r="J643" s="299">
        <v>14300000</v>
      </c>
      <c r="K643" s="300" t="s">
        <v>1990</v>
      </c>
      <c r="L643" s="292" t="s">
        <v>5810</v>
      </c>
      <c r="M643" s="302">
        <f t="shared" si="23"/>
        <v>43354</v>
      </c>
      <c r="N643" s="302">
        <v>43464</v>
      </c>
      <c r="O643" s="302">
        <v>43464</v>
      </c>
      <c r="P643" s="301">
        <f t="shared" si="22"/>
        <v>110</v>
      </c>
      <c r="Q643" s="303">
        <f t="shared" si="20"/>
        <v>3.6666666666666665</v>
      </c>
      <c r="R643" s="305" t="s">
        <v>5811</v>
      </c>
      <c r="S643" s="306"/>
      <c r="T643" s="307"/>
      <c r="U643" s="308"/>
      <c r="V643" s="309"/>
      <c r="W643" s="307"/>
      <c r="X643" s="308"/>
      <c r="Y643" s="309"/>
      <c r="Z643" s="307"/>
      <c r="AA643" s="308"/>
      <c r="AB643" s="309"/>
      <c r="AC643" s="307"/>
      <c r="AD643" s="308"/>
      <c r="AE643" s="307"/>
      <c r="AF643" s="310"/>
      <c r="AG643" s="311"/>
      <c r="AH643" s="312"/>
      <c r="AI643" s="311"/>
      <c r="AJ643" s="313"/>
      <c r="AK643" s="313"/>
      <c r="AL643" s="313"/>
      <c r="AM643" s="314"/>
      <c r="AN643" s="315"/>
      <c r="AO643" s="316"/>
      <c r="AP643" s="317"/>
      <c r="AQ643" s="318"/>
      <c r="AR643" s="319"/>
      <c r="AS643" s="319"/>
      <c r="AT643" s="319"/>
      <c r="AU643" s="320"/>
      <c r="AV643" s="270"/>
    </row>
    <row r="644" spans="1:48" ht="13.5" customHeight="1" thickTop="1" thickBot="1" x14ac:dyDescent="0.25">
      <c r="A644" s="147">
        <v>639</v>
      </c>
      <c r="B644" s="292" t="s">
        <v>597</v>
      </c>
      <c r="C644" s="293">
        <v>43354</v>
      </c>
      <c r="D644" s="293" t="s">
        <v>5812</v>
      </c>
      <c r="E644" s="294" t="s">
        <v>5813</v>
      </c>
      <c r="F644" s="295" t="s">
        <v>66</v>
      </c>
      <c r="G644" s="296" t="s">
        <v>75</v>
      </c>
      <c r="H644" s="297" t="s">
        <v>1989</v>
      </c>
      <c r="I644" s="299">
        <v>16000000</v>
      </c>
      <c r="J644" s="299">
        <v>16000000</v>
      </c>
      <c r="K644" s="300" t="s">
        <v>1990</v>
      </c>
      <c r="L644" s="292" t="s">
        <v>2433</v>
      </c>
      <c r="M644" s="302">
        <f t="shared" si="23"/>
        <v>43354</v>
      </c>
      <c r="N644" s="302">
        <v>43465</v>
      </c>
      <c r="O644" s="302">
        <v>43465</v>
      </c>
      <c r="P644" s="301">
        <f t="shared" si="22"/>
        <v>111</v>
      </c>
      <c r="Q644" s="303">
        <f t="shared" si="20"/>
        <v>3.7</v>
      </c>
      <c r="R644" s="305" t="s">
        <v>5814</v>
      </c>
      <c r="S644" s="306"/>
      <c r="T644" s="307"/>
      <c r="U644" s="308"/>
      <c r="V644" s="309"/>
      <c r="W644" s="307"/>
      <c r="X644" s="308"/>
      <c r="Y644" s="309"/>
      <c r="Z644" s="307"/>
      <c r="AA644" s="308"/>
      <c r="AB644" s="309"/>
      <c r="AC644" s="307"/>
      <c r="AD644" s="308"/>
      <c r="AE644" s="307"/>
      <c r="AF644" s="310"/>
      <c r="AG644" s="311"/>
      <c r="AH644" s="312"/>
      <c r="AI644" s="311"/>
      <c r="AJ644" s="313"/>
      <c r="AK644" s="313"/>
      <c r="AL644" s="313"/>
      <c r="AM644" s="314"/>
      <c r="AN644" s="315"/>
      <c r="AO644" s="316"/>
      <c r="AP644" s="317"/>
      <c r="AQ644" s="318"/>
      <c r="AR644" s="319"/>
      <c r="AS644" s="319"/>
      <c r="AT644" s="319"/>
      <c r="AU644" s="320"/>
      <c r="AV644" s="270"/>
    </row>
    <row r="645" spans="1:48" ht="13.5" customHeight="1" thickTop="1" thickBot="1" x14ac:dyDescent="0.25">
      <c r="A645" s="147">
        <v>640</v>
      </c>
      <c r="B645" s="292" t="s">
        <v>597</v>
      </c>
      <c r="C645" s="293">
        <v>43354</v>
      </c>
      <c r="D645" s="293" t="s">
        <v>5815</v>
      </c>
      <c r="E645" s="294" t="s">
        <v>5816</v>
      </c>
      <c r="F645" s="295" t="s">
        <v>66</v>
      </c>
      <c r="G645" s="296" t="s">
        <v>3486</v>
      </c>
      <c r="H645" s="297" t="s">
        <v>1989</v>
      </c>
      <c r="I645" s="299">
        <v>8750000</v>
      </c>
      <c r="J645" s="299">
        <v>8750000</v>
      </c>
      <c r="K645" s="300" t="s">
        <v>1990</v>
      </c>
      <c r="L645" s="292" t="s">
        <v>131</v>
      </c>
      <c r="M645" s="302">
        <f t="shared" si="23"/>
        <v>43354</v>
      </c>
      <c r="N645" s="302">
        <v>43459</v>
      </c>
      <c r="O645" s="302">
        <v>43459</v>
      </c>
      <c r="P645" s="301">
        <f t="shared" si="22"/>
        <v>105</v>
      </c>
      <c r="Q645" s="303">
        <f t="shared" si="20"/>
        <v>3.5</v>
      </c>
      <c r="R645" s="305" t="s">
        <v>5817</v>
      </c>
      <c r="S645" s="306"/>
      <c r="T645" s="307"/>
      <c r="U645" s="308"/>
      <c r="V645" s="309"/>
      <c r="W645" s="307"/>
      <c r="X645" s="308"/>
      <c r="Y645" s="309"/>
      <c r="Z645" s="307"/>
      <c r="AA645" s="308"/>
      <c r="AB645" s="309"/>
      <c r="AC645" s="307"/>
      <c r="AD645" s="308"/>
      <c r="AE645" s="307"/>
      <c r="AF645" s="310"/>
      <c r="AG645" s="311"/>
      <c r="AH645" s="312"/>
      <c r="AI645" s="311"/>
      <c r="AJ645" s="313"/>
      <c r="AK645" s="313"/>
      <c r="AL645" s="313"/>
      <c r="AM645" s="314"/>
      <c r="AN645" s="315"/>
      <c r="AO645" s="316"/>
      <c r="AP645" s="317"/>
      <c r="AQ645" s="318"/>
      <c r="AR645" s="319"/>
      <c r="AS645" s="319"/>
      <c r="AT645" s="319"/>
      <c r="AU645" s="320"/>
      <c r="AV645" s="270"/>
    </row>
    <row r="646" spans="1:48" ht="13.5" customHeight="1" thickTop="1" thickBot="1" x14ac:dyDescent="0.25">
      <c r="A646" s="147">
        <v>641</v>
      </c>
      <c r="B646" s="292" t="s">
        <v>146</v>
      </c>
      <c r="C646" s="293">
        <v>43354</v>
      </c>
      <c r="D646" s="293" t="s">
        <v>5818</v>
      </c>
      <c r="E646" s="294" t="s">
        <v>5819</v>
      </c>
      <c r="F646" s="295" t="s">
        <v>66</v>
      </c>
      <c r="G646" s="296" t="s">
        <v>3486</v>
      </c>
      <c r="H646" s="297" t="s">
        <v>1989</v>
      </c>
      <c r="I646" s="299">
        <v>10000000</v>
      </c>
      <c r="J646" s="299">
        <v>10000000</v>
      </c>
      <c r="K646" s="300" t="s">
        <v>1990</v>
      </c>
      <c r="L646" s="292" t="s">
        <v>5820</v>
      </c>
      <c r="M646" s="302">
        <f t="shared" si="23"/>
        <v>43354</v>
      </c>
      <c r="N646" s="302">
        <v>43465</v>
      </c>
      <c r="O646" s="302">
        <v>43465</v>
      </c>
      <c r="P646" s="301">
        <f t="shared" si="22"/>
        <v>111</v>
      </c>
      <c r="Q646" s="303">
        <f t="shared" si="20"/>
        <v>3.7</v>
      </c>
      <c r="R646" s="305" t="s">
        <v>5821</v>
      </c>
      <c r="S646" s="306"/>
      <c r="T646" s="307"/>
      <c r="U646" s="308"/>
      <c r="V646" s="309"/>
      <c r="W646" s="307"/>
      <c r="X646" s="308"/>
      <c r="Y646" s="309"/>
      <c r="Z646" s="307"/>
      <c r="AA646" s="308"/>
      <c r="AB646" s="309"/>
      <c r="AC646" s="307"/>
      <c r="AD646" s="308"/>
      <c r="AE646" s="307"/>
      <c r="AF646" s="310"/>
      <c r="AG646" s="311"/>
      <c r="AH646" s="312"/>
      <c r="AI646" s="311"/>
      <c r="AJ646" s="313"/>
      <c r="AK646" s="313"/>
      <c r="AL646" s="313"/>
      <c r="AM646" s="314"/>
      <c r="AN646" s="315"/>
      <c r="AO646" s="316"/>
      <c r="AP646" s="317"/>
      <c r="AQ646" s="318"/>
      <c r="AR646" s="319"/>
      <c r="AS646" s="319"/>
      <c r="AT646" s="319"/>
      <c r="AU646" s="320"/>
      <c r="AV646" s="270"/>
    </row>
    <row r="647" spans="1:48" ht="13.5" customHeight="1" thickTop="1" thickBot="1" x14ac:dyDescent="0.25">
      <c r="A647" s="147">
        <v>642</v>
      </c>
      <c r="B647" s="292" t="s">
        <v>5822</v>
      </c>
      <c r="C647" s="293">
        <v>43354</v>
      </c>
      <c r="D647" s="293" t="s">
        <v>5823</v>
      </c>
      <c r="E647" s="294" t="s">
        <v>5824</v>
      </c>
      <c r="F647" s="295" t="s">
        <v>66</v>
      </c>
      <c r="G647" s="296" t="s">
        <v>75</v>
      </c>
      <c r="H647" s="297" t="s">
        <v>1989</v>
      </c>
      <c r="I647" s="299">
        <v>22000000</v>
      </c>
      <c r="J647" s="299">
        <v>22000000</v>
      </c>
      <c r="K647" s="300" t="s">
        <v>1990</v>
      </c>
      <c r="L647" s="292" t="s">
        <v>286</v>
      </c>
      <c r="M647" s="302">
        <f t="shared" si="23"/>
        <v>43354</v>
      </c>
      <c r="N647" s="302">
        <v>43464</v>
      </c>
      <c r="O647" s="302">
        <v>43464</v>
      </c>
      <c r="P647" s="301">
        <f t="shared" si="22"/>
        <v>110</v>
      </c>
      <c r="Q647" s="303">
        <f t="shared" si="20"/>
        <v>3.6666666666666665</v>
      </c>
      <c r="R647" s="305" t="s">
        <v>5825</v>
      </c>
      <c r="S647" s="306"/>
      <c r="T647" s="307"/>
      <c r="U647" s="308"/>
      <c r="V647" s="309"/>
      <c r="W647" s="307"/>
      <c r="X647" s="308"/>
      <c r="Y647" s="309"/>
      <c r="Z647" s="307"/>
      <c r="AA647" s="308"/>
      <c r="AB647" s="309"/>
      <c r="AC647" s="307"/>
      <c r="AD647" s="308"/>
      <c r="AE647" s="307"/>
      <c r="AF647" s="310"/>
      <c r="AG647" s="311"/>
      <c r="AH647" s="312"/>
      <c r="AI647" s="311"/>
      <c r="AJ647" s="313"/>
      <c r="AK647" s="313"/>
      <c r="AL647" s="313"/>
      <c r="AM647" s="314"/>
      <c r="AN647" s="315"/>
      <c r="AO647" s="316"/>
      <c r="AP647" s="317"/>
      <c r="AQ647" s="318"/>
      <c r="AR647" s="319"/>
      <c r="AS647" s="319"/>
      <c r="AT647" s="319"/>
      <c r="AU647" s="320"/>
      <c r="AV647" s="270"/>
    </row>
    <row r="648" spans="1:48" ht="13.5" customHeight="1" thickTop="1" thickBot="1" x14ac:dyDescent="0.25">
      <c r="A648" s="147">
        <v>643</v>
      </c>
      <c r="B648" s="292" t="s">
        <v>146</v>
      </c>
      <c r="C648" s="293">
        <v>43354</v>
      </c>
      <c r="D648" s="293" t="s">
        <v>5826</v>
      </c>
      <c r="E648" s="294" t="s">
        <v>5827</v>
      </c>
      <c r="F648" s="295" t="s">
        <v>66</v>
      </c>
      <c r="G648" s="296" t="s">
        <v>75</v>
      </c>
      <c r="H648" s="297" t="s">
        <v>1989</v>
      </c>
      <c r="I648" s="299">
        <v>45126558</v>
      </c>
      <c r="J648" s="299">
        <v>45126558</v>
      </c>
      <c r="K648" s="300" t="s">
        <v>1990</v>
      </c>
      <c r="L648" s="292" t="s">
        <v>5828</v>
      </c>
      <c r="M648" s="302">
        <f t="shared" si="23"/>
        <v>43354</v>
      </c>
      <c r="N648" s="302">
        <v>43465</v>
      </c>
      <c r="O648" s="302">
        <v>43465</v>
      </c>
      <c r="P648" s="301">
        <f t="shared" si="22"/>
        <v>111</v>
      </c>
      <c r="Q648" s="303">
        <f t="shared" si="20"/>
        <v>3.7</v>
      </c>
      <c r="R648" s="305" t="s">
        <v>5829</v>
      </c>
      <c r="S648" s="306"/>
      <c r="T648" s="307"/>
      <c r="U648" s="308"/>
      <c r="V648" s="309"/>
      <c r="W648" s="307"/>
      <c r="X648" s="308"/>
      <c r="Y648" s="309"/>
      <c r="Z648" s="307"/>
      <c r="AA648" s="308"/>
      <c r="AB648" s="309"/>
      <c r="AC648" s="307"/>
      <c r="AD648" s="308"/>
      <c r="AE648" s="307"/>
      <c r="AF648" s="310"/>
      <c r="AG648" s="311"/>
      <c r="AH648" s="312"/>
      <c r="AI648" s="311"/>
      <c r="AJ648" s="313"/>
      <c r="AK648" s="313"/>
      <c r="AL648" s="313"/>
      <c r="AM648" s="314"/>
      <c r="AN648" s="315"/>
      <c r="AO648" s="316"/>
      <c r="AP648" s="317"/>
      <c r="AQ648" s="318"/>
      <c r="AR648" s="319"/>
      <c r="AS648" s="319"/>
      <c r="AT648" s="319"/>
      <c r="AU648" s="320"/>
      <c r="AV648" s="270"/>
    </row>
    <row r="649" spans="1:48" ht="13.5" customHeight="1" thickTop="1" thickBot="1" x14ac:dyDescent="0.25">
      <c r="A649" s="147">
        <v>644</v>
      </c>
      <c r="B649" s="292" t="s">
        <v>146</v>
      </c>
      <c r="C649" s="293">
        <v>43354</v>
      </c>
      <c r="D649" s="293" t="s">
        <v>5830</v>
      </c>
      <c r="E649" s="294" t="s">
        <v>5831</v>
      </c>
      <c r="F649" s="295" t="s">
        <v>66</v>
      </c>
      <c r="G649" s="296" t="s">
        <v>75</v>
      </c>
      <c r="H649" s="297" t="s">
        <v>1989</v>
      </c>
      <c r="I649" s="299">
        <v>14666667</v>
      </c>
      <c r="J649" s="299">
        <v>14666667</v>
      </c>
      <c r="K649" s="300" t="s">
        <v>1990</v>
      </c>
      <c r="L649" s="292" t="s">
        <v>5832</v>
      </c>
      <c r="M649" s="302">
        <f t="shared" si="23"/>
        <v>43354</v>
      </c>
      <c r="N649" s="302">
        <v>43465</v>
      </c>
      <c r="O649" s="302">
        <v>43465</v>
      </c>
      <c r="P649" s="301">
        <f t="shared" si="22"/>
        <v>111</v>
      </c>
      <c r="Q649" s="303">
        <f t="shared" si="20"/>
        <v>3.7</v>
      </c>
      <c r="R649" s="305" t="s">
        <v>5833</v>
      </c>
      <c r="S649" s="306"/>
      <c r="T649" s="307"/>
      <c r="U649" s="308"/>
      <c r="V649" s="309"/>
      <c r="W649" s="307"/>
      <c r="X649" s="308"/>
      <c r="Y649" s="309"/>
      <c r="Z649" s="307"/>
      <c r="AA649" s="308"/>
      <c r="AB649" s="309"/>
      <c r="AC649" s="307"/>
      <c r="AD649" s="308"/>
      <c r="AE649" s="307"/>
      <c r="AF649" s="310"/>
      <c r="AG649" s="311"/>
      <c r="AH649" s="312"/>
      <c r="AI649" s="311"/>
      <c r="AJ649" s="313"/>
      <c r="AK649" s="313"/>
      <c r="AL649" s="313"/>
      <c r="AM649" s="314"/>
      <c r="AN649" s="315"/>
      <c r="AO649" s="316"/>
      <c r="AP649" s="317"/>
      <c r="AQ649" s="318"/>
      <c r="AR649" s="319"/>
      <c r="AS649" s="319"/>
      <c r="AT649" s="319"/>
      <c r="AU649" s="320"/>
      <c r="AV649" s="270"/>
    </row>
    <row r="650" spans="1:48" ht="13.5" customHeight="1" thickTop="1" thickBot="1" x14ac:dyDescent="0.25">
      <c r="A650" s="147">
        <v>645</v>
      </c>
      <c r="B650" s="292" t="s">
        <v>146</v>
      </c>
      <c r="C650" s="293">
        <v>43354</v>
      </c>
      <c r="D650" s="293" t="s">
        <v>5834</v>
      </c>
      <c r="E650" s="294" t="s">
        <v>5835</v>
      </c>
      <c r="F650" s="295" t="s">
        <v>66</v>
      </c>
      <c r="G650" s="296" t="s">
        <v>75</v>
      </c>
      <c r="H650" s="297" t="s">
        <v>1989</v>
      </c>
      <c r="I650" s="299">
        <v>14666667</v>
      </c>
      <c r="J650" s="299">
        <v>14666667</v>
      </c>
      <c r="K650" s="300" t="s">
        <v>1990</v>
      </c>
      <c r="L650" s="292" t="s">
        <v>5836</v>
      </c>
      <c r="M650" s="302">
        <f t="shared" si="23"/>
        <v>43354</v>
      </c>
      <c r="N650" s="302">
        <v>43465</v>
      </c>
      <c r="O650" s="302">
        <v>43465</v>
      </c>
      <c r="P650" s="301">
        <f t="shared" si="22"/>
        <v>111</v>
      </c>
      <c r="Q650" s="303">
        <f t="shared" si="20"/>
        <v>3.7</v>
      </c>
      <c r="R650" s="305" t="s">
        <v>5837</v>
      </c>
      <c r="S650" s="306"/>
      <c r="T650" s="307"/>
      <c r="U650" s="308"/>
      <c r="V650" s="309"/>
      <c r="W650" s="307"/>
      <c r="X650" s="308"/>
      <c r="Y650" s="309"/>
      <c r="Z650" s="307"/>
      <c r="AA650" s="308"/>
      <c r="AB650" s="309"/>
      <c r="AC650" s="307"/>
      <c r="AD650" s="308"/>
      <c r="AE650" s="307"/>
      <c r="AF650" s="310"/>
      <c r="AG650" s="311"/>
      <c r="AH650" s="312"/>
      <c r="AI650" s="311"/>
      <c r="AJ650" s="313"/>
      <c r="AK650" s="313"/>
      <c r="AL650" s="313"/>
      <c r="AM650" s="314"/>
      <c r="AN650" s="315"/>
      <c r="AO650" s="316"/>
      <c r="AP650" s="317"/>
      <c r="AQ650" s="318"/>
      <c r="AR650" s="319"/>
      <c r="AS650" s="319"/>
      <c r="AT650" s="319"/>
      <c r="AU650" s="320"/>
      <c r="AV650" s="270"/>
    </row>
    <row r="651" spans="1:48" ht="13.5" customHeight="1" thickTop="1" thickBot="1" x14ac:dyDescent="0.25">
      <c r="A651" s="147">
        <v>646</v>
      </c>
      <c r="B651" s="292" t="s">
        <v>3862</v>
      </c>
      <c r="C651" s="293">
        <v>43355</v>
      </c>
      <c r="D651" s="293" t="s">
        <v>5838</v>
      </c>
      <c r="E651" s="294" t="s">
        <v>5839</v>
      </c>
      <c r="F651" s="295" t="s">
        <v>66</v>
      </c>
      <c r="G651" s="296" t="s">
        <v>3486</v>
      </c>
      <c r="H651" s="297" t="s">
        <v>1989</v>
      </c>
      <c r="I651" s="299">
        <v>8750000</v>
      </c>
      <c r="J651" s="299">
        <v>8750000</v>
      </c>
      <c r="K651" s="300" t="s">
        <v>1990</v>
      </c>
      <c r="L651" s="292" t="s">
        <v>5840</v>
      </c>
      <c r="M651" s="302">
        <f t="shared" si="23"/>
        <v>43355</v>
      </c>
      <c r="N651" s="302">
        <v>43460</v>
      </c>
      <c r="O651" s="302">
        <v>43460</v>
      </c>
      <c r="P651" s="301">
        <f t="shared" si="22"/>
        <v>105</v>
      </c>
      <c r="Q651" s="303">
        <f t="shared" si="20"/>
        <v>3.5</v>
      </c>
      <c r="R651" s="305" t="s">
        <v>5841</v>
      </c>
      <c r="S651" s="306"/>
      <c r="T651" s="307"/>
      <c r="U651" s="308"/>
      <c r="V651" s="309"/>
      <c r="W651" s="307"/>
      <c r="X651" s="308"/>
      <c r="Y651" s="309"/>
      <c r="Z651" s="307"/>
      <c r="AA651" s="308"/>
      <c r="AB651" s="309"/>
      <c r="AC651" s="307"/>
      <c r="AD651" s="308"/>
      <c r="AE651" s="307"/>
      <c r="AF651" s="310"/>
      <c r="AG651" s="311"/>
      <c r="AH651" s="312"/>
      <c r="AI651" s="311"/>
      <c r="AJ651" s="313"/>
      <c r="AK651" s="313"/>
      <c r="AL651" s="313"/>
      <c r="AM651" s="314"/>
      <c r="AN651" s="315"/>
      <c r="AO651" s="316"/>
      <c r="AP651" s="317"/>
      <c r="AQ651" s="318"/>
      <c r="AR651" s="319"/>
      <c r="AS651" s="319"/>
      <c r="AT651" s="319"/>
      <c r="AU651" s="320"/>
      <c r="AV651" s="270"/>
    </row>
    <row r="652" spans="1:48" ht="13.5" customHeight="1" thickTop="1" thickBot="1" x14ac:dyDescent="0.25">
      <c r="A652" s="147">
        <v>647</v>
      </c>
      <c r="B652" s="292" t="s">
        <v>3899</v>
      </c>
      <c r="C652" s="293">
        <v>43355</v>
      </c>
      <c r="D652" s="293" t="s">
        <v>5842</v>
      </c>
      <c r="E652" s="294" t="s">
        <v>5843</v>
      </c>
      <c r="F652" s="295" t="s">
        <v>66</v>
      </c>
      <c r="G652" s="296" t="s">
        <v>75</v>
      </c>
      <c r="H652" s="297" t="s">
        <v>1989</v>
      </c>
      <c r="I652" s="299">
        <v>20860000</v>
      </c>
      <c r="J652" s="299">
        <v>20860000</v>
      </c>
      <c r="K652" s="300" t="s">
        <v>1990</v>
      </c>
      <c r="L652" s="292" t="s">
        <v>5844</v>
      </c>
      <c r="M652" s="302">
        <f t="shared" si="23"/>
        <v>43355</v>
      </c>
      <c r="N652" s="302">
        <v>43460</v>
      </c>
      <c r="O652" s="302">
        <v>43460</v>
      </c>
      <c r="P652" s="301">
        <f t="shared" si="22"/>
        <v>105</v>
      </c>
      <c r="Q652" s="303">
        <f t="shared" si="20"/>
        <v>3.5</v>
      </c>
      <c r="R652" s="305" t="s">
        <v>5845</v>
      </c>
      <c r="S652" s="306"/>
      <c r="T652" s="307"/>
      <c r="U652" s="308"/>
      <c r="V652" s="309"/>
      <c r="W652" s="307"/>
      <c r="X652" s="308"/>
      <c r="Y652" s="309"/>
      <c r="Z652" s="307"/>
      <c r="AA652" s="308"/>
      <c r="AB652" s="309"/>
      <c r="AC652" s="307"/>
      <c r="AD652" s="308"/>
      <c r="AE652" s="307"/>
      <c r="AF652" s="310"/>
      <c r="AG652" s="311"/>
      <c r="AH652" s="312"/>
      <c r="AI652" s="311"/>
      <c r="AJ652" s="313"/>
      <c r="AK652" s="313"/>
      <c r="AL652" s="313"/>
      <c r="AM652" s="314"/>
      <c r="AN652" s="315"/>
      <c r="AO652" s="316"/>
      <c r="AP652" s="317"/>
      <c r="AQ652" s="318"/>
      <c r="AR652" s="319"/>
      <c r="AS652" s="319"/>
      <c r="AT652" s="319"/>
      <c r="AU652" s="320"/>
      <c r="AV652" s="270"/>
    </row>
    <row r="653" spans="1:48" ht="13.5" customHeight="1" thickTop="1" thickBot="1" x14ac:dyDescent="0.25">
      <c r="A653" s="147">
        <v>648</v>
      </c>
      <c r="B653" s="292" t="s">
        <v>2160</v>
      </c>
      <c r="C653" s="293">
        <v>43355</v>
      </c>
      <c r="D653" s="293" t="s">
        <v>5846</v>
      </c>
      <c r="E653" s="294" t="s">
        <v>5847</v>
      </c>
      <c r="F653" s="295" t="s">
        <v>66</v>
      </c>
      <c r="G653" s="296" t="s">
        <v>3486</v>
      </c>
      <c r="H653" s="297" t="s">
        <v>1989</v>
      </c>
      <c r="I653" s="299">
        <v>6600000</v>
      </c>
      <c r="J653" s="299">
        <v>6600000</v>
      </c>
      <c r="K653" s="300" t="s">
        <v>1990</v>
      </c>
      <c r="L653" s="292" t="s">
        <v>5848</v>
      </c>
      <c r="M653" s="302">
        <f t="shared" si="23"/>
        <v>43355</v>
      </c>
      <c r="N653" s="302">
        <v>43445</v>
      </c>
      <c r="O653" s="302">
        <v>43445</v>
      </c>
      <c r="P653" s="301">
        <f t="shared" si="22"/>
        <v>90</v>
      </c>
      <c r="Q653" s="303">
        <f t="shared" si="20"/>
        <v>3</v>
      </c>
      <c r="R653" s="305" t="s">
        <v>5849</v>
      </c>
      <c r="S653" s="306"/>
      <c r="T653" s="307"/>
      <c r="U653" s="308"/>
      <c r="V653" s="309"/>
      <c r="W653" s="307"/>
      <c r="X653" s="308"/>
      <c r="Y653" s="309"/>
      <c r="Z653" s="307"/>
      <c r="AA653" s="308"/>
      <c r="AB653" s="309"/>
      <c r="AC653" s="307"/>
      <c r="AD653" s="308"/>
      <c r="AE653" s="307"/>
      <c r="AF653" s="310"/>
      <c r="AG653" s="311"/>
      <c r="AH653" s="312"/>
      <c r="AI653" s="311"/>
      <c r="AJ653" s="313"/>
      <c r="AK653" s="313"/>
      <c r="AL653" s="313"/>
      <c r="AM653" s="314"/>
      <c r="AN653" s="315"/>
      <c r="AO653" s="316"/>
      <c r="AP653" s="317"/>
      <c r="AQ653" s="318"/>
      <c r="AR653" s="319"/>
      <c r="AS653" s="319"/>
      <c r="AT653" s="319"/>
      <c r="AU653" s="320"/>
      <c r="AV653" s="270"/>
    </row>
    <row r="654" spans="1:48" ht="13.5" customHeight="1" thickTop="1" thickBot="1" x14ac:dyDescent="0.25">
      <c r="A654" s="147">
        <v>649</v>
      </c>
      <c r="B654" s="292" t="s">
        <v>2160</v>
      </c>
      <c r="C654" s="293">
        <v>43355</v>
      </c>
      <c r="D654" s="293" t="s">
        <v>5850</v>
      </c>
      <c r="E654" s="294" t="s">
        <v>5851</v>
      </c>
      <c r="F654" s="295" t="s">
        <v>66</v>
      </c>
      <c r="G654" s="296" t="s">
        <v>3486</v>
      </c>
      <c r="H654" s="297" t="s">
        <v>1989</v>
      </c>
      <c r="I654" s="299">
        <v>6000000</v>
      </c>
      <c r="J654" s="299">
        <v>6000000</v>
      </c>
      <c r="K654" s="300" t="s">
        <v>1990</v>
      </c>
      <c r="L654" s="292" t="s">
        <v>5852</v>
      </c>
      <c r="M654" s="302">
        <f t="shared" si="23"/>
        <v>43355</v>
      </c>
      <c r="N654" s="302">
        <v>43445</v>
      </c>
      <c r="O654" s="302">
        <v>43445</v>
      </c>
      <c r="P654" s="301">
        <f t="shared" si="22"/>
        <v>90</v>
      </c>
      <c r="Q654" s="303">
        <f t="shared" si="20"/>
        <v>3</v>
      </c>
      <c r="R654" s="305" t="s">
        <v>5853</v>
      </c>
      <c r="S654" s="306"/>
      <c r="T654" s="307"/>
      <c r="U654" s="308"/>
      <c r="V654" s="309"/>
      <c r="W654" s="307"/>
      <c r="X654" s="308"/>
      <c r="Y654" s="309"/>
      <c r="Z654" s="307"/>
      <c r="AA654" s="308"/>
      <c r="AB654" s="309"/>
      <c r="AC654" s="307"/>
      <c r="AD654" s="308"/>
      <c r="AE654" s="307"/>
      <c r="AF654" s="310"/>
      <c r="AG654" s="311"/>
      <c r="AH654" s="312"/>
      <c r="AI654" s="311"/>
      <c r="AJ654" s="313"/>
      <c r="AK654" s="313"/>
      <c r="AL654" s="313"/>
      <c r="AM654" s="314"/>
      <c r="AN654" s="315"/>
      <c r="AO654" s="316"/>
      <c r="AP654" s="317"/>
      <c r="AQ654" s="318"/>
      <c r="AR654" s="319"/>
      <c r="AS654" s="319"/>
      <c r="AT654" s="319"/>
      <c r="AU654" s="320"/>
      <c r="AV654" s="270"/>
    </row>
    <row r="655" spans="1:48" ht="13.5" customHeight="1" thickTop="1" thickBot="1" x14ac:dyDescent="0.25">
      <c r="A655" s="147">
        <v>650</v>
      </c>
      <c r="B655" s="292" t="s">
        <v>3451</v>
      </c>
      <c r="C655" s="293">
        <v>43355</v>
      </c>
      <c r="D655" s="293" t="s">
        <v>5854</v>
      </c>
      <c r="E655" s="294" t="s">
        <v>418</v>
      </c>
      <c r="F655" s="295" t="s">
        <v>66</v>
      </c>
      <c r="G655" s="296" t="s">
        <v>3486</v>
      </c>
      <c r="H655" s="297" t="s">
        <v>1989</v>
      </c>
      <c r="I655" s="299">
        <v>9000000</v>
      </c>
      <c r="J655" s="299">
        <v>9000000</v>
      </c>
      <c r="K655" s="300" t="s">
        <v>1990</v>
      </c>
      <c r="L655" s="292" t="s">
        <v>5855</v>
      </c>
      <c r="M655" s="302">
        <f t="shared" si="23"/>
        <v>43355</v>
      </c>
      <c r="N655" s="302">
        <v>43445</v>
      </c>
      <c r="O655" s="302">
        <v>43445</v>
      </c>
      <c r="P655" s="301">
        <f t="shared" si="22"/>
        <v>90</v>
      </c>
      <c r="Q655" s="303">
        <f t="shared" si="20"/>
        <v>3</v>
      </c>
      <c r="R655" s="305" t="s">
        <v>5856</v>
      </c>
      <c r="S655" s="306"/>
      <c r="T655" s="307"/>
      <c r="U655" s="308"/>
      <c r="V655" s="309"/>
      <c r="W655" s="307"/>
      <c r="X655" s="308"/>
      <c r="Y655" s="309"/>
      <c r="Z655" s="307"/>
      <c r="AA655" s="308"/>
      <c r="AB655" s="309"/>
      <c r="AC655" s="307"/>
      <c r="AD655" s="308"/>
      <c r="AE655" s="307"/>
      <c r="AF655" s="310"/>
      <c r="AG655" s="311"/>
      <c r="AH655" s="312"/>
      <c r="AI655" s="311"/>
      <c r="AJ655" s="313"/>
      <c r="AK655" s="313"/>
      <c r="AL655" s="313"/>
      <c r="AM655" s="314"/>
      <c r="AN655" s="315"/>
      <c r="AO655" s="316"/>
      <c r="AP655" s="317"/>
      <c r="AQ655" s="318"/>
      <c r="AR655" s="319"/>
      <c r="AS655" s="319"/>
      <c r="AT655" s="319"/>
      <c r="AU655" s="320"/>
      <c r="AV655" s="270"/>
    </row>
    <row r="656" spans="1:48" ht="13.5" customHeight="1" thickTop="1" thickBot="1" x14ac:dyDescent="0.25">
      <c r="A656" s="147">
        <v>651</v>
      </c>
      <c r="B656" s="292" t="s">
        <v>1987</v>
      </c>
      <c r="C656" s="293">
        <v>43355</v>
      </c>
      <c r="D656" s="293" t="s">
        <v>5857</v>
      </c>
      <c r="E656" s="294" t="s">
        <v>5858</v>
      </c>
      <c r="F656" s="295" t="s">
        <v>66</v>
      </c>
      <c r="G656" s="296" t="s">
        <v>3486</v>
      </c>
      <c r="H656" s="297" t="s">
        <v>1989</v>
      </c>
      <c r="I656" s="299">
        <v>8750000</v>
      </c>
      <c r="J656" s="299">
        <v>8750000</v>
      </c>
      <c r="K656" s="300" t="s">
        <v>1990</v>
      </c>
      <c r="L656" s="292" t="s">
        <v>5859</v>
      </c>
      <c r="M656" s="302">
        <f t="shared" si="23"/>
        <v>43355</v>
      </c>
      <c r="N656" s="302">
        <v>43460</v>
      </c>
      <c r="O656" s="302">
        <v>43460</v>
      </c>
      <c r="P656" s="301">
        <f t="shared" si="22"/>
        <v>105</v>
      </c>
      <c r="Q656" s="303">
        <f t="shared" si="20"/>
        <v>3.5</v>
      </c>
      <c r="R656" s="305" t="s">
        <v>5860</v>
      </c>
      <c r="S656" s="306"/>
      <c r="T656" s="307"/>
      <c r="U656" s="308"/>
      <c r="V656" s="309"/>
      <c r="W656" s="307"/>
      <c r="X656" s="308"/>
      <c r="Y656" s="309"/>
      <c r="Z656" s="307"/>
      <c r="AA656" s="308"/>
      <c r="AB656" s="309"/>
      <c r="AC656" s="307"/>
      <c r="AD656" s="308"/>
      <c r="AE656" s="307"/>
      <c r="AF656" s="310"/>
      <c r="AG656" s="311"/>
      <c r="AH656" s="312"/>
      <c r="AI656" s="311"/>
      <c r="AJ656" s="313"/>
      <c r="AK656" s="313"/>
      <c r="AL656" s="313"/>
      <c r="AM656" s="314"/>
      <c r="AN656" s="315"/>
      <c r="AO656" s="316"/>
      <c r="AP656" s="317"/>
      <c r="AQ656" s="318"/>
      <c r="AR656" s="319"/>
      <c r="AS656" s="319"/>
      <c r="AT656" s="319"/>
      <c r="AU656" s="320"/>
      <c r="AV656" s="270"/>
    </row>
    <row r="657" spans="1:48" ht="13.5" customHeight="1" thickTop="1" thickBot="1" x14ac:dyDescent="0.25">
      <c r="A657" s="147">
        <v>652</v>
      </c>
      <c r="B657" s="292" t="s">
        <v>175</v>
      </c>
      <c r="C657" s="293">
        <v>43355</v>
      </c>
      <c r="D657" s="293" t="s">
        <v>5861</v>
      </c>
      <c r="E657" s="294" t="s">
        <v>5862</v>
      </c>
      <c r="F657" s="295" t="s">
        <v>66</v>
      </c>
      <c r="G657" s="296" t="s">
        <v>75</v>
      </c>
      <c r="H657" s="297" t="s">
        <v>1989</v>
      </c>
      <c r="I657" s="299">
        <v>20650000</v>
      </c>
      <c r="J657" s="299">
        <v>20650000</v>
      </c>
      <c r="K657" s="300" t="s">
        <v>1990</v>
      </c>
      <c r="L657" s="292" t="s">
        <v>5863</v>
      </c>
      <c r="M657" s="302">
        <f t="shared" si="23"/>
        <v>43355</v>
      </c>
      <c r="N657" s="302">
        <v>43460</v>
      </c>
      <c r="O657" s="302">
        <v>43460</v>
      </c>
      <c r="P657" s="301">
        <f t="shared" si="22"/>
        <v>105</v>
      </c>
      <c r="Q657" s="303">
        <f t="shared" si="20"/>
        <v>3.5</v>
      </c>
      <c r="R657" s="305" t="s">
        <v>5864</v>
      </c>
      <c r="S657" s="306"/>
      <c r="T657" s="307"/>
      <c r="U657" s="308"/>
      <c r="V657" s="309"/>
      <c r="W657" s="307"/>
      <c r="X657" s="308"/>
      <c r="Y657" s="309"/>
      <c r="Z657" s="307"/>
      <c r="AA657" s="308"/>
      <c r="AB657" s="309"/>
      <c r="AC657" s="307"/>
      <c r="AD657" s="308"/>
      <c r="AE657" s="307"/>
      <c r="AF657" s="310"/>
      <c r="AG657" s="311"/>
      <c r="AH657" s="312"/>
      <c r="AI657" s="311"/>
      <c r="AJ657" s="313"/>
      <c r="AK657" s="313"/>
      <c r="AL657" s="313"/>
      <c r="AM657" s="314"/>
      <c r="AN657" s="315"/>
      <c r="AO657" s="316"/>
      <c r="AP657" s="317"/>
      <c r="AQ657" s="318"/>
      <c r="AR657" s="319"/>
      <c r="AS657" s="319"/>
      <c r="AT657" s="319"/>
      <c r="AU657" s="320"/>
      <c r="AV657" s="270"/>
    </row>
    <row r="658" spans="1:48" ht="13.5" customHeight="1" thickTop="1" thickBot="1" x14ac:dyDescent="0.25">
      <c r="A658" s="147">
        <v>653</v>
      </c>
      <c r="B658" s="292" t="s">
        <v>53</v>
      </c>
      <c r="C658" s="293">
        <v>43355</v>
      </c>
      <c r="D658" s="293" t="s">
        <v>5865</v>
      </c>
      <c r="E658" s="294" t="s">
        <v>5866</v>
      </c>
      <c r="F658" s="295" t="s">
        <v>66</v>
      </c>
      <c r="G658" s="296" t="s">
        <v>3486</v>
      </c>
      <c r="H658" s="297" t="s">
        <v>1989</v>
      </c>
      <c r="I658" s="299">
        <v>9100000</v>
      </c>
      <c r="J658" s="299">
        <v>9100000</v>
      </c>
      <c r="K658" s="300" t="s">
        <v>1990</v>
      </c>
      <c r="L658" s="292" t="s">
        <v>5867</v>
      </c>
      <c r="M658" s="302">
        <f t="shared" si="23"/>
        <v>43355</v>
      </c>
      <c r="N658" s="302">
        <v>43460</v>
      </c>
      <c r="O658" s="302">
        <v>43460</v>
      </c>
      <c r="P658" s="301">
        <f t="shared" si="22"/>
        <v>105</v>
      </c>
      <c r="Q658" s="303">
        <f t="shared" si="20"/>
        <v>3.5</v>
      </c>
      <c r="R658" s="305" t="s">
        <v>5868</v>
      </c>
      <c r="S658" s="306"/>
      <c r="T658" s="307"/>
      <c r="U658" s="308"/>
      <c r="V658" s="309"/>
      <c r="W658" s="307"/>
      <c r="X658" s="308"/>
      <c r="Y658" s="309"/>
      <c r="Z658" s="307"/>
      <c r="AA658" s="308"/>
      <c r="AB658" s="309"/>
      <c r="AC658" s="307"/>
      <c r="AD658" s="308"/>
      <c r="AE658" s="307"/>
      <c r="AF658" s="310"/>
      <c r="AG658" s="311"/>
      <c r="AH658" s="312"/>
      <c r="AI658" s="311"/>
      <c r="AJ658" s="313"/>
      <c r="AK658" s="313"/>
      <c r="AL658" s="313"/>
      <c r="AM658" s="314"/>
      <c r="AN658" s="315"/>
      <c r="AO658" s="316"/>
      <c r="AP658" s="317"/>
      <c r="AQ658" s="318"/>
      <c r="AR658" s="319"/>
      <c r="AS658" s="319"/>
      <c r="AT658" s="319"/>
      <c r="AU658" s="320"/>
      <c r="AV658" s="270"/>
    </row>
    <row r="659" spans="1:48" ht="13.5" customHeight="1" thickTop="1" thickBot="1" x14ac:dyDescent="0.25">
      <c r="A659" s="147">
        <v>654</v>
      </c>
      <c r="B659" s="292" t="s">
        <v>2160</v>
      </c>
      <c r="C659" s="293">
        <v>43356</v>
      </c>
      <c r="D659" s="293" t="s">
        <v>5869</v>
      </c>
      <c r="E659" s="294" t="s">
        <v>5870</v>
      </c>
      <c r="F659" s="295" t="s">
        <v>66</v>
      </c>
      <c r="G659" s="296" t="s">
        <v>75</v>
      </c>
      <c r="H659" s="297" t="s">
        <v>1989</v>
      </c>
      <c r="I659" s="299">
        <v>16000000</v>
      </c>
      <c r="J659" s="299">
        <v>16000000</v>
      </c>
      <c r="K659" s="300" t="s">
        <v>1990</v>
      </c>
      <c r="L659" s="292" t="s">
        <v>5871</v>
      </c>
      <c r="M659" s="302">
        <f t="shared" si="23"/>
        <v>43356</v>
      </c>
      <c r="N659" s="302">
        <v>43461</v>
      </c>
      <c r="O659" s="302">
        <v>43461</v>
      </c>
      <c r="P659" s="301">
        <f t="shared" si="22"/>
        <v>105</v>
      </c>
      <c r="Q659" s="303">
        <f t="shared" si="20"/>
        <v>3.5</v>
      </c>
      <c r="R659" s="305" t="s">
        <v>5872</v>
      </c>
      <c r="S659" s="306"/>
      <c r="T659" s="307"/>
      <c r="U659" s="308"/>
      <c r="V659" s="309"/>
      <c r="W659" s="307"/>
      <c r="X659" s="308"/>
      <c r="Y659" s="309"/>
      <c r="Z659" s="307"/>
      <c r="AA659" s="308"/>
      <c r="AB659" s="309"/>
      <c r="AC659" s="307"/>
      <c r="AD659" s="308"/>
      <c r="AE659" s="307"/>
      <c r="AF659" s="310"/>
      <c r="AG659" s="311"/>
      <c r="AH659" s="312"/>
      <c r="AI659" s="311"/>
      <c r="AJ659" s="313"/>
      <c r="AK659" s="313"/>
      <c r="AL659" s="313"/>
      <c r="AM659" s="314"/>
      <c r="AN659" s="315"/>
      <c r="AO659" s="316"/>
      <c r="AP659" s="317"/>
      <c r="AQ659" s="318"/>
      <c r="AR659" s="319"/>
      <c r="AS659" s="319"/>
      <c r="AT659" s="319"/>
      <c r="AU659" s="320"/>
      <c r="AV659" s="270"/>
    </row>
    <row r="660" spans="1:48" ht="13.5" customHeight="1" thickTop="1" thickBot="1" x14ac:dyDescent="0.25">
      <c r="A660" s="147">
        <v>655</v>
      </c>
      <c r="B660" s="292" t="s">
        <v>2223</v>
      </c>
      <c r="C660" s="293">
        <v>43356</v>
      </c>
      <c r="D660" s="293" t="s">
        <v>5873</v>
      </c>
      <c r="E660" s="294" t="s">
        <v>5874</v>
      </c>
      <c r="F660" s="295" t="s">
        <v>66</v>
      </c>
      <c r="G660" s="296" t="s">
        <v>1994</v>
      </c>
      <c r="H660" s="297" t="s">
        <v>1989</v>
      </c>
      <c r="I660" s="299">
        <v>200000000</v>
      </c>
      <c r="J660" s="299">
        <f>+I660+AF660+AJ660+AL660</f>
        <v>200000000</v>
      </c>
      <c r="K660" s="300" t="s">
        <v>4981</v>
      </c>
      <c r="L660" s="292" t="s">
        <v>2455</v>
      </c>
      <c r="M660" s="302">
        <f t="shared" si="23"/>
        <v>43356</v>
      </c>
      <c r="N660" s="302">
        <v>43465</v>
      </c>
      <c r="O660" s="302">
        <v>43465</v>
      </c>
      <c r="P660" s="301">
        <f t="shared" si="22"/>
        <v>109</v>
      </c>
      <c r="Q660" s="303">
        <f t="shared" si="20"/>
        <v>3.6333333333333333</v>
      </c>
      <c r="R660" s="305" t="s">
        <v>5875</v>
      </c>
      <c r="S660" s="306"/>
      <c r="T660" s="307"/>
      <c r="U660" s="308"/>
      <c r="V660" s="309"/>
      <c r="W660" s="307"/>
      <c r="X660" s="308"/>
      <c r="Y660" s="309"/>
      <c r="Z660" s="307"/>
      <c r="AA660" s="308"/>
      <c r="AB660" s="309"/>
      <c r="AC660" s="307"/>
      <c r="AD660" s="308"/>
      <c r="AE660" s="307"/>
      <c r="AF660" s="310"/>
      <c r="AG660" s="311"/>
      <c r="AH660" s="312"/>
      <c r="AI660" s="311"/>
      <c r="AJ660" s="313"/>
      <c r="AK660" s="313"/>
      <c r="AL660" s="313"/>
      <c r="AM660" s="314"/>
      <c r="AN660" s="315"/>
      <c r="AO660" s="316"/>
      <c r="AP660" s="317"/>
      <c r="AQ660" s="318" t="s">
        <v>5876</v>
      </c>
      <c r="AR660" s="319"/>
      <c r="AS660" s="319"/>
      <c r="AT660" s="319"/>
      <c r="AU660" s="320"/>
      <c r="AV660" s="270"/>
    </row>
    <row r="661" spans="1:48" ht="13.5" customHeight="1" thickTop="1" thickBot="1" x14ac:dyDescent="0.25">
      <c r="A661" s="147">
        <v>656</v>
      </c>
      <c r="B661" s="292" t="s">
        <v>53</v>
      </c>
      <c r="C661" s="293">
        <v>43356</v>
      </c>
      <c r="D661" s="293" t="s">
        <v>5877</v>
      </c>
      <c r="E661" s="294" t="s">
        <v>5878</v>
      </c>
      <c r="F661" s="295" t="s">
        <v>66</v>
      </c>
      <c r="G661" s="296" t="s">
        <v>3486</v>
      </c>
      <c r="H661" s="297" t="s">
        <v>1989</v>
      </c>
      <c r="I661" s="299">
        <v>8750000</v>
      </c>
      <c r="J661" s="299">
        <v>8750000</v>
      </c>
      <c r="K661" s="300" t="s">
        <v>1990</v>
      </c>
      <c r="L661" s="292" t="s">
        <v>5879</v>
      </c>
      <c r="M661" s="302">
        <f t="shared" si="23"/>
        <v>43356</v>
      </c>
      <c r="N661" s="302">
        <v>43461</v>
      </c>
      <c r="O661" s="302">
        <v>43461</v>
      </c>
      <c r="P661" s="301">
        <f t="shared" si="22"/>
        <v>105</v>
      </c>
      <c r="Q661" s="303">
        <f t="shared" si="20"/>
        <v>3.5</v>
      </c>
      <c r="R661" s="305" t="s">
        <v>5880</v>
      </c>
      <c r="S661" s="306"/>
      <c r="T661" s="307"/>
      <c r="U661" s="308"/>
      <c r="V661" s="309"/>
      <c r="W661" s="307"/>
      <c r="X661" s="308"/>
      <c r="Y661" s="309"/>
      <c r="Z661" s="307"/>
      <c r="AA661" s="308"/>
      <c r="AB661" s="309"/>
      <c r="AC661" s="307"/>
      <c r="AD661" s="308"/>
      <c r="AE661" s="307"/>
      <c r="AF661" s="310"/>
      <c r="AG661" s="311"/>
      <c r="AH661" s="312"/>
      <c r="AI661" s="311"/>
      <c r="AJ661" s="313"/>
      <c r="AK661" s="313"/>
      <c r="AL661" s="313"/>
      <c r="AM661" s="314"/>
      <c r="AN661" s="315"/>
      <c r="AO661" s="316"/>
      <c r="AP661" s="317"/>
      <c r="AQ661" s="318"/>
      <c r="AR661" s="319"/>
      <c r="AS661" s="319"/>
      <c r="AT661" s="319"/>
      <c r="AU661" s="320"/>
      <c r="AV661" s="270"/>
    </row>
    <row r="662" spans="1:48" ht="13.5" customHeight="1" thickTop="1" thickBot="1" x14ac:dyDescent="0.25">
      <c r="A662" s="147">
        <v>657</v>
      </c>
      <c r="B662" s="292" t="s">
        <v>5881</v>
      </c>
      <c r="C662" s="293">
        <v>43356</v>
      </c>
      <c r="D662" s="293" t="s">
        <v>5882</v>
      </c>
      <c r="E662" s="294" t="s">
        <v>5883</v>
      </c>
      <c r="F662" s="295" t="s">
        <v>66</v>
      </c>
      <c r="G662" s="296" t="s">
        <v>75</v>
      </c>
      <c r="H662" s="297" t="s">
        <v>1989</v>
      </c>
      <c r="I662" s="299">
        <v>11578000</v>
      </c>
      <c r="J662" s="299">
        <v>11578000</v>
      </c>
      <c r="K662" s="300" t="s">
        <v>1990</v>
      </c>
      <c r="L662" s="292" t="s">
        <v>5884</v>
      </c>
      <c r="M662" s="302">
        <f t="shared" si="23"/>
        <v>43356</v>
      </c>
      <c r="N662" s="302">
        <v>43461</v>
      </c>
      <c r="O662" s="302">
        <v>43461</v>
      </c>
      <c r="P662" s="301">
        <f t="shared" si="22"/>
        <v>105</v>
      </c>
      <c r="Q662" s="303">
        <f t="shared" si="20"/>
        <v>3.5</v>
      </c>
      <c r="R662" s="305" t="s">
        <v>5885</v>
      </c>
      <c r="S662" s="306"/>
      <c r="T662" s="307"/>
      <c r="U662" s="308"/>
      <c r="V662" s="309"/>
      <c r="W662" s="307"/>
      <c r="X662" s="308"/>
      <c r="Y662" s="309"/>
      <c r="Z662" s="307"/>
      <c r="AA662" s="308"/>
      <c r="AB662" s="309"/>
      <c r="AC662" s="307"/>
      <c r="AD662" s="308"/>
      <c r="AE662" s="307"/>
      <c r="AF662" s="310"/>
      <c r="AG662" s="311"/>
      <c r="AH662" s="312"/>
      <c r="AI662" s="311"/>
      <c r="AJ662" s="313"/>
      <c r="AK662" s="313"/>
      <c r="AL662" s="313"/>
      <c r="AM662" s="314"/>
      <c r="AN662" s="315"/>
      <c r="AO662" s="316"/>
      <c r="AP662" s="317"/>
      <c r="AQ662" s="318"/>
      <c r="AR662" s="319"/>
      <c r="AS662" s="319"/>
      <c r="AT662" s="319"/>
      <c r="AU662" s="320"/>
      <c r="AV662" s="270"/>
    </row>
    <row r="663" spans="1:48" ht="13.5" customHeight="1" thickTop="1" thickBot="1" x14ac:dyDescent="0.25">
      <c r="A663" s="147">
        <v>658</v>
      </c>
      <c r="B663" s="292" t="s">
        <v>53</v>
      </c>
      <c r="C663" s="293">
        <v>43356</v>
      </c>
      <c r="D663" s="293" t="s">
        <v>5886</v>
      </c>
      <c r="E663" s="294" t="s">
        <v>5887</v>
      </c>
      <c r="F663" s="295" t="s">
        <v>66</v>
      </c>
      <c r="G663" s="296" t="s">
        <v>3486</v>
      </c>
      <c r="H663" s="297" t="s">
        <v>1989</v>
      </c>
      <c r="I663" s="299">
        <v>7200000</v>
      </c>
      <c r="J663" s="299">
        <v>7200000</v>
      </c>
      <c r="K663" s="300" t="s">
        <v>1990</v>
      </c>
      <c r="L663" s="292" t="s">
        <v>5888</v>
      </c>
      <c r="M663" s="302">
        <f t="shared" si="23"/>
        <v>43356</v>
      </c>
      <c r="N663" s="302">
        <v>43446</v>
      </c>
      <c r="O663" s="302">
        <v>43446</v>
      </c>
      <c r="P663" s="301">
        <f t="shared" si="22"/>
        <v>90</v>
      </c>
      <c r="Q663" s="303">
        <f t="shared" si="20"/>
        <v>3</v>
      </c>
      <c r="R663" s="305" t="s">
        <v>5889</v>
      </c>
      <c r="S663" s="306"/>
      <c r="T663" s="307"/>
      <c r="U663" s="308"/>
      <c r="V663" s="309"/>
      <c r="W663" s="307"/>
      <c r="X663" s="308"/>
      <c r="Y663" s="309"/>
      <c r="Z663" s="307"/>
      <c r="AA663" s="308"/>
      <c r="AB663" s="309"/>
      <c r="AC663" s="307"/>
      <c r="AD663" s="308"/>
      <c r="AE663" s="307"/>
      <c r="AF663" s="310"/>
      <c r="AG663" s="311"/>
      <c r="AH663" s="312"/>
      <c r="AI663" s="311"/>
      <c r="AJ663" s="313"/>
      <c r="AK663" s="313"/>
      <c r="AL663" s="313"/>
      <c r="AM663" s="314"/>
      <c r="AN663" s="315"/>
      <c r="AO663" s="316"/>
      <c r="AP663" s="317"/>
      <c r="AQ663" s="318"/>
      <c r="AR663" s="319"/>
      <c r="AS663" s="319"/>
      <c r="AT663" s="319"/>
      <c r="AU663" s="320"/>
      <c r="AV663" s="270"/>
    </row>
    <row r="664" spans="1:48" ht="13.5" customHeight="1" thickTop="1" thickBot="1" x14ac:dyDescent="0.25">
      <c r="A664" s="147">
        <v>659</v>
      </c>
      <c r="B664" s="292" t="s">
        <v>597</v>
      </c>
      <c r="C664" s="293">
        <v>43356</v>
      </c>
      <c r="D664" s="293" t="s">
        <v>5890</v>
      </c>
      <c r="E664" s="294" t="s">
        <v>5891</v>
      </c>
      <c r="F664" s="295" t="s">
        <v>66</v>
      </c>
      <c r="G664" s="296" t="s">
        <v>3486</v>
      </c>
      <c r="H664" s="297" t="s">
        <v>1989</v>
      </c>
      <c r="I664" s="299">
        <v>10500000</v>
      </c>
      <c r="J664" s="299">
        <v>10500000</v>
      </c>
      <c r="K664" s="300" t="s">
        <v>1990</v>
      </c>
      <c r="L664" s="292" t="s">
        <v>1701</v>
      </c>
      <c r="M664" s="302">
        <f t="shared" si="23"/>
        <v>43356</v>
      </c>
      <c r="N664" s="302">
        <v>43461</v>
      </c>
      <c r="O664" s="302">
        <v>43461</v>
      </c>
      <c r="P664" s="301">
        <f t="shared" si="22"/>
        <v>105</v>
      </c>
      <c r="Q664" s="303">
        <f t="shared" ref="Q664:Q727" si="24">+P664/30</f>
        <v>3.5</v>
      </c>
      <c r="R664" s="305" t="s">
        <v>5892</v>
      </c>
      <c r="S664" s="306"/>
      <c r="T664" s="307"/>
      <c r="U664" s="308"/>
      <c r="V664" s="309"/>
      <c r="W664" s="307"/>
      <c r="X664" s="308"/>
      <c r="Y664" s="309"/>
      <c r="Z664" s="307"/>
      <c r="AA664" s="308"/>
      <c r="AB664" s="309"/>
      <c r="AC664" s="307"/>
      <c r="AD664" s="308"/>
      <c r="AE664" s="307"/>
      <c r="AF664" s="310"/>
      <c r="AG664" s="311"/>
      <c r="AH664" s="312"/>
      <c r="AI664" s="311"/>
      <c r="AJ664" s="313"/>
      <c r="AK664" s="313"/>
      <c r="AL664" s="313"/>
      <c r="AM664" s="314"/>
      <c r="AN664" s="315"/>
      <c r="AO664" s="316"/>
      <c r="AP664" s="317"/>
      <c r="AQ664" s="318"/>
      <c r="AR664" s="319"/>
      <c r="AS664" s="319"/>
      <c r="AT664" s="319"/>
      <c r="AU664" s="320"/>
      <c r="AV664" s="270"/>
    </row>
    <row r="665" spans="1:48" ht="13.5" customHeight="1" thickTop="1" thickBot="1" x14ac:dyDescent="0.25">
      <c r="A665" s="147">
        <v>660</v>
      </c>
      <c r="B665" s="292" t="s">
        <v>2160</v>
      </c>
      <c r="C665" s="293">
        <v>43356</v>
      </c>
      <c r="D665" s="293" t="s">
        <v>5893</v>
      </c>
      <c r="E665" s="294" t="s">
        <v>5894</v>
      </c>
      <c r="F665" s="295" t="s">
        <v>66</v>
      </c>
      <c r="G665" s="296" t="s">
        <v>75</v>
      </c>
      <c r="H665" s="297" t="s">
        <v>1989</v>
      </c>
      <c r="I665" s="299">
        <v>24000000</v>
      </c>
      <c r="J665" s="299">
        <v>24000000</v>
      </c>
      <c r="K665" s="300" t="s">
        <v>1990</v>
      </c>
      <c r="L665" s="292" t="s">
        <v>2306</v>
      </c>
      <c r="M665" s="302">
        <f t="shared" si="23"/>
        <v>43356</v>
      </c>
      <c r="N665" s="302">
        <v>43446</v>
      </c>
      <c r="O665" s="302">
        <v>43446</v>
      </c>
      <c r="P665" s="301">
        <f t="shared" si="22"/>
        <v>90</v>
      </c>
      <c r="Q665" s="303">
        <f t="shared" si="24"/>
        <v>3</v>
      </c>
      <c r="R665" s="305" t="s">
        <v>5895</v>
      </c>
      <c r="S665" s="306"/>
      <c r="T665" s="307"/>
      <c r="U665" s="308"/>
      <c r="V665" s="309"/>
      <c r="W665" s="307"/>
      <c r="X665" s="308"/>
      <c r="Y665" s="309"/>
      <c r="Z665" s="307"/>
      <c r="AA665" s="308"/>
      <c r="AB665" s="309"/>
      <c r="AC665" s="307"/>
      <c r="AD665" s="308"/>
      <c r="AE665" s="307"/>
      <c r="AF665" s="310"/>
      <c r="AG665" s="311"/>
      <c r="AH665" s="312"/>
      <c r="AI665" s="311"/>
      <c r="AJ665" s="313"/>
      <c r="AK665" s="313"/>
      <c r="AL665" s="313"/>
      <c r="AM665" s="314"/>
      <c r="AN665" s="315"/>
      <c r="AO665" s="316"/>
      <c r="AP665" s="317"/>
      <c r="AQ665" s="318"/>
      <c r="AR665" s="319"/>
      <c r="AS665" s="319"/>
      <c r="AT665" s="319"/>
      <c r="AU665" s="320"/>
      <c r="AV665" s="270"/>
    </row>
    <row r="666" spans="1:48" ht="13.5" customHeight="1" thickTop="1" thickBot="1" x14ac:dyDescent="0.25">
      <c r="A666" s="147">
        <v>661</v>
      </c>
      <c r="B666" s="292" t="s">
        <v>2160</v>
      </c>
      <c r="C666" s="293">
        <v>43357</v>
      </c>
      <c r="D666" s="293" t="s">
        <v>5896</v>
      </c>
      <c r="E666" s="294" t="s">
        <v>5897</v>
      </c>
      <c r="F666" s="295" t="s">
        <v>66</v>
      </c>
      <c r="G666" s="296" t="s">
        <v>75</v>
      </c>
      <c r="H666" s="297" t="s">
        <v>1989</v>
      </c>
      <c r="I666" s="299">
        <v>19950000</v>
      </c>
      <c r="J666" s="299">
        <v>19950000</v>
      </c>
      <c r="K666" s="300" t="s">
        <v>1990</v>
      </c>
      <c r="L666" s="292" t="s">
        <v>1839</v>
      </c>
      <c r="M666" s="302">
        <v>43357</v>
      </c>
      <c r="N666" s="302">
        <v>43462</v>
      </c>
      <c r="O666" s="302">
        <v>43462</v>
      </c>
      <c r="P666" s="301">
        <v>105</v>
      </c>
      <c r="Q666" s="303">
        <v>4</v>
      </c>
      <c r="R666" s="305" t="s">
        <v>5898</v>
      </c>
      <c r="S666" s="306"/>
      <c r="T666" s="307"/>
      <c r="U666" s="308"/>
      <c r="V666" s="309"/>
      <c r="W666" s="307"/>
      <c r="X666" s="308"/>
      <c r="Y666" s="309"/>
      <c r="Z666" s="307"/>
      <c r="AA666" s="308"/>
      <c r="AB666" s="309"/>
      <c r="AC666" s="307"/>
      <c r="AD666" s="308"/>
      <c r="AE666" s="307"/>
      <c r="AF666" s="310"/>
      <c r="AG666" s="311"/>
      <c r="AH666" s="312"/>
      <c r="AI666" s="311"/>
      <c r="AJ666" s="313"/>
      <c r="AK666" s="313"/>
      <c r="AL666" s="313"/>
      <c r="AM666" s="314"/>
      <c r="AN666" s="315"/>
      <c r="AO666" s="316"/>
      <c r="AP666" s="317"/>
      <c r="AQ666" s="318"/>
      <c r="AR666" s="319"/>
      <c r="AS666" s="319"/>
      <c r="AT666" s="319"/>
      <c r="AU666" s="320"/>
      <c r="AV666" s="270"/>
    </row>
    <row r="667" spans="1:48" ht="13.5" customHeight="1" thickTop="1" thickBot="1" x14ac:dyDescent="0.25">
      <c r="A667" s="147">
        <v>662</v>
      </c>
      <c r="B667" s="292" t="s">
        <v>3888</v>
      </c>
      <c r="C667" s="293">
        <v>43357</v>
      </c>
      <c r="D667" s="293" t="s">
        <v>5899</v>
      </c>
      <c r="E667" s="294" t="s">
        <v>5900</v>
      </c>
      <c r="F667" s="295" t="s">
        <v>66</v>
      </c>
      <c r="G667" s="296" t="s">
        <v>75</v>
      </c>
      <c r="H667" s="297" t="s">
        <v>1989</v>
      </c>
      <c r="I667" s="299">
        <v>10500000</v>
      </c>
      <c r="J667" s="299">
        <v>10500000</v>
      </c>
      <c r="K667" s="300" t="s">
        <v>1990</v>
      </c>
      <c r="L667" s="292" t="s">
        <v>5901</v>
      </c>
      <c r="M667" s="302">
        <f t="shared" ref="M667:M730" si="25">C667</f>
        <v>43357</v>
      </c>
      <c r="N667" s="302">
        <v>43447</v>
      </c>
      <c r="O667" s="302">
        <v>43447</v>
      </c>
      <c r="P667" s="301">
        <f t="shared" si="22"/>
        <v>90</v>
      </c>
      <c r="Q667" s="303">
        <f t="shared" si="24"/>
        <v>3</v>
      </c>
      <c r="R667" s="305" t="s">
        <v>5902</v>
      </c>
      <c r="S667" s="306"/>
      <c r="T667" s="307"/>
      <c r="U667" s="308"/>
      <c r="V667" s="309"/>
      <c r="W667" s="307"/>
      <c r="X667" s="308"/>
      <c r="Y667" s="309"/>
      <c r="Z667" s="307"/>
      <c r="AA667" s="308"/>
      <c r="AB667" s="309"/>
      <c r="AC667" s="307"/>
      <c r="AD667" s="308"/>
      <c r="AE667" s="307"/>
      <c r="AF667" s="310"/>
      <c r="AG667" s="311"/>
      <c r="AH667" s="312"/>
      <c r="AI667" s="311"/>
      <c r="AJ667" s="313"/>
      <c r="AK667" s="313"/>
      <c r="AL667" s="313"/>
      <c r="AM667" s="314"/>
      <c r="AN667" s="315"/>
      <c r="AO667" s="316"/>
      <c r="AP667" s="317"/>
      <c r="AQ667" s="318"/>
      <c r="AR667" s="319"/>
      <c r="AS667" s="319"/>
      <c r="AT667" s="319"/>
      <c r="AU667" s="320"/>
      <c r="AV667" s="270"/>
    </row>
    <row r="668" spans="1:48" ht="13.5" customHeight="1" thickTop="1" thickBot="1" x14ac:dyDescent="0.25">
      <c r="A668" s="147">
        <v>663</v>
      </c>
      <c r="B668" s="292" t="s">
        <v>597</v>
      </c>
      <c r="C668" s="304">
        <v>43357</v>
      </c>
      <c r="D668" s="304" t="s">
        <v>5903</v>
      </c>
      <c r="E668" s="359" t="s">
        <v>5904</v>
      </c>
      <c r="F668" s="295" t="s">
        <v>66</v>
      </c>
      <c r="G668" s="296" t="s">
        <v>75</v>
      </c>
      <c r="H668" s="297" t="s">
        <v>1989</v>
      </c>
      <c r="I668" s="298">
        <v>15200000</v>
      </c>
      <c r="J668" s="299">
        <v>15200000</v>
      </c>
      <c r="K668" s="300" t="s">
        <v>1990</v>
      </c>
      <c r="L668" s="292" t="s">
        <v>123</v>
      </c>
      <c r="M668" s="293">
        <f t="shared" si="25"/>
        <v>43357</v>
      </c>
      <c r="N668" s="293">
        <v>43465</v>
      </c>
      <c r="O668" s="293">
        <v>43465</v>
      </c>
      <c r="P668" s="301">
        <f t="shared" si="22"/>
        <v>108</v>
      </c>
      <c r="Q668" s="303">
        <f t="shared" si="24"/>
        <v>3.6</v>
      </c>
      <c r="R668" s="305" t="s">
        <v>5905</v>
      </c>
      <c r="S668" s="340"/>
      <c r="T668" s="311"/>
      <c r="U668" s="311"/>
      <c r="V668" s="341"/>
      <c r="W668" s="311"/>
      <c r="X668" s="311"/>
      <c r="Y668" s="341"/>
      <c r="Z668" s="311"/>
      <c r="AA668" s="311"/>
      <c r="AB668" s="341"/>
      <c r="AC668" s="311"/>
      <c r="AD668" s="311"/>
      <c r="AE668" s="311"/>
      <c r="AF668" s="312"/>
      <c r="AG668" s="311"/>
      <c r="AH668" s="312"/>
      <c r="AI668" s="311"/>
      <c r="AJ668" s="313"/>
      <c r="AK668" s="292"/>
      <c r="AL668" s="292"/>
      <c r="AM668" s="292"/>
      <c r="AN668" s="292"/>
      <c r="AO668" s="316"/>
      <c r="AP668" s="336"/>
      <c r="AQ668" s="360"/>
      <c r="AR668" s="343"/>
      <c r="AS668" s="343"/>
      <c r="AT668" s="343"/>
      <c r="AU668" s="292"/>
      <c r="AV668" s="270"/>
    </row>
    <row r="669" spans="1:48" ht="13.5" customHeight="1" thickTop="1" thickBot="1" x14ac:dyDescent="0.25">
      <c r="A669" s="147">
        <v>664</v>
      </c>
      <c r="B669" s="292" t="s">
        <v>597</v>
      </c>
      <c r="C669" s="304">
        <v>43357</v>
      </c>
      <c r="D669" s="304" t="s">
        <v>5906</v>
      </c>
      <c r="E669" s="359" t="s">
        <v>3631</v>
      </c>
      <c r="F669" s="295" t="s">
        <v>66</v>
      </c>
      <c r="G669" s="296" t="s">
        <v>3486</v>
      </c>
      <c r="H669" s="297" t="s">
        <v>1989</v>
      </c>
      <c r="I669" s="298">
        <v>13228972</v>
      </c>
      <c r="J669" s="299">
        <v>13228972</v>
      </c>
      <c r="K669" s="300" t="s">
        <v>1990</v>
      </c>
      <c r="L669" s="292" t="s">
        <v>2084</v>
      </c>
      <c r="M669" s="293">
        <f t="shared" si="25"/>
        <v>43357</v>
      </c>
      <c r="N669" s="293">
        <v>43465</v>
      </c>
      <c r="O669" s="293">
        <v>43465</v>
      </c>
      <c r="P669" s="301">
        <f t="shared" si="22"/>
        <v>108</v>
      </c>
      <c r="Q669" s="303">
        <f t="shared" si="24"/>
        <v>3.6</v>
      </c>
      <c r="R669" s="305" t="s">
        <v>5907</v>
      </c>
      <c r="S669" s="340"/>
      <c r="T669" s="311"/>
      <c r="U669" s="311"/>
      <c r="V669" s="341"/>
      <c r="W669" s="311"/>
      <c r="X669" s="311"/>
      <c r="Y669" s="341"/>
      <c r="Z669" s="311"/>
      <c r="AA669" s="311"/>
      <c r="AB669" s="341"/>
      <c r="AC669" s="311"/>
      <c r="AD669" s="311"/>
      <c r="AE669" s="311"/>
      <c r="AF669" s="312"/>
      <c r="AG669" s="311"/>
      <c r="AH669" s="312"/>
      <c r="AI669" s="311"/>
      <c r="AJ669" s="313"/>
      <c r="AK669" s="292"/>
      <c r="AL669" s="292"/>
      <c r="AM669" s="292"/>
      <c r="AN669" s="292"/>
      <c r="AO669" s="316"/>
      <c r="AP669" s="336"/>
      <c r="AQ669" s="360"/>
      <c r="AR669" s="343"/>
      <c r="AS669" s="343"/>
      <c r="AT669" s="343"/>
      <c r="AU669" s="292"/>
      <c r="AV669" s="270"/>
    </row>
    <row r="670" spans="1:48" ht="13.5" customHeight="1" thickTop="1" thickBot="1" x14ac:dyDescent="0.25">
      <c r="A670" s="147">
        <v>665</v>
      </c>
      <c r="B670" s="292" t="s">
        <v>597</v>
      </c>
      <c r="C670" s="304">
        <v>43357</v>
      </c>
      <c r="D670" s="304" t="s">
        <v>5908</v>
      </c>
      <c r="E670" s="359" t="s">
        <v>5909</v>
      </c>
      <c r="F670" s="295" t="s">
        <v>66</v>
      </c>
      <c r="G670" s="296" t="s">
        <v>75</v>
      </c>
      <c r="H670" s="297" t="s">
        <v>1989</v>
      </c>
      <c r="I670" s="298">
        <v>16000000</v>
      </c>
      <c r="J670" s="299">
        <v>16000000</v>
      </c>
      <c r="K670" s="300" t="s">
        <v>1990</v>
      </c>
      <c r="L670" s="292" t="s">
        <v>2082</v>
      </c>
      <c r="M670" s="293">
        <f t="shared" si="25"/>
        <v>43357</v>
      </c>
      <c r="N670" s="293">
        <v>43465</v>
      </c>
      <c r="O670" s="293">
        <v>43465</v>
      </c>
      <c r="P670" s="301">
        <f t="shared" si="22"/>
        <v>108</v>
      </c>
      <c r="Q670" s="303">
        <f t="shared" si="24"/>
        <v>3.6</v>
      </c>
      <c r="R670" s="305" t="s">
        <v>5910</v>
      </c>
      <c r="S670" s="340"/>
      <c r="T670" s="311"/>
      <c r="U670" s="311"/>
      <c r="V670" s="341"/>
      <c r="W670" s="311"/>
      <c r="X670" s="311"/>
      <c r="Y670" s="341"/>
      <c r="Z670" s="311"/>
      <c r="AA670" s="311"/>
      <c r="AB670" s="341"/>
      <c r="AC670" s="311"/>
      <c r="AD670" s="311"/>
      <c r="AE670" s="311"/>
      <c r="AF670" s="312"/>
      <c r="AG670" s="311"/>
      <c r="AH670" s="312"/>
      <c r="AI670" s="311"/>
      <c r="AJ670" s="313"/>
      <c r="AK670" s="292"/>
      <c r="AL670" s="292"/>
      <c r="AM670" s="292"/>
      <c r="AN670" s="292"/>
      <c r="AO670" s="316"/>
      <c r="AP670" s="336"/>
      <c r="AQ670" s="360"/>
      <c r="AR670" s="343"/>
      <c r="AS670" s="343"/>
      <c r="AT670" s="343"/>
      <c r="AU670" s="292"/>
      <c r="AV670" s="270"/>
    </row>
    <row r="671" spans="1:48" ht="13.5" customHeight="1" thickTop="1" thickBot="1" x14ac:dyDescent="0.25">
      <c r="A671" s="147">
        <v>666</v>
      </c>
      <c r="B671" s="292" t="s">
        <v>2160</v>
      </c>
      <c r="C671" s="304">
        <v>43357</v>
      </c>
      <c r="D671" s="304" t="s">
        <v>5911</v>
      </c>
      <c r="E671" s="294" t="s">
        <v>5912</v>
      </c>
      <c r="F671" s="295" t="s">
        <v>66</v>
      </c>
      <c r="G671" s="296" t="s">
        <v>75</v>
      </c>
      <c r="H671" s="297" t="s">
        <v>1989</v>
      </c>
      <c r="I671" s="298">
        <v>29075351</v>
      </c>
      <c r="J671" s="299">
        <v>29075351</v>
      </c>
      <c r="K671" s="300" t="s">
        <v>1990</v>
      </c>
      <c r="L671" s="292" t="s">
        <v>5913</v>
      </c>
      <c r="M671" s="293">
        <f t="shared" si="25"/>
        <v>43357</v>
      </c>
      <c r="N671" s="293">
        <v>43465</v>
      </c>
      <c r="O671" s="293">
        <v>43465</v>
      </c>
      <c r="P671" s="301">
        <f t="shared" si="22"/>
        <v>108</v>
      </c>
      <c r="Q671" s="303">
        <f t="shared" si="24"/>
        <v>3.6</v>
      </c>
      <c r="R671" s="305" t="s">
        <v>5914</v>
      </c>
      <c r="S671" s="340"/>
      <c r="T671" s="311"/>
      <c r="U671" s="311"/>
      <c r="V671" s="341"/>
      <c r="W671" s="311"/>
      <c r="X671" s="311"/>
      <c r="Y671" s="341"/>
      <c r="Z671" s="311"/>
      <c r="AA671" s="311"/>
      <c r="AB671" s="341"/>
      <c r="AC671" s="311"/>
      <c r="AD671" s="311"/>
      <c r="AE671" s="311"/>
      <c r="AF671" s="312"/>
      <c r="AG671" s="311"/>
      <c r="AH671" s="312"/>
      <c r="AI671" s="311"/>
      <c r="AJ671" s="313"/>
      <c r="AK671" s="292"/>
      <c r="AL671" s="292"/>
      <c r="AM671" s="292"/>
      <c r="AN671" s="292"/>
      <c r="AO671" s="316"/>
      <c r="AP671" s="336"/>
      <c r="AQ671" s="318" t="s">
        <v>5723</v>
      </c>
      <c r="AR671" s="343"/>
      <c r="AS671" s="343"/>
      <c r="AT671" s="343"/>
      <c r="AU671" s="292"/>
      <c r="AV671" s="270"/>
    </row>
    <row r="672" spans="1:48" ht="13.5" customHeight="1" thickTop="1" thickBot="1" x14ac:dyDescent="0.25">
      <c r="A672" s="147">
        <v>667</v>
      </c>
      <c r="B672" s="292" t="s">
        <v>53</v>
      </c>
      <c r="C672" s="304">
        <v>43357</v>
      </c>
      <c r="D672" s="304" t="s">
        <v>5915</v>
      </c>
      <c r="E672" s="294" t="s">
        <v>5916</v>
      </c>
      <c r="F672" s="295" t="s">
        <v>66</v>
      </c>
      <c r="G672" s="296" t="s">
        <v>3486</v>
      </c>
      <c r="H672" s="297" t="s">
        <v>1989</v>
      </c>
      <c r="I672" s="298">
        <v>4500000</v>
      </c>
      <c r="J672" s="299">
        <v>4500000</v>
      </c>
      <c r="K672" s="300" t="s">
        <v>1990</v>
      </c>
      <c r="L672" s="292" t="s">
        <v>5917</v>
      </c>
      <c r="M672" s="293">
        <f t="shared" si="25"/>
        <v>43357</v>
      </c>
      <c r="N672" s="293">
        <v>43447</v>
      </c>
      <c r="O672" s="293">
        <v>43447</v>
      </c>
      <c r="P672" s="301">
        <f t="shared" si="22"/>
        <v>90</v>
      </c>
      <c r="Q672" s="303">
        <f t="shared" si="24"/>
        <v>3</v>
      </c>
      <c r="R672" s="305" t="s">
        <v>5918</v>
      </c>
      <c r="S672" s="340"/>
      <c r="T672" s="311"/>
      <c r="U672" s="311"/>
      <c r="V672" s="341"/>
      <c r="W672" s="311"/>
      <c r="X672" s="311"/>
      <c r="Y672" s="341"/>
      <c r="Z672" s="311"/>
      <c r="AA672" s="311"/>
      <c r="AB672" s="341"/>
      <c r="AC672" s="311"/>
      <c r="AD672" s="311"/>
      <c r="AE672" s="311"/>
      <c r="AF672" s="312"/>
      <c r="AG672" s="311"/>
      <c r="AH672" s="312"/>
      <c r="AI672" s="311"/>
      <c r="AJ672" s="313"/>
      <c r="AK672" s="292"/>
      <c r="AL672" s="292"/>
      <c r="AM672" s="292"/>
      <c r="AN672" s="292"/>
      <c r="AO672" s="316"/>
      <c r="AP672" s="336"/>
      <c r="AQ672" s="360"/>
      <c r="AR672" s="343"/>
      <c r="AS672" s="343"/>
      <c r="AT672" s="343"/>
      <c r="AU672" s="292"/>
      <c r="AV672" s="270"/>
    </row>
    <row r="673" spans="1:48" ht="13.5" customHeight="1" thickTop="1" thickBot="1" x14ac:dyDescent="0.25">
      <c r="A673" s="147">
        <v>668</v>
      </c>
      <c r="B673" s="292" t="s">
        <v>444</v>
      </c>
      <c r="C673" s="304">
        <v>43357</v>
      </c>
      <c r="D673" s="304" t="s">
        <v>5919</v>
      </c>
      <c r="E673" s="294" t="s">
        <v>5920</v>
      </c>
      <c r="F673" s="295" t="s">
        <v>66</v>
      </c>
      <c r="G673" s="296" t="s">
        <v>75</v>
      </c>
      <c r="H673" s="297" t="s">
        <v>1989</v>
      </c>
      <c r="I673" s="298">
        <v>12250000</v>
      </c>
      <c r="J673" s="299">
        <v>12250000</v>
      </c>
      <c r="K673" s="300" t="s">
        <v>1990</v>
      </c>
      <c r="L673" s="292" t="s">
        <v>5921</v>
      </c>
      <c r="M673" s="293">
        <f t="shared" si="25"/>
        <v>43357</v>
      </c>
      <c r="N673" s="293">
        <v>43462</v>
      </c>
      <c r="O673" s="293">
        <v>43462</v>
      </c>
      <c r="P673" s="301">
        <f t="shared" si="22"/>
        <v>105</v>
      </c>
      <c r="Q673" s="303">
        <f t="shared" si="24"/>
        <v>3.5</v>
      </c>
      <c r="R673" s="305" t="s">
        <v>5922</v>
      </c>
      <c r="S673" s="340"/>
      <c r="T673" s="311"/>
      <c r="U673" s="311"/>
      <c r="V673" s="341"/>
      <c r="W673" s="311"/>
      <c r="X673" s="311"/>
      <c r="Y673" s="341"/>
      <c r="Z673" s="311"/>
      <c r="AA673" s="311"/>
      <c r="AB673" s="341"/>
      <c r="AC673" s="311"/>
      <c r="AD673" s="311"/>
      <c r="AE673" s="311"/>
      <c r="AF673" s="312"/>
      <c r="AG673" s="311"/>
      <c r="AH673" s="312"/>
      <c r="AI673" s="311"/>
      <c r="AJ673" s="313"/>
      <c r="AK673" s="292"/>
      <c r="AL673" s="292"/>
      <c r="AM673" s="292"/>
      <c r="AN673" s="292"/>
      <c r="AO673" s="316"/>
      <c r="AP673" s="336"/>
      <c r="AQ673" s="360"/>
      <c r="AR673" s="343"/>
      <c r="AS673" s="343"/>
      <c r="AT673" s="343"/>
      <c r="AU673" s="292"/>
      <c r="AV673" s="270"/>
    </row>
    <row r="674" spans="1:48" ht="13.5" customHeight="1" thickTop="1" thickBot="1" x14ac:dyDescent="0.25">
      <c r="A674" s="147">
        <v>669</v>
      </c>
      <c r="B674" s="292" t="s">
        <v>146</v>
      </c>
      <c r="C674" s="304">
        <v>43357</v>
      </c>
      <c r="D674" s="304" t="s">
        <v>5923</v>
      </c>
      <c r="E674" s="294" t="s">
        <v>5924</v>
      </c>
      <c r="F674" s="295" t="s">
        <v>66</v>
      </c>
      <c r="G674" s="296" t="s">
        <v>75</v>
      </c>
      <c r="H674" s="297" t="s">
        <v>1989</v>
      </c>
      <c r="I674" s="298">
        <v>21000000</v>
      </c>
      <c r="J674" s="298">
        <v>21000000</v>
      </c>
      <c r="K674" s="300" t="s">
        <v>1990</v>
      </c>
      <c r="L674" s="292" t="s">
        <v>5925</v>
      </c>
      <c r="M674" s="293">
        <f t="shared" si="25"/>
        <v>43357</v>
      </c>
      <c r="N674" s="293">
        <v>43465</v>
      </c>
      <c r="O674" s="293">
        <v>43465</v>
      </c>
      <c r="P674" s="301">
        <f t="shared" si="22"/>
        <v>108</v>
      </c>
      <c r="Q674" s="303">
        <f t="shared" si="24"/>
        <v>3.6</v>
      </c>
      <c r="R674" s="305" t="s">
        <v>5926</v>
      </c>
      <c r="S674" s="340"/>
      <c r="T674" s="311"/>
      <c r="U674" s="311"/>
      <c r="V674" s="341"/>
      <c r="W674" s="311"/>
      <c r="X674" s="311"/>
      <c r="Y674" s="341"/>
      <c r="Z674" s="311"/>
      <c r="AA674" s="311"/>
      <c r="AB674" s="341"/>
      <c r="AC674" s="311"/>
      <c r="AD674" s="311"/>
      <c r="AE674" s="311"/>
      <c r="AF674" s="312"/>
      <c r="AG674" s="311"/>
      <c r="AH674" s="312"/>
      <c r="AI674" s="311"/>
      <c r="AJ674" s="313"/>
      <c r="AK674" s="292"/>
      <c r="AL674" s="292"/>
      <c r="AM674" s="292"/>
      <c r="AN674" s="292"/>
      <c r="AO674" s="316"/>
      <c r="AP674" s="336"/>
      <c r="AQ674" s="360"/>
      <c r="AR674" s="343"/>
      <c r="AS674" s="343"/>
      <c r="AT674" s="343"/>
      <c r="AU674" s="292"/>
      <c r="AV674" s="270"/>
    </row>
    <row r="675" spans="1:48" ht="13.5" customHeight="1" thickTop="1" thickBot="1" x14ac:dyDescent="0.25">
      <c r="A675" s="147">
        <v>670</v>
      </c>
      <c r="B675" s="292" t="s">
        <v>53</v>
      </c>
      <c r="C675" s="304">
        <v>43357</v>
      </c>
      <c r="D675" s="304" t="s">
        <v>5927</v>
      </c>
      <c r="E675" s="294" t="s">
        <v>5928</v>
      </c>
      <c r="F675" s="295" t="s">
        <v>66</v>
      </c>
      <c r="G675" s="296" t="s">
        <v>3486</v>
      </c>
      <c r="H675" s="297" t="s">
        <v>1989</v>
      </c>
      <c r="I675" s="298">
        <v>8750000</v>
      </c>
      <c r="J675" s="299">
        <v>8750000</v>
      </c>
      <c r="K675" s="300" t="s">
        <v>1990</v>
      </c>
      <c r="L675" s="292" t="s">
        <v>2480</v>
      </c>
      <c r="M675" s="293">
        <f t="shared" si="25"/>
        <v>43357</v>
      </c>
      <c r="N675" s="293">
        <v>43462</v>
      </c>
      <c r="O675" s="293">
        <v>43462</v>
      </c>
      <c r="P675" s="301">
        <f t="shared" ref="P675:P738" si="26">O675-M675</f>
        <v>105</v>
      </c>
      <c r="Q675" s="303">
        <f t="shared" si="24"/>
        <v>3.5</v>
      </c>
      <c r="R675" s="305" t="s">
        <v>5929</v>
      </c>
      <c r="S675" s="340"/>
      <c r="T675" s="311"/>
      <c r="U675" s="311"/>
      <c r="V675" s="341"/>
      <c r="W675" s="311"/>
      <c r="X675" s="311"/>
      <c r="Y675" s="341"/>
      <c r="Z675" s="311"/>
      <c r="AA675" s="311"/>
      <c r="AB675" s="341"/>
      <c r="AC675" s="311"/>
      <c r="AD675" s="311"/>
      <c r="AE675" s="311"/>
      <c r="AF675" s="312"/>
      <c r="AG675" s="311"/>
      <c r="AH675" s="312"/>
      <c r="AI675" s="311"/>
      <c r="AJ675" s="313"/>
      <c r="AK675" s="292"/>
      <c r="AL675" s="292"/>
      <c r="AM675" s="292"/>
      <c r="AN675" s="292"/>
      <c r="AO675" s="316"/>
      <c r="AP675" s="336"/>
      <c r="AQ675" s="360"/>
      <c r="AR675" s="343"/>
      <c r="AS675" s="343"/>
      <c r="AT675" s="343"/>
      <c r="AU675" s="292"/>
      <c r="AV675" s="270"/>
    </row>
    <row r="676" spans="1:48" ht="13.5" customHeight="1" thickTop="1" thickBot="1" x14ac:dyDescent="0.25">
      <c r="A676" s="147">
        <v>671</v>
      </c>
      <c r="B676" s="292" t="s">
        <v>2160</v>
      </c>
      <c r="C676" s="304">
        <v>43357</v>
      </c>
      <c r="D676" s="304" t="s">
        <v>5930</v>
      </c>
      <c r="E676" s="294" t="s">
        <v>5931</v>
      </c>
      <c r="F676" s="295" t="s">
        <v>66</v>
      </c>
      <c r="G676" s="296" t="s">
        <v>3486</v>
      </c>
      <c r="H676" s="297" t="s">
        <v>1989</v>
      </c>
      <c r="I676" s="298">
        <v>9000000</v>
      </c>
      <c r="J676" s="299">
        <v>9000000</v>
      </c>
      <c r="K676" s="300" t="s">
        <v>1990</v>
      </c>
      <c r="L676" s="292" t="s">
        <v>5932</v>
      </c>
      <c r="M676" s="293">
        <f t="shared" si="25"/>
        <v>43357</v>
      </c>
      <c r="N676" s="293">
        <v>43447</v>
      </c>
      <c r="O676" s="293">
        <v>43447</v>
      </c>
      <c r="P676" s="301">
        <f t="shared" si="26"/>
        <v>90</v>
      </c>
      <c r="Q676" s="303">
        <f t="shared" si="24"/>
        <v>3</v>
      </c>
      <c r="R676" s="305" t="s">
        <v>5933</v>
      </c>
      <c r="S676" s="340"/>
      <c r="T676" s="311"/>
      <c r="U676" s="311"/>
      <c r="V676" s="341"/>
      <c r="W676" s="311"/>
      <c r="X676" s="311"/>
      <c r="Y676" s="341"/>
      <c r="Z676" s="311"/>
      <c r="AA676" s="311"/>
      <c r="AB676" s="341"/>
      <c r="AC676" s="311"/>
      <c r="AD676" s="311"/>
      <c r="AE676" s="311"/>
      <c r="AF676" s="312"/>
      <c r="AG676" s="311"/>
      <c r="AH676" s="312"/>
      <c r="AI676" s="311"/>
      <c r="AJ676" s="313"/>
      <c r="AK676" s="292"/>
      <c r="AL676" s="292"/>
      <c r="AM676" s="292"/>
      <c r="AN676" s="292"/>
      <c r="AO676" s="316"/>
      <c r="AP676" s="336"/>
      <c r="AQ676" s="360"/>
      <c r="AR676" s="343"/>
      <c r="AS676" s="343"/>
      <c r="AT676" s="343"/>
      <c r="AU676" s="292"/>
      <c r="AV676" s="270"/>
    </row>
    <row r="677" spans="1:48" ht="13.5" customHeight="1" thickTop="1" thickBot="1" x14ac:dyDescent="0.25">
      <c r="A677" s="147">
        <v>672</v>
      </c>
      <c r="B677" s="292" t="s">
        <v>53</v>
      </c>
      <c r="C677" s="304">
        <v>43357</v>
      </c>
      <c r="D677" s="304" t="s">
        <v>5934</v>
      </c>
      <c r="E677" s="294" t="s">
        <v>5935</v>
      </c>
      <c r="F677" s="295" t="s">
        <v>66</v>
      </c>
      <c r="G677" s="296" t="s">
        <v>3486</v>
      </c>
      <c r="H677" s="297" t="s">
        <v>1989</v>
      </c>
      <c r="I677" s="298">
        <v>10500000</v>
      </c>
      <c r="J677" s="299">
        <v>10500000</v>
      </c>
      <c r="K677" s="300" t="s">
        <v>1990</v>
      </c>
      <c r="L677" s="292" t="s">
        <v>62</v>
      </c>
      <c r="M677" s="293">
        <f t="shared" si="25"/>
        <v>43357</v>
      </c>
      <c r="N677" s="293">
        <v>43462</v>
      </c>
      <c r="O677" s="293">
        <v>43462</v>
      </c>
      <c r="P677" s="301">
        <f t="shared" si="26"/>
        <v>105</v>
      </c>
      <c r="Q677" s="303">
        <f t="shared" si="24"/>
        <v>3.5</v>
      </c>
      <c r="R677" s="305" t="s">
        <v>5936</v>
      </c>
      <c r="S677" s="340"/>
      <c r="T677" s="311"/>
      <c r="U677" s="311"/>
      <c r="V677" s="341"/>
      <c r="W677" s="311"/>
      <c r="X677" s="311"/>
      <c r="Y677" s="341"/>
      <c r="Z677" s="311"/>
      <c r="AA677" s="311"/>
      <c r="AB677" s="341"/>
      <c r="AC677" s="311"/>
      <c r="AD677" s="311"/>
      <c r="AE677" s="311"/>
      <c r="AF677" s="312"/>
      <c r="AG677" s="311"/>
      <c r="AH677" s="312"/>
      <c r="AI677" s="311"/>
      <c r="AJ677" s="313"/>
      <c r="AK677" s="292"/>
      <c r="AL677" s="292"/>
      <c r="AM677" s="292"/>
      <c r="AN677" s="292"/>
      <c r="AO677" s="316"/>
      <c r="AP677" s="336"/>
      <c r="AQ677" s="360"/>
      <c r="AR677" s="343"/>
      <c r="AS677" s="343"/>
      <c r="AT677" s="343"/>
      <c r="AU677" s="292"/>
      <c r="AV677" s="270"/>
    </row>
    <row r="678" spans="1:48" ht="13.5" customHeight="1" thickTop="1" thickBot="1" x14ac:dyDescent="0.25">
      <c r="A678" s="147">
        <v>673</v>
      </c>
      <c r="B678" s="292" t="s">
        <v>146</v>
      </c>
      <c r="C678" s="304">
        <v>43357</v>
      </c>
      <c r="D678" s="304" t="s">
        <v>5937</v>
      </c>
      <c r="E678" s="294" t="s">
        <v>5938</v>
      </c>
      <c r="F678" s="295" t="s">
        <v>66</v>
      </c>
      <c r="G678" s="296" t="s">
        <v>75</v>
      </c>
      <c r="H678" s="297" t="s">
        <v>1989</v>
      </c>
      <c r="I678" s="298">
        <v>14000000</v>
      </c>
      <c r="J678" s="299">
        <v>14000000</v>
      </c>
      <c r="K678" s="300" t="s">
        <v>1990</v>
      </c>
      <c r="L678" s="292" t="s">
        <v>463</v>
      </c>
      <c r="M678" s="293">
        <f t="shared" si="25"/>
        <v>43357</v>
      </c>
      <c r="N678" s="293">
        <v>43465</v>
      </c>
      <c r="O678" s="293">
        <v>43465</v>
      </c>
      <c r="P678" s="301">
        <f t="shared" si="26"/>
        <v>108</v>
      </c>
      <c r="Q678" s="303">
        <f t="shared" si="24"/>
        <v>3.6</v>
      </c>
      <c r="R678" s="305" t="s">
        <v>5939</v>
      </c>
      <c r="S678" s="340"/>
      <c r="T678" s="311"/>
      <c r="U678" s="311"/>
      <c r="V678" s="341"/>
      <c r="W678" s="311"/>
      <c r="X678" s="311"/>
      <c r="Y678" s="341"/>
      <c r="Z678" s="311"/>
      <c r="AA678" s="311"/>
      <c r="AB678" s="341"/>
      <c r="AC678" s="311"/>
      <c r="AD678" s="311"/>
      <c r="AE678" s="311"/>
      <c r="AF678" s="312"/>
      <c r="AG678" s="311"/>
      <c r="AH678" s="312"/>
      <c r="AI678" s="311"/>
      <c r="AJ678" s="313"/>
      <c r="AK678" s="292"/>
      <c r="AL678" s="292"/>
      <c r="AM678" s="292"/>
      <c r="AN678" s="292"/>
      <c r="AO678" s="316"/>
      <c r="AP678" s="336"/>
      <c r="AQ678" s="360"/>
      <c r="AR678" s="343"/>
      <c r="AS678" s="343"/>
      <c r="AT678" s="343"/>
      <c r="AU678" s="292"/>
      <c r="AV678" s="270"/>
    </row>
    <row r="679" spans="1:48" ht="13.5" customHeight="1" thickTop="1" thickBot="1" x14ac:dyDescent="0.25">
      <c r="A679" s="147">
        <v>674</v>
      </c>
      <c r="B679" s="292" t="s">
        <v>2160</v>
      </c>
      <c r="C679" s="304">
        <v>43357</v>
      </c>
      <c r="D679" s="304" t="s">
        <v>5940</v>
      </c>
      <c r="E679" s="294" t="s">
        <v>5941</v>
      </c>
      <c r="F679" s="295" t="s">
        <v>66</v>
      </c>
      <c r="G679" s="296" t="s">
        <v>3486</v>
      </c>
      <c r="H679" s="297" t="s">
        <v>1989</v>
      </c>
      <c r="I679" s="298">
        <v>11550000</v>
      </c>
      <c r="J679" s="299">
        <v>11550000</v>
      </c>
      <c r="K679" s="300" t="s">
        <v>1990</v>
      </c>
      <c r="L679" s="292" t="s">
        <v>197</v>
      </c>
      <c r="M679" s="293">
        <f t="shared" si="25"/>
        <v>43357</v>
      </c>
      <c r="N679" s="293">
        <v>43462</v>
      </c>
      <c r="O679" s="293">
        <v>43462</v>
      </c>
      <c r="P679" s="301">
        <f t="shared" si="26"/>
        <v>105</v>
      </c>
      <c r="Q679" s="303">
        <f t="shared" si="24"/>
        <v>3.5</v>
      </c>
      <c r="R679" s="305" t="s">
        <v>5942</v>
      </c>
      <c r="S679" s="340"/>
      <c r="T679" s="311"/>
      <c r="U679" s="311"/>
      <c r="V679" s="341"/>
      <c r="W679" s="311"/>
      <c r="X679" s="311"/>
      <c r="Y679" s="341"/>
      <c r="Z679" s="311"/>
      <c r="AA679" s="311"/>
      <c r="AB679" s="341"/>
      <c r="AC679" s="311"/>
      <c r="AD679" s="311"/>
      <c r="AE679" s="311"/>
      <c r="AF679" s="312"/>
      <c r="AG679" s="311"/>
      <c r="AH679" s="312"/>
      <c r="AI679" s="311"/>
      <c r="AJ679" s="313"/>
      <c r="AK679" s="292"/>
      <c r="AL679" s="292"/>
      <c r="AM679" s="292"/>
      <c r="AN679" s="292"/>
      <c r="AO679" s="316"/>
      <c r="AP679" s="336"/>
      <c r="AQ679" s="360"/>
      <c r="AR679" s="343"/>
      <c r="AS679" s="343"/>
      <c r="AT679" s="343"/>
      <c r="AU679" s="292"/>
      <c r="AV679" s="270"/>
    </row>
    <row r="680" spans="1:48" ht="13.5" customHeight="1" thickTop="1" thickBot="1" x14ac:dyDescent="0.25">
      <c r="A680" s="147">
        <v>675</v>
      </c>
      <c r="B680" s="292" t="s">
        <v>53</v>
      </c>
      <c r="C680" s="304">
        <v>43357</v>
      </c>
      <c r="D680" s="304" t="s">
        <v>5943</v>
      </c>
      <c r="E680" s="294" t="s">
        <v>5944</v>
      </c>
      <c r="F680" s="295" t="s">
        <v>66</v>
      </c>
      <c r="G680" s="296" t="s">
        <v>3486</v>
      </c>
      <c r="H680" s="297" t="s">
        <v>1989</v>
      </c>
      <c r="I680" s="298">
        <v>7000000</v>
      </c>
      <c r="J680" s="299">
        <v>7000000</v>
      </c>
      <c r="K680" s="300" t="s">
        <v>1990</v>
      </c>
      <c r="L680" s="292" t="s">
        <v>5945</v>
      </c>
      <c r="M680" s="293">
        <f t="shared" si="25"/>
        <v>43357</v>
      </c>
      <c r="N680" s="293">
        <v>43462</v>
      </c>
      <c r="O680" s="293">
        <v>43462</v>
      </c>
      <c r="P680" s="301">
        <f t="shared" si="26"/>
        <v>105</v>
      </c>
      <c r="Q680" s="303">
        <f t="shared" si="24"/>
        <v>3.5</v>
      </c>
      <c r="R680" s="305" t="s">
        <v>5946</v>
      </c>
      <c r="S680" s="340"/>
      <c r="T680" s="311"/>
      <c r="U680" s="311"/>
      <c r="V680" s="341"/>
      <c r="W680" s="311"/>
      <c r="X680" s="311"/>
      <c r="Y680" s="341"/>
      <c r="Z680" s="311"/>
      <c r="AA680" s="311"/>
      <c r="AB680" s="341"/>
      <c r="AC680" s="311"/>
      <c r="AD680" s="311"/>
      <c r="AE680" s="311"/>
      <c r="AF680" s="312"/>
      <c r="AG680" s="311"/>
      <c r="AH680" s="312"/>
      <c r="AI680" s="311"/>
      <c r="AJ680" s="313"/>
      <c r="AK680" s="292"/>
      <c r="AL680" s="292"/>
      <c r="AM680" s="292"/>
      <c r="AN680" s="292"/>
      <c r="AO680" s="316"/>
      <c r="AP680" s="336"/>
      <c r="AQ680" s="360"/>
      <c r="AR680" s="343"/>
      <c r="AS680" s="343"/>
      <c r="AT680" s="343"/>
      <c r="AU680" s="292"/>
      <c r="AV680" s="270"/>
    </row>
    <row r="681" spans="1:48" ht="13.5" customHeight="1" thickTop="1" thickBot="1" x14ac:dyDescent="0.25">
      <c r="A681" s="147">
        <v>676</v>
      </c>
      <c r="B681" s="292" t="s">
        <v>146</v>
      </c>
      <c r="C681" s="304">
        <v>43357</v>
      </c>
      <c r="D681" s="304" t="s">
        <v>5947</v>
      </c>
      <c r="E681" s="294" t="s">
        <v>5948</v>
      </c>
      <c r="F681" s="295" t="s">
        <v>66</v>
      </c>
      <c r="G681" s="296" t="s">
        <v>3486</v>
      </c>
      <c r="H681" s="297" t="s">
        <v>1989</v>
      </c>
      <c r="I681" s="298">
        <v>10500000</v>
      </c>
      <c r="J681" s="299">
        <v>10500000</v>
      </c>
      <c r="K681" s="300" t="s">
        <v>1990</v>
      </c>
      <c r="L681" s="292" t="s">
        <v>2572</v>
      </c>
      <c r="M681" s="293">
        <f t="shared" si="25"/>
        <v>43357</v>
      </c>
      <c r="N681" s="293">
        <v>43462</v>
      </c>
      <c r="O681" s="293">
        <v>43462</v>
      </c>
      <c r="P681" s="301">
        <f t="shared" si="26"/>
        <v>105</v>
      </c>
      <c r="Q681" s="303">
        <f t="shared" si="24"/>
        <v>3.5</v>
      </c>
      <c r="R681" s="305" t="s">
        <v>5949</v>
      </c>
      <c r="S681" s="340"/>
      <c r="T681" s="311"/>
      <c r="U681" s="311"/>
      <c r="V681" s="341"/>
      <c r="W681" s="311"/>
      <c r="X681" s="311"/>
      <c r="Y681" s="341"/>
      <c r="Z681" s="311"/>
      <c r="AA681" s="311"/>
      <c r="AB681" s="341"/>
      <c r="AC681" s="311"/>
      <c r="AD681" s="311"/>
      <c r="AE681" s="311"/>
      <c r="AF681" s="312"/>
      <c r="AG681" s="311"/>
      <c r="AH681" s="312"/>
      <c r="AI681" s="311"/>
      <c r="AJ681" s="313"/>
      <c r="AK681" s="292"/>
      <c r="AL681" s="292"/>
      <c r="AM681" s="292"/>
      <c r="AN681" s="292"/>
      <c r="AO681" s="316"/>
      <c r="AP681" s="336"/>
      <c r="AQ681" s="360"/>
      <c r="AR681" s="343"/>
      <c r="AS681" s="343"/>
      <c r="AT681" s="343"/>
      <c r="AU681" s="292"/>
      <c r="AV681" s="270"/>
    </row>
    <row r="682" spans="1:48" ht="13.5" customHeight="1" thickTop="1" thickBot="1" x14ac:dyDescent="0.25">
      <c r="A682" s="147">
        <v>677</v>
      </c>
      <c r="B682" s="292" t="s">
        <v>2000</v>
      </c>
      <c r="C682" s="304">
        <v>43357</v>
      </c>
      <c r="D682" s="304" t="s">
        <v>5950</v>
      </c>
      <c r="E682" s="294" t="s">
        <v>5951</v>
      </c>
      <c r="F682" s="295" t="s">
        <v>66</v>
      </c>
      <c r="G682" s="296" t="s">
        <v>3486</v>
      </c>
      <c r="H682" s="297" t="s">
        <v>1989</v>
      </c>
      <c r="I682" s="298">
        <v>11514500</v>
      </c>
      <c r="J682" s="299">
        <v>11514500</v>
      </c>
      <c r="K682" s="300" t="s">
        <v>1990</v>
      </c>
      <c r="L682" s="292" t="s">
        <v>3143</v>
      </c>
      <c r="M682" s="293">
        <f t="shared" si="25"/>
        <v>43357</v>
      </c>
      <c r="N682" s="293">
        <v>43462</v>
      </c>
      <c r="O682" s="293">
        <v>43462</v>
      </c>
      <c r="P682" s="301">
        <f t="shared" si="26"/>
        <v>105</v>
      </c>
      <c r="Q682" s="303">
        <f t="shared" si="24"/>
        <v>3.5</v>
      </c>
      <c r="R682" s="305" t="s">
        <v>5952</v>
      </c>
      <c r="S682" s="340"/>
      <c r="T682" s="311"/>
      <c r="U682" s="311"/>
      <c r="V682" s="341"/>
      <c r="W682" s="311"/>
      <c r="X682" s="311"/>
      <c r="Y682" s="341"/>
      <c r="Z682" s="311"/>
      <c r="AA682" s="311"/>
      <c r="AB682" s="341"/>
      <c r="AC682" s="311"/>
      <c r="AD682" s="311"/>
      <c r="AE682" s="311"/>
      <c r="AF682" s="312"/>
      <c r="AG682" s="311"/>
      <c r="AH682" s="312"/>
      <c r="AI682" s="311"/>
      <c r="AJ682" s="313"/>
      <c r="AK682" s="292"/>
      <c r="AL682" s="292"/>
      <c r="AM682" s="292"/>
      <c r="AN682" s="292"/>
      <c r="AO682" s="316"/>
      <c r="AP682" s="336"/>
      <c r="AQ682" s="360"/>
      <c r="AR682" s="343"/>
      <c r="AS682" s="343"/>
      <c r="AT682" s="343"/>
      <c r="AU682" s="292"/>
      <c r="AV682" s="270"/>
    </row>
    <row r="683" spans="1:48" ht="13.5" customHeight="1" thickTop="1" thickBot="1" x14ac:dyDescent="0.25">
      <c r="A683" s="147">
        <v>678</v>
      </c>
      <c r="B683" s="292" t="s">
        <v>2160</v>
      </c>
      <c r="C683" s="304">
        <v>43357</v>
      </c>
      <c r="D683" s="304" t="s">
        <v>5953</v>
      </c>
      <c r="E683" s="294" t="s">
        <v>5954</v>
      </c>
      <c r="F683" s="295" t="s">
        <v>66</v>
      </c>
      <c r="G683" s="296" t="s">
        <v>75</v>
      </c>
      <c r="H683" s="297" t="s">
        <v>1989</v>
      </c>
      <c r="I683" s="298">
        <v>32000000</v>
      </c>
      <c r="J683" s="299">
        <v>32000000</v>
      </c>
      <c r="K683" s="300" t="s">
        <v>1990</v>
      </c>
      <c r="L683" s="292" t="s">
        <v>325</v>
      </c>
      <c r="M683" s="293">
        <f t="shared" si="25"/>
        <v>43357</v>
      </c>
      <c r="N683" s="293">
        <v>43465</v>
      </c>
      <c r="O683" s="293">
        <v>43465</v>
      </c>
      <c r="P683" s="301">
        <f t="shared" si="26"/>
        <v>108</v>
      </c>
      <c r="Q683" s="303">
        <f t="shared" si="24"/>
        <v>3.6</v>
      </c>
      <c r="R683" s="305" t="s">
        <v>5955</v>
      </c>
      <c r="S683" s="340"/>
      <c r="T683" s="311"/>
      <c r="U683" s="311"/>
      <c r="V683" s="341"/>
      <c r="W683" s="311"/>
      <c r="X683" s="311"/>
      <c r="Y683" s="341"/>
      <c r="Z683" s="311"/>
      <c r="AA683" s="311"/>
      <c r="AB683" s="341"/>
      <c r="AC683" s="311"/>
      <c r="AD683" s="311"/>
      <c r="AE683" s="311"/>
      <c r="AF683" s="312"/>
      <c r="AG683" s="311"/>
      <c r="AH683" s="312"/>
      <c r="AI683" s="311"/>
      <c r="AJ683" s="313"/>
      <c r="AK683" s="292"/>
      <c r="AL683" s="292"/>
      <c r="AM683" s="292"/>
      <c r="AN683" s="292"/>
      <c r="AO683" s="316"/>
      <c r="AP683" s="336"/>
      <c r="AQ683" s="318" t="s">
        <v>5723</v>
      </c>
      <c r="AR683" s="343"/>
      <c r="AS683" s="343"/>
      <c r="AT683" s="343"/>
      <c r="AU683" s="292"/>
      <c r="AV683" s="270"/>
    </row>
    <row r="684" spans="1:48" ht="13.5" customHeight="1" thickTop="1" thickBot="1" x14ac:dyDescent="0.25">
      <c r="A684" s="147">
        <v>679</v>
      </c>
      <c r="B684" s="292" t="s">
        <v>2160</v>
      </c>
      <c r="C684" s="304">
        <v>43357</v>
      </c>
      <c r="D684" s="304" t="s">
        <v>5956</v>
      </c>
      <c r="E684" s="294" t="s">
        <v>5957</v>
      </c>
      <c r="F684" s="295" t="s">
        <v>66</v>
      </c>
      <c r="G684" s="296" t="s">
        <v>75</v>
      </c>
      <c r="H684" s="297" t="s">
        <v>1989</v>
      </c>
      <c r="I684" s="298">
        <v>28000000</v>
      </c>
      <c r="J684" s="299">
        <v>28000000</v>
      </c>
      <c r="K684" s="300" t="s">
        <v>1990</v>
      </c>
      <c r="L684" s="292" t="s">
        <v>5958</v>
      </c>
      <c r="M684" s="293">
        <f t="shared" si="25"/>
        <v>43357</v>
      </c>
      <c r="N684" s="293">
        <v>43462</v>
      </c>
      <c r="O684" s="293">
        <v>43462</v>
      </c>
      <c r="P684" s="301">
        <f t="shared" si="26"/>
        <v>105</v>
      </c>
      <c r="Q684" s="303">
        <f t="shared" si="24"/>
        <v>3.5</v>
      </c>
      <c r="R684" s="305" t="s">
        <v>5959</v>
      </c>
      <c r="S684" s="340"/>
      <c r="T684" s="311"/>
      <c r="U684" s="311"/>
      <c r="V684" s="341"/>
      <c r="W684" s="311"/>
      <c r="X684" s="311"/>
      <c r="Y684" s="341"/>
      <c r="Z684" s="311"/>
      <c r="AA684" s="311"/>
      <c r="AB684" s="341"/>
      <c r="AC684" s="311"/>
      <c r="AD684" s="311"/>
      <c r="AE684" s="311"/>
      <c r="AF684" s="312"/>
      <c r="AG684" s="311"/>
      <c r="AH684" s="312"/>
      <c r="AI684" s="311"/>
      <c r="AJ684" s="313"/>
      <c r="AK684" s="292"/>
      <c r="AL684" s="292"/>
      <c r="AM684" s="292"/>
      <c r="AN684" s="292"/>
      <c r="AO684" s="316"/>
      <c r="AP684" s="336"/>
      <c r="AQ684" s="360" t="s">
        <v>5960</v>
      </c>
      <c r="AR684" s="343"/>
      <c r="AS684" s="343"/>
      <c r="AT684" s="343"/>
      <c r="AU684" s="292"/>
      <c r="AV684" s="270"/>
    </row>
    <row r="685" spans="1:48" ht="13.5" customHeight="1" thickTop="1" thickBot="1" x14ac:dyDescent="0.25">
      <c r="A685" s="147">
        <v>680</v>
      </c>
      <c r="B685" s="292" t="s">
        <v>146</v>
      </c>
      <c r="C685" s="304">
        <v>43357</v>
      </c>
      <c r="D685" s="304" t="s">
        <v>5961</v>
      </c>
      <c r="E685" s="294" t="s">
        <v>5962</v>
      </c>
      <c r="F685" s="295" t="s">
        <v>66</v>
      </c>
      <c r="G685" s="296" t="s">
        <v>75</v>
      </c>
      <c r="H685" s="297" t="s">
        <v>1989</v>
      </c>
      <c r="I685" s="298">
        <v>14000000</v>
      </c>
      <c r="J685" s="299">
        <v>14000000</v>
      </c>
      <c r="K685" s="300" t="s">
        <v>1990</v>
      </c>
      <c r="L685" s="292" t="s">
        <v>4781</v>
      </c>
      <c r="M685" s="293">
        <f t="shared" si="25"/>
        <v>43357</v>
      </c>
      <c r="N685" s="293">
        <v>43462</v>
      </c>
      <c r="O685" s="293">
        <v>43462</v>
      </c>
      <c r="P685" s="301">
        <f t="shared" si="26"/>
        <v>105</v>
      </c>
      <c r="Q685" s="303">
        <f t="shared" si="24"/>
        <v>3.5</v>
      </c>
      <c r="R685" s="305" t="s">
        <v>5963</v>
      </c>
      <c r="S685" s="340"/>
      <c r="T685" s="311"/>
      <c r="U685" s="311"/>
      <c r="V685" s="341"/>
      <c r="W685" s="311"/>
      <c r="X685" s="311"/>
      <c r="Y685" s="341"/>
      <c r="Z685" s="311"/>
      <c r="AA685" s="311"/>
      <c r="AB685" s="341"/>
      <c r="AC685" s="311"/>
      <c r="AD685" s="311"/>
      <c r="AE685" s="311"/>
      <c r="AF685" s="312"/>
      <c r="AG685" s="311"/>
      <c r="AH685" s="312"/>
      <c r="AI685" s="311"/>
      <c r="AJ685" s="313"/>
      <c r="AK685" s="292"/>
      <c r="AL685" s="292"/>
      <c r="AM685" s="292"/>
      <c r="AN685" s="292"/>
      <c r="AO685" s="316"/>
      <c r="AP685" s="336"/>
      <c r="AQ685" s="360"/>
      <c r="AR685" s="343"/>
      <c r="AS685" s="343"/>
      <c r="AT685" s="343"/>
      <c r="AU685" s="292"/>
      <c r="AV685" s="270"/>
    </row>
    <row r="686" spans="1:48" ht="13.5" customHeight="1" thickTop="1" thickBot="1" x14ac:dyDescent="0.25">
      <c r="A686" s="147">
        <v>681</v>
      </c>
      <c r="B686" s="292" t="s">
        <v>146</v>
      </c>
      <c r="C686" s="304">
        <v>43357</v>
      </c>
      <c r="D686" s="304" t="s">
        <v>5964</v>
      </c>
      <c r="E686" s="294" t="s">
        <v>5965</v>
      </c>
      <c r="F686" s="295" t="s">
        <v>66</v>
      </c>
      <c r="G686" s="296" t="s">
        <v>3486</v>
      </c>
      <c r="H686" s="297" t="s">
        <v>1989</v>
      </c>
      <c r="I686" s="298">
        <v>8750000</v>
      </c>
      <c r="J686" s="299">
        <v>8750000</v>
      </c>
      <c r="K686" s="300" t="s">
        <v>1990</v>
      </c>
      <c r="L686" s="292" t="s">
        <v>4544</v>
      </c>
      <c r="M686" s="293">
        <f t="shared" si="25"/>
        <v>43357</v>
      </c>
      <c r="N686" s="293">
        <v>43465</v>
      </c>
      <c r="O686" s="293">
        <v>43465</v>
      </c>
      <c r="P686" s="301">
        <f t="shared" si="26"/>
        <v>108</v>
      </c>
      <c r="Q686" s="303">
        <f t="shared" si="24"/>
        <v>3.6</v>
      </c>
      <c r="R686" s="305" t="s">
        <v>5966</v>
      </c>
      <c r="S686" s="340"/>
      <c r="T686" s="311"/>
      <c r="U686" s="311"/>
      <c r="V686" s="341"/>
      <c r="W686" s="311"/>
      <c r="X686" s="311"/>
      <c r="Y686" s="341"/>
      <c r="Z686" s="311"/>
      <c r="AA686" s="311"/>
      <c r="AB686" s="341"/>
      <c r="AC686" s="311"/>
      <c r="AD686" s="311"/>
      <c r="AE686" s="311"/>
      <c r="AF686" s="312"/>
      <c r="AG686" s="311"/>
      <c r="AH686" s="312"/>
      <c r="AI686" s="311"/>
      <c r="AJ686" s="313"/>
      <c r="AK686" s="292"/>
      <c r="AL686" s="292"/>
      <c r="AM686" s="292"/>
      <c r="AN686" s="292"/>
      <c r="AO686" s="316"/>
      <c r="AP686" s="336"/>
      <c r="AQ686" s="360"/>
      <c r="AR686" s="343"/>
      <c r="AS686" s="343"/>
      <c r="AT686" s="343"/>
      <c r="AU686" s="292"/>
      <c r="AV686" s="270"/>
    </row>
    <row r="687" spans="1:48" ht="13.5" customHeight="1" thickTop="1" thickBot="1" x14ac:dyDescent="0.25">
      <c r="A687" s="147">
        <v>682</v>
      </c>
      <c r="B687" s="292" t="s">
        <v>444</v>
      </c>
      <c r="C687" s="304">
        <v>43357</v>
      </c>
      <c r="D687" s="304" t="s">
        <v>5967</v>
      </c>
      <c r="E687" s="294" t="s">
        <v>5968</v>
      </c>
      <c r="F687" s="295" t="s">
        <v>66</v>
      </c>
      <c r="G687" s="296" t="s">
        <v>75</v>
      </c>
      <c r="H687" s="297" t="s">
        <v>1989</v>
      </c>
      <c r="I687" s="298">
        <v>12250000</v>
      </c>
      <c r="J687" s="299">
        <v>12250000</v>
      </c>
      <c r="K687" s="300" t="s">
        <v>1990</v>
      </c>
      <c r="L687" s="292" t="s">
        <v>4288</v>
      </c>
      <c r="M687" s="293">
        <f t="shared" si="25"/>
        <v>43357</v>
      </c>
      <c r="N687" s="293">
        <v>43465</v>
      </c>
      <c r="O687" s="293">
        <v>43465</v>
      </c>
      <c r="P687" s="301">
        <f t="shared" si="26"/>
        <v>108</v>
      </c>
      <c r="Q687" s="303">
        <f t="shared" si="24"/>
        <v>3.6</v>
      </c>
      <c r="R687" s="305" t="s">
        <v>5969</v>
      </c>
      <c r="S687" s="340"/>
      <c r="T687" s="311"/>
      <c r="U687" s="311"/>
      <c r="V687" s="341"/>
      <c r="W687" s="311"/>
      <c r="X687" s="311"/>
      <c r="Y687" s="341"/>
      <c r="Z687" s="311"/>
      <c r="AA687" s="311"/>
      <c r="AB687" s="341"/>
      <c r="AC687" s="311"/>
      <c r="AD687" s="311"/>
      <c r="AE687" s="311"/>
      <c r="AF687" s="312"/>
      <c r="AG687" s="311"/>
      <c r="AH687" s="312"/>
      <c r="AI687" s="311"/>
      <c r="AJ687" s="313"/>
      <c r="AK687" s="292"/>
      <c r="AL687" s="292"/>
      <c r="AM687" s="292"/>
      <c r="AN687" s="292"/>
      <c r="AO687" s="316"/>
      <c r="AP687" s="336"/>
      <c r="AQ687" s="360"/>
      <c r="AR687" s="343"/>
      <c r="AS687" s="343"/>
      <c r="AT687" s="343"/>
      <c r="AU687" s="292"/>
      <c r="AV687" s="270"/>
    </row>
    <row r="688" spans="1:48" ht="13.5" customHeight="1" thickTop="1" thickBot="1" x14ac:dyDescent="0.25">
      <c r="A688" s="147">
        <v>683</v>
      </c>
      <c r="B688" s="292" t="s">
        <v>146</v>
      </c>
      <c r="C688" s="304">
        <v>43357</v>
      </c>
      <c r="D688" s="304" t="s">
        <v>5970</v>
      </c>
      <c r="E688" s="294" t="s">
        <v>5971</v>
      </c>
      <c r="F688" s="295" t="s">
        <v>66</v>
      </c>
      <c r="G688" s="296" t="s">
        <v>75</v>
      </c>
      <c r="H688" s="297" t="s">
        <v>1989</v>
      </c>
      <c r="I688" s="298">
        <v>12250000</v>
      </c>
      <c r="J688" s="299">
        <v>12250000</v>
      </c>
      <c r="K688" s="300" t="s">
        <v>1990</v>
      </c>
      <c r="L688" s="292" t="s">
        <v>2463</v>
      </c>
      <c r="M688" s="293">
        <f t="shared" si="25"/>
        <v>43357</v>
      </c>
      <c r="N688" s="293">
        <v>43465</v>
      </c>
      <c r="O688" s="293">
        <v>43465</v>
      </c>
      <c r="P688" s="301">
        <f t="shared" si="26"/>
        <v>108</v>
      </c>
      <c r="Q688" s="303">
        <f t="shared" si="24"/>
        <v>3.6</v>
      </c>
      <c r="R688" s="305" t="s">
        <v>5972</v>
      </c>
      <c r="S688" s="340"/>
      <c r="T688" s="311"/>
      <c r="U688" s="311"/>
      <c r="V688" s="341"/>
      <c r="W688" s="311"/>
      <c r="X688" s="311"/>
      <c r="Y688" s="341"/>
      <c r="Z688" s="311"/>
      <c r="AA688" s="311"/>
      <c r="AB688" s="341"/>
      <c r="AC688" s="311"/>
      <c r="AD688" s="311"/>
      <c r="AE688" s="311"/>
      <c r="AF688" s="312"/>
      <c r="AG688" s="311"/>
      <c r="AH688" s="312"/>
      <c r="AI688" s="311"/>
      <c r="AJ688" s="313"/>
      <c r="AK688" s="292"/>
      <c r="AL688" s="292"/>
      <c r="AM688" s="292"/>
      <c r="AN688" s="292"/>
      <c r="AO688" s="316"/>
      <c r="AP688" s="336"/>
      <c r="AQ688" s="360"/>
      <c r="AR688" s="343"/>
      <c r="AS688" s="343"/>
      <c r="AT688" s="343"/>
      <c r="AU688" s="292"/>
      <c r="AV688" s="270"/>
    </row>
    <row r="689" spans="1:48" ht="13.5" customHeight="1" thickTop="1" thickBot="1" x14ac:dyDescent="0.25">
      <c r="A689" s="147">
        <v>684</v>
      </c>
      <c r="B689" s="292" t="s">
        <v>5973</v>
      </c>
      <c r="C689" s="304">
        <v>43361</v>
      </c>
      <c r="D689" s="304" t="s">
        <v>5974</v>
      </c>
      <c r="E689" s="294" t="s">
        <v>5975</v>
      </c>
      <c r="F689" s="295" t="s">
        <v>66</v>
      </c>
      <c r="G689" s="296" t="s">
        <v>75</v>
      </c>
      <c r="H689" s="297" t="s">
        <v>1989</v>
      </c>
      <c r="I689" s="298">
        <v>11880000</v>
      </c>
      <c r="J689" s="299">
        <v>11880000</v>
      </c>
      <c r="K689" s="300" t="s">
        <v>1990</v>
      </c>
      <c r="L689" s="292" t="s">
        <v>5976</v>
      </c>
      <c r="M689" s="293">
        <f t="shared" si="25"/>
        <v>43361</v>
      </c>
      <c r="N689" s="293">
        <v>43451</v>
      </c>
      <c r="O689" s="293">
        <v>43451</v>
      </c>
      <c r="P689" s="301">
        <f t="shared" si="26"/>
        <v>90</v>
      </c>
      <c r="Q689" s="303">
        <f t="shared" si="24"/>
        <v>3</v>
      </c>
      <c r="R689" s="305" t="s">
        <v>5977</v>
      </c>
      <c r="S689" s="340"/>
      <c r="T689" s="311"/>
      <c r="U689" s="311"/>
      <c r="V689" s="341"/>
      <c r="W689" s="311"/>
      <c r="X689" s="311"/>
      <c r="Y689" s="341"/>
      <c r="Z689" s="311"/>
      <c r="AA689" s="311"/>
      <c r="AB689" s="341"/>
      <c r="AC689" s="311"/>
      <c r="AD689" s="311"/>
      <c r="AE689" s="311"/>
      <c r="AF689" s="312"/>
      <c r="AG689" s="311"/>
      <c r="AH689" s="312"/>
      <c r="AI689" s="311"/>
      <c r="AJ689" s="313"/>
      <c r="AK689" s="292"/>
      <c r="AL689" s="292"/>
      <c r="AM689" s="292"/>
      <c r="AN689" s="292"/>
      <c r="AO689" s="316"/>
      <c r="AP689" s="336"/>
      <c r="AQ689" s="360"/>
      <c r="AR689" s="343"/>
      <c r="AS689" s="343"/>
      <c r="AT689" s="343"/>
      <c r="AU689" s="292"/>
      <c r="AV689" s="270"/>
    </row>
    <row r="690" spans="1:48" ht="13.5" customHeight="1" thickTop="1" thickBot="1" x14ac:dyDescent="0.25">
      <c r="A690" s="147">
        <v>685</v>
      </c>
      <c r="B690" s="292" t="s">
        <v>146</v>
      </c>
      <c r="C690" s="304">
        <v>43361</v>
      </c>
      <c r="D690" s="304" t="s">
        <v>5978</v>
      </c>
      <c r="E690" s="294" t="s">
        <v>5979</v>
      </c>
      <c r="F690" s="295" t="s">
        <v>66</v>
      </c>
      <c r="G690" s="296" t="s">
        <v>3486</v>
      </c>
      <c r="H690" s="297" t="s">
        <v>1989</v>
      </c>
      <c r="I690" s="298">
        <v>10500000</v>
      </c>
      <c r="J690" s="299">
        <v>10500000</v>
      </c>
      <c r="K690" s="300" t="s">
        <v>1990</v>
      </c>
      <c r="L690" s="292" t="s">
        <v>5980</v>
      </c>
      <c r="M690" s="293">
        <f t="shared" si="25"/>
        <v>43361</v>
      </c>
      <c r="N690" s="293">
        <v>43465</v>
      </c>
      <c r="O690" s="293">
        <v>43465</v>
      </c>
      <c r="P690" s="301">
        <f t="shared" si="26"/>
        <v>104</v>
      </c>
      <c r="Q690" s="303">
        <f t="shared" si="24"/>
        <v>3.4666666666666668</v>
      </c>
      <c r="R690" s="305" t="s">
        <v>5981</v>
      </c>
      <c r="S690" s="340"/>
      <c r="T690" s="311"/>
      <c r="U690" s="311"/>
      <c r="V690" s="341"/>
      <c r="W690" s="311"/>
      <c r="X690" s="311"/>
      <c r="Y690" s="341"/>
      <c r="Z690" s="311"/>
      <c r="AA690" s="311"/>
      <c r="AB690" s="341"/>
      <c r="AC690" s="311"/>
      <c r="AD690" s="311"/>
      <c r="AE690" s="311"/>
      <c r="AF690" s="312"/>
      <c r="AG690" s="311"/>
      <c r="AH690" s="312"/>
      <c r="AI690" s="311"/>
      <c r="AJ690" s="313"/>
      <c r="AK690" s="292"/>
      <c r="AL690" s="292"/>
      <c r="AM690" s="292"/>
      <c r="AN690" s="292"/>
      <c r="AO690" s="316"/>
      <c r="AP690" s="336"/>
      <c r="AQ690" s="360"/>
      <c r="AR690" s="343"/>
      <c r="AS690" s="343"/>
      <c r="AT690" s="343"/>
      <c r="AU690" s="292"/>
      <c r="AV690" s="270"/>
    </row>
    <row r="691" spans="1:48" ht="13.5" customHeight="1" thickTop="1" thickBot="1" x14ac:dyDescent="0.25">
      <c r="A691" s="147">
        <v>686</v>
      </c>
      <c r="B691" s="292" t="s">
        <v>53</v>
      </c>
      <c r="C691" s="304">
        <v>43361</v>
      </c>
      <c r="D691" s="304" t="s">
        <v>5982</v>
      </c>
      <c r="E691" s="294" t="s">
        <v>5916</v>
      </c>
      <c r="F691" s="295" t="s">
        <v>66</v>
      </c>
      <c r="G691" s="296" t="s">
        <v>3486</v>
      </c>
      <c r="H691" s="297" t="s">
        <v>1989</v>
      </c>
      <c r="I691" s="298">
        <v>7200000</v>
      </c>
      <c r="J691" s="299">
        <v>7200000</v>
      </c>
      <c r="K691" s="300" t="s">
        <v>1990</v>
      </c>
      <c r="L691" s="292" t="s">
        <v>5983</v>
      </c>
      <c r="M691" s="293">
        <f t="shared" si="25"/>
        <v>43361</v>
      </c>
      <c r="N691" s="293">
        <v>43451</v>
      </c>
      <c r="O691" s="293">
        <v>43451</v>
      </c>
      <c r="P691" s="301">
        <f t="shared" si="26"/>
        <v>90</v>
      </c>
      <c r="Q691" s="303">
        <f t="shared" si="24"/>
        <v>3</v>
      </c>
      <c r="R691" s="305" t="s">
        <v>5984</v>
      </c>
      <c r="S691" s="340"/>
      <c r="T691" s="311"/>
      <c r="U691" s="311"/>
      <c r="V691" s="341"/>
      <c r="W691" s="311"/>
      <c r="X691" s="311"/>
      <c r="Y691" s="341"/>
      <c r="Z691" s="311"/>
      <c r="AA691" s="311"/>
      <c r="AB691" s="341"/>
      <c r="AC691" s="311"/>
      <c r="AD691" s="311"/>
      <c r="AE691" s="311"/>
      <c r="AF691" s="312"/>
      <c r="AG691" s="311"/>
      <c r="AH691" s="312"/>
      <c r="AI691" s="311"/>
      <c r="AJ691" s="313"/>
      <c r="AK691" s="292"/>
      <c r="AL691" s="292"/>
      <c r="AM691" s="292"/>
      <c r="AN691" s="292"/>
      <c r="AO691" s="316"/>
      <c r="AP691" s="336"/>
      <c r="AQ691" s="360"/>
      <c r="AR691" s="343"/>
      <c r="AS691" s="343"/>
      <c r="AT691" s="343"/>
      <c r="AU691" s="292"/>
      <c r="AV691" s="270"/>
    </row>
    <row r="692" spans="1:48" ht="13.5" customHeight="1" thickTop="1" thickBot="1" x14ac:dyDescent="0.25">
      <c r="A692" s="147">
        <v>687</v>
      </c>
      <c r="B692" s="292" t="s">
        <v>146</v>
      </c>
      <c r="C692" s="304">
        <v>43361</v>
      </c>
      <c r="D692" s="304" t="s">
        <v>5985</v>
      </c>
      <c r="E692" s="294" t="s">
        <v>5986</v>
      </c>
      <c r="F692" s="295" t="s">
        <v>66</v>
      </c>
      <c r="G692" s="296" t="s">
        <v>3486</v>
      </c>
      <c r="H692" s="297" t="s">
        <v>1989</v>
      </c>
      <c r="I692" s="298">
        <v>8750000</v>
      </c>
      <c r="J692" s="299">
        <v>8750000</v>
      </c>
      <c r="K692" s="300" t="s">
        <v>1990</v>
      </c>
      <c r="L692" s="292" t="s">
        <v>390</v>
      </c>
      <c r="M692" s="293">
        <f t="shared" si="25"/>
        <v>43361</v>
      </c>
      <c r="N692" s="293">
        <v>43465</v>
      </c>
      <c r="O692" s="293">
        <v>43465</v>
      </c>
      <c r="P692" s="301">
        <f t="shared" si="26"/>
        <v>104</v>
      </c>
      <c r="Q692" s="303">
        <f t="shared" si="24"/>
        <v>3.4666666666666668</v>
      </c>
      <c r="R692" s="305" t="s">
        <v>5987</v>
      </c>
      <c r="S692" s="340"/>
      <c r="T692" s="311"/>
      <c r="U692" s="311"/>
      <c r="V692" s="341"/>
      <c r="W692" s="311"/>
      <c r="X692" s="311"/>
      <c r="Y692" s="341"/>
      <c r="Z692" s="311"/>
      <c r="AA692" s="311"/>
      <c r="AB692" s="341"/>
      <c r="AC692" s="311"/>
      <c r="AD692" s="311"/>
      <c r="AE692" s="311"/>
      <c r="AF692" s="312"/>
      <c r="AG692" s="311"/>
      <c r="AH692" s="312"/>
      <c r="AI692" s="311"/>
      <c r="AJ692" s="313"/>
      <c r="AK692" s="292"/>
      <c r="AL692" s="292"/>
      <c r="AM692" s="292"/>
      <c r="AN692" s="292"/>
      <c r="AO692" s="316"/>
      <c r="AP692" s="336"/>
      <c r="AQ692" s="360"/>
      <c r="AR692" s="343"/>
      <c r="AS692" s="343"/>
      <c r="AT692" s="343"/>
      <c r="AU692" s="292"/>
      <c r="AV692" s="270"/>
    </row>
    <row r="693" spans="1:48" ht="13.5" customHeight="1" thickTop="1" thickBot="1" x14ac:dyDescent="0.25">
      <c r="A693" s="147">
        <v>688</v>
      </c>
      <c r="B693" s="292" t="s">
        <v>146</v>
      </c>
      <c r="C693" s="304">
        <v>43361</v>
      </c>
      <c r="D693" s="304" t="s">
        <v>5988</v>
      </c>
      <c r="E693" s="294" t="s">
        <v>5989</v>
      </c>
      <c r="F693" s="295" t="s">
        <v>66</v>
      </c>
      <c r="G693" s="296" t="s">
        <v>3486</v>
      </c>
      <c r="H693" s="297" t="s">
        <v>1989</v>
      </c>
      <c r="I693" s="298">
        <v>10150000</v>
      </c>
      <c r="J693" s="299">
        <v>10150000</v>
      </c>
      <c r="K693" s="300" t="s">
        <v>1990</v>
      </c>
      <c r="L693" s="292" t="s">
        <v>4903</v>
      </c>
      <c r="M693" s="293">
        <f t="shared" si="25"/>
        <v>43361</v>
      </c>
      <c r="N693" s="293">
        <v>43465</v>
      </c>
      <c r="O693" s="293">
        <v>43465</v>
      </c>
      <c r="P693" s="301">
        <f t="shared" si="26"/>
        <v>104</v>
      </c>
      <c r="Q693" s="303">
        <f t="shared" si="24"/>
        <v>3.4666666666666668</v>
      </c>
      <c r="R693" s="305" t="s">
        <v>5990</v>
      </c>
      <c r="S693" s="340"/>
      <c r="T693" s="311"/>
      <c r="U693" s="311"/>
      <c r="V693" s="341"/>
      <c r="W693" s="311"/>
      <c r="X693" s="311"/>
      <c r="Y693" s="341"/>
      <c r="Z693" s="311"/>
      <c r="AA693" s="311"/>
      <c r="AB693" s="341"/>
      <c r="AC693" s="311"/>
      <c r="AD693" s="311"/>
      <c r="AE693" s="311"/>
      <c r="AF693" s="312"/>
      <c r="AG693" s="311"/>
      <c r="AH693" s="312"/>
      <c r="AI693" s="311"/>
      <c r="AJ693" s="313"/>
      <c r="AK693" s="292"/>
      <c r="AL693" s="292"/>
      <c r="AM693" s="292"/>
      <c r="AN693" s="292"/>
      <c r="AO693" s="316"/>
      <c r="AP693" s="336"/>
      <c r="AQ693" s="360"/>
      <c r="AR693" s="343"/>
      <c r="AS693" s="343"/>
      <c r="AT693" s="343"/>
      <c r="AU693" s="292"/>
      <c r="AV693" s="270"/>
    </row>
    <row r="694" spans="1:48" ht="13.5" customHeight="1" thickTop="1" thickBot="1" x14ac:dyDescent="0.25">
      <c r="A694" s="147">
        <v>689</v>
      </c>
      <c r="B694" s="292" t="s">
        <v>2000</v>
      </c>
      <c r="C694" s="304">
        <v>43361</v>
      </c>
      <c r="D694" s="304" t="s">
        <v>5991</v>
      </c>
      <c r="E694" s="294" t="s">
        <v>5992</v>
      </c>
      <c r="F694" s="295" t="s">
        <v>66</v>
      </c>
      <c r="G694" s="296" t="s">
        <v>3486</v>
      </c>
      <c r="H694" s="297" t="s">
        <v>1989</v>
      </c>
      <c r="I694" s="298">
        <v>13500000</v>
      </c>
      <c r="J694" s="299">
        <v>13500000</v>
      </c>
      <c r="K694" s="300" t="s">
        <v>1990</v>
      </c>
      <c r="L694" s="292" t="s">
        <v>5993</v>
      </c>
      <c r="M694" s="293">
        <f t="shared" si="25"/>
        <v>43361</v>
      </c>
      <c r="N694" s="293">
        <v>43451</v>
      </c>
      <c r="O694" s="293">
        <v>43451</v>
      </c>
      <c r="P694" s="301">
        <f t="shared" si="26"/>
        <v>90</v>
      </c>
      <c r="Q694" s="303">
        <f t="shared" si="24"/>
        <v>3</v>
      </c>
      <c r="R694" s="305" t="s">
        <v>5994</v>
      </c>
      <c r="S694" s="340"/>
      <c r="T694" s="311"/>
      <c r="U694" s="311"/>
      <c r="V694" s="341"/>
      <c r="W694" s="311"/>
      <c r="X694" s="311"/>
      <c r="Y694" s="341"/>
      <c r="Z694" s="311"/>
      <c r="AA694" s="311"/>
      <c r="AB694" s="341"/>
      <c r="AC694" s="311"/>
      <c r="AD694" s="311"/>
      <c r="AE694" s="311"/>
      <c r="AF694" s="312"/>
      <c r="AG694" s="311"/>
      <c r="AH694" s="312"/>
      <c r="AI694" s="311"/>
      <c r="AJ694" s="313"/>
      <c r="AK694" s="292"/>
      <c r="AL694" s="292"/>
      <c r="AM694" s="292"/>
      <c r="AN694" s="292"/>
      <c r="AO694" s="316"/>
      <c r="AP694" s="336"/>
      <c r="AQ694" s="360"/>
      <c r="AR694" s="343"/>
      <c r="AS694" s="343"/>
      <c r="AT694" s="343"/>
      <c r="AU694" s="292"/>
      <c r="AV694" s="270"/>
    </row>
    <row r="695" spans="1:48" ht="13.5" customHeight="1" thickTop="1" thickBot="1" x14ac:dyDescent="0.25">
      <c r="A695" s="147">
        <v>690</v>
      </c>
      <c r="B695" s="292" t="s">
        <v>2139</v>
      </c>
      <c r="C695" s="304">
        <v>43361</v>
      </c>
      <c r="D695" s="304" t="s">
        <v>5995</v>
      </c>
      <c r="E695" s="294" t="s">
        <v>5996</v>
      </c>
      <c r="F695" s="295" t="s">
        <v>66</v>
      </c>
      <c r="G695" s="296" t="s">
        <v>75</v>
      </c>
      <c r="H695" s="297" t="s">
        <v>1989</v>
      </c>
      <c r="I695" s="298">
        <v>14356667</v>
      </c>
      <c r="J695" s="299">
        <v>14356667</v>
      </c>
      <c r="K695" s="300" t="s">
        <v>1990</v>
      </c>
      <c r="L695" s="292" t="s">
        <v>5997</v>
      </c>
      <c r="M695" s="293">
        <f t="shared" si="25"/>
        <v>43361</v>
      </c>
      <c r="N695" s="293">
        <v>43454</v>
      </c>
      <c r="O695" s="293">
        <v>43454</v>
      </c>
      <c r="P695" s="301">
        <f t="shared" si="26"/>
        <v>93</v>
      </c>
      <c r="Q695" s="303">
        <f t="shared" si="24"/>
        <v>3.1</v>
      </c>
      <c r="R695" s="305" t="s">
        <v>5998</v>
      </c>
      <c r="S695" s="340"/>
      <c r="T695" s="311"/>
      <c r="U695" s="311"/>
      <c r="V695" s="341"/>
      <c r="W695" s="311"/>
      <c r="X695" s="311"/>
      <c r="Y695" s="341"/>
      <c r="Z695" s="311"/>
      <c r="AA695" s="311"/>
      <c r="AB695" s="341"/>
      <c r="AC695" s="311"/>
      <c r="AD695" s="311"/>
      <c r="AE695" s="311"/>
      <c r="AF695" s="312"/>
      <c r="AG695" s="311"/>
      <c r="AH695" s="312"/>
      <c r="AI695" s="311"/>
      <c r="AJ695" s="313"/>
      <c r="AK695" s="292"/>
      <c r="AL695" s="292"/>
      <c r="AM695" s="292"/>
      <c r="AN695" s="292"/>
      <c r="AO695" s="316"/>
      <c r="AP695" s="336"/>
      <c r="AQ695" s="360"/>
      <c r="AR695" s="343"/>
      <c r="AS695" s="343"/>
      <c r="AT695" s="343"/>
      <c r="AU695" s="292"/>
      <c r="AV695" s="270"/>
    </row>
    <row r="696" spans="1:48" ht="13.5" customHeight="1" thickTop="1" thickBot="1" x14ac:dyDescent="0.25">
      <c r="A696" s="147">
        <v>691</v>
      </c>
      <c r="B696" s="292" t="s">
        <v>3888</v>
      </c>
      <c r="C696" s="304">
        <v>43361</v>
      </c>
      <c r="D696" s="304" t="s">
        <v>5999</v>
      </c>
      <c r="E696" s="294" t="s">
        <v>6000</v>
      </c>
      <c r="F696" s="295" t="s">
        <v>66</v>
      </c>
      <c r="G696" s="296" t="s">
        <v>75</v>
      </c>
      <c r="H696" s="297" t="s">
        <v>1989</v>
      </c>
      <c r="I696" s="298">
        <v>19250000</v>
      </c>
      <c r="J696" s="299">
        <v>19250000</v>
      </c>
      <c r="K696" s="300" t="s">
        <v>1990</v>
      </c>
      <c r="L696" s="292" t="s">
        <v>3069</v>
      </c>
      <c r="M696" s="293">
        <f t="shared" si="25"/>
        <v>43361</v>
      </c>
      <c r="N696" s="293">
        <v>43465</v>
      </c>
      <c r="O696" s="293">
        <v>43465</v>
      </c>
      <c r="P696" s="301">
        <f t="shared" si="26"/>
        <v>104</v>
      </c>
      <c r="Q696" s="303">
        <f t="shared" si="24"/>
        <v>3.4666666666666668</v>
      </c>
      <c r="R696" s="305" t="s">
        <v>6001</v>
      </c>
      <c r="S696" s="340"/>
      <c r="T696" s="311"/>
      <c r="U696" s="311"/>
      <c r="V696" s="341"/>
      <c r="W696" s="311"/>
      <c r="X696" s="311"/>
      <c r="Y696" s="341"/>
      <c r="Z696" s="311"/>
      <c r="AA696" s="311"/>
      <c r="AB696" s="341"/>
      <c r="AC696" s="311"/>
      <c r="AD696" s="311"/>
      <c r="AE696" s="311"/>
      <c r="AF696" s="312"/>
      <c r="AG696" s="311"/>
      <c r="AH696" s="312"/>
      <c r="AI696" s="311"/>
      <c r="AJ696" s="313"/>
      <c r="AK696" s="292"/>
      <c r="AL696" s="292"/>
      <c r="AM696" s="292"/>
      <c r="AN696" s="292"/>
      <c r="AO696" s="316"/>
      <c r="AP696" s="336"/>
      <c r="AQ696" s="360"/>
      <c r="AR696" s="343"/>
      <c r="AS696" s="343"/>
      <c r="AT696" s="343"/>
      <c r="AU696" s="292"/>
      <c r="AV696" s="270"/>
    </row>
    <row r="697" spans="1:48" ht="13.5" customHeight="1" thickTop="1" thickBot="1" x14ac:dyDescent="0.25">
      <c r="A697" s="147">
        <v>692</v>
      </c>
      <c r="B697" s="292" t="s">
        <v>146</v>
      </c>
      <c r="C697" s="304">
        <v>43361</v>
      </c>
      <c r="D697" s="304" t="s">
        <v>6002</v>
      </c>
      <c r="E697" s="294" t="s">
        <v>6003</v>
      </c>
      <c r="F697" s="295" t="s">
        <v>66</v>
      </c>
      <c r="G697" s="296" t="s">
        <v>3486</v>
      </c>
      <c r="H697" s="297" t="s">
        <v>1989</v>
      </c>
      <c r="I697" s="298">
        <v>10150000</v>
      </c>
      <c r="J697" s="299">
        <v>10150000</v>
      </c>
      <c r="K697" s="300" t="s">
        <v>1990</v>
      </c>
      <c r="L697" s="292" t="s">
        <v>2515</v>
      </c>
      <c r="M697" s="293">
        <f t="shared" si="25"/>
        <v>43361</v>
      </c>
      <c r="N697" s="293">
        <v>43465</v>
      </c>
      <c r="O697" s="293">
        <v>43465</v>
      </c>
      <c r="P697" s="301">
        <f t="shared" si="26"/>
        <v>104</v>
      </c>
      <c r="Q697" s="303">
        <f t="shared" si="24"/>
        <v>3.4666666666666668</v>
      </c>
      <c r="R697" s="305" t="s">
        <v>6004</v>
      </c>
      <c r="S697" s="340"/>
      <c r="T697" s="311"/>
      <c r="U697" s="311"/>
      <c r="V697" s="341"/>
      <c r="W697" s="311"/>
      <c r="X697" s="311"/>
      <c r="Y697" s="341"/>
      <c r="Z697" s="311"/>
      <c r="AA697" s="311"/>
      <c r="AB697" s="341"/>
      <c r="AC697" s="311"/>
      <c r="AD697" s="311"/>
      <c r="AE697" s="311"/>
      <c r="AF697" s="312"/>
      <c r="AG697" s="311"/>
      <c r="AH697" s="312"/>
      <c r="AI697" s="311"/>
      <c r="AJ697" s="313"/>
      <c r="AK697" s="292"/>
      <c r="AL697" s="292"/>
      <c r="AM697" s="292"/>
      <c r="AN697" s="292"/>
      <c r="AO697" s="316"/>
      <c r="AP697" s="336"/>
      <c r="AQ697" s="360"/>
      <c r="AR697" s="343"/>
      <c r="AS697" s="343"/>
      <c r="AT697" s="343"/>
      <c r="AU697" s="292"/>
      <c r="AV697" s="270"/>
    </row>
    <row r="698" spans="1:48" ht="13.5" customHeight="1" thickTop="1" thickBot="1" x14ac:dyDescent="0.25">
      <c r="A698" s="147">
        <v>693</v>
      </c>
      <c r="B698" s="292" t="s">
        <v>53</v>
      </c>
      <c r="C698" s="304">
        <v>43361</v>
      </c>
      <c r="D698" s="304" t="s">
        <v>6005</v>
      </c>
      <c r="E698" s="294" t="s">
        <v>6006</v>
      </c>
      <c r="F698" s="295" t="s">
        <v>66</v>
      </c>
      <c r="G698" s="296" t="s">
        <v>75</v>
      </c>
      <c r="H698" s="297" t="s">
        <v>1989</v>
      </c>
      <c r="I698" s="298">
        <v>20000000</v>
      </c>
      <c r="J698" s="299">
        <v>20000000</v>
      </c>
      <c r="K698" s="300" t="s">
        <v>1990</v>
      </c>
      <c r="L698" s="292" t="s">
        <v>2389</v>
      </c>
      <c r="M698" s="293">
        <f t="shared" si="25"/>
        <v>43361</v>
      </c>
      <c r="N698" s="293">
        <v>43465</v>
      </c>
      <c r="O698" s="293">
        <v>43465</v>
      </c>
      <c r="P698" s="301">
        <f t="shared" si="26"/>
        <v>104</v>
      </c>
      <c r="Q698" s="303">
        <f t="shared" si="24"/>
        <v>3.4666666666666668</v>
      </c>
      <c r="R698" s="305" t="s">
        <v>6007</v>
      </c>
      <c r="S698" s="340"/>
      <c r="T698" s="311"/>
      <c r="U698" s="311"/>
      <c r="V698" s="341"/>
      <c r="W698" s="311"/>
      <c r="X698" s="311"/>
      <c r="Y698" s="341"/>
      <c r="Z698" s="311"/>
      <c r="AA698" s="311"/>
      <c r="AB698" s="341"/>
      <c r="AC698" s="311"/>
      <c r="AD698" s="311"/>
      <c r="AE698" s="311"/>
      <c r="AF698" s="312"/>
      <c r="AG698" s="311"/>
      <c r="AH698" s="312"/>
      <c r="AI698" s="311"/>
      <c r="AJ698" s="313"/>
      <c r="AK698" s="292"/>
      <c r="AL698" s="292"/>
      <c r="AM698" s="292"/>
      <c r="AN698" s="292"/>
      <c r="AO698" s="316"/>
      <c r="AP698" s="336"/>
      <c r="AQ698" s="360"/>
      <c r="AR698" s="343"/>
      <c r="AS698" s="343"/>
      <c r="AT698" s="343"/>
      <c r="AU698" s="292"/>
      <c r="AV698" s="270"/>
    </row>
    <row r="699" spans="1:48" ht="13.5" customHeight="1" thickTop="1" thickBot="1" x14ac:dyDescent="0.25">
      <c r="A699" s="147">
        <v>694</v>
      </c>
      <c r="B699" s="292" t="s">
        <v>146</v>
      </c>
      <c r="C699" s="304">
        <v>43361</v>
      </c>
      <c r="D699" s="304" t="s">
        <v>6008</v>
      </c>
      <c r="E699" s="294" t="s">
        <v>6009</v>
      </c>
      <c r="F699" s="295" t="s">
        <v>66</v>
      </c>
      <c r="G699" s="296" t="s">
        <v>3486</v>
      </c>
      <c r="H699" s="297" t="s">
        <v>1989</v>
      </c>
      <c r="I699" s="298">
        <v>10150000</v>
      </c>
      <c r="J699" s="299">
        <v>10150000</v>
      </c>
      <c r="K699" s="300" t="s">
        <v>1990</v>
      </c>
      <c r="L699" s="292" t="s">
        <v>2505</v>
      </c>
      <c r="M699" s="293">
        <f t="shared" si="25"/>
        <v>43361</v>
      </c>
      <c r="N699" s="293">
        <v>43465</v>
      </c>
      <c r="O699" s="293">
        <v>43465</v>
      </c>
      <c r="P699" s="301">
        <f t="shared" si="26"/>
        <v>104</v>
      </c>
      <c r="Q699" s="303">
        <f t="shared" si="24"/>
        <v>3.4666666666666668</v>
      </c>
      <c r="R699" s="305" t="s">
        <v>6010</v>
      </c>
      <c r="S699" s="340"/>
      <c r="T699" s="311"/>
      <c r="U699" s="311"/>
      <c r="V699" s="341"/>
      <c r="W699" s="311"/>
      <c r="X699" s="311"/>
      <c r="Y699" s="341"/>
      <c r="Z699" s="311"/>
      <c r="AA699" s="311"/>
      <c r="AB699" s="341"/>
      <c r="AC699" s="311"/>
      <c r="AD699" s="311"/>
      <c r="AE699" s="311"/>
      <c r="AF699" s="312"/>
      <c r="AG699" s="311"/>
      <c r="AH699" s="312"/>
      <c r="AI699" s="311"/>
      <c r="AJ699" s="313"/>
      <c r="AK699" s="292"/>
      <c r="AL699" s="292"/>
      <c r="AM699" s="292"/>
      <c r="AN699" s="292"/>
      <c r="AO699" s="316"/>
      <c r="AP699" s="336"/>
      <c r="AQ699" s="360"/>
      <c r="AR699" s="343"/>
      <c r="AS699" s="343"/>
      <c r="AT699" s="343"/>
      <c r="AU699" s="292"/>
      <c r="AV699" s="270"/>
    </row>
    <row r="700" spans="1:48" ht="13.5" customHeight="1" thickTop="1" thickBot="1" x14ac:dyDescent="0.25">
      <c r="A700" s="147">
        <v>695</v>
      </c>
      <c r="B700" s="292" t="s">
        <v>3888</v>
      </c>
      <c r="C700" s="304">
        <v>43361</v>
      </c>
      <c r="D700" s="304" t="s">
        <v>6011</v>
      </c>
      <c r="E700" s="294" t="s">
        <v>6012</v>
      </c>
      <c r="F700" s="295" t="s">
        <v>66</v>
      </c>
      <c r="G700" s="296" t="s">
        <v>75</v>
      </c>
      <c r="H700" s="297" t="s">
        <v>1989</v>
      </c>
      <c r="I700" s="298">
        <v>22750000</v>
      </c>
      <c r="J700" s="299">
        <v>22750000</v>
      </c>
      <c r="K700" s="300" t="s">
        <v>1990</v>
      </c>
      <c r="L700" s="292" t="s">
        <v>2374</v>
      </c>
      <c r="M700" s="293">
        <f t="shared" si="25"/>
        <v>43361</v>
      </c>
      <c r="N700" s="293">
        <v>43465</v>
      </c>
      <c r="O700" s="293">
        <v>43465</v>
      </c>
      <c r="P700" s="301">
        <f t="shared" si="26"/>
        <v>104</v>
      </c>
      <c r="Q700" s="303">
        <f t="shared" si="24"/>
        <v>3.4666666666666668</v>
      </c>
      <c r="R700" s="305" t="s">
        <v>6013</v>
      </c>
      <c r="S700" s="340"/>
      <c r="T700" s="311"/>
      <c r="U700" s="311"/>
      <c r="V700" s="341"/>
      <c r="W700" s="311"/>
      <c r="X700" s="311"/>
      <c r="Y700" s="341"/>
      <c r="Z700" s="311"/>
      <c r="AA700" s="311"/>
      <c r="AB700" s="341"/>
      <c r="AC700" s="311"/>
      <c r="AD700" s="311"/>
      <c r="AE700" s="311"/>
      <c r="AF700" s="312"/>
      <c r="AG700" s="311"/>
      <c r="AH700" s="312"/>
      <c r="AI700" s="311"/>
      <c r="AJ700" s="313"/>
      <c r="AK700" s="292"/>
      <c r="AL700" s="292"/>
      <c r="AM700" s="292"/>
      <c r="AN700" s="292"/>
      <c r="AO700" s="316"/>
      <c r="AP700" s="336"/>
      <c r="AQ700" s="360"/>
      <c r="AR700" s="343"/>
      <c r="AS700" s="343"/>
      <c r="AT700" s="343"/>
      <c r="AU700" s="292"/>
      <c r="AV700" s="270"/>
    </row>
    <row r="701" spans="1:48" ht="13.5" customHeight="1" thickTop="1" thickBot="1" x14ac:dyDescent="0.25">
      <c r="A701" s="147">
        <v>696</v>
      </c>
      <c r="B701" s="292" t="s">
        <v>146</v>
      </c>
      <c r="C701" s="304">
        <v>43361</v>
      </c>
      <c r="D701" s="304" t="s">
        <v>6014</v>
      </c>
      <c r="E701" s="294" t="s">
        <v>6015</v>
      </c>
      <c r="F701" s="295" t="s">
        <v>66</v>
      </c>
      <c r="G701" s="296" t="s">
        <v>3486</v>
      </c>
      <c r="H701" s="297" t="s">
        <v>1989</v>
      </c>
      <c r="I701" s="298">
        <v>10500000</v>
      </c>
      <c r="J701" s="299">
        <v>10500000</v>
      </c>
      <c r="K701" s="300" t="s">
        <v>1990</v>
      </c>
      <c r="L701" s="292" t="s">
        <v>1884</v>
      </c>
      <c r="M701" s="293">
        <f t="shared" si="25"/>
        <v>43361</v>
      </c>
      <c r="N701" s="293">
        <v>43465</v>
      </c>
      <c r="O701" s="293">
        <v>43465</v>
      </c>
      <c r="P701" s="301">
        <f t="shared" si="26"/>
        <v>104</v>
      </c>
      <c r="Q701" s="303">
        <f t="shared" si="24"/>
        <v>3.4666666666666668</v>
      </c>
      <c r="R701" s="305" t="s">
        <v>6016</v>
      </c>
      <c r="S701" s="340"/>
      <c r="T701" s="311"/>
      <c r="U701" s="311"/>
      <c r="V701" s="341"/>
      <c r="W701" s="311"/>
      <c r="X701" s="311"/>
      <c r="Y701" s="341"/>
      <c r="Z701" s="311"/>
      <c r="AA701" s="311"/>
      <c r="AB701" s="341"/>
      <c r="AC701" s="311"/>
      <c r="AD701" s="311"/>
      <c r="AE701" s="311"/>
      <c r="AF701" s="312"/>
      <c r="AG701" s="311"/>
      <c r="AH701" s="312"/>
      <c r="AI701" s="311"/>
      <c r="AJ701" s="313"/>
      <c r="AK701" s="292"/>
      <c r="AL701" s="292"/>
      <c r="AM701" s="292"/>
      <c r="AN701" s="292"/>
      <c r="AO701" s="316"/>
      <c r="AP701" s="336"/>
      <c r="AQ701" s="360"/>
      <c r="AR701" s="343"/>
      <c r="AS701" s="343"/>
      <c r="AT701" s="343"/>
      <c r="AU701" s="292"/>
      <c r="AV701" s="270"/>
    </row>
    <row r="702" spans="1:48" ht="13.5" customHeight="1" thickTop="1" thickBot="1" x14ac:dyDescent="0.25">
      <c r="A702" s="147">
        <v>697</v>
      </c>
      <c r="B702" s="292" t="s">
        <v>5973</v>
      </c>
      <c r="C702" s="304">
        <v>43361</v>
      </c>
      <c r="D702" s="304" t="s">
        <v>6017</v>
      </c>
      <c r="E702" s="294" t="s">
        <v>6018</v>
      </c>
      <c r="F702" s="295" t="s">
        <v>66</v>
      </c>
      <c r="G702" s="296" t="s">
        <v>75</v>
      </c>
      <c r="H702" s="297" t="s">
        <v>1989</v>
      </c>
      <c r="I702" s="298">
        <v>14997500</v>
      </c>
      <c r="J702" s="299">
        <v>14997500</v>
      </c>
      <c r="K702" s="300" t="s">
        <v>1990</v>
      </c>
      <c r="L702" s="292" t="s">
        <v>6019</v>
      </c>
      <c r="M702" s="293">
        <f t="shared" si="25"/>
        <v>43361</v>
      </c>
      <c r="N702" s="293">
        <v>43465</v>
      </c>
      <c r="O702" s="293">
        <v>43465</v>
      </c>
      <c r="P702" s="301">
        <f t="shared" si="26"/>
        <v>104</v>
      </c>
      <c r="Q702" s="303">
        <f t="shared" si="24"/>
        <v>3.4666666666666668</v>
      </c>
      <c r="R702" s="305" t="s">
        <v>6020</v>
      </c>
      <c r="S702" s="340"/>
      <c r="T702" s="311"/>
      <c r="U702" s="311"/>
      <c r="V702" s="341"/>
      <c r="W702" s="311"/>
      <c r="X702" s="311"/>
      <c r="Y702" s="341"/>
      <c r="Z702" s="311"/>
      <c r="AA702" s="311"/>
      <c r="AB702" s="341"/>
      <c r="AC702" s="311"/>
      <c r="AD702" s="311"/>
      <c r="AE702" s="311"/>
      <c r="AF702" s="312"/>
      <c r="AG702" s="311"/>
      <c r="AH702" s="312"/>
      <c r="AI702" s="311"/>
      <c r="AJ702" s="313"/>
      <c r="AK702" s="292"/>
      <c r="AL702" s="292"/>
      <c r="AM702" s="292"/>
      <c r="AN702" s="292"/>
      <c r="AO702" s="316"/>
      <c r="AP702" s="336"/>
      <c r="AQ702" s="360"/>
      <c r="AR702" s="343"/>
      <c r="AS702" s="343"/>
      <c r="AT702" s="343"/>
      <c r="AU702" s="292"/>
      <c r="AV702" s="270"/>
    </row>
    <row r="703" spans="1:48" ht="13.5" customHeight="1" thickTop="1" thickBot="1" x14ac:dyDescent="0.25">
      <c r="A703" s="147">
        <v>698</v>
      </c>
      <c r="B703" s="292" t="s">
        <v>597</v>
      </c>
      <c r="C703" s="304">
        <v>43361</v>
      </c>
      <c r="D703" s="304" t="s">
        <v>6021</v>
      </c>
      <c r="E703" s="294" t="s">
        <v>6022</v>
      </c>
      <c r="F703" s="295" t="s">
        <v>66</v>
      </c>
      <c r="G703" s="296" t="s">
        <v>75</v>
      </c>
      <c r="H703" s="297" t="s">
        <v>1989</v>
      </c>
      <c r="I703" s="298">
        <v>26000000</v>
      </c>
      <c r="J703" s="299">
        <v>26000000</v>
      </c>
      <c r="K703" s="300" t="s">
        <v>1990</v>
      </c>
      <c r="L703" s="292" t="s">
        <v>3672</v>
      </c>
      <c r="M703" s="293">
        <f t="shared" si="25"/>
        <v>43361</v>
      </c>
      <c r="N703" s="293">
        <v>43465</v>
      </c>
      <c r="O703" s="293">
        <v>43465</v>
      </c>
      <c r="P703" s="301">
        <f t="shared" si="26"/>
        <v>104</v>
      </c>
      <c r="Q703" s="303">
        <f t="shared" si="24"/>
        <v>3.4666666666666668</v>
      </c>
      <c r="R703" s="305" t="s">
        <v>6023</v>
      </c>
      <c r="S703" s="340"/>
      <c r="T703" s="311"/>
      <c r="U703" s="311"/>
      <c r="V703" s="341"/>
      <c r="W703" s="311"/>
      <c r="X703" s="311"/>
      <c r="Y703" s="341"/>
      <c r="Z703" s="311"/>
      <c r="AA703" s="311"/>
      <c r="AB703" s="341"/>
      <c r="AC703" s="311"/>
      <c r="AD703" s="311"/>
      <c r="AE703" s="311"/>
      <c r="AF703" s="312"/>
      <c r="AG703" s="311"/>
      <c r="AH703" s="312"/>
      <c r="AI703" s="311"/>
      <c r="AJ703" s="313"/>
      <c r="AK703" s="292"/>
      <c r="AL703" s="292"/>
      <c r="AM703" s="292"/>
      <c r="AN703" s="292"/>
      <c r="AO703" s="316"/>
      <c r="AP703" s="336"/>
      <c r="AQ703" s="360"/>
      <c r="AR703" s="343"/>
      <c r="AS703" s="343"/>
      <c r="AT703" s="343"/>
      <c r="AU703" s="292"/>
      <c r="AV703" s="270"/>
    </row>
    <row r="704" spans="1:48" ht="13.5" customHeight="1" thickTop="1" thickBot="1" x14ac:dyDescent="0.25">
      <c r="A704" s="147">
        <v>699</v>
      </c>
      <c r="B704" s="292" t="s">
        <v>597</v>
      </c>
      <c r="C704" s="304">
        <v>43361</v>
      </c>
      <c r="D704" s="304" t="s">
        <v>6024</v>
      </c>
      <c r="E704" s="294" t="s">
        <v>6025</v>
      </c>
      <c r="F704" s="295" t="s">
        <v>66</v>
      </c>
      <c r="G704" s="296" t="s">
        <v>75</v>
      </c>
      <c r="H704" s="297" t="s">
        <v>1989</v>
      </c>
      <c r="I704" s="298">
        <v>16500000</v>
      </c>
      <c r="J704" s="299">
        <v>16500000</v>
      </c>
      <c r="K704" s="300" t="s">
        <v>1990</v>
      </c>
      <c r="L704" s="292" t="s">
        <v>3350</v>
      </c>
      <c r="M704" s="293">
        <f t="shared" si="25"/>
        <v>43361</v>
      </c>
      <c r="N704" s="293">
        <v>43451</v>
      </c>
      <c r="O704" s="293">
        <v>43451</v>
      </c>
      <c r="P704" s="301">
        <f t="shared" si="26"/>
        <v>90</v>
      </c>
      <c r="Q704" s="303">
        <f t="shared" si="24"/>
        <v>3</v>
      </c>
      <c r="R704" s="305" t="s">
        <v>6026</v>
      </c>
      <c r="S704" s="340"/>
      <c r="T704" s="311"/>
      <c r="U704" s="311"/>
      <c r="V704" s="341"/>
      <c r="W704" s="311"/>
      <c r="X704" s="311"/>
      <c r="Y704" s="341"/>
      <c r="Z704" s="311"/>
      <c r="AA704" s="311"/>
      <c r="AB704" s="341"/>
      <c r="AC704" s="311"/>
      <c r="AD704" s="311"/>
      <c r="AE704" s="311"/>
      <c r="AF704" s="312"/>
      <c r="AG704" s="311"/>
      <c r="AH704" s="312"/>
      <c r="AI704" s="311"/>
      <c r="AJ704" s="313"/>
      <c r="AK704" s="292"/>
      <c r="AL704" s="292"/>
      <c r="AM704" s="292"/>
      <c r="AN704" s="292"/>
      <c r="AO704" s="316"/>
      <c r="AP704" s="336"/>
      <c r="AQ704" s="360"/>
      <c r="AR704" s="343"/>
      <c r="AS704" s="343"/>
      <c r="AT704" s="343"/>
      <c r="AU704" s="292"/>
      <c r="AV704" s="270"/>
    </row>
    <row r="705" spans="1:48" ht="13.5" customHeight="1" thickTop="1" thickBot="1" x14ac:dyDescent="0.25">
      <c r="A705" s="147">
        <v>700</v>
      </c>
      <c r="B705" s="292" t="s">
        <v>2160</v>
      </c>
      <c r="C705" s="304">
        <v>43362</v>
      </c>
      <c r="D705" s="304" t="s">
        <v>6027</v>
      </c>
      <c r="E705" s="294" t="s">
        <v>6028</v>
      </c>
      <c r="F705" s="295" t="s">
        <v>66</v>
      </c>
      <c r="G705" s="296" t="s">
        <v>75</v>
      </c>
      <c r="H705" s="297" t="s">
        <v>1989</v>
      </c>
      <c r="I705" s="298">
        <v>15900000</v>
      </c>
      <c r="J705" s="299">
        <v>15900000</v>
      </c>
      <c r="K705" s="300" t="s">
        <v>1990</v>
      </c>
      <c r="L705" s="292" t="s">
        <v>6029</v>
      </c>
      <c r="M705" s="293">
        <f t="shared" si="25"/>
        <v>43362</v>
      </c>
      <c r="N705" s="293">
        <v>43465</v>
      </c>
      <c r="O705" s="293">
        <v>43465</v>
      </c>
      <c r="P705" s="301">
        <f t="shared" si="26"/>
        <v>103</v>
      </c>
      <c r="Q705" s="303">
        <f t="shared" si="24"/>
        <v>3.4333333333333331</v>
      </c>
      <c r="R705" s="305" t="s">
        <v>6030</v>
      </c>
      <c r="S705" s="340"/>
      <c r="T705" s="311"/>
      <c r="U705" s="311"/>
      <c r="V705" s="341"/>
      <c r="W705" s="311"/>
      <c r="X705" s="311"/>
      <c r="Y705" s="341"/>
      <c r="Z705" s="311"/>
      <c r="AA705" s="311"/>
      <c r="AB705" s="341"/>
      <c r="AC705" s="311"/>
      <c r="AD705" s="311"/>
      <c r="AE705" s="311"/>
      <c r="AF705" s="312"/>
      <c r="AG705" s="311"/>
      <c r="AH705" s="312"/>
      <c r="AI705" s="311"/>
      <c r="AJ705" s="313"/>
      <c r="AK705" s="292"/>
      <c r="AL705" s="292"/>
      <c r="AM705" s="292"/>
      <c r="AN705" s="292"/>
      <c r="AO705" s="316"/>
      <c r="AP705" s="336"/>
      <c r="AQ705" s="360"/>
      <c r="AR705" s="343"/>
      <c r="AS705" s="343"/>
      <c r="AT705" s="343"/>
      <c r="AU705" s="292"/>
      <c r="AV705" s="270"/>
    </row>
    <row r="706" spans="1:48" ht="13.5" customHeight="1" thickTop="1" thickBot="1" x14ac:dyDescent="0.25">
      <c r="A706" s="147">
        <v>701</v>
      </c>
      <c r="B706" s="292" t="s">
        <v>146</v>
      </c>
      <c r="C706" s="304">
        <v>43362</v>
      </c>
      <c r="D706" s="304" t="s">
        <v>6031</v>
      </c>
      <c r="E706" s="294" t="s">
        <v>6032</v>
      </c>
      <c r="F706" s="295" t="s">
        <v>66</v>
      </c>
      <c r="G706" s="296" t="s">
        <v>3486</v>
      </c>
      <c r="H706" s="297" t="s">
        <v>1989</v>
      </c>
      <c r="I706" s="298">
        <v>11550000</v>
      </c>
      <c r="J706" s="299">
        <v>11550000</v>
      </c>
      <c r="K706" s="300" t="s">
        <v>1990</v>
      </c>
      <c r="L706" s="292" t="s">
        <v>3026</v>
      </c>
      <c r="M706" s="293">
        <f t="shared" si="25"/>
        <v>43362</v>
      </c>
      <c r="N706" s="293">
        <v>43465</v>
      </c>
      <c r="O706" s="293">
        <v>43465</v>
      </c>
      <c r="P706" s="301">
        <f t="shared" si="26"/>
        <v>103</v>
      </c>
      <c r="Q706" s="303">
        <f t="shared" si="24"/>
        <v>3.4333333333333331</v>
      </c>
      <c r="R706" s="305" t="s">
        <v>6033</v>
      </c>
      <c r="S706" s="340"/>
      <c r="T706" s="311"/>
      <c r="U706" s="311"/>
      <c r="V706" s="341"/>
      <c r="W706" s="311"/>
      <c r="X706" s="311"/>
      <c r="Y706" s="341"/>
      <c r="Z706" s="311"/>
      <c r="AA706" s="311"/>
      <c r="AB706" s="341"/>
      <c r="AC706" s="311"/>
      <c r="AD706" s="311"/>
      <c r="AE706" s="311"/>
      <c r="AF706" s="312"/>
      <c r="AG706" s="311"/>
      <c r="AH706" s="312"/>
      <c r="AI706" s="311"/>
      <c r="AJ706" s="313"/>
      <c r="AK706" s="292"/>
      <c r="AL706" s="292"/>
      <c r="AM706" s="292"/>
      <c r="AN706" s="292"/>
      <c r="AO706" s="316"/>
      <c r="AP706" s="336"/>
      <c r="AQ706" s="360"/>
      <c r="AR706" s="343"/>
      <c r="AS706" s="343"/>
      <c r="AT706" s="343"/>
      <c r="AU706" s="292"/>
      <c r="AV706" s="270"/>
    </row>
    <row r="707" spans="1:48" ht="13.5" customHeight="1" thickTop="1" thickBot="1" x14ac:dyDescent="0.25">
      <c r="A707" s="147">
        <v>702</v>
      </c>
      <c r="B707" s="292" t="s">
        <v>146</v>
      </c>
      <c r="C707" s="304">
        <v>43362</v>
      </c>
      <c r="D707" s="304" t="s">
        <v>6034</v>
      </c>
      <c r="E707" s="294" t="s">
        <v>2504</v>
      </c>
      <c r="F707" s="295" t="s">
        <v>66</v>
      </c>
      <c r="G707" s="296" t="s">
        <v>3486</v>
      </c>
      <c r="H707" s="297" t="s">
        <v>1989</v>
      </c>
      <c r="I707" s="298">
        <v>10150000</v>
      </c>
      <c r="J707" s="299">
        <v>10150000</v>
      </c>
      <c r="K707" s="300" t="s">
        <v>1990</v>
      </c>
      <c r="L707" s="292" t="s">
        <v>2495</v>
      </c>
      <c r="M707" s="293">
        <f t="shared" si="25"/>
        <v>43362</v>
      </c>
      <c r="N707" s="293">
        <v>43465</v>
      </c>
      <c r="O707" s="293">
        <v>43465</v>
      </c>
      <c r="P707" s="301">
        <f t="shared" si="26"/>
        <v>103</v>
      </c>
      <c r="Q707" s="303">
        <f t="shared" si="24"/>
        <v>3.4333333333333331</v>
      </c>
      <c r="R707" s="305" t="s">
        <v>6035</v>
      </c>
      <c r="S707" s="340"/>
      <c r="T707" s="311"/>
      <c r="U707" s="311"/>
      <c r="V707" s="341"/>
      <c r="W707" s="311"/>
      <c r="X707" s="311"/>
      <c r="Y707" s="341"/>
      <c r="Z707" s="311"/>
      <c r="AA707" s="311"/>
      <c r="AB707" s="341"/>
      <c r="AC707" s="311"/>
      <c r="AD707" s="311"/>
      <c r="AE707" s="311"/>
      <c r="AF707" s="312"/>
      <c r="AG707" s="311"/>
      <c r="AH707" s="312"/>
      <c r="AI707" s="311"/>
      <c r="AJ707" s="313"/>
      <c r="AK707" s="292"/>
      <c r="AL707" s="292"/>
      <c r="AM707" s="292"/>
      <c r="AN707" s="292"/>
      <c r="AO707" s="316"/>
      <c r="AP707" s="336"/>
      <c r="AQ707" s="360"/>
      <c r="AR707" s="343"/>
      <c r="AS707" s="343"/>
      <c r="AT707" s="343"/>
      <c r="AU707" s="292"/>
      <c r="AV707" s="270"/>
    </row>
    <row r="708" spans="1:48" ht="13.5" customHeight="1" thickTop="1" thickBot="1" x14ac:dyDescent="0.25">
      <c r="A708" s="147">
        <v>703</v>
      </c>
      <c r="B708" s="292" t="s">
        <v>146</v>
      </c>
      <c r="C708" s="304">
        <v>43362</v>
      </c>
      <c r="D708" s="304" t="s">
        <v>6036</v>
      </c>
      <c r="E708" s="294" t="s">
        <v>6037</v>
      </c>
      <c r="F708" s="295" t="s">
        <v>66</v>
      </c>
      <c r="G708" s="296" t="s">
        <v>3486</v>
      </c>
      <c r="H708" s="297" t="s">
        <v>1989</v>
      </c>
      <c r="I708" s="298">
        <v>11550000</v>
      </c>
      <c r="J708" s="299">
        <v>11550000</v>
      </c>
      <c r="K708" s="300" t="s">
        <v>1990</v>
      </c>
      <c r="L708" s="292" t="s">
        <v>3064</v>
      </c>
      <c r="M708" s="293">
        <f t="shared" si="25"/>
        <v>43362</v>
      </c>
      <c r="N708" s="293">
        <v>43465</v>
      </c>
      <c r="O708" s="293">
        <v>43465</v>
      </c>
      <c r="P708" s="301">
        <f t="shared" si="26"/>
        <v>103</v>
      </c>
      <c r="Q708" s="303">
        <f t="shared" si="24"/>
        <v>3.4333333333333331</v>
      </c>
      <c r="R708" s="305" t="s">
        <v>6038</v>
      </c>
      <c r="S708" s="340"/>
      <c r="T708" s="311"/>
      <c r="U708" s="311"/>
      <c r="V708" s="341"/>
      <c r="W708" s="311"/>
      <c r="X708" s="311"/>
      <c r="Y708" s="341"/>
      <c r="Z708" s="311"/>
      <c r="AA708" s="311"/>
      <c r="AB708" s="341"/>
      <c r="AC708" s="311"/>
      <c r="AD708" s="311"/>
      <c r="AE708" s="311"/>
      <c r="AF708" s="312"/>
      <c r="AG708" s="311"/>
      <c r="AH708" s="312"/>
      <c r="AI708" s="311"/>
      <c r="AJ708" s="313"/>
      <c r="AK708" s="292"/>
      <c r="AL708" s="292"/>
      <c r="AM708" s="292"/>
      <c r="AN708" s="292"/>
      <c r="AO708" s="316"/>
      <c r="AP708" s="336"/>
      <c r="AQ708" s="360"/>
      <c r="AR708" s="343"/>
      <c r="AS708" s="343"/>
      <c r="AT708" s="343"/>
      <c r="AU708" s="292"/>
      <c r="AV708" s="270"/>
    </row>
    <row r="709" spans="1:48" ht="13.5" customHeight="1" thickTop="1" thickBot="1" x14ac:dyDescent="0.25">
      <c r="A709" s="147">
        <v>704</v>
      </c>
      <c r="B709" s="292" t="s">
        <v>597</v>
      </c>
      <c r="C709" s="304">
        <v>43362</v>
      </c>
      <c r="D709" s="304" t="s">
        <v>6039</v>
      </c>
      <c r="E709" s="294" t="s">
        <v>6040</v>
      </c>
      <c r="F709" s="295" t="s">
        <v>66</v>
      </c>
      <c r="G709" s="296" t="s">
        <v>75</v>
      </c>
      <c r="H709" s="297" t="s">
        <v>1989</v>
      </c>
      <c r="I709" s="298">
        <v>11666000</v>
      </c>
      <c r="J709" s="299">
        <v>11666000</v>
      </c>
      <c r="K709" s="300" t="s">
        <v>1990</v>
      </c>
      <c r="L709" s="292" t="s">
        <v>3038</v>
      </c>
      <c r="M709" s="293">
        <f t="shared" si="25"/>
        <v>43362</v>
      </c>
      <c r="N709" s="293">
        <v>43465</v>
      </c>
      <c r="O709" s="293">
        <v>43465</v>
      </c>
      <c r="P709" s="301">
        <f t="shared" si="26"/>
        <v>103</v>
      </c>
      <c r="Q709" s="303">
        <f t="shared" si="24"/>
        <v>3.4333333333333331</v>
      </c>
      <c r="R709" s="305" t="s">
        <v>6041</v>
      </c>
      <c r="S709" s="340"/>
      <c r="T709" s="311"/>
      <c r="U709" s="311"/>
      <c r="V709" s="341"/>
      <c r="W709" s="311"/>
      <c r="X709" s="311"/>
      <c r="Y709" s="341"/>
      <c r="Z709" s="311"/>
      <c r="AA709" s="311"/>
      <c r="AB709" s="341"/>
      <c r="AC709" s="311"/>
      <c r="AD709" s="311"/>
      <c r="AE709" s="311"/>
      <c r="AF709" s="312"/>
      <c r="AG709" s="311"/>
      <c r="AH709" s="312"/>
      <c r="AI709" s="311"/>
      <c r="AJ709" s="313"/>
      <c r="AK709" s="292"/>
      <c r="AL709" s="292"/>
      <c r="AM709" s="292"/>
      <c r="AN709" s="292"/>
      <c r="AO709" s="316"/>
      <c r="AP709" s="336"/>
      <c r="AQ709" s="360"/>
      <c r="AR709" s="343"/>
      <c r="AS709" s="343"/>
      <c r="AT709" s="343"/>
      <c r="AU709" s="292"/>
      <c r="AV709" s="270"/>
    </row>
    <row r="710" spans="1:48" ht="13.5" customHeight="1" thickTop="1" thickBot="1" x14ac:dyDescent="0.25">
      <c r="A710" s="147">
        <v>705</v>
      </c>
      <c r="B710" s="292" t="s">
        <v>146</v>
      </c>
      <c r="C710" s="304">
        <v>43362</v>
      </c>
      <c r="D710" s="304" t="s">
        <v>6042</v>
      </c>
      <c r="E710" s="294" t="s">
        <v>6043</v>
      </c>
      <c r="F710" s="295" t="s">
        <v>66</v>
      </c>
      <c r="G710" s="296" t="s">
        <v>3486</v>
      </c>
      <c r="H710" s="297" t="s">
        <v>1989</v>
      </c>
      <c r="I710" s="298">
        <v>10150000</v>
      </c>
      <c r="J710" s="299">
        <v>10150000</v>
      </c>
      <c r="K710" s="300" t="s">
        <v>1990</v>
      </c>
      <c r="L710" s="292" t="s">
        <v>4429</v>
      </c>
      <c r="M710" s="293">
        <f t="shared" si="25"/>
        <v>43362</v>
      </c>
      <c r="N710" s="293">
        <v>43465</v>
      </c>
      <c r="O710" s="293">
        <v>43465</v>
      </c>
      <c r="P710" s="301">
        <f t="shared" si="26"/>
        <v>103</v>
      </c>
      <c r="Q710" s="303">
        <f t="shared" si="24"/>
        <v>3.4333333333333331</v>
      </c>
      <c r="R710" s="305" t="s">
        <v>6044</v>
      </c>
      <c r="S710" s="340"/>
      <c r="T710" s="311"/>
      <c r="U710" s="311"/>
      <c r="V710" s="341"/>
      <c r="W710" s="311"/>
      <c r="X710" s="311"/>
      <c r="Y710" s="341"/>
      <c r="Z710" s="311"/>
      <c r="AA710" s="311"/>
      <c r="AB710" s="341"/>
      <c r="AC710" s="311"/>
      <c r="AD710" s="311"/>
      <c r="AE710" s="311"/>
      <c r="AF710" s="312"/>
      <c r="AG710" s="311"/>
      <c r="AH710" s="312"/>
      <c r="AI710" s="311"/>
      <c r="AJ710" s="313"/>
      <c r="AK710" s="292"/>
      <c r="AL710" s="292"/>
      <c r="AM710" s="292"/>
      <c r="AN710" s="292"/>
      <c r="AO710" s="316"/>
      <c r="AP710" s="336"/>
      <c r="AQ710" s="360"/>
      <c r="AR710" s="343"/>
      <c r="AS710" s="343"/>
      <c r="AT710" s="343"/>
      <c r="AU710" s="292"/>
      <c r="AV710" s="270"/>
    </row>
    <row r="711" spans="1:48" ht="13.5" customHeight="1" thickTop="1" thickBot="1" x14ac:dyDescent="0.25">
      <c r="A711" s="147">
        <v>706</v>
      </c>
      <c r="B711" s="292" t="s">
        <v>175</v>
      </c>
      <c r="C711" s="304">
        <v>43362</v>
      </c>
      <c r="D711" s="304" t="s">
        <v>6045</v>
      </c>
      <c r="E711" s="294" t="s">
        <v>6046</v>
      </c>
      <c r="F711" s="295" t="s">
        <v>66</v>
      </c>
      <c r="G711" s="296" t="s">
        <v>75</v>
      </c>
      <c r="H711" s="297" t="s">
        <v>1989</v>
      </c>
      <c r="I711" s="298">
        <v>21921729</v>
      </c>
      <c r="J711" s="299">
        <v>21921729</v>
      </c>
      <c r="K711" s="300" t="s">
        <v>1990</v>
      </c>
      <c r="L711" s="292" t="s">
        <v>6047</v>
      </c>
      <c r="M711" s="293">
        <f t="shared" si="25"/>
        <v>43362</v>
      </c>
      <c r="N711" s="293">
        <v>43465</v>
      </c>
      <c r="O711" s="293">
        <v>43367</v>
      </c>
      <c r="P711" s="301">
        <f t="shared" si="26"/>
        <v>5</v>
      </c>
      <c r="Q711" s="303">
        <f t="shared" si="24"/>
        <v>0.16666666666666666</v>
      </c>
      <c r="R711" s="305" t="s">
        <v>6048</v>
      </c>
      <c r="S711" s="636" t="s">
        <v>6049</v>
      </c>
      <c r="T711" s="637"/>
      <c r="U711" s="638"/>
      <c r="V711" s="341"/>
      <c r="W711" s="311"/>
      <c r="X711" s="311"/>
      <c r="Y711" s="341"/>
      <c r="Z711" s="311"/>
      <c r="AA711" s="311"/>
      <c r="AB711" s="341"/>
      <c r="AC711" s="311"/>
      <c r="AD711" s="311"/>
      <c r="AE711" s="311"/>
      <c r="AF711" s="312"/>
      <c r="AG711" s="311"/>
      <c r="AH711" s="312"/>
      <c r="AI711" s="311"/>
      <c r="AJ711" s="313"/>
      <c r="AK711" s="292"/>
      <c r="AL711" s="292"/>
      <c r="AM711" s="292"/>
      <c r="AN711" s="292"/>
      <c r="AO711" s="316"/>
      <c r="AP711" s="336"/>
      <c r="AQ711" s="360"/>
      <c r="AR711" s="343"/>
      <c r="AS711" s="343"/>
      <c r="AT711" s="343"/>
      <c r="AU711" s="292"/>
      <c r="AV711" s="270"/>
    </row>
    <row r="712" spans="1:48" ht="13.5" customHeight="1" thickTop="1" thickBot="1" x14ac:dyDescent="0.25">
      <c r="A712" s="147">
        <v>707</v>
      </c>
      <c r="B712" s="292" t="s">
        <v>3451</v>
      </c>
      <c r="C712" s="304">
        <v>43362</v>
      </c>
      <c r="D712" s="304" t="s">
        <v>6050</v>
      </c>
      <c r="E712" s="294" t="s">
        <v>6051</v>
      </c>
      <c r="F712" s="295" t="s">
        <v>66</v>
      </c>
      <c r="G712" s="296" t="s">
        <v>75</v>
      </c>
      <c r="H712" s="297" t="s">
        <v>1989</v>
      </c>
      <c r="I712" s="298">
        <v>24000000</v>
      </c>
      <c r="J712" s="299">
        <v>24000000</v>
      </c>
      <c r="K712" s="300" t="s">
        <v>1990</v>
      </c>
      <c r="L712" s="292" t="s">
        <v>6052</v>
      </c>
      <c r="M712" s="293">
        <f t="shared" si="25"/>
        <v>43362</v>
      </c>
      <c r="N712" s="293">
        <v>43452</v>
      </c>
      <c r="O712" s="293">
        <v>43452</v>
      </c>
      <c r="P712" s="301">
        <f t="shared" si="26"/>
        <v>90</v>
      </c>
      <c r="Q712" s="303">
        <f t="shared" si="24"/>
        <v>3</v>
      </c>
      <c r="R712" s="305" t="s">
        <v>6053</v>
      </c>
      <c r="S712" s="340"/>
      <c r="T712" s="311"/>
      <c r="U712" s="311"/>
      <c r="V712" s="341"/>
      <c r="W712" s="311"/>
      <c r="X712" s="311"/>
      <c r="Y712" s="341"/>
      <c r="Z712" s="311"/>
      <c r="AA712" s="311"/>
      <c r="AB712" s="341"/>
      <c r="AC712" s="311"/>
      <c r="AD712" s="311"/>
      <c r="AE712" s="311"/>
      <c r="AF712" s="312"/>
      <c r="AG712" s="311"/>
      <c r="AH712" s="312"/>
      <c r="AI712" s="311"/>
      <c r="AJ712" s="313"/>
      <c r="AK712" s="292"/>
      <c r="AL712" s="292"/>
      <c r="AM712" s="292"/>
      <c r="AN712" s="292"/>
      <c r="AO712" s="316"/>
      <c r="AP712" s="336"/>
      <c r="AQ712" s="360"/>
      <c r="AR712" s="343"/>
      <c r="AS712" s="343"/>
      <c r="AT712" s="343"/>
      <c r="AU712" s="292"/>
      <c r="AV712" s="270"/>
    </row>
    <row r="713" spans="1:48" ht="13.5" customHeight="1" thickTop="1" thickBot="1" x14ac:dyDescent="0.25">
      <c r="A713" s="147">
        <v>708</v>
      </c>
      <c r="B713" s="292" t="s">
        <v>146</v>
      </c>
      <c r="C713" s="304">
        <v>43362</v>
      </c>
      <c r="D713" s="304" t="s">
        <v>6054</v>
      </c>
      <c r="E713" s="294" t="s">
        <v>2504</v>
      </c>
      <c r="F713" s="295" t="s">
        <v>66</v>
      </c>
      <c r="G713" s="296" t="s">
        <v>3486</v>
      </c>
      <c r="H713" s="297" t="s">
        <v>1989</v>
      </c>
      <c r="I713" s="298">
        <v>10150000</v>
      </c>
      <c r="J713" s="299">
        <v>10150000</v>
      </c>
      <c r="K713" s="300" t="s">
        <v>1990</v>
      </c>
      <c r="L713" s="292" t="s">
        <v>4972</v>
      </c>
      <c r="M713" s="293">
        <f t="shared" si="25"/>
        <v>43362</v>
      </c>
      <c r="N713" s="293">
        <v>43465</v>
      </c>
      <c r="O713" s="293">
        <v>43465</v>
      </c>
      <c r="P713" s="301">
        <f t="shared" si="26"/>
        <v>103</v>
      </c>
      <c r="Q713" s="303">
        <f t="shared" si="24"/>
        <v>3.4333333333333331</v>
      </c>
      <c r="R713" s="305" t="s">
        <v>6055</v>
      </c>
      <c r="S713" s="340"/>
      <c r="T713" s="311"/>
      <c r="U713" s="311"/>
      <c r="V713" s="341"/>
      <c r="W713" s="311"/>
      <c r="X713" s="311"/>
      <c r="Y713" s="341"/>
      <c r="Z713" s="311"/>
      <c r="AA713" s="311"/>
      <c r="AB713" s="341"/>
      <c r="AC713" s="311"/>
      <c r="AD713" s="311"/>
      <c r="AE713" s="311"/>
      <c r="AF713" s="312"/>
      <c r="AG713" s="311"/>
      <c r="AH713" s="312"/>
      <c r="AI713" s="311"/>
      <c r="AJ713" s="313"/>
      <c r="AK713" s="292"/>
      <c r="AL713" s="292"/>
      <c r="AM713" s="292"/>
      <c r="AN713" s="292"/>
      <c r="AO713" s="316"/>
      <c r="AP713" s="336"/>
      <c r="AQ713" s="360"/>
      <c r="AR713" s="343"/>
      <c r="AS713" s="343"/>
      <c r="AT713" s="343"/>
      <c r="AU713" s="292"/>
      <c r="AV713" s="270"/>
    </row>
    <row r="714" spans="1:48" ht="13.5" customHeight="1" thickTop="1" thickBot="1" x14ac:dyDescent="0.25">
      <c r="A714" s="147">
        <v>709</v>
      </c>
      <c r="B714" s="292" t="s">
        <v>53</v>
      </c>
      <c r="C714" s="304">
        <v>43362</v>
      </c>
      <c r="D714" s="304" t="s">
        <v>6056</v>
      </c>
      <c r="E714" s="294" t="s">
        <v>6057</v>
      </c>
      <c r="F714" s="295" t="s">
        <v>66</v>
      </c>
      <c r="G714" s="296" t="s">
        <v>75</v>
      </c>
      <c r="H714" s="297" t="s">
        <v>1989</v>
      </c>
      <c r="I714" s="298">
        <v>29750000</v>
      </c>
      <c r="J714" s="299">
        <f>+I714+AF714+AJ714+AL714</f>
        <v>29750000</v>
      </c>
      <c r="K714" s="300" t="s">
        <v>4981</v>
      </c>
      <c r="L714" s="292" t="s">
        <v>6058</v>
      </c>
      <c r="M714" s="293">
        <f t="shared" si="25"/>
        <v>43362</v>
      </c>
      <c r="N714" s="293">
        <v>43465</v>
      </c>
      <c r="O714" s="293">
        <v>43465</v>
      </c>
      <c r="P714" s="301">
        <f t="shared" si="26"/>
        <v>103</v>
      </c>
      <c r="Q714" s="303">
        <f t="shared" si="24"/>
        <v>3.4333333333333331</v>
      </c>
      <c r="R714" s="305" t="s">
        <v>6059</v>
      </c>
      <c r="S714" s="340"/>
      <c r="T714" s="311"/>
      <c r="U714" s="311"/>
      <c r="V714" s="341"/>
      <c r="W714" s="311"/>
      <c r="X714" s="311"/>
      <c r="Y714" s="341"/>
      <c r="Z714" s="311"/>
      <c r="AA714" s="311"/>
      <c r="AB714" s="341"/>
      <c r="AC714" s="311"/>
      <c r="AD714" s="311"/>
      <c r="AE714" s="311"/>
      <c r="AF714" s="312"/>
      <c r="AG714" s="311"/>
      <c r="AH714" s="312"/>
      <c r="AI714" s="311"/>
      <c r="AJ714" s="313"/>
      <c r="AK714" s="292"/>
      <c r="AL714" s="292"/>
      <c r="AM714" s="292"/>
      <c r="AN714" s="292"/>
      <c r="AO714" s="316"/>
      <c r="AP714" s="336"/>
      <c r="AQ714" s="360"/>
      <c r="AR714" s="343"/>
      <c r="AS714" s="343"/>
      <c r="AT714" s="343"/>
      <c r="AU714" s="292"/>
      <c r="AV714" s="270"/>
    </row>
    <row r="715" spans="1:48" ht="13.5" customHeight="1" thickTop="1" thickBot="1" x14ac:dyDescent="0.25">
      <c r="A715" s="147">
        <v>710</v>
      </c>
      <c r="B715" s="292" t="s">
        <v>53</v>
      </c>
      <c r="C715" s="304">
        <v>43362</v>
      </c>
      <c r="D715" s="304" t="s">
        <v>6060</v>
      </c>
      <c r="E715" s="294" t="s">
        <v>6061</v>
      </c>
      <c r="F715" s="295" t="s">
        <v>66</v>
      </c>
      <c r="G715" s="296" t="s">
        <v>3486</v>
      </c>
      <c r="H715" s="297" t="s">
        <v>1989</v>
      </c>
      <c r="I715" s="298">
        <v>9000000</v>
      </c>
      <c r="J715" s="299">
        <v>9000000</v>
      </c>
      <c r="K715" s="300" t="s">
        <v>1990</v>
      </c>
      <c r="L715" s="292" t="s">
        <v>6062</v>
      </c>
      <c r="M715" s="293">
        <f t="shared" si="25"/>
        <v>43362</v>
      </c>
      <c r="N715" s="293">
        <v>43452</v>
      </c>
      <c r="O715" s="293">
        <v>43452</v>
      </c>
      <c r="P715" s="301">
        <f t="shared" si="26"/>
        <v>90</v>
      </c>
      <c r="Q715" s="303">
        <f t="shared" si="24"/>
        <v>3</v>
      </c>
      <c r="R715" s="305" t="s">
        <v>6063</v>
      </c>
      <c r="S715" s="340"/>
      <c r="T715" s="311"/>
      <c r="U715" s="311"/>
      <c r="V715" s="341"/>
      <c r="W715" s="311"/>
      <c r="X715" s="311"/>
      <c r="Y715" s="341"/>
      <c r="Z715" s="311"/>
      <c r="AA715" s="311"/>
      <c r="AB715" s="341"/>
      <c r="AC715" s="311"/>
      <c r="AD715" s="311"/>
      <c r="AE715" s="311"/>
      <c r="AF715" s="312"/>
      <c r="AG715" s="311"/>
      <c r="AH715" s="312"/>
      <c r="AI715" s="311"/>
      <c r="AJ715" s="313"/>
      <c r="AK715" s="292"/>
      <c r="AL715" s="292"/>
      <c r="AM715" s="292"/>
      <c r="AN715" s="292"/>
      <c r="AO715" s="316"/>
      <c r="AP715" s="336"/>
      <c r="AQ715" s="360"/>
      <c r="AR715" s="343"/>
      <c r="AS715" s="343"/>
      <c r="AT715" s="343"/>
      <c r="AU715" s="292"/>
      <c r="AV715" s="270"/>
    </row>
    <row r="716" spans="1:48" ht="13.5" customHeight="1" thickTop="1" thickBot="1" x14ac:dyDescent="0.25">
      <c r="A716" s="147">
        <v>711</v>
      </c>
      <c r="B716" s="292" t="s">
        <v>53</v>
      </c>
      <c r="C716" s="304">
        <v>43362</v>
      </c>
      <c r="D716" s="304" t="s">
        <v>6064</v>
      </c>
      <c r="E716" s="294" t="s">
        <v>6065</v>
      </c>
      <c r="F716" s="295" t="s">
        <v>66</v>
      </c>
      <c r="G716" s="296" t="s">
        <v>3486</v>
      </c>
      <c r="H716" s="297" t="s">
        <v>1989</v>
      </c>
      <c r="I716" s="298">
        <v>7000000</v>
      </c>
      <c r="J716" s="299">
        <v>7000000</v>
      </c>
      <c r="K716" s="300" t="s">
        <v>1990</v>
      </c>
      <c r="L716" s="292" t="s">
        <v>6066</v>
      </c>
      <c r="M716" s="293">
        <f t="shared" si="25"/>
        <v>43362</v>
      </c>
      <c r="N716" s="293">
        <v>43465</v>
      </c>
      <c r="O716" s="293">
        <v>43465</v>
      </c>
      <c r="P716" s="301">
        <f t="shared" si="26"/>
        <v>103</v>
      </c>
      <c r="Q716" s="303">
        <f t="shared" si="24"/>
        <v>3.4333333333333331</v>
      </c>
      <c r="R716" s="305" t="s">
        <v>6067</v>
      </c>
      <c r="S716" s="340"/>
      <c r="T716" s="311"/>
      <c r="U716" s="311"/>
      <c r="V716" s="341"/>
      <c r="W716" s="311"/>
      <c r="X716" s="311"/>
      <c r="Y716" s="341"/>
      <c r="Z716" s="311"/>
      <c r="AA716" s="311"/>
      <c r="AB716" s="341"/>
      <c r="AC716" s="311"/>
      <c r="AD716" s="311"/>
      <c r="AE716" s="311"/>
      <c r="AF716" s="312"/>
      <c r="AG716" s="311"/>
      <c r="AH716" s="312"/>
      <c r="AI716" s="311"/>
      <c r="AJ716" s="313"/>
      <c r="AK716" s="292"/>
      <c r="AL716" s="292"/>
      <c r="AM716" s="292"/>
      <c r="AN716" s="292"/>
      <c r="AO716" s="316"/>
      <c r="AP716" s="336"/>
      <c r="AQ716" s="360"/>
      <c r="AR716" s="343"/>
      <c r="AS716" s="343"/>
      <c r="AT716" s="343"/>
      <c r="AU716" s="292"/>
      <c r="AV716" s="270"/>
    </row>
    <row r="717" spans="1:48" ht="13.5" customHeight="1" thickTop="1" thickBot="1" x14ac:dyDescent="0.25">
      <c r="A717" s="147">
        <v>712</v>
      </c>
      <c r="B717" s="292" t="s">
        <v>2160</v>
      </c>
      <c r="C717" s="304">
        <v>43363</v>
      </c>
      <c r="D717" s="304" t="s">
        <v>6068</v>
      </c>
      <c r="E717" s="294" t="s">
        <v>6069</v>
      </c>
      <c r="F717" s="295" t="s">
        <v>66</v>
      </c>
      <c r="G717" s="296" t="s">
        <v>3486</v>
      </c>
      <c r="H717" s="297" t="s">
        <v>1989</v>
      </c>
      <c r="I717" s="298">
        <v>8100000</v>
      </c>
      <c r="J717" s="299">
        <v>8100000</v>
      </c>
      <c r="K717" s="300" t="s">
        <v>1990</v>
      </c>
      <c r="L717" s="292" t="s">
        <v>6070</v>
      </c>
      <c r="M717" s="293">
        <f t="shared" si="25"/>
        <v>43363</v>
      </c>
      <c r="N717" s="293">
        <v>43453</v>
      </c>
      <c r="O717" s="293">
        <v>43453</v>
      </c>
      <c r="P717" s="301">
        <f t="shared" si="26"/>
        <v>90</v>
      </c>
      <c r="Q717" s="303">
        <f t="shared" si="24"/>
        <v>3</v>
      </c>
      <c r="R717" s="305" t="s">
        <v>6071</v>
      </c>
      <c r="S717" s="340"/>
      <c r="T717" s="311"/>
      <c r="U717" s="311"/>
      <c r="V717" s="341"/>
      <c r="W717" s="311"/>
      <c r="X717" s="311"/>
      <c r="Y717" s="341"/>
      <c r="Z717" s="311"/>
      <c r="AA717" s="311"/>
      <c r="AB717" s="341"/>
      <c r="AC717" s="311"/>
      <c r="AD717" s="311"/>
      <c r="AE717" s="311"/>
      <c r="AF717" s="312"/>
      <c r="AG717" s="311"/>
      <c r="AH717" s="312"/>
      <c r="AI717" s="311"/>
      <c r="AJ717" s="313"/>
      <c r="AK717" s="292"/>
      <c r="AL717" s="292"/>
      <c r="AM717" s="292"/>
      <c r="AN717" s="292"/>
      <c r="AO717" s="316"/>
      <c r="AP717" s="336"/>
      <c r="AQ717" s="360"/>
      <c r="AR717" s="343"/>
      <c r="AS717" s="343"/>
      <c r="AT717" s="343"/>
      <c r="AU717" s="292"/>
      <c r="AV717" s="270"/>
    </row>
    <row r="718" spans="1:48" ht="13.5" customHeight="1" thickTop="1" thickBot="1" x14ac:dyDescent="0.25">
      <c r="A718" s="147">
        <v>713</v>
      </c>
      <c r="B718" s="292" t="s">
        <v>2139</v>
      </c>
      <c r="C718" s="304">
        <v>43363</v>
      </c>
      <c r="D718" s="304" t="s">
        <v>6072</v>
      </c>
      <c r="E718" s="294" t="s">
        <v>6073</v>
      </c>
      <c r="F718" s="295" t="s">
        <v>66</v>
      </c>
      <c r="G718" s="296" t="s">
        <v>75</v>
      </c>
      <c r="H718" s="297" t="s">
        <v>1989</v>
      </c>
      <c r="I718" s="298">
        <v>15000000</v>
      </c>
      <c r="J718" s="299">
        <v>15000000</v>
      </c>
      <c r="K718" s="300" t="s">
        <v>1990</v>
      </c>
      <c r="L718" s="292" t="s">
        <v>265</v>
      </c>
      <c r="M718" s="293">
        <f t="shared" si="25"/>
        <v>43363</v>
      </c>
      <c r="N718" s="293">
        <v>43453</v>
      </c>
      <c r="O718" s="293">
        <v>43453</v>
      </c>
      <c r="P718" s="301">
        <f t="shared" si="26"/>
        <v>90</v>
      </c>
      <c r="Q718" s="303">
        <f t="shared" si="24"/>
        <v>3</v>
      </c>
      <c r="R718" s="305" t="s">
        <v>6074</v>
      </c>
      <c r="S718" s="340"/>
      <c r="T718" s="311"/>
      <c r="U718" s="311"/>
      <c r="V718" s="341"/>
      <c r="W718" s="311"/>
      <c r="X718" s="311"/>
      <c r="Y718" s="341"/>
      <c r="Z718" s="311"/>
      <c r="AA718" s="311"/>
      <c r="AB718" s="341"/>
      <c r="AC718" s="311"/>
      <c r="AD718" s="311"/>
      <c r="AE718" s="311"/>
      <c r="AF718" s="312"/>
      <c r="AG718" s="311"/>
      <c r="AH718" s="312"/>
      <c r="AI718" s="311"/>
      <c r="AJ718" s="313"/>
      <c r="AK718" s="292"/>
      <c r="AL718" s="292"/>
      <c r="AM718" s="292"/>
      <c r="AN718" s="292"/>
      <c r="AO718" s="316"/>
      <c r="AP718" s="336"/>
      <c r="AQ718" s="360"/>
      <c r="AR718" s="343"/>
      <c r="AS718" s="343"/>
      <c r="AT718" s="343"/>
      <c r="AU718" s="292"/>
      <c r="AV718" s="270"/>
    </row>
    <row r="719" spans="1:48" ht="13.5" customHeight="1" thickTop="1" thickBot="1" x14ac:dyDescent="0.25">
      <c r="A719" s="147">
        <v>714</v>
      </c>
      <c r="B719" s="292" t="s">
        <v>3888</v>
      </c>
      <c r="C719" s="304">
        <v>43363</v>
      </c>
      <c r="D719" s="304" t="s">
        <v>6075</v>
      </c>
      <c r="E719" s="294" t="s">
        <v>6076</v>
      </c>
      <c r="F719" s="295" t="s">
        <v>66</v>
      </c>
      <c r="G719" s="296" t="s">
        <v>75</v>
      </c>
      <c r="H719" s="297" t="s">
        <v>1989</v>
      </c>
      <c r="I719" s="298">
        <v>14881992</v>
      </c>
      <c r="J719" s="299">
        <v>14881992</v>
      </c>
      <c r="K719" s="300" t="s">
        <v>1990</v>
      </c>
      <c r="L719" s="292" t="s">
        <v>6077</v>
      </c>
      <c r="M719" s="293">
        <f t="shared" si="25"/>
        <v>43363</v>
      </c>
      <c r="N719" s="293">
        <v>43453</v>
      </c>
      <c r="O719" s="293">
        <v>43453</v>
      </c>
      <c r="P719" s="301">
        <f t="shared" si="26"/>
        <v>90</v>
      </c>
      <c r="Q719" s="303">
        <f t="shared" si="24"/>
        <v>3</v>
      </c>
      <c r="R719" s="305" t="s">
        <v>6078</v>
      </c>
      <c r="S719" s="340"/>
      <c r="T719" s="311"/>
      <c r="U719" s="311"/>
      <c r="V719" s="341"/>
      <c r="W719" s="311"/>
      <c r="X719" s="311"/>
      <c r="Y719" s="341"/>
      <c r="Z719" s="311"/>
      <c r="AA719" s="311"/>
      <c r="AB719" s="341"/>
      <c r="AC719" s="311"/>
      <c r="AD719" s="311"/>
      <c r="AE719" s="311"/>
      <c r="AF719" s="312"/>
      <c r="AG719" s="311"/>
      <c r="AH719" s="312"/>
      <c r="AI719" s="311"/>
      <c r="AJ719" s="313"/>
      <c r="AK719" s="292"/>
      <c r="AL719" s="292"/>
      <c r="AM719" s="292"/>
      <c r="AN719" s="292"/>
      <c r="AO719" s="316"/>
      <c r="AP719" s="336"/>
      <c r="AQ719" s="360"/>
      <c r="AR719" s="343"/>
      <c r="AS719" s="343"/>
      <c r="AT719" s="343"/>
      <c r="AU719" s="292"/>
      <c r="AV719" s="270"/>
    </row>
    <row r="720" spans="1:48" ht="13.5" customHeight="1" thickTop="1" thickBot="1" x14ac:dyDescent="0.25">
      <c r="A720" s="147">
        <v>715</v>
      </c>
      <c r="B720" s="292" t="s">
        <v>163</v>
      </c>
      <c r="C720" s="304">
        <v>43363</v>
      </c>
      <c r="D720" s="304" t="s">
        <v>6079</v>
      </c>
      <c r="E720" s="294" t="s">
        <v>6080</v>
      </c>
      <c r="F720" s="295" t="s">
        <v>66</v>
      </c>
      <c r="G720" s="296" t="s">
        <v>3486</v>
      </c>
      <c r="H720" s="297" t="s">
        <v>1989</v>
      </c>
      <c r="I720" s="298">
        <v>6921729</v>
      </c>
      <c r="J720" s="299">
        <v>6921729</v>
      </c>
      <c r="K720" s="300" t="s">
        <v>1990</v>
      </c>
      <c r="L720" s="292" t="s">
        <v>6081</v>
      </c>
      <c r="M720" s="293">
        <f t="shared" si="25"/>
        <v>43363</v>
      </c>
      <c r="N720" s="293">
        <v>43453</v>
      </c>
      <c r="O720" s="293">
        <v>43453</v>
      </c>
      <c r="P720" s="301">
        <f t="shared" si="26"/>
        <v>90</v>
      </c>
      <c r="Q720" s="303">
        <f t="shared" si="24"/>
        <v>3</v>
      </c>
      <c r="R720" s="305" t="s">
        <v>6082</v>
      </c>
      <c r="S720" s="340"/>
      <c r="T720" s="311"/>
      <c r="U720" s="311"/>
      <c r="V720" s="341"/>
      <c r="W720" s="311"/>
      <c r="X720" s="311"/>
      <c r="Y720" s="341"/>
      <c r="Z720" s="311"/>
      <c r="AA720" s="311"/>
      <c r="AB720" s="341"/>
      <c r="AC720" s="311"/>
      <c r="AD720" s="311"/>
      <c r="AE720" s="311"/>
      <c r="AF720" s="312"/>
      <c r="AG720" s="311"/>
      <c r="AH720" s="312"/>
      <c r="AI720" s="311"/>
      <c r="AJ720" s="313"/>
      <c r="AK720" s="292"/>
      <c r="AL720" s="292"/>
      <c r="AM720" s="292"/>
      <c r="AN720" s="292"/>
      <c r="AO720" s="316"/>
      <c r="AP720" s="336"/>
      <c r="AQ720" s="360"/>
      <c r="AR720" s="343"/>
      <c r="AS720" s="343"/>
      <c r="AT720" s="343"/>
      <c r="AU720" s="292"/>
      <c r="AV720" s="270"/>
    </row>
    <row r="721" spans="1:48" ht="13.5" customHeight="1" thickTop="1" thickBot="1" x14ac:dyDescent="0.25">
      <c r="A721" s="147">
        <v>716</v>
      </c>
      <c r="B721" s="292" t="s">
        <v>3451</v>
      </c>
      <c r="C721" s="304">
        <v>43363</v>
      </c>
      <c r="D721" s="304" t="s">
        <v>6083</v>
      </c>
      <c r="E721" s="294" t="s">
        <v>6084</v>
      </c>
      <c r="F721" s="295" t="s">
        <v>66</v>
      </c>
      <c r="G721" s="296" t="s">
        <v>75</v>
      </c>
      <c r="H721" s="297" t="s">
        <v>1989</v>
      </c>
      <c r="I721" s="298">
        <v>36000000</v>
      </c>
      <c r="J721" s="299">
        <v>36000000</v>
      </c>
      <c r="K721" s="300" t="s">
        <v>1990</v>
      </c>
      <c r="L721" s="292" t="s">
        <v>3617</v>
      </c>
      <c r="M721" s="293">
        <f t="shared" si="25"/>
        <v>43363</v>
      </c>
      <c r="N721" s="293">
        <v>43454</v>
      </c>
      <c r="O721" s="293">
        <v>43454</v>
      </c>
      <c r="P721" s="301">
        <f t="shared" si="26"/>
        <v>91</v>
      </c>
      <c r="Q721" s="303">
        <f t="shared" si="24"/>
        <v>3.0333333333333332</v>
      </c>
      <c r="R721" s="305" t="s">
        <v>6085</v>
      </c>
      <c r="S721" s="340"/>
      <c r="T721" s="311"/>
      <c r="U721" s="311"/>
      <c r="V721" s="341"/>
      <c r="W721" s="311"/>
      <c r="X721" s="311"/>
      <c r="Y721" s="341"/>
      <c r="Z721" s="311"/>
      <c r="AA721" s="311"/>
      <c r="AB721" s="341"/>
      <c r="AC721" s="311"/>
      <c r="AD721" s="311"/>
      <c r="AE721" s="311"/>
      <c r="AF721" s="312"/>
      <c r="AG721" s="311"/>
      <c r="AH721" s="312"/>
      <c r="AI721" s="311"/>
      <c r="AJ721" s="313"/>
      <c r="AK721" s="292"/>
      <c r="AL721" s="292"/>
      <c r="AM721" s="292"/>
      <c r="AN721" s="292"/>
      <c r="AO721" s="316"/>
      <c r="AP721" s="336"/>
      <c r="AQ721" s="360"/>
      <c r="AR721" s="343"/>
      <c r="AS721" s="343"/>
      <c r="AT721" s="343"/>
      <c r="AU721" s="292"/>
      <c r="AV721" s="270"/>
    </row>
    <row r="722" spans="1:48" ht="13.5" customHeight="1" thickTop="1" thickBot="1" x14ac:dyDescent="0.25">
      <c r="A722" s="147">
        <v>717</v>
      </c>
      <c r="B722" s="292" t="s">
        <v>2011</v>
      </c>
      <c r="C722" s="304">
        <v>43363</v>
      </c>
      <c r="D722" s="304" t="s">
        <v>6086</v>
      </c>
      <c r="E722" s="294" t="s">
        <v>6087</v>
      </c>
      <c r="F722" s="295" t="s">
        <v>66</v>
      </c>
      <c r="G722" s="296" t="s">
        <v>75</v>
      </c>
      <c r="H722" s="297" t="s">
        <v>1989</v>
      </c>
      <c r="I722" s="298">
        <v>14000000</v>
      </c>
      <c r="J722" s="299">
        <v>14000000</v>
      </c>
      <c r="K722" s="300" t="s">
        <v>1990</v>
      </c>
      <c r="L722" s="292" t="s">
        <v>3368</v>
      </c>
      <c r="M722" s="293">
        <f t="shared" si="25"/>
        <v>43363</v>
      </c>
      <c r="N722" s="293">
        <v>43465</v>
      </c>
      <c r="O722" s="293">
        <v>43465</v>
      </c>
      <c r="P722" s="301">
        <f t="shared" si="26"/>
        <v>102</v>
      </c>
      <c r="Q722" s="303">
        <f t="shared" si="24"/>
        <v>3.4</v>
      </c>
      <c r="R722" s="305" t="s">
        <v>6088</v>
      </c>
      <c r="S722" s="340"/>
      <c r="T722" s="311"/>
      <c r="U722" s="311"/>
      <c r="V722" s="341"/>
      <c r="W722" s="311"/>
      <c r="X722" s="311"/>
      <c r="Y722" s="341"/>
      <c r="Z722" s="311"/>
      <c r="AA722" s="311"/>
      <c r="AB722" s="341"/>
      <c r="AC722" s="311"/>
      <c r="AD722" s="311"/>
      <c r="AE722" s="311"/>
      <c r="AF722" s="312"/>
      <c r="AG722" s="311"/>
      <c r="AH722" s="312"/>
      <c r="AI722" s="311"/>
      <c r="AJ722" s="313"/>
      <c r="AK722" s="292"/>
      <c r="AL722" s="292"/>
      <c r="AM722" s="292"/>
      <c r="AN722" s="292"/>
      <c r="AO722" s="316"/>
      <c r="AP722" s="336"/>
      <c r="AQ722" s="360"/>
      <c r="AR722" s="343"/>
      <c r="AS722" s="343"/>
      <c r="AT722" s="343"/>
      <c r="AU722" s="292"/>
      <c r="AV722" s="270"/>
    </row>
    <row r="723" spans="1:48" ht="13.5" customHeight="1" thickTop="1" thickBot="1" x14ac:dyDescent="0.25">
      <c r="A723" s="147">
        <v>718</v>
      </c>
      <c r="B723" s="292" t="s">
        <v>2230</v>
      </c>
      <c r="C723" s="304">
        <v>43363</v>
      </c>
      <c r="D723" s="304" t="s">
        <v>6089</v>
      </c>
      <c r="E723" s="294" t="s">
        <v>6090</v>
      </c>
      <c r="F723" s="295" t="s">
        <v>66</v>
      </c>
      <c r="G723" s="296" t="s">
        <v>75</v>
      </c>
      <c r="H723" s="297" t="s">
        <v>1989</v>
      </c>
      <c r="I723" s="298">
        <v>25575351</v>
      </c>
      <c r="J723" s="298">
        <v>25575351</v>
      </c>
      <c r="K723" s="300" t="s">
        <v>1990</v>
      </c>
      <c r="L723" s="292" t="s">
        <v>6091</v>
      </c>
      <c r="M723" s="293">
        <f t="shared" si="25"/>
        <v>43363</v>
      </c>
      <c r="N723" s="293">
        <v>43465</v>
      </c>
      <c r="O723" s="293">
        <v>43465</v>
      </c>
      <c r="P723" s="301">
        <f t="shared" si="26"/>
        <v>102</v>
      </c>
      <c r="Q723" s="303">
        <f t="shared" si="24"/>
        <v>3.4</v>
      </c>
      <c r="R723" s="305" t="s">
        <v>6092</v>
      </c>
      <c r="S723" s="340"/>
      <c r="T723" s="311"/>
      <c r="U723" s="311"/>
      <c r="V723" s="341"/>
      <c r="W723" s="311"/>
      <c r="X723" s="311"/>
      <c r="Y723" s="341"/>
      <c r="Z723" s="311"/>
      <c r="AA723" s="311"/>
      <c r="AB723" s="341"/>
      <c r="AC723" s="311"/>
      <c r="AD723" s="311"/>
      <c r="AE723" s="311"/>
      <c r="AF723" s="312"/>
      <c r="AG723" s="311"/>
      <c r="AH723" s="312"/>
      <c r="AI723" s="311"/>
      <c r="AJ723" s="313"/>
      <c r="AK723" s="292"/>
      <c r="AL723" s="292"/>
      <c r="AM723" s="292"/>
      <c r="AN723" s="292"/>
      <c r="AO723" s="316"/>
      <c r="AP723" s="336"/>
      <c r="AQ723" s="360"/>
      <c r="AR723" s="343"/>
      <c r="AS723" s="343"/>
      <c r="AT723" s="343"/>
      <c r="AU723" s="292"/>
      <c r="AV723" s="270"/>
    </row>
    <row r="724" spans="1:48" ht="13.5" customHeight="1" thickTop="1" thickBot="1" x14ac:dyDescent="0.25">
      <c r="A724" s="147">
        <v>719</v>
      </c>
      <c r="B724" s="292" t="s">
        <v>2230</v>
      </c>
      <c r="C724" s="304">
        <v>43363</v>
      </c>
      <c r="D724" s="304" t="s">
        <v>6093</v>
      </c>
      <c r="E724" s="294" t="s">
        <v>6094</v>
      </c>
      <c r="F724" s="295" t="s">
        <v>66</v>
      </c>
      <c r="G724" s="296" t="s">
        <v>75</v>
      </c>
      <c r="H724" s="297" t="s">
        <v>1989</v>
      </c>
      <c r="I724" s="298">
        <v>25575351</v>
      </c>
      <c r="J724" s="298">
        <v>25575351</v>
      </c>
      <c r="K724" s="300" t="s">
        <v>1990</v>
      </c>
      <c r="L724" s="292" t="s">
        <v>6095</v>
      </c>
      <c r="M724" s="293">
        <f t="shared" si="25"/>
        <v>43363</v>
      </c>
      <c r="N724" s="293">
        <v>43465</v>
      </c>
      <c r="O724" s="293">
        <v>43465</v>
      </c>
      <c r="P724" s="301">
        <f t="shared" si="26"/>
        <v>102</v>
      </c>
      <c r="Q724" s="303">
        <f t="shared" si="24"/>
        <v>3.4</v>
      </c>
      <c r="R724" s="305" t="s">
        <v>6096</v>
      </c>
      <c r="S724" s="340"/>
      <c r="T724" s="311"/>
      <c r="U724" s="311"/>
      <c r="V724" s="341"/>
      <c r="W724" s="311"/>
      <c r="X724" s="311"/>
      <c r="Y724" s="341"/>
      <c r="Z724" s="311"/>
      <c r="AA724" s="311"/>
      <c r="AB724" s="341"/>
      <c r="AC724" s="311"/>
      <c r="AD724" s="311"/>
      <c r="AE724" s="311"/>
      <c r="AF724" s="312"/>
      <c r="AG724" s="311"/>
      <c r="AH724" s="312"/>
      <c r="AI724" s="311"/>
      <c r="AJ724" s="313"/>
      <c r="AK724" s="292"/>
      <c r="AL724" s="292"/>
      <c r="AM724" s="292"/>
      <c r="AN724" s="292"/>
      <c r="AO724" s="316"/>
      <c r="AP724" s="336"/>
      <c r="AQ724" s="360"/>
      <c r="AR724" s="343"/>
      <c r="AS724" s="343"/>
      <c r="AT724" s="343"/>
      <c r="AU724" s="292"/>
      <c r="AV724" s="270"/>
    </row>
    <row r="725" spans="1:48" ht="13.5" customHeight="1" thickTop="1" thickBot="1" x14ac:dyDescent="0.25">
      <c r="A725" s="147">
        <v>720</v>
      </c>
      <c r="B725" s="292" t="s">
        <v>146</v>
      </c>
      <c r="C725" s="304">
        <v>43363</v>
      </c>
      <c r="D725" s="304" t="s">
        <v>6097</v>
      </c>
      <c r="E725" s="294" t="s">
        <v>6098</v>
      </c>
      <c r="F725" s="295" t="s">
        <v>66</v>
      </c>
      <c r="G725" s="296" t="s">
        <v>3486</v>
      </c>
      <c r="H725" s="297" t="s">
        <v>1989</v>
      </c>
      <c r="I725" s="298">
        <v>11000000</v>
      </c>
      <c r="J725" s="299">
        <v>11000000</v>
      </c>
      <c r="K725" s="300" t="s">
        <v>1990</v>
      </c>
      <c r="L725" s="292" t="s">
        <v>6099</v>
      </c>
      <c r="M725" s="293">
        <f t="shared" si="25"/>
        <v>43363</v>
      </c>
      <c r="N725" s="293">
        <v>43465</v>
      </c>
      <c r="O725" s="293">
        <v>43465</v>
      </c>
      <c r="P725" s="301">
        <f t="shared" si="26"/>
        <v>102</v>
      </c>
      <c r="Q725" s="303">
        <f t="shared" si="24"/>
        <v>3.4</v>
      </c>
      <c r="R725" s="305" t="s">
        <v>6100</v>
      </c>
      <c r="S725" s="340"/>
      <c r="T725" s="311"/>
      <c r="U725" s="311"/>
      <c r="V725" s="341"/>
      <c r="W725" s="311"/>
      <c r="X725" s="311"/>
      <c r="Y725" s="341"/>
      <c r="Z725" s="311"/>
      <c r="AA725" s="311"/>
      <c r="AB725" s="341"/>
      <c r="AC725" s="311"/>
      <c r="AD725" s="311"/>
      <c r="AE725" s="311"/>
      <c r="AF725" s="312"/>
      <c r="AG725" s="311"/>
      <c r="AH725" s="312"/>
      <c r="AI725" s="311"/>
      <c r="AJ725" s="313"/>
      <c r="AK725" s="292"/>
      <c r="AL725" s="292"/>
      <c r="AM725" s="292"/>
      <c r="AN725" s="292"/>
      <c r="AO725" s="316"/>
      <c r="AP725" s="336"/>
      <c r="AQ725" s="360"/>
      <c r="AR725" s="343"/>
      <c r="AS725" s="343"/>
      <c r="AT725" s="343"/>
      <c r="AU725" s="292"/>
      <c r="AV725" s="270"/>
    </row>
    <row r="726" spans="1:48" ht="13.5" customHeight="1" thickTop="1" thickBot="1" x14ac:dyDescent="0.25">
      <c r="A726" s="147">
        <v>721</v>
      </c>
      <c r="B726" s="292" t="s">
        <v>2223</v>
      </c>
      <c r="C726" s="304">
        <v>43363</v>
      </c>
      <c r="D726" s="304" t="s">
        <v>6101</v>
      </c>
      <c r="E726" s="294" t="s">
        <v>6102</v>
      </c>
      <c r="F726" s="295" t="s">
        <v>66</v>
      </c>
      <c r="G726" s="296" t="s">
        <v>75</v>
      </c>
      <c r="H726" s="297" t="s">
        <v>1989</v>
      </c>
      <c r="I726" s="298">
        <v>12000000</v>
      </c>
      <c r="J726" s="299">
        <v>12000000</v>
      </c>
      <c r="K726" s="300" t="s">
        <v>1990</v>
      </c>
      <c r="L726" s="292" t="s">
        <v>6103</v>
      </c>
      <c r="M726" s="293">
        <f t="shared" si="25"/>
        <v>43363</v>
      </c>
      <c r="N726" s="293">
        <v>43453</v>
      </c>
      <c r="O726" s="293">
        <v>43453</v>
      </c>
      <c r="P726" s="301">
        <f t="shared" si="26"/>
        <v>90</v>
      </c>
      <c r="Q726" s="303">
        <f t="shared" si="24"/>
        <v>3</v>
      </c>
      <c r="R726" s="305" t="s">
        <v>6104</v>
      </c>
      <c r="S726" s="340"/>
      <c r="T726" s="311"/>
      <c r="U726" s="311"/>
      <c r="V726" s="341"/>
      <c r="W726" s="311"/>
      <c r="X726" s="311"/>
      <c r="Y726" s="341"/>
      <c r="Z726" s="311"/>
      <c r="AA726" s="311"/>
      <c r="AB726" s="341"/>
      <c r="AC726" s="311"/>
      <c r="AD726" s="311"/>
      <c r="AE726" s="311"/>
      <c r="AF726" s="312"/>
      <c r="AG726" s="311"/>
      <c r="AH726" s="312"/>
      <c r="AI726" s="311"/>
      <c r="AJ726" s="313"/>
      <c r="AK726" s="292"/>
      <c r="AL726" s="292"/>
      <c r="AM726" s="292"/>
      <c r="AN726" s="292"/>
      <c r="AO726" s="316"/>
      <c r="AP726" s="336"/>
      <c r="AQ726" s="360"/>
      <c r="AR726" s="343"/>
      <c r="AS726" s="343"/>
      <c r="AT726" s="343"/>
      <c r="AU726" s="292"/>
      <c r="AV726" s="270"/>
    </row>
    <row r="727" spans="1:48" ht="13.5" customHeight="1" thickTop="1" thickBot="1" x14ac:dyDescent="0.25">
      <c r="A727" s="147">
        <v>722</v>
      </c>
      <c r="B727" s="292" t="s">
        <v>1987</v>
      </c>
      <c r="C727" s="304">
        <v>43363</v>
      </c>
      <c r="D727" s="304" t="s">
        <v>6105</v>
      </c>
      <c r="E727" s="294" t="s">
        <v>6106</v>
      </c>
      <c r="F727" s="295" t="s">
        <v>66</v>
      </c>
      <c r="G727" s="296" t="s">
        <v>75</v>
      </c>
      <c r="H727" s="297" t="s">
        <v>1989</v>
      </c>
      <c r="I727" s="298">
        <v>19250000</v>
      </c>
      <c r="J727" s="299">
        <v>19250000</v>
      </c>
      <c r="K727" s="300" t="s">
        <v>1990</v>
      </c>
      <c r="L727" s="292" t="s">
        <v>2066</v>
      </c>
      <c r="M727" s="293">
        <f t="shared" si="25"/>
        <v>43363</v>
      </c>
      <c r="N727" s="293">
        <v>43465</v>
      </c>
      <c r="O727" s="293">
        <v>43465</v>
      </c>
      <c r="P727" s="301">
        <f t="shared" si="26"/>
        <v>102</v>
      </c>
      <c r="Q727" s="303">
        <f t="shared" si="24"/>
        <v>3.4</v>
      </c>
      <c r="R727" s="305" t="s">
        <v>6107</v>
      </c>
      <c r="S727" s="340"/>
      <c r="T727" s="311"/>
      <c r="U727" s="311"/>
      <c r="V727" s="341"/>
      <c r="W727" s="311"/>
      <c r="X727" s="311"/>
      <c r="Y727" s="341"/>
      <c r="Z727" s="311"/>
      <c r="AA727" s="311"/>
      <c r="AB727" s="341"/>
      <c r="AC727" s="311"/>
      <c r="AD727" s="311"/>
      <c r="AE727" s="311"/>
      <c r="AF727" s="312"/>
      <c r="AG727" s="311"/>
      <c r="AH727" s="312"/>
      <c r="AI727" s="311"/>
      <c r="AJ727" s="313"/>
      <c r="AK727" s="292"/>
      <c r="AL727" s="292"/>
      <c r="AM727" s="292"/>
      <c r="AN727" s="292"/>
      <c r="AO727" s="316"/>
      <c r="AP727" s="336"/>
      <c r="AQ727" s="360"/>
      <c r="AR727" s="343"/>
      <c r="AS727" s="343"/>
      <c r="AT727" s="343"/>
      <c r="AU727" s="292"/>
      <c r="AV727" s="270"/>
    </row>
    <row r="728" spans="1:48" ht="13.5" customHeight="1" thickTop="1" thickBot="1" x14ac:dyDescent="0.25">
      <c r="A728" s="147">
        <v>723</v>
      </c>
      <c r="B728" s="292" t="s">
        <v>2230</v>
      </c>
      <c r="C728" s="304">
        <v>43363</v>
      </c>
      <c r="D728" s="304" t="s">
        <v>6108</v>
      </c>
      <c r="E728" s="294" t="s">
        <v>6109</v>
      </c>
      <c r="F728" s="295" t="s">
        <v>66</v>
      </c>
      <c r="G728" s="296" t="s">
        <v>75</v>
      </c>
      <c r="H728" s="297" t="s">
        <v>1989</v>
      </c>
      <c r="I728" s="298">
        <v>13862324</v>
      </c>
      <c r="J728" s="299">
        <v>13862324</v>
      </c>
      <c r="K728" s="300" t="s">
        <v>1990</v>
      </c>
      <c r="L728" s="292" t="s">
        <v>6110</v>
      </c>
      <c r="M728" s="293">
        <f t="shared" si="25"/>
        <v>43363</v>
      </c>
      <c r="N728" s="293">
        <v>43465</v>
      </c>
      <c r="O728" s="293">
        <v>43465</v>
      </c>
      <c r="P728" s="301">
        <f t="shared" si="26"/>
        <v>102</v>
      </c>
      <c r="Q728" s="303">
        <f t="shared" ref="Q728:Q791" si="27">+P728/30</f>
        <v>3.4</v>
      </c>
      <c r="R728" s="305" t="s">
        <v>6111</v>
      </c>
      <c r="S728" s="340"/>
      <c r="T728" s="311"/>
      <c r="U728" s="311"/>
      <c r="V728" s="341"/>
      <c r="W728" s="311"/>
      <c r="X728" s="311"/>
      <c r="Y728" s="341"/>
      <c r="Z728" s="311"/>
      <c r="AA728" s="311"/>
      <c r="AB728" s="341"/>
      <c r="AC728" s="311"/>
      <c r="AD728" s="311"/>
      <c r="AE728" s="311"/>
      <c r="AF728" s="312"/>
      <c r="AG728" s="311"/>
      <c r="AH728" s="312"/>
      <c r="AI728" s="311"/>
      <c r="AJ728" s="313"/>
      <c r="AK728" s="292"/>
      <c r="AL728" s="292"/>
      <c r="AM728" s="292"/>
      <c r="AN728" s="292"/>
      <c r="AO728" s="316"/>
      <c r="AP728" s="336"/>
      <c r="AQ728" s="360"/>
      <c r="AR728" s="343"/>
      <c r="AS728" s="343"/>
      <c r="AT728" s="343"/>
      <c r="AU728" s="292"/>
      <c r="AV728" s="270"/>
    </row>
    <row r="729" spans="1:48" ht="13.5" customHeight="1" thickTop="1" thickBot="1" x14ac:dyDescent="0.25">
      <c r="A729" s="147">
        <v>724</v>
      </c>
      <c r="B729" s="292" t="s">
        <v>2000</v>
      </c>
      <c r="C729" s="304">
        <v>43363</v>
      </c>
      <c r="D729" s="304" t="s">
        <v>6112</v>
      </c>
      <c r="E729" s="294" t="s">
        <v>6113</v>
      </c>
      <c r="F729" s="295" t="s">
        <v>66</v>
      </c>
      <c r="G729" s="296" t="s">
        <v>3486</v>
      </c>
      <c r="H729" s="297" t="s">
        <v>1989</v>
      </c>
      <c r="I729" s="298">
        <v>5145000</v>
      </c>
      <c r="J729" s="299">
        <v>5145000</v>
      </c>
      <c r="K729" s="300" t="s">
        <v>1990</v>
      </c>
      <c r="L729" s="292" t="s">
        <v>6114</v>
      </c>
      <c r="M729" s="293">
        <f t="shared" si="25"/>
        <v>43363</v>
      </c>
      <c r="N729" s="293">
        <v>43453</v>
      </c>
      <c r="O729" s="293">
        <v>43453</v>
      </c>
      <c r="P729" s="301">
        <f t="shared" si="26"/>
        <v>90</v>
      </c>
      <c r="Q729" s="303">
        <f t="shared" si="27"/>
        <v>3</v>
      </c>
      <c r="R729" s="305" t="s">
        <v>6115</v>
      </c>
      <c r="S729" s="340"/>
      <c r="T729" s="311"/>
      <c r="U729" s="311"/>
      <c r="V729" s="341"/>
      <c r="W729" s="311"/>
      <c r="X729" s="311"/>
      <c r="Y729" s="341"/>
      <c r="Z729" s="311"/>
      <c r="AA729" s="311"/>
      <c r="AB729" s="341"/>
      <c r="AC729" s="311"/>
      <c r="AD729" s="311"/>
      <c r="AE729" s="311"/>
      <c r="AF729" s="312"/>
      <c r="AG729" s="311"/>
      <c r="AH729" s="312"/>
      <c r="AI729" s="311"/>
      <c r="AJ729" s="313"/>
      <c r="AK729" s="292"/>
      <c r="AL729" s="292"/>
      <c r="AM729" s="292"/>
      <c r="AN729" s="292"/>
      <c r="AO729" s="316"/>
      <c r="AP729" s="336"/>
      <c r="AQ729" s="360"/>
      <c r="AR729" s="343"/>
      <c r="AS729" s="343"/>
      <c r="AT729" s="343"/>
      <c r="AU729" s="292"/>
      <c r="AV729" s="270"/>
    </row>
    <row r="730" spans="1:48" ht="13.5" customHeight="1" thickTop="1" thickBot="1" x14ac:dyDescent="0.25">
      <c r="A730" s="147">
        <v>725</v>
      </c>
      <c r="B730" s="292" t="s">
        <v>2139</v>
      </c>
      <c r="C730" s="304">
        <v>43363</v>
      </c>
      <c r="D730" s="304" t="s">
        <v>6116</v>
      </c>
      <c r="E730" s="294" t="s">
        <v>6117</v>
      </c>
      <c r="F730" s="295" t="s">
        <v>66</v>
      </c>
      <c r="G730" s="296" t="s">
        <v>75</v>
      </c>
      <c r="H730" s="297" t="s">
        <v>1989</v>
      </c>
      <c r="I730" s="298">
        <v>9924000</v>
      </c>
      <c r="J730" s="299">
        <v>9924000</v>
      </c>
      <c r="K730" s="300" t="s">
        <v>1990</v>
      </c>
      <c r="L730" s="292" t="s">
        <v>6118</v>
      </c>
      <c r="M730" s="293">
        <f t="shared" si="25"/>
        <v>43363</v>
      </c>
      <c r="N730" s="293">
        <v>43453</v>
      </c>
      <c r="O730" s="293">
        <v>43453</v>
      </c>
      <c r="P730" s="301">
        <f t="shared" si="26"/>
        <v>90</v>
      </c>
      <c r="Q730" s="303">
        <f t="shared" si="27"/>
        <v>3</v>
      </c>
      <c r="R730" s="305" t="s">
        <v>6119</v>
      </c>
      <c r="S730" s="340"/>
      <c r="T730" s="311"/>
      <c r="U730" s="311"/>
      <c r="V730" s="341"/>
      <c r="W730" s="311"/>
      <c r="X730" s="311"/>
      <c r="Y730" s="341"/>
      <c r="Z730" s="311"/>
      <c r="AA730" s="311"/>
      <c r="AB730" s="341"/>
      <c r="AC730" s="311"/>
      <c r="AD730" s="311"/>
      <c r="AE730" s="311"/>
      <c r="AF730" s="312"/>
      <c r="AG730" s="311"/>
      <c r="AH730" s="312"/>
      <c r="AI730" s="311"/>
      <c r="AJ730" s="313"/>
      <c r="AK730" s="292"/>
      <c r="AL730" s="292"/>
      <c r="AM730" s="292"/>
      <c r="AN730" s="292"/>
      <c r="AO730" s="316"/>
      <c r="AP730" s="336"/>
      <c r="AQ730" s="360"/>
      <c r="AR730" s="343"/>
      <c r="AS730" s="343"/>
      <c r="AT730" s="343"/>
      <c r="AU730" s="292"/>
      <c r="AV730" s="270"/>
    </row>
    <row r="731" spans="1:48" ht="13.5" customHeight="1" thickTop="1" thickBot="1" x14ac:dyDescent="0.25">
      <c r="A731" s="147">
        <v>726</v>
      </c>
      <c r="B731" s="292" t="s">
        <v>2160</v>
      </c>
      <c r="C731" s="304">
        <v>43363</v>
      </c>
      <c r="D731" s="304" t="s">
        <v>6120</v>
      </c>
      <c r="E731" s="294" t="s">
        <v>6084</v>
      </c>
      <c r="F731" s="295" t="s">
        <v>66</v>
      </c>
      <c r="G731" s="296" t="s">
        <v>75</v>
      </c>
      <c r="H731" s="297" t="s">
        <v>1989</v>
      </c>
      <c r="I731" s="298">
        <v>12000000</v>
      </c>
      <c r="J731" s="299">
        <v>12000000</v>
      </c>
      <c r="K731" s="300" t="s">
        <v>1990</v>
      </c>
      <c r="L731" s="292" t="s">
        <v>6121</v>
      </c>
      <c r="M731" s="293">
        <f t="shared" ref="M731:M794" si="28">C731</f>
        <v>43363</v>
      </c>
      <c r="N731" s="293">
        <v>43453</v>
      </c>
      <c r="O731" s="293">
        <v>43453</v>
      </c>
      <c r="P731" s="301">
        <f t="shared" si="26"/>
        <v>90</v>
      </c>
      <c r="Q731" s="303">
        <f t="shared" si="27"/>
        <v>3</v>
      </c>
      <c r="R731" s="305" t="s">
        <v>6122</v>
      </c>
      <c r="S731" s="340"/>
      <c r="T731" s="311"/>
      <c r="U731" s="311"/>
      <c r="V731" s="341"/>
      <c r="W731" s="311"/>
      <c r="X731" s="311"/>
      <c r="Y731" s="341"/>
      <c r="Z731" s="311"/>
      <c r="AA731" s="311"/>
      <c r="AB731" s="341"/>
      <c r="AC731" s="311"/>
      <c r="AD731" s="311"/>
      <c r="AE731" s="311"/>
      <c r="AF731" s="312"/>
      <c r="AG731" s="311"/>
      <c r="AH731" s="312"/>
      <c r="AI731" s="311"/>
      <c r="AJ731" s="313"/>
      <c r="AK731" s="292"/>
      <c r="AL731" s="292"/>
      <c r="AM731" s="292"/>
      <c r="AN731" s="292"/>
      <c r="AO731" s="316"/>
      <c r="AP731" s="336"/>
      <c r="AQ731" s="360"/>
      <c r="AR731" s="343"/>
      <c r="AS731" s="343"/>
      <c r="AT731" s="343"/>
      <c r="AU731" s="292"/>
      <c r="AV731" s="270"/>
    </row>
    <row r="732" spans="1:48" ht="13.5" customHeight="1" thickTop="1" thickBot="1" x14ac:dyDescent="0.25">
      <c r="A732" s="147">
        <v>727</v>
      </c>
      <c r="B732" s="292" t="s">
        <v>2139</v>
      </c>
      <c r="C732" s="304">
        <v>43363</v>
      </c>
      <c r="D732" s="304" t="s">
        <v>6123</v>
      </c>
      <c r="E732" s="294" t="s">
        <v>6124</v>
      </c>
      <c r="F732" s="295" t="s">
        <v>66</v>
      </c>
      <c r="G732" s="296" t="s">
        <v>75</v>
      </c>
      <c r="H732" s="297" t="s">
        <v>1989</v>
      </c>
      <c r="I732" s="298">
        <v>10050000</v>
      </c>
      <c r="J732" s="299">
        <v>10050000</v>
      </c>
      <c r="K732" s="300" t="s">
        <v>1990</v>
      </c>
      <c r="L732" s="292" t="s">
        <v>6125</v>
      </c>
      <c r="M732" s="293">
        <f t="shared" si="28"/>
        <v>43363</v>
      </c>
      <c r="N732" s="293">
        <v>43454</v>
      </c>
      <c r="O732" s="293">
        <v>43454</v>
      </c>
      <c r="P732" s="301">
        <f t="shared" si="26"/>
        <v>91</v>
      </c>
      <c r="Q732" s="303">
        <f t="shared" si="27"/>
        <v>3.0333333333333332</v>
      </c>
      <c r="R732" s="305" t="s">
        <v>6126</v>
      </c>
      <c r="S732" s="340"/>
      <c r="T732" s="311"/>
      <c r="U732" s="311"/>
      <c r="V732" s="341"/>
      <c r="W732" s="311"/>
      <c r="X732" s="311"/>
      <c r="Y732" s="341"/>
      <c r="Z732" s="311"/>
      <c r="AA732" s="311"/>
      <c r="AB732" s="341"/>
      <c r="AC732" s="311"/>
      <c r="AD732" s="311"/>
      <c r="AE732" s="311"/>
      <c r="AF732" s="312"/>
      <c r="AG732" s="311"/>
      <c r="AH732" s="312"/>
      <c r="AI732" s="311"/>
      <c r="AJ732" s="313"/>
      <c r="AK732" s="292"/>
      <c r="AL732" s="292"/>
      <c r="AM732" s="292"/>
      <c r="AN732" s="292"/>
      <c r="AO732" s="316"/>
      <c r="AP732" s="336"/>
      <c r="AQ732" s="360"/>
      <c r="AR732" s="343"/>
      <c r="AS732" s="343"/>
      <c r="AT732" s="343"/>
      <c r="AU732" s="292"/>
      <c r="AV732" s="270"/>
    </row>
    <row r="733" spans="1:48" ht="13.5" customHeight="1" thickTop="1" thickBot="1" x14ac:dyDescent="0.25">
      <c r="A733" s="147">
        <v>728</v>
      </c>
      <c r="B733" s="292" t="s">
        <v>5881</v>
      </c>
      <c r="C733" s="304">
        <v>43363</v>
      </c>
      <c r="D733" s="304" t="s">
        <v>6127</v>
      </c>
      <c r="E733" s="294" t="s">
        <v>6128</v>
      </c>
      <c r="F733" s="295" t="s">
        <v>66</v>
      </c>
      <c r="G733" s="296" t="s">
        <v>75</v>
      </c>
      <c r="H733" s="297" t="s">
        <v>1989</v>
      </c>
      <c r="I733" s="298">
        <v>18000000</v>
      </c>
      <c r="J733" s="299">
        <v>18000000</v>
      </c>
      <c r="K733" s="300" t="s">
        <v>1990</v>
      </c>
      <c r="L733" s="292" t="s">
        <v>6129</v>
      </c>
      <c r="M733" s="293">
        <f t="shared" si="28"/>
        <v>43363</v>
      </c>
      <c r="N733" s="293">
        <v>43453</v>
      </c>
      <c r="O733" s="293">
        <v>43453</v>
      </c>
      <c r="P733" s="301">
        <f t="shared" si="26"/>
        <v>90</v>
      </c>
      <c r="Q733" s="303">
        <f t="shared" si="27"/>
        <v>3</v>
      </c>
      <c r="R733" s="305" t="s">
        <v>6130</v>
      </c>
      <c r="S733" s="340"/>
      <c r="T733" s="311"/>
      <c r="U733" s="311"/>
      <c r="V733" s="341"/>
      <c r="W733" s="311"/>
      <c r="X733" s="311"/>
      <c r="Y733" s="341"/>
      <c r="Z733" s="311"/>
      <c r="AA733" s="311"/>
      <c r="AB733" s="341"/>
      <c r="AC733" s="311"/>
      <c r="AD733" s="311"/>
      <c r="AE733" s="311"/>
      <c r="AF733" s="312"/>
      <c r="AG733" s="311"/>
      <c r="AH733" s="312"/>
      <c r="AI733" s="311"/>
      <c r="AJ733" s="313"/>
      <c r="AK733" s="292"/>
      <c r="AL733" s="292"/>
      <c r="AM733" s="292"/>
      <c r="AN733" s="292"/>
      <c r="AO733" s="316"/>
      <c r="AP733" s="336"/>
      <c r="AQ733" s="360"/>
      <c r="AR733" s="343"/>
      <c r="AS733" s="343"/>
      <c r="AT733" s="343"/>
      <c r="AU733" s="292"/>
      <c r="AV733" s="270"/>
    </row>
    <row r="734" spans="1:48" ht="13.5" customHeight="1" thickTop="1" thickBot="1" x14ac:dyDescent="0.25">
      <c r="A734" s="147">
        <v>729</v>
      </c>
      <c r="B734" s="292" t="s">
        <v>53</v>
      </c>
      <c r="C734" s="304">
        <v>43363</v>
      </c>
      <c r="D734" s="304" t="s">
        <v>6131</v>
      </c>
      <c r="E734" s="294" t="s">
        <v>6132</v>
      </c>
      <c r="F734" s="295" t="s">
        <v>66</v>
      </c>
      <c r="G734" s="296" t="s">
        <v>3486</v>
      </c>
      <c r="H734" s="297" t="s">
        <v>1989</v>
      </c>
      <c r="I734" s="298">
        <v>6000000</v>
      </c>
      <c r="J734" s="299">
        <v>6000000</v>
      </c>
      <c r="K734" s="300" t="s">
        <v>1990</v>
      </c>
      <c r="L734" s="292" t="s">
        <v>2966</v>
      </c>
      <c r="M734" s="293">
        <f t="shared" si="28"/>
        <v>43363</v>
      </c>
      <c r="N734" s="293">
        <v>43453</v>
      </c>
      <c r="O734" s="293">
        <v>43453</v>
      </c>
      <c r="P734" s="301">
        <f t="shared" si="26"/>
        <v>90</v>
      </c>
      <c r="Q734" s="303">
        <f t="shared" si="27"/>
        <v>3</v>
      </c>
      <c r="R734" s="305" t="s">
        <v>6133</v>
      </c>
      <c r="S734" s="340"/>
      <c r="T734" s="311"/>
      <c r="U734" s="311"/>
      <c r="V734" s="341"/>
      <c r="W734" s="311"/>
      <c r="X734" s="311"/>
      <c r="Y734" s="341"/>
      <c r="Z734" s="311"/>
      <c r="AA734" s="311"/>
      <c r="AB734" s="341"/>
      <c r="AC734" s="311"/>
      <c r="AD734" s="311"/>
      <c r="AE734" s="311"/>
      <c r="AF734" s="312"/>
      <c r="AG734" s="311"/>
      <c r="AH734" s="312"/>
      <c r="AI734" s="311"/>
      <c r="AJ734" s="313"/>
      <c r="AK734" s="292"/>
      <c r="AL734" s="292"/>
      <c r="AM734" s="292"/>
      <c r="AN734" s="292"/>
      <c r="AO734" s="316"/>
      <c r="AP734" s="336"/>
      <c r="AQ734" s="360"/>
      <c r="AR734" s="343"/>
      <c r="AS734" s="343"/>
      <c r="AT734" s="343"/>
      <c r="AU734" s="292"/>
      <c r="AV734" s="270"/>
    </row>
    <row r="735" spans="1:48" ht="13.5" customHeight="1" thickTop="1" thickBot="1" x14ac:dyDescent="0.25">
      <c r="A735" s="147">
        <v>730</v>
      </c>
      <c r="B735" s="292" t="s">
        <v>3451</v>
      </c>
      <c r="C735" s="304">
        <v>43364</v>
      </c>
      <c r="D735" s="304" t="s">
        <v>6134</v>
      </c>
      <c r="E735" s="294" t="s">
        <v>6135</v>
      </c>
      <c r="F735" s="295" t="s">
        <v>66</v>
      </c>
      <c r="G735" s="296" t="s">
        <v>75</v>
      </c>
      <c r="H735" s="297" t="s">
        <v>1989</v>
      </c>
      <c r="I735" s="298">
        <v>12000000</v>
      </c>
      <c r="J735" s="299">
        <v>12000000</v>
      </c>
      <c r="K735" s="300" t="s">
        <v>1990</v>
      </c>
      <c r="L735" s="292" t="s">
        <v>505</v>
      </c>
      <c r="M735" s="293">
        <f t="shared" si="28"/>
        <v>43364</v>
      </c>
      <c r="N735" s="293">
        <v>43453</v>
      </c>
      <c r="O735" s="293">
        <v>43453</v>
      </c>
      <c r="P735" s="301">
        <f t="shared" si="26"/>
        <v>89</v>
      </c>
      <c r="Q735" s="303">
        <f t="shared" si="27"/>
        <v>2.9666666666666668</v>
      </c>
      <c r="R735" s="305" t="s">
        <v>6136</v>
      </c>
      <c r="S735" s="340"/>
      <c r="T735" s="311"/>
      <c r="U735" s="311"/>
      <c r="V735" s="341"/>
      <c r="W735" s="311"/>
      <c r="X735" s="311"/>
      <c r="Y735" s="341"/>
      <c r="Z735" s="311"/>
      <c r="AA735" s="311"/>
      <c r="AB735" s="341"/>
      <c r="AC735" s="311"/>
      <c r="AD735" s="311"/>
      <c r="AE735" s="311"/>
      <c r="AF735" s="312"/>
      <c r="AG735" s="311"/>
      <c r="AH735" s="312"/>
      <c r="AI735" s="311"/>
      <c r="AJ735" s="313"/>
      <c r="AK735" s="292"/>
      <c r="AL735" s="292"/>
      <c r="AM735" s="292"/>
      <c r="AN735" s="292"/>
      <c r="AO735" s="316"/>
      <c r="AP735" s="336"/>
      <c r="AQ735" s="360"/>
      <c r="AR735" s="343"/>
      <c r="AS735" s="343"/>
      <c r="AT735" s="343"/>
      <c r="AU735" s="292"/>
      <c r="AV735" s="270"/>
    </row>
    <row r="736" spans="1:48" ht="13.5" customHeight="1" thickTop="1" thickBot="1" x14ac:dyDescent="0.25">
      <c r="A736" s="147">
        <v>731</v>
      </c>
      <c r="B736" s="292" t="s">
        <v>2160</v>
      </c>
      <c r="C736" s="304">
        <v>43364</v>
      </c>
      <c r="D736" s="304" t="s">
        <v>6137</v>
      </c>
      <c r="E736" s="294" t="s">
        <v>6138</v>
      </c>
      <c r="F736" s="295" t="s">
        <v>66</v>
      </c>
      <c r="G736" s="296" t="s">
        <v>75</v>
      </c>
      <c r="H736" s="297" t="s">
        <v>1989</v>
      </c>
      <c r="I736" s="298">
        <v>25200000</v>
      </c>
      <c r="J736" s="298">
        <v>25200000</v>
      </c>
      <c r="K736" s="300" t="s">
        <v>1990</v>
      </c>
      <c r="L736" s="292" t="s">
        <v>6139</v>
      </c>
      <c r="M736" s="293">
        <f t="shared" si="28"/>
        <v>43364</v>
      </c>
      <c r="N736" s="293">
        <v>43465</v>
      </c>
      <c r="O736" s="293">
        <v>43465</v>
      </c>
      <c r="P736" s="301">
        <f t="shared" si="26"/>
        <v>101</v>
      </c>
      <c r="Q736" s="303">
        <f t="shared" si="27"/>
        <v>3.3666666666666667</v>
      </c>
      <c r="R736" s="305" t="s">
        <v>6140</v>
      </c>
      <c r="S736" s="340"/>
      <c r="T736" s="311"/>
      <c r="U736" s="311"/>
      <c r="V736" s="341"/>
      <c r="W736" s="311"/>
      <c r="X736" s="311"/>
      <c r="Y736" s="341"/>
      <c r="Z736" s="311"/>
      <c r="AA736" s="311"/>
      <c r="AB736" s="341"/>
      <c r="AC736" s="311"/>
      <c r="AD736" s="311"/>
      <c r="AE736" s="311"/>
      <c r="AF736" s="312"/>
      <c r="AG736" s="311"/>
      <c r="AH736" s="312"/>
      <c r="AI736" s="311"/>
      <c r="AJ736" s="313"/>
      <c r="AK736" s="292"/>
      <c r="AL736" s="292"/>
      <c r="AM736" s="292"/>
      <c r="AN736" s="292"/>
      <c r="AO736" s="316"/>
      <c r="AP736" s="336"/>
      <c r="AQ736" s="360"/>
      <c r="AR736" s="343"/>
      <c r="AS736" s="343"/>
      <c r="AT736" s="343"/>
      <c r="AU736" s="292"/>
      <c r="AV736" s="270"/>
    </row>
    <row r="737" spans="1:48" ht="13.5" customHeight="1" thickTop="1" thickBot="1" x14ac:dyDescent="0.25">
      <c r="A737" s="147">
        <v>732</v>
      </c>
      <c r="B737" s="292" t="s">
        <v>3451</v>
      </c>
      <c r="C737" s="304">
        <v>43364</v>
      </c>
      <c r="D737" s="304" t="s">
        <v>6141</v>
      </c>
      <c r="E737" s="294" t="s">
        <v>6142</v>
      </c>
      <c r="F737" s="295" t="s">
        <v>66</v>
      </c>
      <c r="G737" s="296" t="s">
        <v>3486</v>
      </c>
      <c r="H737" s="297" t="s">
        <v>1989</v>
      </c>
      <c r="I737" s="298">
        <v>9000000</v>
      </c>
      <c r="J737" s="299">
        <v>9000000</v>
      </c>
      <c r="K737" s="300" t="s">
        <v>1990</v>
      </c>
      <c r="L737" s="292" t="s">
        <v>6143</v>
      </c>
      <c r="M737" s="293">
        <f t="shared" si="28"/>
        <v>43364</v>
      </c>
      <c r="N737" s="293">
        <v>43453</v>
      </c>
      <c r="O737" s="293">
        <v>43453</v>
      </c>
      <c r="P737" s="301">
        <f t="shared" si="26"/>
        <v>89</v>
      </c>
      <c r="Q737" s="303">
        <f t="shared" si="27"/>
        <v>2.9666666666666668</v>
      </c>
      <c r="R737" s="305" t="s">
        <v>6144</v>
      </c>
      <c r="S737" s="340"/>
      <c r="T737" s="311"/>
      <c r="U737" s="311"/>
      <c r="V737" s="341"/>
      <c r="W737" s="311"/>
      <c r="X737" s="311"/>
      <c r="Y737" s="341"/>
      <c r="Z737" s="311"/>
      <c r="AA737" s="311"/>
      <c r="AB737" s="341"/>
      <c r="AC737" s="311"/>
      <c r="AD737" s="311"/>
      <c r="AE737" s="311"/>
      <c r="AF737" s="312"/>
      <c r="AG737" s="311"/>
      <c r="AH737" s="312"/>
      <c r="AI737" s="311"/>
      <c r="AJ737" s="313"/>
      <c r="AK737" s="292"/>
      <c r="AL737" s="292"/>
      <c r="AM737" s="292"/>
      <c r="AN737" s="292"/>
      <c r="AO737" s="316"/>
      <c r="AP737" s="336"/>
      <c r="AQ737" s="360"/>
      <c r="AR737" s="343"/>
      <c r="AS737" s="343"/>
      <c r="AT737" s="343"/>
      <c r="AU737" s="292"/>
      <c r="AV737" s="270"/>
    </row>
    <row r="738" spans="1:48" ht="13.5" customHeight="1" thickTop="1" thickBot="1" x14ac:dyDescent="0.25">
      <c r="A738" s="147">
        <v>733</v>
      </c>
      <c r="B738" s="292" t="s">
        <v>444</v>
      </c>
      <c r="C738" s="304">
        <v>43364</v>
      </c>
      <c r="D738" s="304" t="s">
        <v>6145</v>
      </c>
      <c r="E738" s="294" t="s">
        <v>6146</v>
      </c>
      <c r="F738" s="295" t="s">
        <v>66</v>
      </c>
      <c r="G738" s="296" t="s">
        <v>3486</v>
      </c>
      <c r="H738" s="297" t="s">
        <v>1989</v>
      </c>
      <c r="I738" s="298">
        <v>11000000</v>
      </c>
      <c r="J738" s="299">
        <v>11000000</v>
      </c>
      <c r="K738" s="300" t="s">
        <v>1990</v>
      </c>
      <c r="L738" s="292" t="s">
        <v>3478</v>
      </c>
      <c r="M738" s="293">
        <f t="shared" si="28"/>
        <v>43364</v>
      </c>
      <c r="N738" s="293">
        <v>43465</v>
      </c>
      <c r="O738" s="293">
        <v>43465</v>
      </c>
      <c r="P738" s="301">
        <f t="shared" si="26"/>
        <v>101</v>
      </c>
      <c r="Q738" s="303">
        <f t="shared" si="27"/>
        <v>3.3666666666666667</v>
      </c>
      <c r="R738" s="305" t="s">
        <v>6147</v>
      </c>
      <c r="S738" s="340"/>
      <c r="T738" s="311"/>
      <c r="U738" s="311"/>
      <c r="V738" s="341"/>
      <c r="W738" s="311"/>
      <c r="X738" s="311"/>
      <c r="Y738" s="341"/>
      <c r="Z738" s="311"/>
      <c r="AA738" s="311"/>
      <c r="AB738" s="341"/>
      <c r="AC738" s="311"/>
      <c r="AD738" s="311"/>
      <c r="AE738" s="311"/>
      <c r="AF738" s="312"/>
      <c r="AG738" s="311"/>
      <c r="AH738" s="312"/>
      <c r="AI738" s="311"/>
      <c r="AJ738" s="313"/>
      <c r="AK738" s="292"/>
      <c r="AL738" s="292"/>
      <c r="AM738" s="292"/>
      <c r="AN738" s="292"/>
      <c r="AO738" s="316"/>
      <c r="AP738" s="336"/>
      <c r="AQ738" s="360"/>
      <c r="AR738" s="343"/>
      <c r="AS738" s="343"/>
      <c r="AT738" s="343"/>
      <c r="AU738" s="292"/>
      <c r="AV738" s="270"/>
    </row>
    <row r="739" spans="1:48" ht="13.5" customHeight="1" thickTop="1" thickBot="1" x14ac:dyDescent="0.25">
      <c r="A739" s="147">
        <v>734</v>
      </c>
      <c r="B739" s="292" t="s">
        <v>444</v>
      </c>
      <c r="C739" s="304">
        <v>43364</v>
      </c>
      <c r="D739" s="304" t="s">
        <v>6148</v>
      </c>
      <c r="E739" s="294" t="s">
        <v>6149</v>
      </c>
      <c r="F739" s="295" t="s">
        <v>66</v>
      </c>
      <c r="G739" s="296" t="s">
        <v>75</v>
      </c>
      <c r="H739" s="297" t="s">
        <v>1989</v>
      </c>
      <c r="I739" s="298">
        <v>12000000</v>
      </c>
      <c r="J739" s="299">
        <v>12000000</v>
      </c>
      <c r="K739" s="300" t="s">
        <v>1990</v>
      </c>
      <c r="L739" s="292" t="s">
        <v>6150</v>
      </c>
      <c r="M739" s="293">
        <f t="shared" si="28"/>
        <v>43364</v>
      </c>
      <c r="N739" s="293">
        <v>43454</v>
      </c>
      <c r="O739" s="293">
        <v>43454</v>
      </c>
      <c r="P739" s="301">
        <f t="shared" ref="P739:P802" si="29">O739-M739</f>
        <v>90</v>
      </c>
      <c r="Q739" s="303">
        <f t="shared" si="27"/>
        <v>3</v>
      </c>
      <c r="R739" s="305" t="s">
        <v>6151</v>
      </c>
      <c r="S739" s="340"/>
      <c r="T739" s="311"/>
      <c r="U739" s="311"/>
      <c r="V739" s="341"/>
      <c r="W739" s="311"/>
      <c r="X739" s="311"/>
      <c r="Y739" s="341"/>
      <c r="Z739" s="311"/>
      <c r="AA739" s="311"/>
      <c r="AB739" s="341"/>
      <c r="AC739" s="311"/>
      <c r="AD739" s="311"/>
      <c r="AE739" s="311"/>
      <c r="AF739" s="312"/>
      <c r="AG739" s="311"/>
      <c r="AH739" s="312"/>
      <c r="AI739" s="311"/>
      <c r="AJ739" s="313"/>
      <c r="AK739" s="292"/>
      <c r="AL739" s="292"/>
      <c r="AM739" s="292"/>
      <c r="AN739" s="292"/>
      <c r="AO739" s="316"/>
      <c r="AP739" s="336"/>
      <c r="AQ739" s="360"/>
      <c r="AR739" s="343"/>
      <c r="AS739" s="343"/>
      <c r="AT739" s="343"/>
      <c r="AU739" s="292"/>
      <c r="AV739" s="270"/>
    </row>
    <row r="740" spans="1:48" ht="13.5" customHeight="1" thickTop="1" thickBot="1" x14ac:dyDescent="0.25">
      <c r="A740" s="147">
        <v>735</v>
      </c>
      <c r="B740" s="292" t="s">
        <v>2160</v>
      </c>
      <c r="C740" s="304">
        <v>43364</v>
      </c>
      <c r="D740" s="304" t="s">
        <v>6152</v>
      </c>
      <c r="E740" s="294" t="s">
        <v>6153</v>
      </c>
      <c r="F740" s="295" t="s">
        <v>66</v>
      </c>
      <c r="G740" s="296" t="s">
        <v>75</v>
      </c>
      <c r="H740" s="297" t="s">
        <v>1989</v>
      </c>
      <c r="I740" s="298">
        <v>13999998</v>
      </c>
      <c r="J740" s="299">
        <v>13999998</v>
      </c>
      <c r="K740" s="300" t="s">
        <v>1990</v>
      </c>
      <c r="L740" s="292" t="s">
        <v>6154</v>
      </c>
      <c r="M740" s="293">
        <f t="shared" si="28"/>
        <v>43364</v>
      </c>
      <c r="N740" s="293">
        <v>43454</v>
      </c>
      <c r="O740" s="293">
        <v>43454</v>
      </c>
      <c r="P740" s="301">
        <f t="shared" si="29"/>
        <v>90</v>
      </c>
      <c r="Q740" s="303">
        <f t="shared" si="27"/>
        <v>3</v>
      </c>
      <c r="R740" s="305" t="s">
        <v>6155</v>
      </c>
      <c r="S740" s="340"/>
      <c r="T740" s="311"/>
      <c r="U740" s="311"/>
      <c r="V740" s="341"/>
      <c r="W740" s="311"/>
      <c r="X740" s="311"/>
      <c r="Y740" s="341"/>
      <c r="Z740" s="311"/>
      <c r="AA740" s="311"/>
      <c r="AB740" s="341"/>
      <c r="AC740" s="311"/>
      <c r="AD740" s="311"/>
      <c r="AE740" s="311"/>
      <c r="AF740" s="312"/>
      <c r="AG740" s="311"/>
      <c r="AH740" s="312"/>
      <c r="AI740" s="311"/>
      <c r="AJ740" s="313"/>
      <c r="AK740" s="292"/>
      <c r="AL740" s="292"/>
      <c r="AM740" s="292"/>
      <c r="AN740" s="292"/>
      <c r="AO740" s="316"/>
      <c r="AP740" s="336"/>
      <c r="AQ740" s="360"/>
      <c r="AR740" s="343"/>
      <c r="AS740" s="343"/>
      <c r="AT740" s="343"/>
      <c r="AU740" s="292"/>
      <c r="AV740" s="270"/>
    </row>
    <row r="741" spans="1:48" ht="13.5" customHeight="1" thickTop="1" thickBot="1" x14ac:dyDescent="0.25">
      <c r="A741" s="147">
        <v>736</v>
      </c>
      <c r="B741" s="292" t="s">
        <v>3451</v>
      </c>
      <c r="C741" s="304">
        <v>43364</v>
      </c>
      <c r="D741" s="304" t="s">
        <v>6156</v>
      </c>
      <c r="E741" s="294" t="s">
        <v>6135</v>
      </c>
      <c r="F741" s="295" t="s">
        <v>66</v>
      </c>
      <c r="G741" s="296" t="s">
        <v>75</v>
      </c>
      <c r="H741" s="297" t="s">
        <v>1989</v>
      </c>
      <c r="I741" s="298">
        <v>12000000</v>
      </c>
      <c r="J741" s="299">
        <v>12000000</v>
      </c>
      <c r="K741" s="300" t="s">
        <v>1990</v>
      </c>
      <c r="L741" s="292" t="s">
        <v>6157</v>
      </c>
      <c r="M741" s="293">
        <f t="shared" si="28"/>
        <v>43364</v>
      </c>
      <c r="N741" s="293">
        <v>43454</v>
      </c>
      <c r="O741" s="293">
        <v>43454</v>
      </c>
      <c r="P741" s="301">
        <f t="shared" si="29"/>
        <v>90</v>
      </c>
      <c r="Q741" s="303">
        <f t="shared" si="27"/>
        <v>3</v>
      </c>
      <c r="R741" s="305" t="s">
        <v>6158</v>
      </c>
      <c r="S741" s="340"/>
      <c r="T741" s="311"/>
      <c r="U741" s="311"/>
      <c r="V741" s="341"/>
      <c r="W741" s="311"/>
      <c r="X741" s="311"/>
      <c r="Y741" s="341"/>
      <c r="Z741" s="311"/>
      <c r="AA741" s="311"/>
      <c r="AB741" s="341"/>
      <c r="AC741" s="311"/>
      <c r="AD741" s="311"/>
      <c r="AE741" s="311"/>
      <c r="AF741" s="312"/>
      <c r="AG741" s="311"/>
      <c r="AH741" s="312"/>
      <c r="AI741" s="311"/>
      <c r="AJ741" s="313"/>
      <c r="AK741" s="292"/>
      <c r="AL741" s="292"/>
      <c r="AM741" s="292"/>
      <c r="AN741" s="292"/>
      <c r="AO741" s="316"/>
      <c r="AP741" s="336"/>
      <c r="AQ741" s="360"/>
      <c r="AR741" s="343"/>
      <c r="AS741" s="343"/>
      <c r="AT741" s="343"/>
      <c r="AU741" s="292"/>
      <c r="AV741" s="270"/>
    </row>
    <row r="742" spans="1:48" ht="13.5" customHeight="1" thickTop="1" thickBot="1" x14ac:dyDescent="0.25">
      <c r="A742" s="147">
        <v>737</v>
      </c>
      <c r="B742" s="292" t="s">
        <v>3451</v>
      </c>
      <c r="C742" s="304">
        <v>43364</v>
      </c>
      <c r="D742" s="304" t="s">
        <v>6159</v>
      </c>
      <c r="E742" s="294" t="s">
        <v>6160</v>
      </c>
      <c r="F742" s="295" t="s">
        <v>66</v>
      </c>
      <c r="G742" s="296" t="s">
        <v>75</v>
      </c>
      <c r="H742" s="297" t="s">
        <v>1989</v>
      </c>
      <c r="I742" s="298">
        <v>12000000</v>
      </c>
      <c r="J742" s="299">
        <v>12000000</v>
      </c>
      <c r="K742" s="300" t="s">
        <v>1990</v>
      </c>
      <c r="L742" s="292" t="s">
        <v>6161</v>
      </c>
      <c r="M742" s="293">
        <f t="shared" si="28"/>
        <v>43364</v>
      </c>
      <c r="N742" s="293">
        <v>43455</v>
      </c>
      <c r="O742" s="293">
        <v>43455</v>
      </c>
      <c r="P742" s="301">
        <f t="shared" si="29"/>
        <v>91</v>
      </c>
      <c r="Q742" s="303">
        <f t="shared" si="27"/>
        <v>3.0333333333333332</v>
      </c>
      <c r="R742" s="305" t="s">
        <v>6162</v>
      </c>
      <c r="S742" s="340"/>
      <c r="T742" s="311"/>
      <c r="U742" s="311"/>
      <c r="V742" s="341"/>
      <c r="W742" s="311"/>
      <c r="X742" s="311"/>
      <c r="Y742" s="341"/>
      <c r="Z742" s="311"/>
      <c r="AA742" s="311"/>
      <c r="AB742" s="341"/>
      <c r="AC742" s="311"/>
      <c r="AD742" s="311"/>
      <c r="AE742" s="311"/>
      <c r="AF742" s="312"/>
      <c r="AG742" s="311"/>
      <c r="AH742" s="312"/>
      <c r="AI742" s="311"/>
      <c r="AJ742" s="313"/>
      <c r="AK742" s="292"/>
      <c r="AL742" s="292"/>
      <c r="AM742" s="292"/>
      <c r="AN742" s="292"/>
      <c r="AO742" s="316"/>
      <c r="AP742" s="336"/>
      <c r="AQ742" s="360"/>
      <c r="AR742" s="343"/>
      <c r="AS742" s="343"/>
      <c r="AT742" s="343"/>
      <c r="AU742" s="292"/>
      <c r="AV742" s="270"/>
    </row>
    <row r="743" spans="1:48" ht="13.5" customHeight="1" thickTop="1" thickBot="1" x14ac:dyDescent="0.25">
      <c r="A743" s="147">
        <v>738</v>
      </c>
      <c r="B743" s="292" t="s">
        <v>3451</v>
      </c>
      <c r="C743" s="304">
        <v>43364</v>
      </c>
      <c r="D743" s="304" t="s">
        <v>6163</v>
      </c>
      <c r="E743" s="294" t="s">
        <v>6084</v>
      </c>
      <c r="F743" s="295" t="s">
        <v>66</v>
      </c>
      <c r="G743" s="296" t="s">
        <v>75</v>
      </c>
      <c r="H743" s="297" t="s">
        <v>1989</v>
      </c>
      <c r="I743" s="298">
        <v>13500000</v>
      </c>
      <c r="J743" s="299">
        <v>13500000</v>
      </c>
      <c r="K743" s="300" t="s">
        <v>1990</v>
      </c>
      <c r="L743" s="292" t="s">
        <v>6164</v>
      </c>
      <c r="M743" s="293">
        <f t="shared" si="28"/>
        <v>43364</v>
      </c>
      <c r="N743" s="293">
        <v>43454</v>
      </c>
      <c r="O743" s="293">
        <v>43454</v>
      </c>
      <c r="P743" s="301">
        <f t="shared" si="29"/>
        <v>90</v>
      </c>
      <c r="Q743" s="303">
        <f t="shared" si="27"/>
        <v>3</v>
      </c>
      <c r="R743" s="305" t="s">
        <v>6165</v>
      </c>
      <c r="S743" s="340"/>
      <c r="T743" s="311"/>
      <c r="U743" s="311"/>
      <c r="V743" s="341"/>
      <c r="W743" s="311"/>
      <c r="X743" s="311"/>
      <c r="Y743" s="341"/>
      <c r="Z743" s="311"/>
      <c r="AA743" s="311"/>
      <c r="AB743" s="341"/>
      <c r="AC743" s="311"/>
      <c r="AD743" s="311"/>
      <c r="AE743" s="311"/>
      <c r="AF743" s="312"/>
      <c r="AG743" s="311"/>
      <c r="AH743" s="312"/>
      <c r="AI743" s="311"/>
      <c r="AJ743" s="313"/>
      <c r="AK743" s="292"/>
      <c r="AL743" s="292"/>
      <c r="AM743" s="292"/>
      <c r="AN743" s="292"/>
      <c r="AO743" s="316"/>
      <c r="AP743" s="336"/>
      <c r="AQ743" s="360"/>
      <c r="AR743" s="343"/>
      <c r="AS743" s="343"/>
      <c r="AT743" s="343"/>
      <c r="AU743" s="292"/>
      <c r="AV743" s="270"/>
    </row>
    <row r="744" spans="1:48" ht="13.5" customHeight="1" thickTop="1" thickBot="1" x14ac:dyDescent="0.25">
      <c r="A744" s="147">
        <v>739</v>
      </c>
      <c r="B744" s="292" t="s">
        <v>2160</v>
      </c>
      <c r="C744" s="304">
        <v>43364</v>
      </c>
      <c r="D744" s="304" t="s">
        <v>6166</v>
      </c>
      <c r="E744" s="294" t="s">
        <v>6167</v>
      </c>
      <c r="F744" s="295" t="s">
        <v>66</v>
      </c>
      <c r="G744" s="296" t="s">
        <v>75</v>
      </c>
      <c r="H744" s="297" t="s">
        <v>1989</v>
      </c>
      <c r="I744" s="298">
        <v>23999500</v>
      </c>
      <c r="J744" s="299">
        <v>23999500</v>
      </c>
      <c r="K744" s="300" t="s">
        <v>1990</v>
      </c>
      <c r="L744" s="292" t="s">
        <v>6168</v>
      </c>
      <c r="M744" s="293">
        <f t="shared" si="28"/>
        <v>43364</v>
      </c>
      <c r="N744" s="293">
        <v>43465</v>
      </c>
      <c r="O744" s="293">
        <v>43465</v>
      </c>
      <c r="P744" s="301">
        <f t="shared" si="29"/>
        <v>101</v>
      </c>
      <c r="Q744" s="303">
        <f t="shared" si="27"/>
        <v>3.3666666666666667</v>
      </c>
      <c r="R744" s="305" t="s">
        <v>6169</v>
      </c>
      <c r="S744" s="340"/>
      <c r="T744" s="311"/>
      <c r="U744" s="311"/>
      <c r="V744" s="341"/>
      <c r="W744" s="311"/>
      <c r="X744" s="311"/>
      <c r="Y744" s="341"/>
      <c r="Z744" s="311"/>
      <c r="AA744" s="311"/>
      <c r="AB744" s="341"/>
      <c r="AC744" s="311"/>
      <c r="AD744" s="311"/>
      <c r="AE744" s="311"/>
      <c r="AF744" s="312"/>
      <c r="AG744" s="311"/>
      <c r="AH744" s="312"/>
      <c r="AI744" s="311"/>
      <c r="AJ744" s="313"/>
      <c r="AK744" s="292"/>
      <c r="AL744" s="292"/>
      <c r="AM744" s="292"/>
      <c r="AN744" s="292"/>
      <c r="AO744" s="316"/>
      <c r="AP744" s="336"/>
      <c r="AQ744" s="360"/>
      <c r="AR744" s="343"/>
      <c r="AS744" s="343"/>
      <c r="AT744" s="343"/>
      <c r="AU744" s="292"/>
      <c r="AV744" s="270"/>
    </row>
    <row r="745" spans="1:48" ht="13.5" customHeight="1" thickTop="1" thickBot="1" x14ac:dyDescent="0.25">
      <c r="A745" s="147">
        <v>740</v>
      </c>
      <c r="B745" s="292" t="s">
        <v>3888</v>
      </c>
      <c r="C745" s="304">
        <v>43364</v>
      </c>
      <c r="D745" s="304" t="s">
        <v>6170</v>
      </c>
      <c r="E745" s="294" t="s">
        <v>6171</v>
      </c>
      <c r="F745" s="295" t="s">
        <v>66</v>
      </c>
      <c r="G745" s="296" t="s">
        <v>75</v>
      </c>
      <c r="H745" s="297" t="s">
        <v>1989</v>
      </c>
      <c r="I745" s="298">
        <v>11881992</v>
      </c>
      <c r="J745" s="299">
        <v>11881992</v>
      </c>
      <c r="K745" s="300" t="s">
        <v>1990</v>
      </c>
      <c r="L745" s="292" t="s">
        <v>6172</v>
      </c>
      <c r="M745" s="293">
        <f t="shared" si="28"/>
        <v>43364</v>
      </c>
      <c r="N745" s="293">
        <v>43454</v>
      </c>
      <c r="O745" s="293">
        <v>43454</v>
      </c>
      <c r="P745" s="301">
        <f t="shared" si="29"/>
        <v>90</v>
      </c>
      <c r="Q745" s="303">
        <f t="shared" si="27"/>
        <v>3</v>
      </c>
      <c r="R745" s="305" t="s">
        <v>6173</v>
      </c>
      <c r="S745" s="340"/>
      <c r="T745" s="311"/>
      <c r="U745" s="311"/>
      <c r="V745" s="341"/>
      <c r="W745" s="311"/>
      <c r="X745" s="311"/>
      <c r="Y745" s="341"/>
      <c r="Z745" s="311"/>
      <c r="AA745" s="311"/>
      <c r="AB745" s="341"/>
      <c r="AC745" s="311"/>
      <c r="AD745" s="311"/>
      <c r="AE745" s="311"/>
      <c r="AF745" s="312"/>
      <c r="AG745" s="311"/>
      <c r="AH745" s="312"/>
      <c r="AI745" s="311"/>
      <c r="AJ745" s="313"/>
      <c r="AK745" s="292"/>
      <c r="AL745" s="292"/>
      <c r="AM745" s="292"/>
      <c r="AN745" s="292"/>
      <c r="AO745" s="316"/>
      <c r="AP745" s="336"/>
      <c r="AQ745" s="360"/>
      <c r="AR745" s="343"/>
      <c r="AS745" s="343"/>
      <c r="AT745" s="343"/>
      <c r="AU745" s="292"/>
      <c r="AV745" s="270"/>
    </row>
    <row r="746" spans="1:48" ht="13.5" customHeight="1" thickTop="1" thickBot="1" x14ac:dyDescent="0.25">
      <c r="A746" s="147">
        <v>741</v>
      </c>
      <c r="B746" s="292" t="s">
        <v>2160</v>
      </c>
      <c r="C746" s="304">
        <v>43367</v>
      </c>
      <c r="D746" s="304" t="s">
        <v>6174</v>
      </c>
      <c r="E746" s="294" t="s">
        <v>6175</v>
      </c>
      <c r="F746" s="295" t="s">
        <v>66</v>
      </c>
      <c r="G746" s="296" t="s">
        <v>75</v>
      </c>
      <c r="H746" s="297" t="s">
        <v>1989</v>
      </c>
      <c r="I746" s="298">
        <v>11881992</v>
      </c>
      <c r="J746" s="299">
        <v>11881992</v>
      </c>
      <c r="K746" s="300" t="s">
        <v>1990</v>
      </c>
      <c r="L746" s="292" t="s">
        <v>6176</v>
      </c>
      <c r="M746" s="293">
        <f t="shared" si="28"/>
        <v>43367</v>
      </c>
      <c r="N746" s="293">
        <v>43457</v>
      </c>
      <c r="O746" s="293">
        <v>43457</v>
      </c>
      <c r="P746" s="301">
        <f t="shared" si="29"/>
        <v>90</v>
      </c>
      <c r="Q746" s="303">
        <f t="shared" si="27"/>
        <v>3</v>
      </c>
      <c r="R746" s="305" t="s">
        <v>6177</v>
      </c>
      <c r="S746" s="340"/>
      <c r="T746" s="311"/>
      <c r="U746" s="311"/>
      <c r="V746" s="341"/>
      <c r="W746" s="311"/>
      <c r="X746" s="311"/>
      <c r="Y746" s="341"/>
      <c r="Z746" s="311"/>
      <c r="AA746" s="311"/>
      <c r="AB746" s="341"/>
      <c r="AC746" s="311"/>
      <c r="AD746" s="311"/>
      <c r="AE746" s="311"/>
      <c r="AF746" s="312"/>
      <c r="AG746" s="311"/>
      <c r="AH746" s="312"/>
      <c r="AI746" s="311"/>
      <c r="AJ746" s="313"/>
      <c r="AK746" s="292"/>
      <c r="AL746" s="292"/>
      <c r="AM746" s="292"/>
      <c r="AN746" s="292"/>
      <c r="AO746" s="316"/>
      <c r="AP746" s="336"/>
      <c r="AQ746" s="360"/>
      <c r="AR746" s="343"/>
      <c r="AS746" s="343"/>
      <c r="AT746" s="343"/>
      <c r="AU746" s="292"/>
      <c r="AV746" s="270"/>
    </row>
    <row r="747" spans="1:48" ht="13.5" customHeight="1" thickTop="1" thickBot="1" x14ac:dyDescent="0.25">
      <c r="A747" s="147">
        <v>742</v>
      </c>
      <c r="B747" s="292" t="s">
        <v>2223</v>
      </c>
      <c r="C747" s="304">
        <v>43367</v>
      </c>
      <c r="D747" s="304" t="s">
        <v>6178</v>
      </c>
      <c r="E747" s="294" t="s">
        <v>6179</v>
      </c>
      <c r="F747" s="295" t="s">
        <v>66</v>
      </c>
      <c r="G747" s="296" t="s">
        <v>75</v>
      </c>
      <c r="H747" s="297" t="s">
        <v>1989</v>
      </c>
      <c r="I747" s="298">
        <v>18900000</v>
      </c>
      <c r="J747" s="299">
        <v>18900000</v>
      </c>
      <c r="K747" s="300" t="s">
        <v>1990</v>
      </c>
      <c r="L747" s="292" t="s">
        <v>1613</v>
      </c>
      <c r="M747" s="293">
        <f t="shared" si="28"/>
        <v>43367</v>
      </c>
      <c r="N747" s="293">
        <v>43457</v>
      </c>
      <c r="O747" s="293">
        <v>43457</v>
      </c>
      <c r="P747" s="301">
        <f t="shared" si="29"/>
        <v>90</v>
      </c>
      <c r="Q747" s="303">
        <f t="shared" si="27"/>
        <v>3</v>
      </c>
      <c r="R747" s="305" t="s">
        <v>6180</v>
      </c>
      <c r="S747" s="340"/>
      <c r="T747" s="311"/>
      <c r="U747" s="311"/>
      <c r="V747" s="341"/>
      <c r="W747" s="311"/>
      <c r="X747" s="311"/>
      <c r="Y747" s="341"/>
      <c r="Z747" s="311"/>
      <c r="AA747" s="311"/>
      <c r="AB747" s="341"/>
      <c r="AC747" s="311"/>
      <c r="AD747" s="311"/>
      <c r="AE747" s="311"/>
      <c r="AF747" s="312"/>
      <c r="AG747" s="311"/>
      <c r="AH747" s="312"/>
      <c r="AI747" s="311"/>
      <c r="AJ747" s="313"/>
      <c r="AK747" s="292"/>
      <c r="AL747" s="292"/>
      <c r="AM747" s="292"/>
      <c r="AN747" s="292"/>
      <c r="AO747" s="316"/>
      <c r="AP747" s="336"/>
      <c r="AQ747" s="360"/>
      <c r="AR747" s="343"/>
      <c r="AS747" s="343"/>
      <c r="AT747" s="343"/>
      <c r="AU747" s="292"/>
      <c r="AV747" s="270"/>
    </row>
    <row r="748" spans="1:48" ht="13.5" customHeight="1" thickTop="1" thickBot="1" x14ac:dyDescent="0.25">
      <c r="A748" s="147">
        <v>743</v>
      </c>
      <c r="B748" s="292" t="s">
        <v>444</v>
      </c>
      <c r="C748" s="304">
        <v>43367</v>
      </c>
      <c r="D748" s="304" t="s">
        <v>6181</v>
      </c>
      <c r="E748" s="294" t="s">
        <v>6182</v>
      </c>
      <c r="F748" s="295" t="s">
        <v>66</v>
      </c>
      <c r="G748" s="296" t="s">
        <v>3486</v>
      </c>
      <c r="H748" s="297" t="s">
        <v>1989</v>
      </c>
      <c r="I748" s="298">
        <v>10500000</v>
      </c>
      <c r="J748" s="299">
        <v>10500000</v>
      </c>
      <c r="K748" s="300" t="s">
        <v>1990</v>
      </c>
      <c r="L748" s="292" t="s">
        <v>332</v>
      </c>
      <c r="M748" s="293">
        <f t="shared" si="28"/>
        <v>43367</v>
      </c>
      <c r="N748" s="293">
        <v>43465</v>
      </c>
      <c r="O748" s="293">
        <v>43465</v>
      </c>
      <c r="P748" s="301">
        <f t="shared" si="29"/>
        <v>98</v>
      </c>
      <c r="Q748" s="303">
        <f t="shared" si="27"/>
        <v>3.2666666666666666</v>
      </c>
      <c r="R748" s="305" t="s">
        <v>6183</v>
      </c>
      <c r="S748" s="340"/>
      <c r="T748" s="311"/>
      <c r="U748" s="311"/>
      <c r="V748" s="341"/>
      <c r="W748" s="311"/>
      <c r="X748" s="311"/>
      <c r="Y748" s="341"/>
      <c r="Z748" s="311"/>
      <c r="AA748" s="311"/>
      <c r="AB748" s="341"/>
      <c r="AC748" s="311"/>
      <c r="AD748" s="311"/>
      <c r="AE748" s="311"/>
      <c r="AF748" s="312"/>
      <c r="AG748" s="311"/>
      <c r="AH748" s="312"/>
      <c r="AI748" s="311"/>
      <c r="AJ748" s="313"/>
      <c r="AK748" s="292"/>
      <c r="AL748" s="292"/>
      <c r="AM748" s="292"/>
      <c r="AN748" s="292"/>
      <c r="AO748" s="316"/>
      <c r="AP748" s="336"/>
      <c r="AQ748" s="360"/>
      <c r="AR748" s="343"/>
      <c r="AS748" s="343"/>
      <c r="AT748" s="343"/>
      <c r="AU748" s="292"/>
      <c r="AV748" s="270"/>
    </row>
    <row r="749" spans="1:48" ht="13.5" customHeight="1" thickTop="1" thickBot="1" x14ac:dyDescent="0.25">
      <c r="A749" s="147">
        <v>744</v>
      </c>
      <c r="B749" s="292" t="s">
        <v>3451</v>
      </c>
      <c r="C749" s="304">
        <v>43367</v>
      </c>
      <c r="D749" s="304" t="s">
        <v>6184</v>
      </c>
      <c r="E749" s="294" t="s">
        <v>418</v>
      </c>
      <c r="F749" s="295" t="s">
        <v>66</v>
      </c>
      <c r="G749" s="296" t="s">
        <v>3486</v>
      </c>
      <c r="H749" s="297" t="s">
        <v>1989</v>
      </c>
      <c r="I749" s="298">
        <v>9921729</v>
      </c>
      <c r="J749" s="299">
        <v>9921729</v>
      </c>
      <c r="K749" s="300" t="s">
        <v>1990</v>
      </c>
      <c r="L749" s="292" t="s">
        <v>6185</v>
      </c>
      <c r="M749" s="293">
        <f t="shared" si="28"/>
        <v>43367</v>
      </c>
      <c r="N749" s="293">
        <v>43457</v>
      </c>
      <c r="O749" s="293">
        <v>43457</v>
      </c>
      <c r="P749" s="301">
        <f t="shared" si="29"/>
        <v>90</v>
      </c>
      <c r="Q749" s="303">
        <f t="shared" si="27"/>
        <v>3</v>
      </c>
      <c r="R749" s="305" t="s">
        <v>6186</v>
      </c>
      <c r="S749" s="340"/>
      <c r="T749" s="311"/>
      <c r="U749" s="311"/>
      <c r="V749" s="341"/>
      <c r="W749" s="311"/>
      <c r="X749" s="311"/>
      <c r="Y749" s="341"/>
      <c r="Z749" s="311"/>
      <c r="AA749" s="311"/>
      <c r="AB749" s="341"/>
      <c r="AC749" s="311"/>
      <c r="AD749" s="311"/>
      <c r="AE749" s="311"/>
      <c r="AF749" s="312"/>
      <c r="AG749" s="311"/>
      <c r="AH749" s="312"/>
      <c r="AI749" s="311"/>
      <c r="AJ749" s="313"/>
      <c r="AK749" s="292"/>
      <c r="AL749" s="292"/>
      <c r="AM749" s="292"/>
      <c r="AN749" s="292"/>
      <c r="AO749" s="316"/>
      <c r="AP749" s="336"/>
      <c r="AQ749" s="360"/>
      <c r="AR749" s="343"/>
      <c r="AS749" s="343"/>
      <c r="AT749" s="343"/>
      <c r="AU749" s="292"/>
      <c r="AV749" s="270"/>
    </row>
    <row r="750" spans="1:48" ht="13.5" customHeight="1" thickTop="1" thickBot="1" x14ac:dyDescent="0.25">
      <c r="A750" s="147">
        <v>745</v>
      </c>
      <c r="B750" s="292" t="s">
        <v>2011</v>
      </c>
      <c r="C750" s="304">
        <v>43367</v>
      </c>
      <c r="D750" s="304" t="s">
        <v>6187</v>
      </c>
      <c r="E750" s="294" t="s">
        <v>6188</v>
      </c>
      <c r="F750" s="295" t="s">
        <v>66</v>
      </c>
      <c r="G750" s="296" t="s">
        <v>3486</v>
      </c>
      <c r="H750" s="297" t="s">
        <v>1989</v>
      </c>
      <c r="I750" s="298">
        <v>9900000</v>
      </c>
      <c r="J750" s="299">
        <v>9900000</v>
      </c>
      <c r="K750" s="300" t="s">
        <v>1990</v>
      </c>
      <c r="L750" s="292" t="s">
        <v>6189</v>
      </c>
      <c r="M750" s="293">
        <f t="shared" si="28"/>
        <v>43367</v>
      </c>
      <c r="N750" s="293">
        <v>43457</v>
      </c>
      <c r="O750" s="293">
        <v>43457</v>
      </c>
      <c r="P750" s="301">
        <f t="shared" si="29"/>
        <v>90</v>
      </c>
      <c r="Q750" s="303">
        <f t="shared" si="27"/>
        <v>3</v>
      </c>
      <c r="R750" s="305" t="s">
        <v>6190</v>
      </c>
      <c r="S750" s="340"/>
      <c r="T750" s="311"/>
      <c r="U750" s="311"/>
      <c r="V750" s="341"/>
      <c r="W750" s="311"/>
      <c r="X750" s="311"/>
      <c r="Y750" s="341"/>
      <c r="Z750" s="311"/>
      <c r="AA750" s="311"/>
      <c r="AB750" s="341"/>
      <c r="AC750" s="311"/>
      <c r="AD750" s="311"/>
      <c r="AE750" s="311"/>
      <c r="AF750" s="312"/>
      <c r="AG750" s="311"/>
      <c r="AH750" s="312"/>
      <c r="AI750" s="311"/>
      <c r="AJ750" s="313"/>
      <c r="AK750" s="292"/>
      <c r="AL750" s="292"/>
      <c r="AM750" s="292"/>
      <c r="AN750" s="292"/>
      <c r="AO750" s="316"/>
      <c r="AP750" s="336"/>
      <c r="AQ750" s="360"/>
      <c r="AR750" s="343"/>
      <c r="AS750" s="343"/>
      <c r="AT750" s="343"/>
      <c r="AU750" s="292"/>
      <c r="AV750" s="270"/>
    </row>
    <row r="751" spans="1:48" ht="13.5" customHeight="1" thickTop="1" thickBot="1" x14ac:dyDescent="0.25">
      <c r="A751" s="147">
        <v>746</v>
      </c>
      <c r="B751" s="292" t="s">
        <v>597</v>
      </c>
      <c r="C751" s="304">
        <v>43367</v>
      </c>
      <c r="D751" s="304" t="s">
        <v>6191</v>
      </c>
      <c r="E751" s="294" t="s">
        <v>6192</v>
      </c>
      <c r="F751" s="295" t="s">
        <v>66</v>
      </c>
      <c r="G751" s="296" t="s">
        <v>3486</v>
      </c>
      <c r="H751" s="297" t="s">
        <v>1989</v>
      </c>
      <c r="I751" s="298">
        <v>5250000</v>
      </c>
      <c r="J751" s="299">
        <v>5250000</v>
      </c>
      <c r="K751" s="300" t="s">
        <v>1990</v>
      </c>
      <c r="L751" s="292" t="s">
        <v>364</v>
      </c>
      <c r="M751" s="293">
        <f t="shared" si="28"/>
        <v>43367</v>
      </c>
      <c r="N751" s="293">
        <v>43465</v>
      </c>
      <c r="O751" s="293">
        <v>43465</v>
      </c>
      <c r="P751" s="301">
        <f t="shared" si="29"/>
        <v>98</v>
      </c>
      <c r="Q751" s="303">
        <f t="shared" si="27"/>
        <v>3.2666666666666666</v>
      </c>
      <c r="R751" s="305" t="s">
        <v>6193</v>
      </c>
      <c r="S751" s="340"/>
      <c r="T751" s="311"/>
      <c r="U751" s="311"/>
      <c r="V751" s="341"/>
      <c r="W751" s="311"/>
      <c r="X751" s="311"/>
      <c r="Y751" s="341"/>
      <c r="Z751" s="311"/>
      <c r="AA751" s="311"/>
      <c r="AB751" s="341"/>
      <c r="AC751" s="311"/>
      <c r="AD751" s="311"/>
      <c r="AE751" s="311"/>
      <c r="AF751" s="312"/>
      <c r="AG751" s="311"/>
      <c r="AH751" s="312"/>
      <c r="AI751" s="311"/>
      <c r="AJ751" s="313"/>
      <c r="AK751" s="292"/>
      <c r="AL751" s="292"/>
      <c r="AM751" s="292"/>
      <c r="AN751" s="292"/>
      <c r="AO751" s="316"/>
      <c r="AP751" s="336"/>
      <c r="AQ751" s="360"/>
      <c r="AR751" s="343"/>
      <c r="AS751" s="343"/>
      <c r="AT751" s="343"/>
      <c r="AU751" s="292"/>
      <c r="AV751" s="270"/>
    </row>
    <row r="752" spans="1:48" ht="13.5" customHeight="1" thickTop="1" thickBot="1" x14ac:dyDescent="0.25">
      <c r="A752" s="147">
        <v>747</v>
      </c>
      <c r="B752" s="292" t="s">
        <v>2160</v>
      </c>
      <c r="C752" s="304">
        <v>43367</v>
      </c>
      <c r="D752" s="304" t="s">
        <v>6194</v>
      </c>
      <c r="E752" s="294" t="s">
        <v>6195</v>
      </c>
      <c r="F752" s="295" t="s">
        <v>66</v>
      </c>
      <c r="G752" s="296" t="s">
        <v>75</v>
      </c>
      <c r="H752" s="297" t="s">
        <v>1989</v>
      </c>
      <c r="I752" s="298">
        <v>23999500</v>
      </c>
      <c r="J752" s="299">
        <v>23999500</v>
      </c>
      <c r="K752" s="300" t="s">
        <v>1990</v>
      </c>
      <c r="L752" s="292" t="s">
        <v>6196</v>
      </c>
      <c r="M752" s="293">
        <f t="shared" si="28"/>
        <v>43367</v>
      </c>
      <c r="N752" s="293">
        <v>43465</v>
      </c>
      <c r="O752" s="293">
        <v>43465</v>
      </c>
      <c r="P752" s="301">
        <f t="shared" si="29"/>
        <v>98</v>
      </c>
      <c r="Q752" s="303">
        <f t="shared" si="27"/>
        <v>3.2666666666666666</v>
      </c>
      <c r="R752" s="305" t="s">
        <v>6197</v>
      </c>
      <c r="S752" s="340"/>
      <c r="T752" s="311"/>
      <c r="U752" s="311"/>
      <c r="V752" s="341"/>
      <c r="W752" s="311"/>
      <c r="X752" s="311"/>
      <c r="Y752" s="341"/>
      <c r="Z752" s="311"/>
      <c r="AA752" s="311"/>
      <c r="AB752" s="341"/>
      <c r="AC752" s="311"/>
      <c r="AD752" s="311"/>
      <c r="AE752" s="311"/>
      <c r="AF752" s="312"/>
      <c r="AG752" s="311"/>
      <c r="AH752" s="312"/>
      <c r="AI752" s="311"/>
      <c r="AJ752" s="313"/>
      <c r="AK752" s="292"/>
      <c r="AL752" s="292"/>
      <c r="AM752" s="292"/>
      <c r="AN752" s="292"/>
      <c r="AO752" s="316"/>
      <c r="AP752" s="336"/>
      <c r="AQ752" s="360"/>
      <c r="AR752" s="343"/>
      <c r="AS752" s="343"/>
      <c r="AT752" s="343"/>
      <c r="AU752" s="292"/>
      <c r="AV752" s="270"/>
    </row>
    <row r="753" spans="1:48" ht="13.5" customHeight="1" thickTop="1" thickBot="1" x14ac:dyDescent="0.25">
      <c r="A753" s="147">
        <v>748</v>
      </c>
      <c r="B753" s="292" t="s">
        <v>3451</v>
      </c>
      <c r="C753" s="304">
        <v>43367</v>
      </c>
      <c r="D753" s="304" t="s">
        <v>6198</v>
      </c>
      <c r="E753" s="294" t="s">
        <v>418</v>
      </c>
      <c r="F753" s="295" t="s">
        <v>66</v>
      </c>
      <c r="G753" s="296" t="s">
        <v>3486</v>
      </c>
      <c r="H753" s="297" t="s">
        <v>1989</v>
      </c>
      <c r="I753" s="298">
        <v>3921729</v>
      </c>
      <c r="J753" s="299">
        <v>3921729</v>
      </c>
      <c r="K753" s="300" t="s">
        <v>1990</v>
      </c>
      <c r="L753" s="292" t="s">
        <v>6199</v>
      </c>
      <c r="M753" s="293">
        <f t="shared" si="28"/>
        <v>43367</v>
      </c>
      <c r="N753" s="293">
        <v>43457</v>
      </c>
      <c r="O753" s="293">
        <v>43457</v>
      </c>
      <c r="P753" s="301">
        <f t="shared" si="29"/>
        <v>90</v>
      </c>
      <c r="Q753" s="303">
        <f t="shared" si="27"/>
        <v>3</v>
      </c>
      <c r="R753" s="305" t="s">
        <v>6200</v>
      </c>
      <c r="S753" s="340"/>
      <c r="T753" s="311"/>
      <c r="U753" s="311"/>
      <c r="V753" s="341"/>
      <c r="W753" s="311"/>
      <c r="X753" s="311"/>
      <c r="Y753" s="341"/>
      <c r="Z753" s="311"/>
      <c r="AA753" s="311"/>
      <c r="AB753" s="341"/>
      <c r="AC753" s="311"/>
      <c r="AD753" s="311"/>
      <c r="AE753" s="311"/>
      <c r="AF753" s="312"/>
      <c r="AG753" s="311"/>
      <c r="AH753" s="312"/>
      <c r="AI753" s="311"/>
      <c r="AJ753" s="313"/>
      <c r="AK753" s="292"/>
      <c r="AL753" s="292"/>
      <c r="AM753" s="292"/>
      <c r="AN753" s="292"/>
      <c r="AO753" s="316"/>
      <c r="AP753" s="336"/>
      <c r="AQ753" s="360"/>
      <c r="AR753" s="343"/>
      <c r="AS753" s="343"/>
      <c r="AT753" s="343"/>
      <c r="AU753" s="292"/>
      <c r="AV753" s="270"/>
    </row>
    <row r="754" spans="1:48" ht="13.5" customHeight="1" thickTop="1" thickBot="1" x14ac:dyDescent="0.25">
      <c r="A754" s="147">
        <v>749</v>
      </c>
      <c r="B754" s="292" t="s">
        <v>2160</v>
      </c>
      <c r="C754" s="304">
        <v>43367</v>
      </c>
      <c r="D754" s="304" t="s">
        <v>6201</v>
      </c>
      <c r="E754" s="294" t="s">
        <v>6202</v>
      </c>
      <c r="F754" s="295" t="s">
        <v>66</v>
      </c>
      <c r="G754" s="296" t="s">
        <v>75</v>
      </c>
      <c r="H754" s="297" t="s">
        <v>1989</v>
      </c>
      <c r="I754" s="298">
        <v>14742858</v>
      </c>
      <c r="J754" s="299">
        <v>14742858</v>
      </c>
      <c r="K754" s="300" t="s">
        <v>1990</v>
      </c>
      <c r="L754" s="292" t="s">
        <v>6203</v>
      </c>
      <c r="M754" s="293">
        <f t="shared" si="28"/>
        <v>43367</v>
      </c>
      <c r="N754" s="293">
        <v>43457</v>
      </c>
      <c r="O754" s="293">
        <v>43457</v>
      </c>
      <c r="P754" s="301">
        <f t="shared" si="29"/>
        <v>90</v>
      </c>
      <c r="Q754" s="303">
        <f t="shared" si="27"/>
        <v>3</v>
      </c>
      <c r="R754" s="305" t="s">
        <v>6204</v>
      </c>
      <c r="S754" s="340"/>
      <c r="T754" s="311"/>
      <c r="U754" s="311"/>
      <c r="V754" s="341"/>
      <c r="W754" s="311"/>
      <c r="X754" s="311"/>
      <c r="Y754" s="341"/>
      <c r="Z754" s="311"/>
      <c r="AA754" s="311"/>
      <c r="AB754" s="341"/>
      <c r="AC754" s="311"/>
      <c r="AD754" s="311"/>
      <c r="AE754" s="311"/>
      <c r="AF754" s="312"/>
      <c r="AG754" s="311"/>
      <c r="AH754" s="312"/>
      <c r="AI754" s="311"/>
      <c r="AJ754" s="313"/>
      <c r="AK754" s="292"/>
      <c r="AL754" s="292"/>
      <c r="AM754" s="292"/>
      <c r="AN754" s="292"/>
      <c r="AO754" s="316"/>
      <c r="AP754" s="336"/>
      <c r="AQ754" s="360"/>
      <c r="AR754" s="343"/>
      <c r="AS754" s="343"/>
      <c r="AT754" s="343"/>
      <c r="AU754" s="292"/>
      <c r="AV754" s="270"/>
    </row>
    <row r="755" spans="1:48" ht="13.5" customHeight="1" thickTop="1" thickBot="1" x14ac:dyDescent="0.25">
      <c r="A755" s="147">
        <v>750</v>
      </c>
      <c r="B755" s="292" t="s">
        <v>3451</v>
      </c>
      <c r="C755" s="304">
        <v>43367</v>
      </c>
      <c r="D755" s="304" t="s">
        <v>6205</v>
      </c>
      <c r="E755" s="294" t="s">
        <v>652</v>
      </c>
      <c r="F755" s="295" t="s">
        <v>66</v>
      </c>
      <c r="G755" s="296" t="s">
        <v>75</v>
      </c>
      <c r="H755" s="297" t="s">
        <v>1989</v>
      </c>
      <c r="I755" s="298">
        <v>15000000</v>
      </c>
      <c r="J755" s="299">
        <v>15000000</v>
      </c>
      <c r="K755" s="300" t="s">
        <v>1990</v>
      </c>
      <c r="L755" s="292" t="s">
        <v>6206</v>
      </c>
      <c r="M755" s="293">
        <f t="shared" si="28"/>
        <v>43367</v>
      </c>
      <c r="N755" s="293">
        <v>43457</v>
      </c>
      <c r="O755" s="293">
        <v>43457</v>
      </c>
      <c r="P755" s="301">
        <f t="shared" si="29"/>
        <v>90</v>
      </c>
      <c r="Q755" s="303">
        <f t="shared" si="27"/>
        <v>3</v>
      </c>
      <c r="R755" s="305" t="s">
        <v>6207</v>
      </c>
      <c r="S755" s="340"/>
      <c r="T755" s="311"/>
      <c r="U755" s="311"/>
      <c r="V755" s="341"/>
      <c r="W755" s="311"/>
      <c r="X755" s="311"/>
      <c r="Y755" s="341"/>
      <c r="Z755" s="311"/>
      <c r="AA755" s="311"/>
      <c r="AB755" s="341"/>
      <c r="AC755" s="311"/>
      <c r="AD755" s="311"/>
      <c r="AE755" s="311"/>
      <c r="AF755" s="312"/>
      <c r="AG755" s="311"/>
      <c r="AH755" s="312"/>
      <c r="AI755" s="311"/>
      <c r="AJ755" s="313"/>
      <c r="AK755" s="292"/>
      <c r="AL755" s="292"/>
      <c r="AM755" s="292"/>
      <c r="AN755" s="292"/>
      <c r="AO755" s="316"/>
      <c r="AP755" s="336"/>
      <c r="AQ755" s="360"/>
      <c r="AR755" s="343"/>
      <c r="AS755" s="343"/>
      <c r="AT755" s="343"/>
      <c r="AU755" s="292"/>
      <c r="AV755" s="270"/>
    </row>
    <row r="756" spans="1:48" ht="13.5" customHeight="1" thickTop="1" thickBot="1" x14ac:dyDescent="0.25">
      <c r="A756" s="147">
        <v>751</v>
      </c>
      <c r="B756" s="292" t="s">
        <v>3451</v>
      </c>
      <c r="C756" s="304">
        <v>43367</v>
      </c>
      <c r="D756" s="304" t="s">
        <v>6208</v>
      </c>
      <c r="E756" s="294" t="s">
        <v>6209</v>
      </c>
      <c r="F756" s="295" t="s">
        <v>66</v>
      </c>
      <c r="G756" s="296" t="s">
        <v>3486</v>
      </c>
      <c r="H756" s="297" t="s">
        <v>1989</v>
      </c>
      <c r="I756" s="298">
        <v>9921000</v>
      </c>
      <c r="J756" s="299">
        <v>9921000</v>
      </c>
      <c r="K756" s="300" t="s">
        <v>1990</v>
      </c>
      <c r="L756" s="292" t="s">
        <v>6210</v>
      </c>
      <c r="M756" s="293">
        <f t="shared" si="28"/>
        <v>43367</v>
      </c>
      <c r="N756" s="293">
        <v>43457</v>
      </c>
      <c r="O756" s="293">
        <v>43457</v>
      </c>
      <c r="P756" s="301">
        <f t="shared" si="29"/>
        <v>90</v>
      </c>
      <c r="Q756" s="303">
        <f t="shared" si="27"/>
        <v>3</v>
      </c>
      <c r="R756" s="305" t="s">
        <v>6211</v>
      </c>
      <c r="S756" s="340"/>
      <c r="T756" s="311"/>
      <c r="U756" s="311"/>
      <c r="V756" s="341"/>
      <c r="W756" s="311"/>
      <c r="X756" s="311"/>
      <c r="Y756" s="341"/>
      <c r="Z756" s="311"/>
      <c r="AA756" s="311"/>
      <c r="AB756" s="341"/>
      <c r="AC756" s="311"/>
      <c r="AD756" s="311"/>
      <c r="AE756" s="311"/>
      <c r="AF756" s="312"/>
      <c r="AG756" s="311"/>
      <c r="AH756" s="312"/>
      <c r="AI756" s="311"/>
      <c r="AJ756" s="313"/>
      <c r="AK756" s="292"/>
      <c r="AL756" s="292"/>
      <c r="AM756" s="292"/>
      <c r="AN756" s="292"/>
      <c r="AO756" s="316"/>
      <c r="AP756" s="336"/>
      <c r="AQ756" s="360"/>
      <c r="AR756" s="343"/>
      <c r="AS756" s="343"/>
      <c r="AT756" s="343"/>
      <c r="AU756" s="292"/>
      <c r="AV756" s="270"/>
    </row>
    <row r="757" spans="1:48" ht="13.5" customHeight="1" thickTop="1" thickBot="1" x14ac:dyDescent="0.25">
      <c r="A757" s="147">
        <v>752</v>
      </c>
      <c r="B757" s="292" t="s">
        <v>3451</v>
      </c>
      <c r="C757" s="304">
        <v>43367</v>
      </c>
      <c r="D757" s="304" t="s">
        <v>6212</v>
      </c>
      <c r="E757" s="294" t="s">
        <v>6135</v>
      </c>
      <c r="F757" s="295" t="s">
        <v>66</v>
      </c>
      <c r="G757" s="296" t="s">
        <v>75</v>
      </c>
      <c r="H757" s="297" t="s">
        <v>1989</v>
      </c>
      <c r="I757" s="298">
        <v>12000000</v>
      </c>
      <c r="J757" s="299">
        <v>12000000</v>
      </c>
      <c r="K757" s="300" t="s">
        <v>1990</v>
      </c>
      <c r="L757" s="292" t="s">
        <v>6213</v>
      </c>
      <c r="M757" s="293">
        <f t="shared" si="28"/>
        <v>43367</v>
      </c>
      <c r="N757" s="293">
        <v>43457</v>
      </c>
      <c r="O757" s="293">
        <v>43457</v>
      </c>
      <c r="P757" s="301">
        <f t="shared" si="29"/>
        <v>90</v>
      </c>
      <c r="Q757" s="303">
        <f t="shared" si="27"/>
        <v>3</v>
      </c>
      <c r="R757" s="305" t="s">
        <v>6214</v>
      </c>
      <c r="S757" s="340"/>
      <c r="T757" s="311"/>
      <c r="U757" s="311"/>
      <c r="V757" s="341"/>
      <c r="W757" s="311"/>
      <c r="X757" s="311"/>
      <c r="Y757" s="341"/>
      <c r="Z757" s="311"/>
      <c r="AA757" s="311"/>
      <c r="AB757" s="341"/>
      <c r="AC757" s="311"/>
      <c r="AD757" s="311"/>
      <c r="AE757" s="311"/>
      <c r="AF757" s="312"/>
      <c r="AG757" s="311"/>
      <c r="AH757" s="312"/>
      <c r="AI757" s="311"/>
      <c r="AJ757" s="313"/>
      <c r="AK757" s="292"/>
      <c r="AL757" s="292"/>
      <c r="AM757" s="292"/>
      <c r="AN757" s="292"/>
      <c r="AO757" s="316"/>
      <c r="AP757" s="336"/>
      <c r="AQ757" s="360"/>
      <c r="AR757" s="343"/>
      <c r="AS757" s="343"/>
      <c r="AT757" s="343"/>
      <c r="AU757" s="292"/>
      <c r="AV757" s="270"/>
    </row>
    <row r="758" spans="1:48" ht="13.5" customHeight="1" thickTop="1" thickBot="1" x14ac:dyDescent="0.25">
      <c r="A758" s="147">
        <v>753</v>
      </c>
      <c r="B758" s="292" t="s">
        <v>3451</v>
      </c>
      <c r="C758" s="304">
        <v>43367</v>
      </c>
      <c r="D758" s="304" t="s">
        <v>6215</v>
      </c>
      <c r="E758" s="294" t="s">
        <v>6209</v>
      </c>
      <c r="F758" s="295" t="s">
        <v>66</v>
      </c>
      <c r="G758" s="296" t="s">
        <v>3486</v>
      </c>
      <c r="H758" s="297" t="s">
        <v>1989</v>
      </c>
      <c r="I758" s="298">
        <v>9000000</v>
      </c>
      <c r="J758" s="299">
        <v>9000000</v>
      </c>
      <c r="K758" s="300" t="s">
        <v>1990</v>
      </c>
      <c r="L758" s="292" t="s">
        <v>6216</v>
      </c>
      <c r="M758" s="293">
        <f t="shared" si="28"/>
        <v>43367</v>
      </c>
      <c r="N758" s="293">
        <v>43457</v>
      </c>
      <c r="O758" s="293">
        <v>43457</v>
      </c>
      <c r="P758" s="301">
        <f t="shared" si="29"/>
        <v>90</v>
      </c>
      <c r="Q758" s="303">
        <f t="shared" si="27"/>
        <v>3</v>
      </c>
      <c r="R758" s="305" t="s">
        <v>6217</v>
      </c>
      <c r="S758" s="340"/>
      <c r="T758" s="311"/>
      <c r="U758" s="311"/>
      <c r="V758" s="341"/>
      <c r="W758" s="311"/>
      <c r="X758" s="311"/>
      <c r="Y758" s="341"/>
      <c r="Z758" s="311"/>
      <c r="AA758" s="311"/>
      <c r="AB758" s="341"/>
      <c r="AC758" s="311"/>
      <c r="AD758" s="311"/>
      <c r="AE758" s="311"/>
      <c r="AF758" s="312"/>
      <c r="AG758" s="311"/>
      <c r="AH758" s="312"/>
      <c r="AI758" s="311"/>
      <c r="AJ758" s="313"/>
      <c r="AK758" s="292"/>
      <c r="AL758" s="292"/>
      <c r="AM758" s="292"/>
      <c r="AN758" s="292"/>
      <c r="AO758" s="316"/>
      <c r="AP758" s="336"/>
      <c r="AQ758" s="360"/>
      <c r="AR758" s="343"/>
      <c r="AS758" s="343"/>
      <c r="AT758" s="343"/>
      <c r="AU758" s="292"/>
      <c r="AV758" s="270"/>
    </row>
    <row r="759" spans="1:48" ht="13.5" customHeight="1" thickTop="1" thickBot="1" x14ac:dyDescent="0.25">
      <c r="A759" s="147">
        <v>754</v>
      </c>
      <c r="B759" s="292" t="s">
        <v>3888</v>
      </c>
      <c r="C759" s="304">
        <v>43367</v>
      </c>
      <c r="D759" s="304" t="s">
        <v>6218</v>
      </c>
      <c r="E759" s="294" t="s">
        <v>6219</v>
      </c>
      <c r="F759" s="295" t="s">
        <v>66</v>
      </c>
      <c r="G759" s="296" t="s">
        <v>75</v>
      </c>
      <c r="H759" s="297" t="s">
        <v>1989</v>
      </c>
      <c r="I759" s="298">
        <v>18000000</v>
      </c>
      <c r="J759" s="299">
        <v>18000000</v>
      </c>
      <c r="K759" s="300" t="s">
        <v>1990</v>
      </c>
      <c r="L759" s="292" t="s">
        <v>5336</v>
      </c>
      <c r="M759" s="293">
        <f t="shared" si="28"/>
        <v>43367</v>
      </c>
      <c r="N759" s="293">
        <v>43457</v>
      </c>
      <c r="O759" s="293">
        <v>43457</v>
      </c>
      <c r="P759" s="301">
        <f t="shared" si="29"/>
        <v>90</v>
      </c>
      <c r="Q759" s="303">
        <f t="shared" si="27"/>
        <v>3</v>
      </c>
      <c r="R759" s="305" t="s">
        <v>6220</v>
      </c>
      <c r="S759" s="340"/>
      <c r="T759" s="311"/>
      <c r="U759" s="311"/>
      <c r="V759" s="341"/>
      <c r="W759" s="311"/>
      <c r="X759" s="311"/>
      <c r="Y759" s="341"/>
      <c r="Z759" s="311"/>
      <c r="AA759" s="311"/>
      <c r="AB759" s="341"/>
      <c r="AC759" s="311"/>
      <c r="AD759" s="311"/>
      <c r="AE759" s="311"/>
      <c r="AF759" s="312"/>
      <c r="AG759" s="311"/>
      <c r="AH759" s="312"/>
      <c r="AI759" s="311"/>
      <c r="AJ759" s="313"/>
      <c r="AK759" s="292"/>
      <c r="AL759" s="292"/>
      <c r="AM759" s="292"/>
      <c r="AN759" s="292"/>
      <c r="AO759" s="316"/>
      <c r="AP759" s="336"/>
      <c r="AQ759" s="360"/>
      <c r="AR759" s="343"/>
      <c r="AS759" s="343"/>
      <c r="AT759" s="343"/>
      <c r="AU759" s="292"/>
      <c r="AV759" s="270"/>
    </row>
    <row r="760" spans="1:48" ht="13.5" customHeight="1" thickTop="1" thickBot="1" x14ac:dyDescent="0.25">
      <c r="A760" s="147">
        <v>755</v>
      </c>
      <c r="B760" s="292" t="s">
        <v>597</v>
      </c>
      <c r="C760" s="304">
        <v>43367</v>
      </c>
      <c r="D760" s="304" t="s">
        <v>6221</v>
      </c>
      <c r="E760" s="294" t="s">
        <v>6222</v>
      </c>
      <c r="F760" s="295" t="s">
        <v>66</v>
      </c>
      <c r="G760" s="296" t="s">
        <v>3486</v>
      </c>
      <c r="H760" s="297" t="s">
        <v>1989</v>
      </c>
      <c r="I760" s="298">
        <v>9000000</v>
      </c>
      <c r="J760" s="299">
        <v>9000000</v>
      </c>
      <c r="K760" s="300" t="s">
        <v>1990</v>
      </c>
      <c r="L760" s="292" t="s">
        <v>6223</v>
      </c>
      <c r="M760" s="293">
        <f t="shared" si="28"/>
        <v>43367</v>
      </c>
      <c r="N760" s="293">
        <v>43457</v>
      </c>
      <c r="O760" s="293">
        <v>43457</v>
      </c>
      <c r="P760" s="301">
        <f t="shared" si="29"/>
        <v>90</v>
      </c>
      <c r="Q760" s="303">
        <f t="shared" si="27"/>
        <v>3</v>
      </c>
      <c r="R760" s="305" t="s">
        <v>6224</v>
      </c>
      <c r="S760" s="340"/>
      <c r="T760" s="311"/>
      <c r="U760" s="311"/>
      <c r="V760" s="341"/>
      <c r="W760" s="311"/>
      <c r="X760" s="311"/>
      <c r="Y760" s="341"/>
      <c r="Z760" s="311"/>
      <c r="AA760" s="311"/>
      <c r="AB760" s="341"/>
      <c r="AC760" s="311"/>
      <c r="AD760" s="311"/>
      <c r="AE760" s="311"/>
      <c r="AF760" s="312"/>
      <c r="AG760" s="311"/>
      <c r="AH760" s="312"/>
      <c r="AI760" s="311"/>
      <c r="AJ760" s="313"/>
      <c r="AK760" s="292"/>
      <c r="AL760" s="292"/>
      <c r="AM760" s="292"/>
      <c r="AN760" s="292"/>
      <c r="AO760" s="316"/>
      <c r="AP760" s="336"/>
      <c r="AQ760" s="360"/>
      <c r="AR760" s="343"/>
      <c r="AS760" s="343"/>
      <c r="AT760" s="343"/>
      <c r="AU760" s="292"/>
      <c r="AV760" s="270"/>
    </row>
    <row r="761" spans="1:48" ht="13.5" customHeight="1" thickTop="1" thickBot="1" x14ac:dyDescent="0.25">
      <c r="A761" s="147">
        <v>756</v>
      </c>
      <c r="B761" s="292" t="s">
        <v>3451</v>
      </c>
      <c r="C761" s="304">
        <v>43367</v>
      </c>
      <c r="D761" s="304" t="s">
        <v>6225</v>
      </c>
      <c r="E761" s="294" t="s">
        <v>6135</v>
      </c>
      <c r="F761" s="295" t="s">
        <v>66</v>
      </c>
      <c r="G761" s="296" t="s">
        <v>75</v>
      </c>
      <c r="H761" s="297" t="s">
        <v>1989</v>
      </c>
      <c r="I761" s="298">
        <v>12000000</v>
      </c>
      <c r="J761" s="299">
        <v>12000000</v>
      </c>
      <c r="K761" s="300" t="s">
        <v>1990</v>
      </c>
      <c r="L761" s="292" t="s">
        <v>5385</v>
      </c>
      <c r="M761" s="293">
        <f t="shared" si="28"/>
        <v>43367</v>
      </c>
      <c r="N761" s="293">
        <v>43457</v>
      </c>
      <c r="O761" s="293">
        <v>43457</v>
      </c>
      <c r="P761" s="301">
        <f t="shared" si="29"/>
        <v>90</v>
      </c>
      <c r="Q761" s="303">
        <f t="shared" si="27"/>
        <v>3</v>
      </c>
      <c r="R761" s="305" t="s">
        <v>6226</v>
      </c>
      <c r="S761" s="340"/>
      <c r="T761" s="311"/>
      <c r="U761" s="311"/>
      <c r="V761" s="341"/>
      <c r="W761" s="311"/>
      <c r="X761" s="311"/>
      <c r="Y761" s="341"/>
      <c r="Z761" s="311"/>
      <c r="AA761" s="311"/>
      <c r="AB761" s="341"/>
      <c r="AC761" s="311"/>
      <c r="AD761" s="311"/>
      <c r="AE761" s="311"/>
      <c r="AF761" s="312"/>
      <c r="AG761" s="311"/>
      <c r="AH761" s="312"/>
      <c r="AI761" s="311"/>
      <c r="AJ761" s="313"/>
      <c r="AK761" s="292"/>
      <c r="AL761" s="292"/>
      <c r="AM761" s="292"/>
      <c r="AN761" s="292"/>
      <c r="AO761" s="316"/>
      <c r="AP761" s="336"/>
      <c r="AQ761" s="360"/>
      <c r="AR761" s="343"/>
      <c r="AS761" s="343"/>
      <c r="AT761" s="343"/>
      <c r="AU761" s="292"/>
      <c r="AV761" s="270"/>
    </row>
    <row r="762" spans="1:48" ht="13.5" customHeight="1" thickTop="1" thickBot="1" x14ac:dyDescent="0.25">
      <c r="A762" s="147">
        <v>757</v>
      </c>
      <c r="B762" s="292" t="s">
        <v>3888</v>
      </c>
      <c r="C762" s="304">
        <v>43367</v>
      </c>
      <c r="D762" s="304" t="s">
        <v>6227</v>
      </c>
      <c r="E762" s="294" t="s">
        <v>6228</v>
      </c>
      <c r="F762" s="295" t="s">
        <v>66</v>
      </c>
      <c r="G762" s="296" t="s">
        <v>75</v>
      </c>
      <c r="H762" s="297" t="s">
        <v>1989</v>
      </c>
      <c r="I762" s="298">
        <v>15000000</v>
      </c>
      <c r="J762" s="299">
        <v>15000000</v>
      </c>
      <c r="K762" s="300" t="s">
        <v>1990</v>
      </c>
      <c r="L762" s="292" t="s">
        <v>6229</v>
      </c>
      <c r="M762" s="293">
        <f t="shared" si="28"/>
        <v>43367</v>
      </c>
      <c r="N762" s="293">
        <v>43457</v>
      </c>
      <c r="O762" s="293">
        <v>43457</v>
      </c>
      <c r="P762" s="301">
        <f t="shared" si="29"/>
        <v>90</v>
      </c>
      <c r="Q762" s="303">
        <f t="shared" si="27"/>
        <v>3</v>
      </c>
      <c r="R762" s="305" t="s">
        <v>6230</v>
      </c>
      <c r="S762" s="340"/>
      <c r="T762" s="311"/>
      <c r="U762" s="311"/>
      <c r="V762" s="341"/>
      <c r="W762" s="311"/>
      <c r="X762" s="311"/>
      <c r="Y762" s="341"/>
      <c r="Z762" s="311"/>
      <c r="AA762" s="311"/>
      <c r="AB762" s="341"/>
      <c r="AC762" s="311"/>
      <c r="AD762" s="311"/>
      <c r="AE762" s="311"/>
      <c r="AF762" s="312"/>
      <c r="AG762" s="311"/>
      <c r="AH762" s="312"/>
      <c r="AI762" s="311"/>
      <c r="AJ762" s="313"/>
      <c r="AK762" s="292"/>
      <c r="AL762" s="292"/>
      <c r="AM762" s="292"/>
      <c r="AN762" s="292"/>
      <c r="AO762" s="316"/>
      <c r="AP762" s="336"/>
      <c r="AQ762" s="360"/>
      <c r="AR762" s="343"/>
      <c r="AS762" s="343"/>
      <c r="AT762" s="343"/>
      <c r="AU762" s="292"/>
      <c r="AV762" s="270"/>
    </row>
    <row r="763" spans="1:48" ht="13.5" customHeight="1" thickTop="1" thickBot="1" x14ac:dyDescent="0.25">
      <c r="A763" s="147">
        <v>758</v>
      </c>
      <c r="B763" s="292" t="s">
        <v>2160</v>
      </c>
      <c r="C763" s="304">
        <v>43367</v>
      </c>
      <c r="D763" s="304" t="s">
        <v>6231</v>
      </c>
      <c r="E763" s="294" t="s">
        <v>6232</v>
      </c>
      <c r="F763" s="295" t="s">
        <v>66</v>
      </c>
      <c r="G763" s="296" t="s">
        <v>75</v>
      </c>
      <c r="H763" s="297" t="s">
        <v>1989</v>
      </c>
      <c r="I763" s="298">
        <v>23999500</v>
      </c>
      <c r="J763" s="298">
        <v>23999500</v>
      </c>
      <c r="K763" s="300" t="s">
        <v>1990</v>
      </c>
      <c r="L763" s="292" t="s">
        <v>758</v>
      </c>
      <c r="M763" s="293">
        <f t="shared" si="28"/>
        <v>43367</v>
      </c>
      <c r="N763" s="293">
        <v>43465</v>
      </c>
      <c r="O763" s="293">
        <v>43465</v>
      </c>
      <c r="P763" s="301">
        <f t="shared" si="29"/>
        <v>98</v>
      </c>
      <c r="Q763" s="303">
        <f t="shared" si="27"/>
        <v>3.2666666666666666</v>
      </c>
      <c r="R763" s="305" t="s">
        <v>6233</v>
      </c>
      <c r="S763" s="340"/>
      <c r="T763" s="311"/>
      <c r="U763" s="311"/>
      <c r="V763" s="341"/>
      <c r="W763" s="311"/>
      <c r="X763" s="311"/>
      <c r="Y763" s="341"/>
      <c r="Z763" s="311"/>
      <c r="AA763" s="311"/>
      <c r="AB763" s="341"/>
      <c r="AC763" s="311"/>
      <c r="AD763" s="311"/>
      <c r="AE763" s="311"/>
      <c r="AF763" s="312"/>
      <c r="AG763" s="311"/>
      <c r="AH763" s="312"/>
      <c r="AI763" s="311"/>
      <c r="AJ763" s="313"/>
      <c r="AK763" s="292"/>
      <c r="AL763" s="292"/>
      <c r="AM763" s="292"/>
      <c r="AN763" s="292"/>
      <c r="AO763" s="316"/>
      <c r="AP763" s="336"/>
      <c r="AQ763" s="360"/>
      <c r="AR763" s="343"/>
      <c r="AS763" s="343"/>
      <c r="AT763" s="343"/>
      <c r="AU763" s="292"/>
      <c r="AV763" s="270"/>
    </row>
    <row r="764" spans="1:48" ht="13.5" customHeight="1" thickTop="1" thickBot="1" x14ac:dyDescent="0.25">
      <c r="A764" s="147">
        <v>759</v>
      </c>
      <c r="B764" s="292" t="s">
        <v>146</v>
      </c>
      <c r="C764" s="304">
        <v>43368</v>
      </c>
      <c r="D764" s="304" t="s">
        <v>6234</v>
      </c>
      <c r="E764" s="294" t="s">
        <v>2504</v>
      </c>
      <c r="F764" s="295" t="s">
        <v>66</v>
      </c>
      <c r="G764" s="296" t="s">
        <v>3486</v>
      </c>
      <c r="H764" s="297" t="s">
        <v>1989</v>
      </c>
      <c r="I764" s="298">
        <v>10150000</v>
      </c>
      <c r="J764" s="299">
        <v>10150000</v>
      </c>
      <c r="K764" s="300" t="s">
        <v>1990</v>
      </c>
      <c r="L764" s="292" t="s">
        <v>2543</v>
      </c>
      <c r="M764" s="293">
        <f t="shared" si="28"/>
        <v>43368</v>
      </c>
      <c r="N764" s="293">
        <v>43465</v>
      </c>
      <c r="O764" s="293">
        <v>43465</v>
      </c>
      <c r="P764" s="301">
        <f t="shared" si="29"/>
        <v>97</v>
      </c>
      <c r="Q764" s="303">
        <f t="shared" si="27"/>
        <v>3.2333333333333334</v>
      </c>
      <c r="R764" s="305" t="s">
        <v>6235</v>
      </c>
      <c r="S764" s="340"/>
      <c r="T764" s="311"/>
      <c r="U764" s="311"/>
      <c r="V764" s="341"/>
      <c r="W764" s="311"/>
      <c r="X764" s="311"/>
      <c r="Y764" s="341"/>
      <c r="Z764" s="311"/>
      <c r="AA764" s="311"/>
      <c r="AB764" s="341"/>
      <c r="AC764" s="311"/>
      <c r="AD764" s="311"/>
      <c r="AE764" s="311"/>
      <c r="AF764" s="312"/>
      <c r="AG764" s="311"/>
      <c r="AH764" s="312"/>
      <c r="AI764" s="311"/>
      <c r="AJ764" s="313"/>
      <c r="AK764" s="292"/>
      <c r="AL764" s="292"/>
      <c r="AM764" s="292"/>
      <c r="AN764" s="292"/>
      <c r="AO764" s="316"/>
      <c r="AP764" s="336"/>
      <c r="AQ764" s="360"/>
      <c r="AR764" s="343"/>
      <c r="AS764" s="343"/>
      <c r="AT764" s="343"/>
      <c r="AU764" s="292"/>
      <c r="AV764" s="270"/>
    </row>
    <row r="765" spans="1:48" ht="13.5" customHeight="1" thickTop="1" thickBot="1" x14ac:dyDescent="0.25">
      <c r="A765" s="147">
        <v>760</v>
      </c>
      <c r="B765" s="292" t="s">
        <v>3451</v>
      </c>
      <c r="C765" s="304">
        <v>43368</v>
      </c>
      <c r="D765" s="304" t="s">
        <v>6236</v>
      </c>
      <c r="E765" s="294" t="s">
        <v>6237</v>
      </c>
      <c r="F765" s="295" t="s">
        <v>66</v>
      </c>
      <c r="G765" s="296" t="s">
        <v>3486</v>
      </c>
      <c r="H765" s="297" t="s">
        <v>1989</v>
      </c>
      <c r="I765" s="298">
        <v>3921729</v>
      </c>
      <c r="J765" s="299">
        <v>3921729</v>
      </c>
      <c r="K765" s="300" t="s">
        <v>1990</v>
      </c>
      <c r="L765" s="292" t="s">
        <v>6238</v>
      </c>
      <c r="M765" s="293">
        <f t="shared" si="28"/>
        <v>43368</v>
      </c>
      <c r="N765" s="293">
        <v>43458</v>
      </c>
      <c r="O765" s="293">
        <v>43458</v>
      </c>
      <c r="P765" s="301">
        <f t="shared" si="29"/>
        <v>90</v>
      </c>
      <c r="Q765" s="303">
        <f t="shared" si="27"/>
        <v>3</v>
      </c>
      <c r="R765" s="305" t="s">
        <v>6239</v>
      </c>
      <c r="S765" s="340"/>
      <c r="T765" s="311"/>
      <c r="U765" s="311"/>
      <c r="V765" s="341"/>
      <c r="W765" s="311"/>
      <c r="X765" s="311"/>
      <c r="Y765" s="341"/>
      <c r="Z765" s="311"/>
      <c r="AA765" s="311"/>
      <c r="AB765" s="341"/>
      <c r="AC765" s="311"/>
      <c r="AD765" s="311"/>
      <c r="AE765" s="311"/>
      <c r="AF765" s="312"/>
      <c r="AG765" s="311"/>
      <c r="AH765" s="312"/>
      <c r="AI765" s="311"/>
      <c r="AJ765" s="313"/>
      <c r="AK765" s="292"/>
      <c r="AL765" s="292"/>
      <c r="AM765" s="292"/>
      <c r="AN765" s="292"/>
      <c r="AO765" s="316"/>
      <c r="AP765" s="336"/>
      <c r="AQ765" s="360"/>
      <c r="AR765" s="343"/>
      <c r="AS765" s="343"/>
      <c r="AT765" s="343"/>
      <c r="AU765" s="292"/>
      <c r="AV765" s="270"/>
    </row>
    <row r="766" spans="1:48" ht="13.5" customHeight="1" thickTop="1" thickBot="1" x14ac:dyDescent="0.25">
      <c r="A766" s="147">
        <v>761</v>
      </c>
      <c r="B766" s="292" t="s">
        <v>146</v>
      </c>
      <c r="C766" s="304">
        <v>43368</v>
      </c>
      <c r="D766" s="304" t="s">
        <v>6240</v>
      </c>
      <c r="E766" s="294" t="s">
        <v>6241</v>
      </c>
      <c r="F766" s="295" t="s">
        <v>66</v>
      </c>
      <c r="G766" s="296" t="s">
        <v>75</v>
      </c>
      <c r="H766" s="297" t="s">
        <v>1989</v>
      </c>
      <c r="I766" s="298">
        <v>13500000</v>
      </c>
      <c r="J766" s="299">
        <v>13500000</v>
      </c>
      <c r="K766" s="300" t="s">
        <v>1990</v>
      </c>
      <c r="L766" s="292" t="s">
        <v>6242</v>
      </c>
      <c r="M766" s="293">
        <f t="shared" si="28"/>
        <v>43368</v>
      </c>
      <c r="N766" s="293">
        <v>43458</v>
      </c>
      <c r="O766" s="293">
        <v>43458</v>
      </c>
      <c r="P766" s="301">
        <f t="shared" si="29"/>
        <v>90</v>
      </c>
      <c r="Q766" s="303">
        <f t="shared" si="27"/>
        <v>3</v>
      </c>
      <c r="R766" s="305" t="s">
        <v>6243</v>
      </c>
      <c r="S766" s="340"/>
      <c r="T766" s="311"/>
      <c r="U766" s="311"/>
      <c r="V766" s="341"/>
      <c r="W766" s="311"/>
      <c r="X766" s="311"/>
      <c r="Y766" s="341"/>
      <c r="Z766" s="311"/>
      <c r="AA766" s="311"/>
      <c r="AB766" s="341"/>
      <c r="AC766" s="311"/>
      <c r="AD766" s="311"/>
      <c r="AE766" s="311"/>
      <c r="AF766" s="312"/>
      <c r="AG766" s="311"/>
      <c r="AH766" s="312"/>
      <c r="AI766" s="311"/>
      <c r="AJ766" s="313"/>
      <c r="AK766" s="292"/>
      <c r="AL766" s="292"/>
      <c r="AM766" s="292"/>
      <c r="AN766" s="292"/>
      <c r="AO766" s="316"/>
      <c r="AP766" s="336"/>
      <c r="AQ766" s="360"/>
      <c r="AR766" s="343"/>
      <c r="AS766" s="343"/>
      <c r="AT766" s="343"/>
      <c r="AU766" s="292"/>
      <c r="AV766" s="270"/>
    </row>
    <row r="767" spans="1:48" ht="13.5" customHeight="1" thickTop="1" thickBot="1" x14ac:dyDescent="0.25">
      <c r="A767" s="147">
        <v>762</v>
      </c>
      <c r="B767" s="292" t="s">
        <v>3451</v>
      </c>
      <c r="C767" s="304">
        <v>43368</v>
      </c>
      <c r="D767" s="304" t="s">
        <v>6244</v>
      </c>
      <c r="E767" s="294" t="s">
        <v>6245</v>
      </c>
      <c r="F767" s="295" t="s">
        <v>66</v>
      </c>
      <c r="G767" s="296" t="s">
        <v>3486</v>
      </c>
      <c r="H767" s="297" t="s">
        <v>1989</v>
      </c>
      <c r="I767" s="298">
        <v>9000000</v>
      </c>
      <c r="J767" s="299">
        <v>9000000</v>
      </c>
      <c r="K767" s="300" t="s">
        <v>1990</v>
      </c>
      <c r="L767" s="292" t="s">
        <v>6246</v>
      </c>
      <c r="M767" s="293">
        <f t="shared" si="28"/>
        <v>43368</v>
      </c>
      <c r="N767" s="293">
        <v>43458</v>
      </c>
      <c r="O767" s="293">
        <v>43458</v>
      </c>
      <c r="P767" s="301">
        <f t="shared" si="29"/>
        <v>90</v>
      </c>
      <c r="Q767" s="303">
        <f t="shared" si="27"/>
        <v>3</v>
      </c>
      <c r="R767" s="305" t="s">
        <v>6247</v>
      </c>
      <c r="S767" s="340"/>
      <c r="T767" s="311"/>
      <c r="U767" s="311"/>
      <c r="V767" s="341"/>
      <c r="W767" s="311"/>
      <c r="X767" s="311"/>
      <c r="Y767" s="341"/>
      <c r="Z767" s="311"/>
      <c r="AA767" s="311"/>
      <c r="AB767" s="341"/>
      <c r="AC767" s="311"/>
      <c r="AD767" s="311"/>
      <c r="AE767" s="311"/>
      <c r="AF767" s="312"/>
      <c r="AG767" s="311"/>
      <c r="AH767" s="312"/>
      <c r="AI767" s="311"/>
      <c r="AJ767" s="313"/>
      <c r="AK767" s="292"/>
      <c r="AL767" s="292"/>
      <c r="AM767" s="292"/>
      <c r="AN767" s="292"/>
      <c r="AO767" s="316"/>
      <c r="AP767" s="336"/>
      <c r="AQ767" s="360"/>
      <c r="AR767" s="343"/>
      <c r="AS767" s="343"/>
      <c r="AT767" s="343"/>
      <c r="AU767" s="292"/>
      <c r="AV767" s="270"/>
    </row>
    <row r="768" spans="1:48" ht="13.5" customHeight="1" thickTop="1" thickBot="1" x14ac:dyDescent="0.25">
      <c r="A768" s="147">
        <v>763</v>
      </c>
      <c r="B768" s="292" t="s">
        <v>3451</v>
      </c>
      <c r="C768" s="304">
        <v>43368</v>
      </c>
      <c r="D768" s="304" t="s">
        <v>6248</v>
      </c>
      <c r="E768" s="294" t="s">
        <v>6249</v>
      </c>
      <c r="F768" s="295" t="s">
        <v>66</v>
      </c>
      <c r="G768" s="296" t="s">
        <v>75</v>
      </c>
      <c r="H768" s="297" t="s">
        <v>1989</v>
      </c>
      <c r="I768" s="298">
        <v>18000000</v>
      </c>
      <c r="J768" s="299">
        <v>18000000</v>
      </c>
      <c r="K768" s="300" t="s">
        <v>1990</v>
      </c>
      <c r="L768" s="292" t="s">
        <v>6250</v>
      </c>
      <c r="M768" s="293">
        <f t="shared" si="28"/>
        <v>43368</v>
      </c>
      <c r="N768" s="293">
        <v>43458</v>
      </c>
      <c r="O768" s="293">
        <v>43458</v>
      </c>
      <c r="P768" s="301">
        <f t="shared" si="29"/>
        <v>90</v>
      </c>
      <c r="Q768" s="303">
        <f t="shared" si="27"/>
        <v>3</v>
      </c>
      <c r="R768" s="305" t="s">
        <v>6251</v>
      </c>
      <c r="S768" s="340"/>
      <c r="T768" s="311"/>
      <c r="U768" s="311"/>
      <c r="V768" s="341"/>
      <c r="W768" s="311"/>
      <c r="X768" s="311"/>
      <c r="Y768" s="341"/>
      <c r="Z768" s="311"/>
      <c r="AA768" s="311"/>
      <c r="AB768" s="341"/>
      <c r="AC768" s="311"/>
      <c r="AD768" s="311"/>
      <c r="AE768" s="311"/>
      <c r="AF768" s="312"/>
      <c r="AG768" s="311"/>
      <c r="AH768" s="312"/>
      <c r="AI768" s="311"/>
      <c r="AJ768" s="313"/>
      <c r="AK768" s="292"/>
      <c r="AL768" s="292"/>
      <c r="AM768" s="292"/>
      <c r="AN768" s="292"/>
      <c r="AO768" s="316"/>
      <c r="AP768" s="336"/>
      <c r="AQ768" s="360"/>
      <c r="AR768" s="343"/>
      <c r="AS768" s="343"/>
      <c r="AT768" s="343"/>
      <c r="AU768" s="292"/>
      <c r="AV768" s="270"/>
    </row>
    <row r="769" spans="1:48" ht="13.5" customHeight="1" thickTop="1" thickBot="1" x14ac:dyDescent="0.25">
      <c r="A769" s="147">
        <v>764</v>
      </c>
      <c r="B769" s="292" t="s">
        <v>597</v>
      </c>
      <c r="C769" s="304">
        <v>43368</v>
      </c>
      <c r="D769" s="304" t="s">
        <v>6252</v>
      </c>
      <c r="E769" s="294" t="s">
        <v>6253</v>
      </c>
      <c r="F769" s="295" t="s">
        <v>66</v>
      </c>
      <c r="G769" s="296" t="s">
        <v>3486</v>
      </c>
      <c r="H769" s="297" t="s">
        <v>1989</v>
      </c>
      <c r="I769" s="298">
        <v>7500000</v>
      </c>
      <c r="J769" s="299">
        <v>7500000</v>
      </c>
      <c r="K769" s="300" t="s">
        <v>1990</v>
      </c>
      <c r="L769" s="292" t="s">
        <v>6254</v>
      </c>
      <c r="M769" s="293">
        <f t="shared" si="28"/>
        <v>43368</v>
      </c>
      <c r="N769" s="293">
        <v>43458</v>
      </c>
      <c r="O769" s="293">
        <v>43458</v>
      </c>
      <c r="P769" s="301">
        <f t="shared" si="29"/>
        <v>90</v>
      </c>
      <c r="Q769" s="303">
        <f t="shared" si="27"/>
        <v>3</v>
      </c>
      <c r="R769" s="305" t="s">
        <v>6255</v>
      </c>
      <c r="S769" s="340"/>
      <c r="T769" s="311"/>
      <c r="U769" s="311"/>
      <c r="V769" s="341"/>
      <c r="W769" s="311"/>
      <c r="X769" s="311"/>
      <c r="Y769" s="341"/>
      <c r="Z769" s="311"/>
      <c r="AA769" s="311"/>
      <c r="AB769" s="341"/>
      <c r="AC769" s="311"/>
      <c r="AD769" s="311"/>
      <c r="AE769" s="311"/>
      <c r="AF769" s="312"/>
      <c r="AG769" s="311"/>
      <c r="AH769" s="312"/>
      <c r="AI769" s="311"/>
      <c r="AJ769" s="313"/>
      <c r="AK769" s="292"/>
      <c r="AL769" s="292"/>
      <c r="AM769" s="292"/>
      <c r="AN769" s="292"/>
      <c r="AO769" s="316"/>
      <c r="AP769" s="336"/>
      <c r="AQ769" s="360"/>
      <c r="AR769" s="343"/>
      <c r="AS769" s="343"/>
      <c r="AT769" s="343"/>
      <c r="AU769" s="292"/>
      <c r="AV769" s="270"/>
    </row>
    <row r="770" spans="1:48" ht="13.5" customHeight="1" thickTop="1" thickBot="1" x14ac:dyDescent="0.25">
      <c r="A770" s="147">
        <v>765</v>
      </c>
      <c r="B770" s="292" t="s">
        <v>53</v>
      </c>
      <c r="C770" s="304">
        <v>43368</v>
      </c>
      <c r="D770" s="304" t="s">
        <v>6256</v>
      </c>
      <c r="E770" s="294" t="s">
        <v>6257</v>
      </c>
      <c r="F770" s="295" t="s">
        <v>66</v>
      </c>
      <c r="G770" s="296" t="s">
        <v>3486</v>
      </c>
      <c r="H770" s="297" t="s">
        <v>1989</v>
      </c>
      <c r="I770" s="298">
        <v>9000000</v>
      </c>
      <c r="J770" s="299">
        <v>9000000</v>
      </c>
      <c r="K770" s="300" t="s">
        <v>1990</v>
      </c>
      <c r="L770" s="292" t="s">
        <v>6258</v>
      </c>
      <c r="M770" s="293">
        <f t="shared" si="28"/>
        <v>43368</v>
      </c>
      <c r="N770" s="293">
        <v>43458</v>
      </c>
      <c r="O770" s="293">
        <v>43458</v>
      </c>
      <c r="P770" s="301">
        <f t="shared" si="29"/>
        <v>90</v>
      </c>
      <c r="Q770" s="303">
        <f t="shared" si="27"/>
        <v>3</v>
      </c>
      <c r="R770" s="305" t="s">
        <v>6259</v>
      </c>
      <c r="S770" s="340"/>
      <c r="T770" s="311"/>
      <c r="U770" s="311"/>
      <c r="V770" s="341"/>
      <c r="W770" s="311"/>
      <c r="X770" s="311"/>
      <c r="Y770" s="341"/>
      <c r="Z770" s="311"/>
      <c r="AA770" s="311"/>
      <c r="AB770" s="341"/>
      <c r="AC770" s="311"/>
      <c r="AD770" s="311"/>
      <c r="AE770" s="311"/>
      <c r="AF770" s="312"/>
      <c r="AG770" s="311"/>
      <c r="AH770" s="312"/>
      <c r="AI770" s="311"/>
      <c r="AJ770" s="313"/>
      <c r="AK770" s="292"/>
      <c r="AL770" s="292"/>
      <c r="AM770" s="292"/>
      <c r="AN770" s="292"/>
      <c r="AO770" s="316"/>
      <c r="AP770" s="336"/>
      <c r="AQ770" s="360"/>
      <c r="AR770" s="343"/>
      <c r="AS770" s="343"/>
      <c r="AT770" s="343"/>
      <c r="AU770" s="292"/>
      <c r="AV770" s="270"/>
    </row>
    <row r="771" spans="1:48" ht="13.5" customHeight="1" thickTop="1" thickBot="1" x14ac:dyDescent="0.25">
      <c r="A771" s="147">
        <v>766</v>
      </c>
      <c r="B771" s="292" t="s">
        <v>53</v>
      </c>
      <c r="C771" s="304">
        <v>43368</v>
      </c>
      <c r="D771" s="304" t="s">
        <v>6260</v>
      </c>
      <c r="E771" s="294" t="s">
        <v>6261</v>
      </c>
      <c r="F771" s="295" t="s">
        <v>66</v>
      </c>
      <c r="G771" s="296" t="s">
        <v>75</v>
      </c>
      <c r="H771" s="297" t="s">
        <v>1989</v>
      </c>
      <c r="I771" s="298">
        <v>6000000</v>
      </c>
      <c r="J771" s="299">
        <v>6000000</v>
      </c>
      <c r="K771" s="300" t="s">
        <v>1990</v>
      </c>
      <c r="L771" s="292" t="s">
        <v>6262</v>
      </c>
      <c r="M771" s="293">
        <f t="shared" si="28"/>
        <v>43368</v>
      </c>
      <c r="N771" s="293">
        <v>43458</v>
      </c>
      <c r="O771" s="293">
        <v>43458</v>
      </c>
      <c r="P771" s="301">
        <f t="shared" si="29"/>
        <v>90</v>
      </c>
      <c r="Q771" s="303">
        <f t="shared" si="27"/>
        <v>3</v>
      </c>
      <c r="R771" s="305" t="s">
        <v>6263</v>
      </c>
      <c r="S771" s="340"/>
      <c r="T771" s="311"/>
      <c r="U771" s="311"/>
      <c r="V771" s="341"/>
      <c r="W771" s="311"/>
      <c r="X771" s="311"/>
      <c r="Y771" s="341"/>
      <c r="Z771" s="311"/>
      <c r="AA771" s="311"/>
      <c r="AB771" s="341"/>
      <c r="AC771" s="311"/>
      <c r="AD771" s="311"/>
      <c r="AE771" s="311"/>
      <c r="AF771" s="312"/>
      <c r="AG771" s="311"/>
      <c r="AH771" s="312"/>
      <c r="AI771" s="311"/>
      <c r="AJ771" s="313"/>
      <c r="AK771" s="292"/>
      <c r="AL771" s="292"/>
      <c r="AM771" s="292"/>
      <c r="AN771" s="292"/>
      <c r="AO771" s="316"/>
      <c r="AP771" s="336"/>
      <c r="AQ771" s="360"/>
      <c r="AR771" s="343"/>
      <c r="AS771" s="343"/>
      <c r="AT771" s="343"/>
      <c r="AU771" s="292"/>
      <c r="AV771" s="270"/>
    </row>
    <row r="772" spans="1:48" ht="13.5" customHeight="1" thickTop="1" thickBot="1" x14ac:dyDescent="0.25">
      <c r="A772" s="147">
        <v>767</v>
      </c>
      <c r="B772" s="292" t="s">
        <v>4040</v>
      </c>
      <c r="C772" s="304">
        <v>43368</v>
      </c>
      <c r="D772" s="304" t="s">
        <v>6260</v>
      </c>
      <c r="E772" s="294" t="s">
        <v>6261</v>
      </c>
      <c r="F772" s="295" t="s">
        <v>66</v>
      </c>
      <c r="G772" s="296" t="s">
        <v>75</v>
      </c>
      <c r="H772" s="297" t="s">
        <v>1989</v>
      </c>
      <c r="I772" s="298">
        <v>15000000</v>
      </c>
      <c r="J772" s="299">
        <v>15000000</v>
      </c>
      <c r="K772" s="300" t="s">
        <v>1990</v>
      </c>
      <c r="L772" s="292" t="s">
        <v>6264</v>
      </c>
      <c r="M772" s="293">
        <f t="shared" si="28"/>
        <v>43368</v>
      </c>
      <c r="N772" s="293">
        <v>43458</v>
      </c>
      <c r="O772" s="293">
        <v>43458</v>
      </c>
      <c r="P772" s="301">
        <f>O772-M772</f>
        <v>90</v>
      </c>
      <c r="Q772" s="303">
        <f>+P772/30</f>
        <v>3</v>
      </c>
      <c r="R772" s="305" t="s">
        <v>6263</v>
      </c>
      <c r="S772" s="340"/>
      <c r="T772" s="311"/>
      <c r="U772" s="311"/>
      <c r="V772" s="341"/>
      <c r="W772" s="311"/>
      <c r="X772" s="311"/>
      <c r="Y772" s="341"/>
      <c r="Z772" s="311"/>
      <c r="AA772" s="311"/>
      <c r="AB772" s="341"/>
      <c r="AC772" s="311"/>
      <c r="AD772" s="311"/>
      <c r="AE772" s="311"/>
      <c r="AF772" s="312"/>
      <c r="AG772" s="311"/>
      <c r="AH772" s="312"/>
      <c r="AI772" s="311"/>
      <c r="AJ772" s="313"/>
      <c r="AK772" s="292"/>
      <c r="AL772" s="292"/>
      <c r="AM772" s="292"/>
      <c r="AN772" s="292"/>
      <c r="AO772" s="316"/>
      <c r="AP772" s="336"/>
      <c r="AQ772" s="360"/>
      <c r="AR772" s="343"/>
      <c r="AS772" s="343"/>
      <c r="AT772" s="343"/>
      <c r="AU772" s="292"/>
      <c r="AV772" s="270"/>
    </row>
    <row r="773" spans="1:48" ht="13.5" customHeight="1" thickTop="1" thickBot="1" x14ac:dyDescent="0.25">
      <c r="A773" s="147">
        <v>768</v>
      </c>
      <c r="B773" s="292" t="s">
        <v>2000</v>
      </c>
      <c r="C773" s="304">
        <v>43368</v>
      </c>
      <c r="D773" s="304" t="s">
        <v>6265</v>
      </c>
      <c r="E773" s="294" t="s">
        <v>6266</v>
      </c>
      <c r="F773" s="295" t="s">
        <v>66</v>
      </c>
      <c r="G773" s="296" t="s">
        <v>75</v>
      </c>
      <c r="H773" s="297" t="s">
        <v>1989</v>
      </c>
      <c r="I773" s="298">
        <v>17500000</v>
      </c>
      <c r="J773" s="299">
        <f>+I773+AF773+AJ773+AL773</f>
        <v>17500000</v>
      </c>
      <c r="K773" s="300" t="s">
        <v>4981</v>
      </c>
      <c r="L773" s="292" t="s">
        <v>2911</v>
      </c>
      <c r="M773" s="293">
        <f t="shared" si="28"/>
        <v>43368</v>
      </c>
      <c r="N773" s="293">
        <v>43465</v>
      </c>
      <c r="O773" s="293">
        <v>43465</v>
      </c>
      <c r="P773" s="301">
        <f t="shared" si="29"/>
        <v>97</v>
      </c>
      <c r="Q773" s="303">
        <f t="shared" si="27"/>
        <v>3.2333333333333334</v>
      </c>
      <c r="R773" s="305" t="s">
        <v>6267</v>
      </c>
      <c r="S773" s="340"/>
      <c r="T773" s="311"/>
      <c r="U773" s="311"/>
      <c r="V773" s="341"/>
      <c r="W773" s="311"/>
      <c r="X773" s="311"/>
      <c r="Y773" s="341"/>
      <c r="Z773" s="311"/>
      <c r="AA773" s="311"/>
      <c r="AB773" s="341"/>
      <c r="AC773" s="311"/>
      <c r="AD773" s="311"/>
      <c r="AE773" s="311"/>
      <c r="AF773" s="312"/>
      <c r="AG773" s="311"/>
      <c r="AH773" s="312"/>
      <c r="AI773" s="311"/>
      <c r="AJ773" s="313"/>
      <c r="AK773" s="292"/>
      <c r="AL773" s="292"/>
      <c r="AM773" s="292"/>
      <c r="AN773" s="292"/>
      <c r="AO773" s="316"/>
      <c r="AP773" s="336"/>
      <c r="AQ773" s="360"/>
      <c r="AR773" s="343"/>
      <c r="AS773" s="343"/>
      <c r="AT773" s="343"/>
      <c r="AU773" s="292"/>
      <c r="AV773" s="270"/>
    </row>
    <row r="774" spans="1:48" ht="13.5" customHeight="1" thickTop="1" thickBot="1" x14ac:dyDescent="0.25">
      <c r="A774" s="147">
        <v>769</v>
      </c>
      <c r="B774" s="292" t="s">
        <v>2160</v>
      </c>
      <c r="C774" s="304">
        <v>43368</v>
      </c>
      <c r="D774" s="304" t="s">
        <v>6268</v>
      </c>
      <c r="E774" s="294" t="s">
        <v>6269</v>
      </c>
      <c r="F774" s="295" t="s">
        <v>66</v>
      </c>
      <c r="G774" s="296" t="s">
        <v>75</v>
      </c>
      <c r="H774" s="297" t="s">
        <v>1989</v>
      </c>
      <c r="I774" s="298">
        <v>17199000</v>
      </c>
      <c r="J774" s="298">
        <v>17199000</v>
      </c>
      <c r="K774" s="300" t="s">
        <v>1990</v>
      </c>
      <c r="L774" s="292" t="s">
        <v>6270</v>
      </c>
      <c r="M774" s="293">
        <f t="shared" si="28"/>
        <v>43368</v>
      </c>
      <c r="N774" s="293">
        <v>43465</v>
      </c>
      <c r="O774" s="293">
        <v>43465</v>
      </c>
      <c r="P774" s="301">
        <f t="shared" si="29"/>
        <v>97</v>
      </c>
      <c r="Q774" s="303">
        <f t="shared" si="27"/>
        <v>3.2333333333333334</v>
      </c>
      <c r="R774" s="305" t="s">
        <v>6271</v>
      </c>
      <c r="S774" s="340"/>
      <c r="T774" s="311"/>
      <c r="U774" s="311"/>
      <c r="V774" s="341"/>
      <c r="W774" s="311"/>
      <c r="X774" s="311"/>
      <c r="Y774" s="341"/>
      <c r="Z774" s="311"/>
      <c r="AA774" s="311"/>
      <c r="AB774" s="341"/>
      <c r="AC774" s="311"/>
      <c r="AD774" s="311"/>
      <c r="AE774" s="311"/>
      <c r="AF774" s="312"/>
      <c r="AG774" s="311"/>
      <c r="AH774" s="312"/>
      <c r="AI774" s="311"/>
      <c r="AJ774" s="313"/>
      <c r="AK774" s="292"/>
      <c r="AL774" s="292"/>
      <c r="AM774" s="292"/>
      <c r="AN774" s="292"/>
      <c r="AO774" s="316"/>
      <c r="AP774" s="336"/>
      <c r="AQ774" s="360"/>
      <c r="AR774" s="343"/>
      <c r="AS774" s="343"/>
      <c r="AT774" s="343"/>
      <c r="AU774" s="292"/>
      <c r="AV774" s="270"/>
    </row>
    <row r="775" spans="1:48" ht="13.5" customHeight="1" thickTop="1" thickBot="1" x14ac:dyDescent="0.25">
      <c r="A775" s="147">
        <v>770</v>
      </c>
      <c r="B775" s="292" t="s">
        <v>3888</v>
      </c>
      <c r="C775" s="304">
        <v>43369</v>
      </c>
      <c r="D775" s="304" t="s">
        <v>6272</v>
      </c>
      <c r="E775" s="294" t="s">
        <v>6273</v>
      </c>
      <c r="F775" s="295" t="s">
        <v>66</v>
      </c>
      <c r="G775" s="296" t="s">
        <v>75</v>
      </c>
      <c r="H775" s="297" t="s">
        <v>1989</v>
      </c>
      <c r="I775" s="298">
        <v>18000000</v>
      </c>
      <c r="J775" s="299">
        <v>18000000</v>
      </c>
      <c r="K775" s="300" t="s">
        <v>1990</v>
      </c>
      <c r="L775" s="292" t="s">
        <v>3053</v>
      </c>
      <c r="M775" s="293">
        <f t="shared" si="28"/>
        <v>43369</v>
      </c>
      <c r="N775" s="293">
        <v>43459</v>
      </c>
      <c r="O775" s="293">
        <v>43459</v>
      </c>
      <c r="P775" s="301">
        <f t="shared" si="29"/>
        <v>90</v>
      </c>
      <c r="Q775" s="303">
        <f t="shared" si="27"/>
        <v>3</v>
      </c>
      <c r="R775" s="305" t="s">
        <v>6274</v>
      </c>
      <c r="S775" s="340"/>
      <c r="T775" s="311"/>
      <c r="U775" s="311"/>
      <c r="V775" s="341"/>
      <c r="W775" s="311"/>
      <c r="X775" s="311"/>
      <c r="Y775" s="341"/>
      <c r="Z775" s="311"/>
      <c r="AA775" s="311"/>
      <c r="AB775" s="341"/>
      <c r="AC775" s="311"/>
      <c r="AD775" s="311"/>
      <c r="AE775" s="311"/>
      <c r="AF775" s="312"/>
      <c r="AG775" s="311"/>
      <c r="AH775" s="312"/>
      <c r="AI775" s="311"/>
      <c r="AJ775" s="313"/>
      <c r="AK775" s="292"/>
      <c r="AL775" s="292"/>
      <c r="AM775" s="292"/>
      <c r="AN775" s="292"/>
      <c r="AO775" s="316"/>
      <c r="AP775" s="336"/>
      <c r="AQ775" s="360"/>
      <c r="AR775" s="343"/>
      <c r="AS775" s="343"/>
      <c r="AT775" s="343"/>
      <c r="AU775" s="292"/>
      <c r="AV775" s="270"/>
    </row>
    <row r="776" spans="1:48" ht="13.5" customHeight="1" thickTop="1" thickBot="1" x14ac:dyDescent="0.25">
      <c r="A776" s="147">
        <v>771</v>
      </c>
      <c r="B776" s="292" t="s">
        <v>2230</v>
      </c>
      <c r="C776" s="304">
        <v>43369</v>
      </c>
      <c r="D776" s="304" t="s">
        <v>6275</v>
      </c>
      <c r="E776" s="294" t="s">
        <v>6276</v>
      </c>
      <c r="F776" s="295" t="s">
        <v>66</v>
      </c>
      <c r="G776" s="296" t="s">
        <v>75</v>
      </c>
      <c r="H776" s="297" t="s">
        <v>1989</v>
      </c>
      <c r="I776" s="298">
        <v>9921729</v>
      </c>
      <c r="J776" s="298">
        <v>9921729</v>
      </c>
      <c r="K776" s="300" t="s">
        <v>1990</v>
      </c>
      <c r="L776" s="292" t="s">
        <v>6277</v>
      </c>
      <c r="M776" s="293">
        <f t="shared" si="28"/>
        <v>43369</v>
      </c>
      <c r="N776" s="293">
        <v>43459</v>
      </c>
      <c r="O776" s="293">
        <v>43459</v>
      </c>
      <c r="P776" s="301">
        <f t="shared" si="29"/>
        <v>90</v>
      </c>
      <c r="Q776" s="303">
        <f t="shared" si="27"/>
        <v>3</v>
      </c>
      <c r="R776" s="305" t="s">
        <v>6278</v>
      </c>
      <c r="S776" s="340"/>
      <c r="T776" s="311"/>
      <c r="U776" s="311"/>
      <c r="V776" s="341"/>
      <c r="W776" s="311"/>
      <c r="X776" s="311"/>
      <c r="Y776" s="341"/>
      <c r="Z776" s="311"/>
      <c r="AA776" s="311"/>
      <c r="AB776" s="341"/>
      <c r="AC776" s="311"/>
      <c r="AD776" s="311"/>
      <c r="AE776" s="311"/>
      <c r="AF776" s="312"/>
      <c r="AG776" s="311"/>
      <c r="AH776" s="312"/>
      <c r="AI776" s="311"/>
      <c r="AJ776" s="313"/>
      <c r="AK776" s="292"/>
      <c r="AL776" s="292"/>
      <c r="AM776" s="292"/>
      <c r="AN776" s="292"/>
      <c r="AO776" s="316"/>
      <c r="AP776" s="336"/>
      <c r="AQ776" s="360"/>
      <c r="AR776" s="343"/>
      <c r="AS776" s="343"/>
      <c r="AT776" s="343"/>
      <c r="AU776" s="292"/>
      <c r="AV776" s="270"/>
    </row>
    <row r="777" spans="1:48" ht="13.5" customHeight="1" thickTop="1" thickBot="1" x14ac:dyDescent="0.25">
      <c r="A777" s="147">
        <v>772</v>
      </c>
      <c r="B777" s="292" t="s">
        <v>146</v>
      </c>
      <c r="C777" s="304">
        <v>43369</v>
      </c>
      <c r="D777" s="304" t="s">
        <v>6279</v>
      </c>
      <c r="E777" s="294" t="s">
        <v>6280</v>
      </c>
      <c r="F777" s="295" t="s">
        <v>66</v>
      </c>
      <c r="G777" s="296" t="s">
        <v>75</v>
      </c>
      <c r="H777" s="297" t="s">
        <v>1989</v>
      </c>
      <c r="I777" s="298">
        <v>10500000</v>
      </c>
      <c r="J777" s="299">
        <v>10500000</v>
      </c>
      <c r="K777" s="300" t="s">
        <v>1990</v>
      </c>
      <c r="L777" s="292" t="s">
        <v>6281</v>
      </c>
      <c r="M777" s="293">
        <f t="shared" si="28"/>
        <v>43369</v>
      </c>
      <c r="N777" s="293">
        <v>43459</v>
      </c>
      <c r="O777" s="293">
        <v>43459</v>
      </c>
      <c r="P777" s="301">
        <f t="shared" si="29"/>
        <v>90</v>
      </c>
      <c r="Q777" s="303">
        <f t="shared" si="27"/>
        <v>3</v>
      </c>
      <c r="R777" s="305" t="s">
        <v>6282</v>
      </c>
      <c r="S777" s="340"/>
      <c r="T777" s="311"/>
      <c r="U777" s="311"/>
      <c r="V777" s="341"/>
      <c r="W777" s="311"/>
      <c r="X777" s="311"/>
      <c r="Y777" s="341"/>
      <c r="Z777" s="311"/>
      <c r="AA777" s="311"/>
      <c r="AB777" s="341"/>
      <c r="AC777" s="311"/>
      <c r="AD777" s="311"/>
      <c r="AE777" s="311"/>
      <c r="AF777" s="312"/>
      <c r="AG777" s="311"/>
      <c r="AH777" s="312"/>
      <c r="AI777" s="311"/>
      <c r="AJ777" s="313"/>
      <c r="AK777" s="292"/>
      <c r="AL777" s="292"/>
      <c r="AM777" s="292"/>
      <c r="AN777" s="292"/>
      <c r="AO777" s="316"/>
      <c r="AP777" s="336"/>
      <c r="AQ777" s="360"/>
      <c r="AR777" s="343"/>
      <c r="AS777" s="343"/>
      <c r="AT777" s="343"/>
      <c r="AU777" s="292"/>
      <c r="AV777" s="270"/>
    </row>
    <row r="778" spans="1:48" ht="13.5" customHeight="1" thickTop="1" thickBot="1" x14ac:dyDescent="0.25">
      <c r="A778" s="147">
        <v>773</v>
      </c>
      <c r="B778" s="292" t="s">
        <v>3451</v>
      </c>
      <c r="C778" s="304">
        <v>43369</v>
      </c>
      <c r="D778" s="304" t="s">
        <v>6283</v>
      </c>
      <c r="E778" s="294" t="s">
        <v>6284</v>
      </c>
      <c r="F778" s="295" t="s">
        <v>66</v>
      </c>
      <c r="G778" s="296" t="s">
        <v>75</v>
      </c>
      <c r="H778" s="297" t="s">
        <v>1989</v>
      </c>
      <c r="I778" s="298">
        <v>21000000</v>
      </c>
      <c r="J778" s="299">
        <v>21000000</v>
      </c>
      <c r="K778" s="300" t="s">
        <v>1990</v>
      </c>
      <c r="L778" s="292" t="s">
        <v>421</v>
      </c>
      <c r="M778" s="293">
        <f t="shared" si="28"/>
        <v>43369</v>
      </c>
      <c r="N778" s="293">
        <v>43459</v>
      </c>
      <c r="O778" s="293">
        <v>43459</v>
      </c>
      <c r="P778" s="301">
        <f t="shared" si="29"/>
        <v>90</v>
      </c>
      <c r="Q778" s="303">
        <f t="shared" si="27"/>
        <v>3</v>
      </c>
      <c r="R778" s="305" t="s">
        <v>6285</v>
      </c>
      <c r="S778" s="340"/>
      <c r="T778" s="311"/>
      <c r="U778" s="311"/>
      <c r="V778" s="341"/>
      <c r="W778" s="311"/>
      <c r="X778" s="311"/>
      <c r="Y778" s="341"/>
      <c r="Z778" s="311"/>
      <c r="AA778" s="311"/>
      <c r="AB778" s="341"/>
      <c r="AC778" s="311"/>
      <c r="AD778" s="311"/>
      <c r="AE778" s="311"/>
      <c r="AF778" s="312"/>
      <c r="AG778" s="311"/>
      <c r="AH778" s="312"/>
      <c r="AI778" s="311"/>
      <c r="AJ778" s="313"/>
      <c r="AK778" s="292"/>
      <c r="AL778" s="292"/>
      <c r="AM778" s="292"/>
      <c r="AN778" s="292"/>
      <c r="AO778" s="316"/>
      <c r="AP778" s="336"/>
      <c r="AQ778" s="360"/>
      <c r="AR778" s="343"/>
      <c r="AS778" s="343"/>
      <c r="AT778" s="343"/>
      <c r="AU778" s="292"/>
      <c r="AV778" s="270"/>
    </row>
    <row r="779" spans="1:48" ht="13.5" customHeight="1" thickTop="1" thickBot="1" x14ac:dyDescent="0.25">
      <c r="A779" s="147">
        <v>774</v>
      </c>
      <c r="B779" s="292" t="s">
        <v>53</v>
      </c>
      <c r="C779" s="304">
        <v>43369</v>
      </c>
      <c r="D779" s="304" t="s">
        <v>6286</v>
      </c>
      <c r="E779" s="294" t="s">
        <v>2429</v>
      </c>
      <c r="F779" s="295" t="s">
        <v>66</v>
      </c>
      <c r="G779" s="296" t="s">
        <v>3486</v>
      </c>
      <c r="H779" s="297" t="s">
        <v>1989</v>
      </c>
      <c r="I779" s="298">
        <v>5880000</v>
      </c>
      <c r="J779" s="299">
        <v>5880000</v>
      </c>
      <c r="K779" s="300" t="s">
        <v>1990</v>
      </c>
      <c r="L779" s="292" t="s">
        <v>6287</v>
      </c>
      <c r="M779" s="293">
        <f t="shared" si="28"/>
        <v>43369</v>
      </c>
      <c r="N779" s="293">
        <v>43459</v>
      </c>
      <c r="O779" s="293">
        <v>43459</v>
      </c>
      <c r="P779" s="301">
        <f t="shared" si="29"/>
        <v>90</v>
      </c>
      <c r="Q779" s="303">
        <f t="shared" si="27"/>
        <v>3</v>
      </c>
      <c r="R779" s="305" t="s">
        <v>6288</v>
      </c>
      <c r="S779" s="340"/>
      <c r="T779" s="311"/>
      <c r="U779" s="311"/>
      <c r="V779" s="341"/>
      <c r="W779" s="311"/>
      <c r="X779" s="311"/>
      <c r="Y779" s="341"/>
      <c r="Z779" s="311"/>
      <c r="AA779" s="311"/>
      <c r="AB779" s="341"/>
      <c r="AC779" s="311"/>
      <c r="AD779" s="311"/>
      <c r="AE779" s="311"/>
      <c r="AF779" s="312"/>
      <c r="AG779" s="311"/>
      <c r="AH779" s="312"/>
      <c r="AI779" s="311"/>
      <c r="AJ779" s="313"/>
      <c r="AK779" s="292"/>
      <c r="AL779" s="292"/>
      <c r="AM779" s="292"/>
      <c r="AN779" s="292"/>
      <c r="AO779" s="316"/>
      <c r="AP779" s="336"/>
      <c r="AQ779" s="360"/>
      <c r="AR779" s="343"/>
      <c r="AS779" s="343"/>
      <c r="AT779" s="343"/>
      <c r="AU779" s="292"/>
      <c r="AV779" s="270"/>
    </row>
    <row r="780" spans="1:48" ht="13.5" customHeight="1" thickTop="1" thickBot="1" x14ac:dyDescent="0.25">
      <c r="A780" s="147">
        <v>775</v>
      </c>
      <c r="B780" s="292" t="s">
        <v>3451</v>
      </c>
      <c r="C780" s="304">
        <v>43369</v>
      </c>
      <c r="D780" s="304" t="s">
        <v>6289</v>
      </c>
      <c r="E780" s="294" t="s">
        <v>6290</v>
      </c>
      <c r="F780" s="295" t="s">
        <v>66</v>
      </c>
      <c r="G780" s="296" t="s">
        <v>75</v>
      </c>
      <c r="H780" s="297" t="s">
        <v>1989</v>
      </c>
      <c r="I780" s="298">
        <v>12000000</v>
      </c>
      <c r="J780" s="299">
        <v>12000000</v>
      </c>
      <c r="K780" s="300" t="s">
        <v>1990</v>
      </c>
      <c r="L780" s="292" t="s">
        <v>5130</v>
      </c>
      <c r="M780" s="293">
        <f t="shared" si="28"/>
        <v>43369</v>
      </c>
      <c r="N780" s="293">
        <v>43459</v>
      </c>
      <c r="O780" s="293">
        <v>43459</v>
      </c>
      <c r="P780" s="301">
        <f t="shared" si="29"/>
        <v>90</v>
      </c>
      <c r="Q780" s="303">
        <f t="shared" si="27"/>
        <v>3</v>
      </c>
      <c r="R780" s="305" t="s">
        <v>6291</v>
      </c>
      <c r="S780" s="340"/>
      <c r="T780" s="311"/>
      <c r="U780" s="311"/>
      <c r="V780" s="341"/>
      <c r="W780" s="311"/>
      <c r="X780" s="311"/>
      <c r="Y780" s="341"/>
      <c r="Z780" s="311"/>
      <c r="AA780" s="311"/>
      <c r="AB780" s="341"/>
      <c r="AC780" s="311"/>
      <c r="AD780" s="311"/>
      <c r="AE780" s="311"/>
      <c r="AF780" s="312"/>
      <c r="AG780" s="311"/>
      <c r="AH780" s="312"/>
      <c r="AI780" s="311"/>
      <c r="AJ780" s="313"/>
      <c r="AK780" s="292"/>
      <c r="AL780" s="292"/>
      <c r="AM780" s="292"/>
      <c r="AN780" s="292"/>
      <c r="AO780" s="316"/>
      <c r="AP780" s="336"/>
      <c r="AQ780" s="360"/>
      <c r="AR780" s="343"/>
      <c r="AS780" s="343"/>
      <c r="AT780" s="343"/>
      <c r="AU780" s="292"/>
      <c r="AV780" s="270"/>
    </row>
    <row r="781" spans="1:48" ht="13.5" customHeight="1" thickTop="1" thickBot="1" x14ac:dyDescent="0.25">
      <c r="A781" s="147">
        <v>776</v>
      </c>
      <c r="B781" s="292" t="s">
        <v>53</v>
      </c>
      <c r="C781" s="304">
        <v>43369</v>
      </c>
      <c r="D781" s="304" t="s">
        <v>6292</v>
      </c>
      <c r="E781" s="294" t="s">
        <v>6293</v>
      </c>
      <c r="F781" s="295" t="s">
        <v>66</v>
      </c>
      <c r="G781" s="296" t="s">
        <v>75</v>
      </c>
      <c r="H781" s="297" t="s">
        <v>1989</v>
      </c>
      <c r="I781" s="298">
        <v>13500000</v>
      </c>
      <c r="J781" s="299">
        <v>13500000</v>
      </c>
      <c r="K781" s="300" t="s">
        <v>1990</v>
      </c>
      <c r="L781" s="292" t="s">
        <v>6294</v>
      </c>
      <c r="M781" s="293">
        <f t="shared" si="28"/>
        <v>43369</v>
      </c>
      <c r="N781" s="293">
        <v>43459</v>
      </c>
      <c r="O781" s="293">
        <v>43459</v>
      </c>
      <c r="P781" s="301">
        <f t="shared" si="29"/>
        <v>90</v>
      </c>
      <c r="Q781" s="303">
        <f t="shared" si="27"/>
        <v>3</v>
      </c>
      <c r="R781" s="305" t="s">
        <v>6295</v>
      </c>
      <c r="S781" s="340"/>
      <c r="T781" s="311"/>
      <c r="U781" s="311"/>
      <c r="V781" s="341"/>
      <c r="W781" s="311"/>
      <c r="X781" s="311"/>
      <c r="Y781" s="341"/>
      <c r="Z781" s="311"/>
      <c r="AA781" s="311"/>
      <c r="AB781" s="341"/>
      <c r="AC781" s="311"/>
      <c r="AD781" s="311"/>
      <c r="AE781" s="311"/>
      <c r="AF781" s="312"/>
      <c r="AG781" s="311"/>
      <c r="AH781" s="312"/>
      <c r="AI781" s="311"/>
      <c r="AJ781" s="313"/>
      <c r="AK781" s="292"/>
      <c r="AL781" s="292"/>
      <c r="AM781" s="292"/>
      <c r="AN781" s="292"/>
      <c r="AO781" s="316"/>
      <c r="AP781" s="336"/>
      <c r="AQ781" s="360"/>
      <c r="AR781" s="343"/>
      <c r="AS781" s="343"/>
      <c r="AT781" s="343"/>
      <c r="AU781" s="292"/>
      <c r="AV781" s="270"/>
    </row>
    <row r="782" spans="1:48" ht="13.5" customHeight="1" thickTop="1" thickBot="1" x14ac:dyDescent="0.25">
      <c r="A782" s="147">
        <v>777</v>
      </c>
      <c r="B782" s="292" t="s">
        <v>597</v>
      </c>
      <c r="C782" s="304">
        <v>43369</v>
      </c>
      <c r="D782" s="304" t="s">
        <v>6296</v>
      </c>
      <c r="E782" s="294" t="s">
        <v>6297</v>
      </c>
      <c r="F782" s="295" t="s">
        <v>66</v>
      </c>
      <c r="G782" s="296" t="s">
        <v>3486</v>
      </c>
      <c r="H782" s="297" t="s">
        <v>1989</v>
      </c>
      <c r="I782" s="298">
        <v>7500000</v>
      </c>
      <c r="J782" s="299">
        <v>7500000</v>
      </c>
      <c r="K782" s="300" t="s">
        <v>1990</v>
      </c>
      <c r="L782" s="292" t="s">
        <v>6298</v>
      </c>
      <c r="M782" s="293">
        <f t="shared" si="28"/>
        <v>43369</v>
      </c>
      <c r="N782" s="293">
        <v>43459</v>
      </c>
      <c r="O782" s="293">
        <v>43459</v>
      </c>
      <c r="P782" s="301">
        <f t="shared" si="29"/>
        <v>90</v>
      </c>
      <c r="Q782" s="303">
        <f t="shared" si="27"/>
        <v>3</v>
      </c>
      <c r="R782" s="305" t="s">
        <v>6299</v>
      </c>
      <c r="S782" s="340"/>
      <c r="T782" s="311"/>
      <c r="U782" s="311"/>
      <c r="V782" s="341"/>
      <c r="W782" s="311"/>
      <c r="X782" s="311"/>
      <c r="Y782" s="341"/>
      <c r="Z782" s="311"/>
      <c r="AA782" s="311"/>
      <c r="AB782" s="341"/>
      <c r="AC782" s="311"/>
      <c r="AD782" s="311"/>
      <c r="AE782" s="311"/>
      <c r="AF782" s="312"/>
      <c r="AG782" s="311"/>
      <c r="AH782" s="312"/>
      <c r="AI782" s="311"/>
      <c r="AJ782" s="313"/>
      <c r="AK782" s="292"/>
      <c r="AL782" s="292"/>
      <c r="AM782" s="292"/>
      <c r="AN782" s="292"/>
      <c r="AO782" s="316"/>
      <c r="AP782" s="336"/>
      <c r="AQ782" s="360"/>
      <c r="AR782" s="343"/>
      <c r="AS782" s="343"/>
      <c r="AT782" s="343"/>
      <c r="AU782" s="292"/>
      <c r="AV782" s="270"/>
    </row>
    <row r="783" spans="1:48" ht="13.5" customHeight="1" thickTop="1" thickBot="1" x14ac:dyDescent="0.25">
      <c r="A783" s="147">
        <v>778</v>
      </c>
      <c r="B783" s="292" t="s">
        <v>53</v>
      </c>
      <c r="C783" s="304">
        <v>43369</v>
      </c>
      <c r="D783" s="304" t="s">
        <v>6300</v>
      </c>
      <c r="E783" s="294" t="s">
        <v>6301</v>
      </c>
      <c r="F783" s="295" t="s">
        <v>66</v>
      </c>
      <c r="G783" s="296" t="s">
        <v>75</v>
      </c>
      <c r="H783" s="297" t="s">
        <v>1989</v>
      </c>
      <c r="I783" s="298">
        <v>14999999</v>
      </c>
      <c r="J783" s="299">
        <v>14999999</v>
      </c>
      <c r="K783" s="300" t="s">
        <v>1990</v>
      </c>
      <c r="L783" s="292" t="s">
        <v>2010</v>
      </c>
      <c r="M783" s="293">
        <f t="shared" si="28"/>
        <v>43369</v>
      </c>
      <c r="N783" s="293">
        <v>43465</v>
      </c>
      <c r="O783" s="293">
        <v>43465</v>
      </c>
      <c r="P783" s="301">
        <f t="shared" si="29"/>
        <v>96</v>
      </c>
      <c r="Q783" s="303">
        <f t="shared" si="27"/>
        <v>3.2</v>
      </c>
      <c r="R783" s="305" t="s">
        <v>6302</v>
      </c>
      <c r="S783" s="340"/>
      <c r="T783" s="311"/>
      <c r="U783" s="311"/>
      <c r="V783" s="341"/>
      <c r="W783" s="311"/>
      <c r="X783" s="311"/>
      <c r="Y783" s="341"/>
      <c r="Z783" s="311"/>
      <c r="AA783" s="311"/>
      <c r="AB783" s="341"/>
      <c r="AC783" s="311"/>
      <c r="AD783" s="311"/>
      <c r="AE783" s="311"/>
      <c r="AF783" s="312"/>
      <c r="AG783" s="311"/>
      <c r="AH783" s="312"/>
      <c r="AI783" s="311"/>
      <c r="AJ783" s="313"/>
      <c r="AK783" s="292"/>
      <c r="AL783" s="292"/>
      <c r="AM783" s="292"/>
      <c r="AN783" s="292"/>
      <c r="AO783" s="316"/>
      <c r="AP783" s="336"/>
      <c r="AQ783" s="360"/>
      <c r="AR783" s="343"/>
      <c r="AS783" s="343"/>
      <c r="AT783" s="343"/>
      <c r="AU783" s="292"/>
      <c r="AV783" s="270"/>
    </row>
    <row r="784" spans="1:48" ht="13.5" customHeight="1" thickTop="1" thickBot="1" x14ac:dyDescent="0.25">
      <c r="A784" s="147">
        <v>779</v>
      </c>
      <c r="B784" s="292" t="s">
        <v>3888</v>
      </c>
      <c r="C784" s="304">
        <v>43369</v>
      </c>
      <c r="D784" s="304" t="s">
        <v>6303</v>
      </c>
      <c r="E784" s="294" t="s">
        <v>6304</v>
      </c>
      <c r="F784" s="295" t="s">
        <v>66</v>
      </c>
      <c r="G784" s="296" t="s">
        <v>75</v>
      </c>
      <c r="H784" s="297" t="s">
        <v>1989</v>
      </c>
      <c r="I784" s="298">
        <v>13500000</v>
      </c>
      <c r="J784" s="299">
        <v>13500000</v>
      </c>
      <c r="K784" s="300" t="s">
        <v>1990</v>
      </c>
      <c r="L784" s="294" t="s">
        <v>6305</v>
      </c>
      <c r="M784" s="293">
        <f t="shared" si="28"/>
        <v>43369</v>
      </c>
      <c r="N784" s="293">
        <v>43459</v>
      </c>
      <c r="O784" s="293">
        <v>43459</v>
      </c>
      <c r="P784" s="301">
        <f t="shared" si="29"/>
        <v>90</v>
      </c>
      <c r="Q784" s="303">
        <f t="shared" si="27"/>
        <v>3</v>
      </c>
      <c r="R784" s="305" t="s">
        <v>6306</v>
      </c>
      <c r="S784" s="340"/>
      <c r="T784" s="311"/>
      <c r="U784" s="311"/>
      <c r="V784" s="341"/>
      <c r="W784" s="311"/>
      <c r="X784" s="311"/>
      <c r="Y784" s="341"/>
      <c r="Z784" s="311"/>
      <c r="AA784" s="311"/>
      <c r="AB784" s="341"/>
      <c r="AC784" s="311"/>
      <c r="AD784" s="311"/>
      <c r="AE784" s="311"/>
      <c r="AF784" s="312"/>
      <c r="AG784" s="311"/>
      <c r="AH784" s="312"/>
      <c r="AI784" s="311"/>
      <c r="AJ784" s="313"/>
      <c r="AK784" s="292"/>
      <c r="AL784" s="292"/>
      <c r="AM784" s="292"/>
      <c r="AN784" s="292"/>
      <c r="AO784" s="316"/>
      <c r="AP784" s="336"/>
      <c r="AQ784" s="360"/>
      <c r="AR784" s="343"/>
      <c r="AS784" s="343"/>
      <c r="AT784" s="343"/>
      <c r="AU784" s="292"/>
      <c r="AV784" s="270"/>
    </row>
    <row r="785" spans="1:48" ht="13.5" customHeight="1" thickTop="1" thickBot="1" x14ac:dyDescent="0.25">
      <c r="A785" s="147">
        <v>780</v>
      </c>
      <c r="B785" s="292" t="s">
        <v>3451</v>
      </c>
      <c r="C785" s="304">
        <v>43369</v>
      </c>
      <c r="D785" s="304" t="s">
        <v>6307</v>
      </c>
      <c r="E785" s="294" t="s">
        <v>6308</v>
      </c>
      <c r="F785" s="295" t="s">
        <v>66</v>
      </c>
      <c r="G785" s="296" t="s">
        <v>75</v>
      </c>
      <c r="H785" s="297" t="s">
        <v>1989</v>
      </c>
      <c r="I785" s="298">
        <v>21000000</v>
      </c>
      <c r="J785" s="299">
        <v>21000000</v>
      </c>
      <c r="K785" s="300" t="s">
        <v>1990</v>
      </c>
      <c r="L785" s="292" t="s">
        <v>3223</v>
      </c>
      <c r="M785" s="293">
        <f t="shared" si="28"/>
        <v>43369</v>
      </c>
      <c r="N785" s="293">
        <v>43459</v>
      </c>
      <c r="O785" s="293">
        <v>43459</v>
      </c>
      <c r="P785" s="301">
        <f t="shared" si="29"/>
        <v>90</v>
      </c>
      <c r="Q785" s="303">
        <f t="shared" si="27"/>
        <v>3</v>
      </c>
      <c r="R785" s="305" t="s">
        <v>6309</v>
      </c>
      <c r="S785" s="340"/>
      <c r="T785" s="311"/>
      <c r="U785" s="311"/>
      <c r="V785" s="341"/>
      <c r="W785" s="311"/>
      <c r="X785" s="311"/>
      <c r="Y785" s="341"/>
      <c r="Z785" s="311"/>
      <c r="AA785" s="311"/>
      <c r="AB785" s="341"/>
      <c r="AC785" s="311"/>
      <c r="AD785" s="311"/>
      <c r="AE785" s="311"/>
      <c r="AF785" s="312"/>
      <c r="AG785" s="311"/>
      <c r="AH785" s="312"/>
      <c r="AI785" s="311"/>
      <c r="AJ785" s="313"/>
      <c r="AK785" s="292"/>
      <c r="AL785" s="292"/>
      <c r="AM785" s="292"/>
      <c r="AN785" s="292"/>
      <c r="AO785" s="316"/>
      <c r="AP785" s="336"/>
      <c r="AQ785" s="360"/>
      <c r="AR785" s="343"/>
      <c r="AS785" s="343"/>
      <c r="AT785" s="343"/>
      <c r="AU785" s="292"/>
      <c r="AV785" s="270"/>
    </row>
    <row r="786" spans="1:48" ht="13.5" customHeight="1" thickTop="1" thickBot="1" x14ac:dyDescent="0.25">
      <c r="A786" s="147">
        <v>781</v>
      </c>
      <c r="B786" s="292" t="s">
        <v>597</v>
      </c>
      <c r="C786" s="304">
        <v>43369</v>
      </c>
      <c r="D786" s="304" t="s">
        <v>6310</v>
      </c>
      <c r="E786" s="294" t="s">
        <v>6311</v>
      </c>
      <c r="F786" s="295" t="s">
        <v>66</v>
      </c>
      <c r="G786" s="296" t="s">
        <v>3486</v>
      </c>
      <c r="H786" s="297" t="s">
        <v>1989</v>
      </c>
      <c r="I786" s="298">
        <v>9000000</v>
      </c>
      <c r="J786" s="299">
        <v>9000000</v>
      </c>
      <c r="K786" s="300" t="s">
        <v>1990</v>
      </c>
      <c r="L786" s="292" t="s">
        <v>6312</v>
      </c>
      <c r="M786" s="293">
        <f t="shared" si="28"/>
        <v>43369</v>
      </c>
      <c r="N786" s="293">
        <v>43459</v>
      </c>
      <c r="O786" s="293">
        <v>43459</v>
      </c>
      <c r="P786" s="301">
        <f t="shared" si="29"/>
        <v>90</v>
      </c>
      <c r="Q786" s="303">
        <f t="shared" si="27"/>
        <v>3</v>
      </c>
      <c r="R786" s="305" t="s">
        <v>6313</v>
      </c>
      <c r="S786" s="340"/>
      <c r="T786" s="311"/>
      <c r="U786" s="311"/>
      <c r="V786" s="341"/>
      <c r="W786" s="311"/>
      <c r="X786" s="311"/>
      <c r="Y786" s="341"/>
      <c r="Z786" s="311"/>
      <c r="AA786" s="311"/>
      <c r="AB786" s="341"/>
      <c r="AC786" s="311"/>
      <c r="AD786" s="311"/>
      <c r="AE786" s="311"/>
      <c r="AF786" s="312"/>
      <c r="AG786" s="311"/>
      <c r="AH786" s="312"/>
      <c r="AI786" s="311"/>
      <c r="AJ786" s="313"/>
      <c r="AK786" s="292"/>
      <c r="AL786" s="292"/>
      <c r="AM786" s="292"/>
      <c r="AN786" s="292"/>
      <c r="AO786" s="316"/>
      <c r="AP786" s="336"/>
      <c r="AQ786" s="360"/>
      <c r="AR786" s="343"/>
      <c r="AS786" s="343"/>
      <c r="AT786" s="343"/>
      <c r="AU786" s="292"/>
      <c r="AV786" s="270"/>
    </row>
    <row r="787" spans="1:48" ht="13.5" customHeight="1" thickTop="1" thickBot="1" x14ac:dyDescent="0.25">
      <c r="A787" s="147">
        <v>782</v>
      </c>
      <c r="B787" s="292" t="s">
        <v>597</v>
      </c>
      <c r="C787" s="304">
        <v>43369</v>
      </c>
      <c r="D787" s="304" t="s">
        <v>6314</v>
      </c>
      <c r="E787" s="294" t="s">
        <v>6315</v>
      </c>
      <c r="F787" s="295" t="s">
        <v>66</v>
      </c>
      <c r="G787" s="296" t="s">
        <v>3486</v>
      </c>
      <c r="H787" s="297" t="s">
        <v>1989</v>
      </c>
      <c r="I787" s="298">
        <v>5250000</v>
      </c>
      <c r="J787" s="299">
        <v>5250000</v>
      </c>
      <c r="K787" s="300" t="s">
        <v>1990</v>
      </c>
      <c r="L787" s="292" t="s">
        <v>2157</v>
      </c>
      <c r="M787" s="293">
        <f t="shared" si="28"/>
        <v>43369</v>
      </c>
      <c r="N787" s="293">
        <v>43465</v>
      </c>
      <c r="O787" s="293">
        <v>43465</v>
      </c>
      <c r="P787" s="301">
        <f t="shared" si="29"/>
        <v>96</v>
      </c>
      <c r="Q787" s="303">
        <f t="shared" si="27"/>
        <v>3.2</v>
      </c>
      <c r="R787" s="305" t="s">
        <v>6316</v>
      </c>
      <c r="S787" s="340"/>
      <c r="T787" s="311"/>
      <c r="U787" s="311"/>
      <c r="V787" s="341"/>
      <c r="W787" s="311"/>
      <c r="X787" s="311"/>
      <c r="Y787" s="341"/>
      <c r="Z787" s="311"/>
      <c r="AA787" s="311"/>
      <c r="AB787" s="341"/>
      <c r="AC787" s="311"/>
      <c r="AD787" s="311"/>
      <c r="AE787" s="311"/>
      <c r="AF787" s="312"/>
      <c r="AG787" s="311"/>
      <c r="AH787" s="312"/>
      <c r="AI787" s="311"/>
      <c r="AJ787" s="313"/>
      <c r="AK787" s="292"/>
      <c r="AL787" s="292"/>
      <c r="AM787" s="292"/>
      <c r="AN787" s="292"/>
      <c r="AO787" s="316"/>
      <c r="AP787" s="336"/>
      <c r="AQ787" s="360"/>
      <c r="AR787" s="343"/>
      <c r="AS787" s="343"/>
      <c r="AT787" s="343"/>
      <c r="AU787" s="292"/>
      <c r="AV787" s="270"/>
    </row>
    <row r="788" spans="1:48" ht="13.5" customHeight="1" thickTop="1" thickBot="1" x14ac:dyDescent="0.25">
      <c r="A788" s="147">
        <v>783</v>
      </c>
      <c r="B788" s="292" t="s">
        <v>3451</v>
      </c>
      <c r="C788" s="304">
        <v>43369</v>
      </c>
      <c r="D788" s="304" t="s">
        <v>6317</v>
      </c>
      <c r="E788" s="294" t="s">
        <v>418</v>
      </c>
      <c r="F788" s="295" t="s">
        <v>66</v>
      </c>
      <c r="G788" s="296" t="s">
        <v>3486</v>
      </c>
      <c r="H788" s="297" t="s">
        <v>1989</v>
      </c>
      <c r="I788" s="298">
        <v>9000000</v>
      </c>
      <c r="J788" s="299">
        <v>9000000</v>
      </c>
      <c r="K788" s="300" t="s">
        <v>1990</v>
      </c>
      <c r="L788" s="292" t="s">
        <v>2482</v>
      </c>
      <c r="M788" s="293">
        <f t="shared" si="28"/>
        <v>43369</v>
      </c>
      <c r="N788" s="293">
        <v>43459</v>
      </c>
      <c r="O788" s="293">
        <v>43459</v>
      </c>
      <c r="P788" s="301">
        <f t="shared" si="29"/>
        <v>90</v>
      </c>
      <c r="Q788" s="303">
        <f t="shared" si="27"/>
        <v>3</v>
      </c>
      <c r="R788" s="305" t="s">
        <v>6318</v>
      </c>
      <c r="S788" s="340"/>
      <c r="T788" s="311"/>
      <c r="U788" s="311"/>
      <c r="V788" s="341"/>
      <c r="W788" s="311"/>
      <c r="X788" s="311"/>
      <c r="Y788" s="341"/>
      <c r="Z788" s="311"/>
      <c r="AA788" s="311"/>
      <c r="AB788" s="341"/>
      <c r="AC788" s="311"/>
      <c r="AD788" s="311"/>
      <c r="AE788" s="311"/>
      <c r="AF788" s="312"/>
      <c r="AG788" s="311"/>
      <c r="AH788" s="312"/>
      <c r="AI788" s="311"/>
      <c r="AJ788" s="313"/>
      <c r="AK788" s="292"/>
      <c r="AL788" s="292"/>
      <c r="AM788" s="292"/>
      <c r="AN788" s="292"/>
      <c r="AO788" s="316"/>
      <c r="AP788" s="336"/>
      <c r="AQ788" s="360"/>
      <c r="AR788" s="343"/>
      <c r="AS788" s="343"/>
      <c r="AT788" s="343"/>
      <c r="AU788" s="292"/>
      <c r="AV788" s="270"/>
    </row>
    <row r="789" spans="1:48" ht="13.5" customHeight="1" thickTop="1" thickBot="1" x14ac:dyDescent="0.25">
      <c r="A789" s="147">
        <v>784</v>
      </c>
      <c r="B789" s="292" t="s">
        <v>53</v>
      </c>
      <c r="C789" s="304">
        <v>43369</v>
      </c>
      <c r="D789" s="304" t="s">
        <v>6319</v>
      </c>
      <c r="E789" s="294" t="s">
        <v>6320</v>
      </c>
      <c r="F789" s="295" t="s">
        <v>66</v>
      </c>
      <c r="G789" s="296" t="s">
        <v>75</v>
      </c>
      <c r="H789" s="297" t="s">
        <v>1989</v>
      </c>
      <c r="I789" s="298">
        <v>18000000</v>
      </c>
      <c r="J789" s="298">
        <v>18000000</v>
      </c>
      <c r="K789" s="300" t="s">
        <v>1990</v>
      </c>
      <c r="L789" s="292" t="s">
        <v>2974</v>
      </c>
      <c r="M789" s="293">
        <f t="shared" si="28"/>
        <v>43369</v>
      </c>
      <c r="N789" s="293">
        <v>43465</v>
      </c>
      <c r="O789" s="293">
        <v>43465</v>
      </c>
      <c r="P789" s="301">
        <f t="shared" si="29"/>
        <v>96</v>
      </c>
      <c r="Q789" s="303">
        <f t="shared" si="27"/>
        <v>3.2</v>
      </c>
      <c r="R789" s="305" t="s">
        <v>6321</v>
      </c>
      <c r="S789" s="340"/>
      <c r="T789" s="311"/>
      <c r="U789" s="311"/>
      <c r="V789" s="341"/>
      <c r="W789" s="311"/>
      <c r="X789" s="311"/>
      <c r="Y789" s="341"/>
      <c r="Z789" s="311"/>
      <c r="AA789" s="311"/>
      <c r="AB789" s="341"/>
      <c r="AC789" s="311"/>
      <c r="AD789" s="311"/>
      <c r="AE789" s="311"/>
      <c r="AF789" s="312"/>
      <c r="AG789" s="311"/>
      <c r="AH789" s="312"/>
      <c r="AI789" s="311"/>
      <c r="AJ789" s="313"/>
      <c r="AK789" s="292"/>
      <c r="AL789" s="292"/>
      <c r="AM789" s="292"/>
      <c r="AN789" s="292"/>
      <c r="AO789" s="316"/>
      <c r="AP789" s="336"/>
      <c r="AQ789" s="360"/>
      <c r="AR789" s="343"/>
      <c r="AS789" s="343"/>
      <c r="AT789" s="343"/>
      <c r="AU789" s="292"/>
      <c r="AV789" s="270"/>
    </row>
    <row r="790" spans="1:48" ht="13.5" customHeight="1" thickTop="1" thickBot="1" x14ac:dyDescent="0.25">
      <c r="A790" s="147">
        <v>785</v>
      </c>
      <c r="B790" s="292" t="s">
        <v>6322</v>
      </c>
      <c r="C790" s="304">
        <v>43370</v>
      </c>
      <c r="D790" s="304" t="s">
        <v>6323</v>
      </c>
      <c r="E790" s="294" t="s">
        <v>6324</v>
      </c>
      <c r="F790" s="295" t="s">
        <v>66</v>
      </c>
      <c r="G790" s="296" t="s">
        <v>75</v>
      </c>
      <c r="H790" s="297" t="s">
        <v>1989</v>
      </c>
      <c r="I790" s="298">
        <v>36718374</v>
      </c>
      <c r="J790" s="298">
        <v>36718374</v>
      </c>
      <c r="K790" s="300" t="s">
        <v>1990</v>
      </c>
      <c r="L790" s="292" t="s">
        <v>6325</v>
      </c>
      <c r="M790" s="293">
        <f t="shared" si="28"/>
        <v>43370</v>
      </c>
      <c r="N790" s="293">
        <v>43465</v>
      </c>
      <c r="O790" s="293">
        <v>43465</v>
      </c>
      <c r="P790" s="301">
        <f t="shared" si="29"/>
        <v>95</v>
      </c>
      <c r="Q790" s="303">
        <f t="shared" si="27"/>
        <v>3.1666666666666665</v>
      </c>
      <c r="R790" s="305" t="s">
        <v>6326</v>
      </c>
      <c r="S790" s="340"/>
      <c r="T790" s="311"/>
      <c r="U790" s="311"/>
      <c r="V790" s="341"/>
      <c r="W790" s="311"/>
      <c r="X790" s="311"/>
      <c r="Y790" s="341"/>
      <c r="Z790" s="311"/>
      <c r="AA790" s="311"/>
      <c r="AB790" s="341"/>
      <c r="AC790" s="311"/>
      <c r="AD790" s="311"/>
      <c r="AE790" s="311"/>
      <c r="AF790" s="312"/>
      <c r="AG790" s="311"/>
      <c r="AH790" s="312"/>
      <c r="AI790" s="311"/>
      <c r="AJ790" s="313"/>
      <c r="AK790" s="292"/>
      <c r="AL790" s="292"/>
      <c r="AM790" s="292"/>
      <c r="AN790" s="292"/>
      <c r="AO790" s="316"/>
      <c r="AP790" s="336"/>
      <c r="AQ790" s="360"/>
      <c r="AR790" s="343"/>
      <c r="AS790" s="343"/>
      <c r="AT790" s="343"/>
      <c r="AU790" s="292"/>
      <c r="AV790" s="270"/>
    </row>
    <row r="791" spans="1:48" ht="13.5" customHeight="1" thickTop="1" thickBot="1" x14ac:dyDescent="0.25">
      <c r="A791" s="147">
        <v>786</v>
      </c>
      <c r="B791" s="292" t="s">
        <v>6327</v>
      </c>
      <c r="C791" s="304">
        <v>43370</v>
      </c>
      <c r="D791" s="304" t="s">
        <v>6328</v>
      </c>
      <c r="E791" s="294" t="s">
        <v>6329</v>
      </c>
      <c r="F791" s="295" t="s">
        <v>66</v>
      </c>
      <c r="G791" s="296" t="s">
        <v>75</v>
      </c>
      <c r="H791" s="297" t="s">
        <v>1989</v>
      </c>
      <c r="I791" s="298">
        <v>19583133</v>
      </c>
      <c r="J791" s="299">
        <v>19583133</v>
      </c>
      <c r="K791" s="300" t="s">
        <v>1990</v>
      </c>
      <c r="L791" s="292" t="s">
        <v>6330</v>
      </c>
      <c r="M791" s="293">
        <f t="shared" si="28"/>
        <v>43370</v>
      </c>
      <c r="N791" s="293">
        <v>43465</v>
      </c>
      <c r="O791" s="293">
        <v>43465</v>
      </c>
      <c r="P791" s="301">
        <f t="shared" si="29"/>
        <v>95</v>
      </c>
      <c r="Q791" s="303">
        <f t="shared" si="27"/>
        <v>3.1666666666666665</v>
      </c>
      <c r="R791" s="305" t="s">
        <v>6331</v>
      </c>
      <c r="S791" s="340"/>
      <c r="T791" s="311"/>
      <c r="U791" s="311"/>
      <c r="V791" s="341"/>
      <c r="W791" s="311"/>
      <c r="X791" s="311"/>
      <c r="Y791" s="341"/>
      <c r="Z791" s="311"/>
      <c r="AA791" s="311"/>
      <c r="AB791" s="341"/>
      <c r="AC791" s="311"/>
      <c r="AD791" s="311"/>
      <c r="AE791" s="311"/>
      <c r="AF791" s="312"/>
      <c r="AG791" s="311"/>
      <c r="AH791" s="312"/>
      <c r="AI791" s="311"/>
      <c r="AJ791" s="313"/>
      <c r="AK791" s="292"/>
      <c r="AL791" s="292"/>
      <c r="AM791" s="292"/>
      <c r="AN791" s="292"/>
      <c r="AO791" s="316"/>
      <c r="AP791" s="336"/>
      <c r="AQ791" s="360"/>
      <c r="AR791" s="343"/>
      <c r="AS791" s="343"/>
      <c r="AT791" s="343"/>
      <c r="AU791" s="292"/>
      <c r="AV791" s="270"/>
    </row>
    <row r="792" spans="1:48" ht="13.5" customHeight="1" thickTop="1" thickBot="1" x14ac:dyDescent="0.25">
      <c r="A792" s="147">
        <v>787</v>
      </c>
      <c r="B792" s="292" t="s">
        <v>6327</v>
      </c>
      <c r="C792" s="304">
        <v>43370</v>
      </c>
      <c r="D792" s="304" t="s">
        <v>6332</v>
      </c>
      <c r="E792" s="294" t="s">
        <v>6333</v>
      </c>
      <c r="F792" s="295" t="s">
        <v>66</v>
      </c>
      <c r="G792" s="296" t="s">
        <v>75</v>
      </c>
      <c r="H792" s="297" t="s">
        <v>1989</v>
      </c>
      <c r="I792" s="298">
        <v>24478916</v>
      </c>
      <c r="J792" s="298">
        <v>24478916</v>
      </c>
      <c r="K792" s="300" t="s">
        <v>1990</v>
      </c>
      <c r="L792" s="292" t="s">
        <v>6334</v>
      </c>
      <c r="M792" s="293">
        <f t="shared" si="28"/>
        <v>43370</v>
      </c>
      <c r="N792" s="293">
        <v>43465</v>
      </c>
      <c r="O792" s="293">
        <v>43465</v>
      </c>
      <c r="P792" s="301">
        <f t="shared" si="29"/>
        <v>95</v>
      </c>
      <c r="Q792" s="303">
        <f t="shared" ref="Q792:Q855" si="30">+P792/30</f>
        <v>3.1666666666666665</v>
      </c>
      <c r="R792" s="305" t="s">
        <v>6335</v>
      </c>
      <c r="S792" s="340"/>
      <c r="T792" s="311"/>
      <c r="U792" s="311"/>
      <c r="V792" s="341"/>
      <c r="W792" s="311"/>
      <c r="X792" s="311"/>
      <c r="Y792" s="341"/>
      <c r="Z792" s="311"/>
      <c r="AA792" s="311"/>
      <c r="AB792" s="341"/>
      <c r="AC792" s="311"/>
      <c r="AD792" s="311"/>
      <c r="AE792" s="311"/>
      <c r="AF792" s="312"/>
      <c r="AG792" s="311"/>
      <c r="AH792" s="312"/>
      <c r="AI792" s="311"/>
      <c r="AJ792" s="313"/>
      <c r="AK792" s="292"/>
      <c r="AL792" s="292"/>
      <c r="AM792" s="292"/>
      <c r="AN792" s="292"/>
      <c r="AO792" s="316"/>
      <c r="AP792" s="336"/>
      <c r="AQ792" s="360"/>
      <c r="AR792" s="343"/>
      <c r="AS792" s="343"/>
      <c r="AT792" s="343"/>
      <c r="AU792" s="292"/>
      <c r="AV792" s="270"/>
    </row>
    <row r="793" spans="1:48" ht="13.5" customHeight="1" thickTop="1" thickBot="1" x14ac:dyDescent="0.25">
      <c r="A793" s="147">
        <v>788</v>
      </c>
      <c r="B793" s="292" t="s">
        <v>6336</v>
      </c>
      <c r="C793" s="304">
        <v>43370</v>
      </c>
      <c r="D793" s="304" t="s">
        <v>6337</v>
      </c>
      <c r="E793" s="294" t="s">
        <v>6338</v>
      </c>
      <c r="F793" s="295" t="s">
        <v>66</v>
      </c>
      <c r="G793" s="296" t="s">
        <v>75</v>
      </c>
      <c r="H793" s="297" t="s">
        <v>1989</v>
      </c>
      <c r="I793" s="298">
        <v>19583133</v>
      </c>
      <c r="J793" s="299">
        <v>19583133</v>
      </c>
      <c r="K793" s="300" t="s">
        <v>1990</v>
      </c>
      <c r="L793" s="292" t="s">
        <v>6339</v>
      </c>
      <c r="M793" s="293">
        <f t="shared" si="28"/>
        <v>43370</v>
      </c>
      <c r="N793" s="293">
        <v>43465</v>
      </c>
      <c r="O793" s="293">
        <v>43465</v>
      </c>
      <c r="P793" s="301">
        <f t="shared" si="29"/>
        <v>95</v>
      </c>
      <c r="Q793" s="303">
        <f t="shared" si="30"/>
        <v>3.1666666666666665</v>
      </c>
      <c r="R793" s="305" t="s">
        <v>6340</v>
      </c>
      <c r="S793" s="340"/>
      <c r="T793" s="311"/>
      <c r="U793" s="311"/>
      <c r="V793" s="341"/>
      <c r="W793" s="311"/>
      <c r="X793" s="311"/>
      <c r="Y793" s="341"/>
      <c r="Z793" s="311"/>
      <c r="AA793" s="311"/>
      <c r="AB793" s="341"/>
      <c r="AC793" s="311"/>
      <c r="AD793" s="311"/>
      <c r="AE793" s="311"/>
      <c r="AF793" s="312"/>
      <c r="AG793" s="311"/>
      <c r="AH793" s="312"/>
      <c r="AI793" s="311"/>
      <c r="AJ793" s="313"/>
      <c r="AK793" s="292"/>
      <c r="AL793" s="292"/>
      <c r="AM793" s="292"/>
      <c r="AN793" s="292"/>
      <c r="AO793" s="316"/>
      <c r="AP793" s="336"/>
      <c r="AQ793" s="360"/>
      <c r="AR793" s="343"/>
      <c r="AS793" s="343"/>
      <c r="AT793" s="343"/>
      <c r="AU793" s="292"/>
      <c r="AV793" s="270"/>
    </row>
    <row r="794" spans="1:48" ht="13.5" customHeight="1" thickTop="1" thickBot="1" x14ac:dyDescent="0.25">
      <c r="A794" s="147">
        <v>789</v>
      </c>
      <c r="B794" s="292" t="s">
        <v>6336</v>
      </c>
      <c r="C794" s="304">
        <v>43370</v>
      </c>
      <c r="D794" s="304" t="s">
        <v>6341</v>
      </c>
      <c r="E794" s="294" t="s">
        <v>6338</v>
      </c>
      <c r="F794" s="295" t="s">
        <v>66</v>
      </c>
      <c r="G794" s="296" t="s">
        <v>75</v>
      </c>
      <c r="H794" s="297" t="s">
        <v>1989</v>
      </c>
      <c r="I794" s="298">
        <v>19583133</v>
      </c>
      <c r="J794" s="299">
        <v>19583133</v>
      </c>
      <c r="K794" s="300" t="s">
        <v>1990</v>
      </c>
      <c r="L794" s="292" t="s">
        <v>6342</v>
      </c>
      <c r="M794" s="293">
        <f t="shared" si="28"/>
        <v>43370</v>
      </c>
      <c r="N794" s="293">
        <v>43465</v>
      </c>
      <c r="O794" s="293">
        <v>43465</v>
      </c>
      <c r="P794" s="301">
        <f t="shared" si="29"/>
        <v>95</v>
      </c>
      <c r="Q794" s="303">
        <f t="shared" si="30"/>
        <v>3.1666666666666665</v>
      </c>
      <c r="R794" s="305" t="s">
        <v>6343</v>
      </c>
      <c r="S794" s="340"/>
      <c r="T794" s="311"/>
      <c r="U794" s="311"/>
      <c r="V794" s="341"/>
      <c r="W794" s="311"/>
      <c r="X794" s="311"/>
      <c r="Y794" s="341"/>
      <c r="Z794" s="311"/>
      <c r="AA794" s="311"/>
      <c r="AB794" s="341"/>
      <c r="AC794" s="311"/>
      <c r="AD794" s="311"/>
      <c r="AE794" s="311"/>
      <c r="AF794" s="312"/>
      <c r="AG794" s="311"/>
      <c r="AH794" s="312"/>
      <c r="AI794" s="311"/>
      <c r="AJ794" s="313"/>
      <c r="AK794" s="292"/>
      <c r="AL794" s="292"/>
      <c r="AM794" s="292"/>
      <c r="AN794" s="292"/>
      <c r="AO794" s="316"/>
      <c r="AP794" s="336"/>
      <c r="AQ794" s="360"/>
      <c r="AR794" s="343"/>
      <c r="AS794" s="343"/>
      <c r="AT794" s="343"/>
      <c r="AU794" s="292"/>
      <c r="AV794" s="270"/>
    </row>
    <row r="795" spans="1:48" ht="13.5" customHeight="1" thickTop="1" thickBot="1" x14ac:dyDescent="0.25">
      <c r="A795" s="147">
        <v>790</v>
      </c>
      <c r="B795" s="292" t="s">
        <v>6344</v>
      </c>
      <c r="C795" s="304">
        <v>43370</v>
      </c>
      <c r="D795" s="304" t="s">
        <v>6345</v>
      </c>
      <c r="E795" s="294" t="s">
        <v>6333</v>
      </c>
      <c r="F795" s="295" t="s">
        <v>66</v>
      </c>
      <c r="G795" s="296" t="s">
        <v>75</v>
      </c>
      <c r="H795" s="297" t="s">
        <v>1989</v>
      </c>
      <c r="I795" s="298">
        <v>19583133</v>
      </c>
      <c r="J795" s="299">
        <v>19583133</v>
      </c>
      <c r="K795" s="300" t="s">
        <v>1990</v>
      </c>
      <c r="L795" s="292" t="s">
        <v>6346</v>
      </c>
      <c r="M795" s="293">
        <f t="shared" ref="M795:M858" si="31">C795</f>
        <v>43370</v>
      </c>
      <c r="N795" s="293">
        <v>43465</v>
      </c>
      <c r="O795" s="293">
        <v>43465</v>
      </c>
      <c r="P795" s="301">
        <f t="shared" si="29"/>
        <v>95</v>
      </c>
      <c r="Q795" s="303">
        <f t="shared" si="30"/>
        <v>3.1666666666666665</v>
      </c>
      <c r="R795" s="305" t="s">
        <v>6347</v>
      </c>
      <c r="S795" s="340"/>
      <c r="T795" s="311"/>
      <c r="U795" s="311"/>
      <c r="V795" s="341"/>
      <c r="W795" s="311"/>
      <c r="X795" s="311"/>
      <c r="Y795" s="341"/>
      <c r="Z795" s="311"/>
      <c r="AA795" s="311"/>
      <c r="AB795" s="341"/>
      <c r="AC795" s="311"/>
      <c r="AD795" s="311"/>
      <c r="AE795" s="311"/>
      <c r="AF795" s="312"/>
      <c r="AG795" s="311"/>
      <c r="AH795" s="312"/>
      <c r="AI795" s="311"/>
      <c r="AJ795" s="313"/>
      <c r="AK795" s="292"/>
      <c r="AL795" s="292"/>
      <c r="AM795" s="292"/>
      <c r="AN795" s="292"/>
      <c r="AO795" s="316"/>
      <c r="AP795" s="336"/>
      <c r="AQ795" s="360"/>
      <c r="AR795" s="343"/>
      <c r="AS795" s="343"/>
      <c r="AT795" s="343"/>
      <c r="AU795" s="292"/>
      <c r="AV795" s="270"/>
    </row>
    <row r="796" spans="1:48" ht="13.5" customHeight="1" thickTop="1" thickBot="1" x14ac:dyDescent="0.25">
      <c r="A796" s="147">
        <v>791</v>
      </c>
      <c r="B796" s="292" t="s">
        <v>6348</v>
      </c>
      <c r="C796" s="304">
        <v>43370</v>
      </c>
      <c r="D796" s="304" t="s">
        <v>6349</v>
      </c>
      <c r="E796" s="294" t="s">
        <v>6350</v>
      </c>
      <c r="F796" s="295" t="s">
        <v>66</v>
      </c>
      <c r="G796" s="296" t="s">
        <v>75</v>
      </c>
      <c r="H796" s="297" t="s">
        <v>1989</v>
      </c>
      <c r="I796" s="298">
        <v>26926808</v>
      </c>
      <c r="J796" s="298">
        <v>26926808</v>
      </c>
      <c r="K796" s="300" t="s">
        <v>1990</v>
      </c>
      <c r="L796" s="292" t="s">
        <v>6351</v>
      </c>
      <c r="M796" s="293">
        <f t="shared" si="31"/>
        <v>43370</v>
      </c>
      <c r="N796" s="293">
        <v>43465</v>
      </c>
      <c r="O796" s="293">
        <v>43465</v>
      </c>
      <c r="P796" s="301">
        <f t="shared" si="29"/>
        <v>95</v>
      </c>
      <c r="Q796" s="303">
        <f t="shared" si="30"/>
        <v>3.1666666666666665</v>
      </c>
      <c r="R796" s="305" t="s">
        <v>6352</v>
      </c>
      <c r="S796" s="340"/>
      <c r="T796" s="311"/>
      <c r="U796" s="311"/>
      <c r="V796" s="341"/>
      <c r="W796" s="311"/>
      <c r="X796" s="311"/>
      <c r="Y796" s="341"/>
      <c r="Z796" s="311"/>
      <c r="AA796" s="311"/>
      <c r="AB796" s="341"/>
      <c r="AC796" s="311"/>
      <c r="AD796" s="311"/>
      <c r="AE796" s="311"/>
      <c r="AF796" s="312"/>
      <c r="AG796" s="311"/>
      <c r="AH796" s="312"/>
      <c r="AI796" s="311"/>
      <c r="AJ796" s="313"/>
      <c r="AK796" s="292"/>
      <c r="AL796" s="292"/>
      <c r="AM796" s="292"/>
      <c r="AN796" s="292"/>
      <c r="AO796" s="316"/>
      <c r="AP796" s="336"/>
      <c r="AQ796" s="360"/>
      <c r="AR796" s="343"/>
      <c r="AS796" s="343"/>
      <c r="AT796" s="343"/>
      <c r="AU796" s="292"/>
      <c r="AV796" s="270"/>
    </row>
    <row r="797" spans="1:48" ht="13.5" customHeight="1" thickTop="1" thickBot="1" x14ac:dyDescent="0.25">
      <c r="A797" s="147">
        <v>792</v>
      </c>
      <c r="B797" s="292" t="s">
        <v>6353</v>
      </c>
      <c r="C797" s="304">
        <v>43370</v>
      </c>
      <c r="D797" s="304" t="s">
        <v>6354</v>
      </c>
      <c r="E797" s="294" t="s">
        <v>6355</v>
      </c>
      <c r="F797" s="295" t="s">
        <v>66</v>
      </c>
      <c r="G797" s="296" t="s">
        <v>75</v>
      </c>
      <c r="H797" s="297" t="s">
        <v>1989</v>
      </c>
      <c r="I797" s="298">
        <v>22031024</v>
      </c>
      <c r="J797" s="299">
        <v>22031024</v>
      </c>
      <c r="K797" s="300" t="s">
        <v>1990</v>
      </c>
      <c r="L797" s="292" t="s">
        <v>6356</v>
      </c>
      <c r="M797" s="293">
        <f t="shared" si="31"/>
        <v>43370</v>
      </c>
      <c r="N797" s="293">
        <v>43465</v>
      </c>
      <c r="O797" s="293">
        <v>43465</v>
      </c>
      <c r="P797" s="301">
        <f t="shared" si="29"/>
        <v>95</v>
      </c>
      <c r="Q797" s="303">
        <f t="shared" si="30"/>
        <v>3.1666666666666665</v>
      </c>
      <c r="R797" s="305" t="s">
        <v>6357</v>
      </c>
      <c r="S797" s="340"/>
      <c r="T797" s="311"/>
      <c r="U797" s="311"/>
      <c r="V797" s="341"/>
      <c r="W797" s="311"/>
      <c r="X797" s="311"/>
      <c r="Y797" s="341"/>
      <c r="Z797" s="311"/>
      <c r="AA797" s="311"/>
      <c r="AB797" s="341"/>
      <c r="AC797" s="311"/>
      <c r="AD797" s="311"/>
      <c r="AE797" s="311"/>
      <c r="AF797" s="312"/>
      <c r="AG797" s="311"/>
      <c r="AH797" s="312"/>
      <c r="AI797" s="311"/>
      <c r="AJ797" s="313"/>
      <c r="AK797" s="292"/>
      <c r="AL797" s="292"/>
      <c r="AM797" s="292"/>
      <c r="AN797" s="292"/>
      <c r="AO797" s="316"/>
      <c r="AP797" s="336"/>
      <c r="AQ797" s="360"/>
      <c r="AR797" s="343"/>
      <c r="AS797" s="343"/>
      <c r="AT797" s="343"/>
      <c r="AU797" s="292"/>
      <c r="AV797" s="270"/>
    </row>
    <row r="798" spans="1:48" ht="13.5" customHeight="1" thickTop="1" thickBot="1" x14ac:dyDescent="0.25">
      <c r="A798" s="147">
        <v>793</v>
      </c>
      <c r="B798" s="292" t="s">
        <v>6348</v>
      </c>
      <c r="C798" s="304">
        <v>43370</v>
      </c>
      <c r="D798" s="304" t="s">
        <v>6358</v>
      </c>
      <c r="E798" s="294" t="s">
        <v>6350</v>
      </c>
      <c r="F798" s="295" t="s">
        <v>66</v>
      </c>
      <c r="G798" s="296" t="s">
        <v>75</v>
      </c>
      <c r="H798" s="297" t="s">
        <v>1989</v>
      </c>
      <c r="I798" s="298">
        <v>19583133</v>
      </c>
      <c r="J798" s="299">
        <v>19583133</v>
      </c>
      <c r="K798" s="300" t="s">
        <v>1990</v>
      </c>
      <c r="L798" s="292" t="s">
        <v>6359</v>
      </c>
      <c r="M798" s="293">
        <f t="shared" si="31"/>
        <v>43370</v>
      </c>
      <c r="N798" s="293">
        <v>43465</v>
      </c>
      <c r="O798" s="293">
        <v>43465</v>
      </c>
      <c r="P798" s="301">
        <f t="shared" si="29"/>
        <v>95</v>
      </c>
      <c r="Q798" s="303">
        <f t="shared" si="30"/>
        <v>3.1666666666666665</v>
      </c>
      <c r="R798" s="305" t="s">
        <v>6360</v>
      </c>
      <c r="S798" s="340"/>
      <c r="T798" s="311"/>
      <c r="U798" s="311"/>
      <c r="V798" s="341"/>
      <c r="W798" s="311"/>
      <c r="X798" s="311"/>
      <c r="Y798" s="341"/>
      <c r="Z798" s="311"/>
      <c r="AA798" s="311"/>
      <c r="AB798" s="341"/>
      <c r="AC798" s="311"/>
      <c r="AD798" s="311"/>
      <c r="AE798" s="311"/>
      <c r="AF798" s="312"/>
      <c r="AG798" s="311"/>
      <c r="AH798" s="312"/>
      <c r="AI798" s="311"/>
      <c r="AJ798" s="313"/>
      <c r="AK798" s="292"/>
      <c r="AL798" s="292"/>
      <c r="AM798" s="292"/>
      <c r="AN798" s="292"/>
      <c r="AO798" s="316"/>
      <c r="AP798" s="336"/>
      <c r="AQ798" s="360"/>
      <c r="AR798" s="343"/>
      <c r="AS798" s="343"/>
      <c r="AT798" s="343"/>
      <c r="AU798" s="292"/>
      <c r="AV798" s="270"/>
    </row>
    <row r="799" spans="1:48" ht="13.5" customHeight="1" thickTop="1" thickBot="1" x14ac:dyDescent="0.25">
      <c r="A799" s="147">
        <v>794</v>
      </c>
      <c r="B799" s="292" t="s">
        <v>63</v>
      </c>
      <c r="C799" s="304">
        <v>43370</v>
      </c>
      <c r="D799" s="304" t="s">
        <v>6361</v>
      </c>
      <c r="E799" s="294" t="s">
        <v>6362</v>
      </c>
      <c r="F799" s="295" t="s">
        <v>66</v>
      </c>
      <c r="G799" s="296" t="s">
        <v>3486</v>
      </c>
      <c r="H799" s="297" t="s">
        <v>1989</v>
      </c>
      <c r="I799" s="298">
        <v>10850000</v>
      </c>
      <c r="J799" s="299">
        <v>10850000</v>
      </c>
      <c r="K799" s="300" t="s">
        <v>1990</v>
      </c>
      <c r="L799" s="292" t="s">
        <v>6363</v>
      </c>
      <c r="M799" s="293">
        <f t="shared" si="31"/>
        <v>43370</v>
      </c>
      <c r="N799" s="293">
        <v>43465</v>
      </c>
      <c r="O799" s="293">
        <v>43465</v>
      </c>
      <c r="P799" s="301">
        <f t="shared" si="29"/>
        <v>95</v>
      </c>
      <c r="Q799" s="303">
        <f t="shared" si="30"/>
        <v>3.1666666666666665</v>
      </c>
      <c r="R799" s="305" t="s">
        <v>6364</v>
      </c>
      <c r="S799" s="340"/>
      <c r="T799" s="311"/>
      <c r="U799" s="311"/>
      <c r="V799" s="341"/>
      <c r="W799" s="311"/>
      <c r="X799" s="311"/>
      <c r="Y799" s="341"/>
      <c r="Z799" s="311"/>
      <c r="AA799" s="311"/>
      <c r="AB799" s="341"/>
      <c r="AC799" s="311"/>
      <c r="AD799" s="311"/>
      <c r="AE799" s="311"/>
      <c r="AF799" s="312"/>
      <c r="AG799" s="311"/>
      <c r="AH799" s="312"/>
      <c r="AI799" s="311"/>
      <c r="AJ799" s="313"/>
      <c r="AK799" s="292"/>
      <c r="AL799" s="292"/>
      <c r="AM799" s="292"/>
      <c r="AN799" s="292"/>
      <c r="AO799" s="316"/>
      <c r="AP799" s="336"/>
      <c r="AQ799" s="360"/>
      <c r="AR799" s="343"/>
      <c r="AS799" s="343"/>
      <c r="AT799" s="343"/>
      <c r="AU799" s="292"/>
      <c r="AV799" s="270"/>
    </row>
    <row r="800" spans="1:48" ht="13.5" customHeight="1" thickTop="1" thickBot="1" x14ac:dyDescent="0.25">
      <c r="A800" s="147">
        <v>795</v>
      </c>
      <c r="B800" s="292" t="s">
        <v>597</v>
      </c>
      <c r="C800" s="304">
        <v>43370</v>
      </c>
      <c r="D800" s="304" t="s">
        <v>6365</v>
      </c>
      <c r="E800" s="361" t="s">
        <v>6366</v>
      </c>
      <c r="F800" s="295" t="s">
        <v>66</v>
      </c>
      <c r="G800" s="296" t="s">
        <v>3486</v>
      </c>
      <c r="H800" s="297" t="s">
        <v>1989</v>
      </c>
      <c r="I800" s="298">
        <v>7500000</v>
      </c>
      <c r="J800" s="298">
        <v>7500000</v>
      </c>
      <c r="K800" s="300" t="s">
        <v>1990</v>
      </c>
      <c r="L800" s="292" t="s">
        <v>6367</v>
      </c>
      <c r="M800" s="293">
        <f t="shared" si="31"/>
        <v>43370</v>
      </c>
      <c r="N800" s="293">
        <v>43460</v>
      </c>
      <c r="O800" s="293">
        <v>43460</v>
      </c>
      <c r="P800" s="301">
        <f t="shared" si="29"/>
        <v>90</v>
      </c>
      <c r="Q800" s="303">
        <f t="shared" si="30"/>
        <v>3</v>
      </c>
      <c r="R800" s="305" t="s">
        <v>6368</v>
      </c>
      <c r="S800" s="340"/>
      <c r="T800" s="311"/>
      <c r="U800" s="311"/>
      <c r="V800" s="341"/>
      <c r="W800" s="311"/>
      <c r="X800" s="311"/>
      <c r="Y800" s="341"/>
      <c r="Z800" s="311"/>
      <c r="AA800" s="311"/>
      <c r="AB800" s="341"/>
      <c r="AC800" s="311"/>
      <c r="AD800" s="311"/>
      <c r="AE800" s="311"/>
      <c r="AF800" s="312"/>
      <c r="AG800" s="311"/>
      <c r="AH800" s="312"/>
      <c r="AI800" s="311"/>
      <c r="AJ800" s="313"/>
      <c r="AK800" s="292"/>
      <c r="AL800" s="292"/>
      <c r="AM800" s="292"/>
      <c r="AN800" s="292"/>
      <c r="AO800" s="316"/>
      <c r="AP800" s="336"/>
      <c r="AQ800" s="360"/>
      <c r="AR800" s="343"/>
      <c r="AS800" s="343"/>
      <c r="AT800" s="343"/>
      <c r="AU800" s="292"/>
      <c r="AV800" s="270"/>
    </row>
    <row r="801" spans="1:48" ht="13.5" customHeight="1" thickTop="1" thickBot="1" x14ac:dyDescent="0.25">
      <c r="A801" s="147">
        <v>796</v>
      </c>
      <c r="B801" s="292" t="s">
        <v>3451</v>
      </c>
      <c r="C801" s="304">
        <v>43370</v>
      </c>
      <c r="D801" s="304" t="s">
        <v>6369</v>
      </c>
      <c r="E801" s="294" t="s">
        <v>6370</v>
      </c>
      <c r="F801" s="295" t="s">
        <v>66</v>
      </c>
      <c r="G801" s="296" t="s">
        <v>75</v>
      </c>
      <c r="H801" s="297" t="s">
        <v>1989</v>
      </c>
      <c r="I801" s="298">
        <v>15000000</v>
      </c>
      <c r="J801" s="299">
        <v>15000000</v>
      </c>
      <c r="K801" s="300" t="s">
        <v>1990</v>
      </c>
      <c r="L801" s="292" t="s">
        <v>2750</v>
      </c>
      <c r="M801" s="293">
        <f t="shared" si="31"/>
        <v>43370</v>
      </c>
      <c r="N801" s="293">
        <v>43460</v>
      </c>
      <c r="O801" s="293">
        <v>43460</v>
      </c>
      <c r="P801" s="301">
        <f t="shared" si="29"/>
        <v>90</v>
      </c>
      <c r="Q801" s="303">
        <f t="shared" si="30"/>
        <v>3</v>
      </c>
      <c r="R801" s="305" t="s">
        <v>6371</v>
      </c>
      <c r="S801" s="340"/>
      <c r="T801" s="311"/>
      <c r="U801" s="311"/>
      <c r="V801" s="341"/>
      <c r="W801" s="311"/>
      <c r="X801" s="311"/>
      <c r="Y801" s="341"/>
      <c r="Z801" s="311"/>
      <c r="AA801" s="311"/>
      <c r="AB801" s="341"/>
      <c r="AC801" s="311"/>
      <c r="AD801" s="311"/>
      <c r="AE801" s="311"/>
      <c r="AF801" s="312"/>
      <c r="AG801" s="311"/>
      <c r="AH801" s="312"/>
      <c r="AI801" s="311"/>
      <c r="AJ801" s="313"/>
      <c r="AK801" s="292"/>
      <c r="AL801" s="292"/>
      <c r="AM801" s="292"/>
      <c r="AN801" s="292"/>
      <c r="AO801" s="316"/>
      <c r="AP801" s="336"/>
      <c r="AQ801" s="360"/>
      <c r="AR801" s="343"/>
      <c r="AS801" s="343"/>
      <c r="AT801" s="343"/>
      <c r="AU801" s="292"/>
      <c r="AV801" s="270"/>
    </row>
    <row r="802" spans="1:48" ht="13.5" customHeight="1" thickTop="1" thickBot="1" x14ac:dyDescent="0.25">
      <c r="A802" s="147">
        <v>797</v>
      </c>
      <c r="B802" s="292" t="s">
        <v>63</v>
      </c>
      <c r="C802" s="304">
        <v>43370</v>
      </c>
      <c r="D802" s="304" t="s">
        <v>6372</v>
      </c>
      <c r="E802" s="294" t="s">
        <v>6373</v>
      </c>
      <c r="F802" s="295" t="s">
        <v>66</v>
      </c>
      <c r="G802" s="296" t="s">
        <v>3486</v>
      </c>
      <c r="H802" s="297" t="s">
        <v>1989</v>
      </c>
      <c r="I802" s="299">
        <v>9000000</v>
      </c>
      <c r="J802" s="299">
        <v>9000000</v>
      </c>
      <c r="K802" s="300" t="s">
        <v>1990</v>
      </c>
      <c r="L802" s="292" t="s">
        <v>6374</v>
      </c>
      <c r="M802" s="293">
        <f t="shared" si="31"/>
        <v>43370</v>
      </c>
      <c r="N802" s="293">
        <v>43460</v>
      </c>
      <c r="O802" s="293">
        <v>43460</v>
      </c>
      <c r="P802" s="301">
        <f t="shared" si="29"/>
        <v>90</v>
      </c>
      <c r="Q802" s="303">
        <f t="shared" si="30"/>
        <v>3</v>
      </c>
      <c r="R802" s="305" t="s">
        <v>6375</v>
      </c>
      <c r="S802" s="340"/>
      <c r="T802" s="311"/>
      <c r="U802" s="311"/>
      <c r="V802" s="341"/>
      <c r="W802" s="311"/>
      <c r="X802" s="311"/>
      <c r="Y802" s="341"/>
      <c r="Z802" s="311"/>
      <c r="AA802" s="311"/>
      <c r="AB802" s="341"/>
      <c r="AC802" s="311"/>
      <c r="AD802" s="311"/>
      <c r="AE802" s="311"/>
      <c r="AF802" s="312"/>
      <c r="AG802" s="311"/>
      <c r="AH802" s="312"/>
      <c r="AI802" s="311"/>
      <c r="AJ802" s="313"/>
      <c r="AK802" s="292"/>
      <c r="AL802" s="292"/>
      <c r="AM802" s="292"/>
      <c r="AN802" s="292"/>
      <c r="AO802" s="316"/>
      <c r="AP802" s="336"/>
      <c r="AQ802" s="360"/>
      <c r="AR802" s="343"/>
      <c r="AS802" s="343"/>
      <c r="AT802" s="343"/>
      <c r="AU802" s="292"/>
      <c r="AV802" s="270"/>
    </row>
    <row r="803" spans="1:48" ht="13.5" customHeight="1" thickTop="1" thickBot="1" x14ac:dyDescent="0.25">
      <c r="A803" s="147">
        <v>798</v>
      </c>
      <c r="B803" s="292" t="s">
        <v>53</v>
      </c>
      <c r="C803" s="304">
        <v>43370</v>
      </c>
      <c r="D803" s="304" t="s">
        <v>6376</v>
      </c>
      <c r="E803" s="294" t="s">
        <v>5767</v>
      </c>
      <c r="F803" s="295" t="s">
        <v>66</v>
      </c>
      <c r="G803" s="296" t="s">
        <v>75</v>
      </c>
      <c r="H803" s="297" t="s">
        <v>1989</v>
      </c>
      <c r="I803" s="298">
        <v>16800000</v>
      </c>
      <c r="J803" s="299">
        <v>16800000</v>
      </c>
      <c r="K803" s="300" t="s">
        <v>1990</v>
      </c>
      <c r="L803" s="292" t="s">
        <v>6377</v>
      </c>
      <c r="M803" s="293">
        <f t="shared" si="31"/>
        <v>43370</v>
      </c>
      <c r="N803" s="293">
        <v>43465</v>
      </c>
      <c r="O803" s="293">
        <v>43465</v>
      </c>
      <c r="P803" s="301">
        <f t="shared" ref="P803:P844" si="32">O803-M803</f>
        <v>95</v>
      </c>
      <c r="Q803" s="303">
        <f t="shared" si="30"/>
        <v>3.1666666666666665</v>
      </c>
      <c r="R803" s="305" t="s">
        <v>6378</v>
      </c>
      <c r="S803" s="340"/>
      <c r="T803" s="311"/>
      <c r="U803" s="311"/>
      <c r="V803" s="341"/>
      <c r="W803" s="311"/>
      <c r="X803" s="311"/>
      <c r="Y803" s="341"/>
      <c r="Z803" s="311"/>
      <c r="AA803" s="311"/>
      <c r="AB803" s="341"/>
      <c r="AC803" s="311"/>
      <c r="AD803" s="311"/>
      <c r="AE803" s="311"/>
      <c r="AF803" s="312"/>
      <c r="AG803" s="311"/>
      <c r="AH803" s="312"/>
      <c r="AI803" s="311"/>
      <c r="AJ803" s="313"/>
      <c r="AK803" s="292"/>
      <c r="AL803" s="292"/>
      <c r="AM803" s="292"/>
      <c r="AN803" s="292"/>
      <c r="AO803" s="316"/>
      <c r="AP803" s="336"/>
      <c r="AQ803" s="360"/>
      <c r="AR803" s="343"/>
      <c r="AS803" s="343"/>
      <c r="AT803" s="343"/>
      <c r="AU803" s="292"/>
      <c r="AV803" s="270"/>
    </row>
    <row r="804" spans="1:48" ht="13.5" customHeight="1" thickTop="1" thickBot="1" x14ac:dyDescent="0.25">
      <c r="A804" s="147">
        <v>799</v>
      </c>
      <c r="B804" s="292" t="s">
        <v>3888</v>
      </c>
      <c r="C804" s="304">
        <v>43370</v>
      </c>
      <c r="D804" s="304" t="s">
        <v>6379</v>
      </c>
      <c r="E804" s="294" t="s">
        <v>6380</v>
      </c>
      <c r="F804" s="295" t="s">
        <v>66</v>
      </c>
      <c r="G804" s="296" t="s">
        <v>3486</v>
      </c>
      <c r="H804" s="297" t="s">
        <v>1989</v>
      </c>
      <c r="I804" s="298">
        <v>7500000</v>
      </c>
      <c r="J804" s="299">
        <v>7500000</v>
      </c>
      <c r="K804" s="300" t="s">
        <v>1990</v>
      </c>
      <c r="L804" s="292" t="s">
        <v>6381</v>
      </c>
      <c r="M804" s="293">
        <f t="shared" si="31"/>
        <v>43370</v>
      </c>
      <c r="N804" s="293">
        <v>43460</v>
      </c>
      <c r="O804" s="293">
        <v>43460</v>
      </c>
      <c r="P804" s="301">
        <f t="shared" si="32"/>
        <v>90</v>
      </c>
      <c r="Q804" s="303">
        <f t="shared" si="30"/>
        <v>3</v>
      </c>
      <c r="R804" s="305" t="s">
        <v>6382</v>
      </c>
      <c r="S804" s="340"/>
      <c r="T804" s="311"/>
      <c r="U804" s="311"/>
      <c r="V804" s="341"/>
      <c r="W804" s="311"/>
      <c r="X804" s="311"/>
      <c r="Y804" s="341"/>
      <c r="Z804" s="311"/>
      <c r="AA804" s="311"/>
      <c r="AB804" s="341"/>
      <c r="AC804" s="311"/>
      <c r="AD804" s="311"/>
      <c r="AE804" s="311"/>
      <c r="AF804" s="312"/>
      <c r="AG804" s="311"/>
      <c r="AH804" s="312"/>
      <c r="AI804" s="311"/>
      <c r="AJ804" s="313"/>
      <c r="AK804" s="292"/>
      <c r="AL804" s="292"/>
      <c r="AM804" s="292"/>
      <c r="AN804" s="292"/>
      <c r="AO804" s="316"/>
      <c r="AP804" s="336"/>
      <c r="AQ804" s="360"/>
      <c r="AR804" s="343"/>
      <c r="AS804" s="343"/>
      <c r="AT804" s="343"/>
      <c r="AU804" s="292"/>
      <c r="AV804" s="270"/>
    </row>
    <row r="805" spans="1:48" ht="13.5" customHeight="1" thickTop="1" thickBot="1" x14ac:dyDescent="0.25">
      <c r="A805" s="147">
        <v>800</v>
      </c>
      <c r="B805" s="292" t="s">
        <v>2160</v>
      </c>
      <c r="C805" s="304">
        <v>43370</v>
      </c>
      <c r="D805" s="304" t="s">
        <v>6383</v>
      </c>
      <c r="E805" s="294" t="s">
        <v>6384</v>
      </c>
      <c r="F805" s="295" t="s">
        <v>66</v>
      </c>
      <c r="G805" s="296" t="s">
        <v>75</v>
      </c>
      <c r="H805" s="297" t="s">
        <v>1989</v>
      </c>
      <c r="I805" s="298">
        <v>16000000</v>
      </c>
      <c r="J805" s="299">
        <v>16000000</v>
      </c>
      <c r="K805" s="300" t="s">
        <v>1990</v>
      </c>
      <c r="L805" s="292" t="s">
        <v>6385</v>
      </c>
      <c r="M805" s="293">
        <f t="shared" si="31"/>
        <v>43370</v>
      </c>
      <c r="N805" s="293">
        <v>43450</v>
      </c>
      <c r="O805" s="293">
        <v>43450</v>
      </c>
      <c r="P805" s="301">
        <f t="shared" si="32"/>
        <v>80</v>
      </c>
      <c r="Q805" s="303">
        <f t="shared" si="30"/>
        <v>2.6666666666666665</v>
      </c>
      <c r="R805" s="305" t="s">
        <v>6386</v>
      </c>
      <c r="S805" s="340"/>
      <c r="T805" s="311"/>
      <c r="U805" s="311"/>
      <c r="V805" s="341"/>
      <c r="W805" s="311"/>
      <c r="X805" s="311"/>
      <c r="Y805" s="341"/>
      <c r="Z805" s="311"/>
      <c r="AA805" s="311"/>
      <c r="AB805" s="341"/>
      <c r="AC805" s="311"/>
      <c r="AD805" s="311"/>
      <c r="AE805" s="311"/>
      <c r="AF805" s="312"/>
      <c r="AG805" s="311"/>
      <c r="AH805" s="312"/>
      <c r="AI805" s="311"/>
      <c r="AJ805" s="313"/>
      <c r="AK805" s="292"/>
      <c r="AL805" s="292"/>
      <c r="AM805" s="292"/>
      <c r="AN805" s="292"/>
      <c r="AO805" s="316"/>
      <c r="AP805" s="336"/>
      <c r="AQ805" s="360"/>
      <c r="AR805" s="343"/>
      <c r="AS805" s="343"/>
      <c r="AT805" s="343"/>
      <c r="AU805" s="292"/>
      <c r="AV805" s="270"/>
    </row>
    <row r="806" spans="1:48" ht="13.5" customHeight="1" thickTop="1" thickBot="1" x14ac:dyDescent="0.25">
      <c r="A806" s="147">
        <v>801</v>
      </c>
      <c r="B806" s="292" t="s">
        <v>63</v>
      </c>
      <c r="C806" s="304">
        <v>43370</v>
      </c>
      <c r="D806" s="304" t="s">
        <v>6387</v>
      </c>
      <c r="E806" s="294" t="s">
        <v>6388</v>
      </c>
      <c r="F806" s="295" t="s">
        <v>66</v>
      </c>
      <c r="G806" s="296" t="s">
        <v>67</v>
      </c>
      <c r="H806" s="297" t="s">
        <v>1989</v>
      </c>
      <c r="I806" s="298">
        <v>3401000000</v>
      </c>
      <c r="J806" s="299">
        <f>+I806+AF806+AJ806+AL806</f>
        <v>3401000000</v>
      </c>
      <c r="K806" s="300" t="s">
        <v>4981</v>
      </c>
      <c r="L806" s="292" t="s">
        <v>6389</v>
      </c>
      <c r="M806" s="293">
        <f t="shared" si="31"/>
        <v>43370</v>
      </c>
      <c r="N806" s="293">
        <v>43465</v>
      </c>
      <c r="O806" s="293">
        <v>43465</v>
      </c>
      <c r="P806" s="301">
        <f t="shared" si="32"/>
        <v>95</v>
      </c>
      <c r="Q806" s="303">
        <f t="shared" si="30"/>
        <v>3.1666666666666665</v>
      </c>
      <c r="R806" s="305" t="s">
        <v>6390</v>
      </c>
      <c r="S806" s="340"/>
      <c r="T806" s="311"/>
      <c r="U806" s="311"/>
      <c r="V806" s="341"/>
      <c r="W806" s="311"/>
      <c r="X806" s="311"/>
      <c r="Y806" s="341"/>
      <c r="Z806" s="311"/>
      <c r="AA806" s="311"/>
      <c r="AB806" s="341"/>
      <c r="AC806" s="311"/>
      <c r="AD806" s="311"/>
      <c r="AE806" s="311"/>
      <c r="AF806" s="312"/>
      <c r="AG806" s="311"/>
      <c r="AH806" s="312"/>
      <c r="AI806" s="311"/>
      <c r="AJ806" s="313"/>
      <c r="AK806" s="292"/>
      <c r="AL806" s="292"/>
      <c r="AM806" s="292"/>
      <c r="AN806" s="292"/>
      <c r="AO806" s="316"/>
      <c r="AP806" s="336"/>
      <c r="AQ806" s="360"/>
      <c r="AR806" s="343"/>
      <c r="AS806" s="343"/>
      <c r="AT806" s="343"/>
      <c r="AU806" s="292"/>
      <c r="AV806" s="270"/>
    </row>
    <row r="807" spans="1:48" ht="13.5" customHeight="1" thickTop="1" thickBot="1" x14ac:dyDescent="0.25">
      <c r="A807" s="147">
        <v>802</v>
      </c>
      <c r="B807" s="292" t="s">
        <v>3451</v>
      </c>
      <c r="C807" s="304">
        <v>43370</v>
      </c>
      <c r="D807" s="304" t="s">
        <v>6391</v>
      </c>
      <c r="E807" s="294" t="s">
        <v>6392</v>
      </c>
      <c r="F807" s="295" t="s">
        <v>66</v>
      </c>
      <c r="G807" s="296" t="s">
        <v>75</v>
      </c>
      <c r="H807" s="297" t="s">
        <v>1989</v>
      </c>
      <c r="I807" s="298">
        <v>30000000</v>
      </c>
      <c r="J807" s="299">
        <v>30000000</v>
      </c>
      <c r="K807" s="300" t="s">
        <v>1990</v>
      </c>
      <c r="L807" s="292" t="s">
        <v>6393</v>
      </c>
      <c r="M807" s="293">
        <f t="shared" si="31"/>
        <v>43370</v>
      </c>
      <c r="N807" s="293">
        <v>43460</v>
      </c>
      <c r="O807" s="293">
        <v>43460</v>
      </c>
      <c r="P807" s="301">
        <f t="shared" si="32"/>
        <v>90</v>
      </c>
      <c r="Q807" s="303">
        <f t="shared" si="30"/>
        <v>3</v>
      </c>
      <c r="R807" s="305" t="s">
        <v>6394</v>
      </c>
      <c r="S807" s="340"/>
      <c r="T807" s="311"/>
      <c r="U807" s="311"/>
      <c r="V807" s="341"/>
      <c r="W807" s="311"/>
      <c r="X807" s="311"/>
      <c r="Y807" s="341"/>
      <c r="Z807" s="311"/>
      <c r="AA807" s="311"/>
      <c r="AB807" s="341"/>
      <c r="AC807" s="311"/>
      <c r="AD807" s="311"/>
      <c r="AE807" s="311"/>
      <c r="AF807" s="312"/>
      <c r="AG807" s="311"/>
      <c r="AH807" s="312"/>
      <c r="AI807" s="311"/>
      <c r="AJ807" s="313"/>
      <c r="AK807" s="292"/>
      <c r="AL807" s="292"/>
      <c r="AM807" s="292"/>
      <c r="AN807" s="292"/>
      <c r="AO807" s="316"/>
      <c r="AP807" s="336"/>
      <c r="AQ807" s="360"/>
      <c r="AR807" s="343"/>
      <c r="AS807" s="343"/>
      <c r="AT807" s="343"/>
      <c r="AU807" s="292"/>
      <c r="AV807" s="270"/>
    </row>
    <row r="808" spans="1:48" ht="13.5" customHeight="1" thickTop="1" thickBot="1" x14ac:dyDescent="0.25">
      <c r="A808" s="147">
        <v>803</v>
      </c>
      <c r="B808" s="292" t="s">
        <v>3451</v>
      </c>
      <c r="C808" s="304">
        <v>43370</v>
      </c>
      <c r="D808" s="304" t="s">
        <v>6395</v>
      </c>
      <c r="E808" s="294" t="s">
        <v>6084</v>
      </c>
      <c r="F808" s="295" t="s">
        <v>66</v>
      </c>
      <c r="G808" s="296" t="s">
        <v>75</v>
      </c>
      <c r="H808" s="297" t="s">
        <v>1989</v>
      </c>
      <c r="I808" s="298">
        <v>24000000</v>
      </c>
      <c r="J808" s="299">
        <v>24000000</v>
      </c>
      <c r="K808" s="300" t="s">
        <v>1990</v>
      </c>
      <c r="L808" s="292" t="s">
        <v>4161</v>
      </c>
      <c r="M808" s="293">
        <f t="shared" si="31"/>
        <v>43370</v>
      </c>
      <c r="N808" s="293">
        <v>43460</v>
      </c>
      <c r="O808" s="293">
        <v>43460</v>
      </c>
      <c r="P808" s="301">
        <f t="shared" si="32"/>
        <v>90</v>
      </c>
      <c r="Q808" s="303">
        <f t="shared" si="30"/>
        <v>3</v>
      </c>
      <c r="R808" s="305" t="s">
        <v>6396</v>
      </c>
      <c r="S808" s="340"/>
      <c r="T808" s="311"/>
      <c r="U808" s="311"/>
      <c r="V808" s="341"/>
      <c r="W808" s="311"/>
      <c r="X808" s="311"/>
      <c r="Y808" s="341"/>
      <c r="Z808" s="311"/>
      <c r="AA808" s="311"/>
      <c r="AB808" s="341"/>
      <c r="AC808" s="311"/>
      <c r="AD808" s="311"/>
      <c r="AE808" s="311"/>
      <c r="AF808" s="312"/>
      <c r="AG808" s="311"/>
      <c r="AH808" s="312"/>
      <c r="AI808" s="311"/>
      <c r="AJ808" s="313"/>
      <c r="AK808" s="292"/>
      <c r="AL808" s="292"/>
      <c r="AM808" s="292"/>
      <c r="AN808" s="292"/>
      <c r="AO808" s="316"/>
      <c r="AP808" s="336"/>
      <c r="AQ808" s="360"/>
      <c r="AR808" s="343"/>
      <c r="AS808" s="343"/>
      <c r="AT808" s="343"/>
      <c r="AU808" s="292"/>
      <c r="AV808" s="270"/>
    </row>
    <row r="809" spans="1:48" ht="13.5" customHeight="1" thickTop="1" thickBot="1" x14ac:dyDescent="0.25">
      <c r="A809" s="147">
        <v>804</v>
      </c>
      <c r="B809" s="292" t="s">
        <v>597</v>
      </c>
      <c r="C809" s="304">
        <v>43370</v>
      </c>
      <c r="D809" s="304" t="s">
        <v>6397</v>
      </c>
      <c r="E809" s="294" t="s">
        <v>6398</v>
      </c>
      <c r="F809" s="295" t="s">
        <v>66</v>
      </c>
      <c r="G809" s="296" t="s">
        <v>3486</v>
      </c>
      <c r="H809" s="297" t="s">
        <v>1989</v>
      </c>
      <c r="I809" s="298">
        <v>5250000</v>
      </c>
      <c r="J809" s="299">
        <v>5250000</v>
      </c>
      <c r="K809" s="300" t="s">
        <v>1990</v>
      </c>
      <c r="L809" s="292" t="s">
        <v>6399</v>
      </c>
      <c r="M809" s="293">
        <f t="shared" si="31"/>
        <v>43370</v>
      </c>
      <c r="N809" s="293">
        <v>43465</v>
      </c>
      <c r="O809" s="293">
        <v>43465</v>
      </c>
      <c r="P809" s="301">
        <f t="shared" si="32"/>
        <v>95</v>
      </c>
      <c r="Q809" s="303">
        <f t="shared" si="30"/>
        <v>3.1666666666666665</v>
      </c>
      <c r="R809" s="305" t="s">
        <v>6400</v>
      </c>
      <c r="S809" s="340"/>
      <c r="T809" s="311"/>
      <c r="U809" s="311"/>
      <c r="V809" s="341"/>
      <c r="W809" s="311"/>
      <c r="X809" s="311"/>
      <c r="Y809" s="341"/>
      <c r="Z809" s="311"/>
      <c r="AA809" s="311"/>
      <c r="AB809" s="341"/>
      <c r="AC809" s="311"/>
      <c r="AD809" s="311"/>
      <c r="AE809" s="311"/>
      <c r="AF809" s="312"/>
      <c r="AG809" s="311"/>
      <c r="AH809" s="312"/>
      <c r="AI809" s="311"/>
      <c r="AJ809" s="313"/>
      <c r="AK809" s="292"/>
      <c r="AL809" s="292"/>
      <c r="AM809" s="292"/>
      <c r="AN809" s="292"/>
      <c r="AO809" s="316"/>
      <c r="AP809" s="336"/>
      <c r="AQ809" s="360"/>
      <c r="AR809" s="343"/>
      <c r="AS809" s="343"/>
      <c r="AT809" s="343"/>
      <c r="AU809" s="292"/>
      <c r="AV809" s="270"/>
    </row>
    <row r="810" spans="1:48" ht="13.5" customHeight="1" thickTop="1" thickBot="1" x14ac:dyDescent="0.25">
      <c r="A810" s="147">
        <v>805</v>
      </c>
      <c r="B810" s="292" t="s">
        <v>3451</v>
      </c>
      <c r="C810" s="304">
        <v>43370</v>
      </c>
      <c r="D810" s="304" t="s">
        <v>6401</v>
      </c>
      <c r="E810" s="294" t="s">
        <v>6402</v>
      </c>
      <c r="F810" s="295" t="s">
        <v>66</v>
      </c>
      <c r="G810" s="296" t="s">
        <v>75</v>
      </c>
      <c r="H810" s="297" t="s">
        <v>1989</v>
      </c>
      <c r="I810" s="298">
        <v>11679000</v>
      </c>
      <c r="J810" s="299">
        <v>11679000</v>
      </c>
      <c r="K810" s="300" t="s">
        <v>1990</v>
      </c>
      <c r="L810" s="292" t="s">
        <v>6403</v>
      </c>
      <c r="M810" s="293">
        <f t="shared" si="31"/>
        <v>43370</v>
      </c>
      <c r="N810" s="293">
        <v>43460</v>
      </c>
      <c r="O810" s="293">
        <v>43460</v>
      </c>
      <c r="P810" s="301">
        <f t="shared" si="32"/>
        <v>90</v>
      </c>
      <c r="Q810" s="303">
        <f t="shared" si="30"/>
        <v>3</v>
      </c>
      <c r="R810" s="305" t="s">
        <v>6404</v>
      </c>
      <c r="S810" s="340"/>
      <c r="T810" s="311"/>
      <c r="U810" s="311"/>
      <c r="V810" s="341"/>
      <c r="W810" s="311"/>
      <c r="X810" s="311"/>
      <c r="Y810" s="341"/>
      <c r="Z810" s="311"/>
      <c r="AA810" s="311"/>
      <c r="AB810" s="341"/>
      <c r="AC810" s="311"/>
      <c r="AD810" s="311"/>
      <c r="AE810" s="311"/>
      <c r="AF810" s="312"/>
      <c r="AG810" s="311"/>
      <c r="AH810" s="312"/>
      <c r="AI810" s="311"/>
      <c r="AJ810" s="313"/>
      <c r="AK810" s="292"/>
      <c r="AL810" s="292"/>
      <c r="AM810" s="292"/>
      <c r="AN810" s="292"/>
      <c r="AO810" s="316"/>
      <c r="AP810" s="336"/>
      <c r="AQ810" s="360"/>
      <c r="AR810" s="343"/>
      <c r="AS810" s="343"/>
      <c r="AT810" s="343"/>
      <c r="AU810" s="292"/>
      <c r="AV810" s="270"/>
    </row>
    <row r="811" spans="1:48" ht="13.5" customHeight="1" thickTop="1" thickBot="1" x14ac:dyDescent="0.25">
      <c r="A811" s="147">
        <v>806</v>
      </c>
      <c r="B811" s="292" t="s">
        <v>2160</v>
      </c>
      <c r="C811" s="304">
        <v>43371</v>
      </c>
      <c r="D811" s="304" t="s">
        <v>6405</v>
      </c>
      <c r="E811" s="294" t="s">
        <v>6406</v>
      </c>
      <c r="F811" s="295" t="s">
        <v>66</v>
      </c>
      <c r="G811" s="296" t="s">
        <v>75</v>
      </c>
      <c r="H811" s="297" t="s">
        <v>1989</v>
      </c>
      <c r="I811" s="298">
        <v>21921729</v>
      </c>
      <c r="J811" s="299">
        <v>21921729</v>
      </c>
      <c r="K811" s="300" t="s">
        <v>1990</v>
      </c>
      <c r="L811" s="292" t="s">
        <v>6407</v>
      </c>
      <c r="M811" s="293">
        <f t="shared" si="31"/>
        <v>43371</v>
      </c>
      <c r="N811" s="293">
        <v>43465</v>
      </c>
      <c r="O811" s="293">
        <v>43465</v>
      </c>
      <c r="P811" s="301">
        <f t="shared" si="32"/>
        <v>94</v>
      </c>
      <c r="Q811" s="303">
        <f t="shared" si="30"/>
        <v>3.1333333333333333</v>
      </c>
      <c r="R811" s="305" t="s">
        <v>6408</v>
      </c>
      <c r="S811" s="340"/>
      <c r="T811" s="311"/>
      <c r="U811" s="311"/>
      <c r="V811" s="341"/>
      <c r="W811" s="311"/>
      <c r="X811" s="311"/>
      <c r="Y811" s="341"/>
      <c r="Z811" s="311"/>
      <c r="AA811" s="311"/>
      <c r="AB811" s="341"/>
      <c r="AC811" s="311"/>
      <c r="AD811" s="311"/>
      <c r="AE811" s="311"/>
      <c r="AF811" s="312"/>
      <c r="AG811" s="311"/>
      <c r="AH811" s="312"/>
      <c r="AI811" s="311"/>
      <c r="AJ811" s="313"/>
      <c r="AK811" s="292"/>
      <c r="AL811" s="292"/>
      <c r="AM811" s="292"/>
      <c r="AN811" s="292"/>
      <c r="AO811" s="316"/>
      <c r="AP811" s="336"/>
      <c r="AQ811" s="360"/>
      <c r="AR811" s="343"/>
      <c r="AS811" s="343"/>
      <c r="AT811" s="343"/>
      <c r="AU811" s="292"/>
      <c r="AV811" s="270"/>
    </row>
    <row r="812" spans="1:48" ht="13.5" customHeight="1" thickTop="1" thickBot="1" x14ac:dyDescent="0.25">
      <c r="A812" s="147">
        <v>807</v>
      </c>
      <c r="B812" s="292" t="s">
        <v>2223</v>
      </c>
      <c r="C812" s="304">
        <v>43371</v>
      </c>
      <c r="D812" s="304" t="s">
        <v>6409</v>
      </c>
      <c r="E812" s="294" t="s">
        <v>6410</v>
      </c>
      <c r="F812" s="295" t="s">
        <v>66</v>
      </c>
      <c r="G812" s="296" t="s">
        <v>75</v>
      </c>
      <c r="H812" s="297" t="s">
        <v>1989</v>
      </c>
      <c r="I812" s="298">
        <v>13500000</v>
      </c>
      <c r="J812" s="299">
        <v>13500000</v>
      </c>
      <c r="K812" s="300" t="s">
        <v>1990</v>
      </c>
      <c r="L812" s="292" t="s">
        <v>6411</v>
      </c>
      <c r="M812" s="293">
        <f t="shared" si="31"/>
        <v>43371</v>
      </c>
      <c r="N812" s="293">
        <v>43461</v>
      </c>
      <c r="O812" s="293">
        <v>43461</v>
      </c>
      <c r="P812" s="301">
        <f t="shared" si="32"/>
        <v>90</v>
      </c>
      <c r="Q812" s="303">
        <f t="shared" si="30"/>
        <v>3</v>
      </c>
      <c r="R812" s="305" t="s">
        <v>6412</v>
      </c>
      <c r="S812" s="340"/>
      <c r="T812" s="311"/>
      <c r="U812" s="311"/>
      <c r="V812" s="341"/>
      <c r="W812" s="311"/>
      <c r="X812" s="311"/>
      <c r="Y812" s="341"/>
      <c r="Z812" s="311"/>
      <c r="AA812" s="311"/>
      <c r="AB812" s="341"/>
      <c r="AC812" s="311"/>
      <c r="AD812" s="311"/>
      <c r="AE812" s="311"/>
      <c r="AF812" s="312"/>
      <c r="AG812" s="311"/>
      <c r="AH812" s="312"/>
      <c r="AI812" s="311"/>
      <c r="AJ812" s="313"/>
      <c r="AK812" s="292"/>
      <c r="AL812" s="292"/>
      <c r="AM812" s="292"/>
      <c r="AN812" s="292"/>
      <c r="AO812" s="316"/>
      <c r="AP812" s="336"/>
      <c r="AQ812" s="360"/>
      <c r="AR812" s="343"/>
      <c r="AS812" s="343"/>
      <c r="AT812" s="343"/>
      <c r="AU812" s="292"/>
      <c r="AV812" s="270"/>
    </row>
    <row r="813" spans="1:48" ht="13.5" customHeight="1" thickTop="1" thickBot="1" x14ac:dyDescent="0.25">
      <c r="A813" s="147">
        <v>808</v>
      </c>
      <c r="B813" s="292" t="s">
        <v>63</v>
      </c>
      <c r="C813" s="304">
        <v>43371</v>
      </c>
      <c r="D813" s="304" t="s">
        <v>6413</v>
      </c>
      <c r="E813" s="294" t="s">
        <v>6414</v>
      </c>
      <c r="F813" s="295" t="s">
        <v>66</v>
      </c>
      <c r="G813" s="296" t="s">
        <v>3486</v>
      </c>
      <c r="H813" s="297" t="s">
        <v>1989</v>
      </c>
      <c r="I813" s="298">
        <v>6000000</v>
      </c>
      <c r="J813" s="299">
        <v>6000000</v>
      </c>
      <c r="K813" s="300" t="s">
        <v>1990</v>
      </c>
      <c r="L813" s="292" t="s">
        <v>6415</v>
      </c>
      <c r="M813" s="293">
        <f t="shared" si="31"/>
        <v>43371</v>
      </c>
      <c r="N813" s="293">
        <v>43431</v>
      </c>
      <c r="O813" s="293">
        <v>43431</v>
      </c>
      <c r="P813" s="301">
        <f t="shared" si="32"/>
        <v>60</v>
      </c>
      <c r="Q813" s="303">
        <f t="shared" si="30"/>
        <v>2</v>
      </c>
      <c r="R813" s="305" t="s">
        <v>6416</v>
      </c>
      <c r="S813" s="340"/>
      <c r="T813" s="311"/>
      <c r="U813" s="311"/>
      <c r="V813" s="341"/>
      <c r="W813" s="311"/>
      <c r="X813" s="311"/>
      <c r="Y813" s="341"/>
      <c r="Z813" s="311"/>
      <c r="AA813" s="311"/>
      <c r="AB813" s="341"/>
      <c r="AC813" s="311"/>
      <c r="AD813" s="311"/>
      <c r="AE813" s="311"/>
      <c r="AF813" s="312"/>
      <c r="AG813" s="311"/>
      <c r="AH813" s="312"/>
      <c r="AI813" s="311"/>
      <c r="AJ813" s="313"/>
      <c r="AK813" s="292"/>
      <c r="AL813" s="292"/>
      <c r="AM813" s="292"/>
      <c r="AN813" s="292"/>
      <c r="AO813" s="316"/>
      <c r="AP813" s="336"/>
      <c r="AQ813" s="360"/>
      <c r="AR813" s="343"/>
      <c r="AS813" s="343"/>
      <c r="AT813" s="343"/>
      <c r="AU813" s="292"/>
      <c r="AV813" s="270"/>
    </row>
    <row r="814" spans="1:48" ht="13.5" customHeight="1" thickTop="1" thickBot="1" x14ac:dyDescent="0.25">
      <c r="A814" s="147">
        <v>809</v>
      </c>
      <c r="B814" s="292" t="s">
        <v>3451</v>
      </c>
      <c r="C814" s="304">
        <v>43371</v>
      </c>
      <c r="D814" s="304" t="s">
        <v>6417</v>
      </c>
      <c r="E814" s="294" t="s">
        <v>6418</v>
      </c>
      <c r="F814" s="295" t="s">
        <v>66</v>
      </c>
      <c r="G814" s="296" t="s">
        <v>75</v>
      </c>
      <c r="H814" s="297" t="s">
        <v>1989</v>
      </c>
      <c r="I814" s="298">
        <v>15000000</v>
      </c>
      <c r="J814" s="299">
        <v>15000000</v>
      </c>
      <c r="K814" s="300" t="s">
        <v>1990</v>
      </c>
      <c r="L814" s="292" t="s">
        <v>2855</v>
      </c>
      <c r="M814" s="293">
        <f t="shared" si="31"/>
        <v>43371</v>
      </c>
      <c r="N814" s="293">
        <v>43461</v>
      </c>
      <c r="O814" s="293">
        <v>43461</v>
      </c>
      <c r="P814" s="301">
        <f t="shared" si="32"/>
        <v>90</v>
      </c>
      <c r="Q814" s="303">
        <f t="shared" si="30"/>
        <v>3</v>
      </c>
      <c r="R814" s="305" t="s">
        <v>6419</v>
      </c>
      <c r="S814" s="340"/>
      <c r="T814" s="311"/>
      <c r="U814" s="311"/>
      <c r="V814" s="341"/>
      <c r="W814" s="311"/>
      <c r="X814" s="311"/>
      <c r="Y814" s="341"/>
      <c r="Z814" s="311"/>
      <c r="AA814" s="311"/>
      <c r="AB814" s="341"/>
      <c r="AC814" s="311"/>
      <c r="AD814" s="311"/>
      <c r="AE814" s="311"/>
      <c r="AF814" s="312"/>
      <c r="AG814" s="311"/>
      <c r="AH814" s="312"/>
      <c r="AI814" s="311"/>
      <c r="AJ814" s="313"/>
      <c r="AK814" s="292"/>
      <c r="AL814" s="292"/>
      <c r="AM814" s="292"/>
      <c r="AN814" s="292"/>
      <c r="AO814" s="316"/>
      <c r="AP814" s="336"/>
      <c r="AQ814" s="360"/>
      <c r="AR814" s="343"/>
      <c r="AS814" s="343"/>
      <c r="AT814" s="343"/>
      <c r="AU814" s="292"/>
      <c r="AV814" s="270"/>
    </row>
    <row r="815" spans="1:48" ht="13.5" customHeight="1" thickTop="1" thickBot="1" x14ac:dyDescent="0.25">
      <c r="A815" s="147">
        <v>810</v>
      </c>
      <c r="B815" s="292" t="s">
        <v>146</v>
      </c>
      <c r="C815" s="304">
        <v>43371</v>
      </c>
      <c r="D815" s="304" t="s">
        <v>6420</v>
      </c>
      <c r="E815" s="294" t="s">
        <v>6421</v>
      </c>
      <c r="F815" s="295" t="s">
        <v>66</v>
      </c>
      <c r="G815" s="296" t="s">
        <v>3486</v>
      </c>
      <c r="H815" s="297" t="s">
        <v>1989</v>
      </c>
      <c r="I815" s="298">
        <v>9921729</v>
      </c>
      <c r="J815" s="299">
        <v>9921729</v>
      </c>
      <c r="K815" s="300" t="s">
        <v>1990</v>
      </c>
      <c r="L815" s="292" t="s">
        <v>3265</v>
      </c>
      <c r="M815" s="293">
        <f t="shared" si="31"/>
        <v>43371</v>
      </c>
      <c r="N815" s="293">
        <v>43461</v>
      </c>
      <c r="O815" s="293">
        <v>43461</v>
      </c>
      <c r="P815" s="301">
        <f t="shared" si="32"/>
        <v>90</v>
      </c>
      <c r="Q815" s="303">
        <f t="shared" si="30"/>
        <v>3</v>
      </c>
      <c r="R815" s="305" t="s">
        <v>6422</v>
      </c>
      <c r="S815" s="340"/>
      <c r="T815" s="311"/>
      <c r="U815" s="311"/>
      <c r="V815" s="341"/>
      <c r="W815" s="311"/>
      <c r="X815" s="311"/>
      <c r="Y815" s="341"/>
      <c r="Z815" s="311"/>
      <c r="AA815" s="311"/>
      <c r="AB815" s="341"/>
      <c r="AC815" s="311"/>
      <c r="AD815" s="311"/>
      <c r="AE815" s="311"/>
      <c r="AF815" s="312"/>
      <c r="AG815" s="311"/>
      <c r="AH815" s="312"/>
      <c r="AI815" s="311"/>
      <c r="AJ815" s="313"/>
      <c r="AK815" s="292"/>
      <c r="AL815" s="292"/>
      <c r="AM815" s="292"/>
      <c r="AN815" s="292"/>
      <c r="AO815" s="316"/>
      <c r="AP815" s="336"/>
      <c r="AQ815" s="360"/>
      <c r="AR815" s="343"/>
      <c r="AS815" s="343"/>
      <c r="AT815" s="343"/>
      <c r="AU815" s="292"/>
      <c r="AV815" s="270"/>
    </row>
    <row r="816" spans="1:48" ht="13.5" customHeight="1" thickTop="1" thickBot="1" x14ac:dyDescent="0.25">
      <c r="A816" s="147">
        <v>811</v>
      </c>
      <c r="B816" s="292" t="s">
        <v>597</v>
      </c>
      <c r="C816" s="304">
        <v>43371</v>
      </c>
      <c r="D816" s="304" t="s">
        <v>6423</v>
      </c>
      <c r="E816" s="294" t="s">
        <v>6424</v>
      </c>
      <c r="F816" s="295" t="s">
        <v>66</v>
      </c>
      <c r="G816" s="296" t="s">
        <v>75</v>
      </c>
      <c r="H816" s="297" t="s">
        <v>1989</v>
      </c>
      <c r="I816" s="298">
        <v>15921729</v>
      </c>
      <c r="J816" s="299">
        <v>15921729</v>
      </c>
      <c r="K816" s="300" t="s">
        <v>1990</v>
      </c>
      <c r="L816" s="292" t="s">
        <v>6425</v>
      </c>
      <c r="M816" s="293">
        <f t="shared" si="31"/>
        <v>43371</v>
      </c>
      <c r="N816" s="293">
        <v>43461</v>
      </c>
      <c r="O816" s="293">
        <v>43461</v>
      </c>
      <c r="P816" s="301">
        <f t="shared" si="32"/>
        <v>90</v>
      </c>
      <c r="Q816" s="303">
        <f t="shared" si="30"/>
        <v>3</v>
      </c>
      <c r="R816" s="305" t="s">
        <v>6426</v>
      </c>
      <c r="S816" s="340"/>
      <c r="T816" s="311"/>
      <c r="U816" s="311"/>
      <c r="V816" s="341"/>
      <c r="W816" s="311"/>
      <c r="X816" s="311"/>
      <c r="Y816" s="341"/>
      <c r="Z816" s="311"/>
      <c r="AA816" s="311"/>
      <c r="AB816" s="341"/>
      <c r="AC816" s="311"/>
      <c r="AD816" s="311"/>
      <c r="AE816" s="311"/>
      <c r="AF816" s="312"/>
      <c r="AG816" s="311"/>
      <c r="AH816" s="312"/>
      <c r="AI816" s="311"/>
      <c r="AJ816" s="313"/>
      <c r="AK816" s="292"/>
      <c r="AL816" s="292"/>
      <c r="AM816" s="292"/>
      <c r="AN816" s="292"/>
      <c r="AO816" s="316"/>
      <c r="AP816" s="336"/>
      <c r="AQ816" s="360"/>
      <c r="AR816" s="343"/>
      <c r="AS816" s="343"/>
      <c r="AT816" s="343"/>
      <c r="AU816" s="292"/>
      <c r="AV816" s="270"/>
    </row>
    <row r="817" spans="1:48" ht="13.5" customHeight="1" thickTop="1" thickBot="1" x14ac:dyDescent="0.25">
      <c r="A817" s="147">
        <v>812</v>
      </c>
      <c r="B817" s="292" t="s">
        <v>3451</v>
      </c>
      <c r="C817" s="304">
        <v>43371</v>
      </c>
      <c r="D817" s="304" t="s">
        <v>6427</v>
      </c>
      <c r="E817" s="294" t="s">
        <v>6284</v>
      </c>
      <c r="F817" s="295" t="s">
        <v>66</v>
      </c>
      <c r="G817" s="296" t="s">
        <v>75</v>
      </c>
      <c r="H817" s="297" t="s">
        <v>1989</v>
      </c>
      <c r="I817" s="298">
        <v>21000000</v>
      </c>
      <c r="J817" s="299">
        <v>21000000</v>
      </c>
      <c r="K817" s="300" t="s">
        <v>1990</v>
      </c>
      <c r="L817" s="292" t="s">
        <v>6428</v>
      </c>
      <c r="M817" s="293">
        <f t="shared" si="31"/>
        <v>43371</v>
      </c>
      <c r="N817" s="293">
        <v>43461</v>
      </c>
      <c r="O817" s="293">
        <v>43461</v>
      </c>
      <c r="P817" s="301">
        <f t="shared" si="32"/>
        <v>90</v>
      </c>
      <c r="Q817" s="303">
        <f t="shared" si="30"/>
        <v>3</v>
      </c>
      <c r="R817" s="305" t="s">
        <v>6429</v>
      </c>
      <c r="S817" s="340"/>
      <c r="T817" s="311"/>
      <c r="U817" s="311"/>
      <c r="V817" s="341"/>
      <c r="W817" s="311"/>
      <c r="X817" s="311"/>
      <c r="Y817" s="341"/>
      <c r="Z817" s="311"/>
      <c r="AA817" s="311"/>
      <c r="AB817" s="341"/>
      <c r="AC817" s="311"/>
      <c r="AD817" s="311"/>
      <c r="AE817" s="311"/>
      <c r="AF817" s="312"/>
      <c r="AG817" s="311"/>
      <c r="AH817" s="312"/>
      <c r="AI817" s="311"/>
      <c r="AJ817" s="313"/>
      <c r="AK817" s="292"/>
      <c r="AL817" s="292"/>
      <c r="AM817" s="292"/>
      <c r="AN817" s="292"/>
      <c r="AO817" s="316"/>
      <c r="AP817" s="336"/>
      <c r="AQ817" s="360"/>
      <c r="AR817" s="343"/>
      <c r="AS817" s="343"/>
      <c r="AT817" s="343"/>
      <c r="AU817" s="292"/>
      <c r="AV817" s="270"/>
    </row>
    <row r="818" spans="1:48" ht="13.5" customHeight="1" thickTop="1" thickBot="1" x14ac:dyDescent="0.25">
      <c r="A818" s="147">
        <v>813</v>
      </c>
      <c r="B818" s="292" t="s">
        <v>2230</v>
      </c>
      <c r="C818" s="304">
        <v>43371</v>
      </c>
      <c r="D818" s="304" t="s">
        <v>6430</v>
      </c>
      <c r="E818" s="294" t="s">
        <v>6431</v>
      </c>
      <c r="F818" s="295" t="s">
        <v>66</v>
      </c>
      <c r="G818" s="296" t="s">
        <v>3486</v>
      </c>
      <c r="H818" s="297" t="s">
        <v>1989</v>
      </c>
      <c r="I818" s="298">
        <v>11575351</v>
      </c>
      <c r="J818" s="299">
        <v>11575351</v>
      </c>
      <c r="K818" s="300" t="s">
        <v>1990</v>
      </c>
      <c r="L818" s="292" t="s">
        <v>6432</v>
      </c>
      <c r="M818" s="293">
        <f t="shared" si="31"/>
        <v>43371</v>
      </c>
      <c r="N818" s="293">
        <v>43465</v>
      </c>
      <c r="O818" s="293">
        <v>43465</v>
      </c>
      <c r="P818" s="301">
        <f t="shared" si="32"/>
        <v>94</v>
      </c>
      <c r="Q818" s="303">
        <f t="shared" si="30"/>
        <v>3.1333333333333333</v>
      </c>
      <c r="R818" s="305" t="s">
        <v>6433</v>
      </c>
      <c r="S818" s="340"/>
      <c r="T818" s="311"/>
      <c r="U818" s="311"/>
      <c r="V818" s="341"/>
      <c r="W818" s="311"/>
      <c r="X818" s="311"/>
      <c r="Y818" s="341"/>
      <c r="Z818" s="311"/>
      <c r="AA818" s="311"/>
      <c r="AB818" s="341"/>
      <c r="AC818" s="311"/>
      <c r="AD818" s="311"/>
      <c r="AE818" s="311"/>
      <c r="AF818" s="312"/>
      <c r="AG818" s="311"/>
      <c r="AH818" s="312"/>
      <c r="AI818" s="311"/>
      <c r="AJ818" s="313"/>
      <c r="AK818" s="292"/>
      <c r="AL818" s="292"/>
      <c r="AM818" s="292"/>
      <c r="AN818" s="292"/>
      <c r="AO818" s="316"/>
      <c r="AP818" s="336"/>
      <c r="AQ818" s="360"/>
      <c r="AR818" s="343"/>
      <c r="AS818" s="343"/>
      <c r="AT818" s="343"/>
      <c r="AU818" s="292"/>
      <c r="AV818" s="270"/>
    </row>
    <row r="819" spans="1:48" ht="13.5" customHeight="1" thickTop="1" thickBot="1" x14ac:dyDescent="0.25">
      <c r="A819" s="147">
        <v>814</v>
      </c>
      <c r="B819" s="292" t="s">
        <v>53</v>
      </c>
      <c r="C819" s="304">
        <v>43371</v>
      </c>
      <c r="D819" s="304" t="s">
        <v>6434</v>
      </c>
      <c r="E819" s="294" t="s">
        <v>6435</v>
      </c>
      <c r="F819" s="295" t="s">
        <v>66</v>
      </c>
      <c r="G819" s="296" t="s">
        <v>75</v>
      </c>
      <c r="H819" s="297" t="s">
        <v>1989</v>
      </c>
      <c r="I819" s="298">
        <v>21000000</v>
      </c>
      <c r="J819" s="299">
        <v>21000000</v>
      </c>
      <c r="K819" s="300" t="s">
        <v>1990</v>
      </c>
      <c r="L819" s="292" t="s">
        <v>6436</v>
      </c>
      <c r="M819" s="293">
        <f t="shared" si="31"/>
        <v>43371</v>
      </c>
      <c r="N819" s="293">
        <v>43461</v>
      </c>
      <c r="O819" s="293">
        <v>43461</v>
      </c>
      <c r="P819" s="301">
        <f t="shared" si="32"/>
        <v>90</v>
      </c>
      <c r="Q819" s="303">
        <f t="shared" si="30"/>
        <v>3</v>
      </c>
      <c r="R819" s="305" t="s">
        <v>6437</v>
      </c>
      <c r="S819" s="340"/>
      <c r="T819" s="311"/>
      <c r="U819" s="311"/>
      <c r="V819" s="341"/>
      <c r="W819" s="311"/>
      <c r="X819" s="311"/>
      <c r="Y819" s="341"/>
      <c r="Z819" s="311"/>
      <c r="AA819" s="311"/>
      <c r="AB819" s="341"/>
      <c r="AC819" s="311"/>
      <c r="AD819" s="311"/>
      <c r="AE819" s="311"/>
      <c r="AF819" s="312"/>
      <c r="AG819" s="311"/>
      <c r="AH819" s="312"/>
      <c r="AI819" s="311"/>
      <c r="AJ819" s="313"/>
      <c r="AK819" s="292"/>
      <c r="AL819" s="292"/>
      <c r="AM819" s="292"/>
      <c r="AN819" s="292"/>
      <c r="AO819" s="316"/>
      <c r="AP819" s="336"/>
      <c r="AQ819" s="360"/>
      <c r="AR819" s="343"/>
      <c r="AS819" s="343"/>
      <c r="AT819" s="343"/>
      <c r="AU819" s="292"/>
      <c r="AV819" s="270"/>
    </row>
    <row r="820" spans="1:48" ht="13.5" customHeight="1" thickTop="1" thickBot="1" x14ac:dyDescent="0.25">
      <c r="A820" s="147">
        <v>815</v>
      </c>
      <c r="B820" s="292" t="s">
        <v>2160</v>
      </c>
      <c r="C820" s="304">
        <v>43371</v>
      </c>
      <c r="D820" s="304" t="s">
        <v>6438</v>
      </c>
      <c r="E820" s="294" t="s">
        <v>6439</v>
      </c>
      <c r="F820" s="295" t="s">
        <v>66</v>
      </c>
      <c r="G820" s="296" t="s">
        <v>75</v>
      </c>
      <c r="H820" s="297" t="s">
        <v>1989</v>
      </c>
      <c r="I820" s="298">
        <v>17880000</v>
      </c>
      <c r="J820" s="299">
        <v>17880000</v>
      </c>
      <c r="K820" s="300" t="s">
        <v>1990</v>
      </c>
      <c r="L820" s="292" t="s">
        <v>6440</v>
      </c>
      <c r="M820" s="293">
        <f t="shared" si="31"/>
        <v>43371</v>
      </c>
      <c r="N820" s="293">
        <v>43465</v>
      </c>
      <c r="O820" s="293">
        <v>43465</v>
      </c>
      <c r="P820" s="301">
        <f t="shared" si="32"/>
        <v>94</v>
      </c>
      <c r="Q820" s="303">
        <f t="shared" si="30"/>
        <v>3.1333333333333333</v>
      </c>
      <c r="R820" s="305" t="s">
        <v>6441</v>
      </c>
      <c r="S820" s="340"/>
      <c r="T820" s="311"/>
      <c r="U820" s="311"/>
      <c r="V820" s="341"/>
      <c r="W820" s="311"/>
      <c r="X820" s="311"/>
      <c r="Y820" s="341"/>
      <c r="Z820" s="311"/>
      <c r="AA820" s="311"/>
      <c r="AB820" s="341"/>
      <c r="AC820" s="311"/>
      <c r="AD820" s="311"/>
      <c r="AE820" s="311"/>
      <c r="AF820" s="312"/>
      <c r="AG820" s="311"/>
      <c r="AH820" s="312"/>
      <c r="AI820" s="311"/>
      <c r="AJ820" s="313"/>
      <c r="AK820" s="292"/>
      <c r="AL820" s="292"/>
      <c r="AM820" s="292"/>
      <c r="AN820" s="292"/>
      <c r="AO820" s="316"/>
      <c r="AP820" s="336"/>
      <c r="AQ820" s="360"/>
      <c r="AR820" s="343"/>
      <c r="AS820" s="343"/>
      <c r="AT820" s="343"/>
      <c r="AU820" s="292"/>
      <c r="AV820" s="270"/>
    </row>
    <row r="821" spans="1:48" ht="13.5" customHeight="1" thickTop="1" thickBot="1" x14ac:dyDescent="0.25">
      <c r="A821" s="147">
        <v>816</v>
      </c>
      <c r="B821" s="292" t="s">
        <v>2160</v>
      </c>
      <c r="C821" s="304">
        <v>43371</v>
      </c>
      <c r="D821" s="304" t="s">
        <v>6442</v>
      </c>
      <c r="E821" s="294" t="s">
        <v>6443</v>
      </c>
      <c r="F821" s="295" t="s">
        <v>66</v>
      </c>
      <c r="G821" s="296" t="s">
        <v>3486</v>
      </c>
      <c r="H821" s="297" t="s">
        <v>1989</v>
      </c>
      <c r="I821" s="298">
        <v>8400000</v>
      </c>
      <c r="J821" s="299">
        <v>8400000</v>
      </c>
      <c r="K821" s="300" t="s">
        <v>1990</v>
      </c>
      <c r="L821" s="292" t="s">
        <v>6444</v>
      </c>
      <c r="M821" s="293">
        <f t="shared" si="31"/>
        <v>43371</v>
      </c>
      <c r="N821" s="293">
        <v>43465</v>
      </c>
      <c r="O821" s="293">
        <v>43465</v>
      </c>
      <c r="P821" s="301">
        <f t="shared" si="32"/>
        <v>94</v>
      </c>
      <c r="Q821" s="303">
        <f t="shared" si="30"/>
        <v>3.1333333333333333</v>
      </c>
      <c r="R821" s="305" t="s">
        <v>6445</v>
      </c>
      <c r="S821" s="340"/>
      <c r="T821" s="311"/>
      <c r="U821" s="311"/>
      <c r="V821" s="341"/>
      <c r="W821" s="311"/>
      <c r="X821" s="311"/>
      <c r="Y821" s="341"/>
      <c r="Z821" s="311"/>
      <c r="AA821" s="311"/>
      <c r="AB821" s="341"/>
      <c r="AC821" s="311"/>
      <c r="AD821" s="311"/>
      <c r="AE821" s="311"/>
      <c r="AF821" s="312"/>
      <c r="AG821" s="311"/>
      <c r="AH821" s="312"/>
      <c r="AI821" s="311"/>
      <c r="AJ821" s="313"/>
      <c r="AK821" s="292"/>
      <c r="AL821" s="292"/>
      <c r="AM821" s="292"/>
      <c r="AN821" s="292"/>
      <c r="AO821" s="316"/>
      <c r="AP821" s="336"/>
      <c r="AQ821" s="360"/>
      <c r="AR821" s="343"/>
      <c r="AS821" s="343"/>
      <c r="AT821" s="343"/>
      <c r="AU821" s="292"/>
      <c r="AV821" s="270"/>
    </row>
    <row r="822" spans="1:48" ht="13.5" customHeight="1" thickTop="1" thickBot="1" x14ac:dyDescent="0.25">
      <c r="A822" s="147">
        <v>817</v>
      </c>
      <c r="B822" s="292" t="s">
        <v>53</v>
      </c>
      <c r="C822" s="304">
        <v>43371</v>
      </c>
      <c r="D822" s="304" t="s">
        <v>6446</v>
      </c>
      <c r="E822" s="294" t="s">
        <v>2429</v>
      </c>
      <c r="F822" s="295" t="s">
        <v>66</v>
      </c>
      <c r="G822" s="296" t="s">
        <v>3486</v>
      </c>
      <c r="H822" s="297" t="s">
        <v>1989</v>
      </c>
      <c r="I822" s="298">
        <v>4500000</v>
      </c>
      <c r="J822" s="299">
        <v>4500000</v>
      </c>
      <c r="K822" s="300" t="s">
        <v>1990</v>
      </c>
      <c r="L822" s="292" t="s">
        <v>6447</v>
      </c>
      <c r="M822" s="293">
        <f t="shared" si="31"/>
        <v>43371</v>
      </c>
      <c r="N822" s="293">
        <v>43461</v>
      </c>
      <c r="O822" s="293">
        <v>43461</v>
      </c>
      <c r="P822" s="301">
        <f t="shared" si="32"/>
        <v>90</v>
      </c>
      <c r="Q822" s="303">
        <f t="shared" si="30"/>
        <v>3</v>
      </c>
      <c r="R822" s="305" t="s">
        <v>6448</v>
      </c>
      <c r="S822" s="340"/>
      <c r="T822" s="311"/>
      <c r="U822" s="311"/>
      <c r="V822" s="341"/>
      <c r="W822" s="311"/>
      <c r="X822" s="311"/>
      <c r="Y822" s="341"/>
      <c r="Z822" s="311"/>
      <c r="AA822" s="311"/>
      <c r="AB822" s="341"/>
      <c r="AC822" s="311"/>
      <c r="AD822" s="311"/>
      <c r="AE822" s="311"/>
      <c r="AF822" s="312"/>
      <c r="AG822" s="311"/>
      <c r="AH822" s="312"/>
      <c r="AI822" s="311"/>
      <c r="AJ822" s="313"/>
      <c r="AK822" s="292"/>
      <c r="AL822" s="292"/>
      <c r="AM822" s="292"/>
      <c r="AN822" s="292"/>
      <c r="AO822" s="316"/>
      <c r="AP822" s="336"/>
      <c r="AQ822" s="360"/>
      <c r="AR822" s="343"/>
      <c r="AS822" s="343"/>
      <c r="AT822" s="343"/>
      <c r="AU822" s="292"/>
      <c r="AV822" s="270"/>
    </row>
    <row r="823" spans="1:48" ht="13.5" customHeight="1" thickTop="1" thickBot="1" x14ac:dyDescent="0.25">
      <c r="A823" s="147">
        <v>818</v>
      </c>
      <c r="B823" s="292" t="s">
        <v>3888</v>
      </c>
      <c r="C823" s="304">
        <v>43374</v>
      </c>
      <c r="D823" s="304" t="s">
        <v>6449</v>
      </c>
      <c r="E823" s="294" t="s">
        <v>6450</v>
      </c>
      <c r="F823" s="295" t="s">
        <v>66</v>
      </c>
      <c r="G823" s="296" t="s">
        <v>75</v>
      </c>
      <c r="H823" s="297" t="s">
        <v>1989</v>
      </c>
      <c r="I823" s="298">
        <v>12666666</v>
      </c>
      <c r="J823" s="298">
        <v>12666666</v>
      </c>
      <c r="K823" s="300" t="s">
        <v>1990</v>
      </c>
      <c r="L823" s="292" t="s">
        <v>6451</v>
      </c>
      <c r="M823" s="293">
        <f t="shared" si="31"/>
        <v>43374</v>
      </c>
      <c r="N823" s="293">
        <v>43465</v>
      </c>
      <c r="O823" s="293">
        <v>43465</v>
      </c>
      <c r="P823" s="301">
        <f t="shared" si="32"/>
        <v>91</v>
      </c>
      <c r="Q823" s="303">
        <f t="shared" si="30"/>
        <v>3.0333333333333332</v>
      </c>
      <c r="R823" s="305" t="s">
        <v>6452</v>
      </c>
      <c r="S823" s="340"/>
      <c r="T823" s="311"/>
      <c r="U823" s="311"/>
      <c r="V823" s="341"/>
      <c r="W823" s="311"/>
      <c r="X823" s="311"/>
      <c r="Y823" s="341"/>
      <c r="Z823" s="311"/>
      <c r="AA823" s="311"/>
      <c r="AB823" s="341"/>
      <c r="AC823" s="311"/>
      <c r="AD823" s="311"/>
      <c r="AE823" s="311"/>
      <c r="AF823" s="312"/>
      <c r="AG823" s="311"/>
      <c r="AH823" s="312"/>
      <c r="AI823" s="311"/>
      <c r="AJ823" s="313"/>
      <c r="AK823" s="292"/>
      <c r="AL823" s="292"/>
      <c r="AM823" s="292"/>
      <c r="AN823" s="292"/>
      <c r="AO823" s="316"/>
      <c r="AP823" s="336"/>
      <c r="AQ823" s="360"/>
      <c r="AR823" s="343"/>
      <c r="AS823" s="343"/>
      <c r="AT823" s="343"/>
      <c r="AU823" s="292"/>
      <c r="AV823" s="270"/>
    </row>
    <row r="824" spans="1:48" ht="13.5" customHeight="1" thickTop="1" thickBot="1" x14ac:dyDescent="0.25">
      <c r="A824" s="147">
        <v>819</v>
      </c>
      <c r="B824" s="292" t="s">
        <v>146</v>
      </c>
      <c r="C824" s="304">
        <v>43374</v>
      </c>
      <c r="D824" s="304" t="s">
        <v>6453</v>
      </c>
      <c r="E824" s="294" t="s">
        <v>6454</v>
      </c>
      <c r="F824" s="295" t="s">
        <v>66</v>
      </c>
      <c r="G824" s="296" t="s">
        <v>75</v>
      </c>
      <c r="H824" s="297" t="s">
        <v>1989</v>
      </c>
      <c r="I824" s="298">
        <v>13500000</v>
      </c>
      <c r="J824" s="298">
        <v>13500000</v>
      </c>
      <c r="K824" s="300" t="s">
        <v>1990</v>
      </c>
      <c r="L824" s="292" t="s">
        <v>6455</v>
      </c>
      <c r="M824" s="293">
        <f t="shared" si="31"/>
        <v>43374</v>
      </c>
      <c r="N824" s="293">
        <v>43464</v>
      </c>
      <c r="O824" s="293">
        <v>43464</v>
      </c>
      <c r="P824" s="301">
        <f t="shared" si="32"/>
        <v>90</v>
      </c>
      <c r="Q824" s="303">
        <f t="shared" si="30"/>
        <v>3</v>
      </c>
      <c r="R824" s="305" t="s">
        <v>6456</v>
      </c>
      <c r="S824" s="340"/>
      <c r="T824" s="311"/>
      <c r="U824" s="311"/>
      <c r="V824" s="341"/>
      <c r="W824" s="311"/>
      <c r="X824" s="311"/>
      <c r="Y824" s="341"/>
      <c r="Z824" s="311"/>
      <c r="AA824" s="311"/>
      <c r="AB824" s="341"/>
      <c r="AC824" s="311"/>
      <c r="AD824" s="311"/>
      <c r="AE824" s="311"/>
      <c r="AF824" s="312"/>
      <c r="AG824" s="311"/>
      <c r="AH824" s="312"/>
      <c r="AI824" s="311"/>
      <c r="AJ824" s="313"/>
      <c r="AK824" s="292"/>
      <c r="AL824" s="292"/>
      <c r="AM824" s="292"/>
      <c r="AN824" s="292"/>
      <c r="AO824" s="316"/>
      <c r="AP824" s="336"/>
      <c r="AQ824" s="360"/>
      <c r="AR824" s="343"/>
      <c r="AS824" s="343"/>
      <c r="AT824" s="343"/>
      <c r="AU824" s="292"/>
      <c r="AV824" s="270"/>
    </row>
    <row r="825" spans="1:48" ht="13.5" customHeight="1" thickTop="1" thickBot="1" x14ac:dyDescent="0.25">
      <c r="A825" s="147">
        <v>820</v>
      </c>
      <c r="B825" s="292" t="s">
        <v>146</v>
      </c>
      <c r="C825" s="304">
        <v>43374</v>
      </c>
      <c r="D825" s="304" t="s">
        <v>6457</v>
      </c>
      <c r="E825" s="294" t="s">
        <v>6458</v>
      </c>
      <c r="F825" s="295" t="s">
        <v>66</v>
      </c>
      <c r="G825" s="296" t="s">
        <v>3486</v>
      </c>
      <c r="H825" s="297" t="s">
        <v>1989</v>
      </c>
      <c r="I825" s="298">
        <v>9921729</v>
      </c>
      <c r="J825" s="298">
        <v>9921729</v>
      </c>
      <c r="K825" s="300" t="s">
        <v>1990</v>
      </c>
      <c r="L825" s="292" t="s">
        <v>4667</v>
      </c>
      <c r="M825" s="293">
        <f t="shared" si="31"/>
        <v>43374</v>
      </c>
      <c r="N825" s="293">
        <v>43464</v>
      </c>
      <c r="O825" s="293">
        <v>43464</v>
      </c>
      <c r="P825" s="301">
        <f t="shared" si="32"/>
        <v>90</v>
      </c>
      <c r="Q825" s="303">
        <f t="shared" si="30"/>
        <v>3</v>
      </c>
      <c r="R825" s="305" t="s">
        <v>6459</v>
      </c>
      <c r="S825" s="340"/>
      <c r="T825" s="311"/>
      <c r="U825" s="311"/>
      <c r="V825" s="341"/>
      <c r="W825" s="311"/>
      <c r="X825" s="311"/>
      <c r="Y825" s="341"/>
      <c r="Z825" s="311"/>
      <c r="AA825" s="311"/>
      <c r="AB825" s="341"/>
      <c r="AC825" s="311"/>
      <c r="AD825" s="311"/>
      <c r="AE825" s="311"/>
      <c r="AF825" s="312"/>
      <c r="AG825" s="311"/>
      <c r="AH825" s="312"/>
      <c r="AI825" s="311"/>
      <c r="AJ825" s="313"/>
      <c r="AK825" s="292"/>
      <c r="AL825" s="292"/>
      <c r="AM825" s="292"/>
      <c r="AN825" s="292"/>
      <c r="AO825" s="316"/>
      <c r="AP825" s="336"/>
      <c r="AQ825" s="360"/>
      <c r="AR825" s="343"/>
      <c r="AS825" s="343"/>
      <c r="AT825" s="343"/>
      <c r="AU825" s="292"/>
      <c r="AV825" s="270"/>
    </row>
    <row r="826" spans="1:48" ht="13.5" customHeight="1" thickTop="1" thickBot="1" x14ac:dyDescent="0.25">
      <c r="A826" s="147">
        <v>821</v>
      </c>
      <c r="B826" s="292" t="s">
        <v>4521</v>
      </c>
      <c r="C826" s="304">
        <v>43374</v>
      </c>
      <c r="D826" s="304" t="s">
        <v>6460</v>
      </c>
      <c r="E826" s="294" t="s">
        <v>6461</v>
      </c>
      <c r="F826" s="295" t="s">
        <v>66</v>
      </c>
      <c r="G826" s="296" t="s">
        <v>75</v>
      </c>
      <c r="H826" s="297" t="s">
        <v>1989</v>
      </c>
      <c r="I826" s="298">
        <v>12000000</v>
      </c>
      <c r="J826" s="298">
        <v>12000000</v>
      </c>
      <c r="K826" s="300" t="s">
        <v>1990</v>
      </c>
      <c r="L826" s="292" t="s">
        <v>6462</v>
      </c>
      <c r="M826" s="293">
        <f t="shared" si="31"/>
        <v>43374</v>
      </c>
      <c r="N826" s="293">
        <v>43464</v>
      </c>
      <c r="O826" s="293">
        <v>43464</v>
      </c>
      <c r="P826" s="301">
        <f t="shared" si="32"/>
        <v>90</v>
      </c>
      <c r="Q826" s="303">
        <f t="shared" si="30"/>
        <v>3</v>
      </c>
      <c r="R826" s="305" t="s">
        <v>6463</v>
      </c>
      <c r="S826" s="340"/>
      <c r="T826" s="311"/>
      <c r="U826" s="311"/>
      <c r="V826" s="341"/>
      <c r="W826" s="311"/>
      <c r="X826" s="311"/>
      <c r="Y826" s="341"/>
      <c r="Z826" s="311"/>
      <c r="AA826" s="311"/>
      <c r="AB826" s="341"/>
      <c r="AC826" s="311"/>
      <c r="AD826" s="311"/>
      <c r="AE826" s="311"/>
      <c r="AF826" s="312"/>
      <c r="AG826" s="311"/>
      <c r="AH826" s="312"/>
      <c r="AI826" s="311"/>
      <c r="AJ826" s="313"/>
      <c r="AK826" s="292"/>
      <c r="AL826" s="292"/>
      <c r="AM826" s="292"/>
      <c r="AN826" s="292"/>
      <c r="AO826" s="316"/>
      <c r="AP826" s="336"/>
      <c r="AQ826" s="360"/>
      <c r="AR826" s="343"/>
      <c r="AS826" s="343"/>
      <c r="AT826" s="343"/>
      <c r="AU826" s="292"/>
      <c r="AV826" s="270"/>
    </row>
    <row r="827" spans="1:48" ht="13.5" customHeight="1" thickTop="1" thickBot="1" x14ac:dyDescent="0.25">
      <c r="A827" s="147">
        <v>822</v>
      </c>
      <c r="B827" s="292" t="s">
        <v>2160</v>
      </c>
      <c r="C827" s="304">
        <v>43374</v>
      </c>
      <c r="D827" s="304" t="s">
        <v>6464</v>
      </c>
      <c r="E827" s="292" t="s">
        <v>6465</v>
      </c>
      <c r="F827" s="295" t="s">
        <v>66</v>
      </c>
      <c r="G827" s="296" t="s">
        <v>75</v>
      </c>
      <c r="H827" s="297" t="s">
        <v>1989</v>
      </c>
      <c r="I827" s="298">
        <v>11881992</v>
      </c>
      <c r="J827" s="298">
        <v>11881992</v>
      </c>
      <c r="K827" s="300" t="s">
        <v>1990</v>
      </c>
      <c r="L827" s="292" t="s">
        <v>6466</v>
      </c>
      <c r="M827" s="293">
        <f t="shared" si="31"/>
        <v>43374</v>
      </c>
      <c r="N827" s="293">
        <v>43464</v>
      </c>
      <c r="O827" s="293">
        <v>43464</v>
      </c>
      <c r="P827" s="301">
        <f t="shared" si="32"/>
        <v>90</v>
      </c>
      <c r="Q827" s="303">
        <f t="shared" si="30"/>
        <v>3</v>
      </c>
      <c r="R827" s="305" t="s">
        <v>6467</v>
      </c>
      <c r="S827" s="340"/>
      <c r="T827" s="311"/>
      <c r="U827" s="311"/>
      <c r="V827" s="341"/>
      <c r="W827" s="311"/>
      <c r="X827" s="311"/>
      <c r="Y827" s="341"/>
      <c r="Z827" s="311"/>
      <c r="AA827" s="311"/>
      <c r="AB827" s="341"/>
      <c r="AC827" s="311"/>
      <c r="AD827" s="311"/>
      <c r="AE827" s="311"/>
      <c r="AF827" s="312"/>
      <c r="AG827" s="311"/>
      <c r="AH827" s="312"/>
      <c r="AI827" s="311"/>
      <c r="AJ827" s="313"/>
      <c r="AK827" s="292"/>
      <c r="AL827" s="292"/>
      <c r="AM827" s="292"/>
      <c r="AN827" s="292"/>
      <c r="AO827" s="316"/>
      <c r="AP827" s="336"/>
      <c r="AQ827" s="360"/>
      <c r="AR827" s="343"/>
      <c r="AS827" s="343"/>
      <c r="AT827" s="343"/>
      <c r="AU827" s="292"/>
      <c r="AV827" s="270"/>
    </row>
    <row r="828" spans="1:48" ht="13.5" customHeight="1" thickTop="1" thickBot="1" x14ac:dyDescent="0.25">
      <c r="A828" s="147">
        <v>823</v>
      </c>
      <c r="B828" s="292" t="s">
        <v>2160</v>
      </c>
      <c r="C828" s="304">
        <v>43374</v>
      </c>
      <c r="D828" s="304" t="s">
        <v>6468</v>
      </c>
      <c r="E828" s="294" t="s">
        <v>6469</v>
      </c>
      <c r="F828" s="295" t="s">
        <v>66</v>
      </c>
      <c r="G828" s="296" t="s">
        <v>75</v>
      </c>
      <c r="H828" s="297" t="s">
        <v>1989</v>
      </c>
      <c r="I828" s="298">
        <v>18900000</v>
      </c>
      <c r="J828" s="298">
        <v>18900000</v>
      </c>
      <c r="K828" s="300" t="s">
        <v>1990</v>
      </c>
      <c r="L828" s="292" t="s">
        <v>6470</v>
      </c>
      <c r="M828" s="293">
        <f t="shared" si="31"/>
        <v>43374</v>
      </c>
      <c r="N828" s="293">
        <v>43465</v>
      </c>
      <c r="O828" s="293">
        <v>43465</v>
      </c>
      <c r="P828" s="301">
        <f t="shared" si="32"/>
        <v>91</v>
      </c>
      <c r="Q828" s="303">
        <f t="shared" si="30"/>
        <v>3.0333333333333332</v>
      </c>
      <c r="R828" s="305" t="s">
        <v>6471</v>
      </c>
      <c r="S828" s="340"/>
      <c r="T828" s="311"/>
      <c r="U828" s="311"/>
      <c r="V828" s="341"/>
      <c r="W828" s="311"/>
      <c r="X828" s="311"/>
      <c r="Y828" s="341"/>
      <c r="Z828" s="311"/>
      <c r="AA828" s="311"/>
      <c r="AB828" s="341"/>
      <c r="AC828" s="311"/>
      <c r="AD828" s="311"/>
      <c r="AE828" s="311"/>
      <c r="AF828" s="312"/>
      <c r="AG828" s="311"/>
      <c r="AH828" s="312"/>
      <c r="AI828" s="311"/>
      <c r="AJ828" s="313"/>
      <c r="AK828" s="292"/>
      <c r="AL828" s="292"/>
      <c r="AM828" s="292"/>
      <c r="AN828" s="292"/>
      <c r="AO828" s="316"/>
      <c r="AP828" s="336"/>
      <c r="AQ828" s="360"/>
      <c r="AR828" s="343"/>
      <c r="AS828" s="343"/>
      <c r="AT828" s="343"/>
      <c r="AU828" s="292"/>
      <c r="AV828" s="270"/>
    </row>
    <row r="829" spans="1:48" ht="13.5" customHeight="1" thickTop="1" thickBot="1" x14ac:dyDescent="0.25">
      <c r="A829" s="147">
        <v>824</v>
      </c>
      <c r="B829" s="292" t="s">
        <v>3451</v>
      </c>
      <c r="C829" s="304">
        <v>43374</v>
      </c>
      <c r="D829" s="304" t="s">
        <v>6472</v>
      </c>
      <c r="E829" s="294" t="s">
        <v>6473</v>
      </c>
      <c r="F829" s="295" t="s">
        <v>66</v>
      </c>
      <c r="G829" s="296" t="s">
        <v>75</v>
      </c>
      <c r="H829" s="297" t="s">
        <v>1989</v>
      </c>
      <c r="I829" s="298">
        <v>12000000</v>
      </c>
      <c r="J829" s="298">
        <v>12000000</v>
      </c>
      <c r="K829" s="300" t="s">
        <v>1990</v>
      </c>
      <c r="L829" s="292" t="s">
        <v>454</v>
      </c>
      <c r="M829" s="293">
        <f t="shared" si="31"/>
        <v>43374</v>
      </c>
      <c r="N829" s="293">
        <v>43465</v>
      </c>
      <c r="O829" s="293">
        <v>43465</v>
      </c>
      <c r="P829" s="301">
        <f t="shared" si="32"/>
        <v>91</v>
      </c>
      <c r="Q829" s="303">
        <f t="shared" si="30"/>
        <v>3.0333333333333332</v>
      </c>
      <c r="R829" s="305" t="s">
        <v>6474</v>
      </c>
      <c r="S829" s="340"/>
      <c r="T829" s="311"/>
      <c r="U829" s="311"/>
      <c r="V829" s="341"/>
      <c r="W829" s="311"/>
      <c r="X829" s="311"/>
      <c r="Y829" s="341"/>
      <c r="Z829" s="311"/>
      <c r="AA829" s="311"/>
      <c r="AB829" s="341"/>
      <c r="AC829" s="311"/>
      <c r="AD829" s="311"/>
      <c r="AE829" s="311"/>
      <c r="AF829" s="312"/>
      <c r="AG829" s="311"/>
      <c r="AH829" s="312"/>
      <c r="AI829" s="311"/>
      <c r="AJ829" s="313"/>
      <c r="AK829" s="292"/>
      <c r="AL829" s="292"/>
      <c r="AM829" s="292"/>
      <c r="AN829" s="292"/>
      <c r="AO829" s="316"/>
      <c r="AP829" s="336"/>
      <c r="AQ829" s="360"/>
      <c r="AR829" s="343"/>
      <c r="AS829" s="343"/>
      <c r="AT829" s="343"/>
      <c r="AU829" s="292"/>
      <c r="AV829" s="270"/>
    </row>
    <row r="830" spans="1:48" ht="13.5" customHeight="1" thickTop="1" thickBot="1" x14ac:dyDescent="0.25">
      <c r="A830" s="147">
        <v>825</v>
      </c>
      <c r="B830" s="292" t="s">
        <v>3451</v>
      </c>
      <c r="C830" s="304">
        <v>43374</v>
      </c>
      <c r="D830" s="304" t="s">
        <v>6475</v>
      </c>
      <c r="E830" s="294" t="s">
        <v>6476</v>
      </c>
      <c r="F830" s="295" t="s">
        <v>66</v>
      </c>
      <c r="G830" s="296" t="s">
        <v>75</v>
      </c>
      <c r="H830" s="297" t="s">
        <v>1989</v>
      </c>
      <c r="I830" s="298">
        <v>12900000</v>
      </c>
      <c r="J830" s="298">
        <v>12900000</v>
      </c>
      <c r="K830" s="300" t="s">
        <v>1990</v>
      </c>
      <c r="L830" s="292" t="s">
        <v>6477</v>
      </c>
      <c r="M830" s="293">
        <f t="shared" si="31"/>
        <v>43374</v>
      </c>
      <c r="N830" s="293">
        <v>43464</v>
      </c>
      <c r="O830" s="293">
        <v>43464</v>
      </c>
      <c r="P830" s="301">
        <f t="shared" si="32"/>
        <v>90</v>
      </c>
      <c r="Q830" s="303">
        <f t="shared" si="30"/>
        <v>3</v>
      </c>
      <c r="R830" s="305" t="s">
        <v>6478</v>
      </c>
      <c r="S830" s="340"/>
      <c r="T830" s="311"/>
      <c r="U830" s="311"/>
      <c r="V830" s="341"/>
      <c r="W830" s="311"/>
      <c r="X830" s="311"/>
      <c r="Y830" s="341"/>
      <c r="Z830" s="311"/>
      <c r="AA830" s="311"/>
      <c r="AB830" s="341"/>
      <c r="AC830" s="311"/>
      <c r="AD830" s="311"/>
      <c r="AE830" s="311"/>
      <c r="AF830" s="312"/>
      <c r="AG830" s="311"/>
      <c r="AH830" s="312"/>
      <c r="AI830" s="311"/>
      <c r="AJ830" s="313"/>
      <c r="AK830" s="292"/>
      <c r="AL830" s="292"/>
      <c r="AM830" s="292"/>
      <c r="AN830" s="292"/>
      <c r="AO830" s="316"/>
      <c r="AP830" s="336"/>
      <c r="AQ830" s="360"/>
      <c r="AR830" s="343"/>
      <c r="AS830" s="343"/>
      <c r="AT830" s="343"/>
      <c r="AU830" s="292"/>
      <c r="AV830" s="270"/>
    </row>
    <row r="831" spans="1:48" ht="13.5" customHeight="1" thickTop="1" thickBot="1" x14ac:dyDescent="0.25">
      <c r="A831" s="147">
        <v>826</v>
      </c>
      <c r="B831" s="292" t="s">
        <v>146</v>
      </c>
      <c r="C831" s="304">
        <v>43374</v>
      </c>
      <c r="D831" s="304" t="s">
        <v>6479</v>
      </c>
      <c r="E831" s="294" t="s">
        <v>6480</v>
      </c>
      <c r="F831" s="295" t="s">
        <v>66</v>
      </c>
      <c r="G831" s="296" t="s">
        <v>3486</v>
      </c>
      <c r="H831" s="297" t="s">
        <v>1989</v>
      </c>
      <c r="I831" s="298">
        <v>9921729</v>
      </c>
      <c r="J831" s="298">
        <v>9921729</v>
      </c>
      <c r="K831" s="300" t="s">
        <v>1990</v>
      </c>
      <c r="L831" s="292" t="s">
        <v>6481</v>
      </c>
      <c r="M831" s="293">
        <f t="shared" si="31"/>
        <v>43374</v>
      </c>
      <c r="N831" s="293">
        <v>43465</v>
      </c>
      <c r="O831" s="293">
        <v>43465</v>
      </c>
      <c r="P831" s="301">
        <f t="shared" si="32"/>
        <v>91</v>
      </c>
      <c r="Q831" s="303">
        <f t="shared" si="30"/>
        <v>3.0333333333333332</v>
      </c>
      <c r="R831" s="305" t="s">
        <v>6482</v>
      </c>
      <c r="S831" s="340"/>
      <c r="T831" s="311"/>
      <c r="U831" s="311"/>
      <c r="V831" s="341"/>
      <c r="W831" s="311"/>
      <c r="X831" s="311"/>
      <c r="Y831" s="341"/>
      <c r="Z831" s="311"/>
      <c r="AA831" s="311"/>
      <c r="AB831" s="341"/>
      <c r="AC831" s="311"/>
      <c r="AD831" s="311"/>
      <c r="AE831" s="311"/>
      <c r="AF831" s="312"/>
      <c r="AG831" s="311"/>
      <c r="AH831" s="312"/>
      <c r="AI831" s="311"/>
      <c r="AJ831" s="313"/>
      <c r="AK831" s="292"/>
      <c r="AL831" s="292"/>
      <c r="AM831" s="292"/>
      <c r="AN831" s="292"/>
      <c r="AO831" s="316"/>
      <c r="AP831" s="336"/>
      <c r="AQ831" s="360"/>
      <c r="AR831" s="343"/>
      <c r="AS831" s="343"/>
      <c r="AT831" s="343"/>
      <c r="AU831" s="292"/>
      <c r="AV831" s="270"/>
    </row>
    <row r="832" spans="1:48" ht="13.5" customHeight="1" thickTop="1" thickBot="1" x14ac:dyDescent="0.25">
      <c r="A832" s="147">
        <v>827</v>
      </c>
      <c r="B832" s="292" t="s">
        <v>1987</v>
      </c>
      <c r="C832" s="304">
        <v>43374</v>
      </c>
      <c r="D832" s="304" t="s">
        <v>6483</v>
      </c>
      <c r="E832" s="294" t="s">
        <v>6484</v>
      </c>
      <c r="F832" s="295" t="s">
        <v>66</v>
      </c>
      <c r="G832" s="296" t="s">
        <v>75</v>
      </c>
      <c r="H832" s="297" t="s">
        <v>1989</v>
      </c>
      <c r="I832" s="298">
        <v>15000000</v>
      </c>
      <c r="J832" s="298">
        <v>15000000</v>
      </c>
      <c r="K832" s="300" t="s">
        <v>1990</v>
      </c>
      <c r="L832" s="292" t="s">
        <v>6485</v>
      </c>
      <c r="M832" s="293">
        <f t="shared" si="31"/>
        <v>43374</v>
      </c>
      <c r="N832" s="293">
        <v>43465</v>
      </c>
      <c r="O832" s="293">
        <v>43465</v>
      </c>
      <c r="P832" s="301">
        <f t="shared" si="32"/>
        <v>91</v>
      </c>
      <c r="Q832" s="303">
        <f t="shared" si="30"/>
        <v>3.0333333333333332</v>
      </c>
      <c r="R832" s="305" t="s">
        <v>6486</v>
      </c>
      <c r="S832" s="340"/>
      <c r="T832" s="311"/>
      <c r="U832" s="311"/>
      <c r="V832" s="341"/>
      <c r="W832" s="311"/>
      <c r="X832" s="311"/>
      <c r="Y832" s="341"/>
      <c r="Z832" s="311"/>
      <c r="AA832" s="311"/>
      <c r="AB832" s="341"/>
      <c r="AC832" s="311"/>
      <c r="AD832" s="311"/>
      <c r="AE832" s="311"/>
      <c r="AF832" s="312"/>
      <c r="AG832" s="311"/>
      <c r="AH832" s="312"/>
      <c r="AI832" s="311"/>
      <c r="AJ832" s="313"/>
      <c r="AK832" s="292"/>
      <c r="AL832" s="292"/>
      <c r="AM832" s="292"/>
      <c r="AN832" s="292"/>
      <c r="AO832" s="316"/>
      <c r="AP832" s="336"/>
      <c r="AQ832" s="360"/>
      <c r="AR832" s="343"/>
      <c r="AS832" s="343"/>
      <c r="AT832" s="343"/>
      <c r="AU832" s="292"/>
      <c r="AV832" s="270"/>
    </row>
    <row r="833" spans="1:48" ht="13.5" customHeight="1" thickTop="1" thickBot="1" x14ac:dyDescent="0.25">
      <c r="A833" s="147">
        <v>828</v>
      </c>
      <c r="B833" s="292" t="s">
        <v>4521</v>
      </c>
      <c r="C833" s="304">
        <v>43374</v>
      </c>
      <c r="D833" s="304" t="s">
        <v>6487</v>
      </c>
      <c r="E833" s="294" t="s">
        <v>6488</v>
      </c>
      <c r="F833" s="295" t="s">
        <v>66</v>
      </c>
      <c r="G833" s="296" t="s">
        <v>3486</v>
      </c>
      <c r="H833" s="297" t="s">
        <v>1989</v>
      </c>
      <c r="I833" s="298">
        <v>7800000</v>
      </c>
      <c r="J833" s="298">
        <v>7800000</v>
      </c>
      <c r="K833" s="300" t="s">
        <v>1990</v>
      </c>
      <c r="L833" s="292" t="s">
        <v>6489</v>
      </c>
      <c r="M833" s="293">
        <f t="shared" si="31"/>
        <v>43374</v>
      </c>
      <c r="N833" s="293">
        <v>43465</v>
      </c>
      <c r="O833" s="293">
        <v>43465</v>
      </c>
      <c r="P833" s="301">
        <f t="shared" si="32"/>
        <v>91</v>
      </c>
      <c r="Q833" s="303">
        <f t="shared" si="30"/>
        <v>3.0333333333333332</v>
      </c>
      <c r="R833" s="305" t="s">
        <v>6490</v>
      </c>
      <c r="S833" s="340"/>
      <c r="T833" s="311"/>
      <c r="U833" s="311"/>
      <c r="V833" s="341"/>
      <c r="W833" s="311"/>
      <c r="X833" s="311"/>
      <c r="Y833" s="341"/>
      <c r="Z833" s="311"/>
      <c r="AA833" s="311"/>
      <c r="AB833" s="341"/>
      <c r="AC833" s="311"/>
      <c r="AD833" s="311"/>
      <c r="AE833" s="311"/>
      <c r="AF833" s="312"/>
      <c r="AG833" s="311"/>
      <c r="AH833" s="312"/>
      <c r="AI833" s="311"/>
      <c r="AJ833" s="313"/>
      <c r="AK833" s="292"/>
      <c r="AL833" s="292"/>
      <c r="AM833" s="292"/>
      <c r="AN833" s="292"/>
      <c r="AO833" s="316"/>
      <c r="AP833" s="336"/>
      <c r="AQ833" s="360"/>
      <c r="AR833" s="343"/>
      <c r="AS833" s="343"/>
      <c r="AT833" s="343"/>
      <c r="AU833" s="292"/>
      <c r="AV833" s="270"/>
    </row>
    <row r="834" spans="1:48" ht="13.5" customHeight="1" thickTop="1" thickBot="1" x14ac:dyDescent="0.25">
      <c r="A834" s="147">
        <v>829</v>
      </c>
      <c r="B834" s="292" t="s">
        <v>2160</v>
      </c>
      <c r="C834" s="304">
        <v>43374</v>
      </c>
      <c r="D834" s="304" t="s">
        <v>6491</v>
      </c>
      <c r="E834" s="294" t="s">
        <v>6492</v>
      </c>
      <c r="F834" s="295" t="s">
        <v>66</v>
      </c>
      <c r="G834" s="296" t="s">
        <v>3486</v>
      </c>
      <c r="H834" s="297" t="s">
        <v>1989</v>
      </c>
      <c r="I834" s="298">
        <v>6450000</v>
      </c>
      <c r="J834" s="298">
        <v>6450000</v>
      </c>
      <c r="K834" s="300" t="s">
        <v>1990</v>
      </c>
      <c r="L834" s="292" t="s">
        <v>6493</v>
      </c>
      <c r="M834" s="293">
        <f t="shared" si="31"/>
        <v>43374</v>
      </c>
      <c r="N834" s="293">
        <v>43464</v>
      </c>
      <c r="O834" s="293">
        <v>43464</v>
      </c>
      <c r="P834" s="301">
        <f t="shared" si="32"/>
        <v>90</v>
      </c>
      <c r="Q834" s="303">
        <f t="shared" si="30"/>
        <v>3</v>
      </c>
      <c r="R834" s="305" t="s">
        <v>6494</v>
      </c>
      <c r="S834" s="340"/>
      <c r="T834" s="311"/>
      <c r="U834" s="311"/>
      <c r="V834" s="341"/>
      <c r="W834" s="311"/>
      <c r="X834" s="311"/>
      <c r="Y834" s="341"/>
      <c r="Z834" s="311"/>
      <c r="AA834" s="311"/>
      <c r="AB834" s="341"/>
      <c r="AC834" s="311"/>
      <c r="AD834" s="311"/>
      <c r="AE834" s="311"/>
      <c r="AF834" s="312"/>
      <c r="AG834" s="311"/>
      <c r="AH834" s="312"/>
      <c r="AI834" s="311"/>
      <c r="AJ834" s="313"/>
      <c r="AK834" s="292"/>
      <c r="AL834" s="292"/>
      <c r="AM834" s="292"/>
      <c r="AN834" s="292"/>
      <c r="AO834" s="316"/>
      <c r="AP834" s="336"/>
      <c r="AQ834" s="360"/>
      <c r="AR834" s="343"/>
      <c r="AS834" s="343"/>
      <c r="AT834" s="343"/>
      <c r="AU834" s="292"/>
      <c r="AV834" s="270"/>
    </row>
    <row r="835" spans="1:48" ht="13.5" customHeight="1" thickTop="1" thickBot="1" x14ac:dyDescent="0.25">
      <c r="A835" s="147">
        <v>830</v>
      </c>
      <c r="B835" s="292" t="s">
        <v>63</v>
      </c>
      <c r="C835" s="304">
        <v>43374</v>
      </c>
      <c r="D835" s="304" t="s">
        <v>6495</v>
      </c>
      <c r="E835" s="294" t="s">
        <v>6496</v>
      </c>
      <c r="F835" s="295" t="s">
        <v>66</v>
      </c>
      <c r="G835" s="296" t="s">
        <v>3486</v>
      </c>
      <c r="H835" s="297" t="s">
        <v>1989</v>
      </c>
      <c r="I835" s="298">
        <v>9921000</v>
      </c>
      <c r="J835" s="298">
        <v>9921000</v>
      </c>
      <c r="K835" s="300" t="s">
        <v>1990</v>
      </c>
      <c r="L835" s="292" t="s">
        <v>6497</v>
      </c>
      <c r="M835" s="293">
        <f t="shared" si="31"/>
        <v>43374</v>
      </c>
      <c r="N835" s="293">
        <v>43465</v>
      </c>
      <c r="O835" s="293">
        <v>43465</v>
      </c>
      <c r="P835" s="301">
        <f t="shared" si="32"/>
        <v>91</v>
      </c>
      <c r="Q835" s="303">
        <f t="shared" si="30"/>
        <v>3.0333333333333332</v>
      </c>
      <c r="R835" s="305" t="s">
        <v>6498</v>
      </c>
      <c r="S835" s="340"/>
      <c r="T835" s="311"/>
      <c r="U835" s="311"/>
      <c r="V835" s="341"/>
      <c r="W835" s="311"/>
      <c r="X835" s="311"/>
      <c r="Y835" s="341"/>
      <c r="Z835" s="311"/>
      <c r="AA835" s="311"/>
      <c r="AB835" s="341"/>
      <c r="AC835" s="311"/>
      <c r="AD835" s="311"/>
      <c r="AE835" s="311"/>
      <c r="AF835" s="312"/>
      <c r="AG835" s="311"/>
      <c r="AH835" s="312"/>
      <c r="AI835" s="311"/>
      <c r="AJ835" s="313"/>
      <c r="AK835" s="292"/>
      <c r="AL835" s="292"/>
      <c r="AM835" s="292"/>
      <c r="AN835" s="292"/>
      <c r="AO835" s="316"/>
      <c r="AP835" s="336"/>
      <c r="AQ835" s="360"/>
      <c r="AR835" s="343"/>
      <c r="AS835" s="343"/>
      <c r="AT835" s="343"/>
      <c r="AU835" s="292"/>
      <c r="AV835" s="270"/>
    </row>
    <row r="836" spans="1:48" ht="13.5" customHeight="1" thickTop="1" thickBot="1" x14ac:dyDescent="0.25">
      <c r="A836" s="147">
        <v>831</v>
      </c>
      <c r="B836" s="292" t="s">
        <v>146</v>
      </c>
      <c r="C836" s="304">
        <v>43374</v>
      </c>
      <c r="D836" s="304" t="s">
        <v>6499</v>
      </c>
      <c r="E836" s="294" t="s">
        <v>6421</v>
      </c>
      <c r="F836" s="295" t="s">
        <v>66</v>
      </c>
      <c r="G836" s="296" t="s">
        <v>3486</v>
      </c>
      <c r="H836" s="297" t="s">
        <v>1989</v>
      </c>
      <c r="I836" s="298">
        <v>9921729</v>
      </c>
      <c r="J836" s="298">
        <v>9921729</v>
      </c>
      <c r="K836" s="300" t="s">
        <v>1990</v>
      </c>
      <c r="L836" s="292" t="s">
        <v>6500</v>
      </c>
      <c r="M836" s="293">
        <f t="shared" si="31"/>
        <v>43374</v>
      </c>
      <c r="N836" s="293">
        <v>43464</v>
      </c>
      <c r="O836" s="293">
        <v>43464</v>
      </c>
      <c r="P836" s="301">
        <f t="shared" si="32"/>
        <v>90</v>
      </c>
      <c r="Q836" s="303">
        <f t="shared" si="30"/>
        <v>3</v>
      </c>
      <c r="R836" s="305" t="s">
        <v>6501</v>
      </c>
      <c r="S836" s="340"/>
      <c r="T836" s="311"/>
      <c r="U836" s="311"/>
      <c r="V836" s="341"/>
      <c r="W836" s="311"/>
      <c r="X836" s="311"/>
      <c r="Y836" s="341"/>
      <c r="Z836" s="311"/>
      <c r="AA836" s="311"/>
      <c r="AB836" s="341"/>
      <c r="AC836" s="311"/>
      <c r="AD836" s="311"/>
      <c r="AE836" s="311"/>
      <c r="AF836" s="312"/>
      <c r="AG836" s="311"/>
      <c r="AH836" s="312"/>
      <c r="AI836" s="311"/>
      <c r="AJ836" s="313"/>
      <c r="AK836" s="292"/>
      <c r="AL836" s="292"/>
      <c r="AM836" s="292"/>
      <c r="AN836" s="292"/>
      <c r="AO836" s="316"/>
      <c r="AP836" s="336"/>
      <c r="AQ836" s="360"/>
      <c r="AR836" s="343"/>
      <c r="AS836" s="343"/>
      <c r="AT836" s="343"/>
      <c r="AU836" s="292"/>
      <c r="AV836" s="270"/>
    </row>
    <row r="837" spans="1:48" ht="13.5" customHeight="1" thickTop="1" thickBot="1" x14ac:dyDescent="0.25">
      <c r="A837" s="147">
        <v>832</v>
      </c>
      <c r="B837" s="292" t="s">
        <v>53</v>
      </c>
      <c r="C837" s="304">
        <v>43374</v>
      </c>
      <c r="D837" s="304" t="s">
        <v>6502</v>
      </c>
      <c r="E837" s="294" t="s">
        <v>6503</v>
      </c>
      <c r="F837" s="295" t="s">
        <v>66</v>
      </c>
      <c r="G837" s="296" t="s">
        <v>75</v>
      </c>
      <c r="H837" s="297" t="s">
        <v>1989</v>
      </c>
      <c r="I837" s="298">
        <v>11881992</v>
      </c>
      <c r="J837" s="298">
        <v>11881992</v>
      </c>
      <c r="K837" s="300" t="s">
        <v>1990</v>
      </c>
      <c r="L837" s="292" t="s">
        <v>6504</v>
      </c>
      <c r="M837" s="293">
        <f t="shared" si="31"/>
        <v>43374</v>
      </c>
      <c r="N837" s="293">
        <v>43464</v>
      </c>
      <c r="O837" s="293">
        <v>43464</v>
      </c>
      <c r="P837" s="301">
        <f t="shared" si="32"/>
        <v>90</v>
      </c>
      <c r="Q837" s="303">
        <f t="shared" si="30"/>
        <v>3</v>
      </c>
      <c r="R837" s="305" t="s">
        <v>6505</v>
      </c>
      <c r="S837" s="340"/>
      <c r="T837" s="311"/>
      <c r="U837" s="311"/>
      <c r="V837" s="341"/>
      <c r="W837" s="311"/>
      <c r="X837" s="311"/>
      <c r="Y837" s="341"/>
      <c r="Z837" s="311"/>
      <c r="AA837" s="311"/>
      <c r="AB837" s="341"/>
      <c r="AC837" s="311"/>
      <c r="AD837" s="311"/>
      <c r="AE837" s="311"/>
      <c r="AF837" s="312"/>
      <c r="AG837" s="311"/>
      <c r="AH837" s="312"/>
      <c r="AI837" s="311"/>
      <c r="AJ837" s="313"/>
      <c r="AK837" s="292"/>
      <c r="AL837" s="292"/>
      <c r="AM837" s="292"/>
      <c r="AN837" s="292"/>
      <c r="AO837" s="316"/>
      <c r="AP837" s="336"/>
      <c r="AQ837" s="360"/>
      <c r="AR837" s="343"/>
      <c r="AS837" s="343"/>
      <c r="AT837" s="343"/>
      <c r="AU837" s="292"/>
      <c r="AV837" s="270"/>
    </row>
    <row r="838" spans="1:48" ht="13.5" customHeight="1" thickTop="1" thickBot="1" x14ac:dyDescent="0.25">
      <c r="A838" s="147" t="s">
        <v>6506</v>
      </c>
      <c r="B838" s="292" t="s">
        <v>2160</v>
      </c>
      <c r="C838" s="304">
        <v>43374</v>
      </c>
      <c r="D838" s="304" t="s">
        <v>6507</v>
      </c>
      <c r="E838" s="294" t="s">
        <v>6508</v>
      </c>
      <c r="F838" s="295" t="s">
        <v>66</v>
      </c>
      <c r="G838" s="296" t="s">
        <v>75</v>
      </c>
      <c r="H838" s="297" t="s">
        <v>1989</v>
      </c>
      <c r="I838" s="298">
        <v>9930000</v>
      </c>
      <c r="J838" s="298">
        <v>9930000</v>
      </c>
      <c r="K838" s="300" t="s">
        <v>1990</v>
      </c>
      <c r="L838" s="292" t="s">
        <v>2947</v>
      </c>
      <c r="M838" s="293">
        <f t="shared" si="31"/>
        <v>43374</v>
      </c>
      <c r="N838" s="293">
        <v>43465</v>
      </c>
      <c r="O838" s="293">
        <v>43465</v>
      </c>
      <c r="P838" s="301">
        <f t="shared" si="32"/>
        <v>91</v>
      </c>
      <c r="Q838" s="303">
        <f t="shared" si="30"/>
        <v>3.0333333333333332</v>
      </c>
      <c r="R838" s="305" t="s">
        <v>6509</v>
      </c>
      <c r="S838" s="340"/>
      <c r="T838" s="311"/>
      <c r="U838" s="311"/>
      <c r="V838" s="341"/>
      <c r="W838" s="311"/>
      <c r="X838" s="311"/>
      <c r="Y838" s="341"/>
      <c r="Z838" s="311"/>
      <c r="AA838" s="311"/>
      <c r="AB838" s="341"/>
      <c r="AC838" s="311"/>
      <c r="AD838" s="311"/>
      <c r="AE838" s="311"/>
      <c r="AF838" s="312"/>
      <c r="AG838" s="311"/>
      <c r="AH838" s="312"/>
      <c r="AI838" s="311"/>
      <c r="AJ838" s="313"/>
      <c r="AK838" s="292"/>
      <c r="AL838" s="292"/>
      <c r="AM838" s="292"/>
      <c r="AN838" s="292"/>
      <c r="AO838" s="316"/>
      <c r="AP838" s="336"/>
      <c r="AQ838" s="360"/>
      <c r="AR838" s="343"/>
      <c r="AS838" s="343"/>
      <c r="AT838" s="343"/>
      <c r="AU838" s="292"/>
      <c r="AV838" s="270"/>
    </row>
    <row r="839" spans="1:48" ht="13.5" customHeight="1" thickTop="1" thickBot="1" x14ac:dyDescent="0.25">
      <c r="A839" s="147">
        <v>833</v>
      </c>
      <c r="B839" s="292" t="s">
        <v>3451</v>
      </c>
      <c r="C839" s="304">
        <v>43374</v>
      </c>
      <c r="D839" s="304" t="s">
        <v>6510</v>
      </c>
      <c r="E839" s="294" t="s">
        <v>6511</v>
      </c>
      <c r="F839" s="295" t="s">
        <v>66</v>
      </c>
      <c r="G839" s="296" t="s">
        <v>3486</v>
      </c>
      <c r="H839" s="297" t="s">
        <v>1989</v>
      </c>
      <c r="I839" s="298">
        <v>9921729</v>
      </c>
      <c r="J839" s="298">
        <v>9921729</v>
      </c>
      <c r="K839" s="300" t="s">
        <v>1990</v>
      </c>
      <c r="L839" s="292" t="s">
        <v>6512</v>
      </c>
      <c r="M839" s="293">
        <f t="shared" si="31"/>
        <v>43374</v>
      </c>
      <c r="N839" s="293">
        <v>43465</v>
      </c>
      <c r="O839" s="293">
        <v>43465</v>
      </c>
      <c r="P839" s="301">
        <f t="shared" si="32"/>
        <v>91</v>
      </c>
      <c r="Q839" s="303">
        <f t="shared" si="30"/>
        <v>3.0333333333333332</v>
      </c>
      <c r="R839" s="305" t="s">
        <v>6513</v>
      </c>
      <c r="S839" s="340"/>
      <c r="T839" s="311"/>
      <c r="U839" s="311"/>
      <c r="V839" s="341"/>
      <c r="W839" s="311"/>
      <c r="X839" s="311"/>
      <c r="Y839" s="341"/>
      <c r="Z839" s="311"/>
      <c r="AA839" s="311"/>
      <c r="AB839" s="341"/>
      <c r="AC839" s="311"/>
      <c r="AD839" s="311"/>
      <c r="AE839" s="311"/>
      <c r="AF839" s="312"/>
      <c r="AG839" s="311"/>
      <c r="AH839" s="312"/>
      <c r="AI839" s="311"/>
      <c r="AJ839" s="313"/>
      <c r="AK839" s="292"/>
      <c r="AL839" s="292"/>
      <c r="AM839" s="292"/>
      <c r="AN839" s="292"/>
      <c r="AO839" s="316"/>
      <c r="AP839" s="336"/>
      <c r="AQ839" s="360"/>
      <c r="AR839" s="343"/>
      <c r="AS839" s="343"/>
      <c r="AT839" s="343"/>
      <c r="AU839" s="292"/>
      <c r="AV839" s="270"/>
    </row>
    <row r="840" spans="1:48" ht="13.5" customHeight="1" thickTop="1" thickBot="1" x14ac:dyDescent="0.25">
      <c r="A840" s="147">
        <v>834</v>
      </c>
      <c r="B840" s="292" t="s">
        <v>2160</v>
      </c>
      <c r="C840" s="304">
        <v>43374</v>
      </c>
      <c r="D840" s="304" t="s">
        <v>6514</v>
      </c>
      <c r="E840" s="294" t="s">
        <v>6515</v>
      </c>
      <c r="F840" s="295" t="s">
        <v>66</v>
      </c>
      <c r="G840" s="296" t="s">
        <v>75</v>
      </c>
      <c r="H840" s="297" t="s">
        <v>1989</v>
      </c>
      <c r="I840" s="298">
        <v>18900000</v>
      </c>
      <c r="J840" s="298">
        <v>18900000</v>
      </c>
      <c r="K840" s="300" t="s">
        <v>1990</v>
      </c>
      <c r="L840" s="292" t="s">
        <v>6516</v>
      </c>
      <c r="M840" s="293">
        <f t="shared" si="31"/>
        <v>43374</v>
      </c>
      <c r="N840" s="293">
        <v>43465</v>
      </c>
      <c r="O840" s="293">
        <v>43465</v>
      </c>
      <c r="P840" s="301">
        <f t="shared" si="32"/>
        <v>91</v>
      </c>
      <c r="Q840" s="303">
        <f t="shared" si="30"/>
        <v>3.0333333333333332</v>
      </c>
      <c r="R840" s="305" t="s">
        <v>6517</v>
      </c>
      <c r="S840" s="340"/>
      <c r="T840" s="311"/>
      <c r="U840" s="311"/>
      <c r="V840" s="341"/>
      <c r="W840" s="311"/>
      <c r="X840" s="311"/>
      <c r="Y840" s="341"/>
      <c r="Z840" s="311"/>
      <c r="AA840" s="311"/>
      <c r="AB840" s="341"/>
      <c r="AC840" s="311"/>
      <c r="AD840" s="311"/>
      <c r="AE840" s="311"/>
      <c r="AF840" s="312"/>
      <c r="AG840" s="311"/>
      <c r="AH840" s="312"/>
      <c r="AI840" s="311"/>
      <c r="AJ840" s="313"/>
      <c r="AK840" s="292"/>
      <c r="AL840" s="292"/>
      <c r="AM840" s="292"/>
      <c r="AN840" s="292"/>
      <c r="AO840" s="316"/>
      <c r="AP840" s="336"/>
      <c r="AQ840" s="360"/>
      <c r="AR840" s="343"/>
      <c r="AS840" s="343"/>
      <c r="AT840" s="343"/>
      <c r="AU840" s="292"/>
      <c r="AV840" s="270"/>
    </row>
    <row r="841" spans="1:48" ht="13.5" customHeight="1" thickTop="1" thickBot="1" x14ac:dyDescent="0.25">
      <c r="A841" s="147">
        <v>835</v>
      </c>
      <c r="B841" s="292" t="s">
        <v>2160</v>
      </c>
      <c r="C841" s="304">
        <v>43374</v>
      </c>
      <c r="D841" s="304" t="s">
        <v>6518</v>
      </c>
      <c r="E841" s="294" t="s">
        <v>6519</v>
      </c>
      <c r="F841" s="295" t="s">
        <v>66</v>
      </c>
      <c r="G841" s="296" t="s">
        <v>75</v>
      </c>
      <c r="H841" s="297" t="s">
        <v>1989</v>
      </c>
      <c r="I841" s="298">
        <v>12000000</v>
      </c>
      <c r="J841" s="298">
        <v>12000000</v>
      </c>
      <c r="K841" s="300" t="s">
        <v>1990</v>
      </c>
      <c r="L841" s="292" t="s">
        <v>6520</v>
      </c>
      <c r="M841" s="293">
        <f t="shared" si="31"/>
        <v>43374</v>
      </c>
      <c r="N841" s="293">
        <v>43465</v>
      </c>
      <c r="O841" s="293">
        <v>43465</v>
      </c>
      <c r="P841" s="301">
        <f t="shared" si="32"/>
        <v>91</v>
      </c>
      <c r="Q841" s="303">
        <f t="shared" si="30"/>
        <v>3.0333333333333332</v>
      </c>
      <c r="R841" s="305" t="s">
        <v>6521</v>
      </c>
      <c r="S841" s="340"/>
      <c r="T841" s="311"/>
      <c r="U841" s="311"/>
      <c r="V841" s="341"/>
      <c r="W841" s="311"/>
      <c r="X841" s="311"/>
      <c r="Y841" s="341"/>
      <c r="Z841" s="311"/>
      <c r="AA841" s="311"/>
      <c r="AB841" s="341"/>
      <c r="AC841" s="311"/>
      <c r="AD841" s="311"/>
      <c r="AE841" s="311"/>
      <c r="AF841" s="312"/>
      <c r="AG841" s="311"/>
      <c r="AH841" s="312"/>
      <c r="AI841" s="311"/>
      <c r="AJ841" s="313"/>
      <c r="AK841" s="292"/>
      <c r="AL841" s="292"/>
      <c r="AM841" s="292"/>
      <c r="AN841" s="292"/>
      <c r="AO841" s="316"/>
      <c r="AP841" s="336"/>
      <c r="AQ841" s="360"/>
      <c r="AR841" s="343"/>
      <c r="AS841" s="343"/>
      <c r="AT841" s="343"/>
      <c r="AU841" s="292"/>
      <c r="AV841" s="270"/>
    </row>
    <row r="842" spans="1:48" ht="13.5" customHeight="1" thickTop="1" thickBot="1" x14ac:dyDescent="0.25">
      <c r="A842" s="147">
        <v>836</v>
      </c>
      <c r="B842" s="292" t="s">
        <v>1987</v>
      </c>
      <c r="C842" s="304">
        <v>43374</v>
      </c>
      <c r="D842" s="304" t="s">
        <v>6522</v>
      </c>
      <c r="E842" s="294" t="s">
        <v>6523</v>
      </c>
      <c r="F842" s="295" t="s">
        <v>66</v>
      </c>
      <c r="G842" s="296" t="s">
        <v>3486</v>
      </c>
      <c r="H842" s="297" t="s">
        <v>1989</v>
      </c>
      <c r="I842" s="298">
        <v>9900000</v>
      </c>
      <c r="J842" s="298">
        <v>9900000</v>
      </c>
      <c r="K842" s="300" t="s">
        <v>1990</v>
      </c>
      <c r="L842" s="292" t="s">
        <v>6524</v>
      </c>
      <c r="M842" s="293">
        <f t="shared" si="31"/>
        <v>43374</v>
      </c>
      <c r="N842" s="293">
        <v>43465</v>
      </c>
      <c r="O842" s="293">
        <v>43465</v>
      </c>
      <c r="P842" s="301">
        <f t="shared" si="32"/>
        <v>91</v>
      </c>
      <c r="Q842" s="303">
        <f t="shared" si="30"/>
        <v>3.0333333333333332</v>
      </c>
      <c r="R842" s="305" t="s">
        <v>6525</v>
      </c>
      <c r="S842" s="340"/>
      <c r="T842" s="311"/>
      <c r="U842" s="311"/>
      <c r="V842" s="341"/>
      <c r="W842" s="311"/>
      <c r="X842" s="311"/>
      <c r="Y842" s="341"/>
      <c r="Z842" s="311"/>
      <c r="AA842" s="311"/>
      <c r="AB842" s="341"/>
      <c r="AC842" s="311"/>
      <c r="AD842" s="311"/>
      <c r="AE842" s="311"/>
      <c r="AF842" s="312"/>
      <c r="AG842" s="311"/>
      <c r="AH842" s="312"/>
      <c r="AI842" s="311"/>
      <c r="AJ842" s="313"/>
      <c r="AK842" s="292"/>
      <c r="AL842" s="292"/>
      <c r="AM842" s="292"/>
      <c r="AN842" s="292"/>
      <c r="AO842" s="316"/>
      <c r="AP842" s="336"/>
      <c r="AQ842" s="360"/>
      <c r="AR842" s="343"/>
      <c r="AS842" s="343"/>
      <c r="AT842" s="343"/>
      <c r="AU842" s="292"/>
      <c r="AV842" s="270"/>
    </row>
    <row r="843" spans="1:48" ht="13.5" customHeight="1" thickTop="1" thickBot="1" x14ac:dyDescent="0.25">
      <c r="A843" s="147">
        <v>837</v>
      </c>
      <c r="B843" s="292" t="s">
        <v>2160</v>
      </c>
      <c r="C843" s="304">
        <v>43374</v>
      </c>
      <c r="D843" s="304" t="s">
        <v>6526</v>
      </c>
      <c r="E843" s="294" t="s">
        <v>6527</v>
      </c>
      <c r="F843" s="295" t="s">
        <v>66</v>
      </c>
      <c r="G843" s="296" t="s">
        <v>75</v>
      </c>
      <c r="H843" s="297" t="s">
        <v>1989</v>
      </c>
      <c r="I843" s="298">
        <v>26999500</v>
      </c>
      <c r="J843" s="298">
        <v>26999500</v>
      </c>
      <c r="K843" s="300" t="s">
        <v>1990</v>
      </c>
      <c r="L843" s="292" t="s">
        <v>6528</v>
      </c>
      <c r="M843" s="293">
        <f t="shared" si="31"/>
        <v>43374</v>
      </c>
      <c r="N843" s="293">
        <v>43465</v>
      </c>
      <c r="O843" s="293">
        <v>43465</v>
      </c>
      <c r="P843" s="301">
        <f t="shared" si="32"/>
        <v>91</v>
      </c>
      <c r="Q843" s="303">
        <f t="shared" si="30"/>
        <v>3.0333333333333332</v>
      </c>
      <c r="R843" s="305" t="s">
        <v>6529</v>
      </c>
      <c r="S843" s="340"/>
      <c r="T843" s="311"/>
      <c r="U843" s="311"/>
      <c r="V843" s="341"/>
      <c r="W843" s="311"/>
      <c r="X843" s="311"/>
      <c r="Y843" s="341"/>
      <c r="Z843" s="311"/>
      <c r="AA843" s="311"/>
      <c r="AB843" s="341"/>
      <c r="AC843" s="311"/>
      <c r="AD843" s="311"/>
      <c r="AE843" s="311"/>
      <c r="AF843" s="312"/>
      <c r="AG843" s="311"/>
      <c r="AH843" s="312"/>
      <c r="AI843" s="311"/>
      <c r="AJ843" s="313"/>
      <c r="AK843" s="292"/>
      <c r="AL843" s="292"/>
      <c r="AM843" s="292"/>
      <c r="AN843" s="292"/>
      <c r="AO843" s="316"/>
      <c r="AP843" s="336"/>
      <c r="AQ843" s="360"/>
      <c r="AR843" s="343"/>
      <c r="AS843" s="343"/>
      <c r="AT843" s="343"/>
      <c r="AU843" s="292"/>
      <c r="AV843" s="270"/>
    </row>
    <row r="844" spans="1:48" ht="13.5" customHeight="1" thickTop="1" thickBot="1" x14ac:dyDescent="0.25">
      <c r="A844" s="147">
        <v>838</v>
      </c>
      <c r="B844" s="292" t="s">
        <v>63</v>
      </c>
      <c r="C844" s="304">
        <v>43375</v>
      </c>
      <c r="D844" s="304" t="s">
        <v>6530</v>
      </c>
      <c r="E844" s="294" t="s">
        <v>6531</v>
      </c>
      <c r="F844" s="295" t="s">
        <v>66</v>
      </c>
      <c r="G844" s="296" t="s">
        <v>3486</v>
      </c>
      <c r="H844" s="297" t="s">
        <v>1989</v>
      </c>
      <c r="I844" s="298">
        <v>5600000</v>
      </c>
      <c r="J844" s="298">
        <v>5600000</v>
      </c>
      <c r="K844" s="300" t="s">
        <v>1990</v>
      </c>
      <c r="L844" s="292" t="s">
        <v>6532</v>
      </c>
      <c r="M844" s="293">
        <f t="shared" si="31"/>
        <v>43375</v>
      </c>
      <c r="N844" s="293">
        <v>43450</v>
      </c>
      <c r="O844" s="293">
        <v>43450</v>
      </c>
      <c r="P844" s="301">
        <f t="shared" si="32"/>
        <v>75</v>
      </c>
      <c r="Q844" s="303">
        <f t="shared" si="30"/>
        <v>2.5</v>
      </c>
      <c r="R844" s="305" t="s">
        <v>6533</v>
      </c>
      <c r="S844" s="340"/>
      <c r="T844" s="311"/>
      <c r="U844" s="311"/>
      <c r="V844" s="341"/>
      <c r="W844" s="311"/>
      <c r="X844" s="311"/>
      <c r="Y844" s="341"/>
      <c r="Z844" s="311"/>
      <c r="AA844" s="311"/>
      <c r="AB844" s="341"/>
      <c r="AC844" s="311"/>
      <c r="AD844" s="311"/>
      <c r="AE844" s="311"/>
      <c r="AF844" s="312"/>
      <c r="AG844" s="311"/>
      <c r="AH844" s="312"/>
      <c r="AI844" s="311"/>
      <c r="AJ844" s="313"/>
      <c r="AK844" s="292"/>
      <c r="AL844" s="292"/>
      <c r="AM844" s="292"/>
      <c r="AN844" s="292"/>
      <c r="AO844" s="316"/>
      <c r="AP844" s="336"/>
      <c r="AQ844" s="360"/>
      <c r="AR844" s="343"/>
      <c r="AS844" s="343"/>
      <c r="AT844" s="343"/>
      <c r="AU844" s="292"/>
      <c r="AV844" s="270"/>
    </row>
    <row r="845" spans="1:48" ht="13.5" customHeight="1" thickTop="1" thickBot="1" x14ac:dyDescent="0.25">
      <c r="A845" s="147">
        <v>839</v>
      </c>
      <c r="B845" s="292" t="s">
        <v>2160</v>
      </c>
      <c r="C845" s="304">
        <v>43375</v>
      </c>
      <c r="D845" s="304" t="s">
        <v>6534</v>
      </c>
      <c r="E845" s="294" t="s">
        <v>6535</v>
      </c>
      <c r="F845" s="295" t="s">
        <v>66</v>
      </c>
      <c r="G845" s="296" t="s">
        <v>75</v>
      </c>
      <c r="H845" s="297" t="s">
        <v>1989</v>
      </c>
      <c r="I845" s="298">
        <v>11881992</v>
      </c>
      <c r="J845" s="299">
        <f>+I845+AA845+AF845+AH845+AJ845</f>
        <v>11881992</v>
      </c>
      <c r="K845" s="300" t="s">
        <v>1990</v>
      </c>
      <c r="L845" s="292" t="s">
        <v>6536</v>
      </c>
      <c r="M845" s="293">
        <f t="shared" si="31"/>
        <v>43375</v>
      </c>
      <c r="N845" s="293">
        <v>43465</v>
      </c>
      <c r="O845" s="293">
        <v>43465</v>
      </c>
      <c r="P845" s="301">
        <f t="shared" ref="P845:P908" si="33">N845-M845</f>
        <v>90</v>
      </c>
      <c r="Q845" s="303">
        <f t="shared" si="30"/>
        <v>3</v>
      </c>
      <c r="R845" s="305" t="s">
        <v>6537</v>
      </c>
      <c r="S845" s="340"/>
      <c r="T845" s="311"/>
      <c r="U845" s="311"/>
      <c r="V845" s="341"/>
      <c r="W845" s="311"/>
      <c r="X845" s="311"/>
      <c r="Y845" s="341"/>
      <c r="Z845" s="311"/>
      <c r="AA845" s="311"/>
      <c r="AB845" s="341"/>
      <c r="AC845" s="311"/>
      <c r="AD845" s="311"/>
      <c r="AE845" s="311"/>
      <c r="AF845" s="312"/>
      <c r="AG845" s="311"/>
      <c r="AH845" s="312"/>
      <c r="AI845" s="311"/>
      <c r="AJ845" s="313"/>
      <c r="AK845" s="292"/>
      <c r="AL845" s="292"/>
      <c r="AM845" s="292"/>
      <c r="AN845" s="292"/>
      <c r="AO845" s="316"/>
      <c r="AP845" s="336"/>
      <c r="AQ845" s="360"/>
      <c r="AR845" s="343"/>
      <c r="AS845" s="343"/>
      <c r="AT845" s="343"/>
      <c r="AU845" s="292"/>
      <c r="AV845" s="270"/>
    </row>
    <row r="846" spans="1:48" ht="13.5" customHeight="1" thickTop="1" thickBot="1" x14ac:dyDescent="0.25">
      <c r="A846" s="147">
        <v>840</v>
      </c>
      <c r="B846" s="292" t="s">
        <v>3451</v>
      </c>
      <c r="C846" s="304">
        <v>43375</v>
      </c>
      <c r="D846" s="304" t="s">
        <v>6538</v>
      </c>
      <c r="E846" s="294" t="s">
        <v>6539</v>
      </c>
      <c r="F846" s="295" t="s">
        <v>66</v>
      </c>
      <c r="G846" s="296" t="s">
        <v>75</v>
      </c>
      <c r="H846" s="297" t="s">
        <v>1989</v>
      </c>
      <c r="I846" s="298">
        <v>10500000</v>
      </c>
      <c r="J846" s="299">
        <f>+I846+AA846+AF846+AH846+AJ846</f>
        <v>10500000</v>
      </c>
      <c r="K846" s="300" t="s">
        <v>1990</v>
      </c>
      <c r="L846" s="292" t="s">
        <v>6540</v>
      </c>
      <c r="M846" s="293">
        <f t="shared" si="31"/>
        <v>43375</v>
      </c>
      <c r="N846" s="293">
        <v>43465</v>
      </c>
      <c r="O846" s="293">
        <v>43465</v>
      </c>
      <c r="P846" s="301">
        <f t="shared" si="33"/>
        <v>90</v>
      </c>
      <c r="Q846" s="303">
        <f t="shared" si="30"/>
        <v>3</v>
      </c>
      <c r="R846" s="305" t="s">
        <v>6541</v>
      </c>
      <c r="S846" s="340"/>
      <c r="T846" s="311"/>
      <c r="U846" s="311"/>
      <c r="V846" s="341"/>
      <c r="W846" s="311"/>
      <c r="X846" s="311"/>
      <c r="Y846" s="341"/>
      <c r="Z846" s="311"/>
      <c r="AA846" s="311"/>
      <c r="AB846" s="341"/>
      <c r="AC846" s="311"/>
      <c r="AD846" s="311"/>
      <c r="AE846" s="311"/>
      <c r="AF846" s="312"/>
      <c r="AG846" s="311"/>
      <c r="AH846" s="312"/>
      <c r="AI846" s="311"/>
      <c r="AJ846" s="313"/>
      <c r="AK846" s="292"/>
      <c r="AL846" s="292"/>
      <c r="AM846" s="292"/>
      <c r="AN846" s="292"/>
      <c r="AO846" s="316"/>
      <c r="AP846" s="336"/>
      <c r="AQ846" s="360"/>
      <c r="AR846" s="343"/>
      <c r="AS846" s="343"/>
      <c r="AT846" s="343"/>
      <c r="AU846" s="292"/>
      <c r="AV846" s="270"/>
    </row>
    <row r="847" spans="1:48" ht="13.5" customHeight="1" thickTop="1" thickBot="1" x14ac:dyDescent="0.25">
      <c r="A847" s="147">
        <v>841</v>
      </c>
      <c r="B847" s="292" t="s">
        <v>3451</v>
      </c>
      <c r="C847" s="304">
        <v>43376</v>
      </c>
      <c r="D847" s="304" t="s">
        <v>6542</v>
      </c>
      <c r="E847" s="294" t="s">
        <v>6543</v>
      </c>
      <c r="F847" s="295" t="s">
        <v>66</v>
      </c>
      <c r="G847" s="296" t="s">
        <v>75</v>
      </c>
      <c r="H847" s="297" t="s">
        <v>1989</v>
      </c>
      <c r="I847" s="298">
        <v>36000000</v>
      </c>
      <c r="J847" s="299">
        <f>+I847+AA847+AF847+AH847+AJ847</f>
        <v>36000000</v>
      </c>
      <c r="K847" s="300" t="s">
        <v>1990</v>
      </c>
      <c r="L847" s="292" t="s">
        <v>6544</v>
      </c>
      <c r="M847" s="293">
        <f t="shared" si="31"/>
        <v>43376</v>
      </c>
      <c r="N847" s="293">
        <v>43465</v>
      </c>
      <c r="O847" s="293">
        <v>43465</v>
      </c>
      <c r="P847" s="301">
        <f t="shared" si="33"/>
        <v>89</v>
      </c>
      <c r="Q847" s="303">
        <f t="shared" si="30"/>
        <v>2.9666666666666668</v>
      </c>
      <c r="R847" s="305" t="s">
        <v>6545</v>
      </c>
      <c r="S847" s="340"/>
      <c r="T847" s="311"/>
      <c r="U847" s="311"/>
      <c r="V847" s="341"/>
      <c r="W847" s="311"/>
      <c r="X847" s="311"/>
      <c r="Y847" s="341"/>
      <c r="Z847" s="311"/>
      <c r="AA847" s="311"/>
      <c r="AB847" s="341"/>
      <c r="AC847" s="311"/>
      <c r="AD847" s="311"/>
      <c r="AE847" s="311"/>
      <c r="AF847" s="312"/>
      <c r="AG847" s="311"/>
      <c r="AH847" s="312"/>
      <c r="AI847" s="311"/>
      <c r="AJ847" s="313"/>
      <c r="AK847" s="292"/>
      <c r="AL847" s="292"/>
      <c r="AM847" s="292"/>
      <c r="AN847" s="292"/>
      <c r="AO847" s="316"/>
      <c r="AP847" s="336"/>
      <c r="AQ847" s="360"/>
      <c r="AR847" s="343"/>
      <c r="AS847" s="343"/>
      <c r="AT847" s="343"/>
      <c r="AU847" s="292"/>
      <c r="AV847" s="270"/>
    </row>
    <row r="848" spans="1:48" ht="13.5" customHeight="1" thickTop="1" thickBot="1" x14ac:dyDescent="0.25">
      <c r="A848" s="147">
        <v>842</v>
      </c>
      <c r="B848" s="292" t="s">
        <v>2160</v>
      </c>
      <c r="C848" s="304">
        <v>43376</v>
      </c>
      <c r="D848" s="304" t="s">
        <v>6546</v>
      </c>
      <c r="E848" s="294" t="s">
        <v>6547</v>
      </c>
      <c r="F848" s="295" t="s">
        <v>66</v>
      </c>
      <c r="G848" s="296" t="s">
        <v>75</v>
      </c>
      <c r="H848" s="297" t="s">
        <v>1989</v>
      </c>
      <c r="I848" s="298">
        <v>11881992</v>
      </c>
      <c r="J848" s="299">
        <f>+I848+AA848+AF848+AH848+AJ848</f>
        <v>11881992</v>
      </c>
      <c r="K848" s="300" t="s">
        <v>1990</v>
      </c>
      <c r="L848" s="292" t="s">
        <v>6548</v>
      </c>
      <c r="M848" s="293">
        <f t="shared" si="31"/>
        <v>43376</v>
      </c>
      <c r="N848" s="293">
        <v>43465</v>
      </c>
      <c r="O848" s="293">
        <v>43465</v>
      </c>
      <c r="P848" s="301">
        <f t="shared" si="33"/>
        <v>89</v>
      </c>
      <c r="Q848" s="303">
        <f t="shared" si="30"/>
        <v>2.9666666666666668</v>
      </c>
      <c r="R848" s="305" t="s">
        <v>6549</v>
      </c>
      <c r="S848" s="340"/>
      <c r="T848" s="311"/>
      <c r="U848" s="311"/>
      <c r="V848" s="341"/>
      <c r="W848" s="311"/>
      <c r="X848" s="311"/>
      <c r="Y848" s="341"/>
      <c r="Z848" s="311"/>
      <c r="AA848" s="311"/>
      <c r="AB848" s="341"/>
      <c r="AC848" s="311"/>
      <c r="AD848" s="311"/>
      <c r="AE848" s="311"/>
      <c r="AF848" s="312"/>
      <c r="AG848" s="311"/>
      <c r="AH848" s="312"/>
      <c r="AI848" s="311"/>
      <c r="AJ848" s="313"/>
      <c r="AK848" s="292"/>
      <c r="AL848" s="292"/>
      <c r="AM848" s="292"/>
      <c r="AN848" s="292"/>
      <c r="AO848" s="316"/>
      <c r="AP848" s="336"/>
      <c r="AQ848" s="360"/>
      <c r="AR848" s="343"/>
      <c r="AS848" s="343"/>
      <c r="AT848" s="343"/>
      <c r="AU848" s="292"/>
      <c r="AV848" s="270"/>
    </row>
    <row r="849" spans="1:48" ht="13.5" customHeight="1" thickTop="1" thickBot="1" x14ac:dyDescent="0.25">
      <c r="A849" s="147">
        <v>843</v>
      </c>
      <c r="B849" s="292" t="s">
        <v>2160</v>
      </c>
      <c r="C849" s="304">
        <v>43376</v>
      </c>
      <c r="D849" s="304" t="s">
        <v>6550</v>
      </c>
      <c r="E849" s="294" t="s">
        <v>6551</v>
      </c>
      <c r="F849" s="295" t="s">
        <v>66</v>
      </c>
      <c r="G849" s="296" t="s">
        <v>75</v>
      </c>
      <c r="H849" s="297" t="s">
        <v>1989</v>
      </c>
      <c r="I849" s="298">
        <v>15999999</v>
      </c>
      <c r="J849" s="298">
        <v>15999999</v>
      </c>
      <c r="K849" s="300" t="s">
        <v>1990</v>
      </c>
      <c r="L849" s="292" t="s">
        <v>6552</v>
      </c>
      <c r="M849" s="293">
        <f t="shared" si="31"/>
        <v>43376</v>
      </c>
      <c r="N849" s="293">
        <v>43465</v>
      </c>
      <c r="O849" s="293">
        <v>43465</v>
      </c>
      <c r="P849" s="301">
        <f t="shared" si="33"/>
        <v>89</v>
      </c>
      <c r="Q849" s="303">
        <f t="shared" si="30"/>
        <v>2.9666666666666668</v>
      </c>
      <c r="R849" s="305" t="s">
        <v>6553</v>
      </c>
      <c r="S849" s="340"/>
      <c r="T849" s="311"/>
      <c r="U849" s="311"/>
      <c r="V849" s="341"/>
      <c r="W849" s="311"/>
      <c r="X849" s="311"/>
      <c r="Y849" s="341"/>
      <c r="Z849" s="311"/>
      <c r="AA849" s="311"/>
      <c r="AB849" s="341"/>
      <c r="AC849" s="311"/>
      <c r="AD849" s="311"/>
      <c r="AE849" s="311"/>
      <c r="AF849" s="312"/>
      <c r="AG849" s="311"/>
      <c r="AH849" s="312"/>
      <c r="AI849" s="311"/>
      <c r="AJ849" s="313"/>
      <c r="AK849" s="292"/>
      <c r="AL849" s="292"/>
      <c r="AM849" s="292"/>
      <c r="AN849" s="292"/>
      <c r="AO849" s="316"/>
      <c r="AP849" s="336"/>
      <c r="AQ849" s="360"/>
      <c r="AR849" s="343"/>
      <c r="AS849" s="343"/>
      <c r="AT849" s="343"/>
      <c r="AU849" s="292"/>
      <c r="AV849" s="270"/>
    </row>
    <row r="850" spans="1:48" ht="13.5" customHeight="1" thickTop="1" thickBot="1" x14ac:dyDescent="0.25">
      <c r="A850" s="147">
        <v>844</v>
      </c>
      <c r="B850" s="292" t="s">
        <v>2160</v>
      </c>
      <c r="C850" s="304">
        <v>43376</v>
      </c>
      <c r="D850" s="304" t="s">
        <v>6554</v>
      </c>
      <c r="E850" s="294" t="s">
        <v>6555</v>
      </c>
      <c r="F850" s="295" t="s">
        <v>66</v>
      </c>
      <c r="G850" s="296" t="s">
        <v>75</v>
      </c>
      <c r="H850" s="297" t="s">
        <v>1989</v>
      </c>
      <c r="I850" s="298">
        <v>6900000</v>
      </c>
      <c r="J850" s="299">
        <f t="shared" ref="J850:J859" si="34">+I850+AA850+AF850+AH850+AJ850</f>
        <v>6900000</v>
      </c>
      <c r="K850" s="300" t="s">
        <v>1990</v>
      </c>
      <c r="L850" s="292" t="s">
        <v>6556</v>
      </c>
      <c r="M850" s="293">
        <f t="shared" si="31"/>
        <v>43376</v>
      </c>
      <c r="N850" s="293">
        <v>43465</v>
      </c>
      <c r="O850" s="293">
        <v>43465</v>
      </c>
      <c r="P850" s="301">
        <f t="shared" si="33"/>
        <v>89</v>
      </c>
      <c r="Q850" s="303">
        <f t="shared" si="30"/>
        <v>2.9666666666666668</v>
      </c>
      <c r="R850" s="305" t="s">
        <v>6557</v>
      </c>
      <c r="S850" s="340"/>
      <c r="T850" s="311"/>
      <c r="U850" s="311"/>
      <c r="V850" s="341"/>
      <c r="W850" s="311"/>
      <c r="X850" s="311"/>
      <c r="Y850" s="341"/>
      <c r="Z850" s="311"/>
      <c r="AA850" s="311"/>
      <c r="AB850" s="341"/>
      <c r="AC850" s="311"/>
      <c r="AD850" s="311"/>
      <c r="AE850" s="311"/>
      <c r="AF850" s="312"/>
      <c r="AG850" s="311"/>
      <c r="AH850" s="312"/>
      <c r="AI850" s="311"/>
      <c r="AJ850" s="313"/>
      <c r="AK850" s="292"/>
      <c r="AL850" s="292"/>
      <c r="AM850" s="292"/>
      <c r="AN850" s="292"/>
      <c r="AO850" s="316"/>
      <c r="AP850" s="336"/>
      <c r="AQ850" s="360"/>
      <c r="AR850" s="343"/>
      <c r="AS850" s="343"/>
      <c r="AT850" s="343"/>
      <c r="AU850" s="292"/>
      <c r="AV850" s="270"/>
    </row>
    <row r="851" spans="1:48" ht="13.5" customHeight="1" thickTop="1" thickBot="1" x14ac:dyDescent="0.25">
      <c r="A851" s="147">
        <v>845</v>
      </c>
      <c r="B851" s="292" t="s">
        <v>2160</v>
      </c>
      <c r="C851" s="304">
        <v>43376</v>
      </c>
      <c r="D851" s="304" t="s">
        <v>6558</v>
      </c>
      <c r="E851" s="294" t="s">
        <v>6559</v>
      </c>
      <c r="F851" s="295" t="s">
        <v>66</v>
      </c>
      <c r="G851" s="296" t="s">
        <v>75</v>
      </c>
      <c r="H851" s="297" t="s">
        <v>1989</v>
      </c>
      <c r="I851" s="298">
        <v>11881992</v>
      </c>
      <c r="J851" s="299">
        <f t="shared" si="34"/>
        <v>11881992</v>
      </c>
      <c r="K851" s="300" t="s">
        <v>1990</v>
      </c>
      <c r="L851" s="292" t="s">
        <v>6560</v>
      </c>
      <c r="M851" s="293">
        <f t="shared" si="31"/>
        <v>43376</v>
      </c>
      <c r="N851" s="293">
        <v>43465</v>
      </c>
      <c r="O851" s="293">
        <v>43465</v>
      </c>
      <c r="P851" s="301">
        <f t="shared" si="33"/>
        <v>89</v>
      </c>
      <c r="Q851" s="303">
        <f t="shared" si="30"/>
        <v>2.9666666666666668</v>
      </c>
      <c r="R851" s="305" t="s">
        <v>6561</v>
      </c>
      <c r="S851" s="340"/>
      <c r="T851" s="311"/>
      <c r="U851" s="311"/>
      <c r="V851" s="341"/>
      <c r="W851" s="311"/>
      <c r="X851" s="311"/>
      <c r="Y851" s="341"/>
      <c r="Z851" s="311"/>
      <c r="AA851" s="311"/>
      <c r="AB851" s="341"/>
      <c r="AC851" s="311"/>
      <c r="AD851" s="311"/>
      <c r="AE851" s="311"/>
      <c r="AF851" s="312"/>
      <c r="AG851" s="311"/>
      <c r="AH851" s="312"/>
      <c r="AI851" s="311"/>
      <c r="AJ851" s="313"/>
      <c r="AK851" s="292"/>
      <c r="AL851" s="292"/>
      <c r="AM851" s="292"/>
      <c r="AN851" s="292"/>
      <c r="AO851" s="316"/>
      <c r="AP851" s="336"/>
      <c r="AQ851" s="360"/>
      <c r="AR851" s="343"/>
      <c r="AS851" s="343"/>
      <c r="AT851" s="343"/>
      <c r="AU851" s="292"/>
      <c r="AV851" s="270"/>
    </row>
    <row r="852" spans="1:48" ht="13.5" customHeight="1" thickTop="1" thickBot="1" x14ac:dyDescent="0.25">
      <c r="A852" s="147">
        <v>846</v>
      </c>
      <c r="B852" s="292" t="s">
        <v>444</v>
      </c>
      <c r="C852" s="304">
        <v>43376</v>
      </c>
      <c r="D852" s="304" t="s">
        <v>6562</v>
      </c>
      <c r="E852" s="294" t="s">
        <v>6563</v>
      </c>
      <c r="F852" s="295" t="s">
        <v>66</v>
      </c>
      <c r="G852" s="296" t="s">
        <v>3486</v>
      </c>
      <c r="H852" s="297" t="s">
        <v>1989</v>
      </c>
      <c r="I852" s="298">
        <v>7997500</v>
      </c>
      <c r="J852" s="299">
        <f t="shared" si="34"/>
        <v>7997500</v>
      </c>
      <c r="K852" s="300" t="s">
        <v>1990</v>
      </c>
      <c r="L852" s="292" t="s">
        <v>6564</v>
      </c>
      <c r="M852" s="293">
        <f t="shared" si="31"/>
        <v>43376</v>
      </c>
      <c r="N852" s="293">
        <v>43465</v>
      </c>
      <c r="O852" s="293">
        <v>43465</v>
      </c>
      <c r="P852" s="301">
        <f t="shared" si="33"/>
        <v>89</v>
      </c>
      <c r="Q852" s="303">
        <f t="shared" si="30"/>
        <v>2.9666666666666668</v>
      </c>
      <c r="R852" s="305" t="s">
        <v>6565</v>
      </c>
      <c r="S852" s="340"/>
      <c r="T852" s="311"/>
      <c r="U852" s="311"/>
      <c r="V852" s="341"/>
      <c r="W852" s="311"/>
      <c r="X852" s="311"/>
      <c r="Y852" s="341"/>
      <c r="Z852" s="311"/>
      <c r="AA852" s="311"/>
      <c r="AB852" s="341"/>
      <c r="AC852" s="311"/>
      <c r="AD852" s="311"/>
      <c r="AE852" s="311"/>
      <c r="AF852" s="312"/>
      <c r="AG852" s="311"/>
      <c r="AH852" s="312"/>
      <c r="AI852" s="311"/>
      <c r="AJ852" s="313"/>
      <c r="AK852" s="292"/>
      <c r="AL852" s="292"/>
      <c r="AM852" s="292"/>
      <c r="AN852" s="292"/>
      <c r="AO852" s="316"/>
      <c r="AP852" s="336"/>
      <c r="AQ852" s="360"/>
      <c r="AR852" s="343"/>
      <c r="AS852" s="343"/>
      <c r="AT852" s="343"/>
      <c r="AU852" s="292"/>
      <c r="AV852" s="270"/>
    </row>
    <row r="853" spans="1:48" ht="13.5" customHeight="1" thickTop="1" thickBot="1" x14ac:dyDescent="0.25">
      <c r="A853" s="147">
        <v>847</v>
      </c>
      <c r="B853" s="292" t="s">
        <v>3451</v>
      </c>
      <c r="C853" s="304">
        <v>43376</v>
      </c>
      <c r="D853" s="304" t="s">
        <v>6566</v>
      </c>
      <c r="E853" s="294" t="s">
        <v>6402</v>
      </c>
      <c r="F853" s="295" t="s">
        <v>66</v>
      </c>
      <c r="G853" s="296" t="s">
        <v>75</v>
      </c>
      <c r="H853" s="297" t="s">
        <v>1989</v>
      </c>
      <c r="I853" s="298">
        <v>18000000</v>
      </c>
      <c r="J853" s="299">
        <f t="shared" si="34"/>
        <v>18000000</v>
      </c>
      <c r="K853" s="300" t="s">
        <v>1990</v>
      </c>
      <c r="L853" s="292" t="s">
        <v>6567</v>
      </c>
      <c r="M853" s="293">
        <f t="shared" si="31"/>
        <v>43376</v>
      </c>
      <c r="N853" s="293">
        <v>43465</v>
      </c>
      <c r="O853" s="293">
        <v>43465</v>
      </c>
      <c r="P853" s="301">
        <f t="shared" si="33"/>
        <v>89</v>
      </c>
      <c r="Q853" s="303">
        <f t="shared" si="30"/>
        <v>2.9666666666666668</v>
      </c>
      <c r="R853" s="305" t="s">
        <v>6568</v>
      </c>
      <c r="S853" s="340"/>
      <c r="T853" s="311"/>
      <c r="U853" s="311"/>
      <c r="V853" s="341"/>
      <c r="W853" s="311"/>
      <c r="X853" s="311"/>
      <c r="Y853" s="341"/>
      <c r="Z853" s="311"/>
      <c r="AA853" s="311"/>
      <c r="AB853" s="341"/>
      <c r="AC853" s="311"/>
      <c r="AD853" s="311"/>
      <c r="AE853" s="311"/>
      <c r="AF853" s="312"/>
      <c r="AG853" s="311"/>
      <c r="AH853" s="312"/>
      <c r="AI853" s="311"/>
      <c r="AJ853" s="313"/>
      <c r="AK853" s="292"/>
      <c r="AL853" s="292"/>
      <c r="AM853" s="292"/>
      <c r="AN853" s="292"/>
      <c r="AO853" s="316"/>
      <c r="AP853" s="336"/>
      <c r="AQ853" s="360"/>
      <c r="AR853" s="343"/>
      <c r="AS853" s="343"/>
      <c r="AT853" s="343"/>
      <c r="AU853" s="292"/>
      <c r="AV853" s="270"/>
    </row>
    <row r="854" spans="1:48" ht="13.5" customHeight="1" thickTop="1" thickBot="1" x14ac:dyDescent="0.25">
      <c r="A854" s="147">
        <v>848</v>
      </c>
      <c r="B854" s="292" t="s">
        <v>2160</v>
      </c>
      <c r="C854" s="304">
        <v>43376</v>
      </c>
      <c r="D854" s="304" t="s">
        <v>6569</v>
      </c>
      <c r="E854" s="294" t="s">
        <v>6570</v>
      </c>
      <c r="F854" s="295" t="s">
        <v>66</v>
      </c>
      <c r="G854" s="296" t="s">
        <v>75</v>
      </c>
      <c r="H854" s="297" t="s">
        <v>1989</v>
      </c>
      <c r="I854" s="298">
        <v>17881992</v>
      </c>
      <c r="J854" s="299">
        <f t="shared" si="34"/>
        <v>17881992</v>
      </c>
      <c r="K854" s="300" t="s">
        <v>1990</v>
      </c>
      <c r="L854" s="292" t="s">
        <v>6571</v>
      </c>
      <c r="M854" s="293">
        <f t="shared" si="31"/>
        <v>43376</v>
      </c>
      <c r="N854" s="293">
        <v>43465</v>
      </c>
      <c r="O854" s="293">
        <v>43465</v>
      </c>
      <c r="P854" s="301">
        <f t="shared" si="33"/>
        <v>89</v>
      </c>
      <c r="Q854" s="303">
        <f t="shared" si="30"/>
        <v>2.9666666666666668</v>
      </c>
      <c r="R854" s="305" t="s">
        <v>6572</v>
      </c>
      <c r="S854" s="340"/>
      <c r="T854" s="311"/>
      <c r="U854" s="311"/>
      <c r="V854" s="341"/>
      <c r="W854" s="311"/>
      <c r="X854" s="311"/>
      <c r="Y854" s="341"/>
      <c r="Z854" s="311"/>
      <c r="AA854" s="311"/>
      <c r="AB854" s="341"/>
      <c r="AC854" s="311"/>
      <c r="AD854" s="311"/>
      <c r="AE854" s="311"/>
      <c r="AF854" s="312"/>
      <c r="AG854" s="311"/>
      <c r="AH854" s="312"/>
      <c r="AI854" s="311"/>
      <c r="AJ854" s="313"/>
      <c r="AK854" s="292"/>
      <c r="AL854" s="292"/>
      <c r="AM854" s="292"/>
      <c r="AN854" s="292"/>
      <c r="AO854" s="316"/>
      <c r="AP854" s="336"/>
      <c r="AQ854" s="360"/>
      <c r="AR854" s="343"/>
      <c r="AS854" s="343"/>
      <c r="AT854" s="343"/>
      <c r="AU854" s="292"/>
      <c r="AV854" s="270"/>
    </row>
    <row r="855" spans="1:48" ht="13.5" customHeight="1" thickTop="1" thickBot="1" x14ac:dyDescent="0.25">
      <c r="A855" s="147">
        <v>849</v>
      </c>
      <c r="B855" s="292" t="s">
        <v>3451</v>
      </c>
      <c r="C855" s="304">
        <v>43376</v>
      </c>
      <c r="D855" s="304" t="s">
        <v>6573</v>
      </c>
      <c r="E855" s="294" t="s">
        <v>4046</v>
      </c>
      <c r="F855" s="295" t="s">
        <v>66</v>
      </c>
      <c r="G855" s="296" t="s">
        <v>75</v>
      </c>
      <c r="H855" s="297" t="s">
        <v>1989</v>
      </c>
      <c r="I855" s="298">
        <v>15000000</v>
      </c>
      <c r="J855" s="299">
        <f t="shared" si="34"/>
        <v>15000000</v>
      </c>
      <c r="K855" s="300" t="s">
        <v>1990</v>
      </c>
      <c r="L855" s="292" t="s">
        <v>496</v>
      </c>
      <c r="M855" s="293">
        <f t="shared" si="31"/>
        <v>43376</v>
      </c>
      <c r="N855" s="293">
        <v>43465</v>
      </c>
      <c r="O855" s="293">
        <v>43465</v>
      </c>
      <c r="P855" s="301">
        <f t="shared" si="33"/>
        <v>89</v>
      </c>
      <c r="Q855" s="303">
        <f t="shared" si="30"/>
        <v>2.9666666666666668</v>
      </c>
      <c r="R855" s="305" t="s">
        <v>6574</v>
      </c>
      <c r="S855" s="340"/>
      <c r="T855" s="311"/>
      <c r="U855" s="311"/>
      <c r="V855" s="341"/>
      <c r="W855" s="311"/>
      <c r="X855" s="311"/>
      <c r="Y855" s="341"/>
      <c r="Z855" s="311"/>
      <c r="AA855" s="311"/>
      <c r="AB855" s="341"/>
      <c r="AC855" s="311"/>
      <c r="AD855" s="311"/>
      <c r="AE855" s="311"/>
      <c r="AF855" s="312"/>
      <c r="AG855" s="311"/>
      <c r="AH855" s="312"/>
      <c r="AI855" s="311"/>
      <c r="AJ855" s="313"/>
      <c r="AK855" s="292"/>
      <c r="AL855" s="292"/>
      <c r="AM855" s="292"/>
      <c r="AN855" s="292"/>
      <c r="AO855" s="316"/>
      <c r="AP855" s="336"/>
      <c r="AQ855" s="360"/>
      <c r="AR855" s="343"/>
      <c r="AS855" s="343"/>
      <c r="AT855" s="343"/>
      <c r="AU855" s="292"/>
      <c r="AV855" s="270"/>
    </row>
    <row r="856" spans="1:48" ht="13.5" customHeight="1" thickTop="1" thickBot="1" x14ac:dyDescent="0.25">
      <c r="A856" s="147">
        <v>850</v>
      </c>
      <c r="B856" s="292" t="s">
        <v>5973</v>
      </c>
      <c r="C856" s="304">
        <v>43376</v>
      </c>
      <c r="D856" s="304" t="s">
        <v>6575</v>
      </c>
      <c r="E856" s="294" t="s">
        <v>6576</v>
      </c>
      <c r="F856" s="295" t="s">
        <v>66</v>
      </c>
      <c r="G856" s="296" t="s">
        <v>75</v>
      </c>
      <c r="H856" s="297" t="s">
        <v>1989</v>
      </c>
      <c r="I856" s="298">
        <v>15900000</v>
      </c>
      <c r="J856" s="299">
        <f t="shared" si="34"/>
        <v>15900000</v>
      </c>
      <c r="K856" s="300" t="s">
        <v>1990</v>
      </c>
      <c r="L856" s="292" t="s">
        <v>6577</v>
      </c>
      <c r="M856" s="293">
        <f t="shared" si="31"/>
        <v>43376</v>
      </c>
      <c r="N856" s="293">
        <v>43465</v>
      </c>
      <c r="O856" s="293">
        <v>43465</v>
      </c>
      <c r="P856" s="301">
        <f t="shared" si="33"/>
        <v>89</v>
      </c>
      <c r="Q856" s="303">
        <f t="shared" ref="Q856:Q919" si="35">+P856/30</f>
        <v>2.9666666666666668</v>
      </c>
      <c r="R856" s="305" t="s">
        <v>6578</v>
      </c>
      <c r="S856" s="340"/>
      <c r="T856" s="311"/>
      <c r="U856" s="311"/>
      <c r="V856" s="341"/>
      <c r="W856" s="311"/>
      <c r="X856" s="311"/>
      <c r="Y856" s="341"/>
      <c r="Z856" s="311"/>
      <c r="AA856" s="311"/>
      <c r="AB856" s="341"/>
      <c r="AC856" s="311"/>
      <c r="AD856" s="311"/>
      <c r="AE856" s="311"/>
      <c r="AF856" s="312"/>
      <c r="AG856" s="311"/>
      <c r="AH856" s="312"/>
      <c r="AI856" s="311"/>
      <c r="AJ856" s="313"/>
      <c r="AK856" s="292"/>
      <c r="AL856" s="292"/>
      <c r="AM856" s="292"/>
      <c r="AN856" s="292"/>
      <c r="AO856" s="316"/>
      <c r="AP856" s="336"/>
      <c r="AQ856" s="360"/>
      <c r="AR856" s="343"/>
      <c r="AS856" s="343"/>
      <c r="AT856" s="343"/>
      <c r="AU856" s="292"/>
      <c r="AV856" s="270"/>
    </row>
    <row r="857" spans="1:48" ht="13.5" customHeight="1" thickTop="1" thickBot="1" x14ac:dyDescent="0.25">
      <c r="A857" s="147">
        <v>851</v>
      </c>
      <c r="B857" s="292" t="s">
        <v>53</v>
      </c>
      <c r="C857" s="304">
        <v>43376</v>
      </c>
      <c r="D857" s="304" t="s">
        <v>6579</v>
      </c>
      <c r="E857" s="294" t="s">
        <v>6580</v>
      </c>
      <c r="F857" s="295" t="s">
        <v>66</v>
      </c>
      <c r="G857" s="296" t="s">
        <v>75</v>
      </c>
      <c r="H857" s="297" t="s">
        <v>1989</v>
      </c>
      <c r="I857" s="298">
        <v>13500000</v>
      </c>
      <c r="J857" s="299">
        <f t="shared" si="34"/>
        <v>13500000</v>
      </c>
      <c r="K857" s="300" t="s">
        <v>1990</v>
      </c>
      <c r="L857" s="292" t="s">
        <v>6581</v>
      </c>
      <c r="M857" s="293">
        <f t="shared" si="31"/>
        <v>43376</v>
      </c>
      <c r="N857" s="293">
        <v>43465</v>
      </c>
      <c r="O857" s="293">
        <v>43465</v>
      </c>
      <c r="P857" s="301">
        <f t="shared" si="33"/>
        <v>89</v>
      </c>
      <c r="Q857" s="303">
        <f t="shared" si="35"/>
        <v>2.9666666666666668</v>
      </c>
      <c r="R857" s="305" t="s">
        <v>6582</v>
      </c>
      <c r="S857" s="340"/>
      <c r="T857" s="311"/>
      <c r="U857" s="311"/>
      <c r="V857" s="341"/>
      <c r="W857" s="311"/>
      <c r="X857" s="311"/>
      <c r="Y857" s="341"/>
      <c r="Z857" s="311"/>
      <c r="AA857" s="311"/>
      <c r="AB857" s="341"/>
      <c r="AC857" s="311"/>
      <c r="AD857" s="311"/>
      <c r="AE857" s="311"/>
      <c r="AF857" s="312"/>
      <c r="AG857" s="311"/>
      <c r="AH857" s="312"/>
      <c r="AI857" s="311"/>
      <c r="AJ857" s="313"/>
      <c r="AK857" s="292"/>
      <c r="AL857" s="292"/>
      <c r="AM857" s="292"/>
      <c r="AN857" s="292"/>
      <c r="AO857" s="316"/>
      <c r="AP857" s="336"/>
      <c r="AQ857" s="360"/>
      <c r="AR857" s="343"/>
      <c r="AS857" s="343"/>
      <c r="AT857" s="343"/>
      <c r="AU857" s="292"/>
      <c r="AV857" s="270"/>
    </row>
    <row r="858" spans="1:48" ht="13.5" customHeight="1" thickTop="1" thickBot="1" x14ac:dyDescent="0.25">
      <c r="A858" s="147">
        <v>852</v>
      </c>
      <c r="B858" s="292" t="s">
        <v>3451</v>
      </c>
      <c r="C858" s="304">
        <v>43376</v>
      </c>
      <c r="D858" s="304" t="s">
        <v>6583</v>
      </c>
      <c r="E858" s="294" t="s">
        <v>6584</v>
      </c>
      <c r="F858" s="295" t="s">
        <v>66</v>
      </c>
      <c r="G858" s="296" t="s">
        <v>75</v>
      </c>
      <c r="H858" s="297" t="s">
        <v>1989</v>
      </c>
      <c r="I858" s="298">
        <v>22666667</v>
      </c>
      <c r="J858" s="299">
        <f t="shared" si="34"/>
        <v>22666667</v>
      </c>
      <c r="K858" s="300" t="s">
        <v>1990</v>
      </c>
      <c r="L858" s="292" t="s">
        <v>6585</v>
      </c>
      <c r="M858" s="293">
        <f t="shared" si="31"/>
        <v>43376</v>
      </c>
      <c r="N858" s="293">
        <v>43461</v>
      </c>
      <c r="O858" s="293">
        <v>43461</v>
      </c>
      <c r="P858" s="301">
        <f t="shared" si="33"/>
        <v>85</v>
      </c>
      <c r="Q858" s="303">
        <f t="shared" si="35"/>
        <v>2.8333333333333335</v>
      </c>
      <c r="R858" s="305" t="s">
        <v>6586</v>
      </c>
      <c r="S858" s="340"/>
      <c r="T858" s="311"/>
      <c r="U858" s="311"/>
      <c r="V858" s="341"/>
      <c r="W858" s="311"/>
      <c r="X858" s="311"/>
      <c r="Y858" s="341"/>
      <c r="Z858" s="311"/>
      <c r="AA858" s="311"/>
      <c r="AB858" s="341"/>
      <c r="AC858" s="311"/>
      <c r="AD858" s="311"/>
      <c r="AE858" s="311"/>
      <c r="AF858" s="312"/>
      <c r="AG858" s="311"/>
      <c r="AH858" s="312"/>
      <c r="AI858" s="311"/>
      <c r="AJ858" s="313"/>
      <c r="AK858" s="292"/>
      <c r="AL858" s="292"/>
      <c r="AM858" s="292"/>
      <c r="AN858" s="292"/>
      <c r="AO858" s="316"/>
      <c r="AP858" s="336"/>
      <c r="AQ858" s="360"/>
      <c r="AR858" s="343"/>
      <c r="AS858" s="343"/>
      <c r="AT858" s="343"/>
      <c r="AU858" s="292"/>
      <c r="AV858" s="270"/>
    </row>
    <row r="859" spans="1:48" ht="13.5" customHeight="1" thickTop="1" thickBot="1" x14ac:dyDescent="0.25">
      <c r="A859" s="147">
        <v>853</v>
      </c>
      <c r="B859" s="292" t="s">
        <v>175</v>
      </c>
      <c r="C859" s="304">
        <v>43377</v>
      </c>
      <c r="D859" s="304" t="s">
        <v>6587</v>
      </c>
      <c r="E859" s="294" t="s">
        <v>6588</v>
      </c>
      <c r="F859" s="295" t="s">
        <v>66</v>
      </c>
      <c r="G859" s="296" t="s">
        <v>75</v>
      </c>
      <c r="H859" s="297" t="s">
        <v>1989</v>
      </c>
      <c r="I859" s="298">
        <v>15895104</v>
      </c>
      <c r="J859" s="299">
        <f t="shared" si="34"/>
        <v>15895104</v>
      </c>
      <c r="K859" s="300" t="s">
        <v>1990</v>
      </c>
      <c r="L859" s="292" t="s">
        <v>6589</v>
      </c>
      <c r="M859" s="293">
        <f t="shared" ref="M859:M897" si="36">C859</f>
        <v>43377</v>
      </c>
      <c r="N859" s="293">
        <v>43454</v>
      </c>
      <c r="O859" s="293">
        <v>43454</v>
      </c>
      <c r="P859" s="301">
        <f t="shared" si="33"/>
        <v>77</v>
      </c>
      <c r="Q859" s="303">
        <f t="shared" si="35"/>
        <v>2.5666666666666669</v>
      </c>
      <c r="R859" s="305" t="s">
        <v>6590</v>
      </c>
      <c r="S859" s="340"/>
      <c r="T859" s="311"/>
      <c r="U859" s="311"/>
      <c r="V859" s="341"/>
      <c r="W859" s="311"/>
      <c r="X859" s="311"/>
      <c r="Y859" s="341"/>
      <c r="Z859" s="311"/>
      <c r="AA859" s="311"/>
      <c r="AB859" s="341"/>
      <c r="AC859" s="311"/>
      <c r="AD859" s="311"/>
      <c r="AE859" s="311"/>
      <c r="AF859" s="312"/>
      <c r="AG859" s="311"/>
      <c r="AH859" s="312"/>
      <c r="AI859" s="311"/>
      <c r="AJ859" s="313"/>
      <c r="AK859" s="292"/>
      <c r="AL859" s="292"/>
      <c r="AM859" s="292"/>
      <c r="AN859" s="292"/>
      <c r="AO859" s="316"/>
      <c r="AP859" s="336"/>
      <c r="AQ859" s="360"/>
      <c r="AR859" s="343"/>
      <c r="AS859" s="343"/>
      <c r="AT859" s="343"/>
      <c r="AU859" s="292"/>
      <c r="AV859" s="270"/>
    </row>
    <row r="860" spans="1:48" ht="13.5" customHeight="1" thickTop="1" thickBot="1" x14ac:dyDescent="0.25">
      <c r="A860" s="147">
        <v>854</v>
      </c>
      <c r="B860" s="292" t="s">
        <v>146</v>
      </c>
      <c r="C860" s="304">
        <v>43377</v>
      </c>
      <c r="D860" s="304" t="s">
        <v>6591</v>
      </c>
      <c r="E860" s="294" t="s">
        <v>6592</v>
      </c>
      <c r="F860" s="295" t="s">
        <v>66</v>
      </c>
      <c r="G860" s="296" t="s">
        <v>3486</v>
      </c>
      <c r="H860" s="297" t="s">
        <v>1989</v>
      </c>
      <c r="I860" s="298">
        <v>6350000</v>
      </c>
      <c r="J860" s="298">
        <v>6350000</v>
      </c>
      <c r="K860" s="300" t="s">
        <v>1990</v>
      </c>
      <c r="L860" s="292" t="s">
        <v>2286</v>
      </c>
      <c r="M860" s="293">
        <f t="shared" si="36"/>
        <v>43377</v>
      </c>
      <c r="N860" s="293">
        <v>43465</v>
      </c>
      <c r="O860" s="293">
        <v>43465</v>
      </c>
      <c r="P860" s="301">
        <f t="shared" si="33"/>
        <v>88</v>
      </c>
      <c r="Q860" s="303">
        <f t="shared" si="35"/>
        <v>2.9333333333333331</v>
      </c>
      <c r="R860" s="305" t="s">
        <v>6593</v>
      </c>
      <c r="S860" s="340"/>
      <c r="T860" s="311"/>
      <c r="U860" s="311"/>
      <c r="V860" s="341"/>
      <c r="W860" s="311"/>
      <c r="X860" s="311"/>
      <c r="Y860" s="341"/>
      <c r="Z860" s="311"/>
      <c r="AA860" s="311"/>
      <c r="AB860" s="341"/>
      <c r="AC860" s="311"/>
      <c r="AD860" s="311"/>
      <c r="AE860" s="311"/>
      <c r="AF860" s="312"/>
      <c r="AG860" s="311"/>
      <c r="AH860" s="312"/>
      <c r="AI860" s="311"/>
      <c r="AJ860" s="313"/>
      <c r="AK860" s="292"/>
      <c r="AL860" s="292"/>
      <c r="AM860" s="292"/>
      <c r="AN860" s="292"/>
      <c r="AO860" s="316"/>
      <c r="AP860" s="336"/>
      <c r="AQ860" s="360"/>
      <c r="AR860" s="343"/>
      <c r="AS860" s="343"/>
      <c r="AT860" s="343"/>
      <c r="AU860" s="292"/>
      <c r="AV860" s="270"/>
    </row>
    <row r="861" spans="1:48" ht="13.5" customHeight="1" thickTop="1" thickBot="1" x14ac:dyDescent="0.25">
      <c r="A861" s="147">
        <v>855</v>
      </c>
      <c r="B861" s="292" t="s">
        <v>2223</v>
      </c>
      <c r="C861" s="304">
        <v>43377</v>
      </c>
      <c r="D861" s="304" t="s">
        <v>6594</v>
      </c>
      <c r="E861" s="294" t="s">
        <v>6595</v>
      </c>
      <c r="F861" s="295" t="s">
        <v>66</v>
      </c>
      <c r="G861" s="296" t="s">
        <v>3486</v>
      </c>
      <c r="H861" s="297" t="s">
        <v>1989</v>
      </c>
      <c r="I861" s="298">
        <v>9240000</v>
      </c>
      <c r="J861" s="298">
        <v>9240000</v>
      </c>
      <c r="K861" s="300" t="s">
        <v>1990</v>
      </c>
      <c r="L861" s="292" t="s">
        <v>6596</v>
      </c>
      <c r="M861" s="293">
        <f t="shared" si="36"/>
        <v>43377</v>
      </c>
      <c r="N861" s="293">
        <v>43451</v>
      </c>
      <c r="O861" s="293">
        <v>43451</v>
      </c>
      <c r="P861" s="301">
        <f t="shared" si="33"/>
        <v>74</v>
      </c>
      <c r="Q861" s="303">
        <f t="shared" si="35"/>
        <v>2.4666666666666668</v>
      </c>
      <c r="R861" s="305" t="s">
        <v>6597</v>
      </c>
      <c r="S861" s="340"/>
      <c r="T861" s="311"/>
      <c r="U861" s="311"/>
      <c r="V861" s="341"/>
      <c r="W861" s="311"/>
      <c r="X861" s="311"/>
      <c r="Y861" s="341"/>
      <c r="Z861" s="311"/>
      <c r="AA861" s="311"/>
      <c r="AB861" s="341"/>
      <c r="AC861" s="311"/>
      <c r="AD861" s="311"/>
      <c r="AE861" s="311"/>
      <c r="AF861" s="312"/>
      <c r="AG861" s="311"/>
      <c r="AH861" s="312"/>
      <c r="AI861" s="311"/>
      <c r="AJ861" s="313"/>
      <c r="AK861" s="292"/>
      <c r="AL861" s="292"/>
      <c r="AM861" s="292"/>
      <c r="AN861" s="292"/>
      <c r="AO861" s="316"/>
      <c r="AP861" s="336"/>
      <c r="AQ861" s="360"/>
      <c r="AR861" s="343"/>
      <c r="AS861" s="343"/>
      <c r="AT861" s="343"/>
      <c r="AU861" s="292"/>
      <c r="AV861" s="270"/>
    </row>
    <row r="862" spans="1:48" ht="13.5" customHeight="1" thickTop="1" thickBot="1" x14ac:dyDescent="0.25">
      <c r="A862" s="147">
        <v>856</v>
      </c>
      <c r="B862" s="292" t="s">
        <v>597</v>
      </c>
      <c r="C862" s="304">
        <v>43377</v>
      </c>
      <c r="D862" s="304" t="s">
        <v>6598</v>
      </c>
      <c r="E862" s="294" t="s">
        <v>6599</v>
      </c>
      <c r="F862" s="295" t="s">
        <v>66</v>
      </c>
      <c r="G862" s="296" t="s">
        <v>75</v>
      </c>
      <c r="H862" s="297" t="s">
        <v>1989</v>
      </c>
      <c r="I862" s="298">
        <v>21000000</v>
      </c>
      <c r="J862" s="298">
        <v>21000000</v>
      </c>
      <c r="K862" s="300" t="s">
        <v>1990</v>
      </c>
      <c r="L862" s="292" t="s">
        <v>6600</v>
      </c>
      <c r="M862" s="293">
        <f t="shared" si="36"/>
        <v>43377</v>
      </c>
      <c r="N862" s="293">
        <v>43465</v>
      </c>
      <c r="O862" s="293">
        <v>43465</v>
      </c>
      <c r="P862" s="301">
        <f t="shared" si="33"/>
        <v>88</v>
      </c>
      <c r="Q862" s="303">
        <f t="shared" si="35"/>
        <v>2.9333333333333331</v>
      </c>
      <c r="R862" s="305" t="s">
        <v>6601</v>
      </c>
      <c r="S862" s="340"/>
      <c r="T862" s="311"/>
      <c r="U862" s="311"/>
      <c r="V862" s="341"/>
      <c r="W862" s="311"/>
      <c r="X862" s="311"/>
      <c r="Y862" s="341"/>
      <c r="Z862" s="311"/>
      <c r="AA862" s="311"/>
      <c r="AB862" s="341"/>
      <c r="AC862" s="311"/>
      <c r="AD862" s="311"/>
      <c r="AE862" s="311"/>
      <c r="AF862" s="312"/>
      <c r="AG862" s="311"/>
      <c r="AH862" s="312"/>
      <c r="AI862" s="311"/>
      <c r="AJ862" s="313"/>
      <c r="AK862" s="292"/>
      <c r="AL862" s="292"/>
      <c r="AM862" s="292"/>
      <c r="AN862" s="292"/>
      <c r="AO862" s="316"/>
      <c r="AP862" s="336"/>
      <c r="AQ862" s="360"/>
      <c r="AR862" s="343"/>
      <c r="AS862" s="343"/>
      <c r="AT862" s="343"/>
      <c r="AU862" s="292"/>
      <c r="AV862" s="270"/>
    </row>
    <row r="863" spans="1:48" ht="13.5" customHeight="1" thickTop="1" thickBot="1" x14ac:dyDescent="0.25">
      <c r="A863" s="147">
        <v>857</v>
      </c>
      <c r="B863" s="292" t="s">
        <v>3451</v>
      </c>
      <c r="C863" s="304">
        <v>43377</v>
      </c>
      <c r="D863" s="304" t="s">
        <v>6602</v>
      </c>
      <c r="E863" s="294" t="s">
        <v>6603</v>
      </c>
      <c r="F863" s="295" t="s">
        <v>66</v>
      </c>
      <c r="G863" s="296" t="s">
        <v>3486</v>
      </c>
      <c r="H863" s="297" t="s">
        <v>1989</v>
      </c>
      <c r="I863" s="298">
        <v>9921000</v>
      </c>
      <c r="J863" s="299">
        <f>+I863+AA863+AF863+AH863+AJ863</f>
        <v>9921000</v>
      </c>
      <c r="K863" s="300" t="s">
        <v>1990</v>
      </c>
      <c r="L863" s="292" t="s">
        <v>6604</v>
      </c>
      <c r="M863" s="293">
        <f t="shared" si="36"/>
        <v>43377</v>
      </c>
      <c r="N863" s="293">
        <v>43465</v>
      </c>
      <c r="O863" s="293">
        <v>43465</v>
      </c>
      <c r="P863" s="301">
        <f t="shared" si="33"/>
        <v>88</v>
      </c>
      <c r="Q863" s="303">
        <f t="shared" si="35"/>
        <v>2.9333333333333331</v>
      </c>
      <c r="R863" s="305" t="s">
        <v>6605</v>
      </c>
      <c r="S863" s="340"/>
      <c r="T863" s="311"/>
      <c r="U863" s="311"/>
      <c r="V863" s="341"/>
      <c r="W863" s="311"/>
      <c r="X863" s="311"/>
      <c r="Y863" s="341"/>
      <c r="Z863" s="311"/>
      <c r="AA863" s="311"/>
      <c r="AB863" s="341"/>
      <c r="AC863" s="311"/>
      <c r="AD863" s="311"/>
      <c r="AE863" s="311"/>
      <c r="AF863" s="312"/>
      <c r="AG863" s="311"/>
      <c r="AH863" s="312"/>
      <c r="AI863" s="311"/>
      <c r="AJ863" s="313"/>
      <c r="AK863" s="292"/>
      <c r="AL863" s="292"/>
      <c r="AM863" s="292"/>
      <c r="AN863" s="292"/>
      <c r="AO863" s="316"/>
      <c r="AP863" s="336"/>
      <c r="AQ863" s="360"/>
      <c r="AR863" s="343"/>
      <c r="AS863" s="343"/>
      <c r="AT863" s="343"/>
      <c r="AU863" s="292"/>
      <c r="AV863" s="270"/>
    </row>
    <row r="864" spans="1:48" ht="13.5" customHeight="1" thickTop="1" thickBot="1" x14ac:dyDescent="0.25">
      <c r="A864" s="147">
        <v>858</v>
      </c>
      <c r="B864" s="292" t="s">
        <v>2011</v>
      </c>
      <c r="C864" s="304">
        <v>43377</v>
      </c>
      <c r="D864" s="304" t="s">
        <v>6606</v>
      </c>
      <c r="E864" s="294" t="s">
        <v>6607</v>
      </c>
      <c r="F864" s="295" t="s">
        <v>66</v>
      </c>
      <c r="G864" s="296" t="s">
        <v>75</v>
      </c>
      <c r="H864" s="297" t="s">
        <v>1989</v>
      </c>
      <c r="I864" s="298">
        <v>21900000</v>
      </c>
      <c r="J864" s="298">
        <v>21900000</v>
      </c>
      <c r="K864" s="300" t="s">
        <v>1990</v>
      </c>
      <c r="L864" s="292" t="s">
        <v>6608</v>
      </c>
      <c r="M864" s="293">
        <f t="shared" si="36"/>
        <v>43377</v>
      </c>
      <c r="N864" s="293">
        <v>43465</v>
      </c>
      <c r="O864" s="293">
        <v>43465</v>
      </c>
      <c r="P864" s="301">
        <f t="shared" si="33"/>
        <v>88</v>
      </c>
      <c r="Q864" s="303">
        <f t="shared" si="35"/>
        <v>2.9333333333333331</v>
      </c>
      <c r="R864" s="305" t="s">
        <v>6609</v>
      </c>
      <c r="S864" s="340"/>
      <c r="T864" s="311"/>
      <c r="U864" s="311"/>
      <c r="V864" s="341"/>
      <c r="W864" s="311"/>
      <c r="X864" s="311"/>
      <c r="Y864" s="341"/>
      <c r="Z864" s="311"/>
      <c r="AA864" s="311"/>
      <c r="AB864" s="341"/>
      <c r="AC864" s="311"/>
      <c r="AD864" s="311"/>
      <c r="AE864" s="311"/>
      <c r="AF864" s="312"/>
      <c r="AG864" s="311"/>
      <c r="AH864" s="312"/>
      <c r="AI864" s="311"/>
      <c r="AJ864" s="313"/>
      <c r="AK864" s="292"/>
      <c r="AL864" s="292"/>
      <c r="AM864" s="292"/>
      <c r="AN864" s="292"/>
      <c r="AO864" s="316"/>
      <c r="AP864" s="336"/>
      <c r="AQ864" s="360"/>
      <c r="AR864" s="343"/>
      <c r="AS864" s="343"/>
      <c r="AT864" s="343"/>
      <c r="AU864" s="292"/>
      <c r="AV864" s="270"/>
    </row>
    <row r="865" spans="1:48" ht="13.5" customHeight="1" thickTop="1" thickBot="1" x14ac:dyDescent="0.25">
      <c r="A865" s="147">
        <v>859</v>
      </c>
      <c r="B865" s="292" t="s">
        <v>53</v>
      </c>
      <c r="C865" s="304">
        <v>43377</v>
      </c>
      <c r="D865" s="304" t="s">
        <v>6610</v>
      </c>
      <c r="E865" s="294" t="s">
        <v>6611</v>
      </c>
      <c r="F865" s="295" t="s">
        <v>66</v>
      </c>
      <c r="G865" s="296" t="s">
        <v>75</v>
      </c>
      <c r="H865" s="297" t="s">
        <v>1989</v>
      </c>
      <c r="I865" s="298">
        <v>11880000</v>
      </c>
      <c r="J865" s="299">
        <f>+I865+AA865+AF865+AH865+AJ865</f>
        <v>11880000</v>
      </c>
      <c r="K865" s="300" t="s">
        <v>1990</v>
      </c>
      <c r="L865" s="292" t="s">
        <v>6612</v>
      </c>
      <c r="M865" s="293">
        <f t="shared" si="36"/>
        <v>43377</v>
      </c>
      <c r="N865" s="293">
        <v>43465</v>
      </c>
      <c r="O865" s="293">
        <v>43465</v>
      </c>
      <c r="P865" s="301">
        <f t="shared" si="33"/>
        <v>88</v>
      </c>
      <c r="Q865" s="303">
        <f t="shared" si="35"/>
        <v>2.9333333333333331</v>
      </c>
      <c r="R865" s="305" t="s">
        <v>6613</v>
      </c>
      <c r="S865" s="340"/>
      <c r="T865" s="311"/>
      <c r="U865" s="311"/>
      <c r="V865" s="341"/>
      <c r="W865" s="311"/>
      <c r="X865" s="311"/>
      <c r="Y865" s="341"/>
      <c r="Z865" s="311"/>
      <c r="AA865" s="311"/>
      <c r="AB865" s="341"/>
      <c r="AC865" s="311"/>
      <c r="AD865" s="311"/>
      <c r="AE865" s="311"/>
      <c r="AF865" s="312"/>
      <c r="AG865" s="311"/>
      <c r="AH865" s="312"/>
      <c r="AI865" s="311"/>
      <c r="AJ865" s="313"/>
      <c r="AK865" s="292"/>
      <c r="AL865" s="292"/>
      <c r="AM865" s="292"/>
      <c r="AN865" s="292"/>
      <c r="AO865" s="316"/>
      <c r="AP865" s="336"/>
      <c r="AQ865" s="360"/>
      <c r="AR865" s="343"/>
      <c r="AS865" s="343"/>
      <c r="AT865" s="343"/>
      <c r="AU865" s="292"/>
      <c r="AV865" s="270"/>
    </row>
    <row r="866" spans="1:48" ht="13.5" customHeight="1" thickTop="1" thickBot="1" x14ac:dyDescent="0.25">
      <c r="A866" s="147">
        <v>860</v>
      </c>
      <c r="B866" s="292" t="s">
        <v>3451</v>
      </c>
      <c r="C866" s="304">
        <v>43377</v>
      </c>
      <c r="D866" s="304" t="s">
        <v>6614</v>
      </c>
      <c r="E866" s="294" t="s">
        <v>6615</v>
      </c>
      <c r="F866" s="295" t="s">
        <v>66</v>
      </c>
      <c r="G866" s="296" t="s">
        <v>75</v>
      </c>
      <c r="H866" s="297" t="s">
        <v>1989</v>
      </c>
      <c r="I866" s="298">
        <v>12000000</v>
      </c>
      <c r="J866" s="299">
        <f>+I866+AA866+AF866+AH866+AJ866</f>
        <v>12000000</v>
      </c>
      <c r="K866" s="300" t="s">
        <v>85</v>
      </c>
      <c r="L866" s="292" t="s">
        <v>6616</v>
      </c>
      <c r="M866" s="293">
        <f t="shared" si="36"/>
        <v>43377</v>
      </c>
      <c r="N866" s="293">
        <v>43465</v>
      </c>
      <c r="O866" s="293">
        <v>43465</v>
      </c>
      <c r="P866" s="301">
        <f t="shared" si="33"/>
        <v>88</v>
      </c>
      <c r="Q866" s="303">
        <f t="shared" si="35"/>
        <v>2.9333333333333331</v>
      </c>
      <c r="R866" s="305" t="s">
        <v>6617</v>
      </c>
      <c r="S866" s="340"/>
      <c r="T866" s="311"/>
      <c r="U866" s="311"/>
      <c r="V866" s="341"/>
      <c r="W866" s="311"/>
      <c r="X866" s="311"/>
      <c r="Y866" s="341"/>
      <c r="Z866" s="311"/>
      <c r="AA866" s="311"/>
      <c r="AB866" s="341"/>
      <c r="AC866" s="311"/>
      <c r="AD866" s="311"/>
      <c r="AE866" s="311"/>
      <c r="AF866" s="312"/>
      <c r="AG866" s="311"/>
      <c r="AH866" s="312"/>
      <c r="AI866" s="311"/>
      <c r="AJ866" s="313"/>
      <c r="AK866" s="292"/>
      <c r="AL866" s="292"/>
      <c r="AM866" s="292"/>
      <c r="AN866" s="292"/>
      <c r="AO866" s="316"/>
      <c r="AP866" s="336"/>
      <c r="AQ866" s="360"/>
      <c r="AR866" s="343"/>
      <c r="AS866" s="343"/>
      <c r="AT866" s="343"/>
      <c r="AU866" s="292"/>
      <c r="AV866" s="270"/>
    </row>
    <row r="867" spans="1:48" ht="13.5" customHeight="1" thickTop="1" thickBot="1" x14ac:dyDescent="0.25">
      <c r="A867" s="147">
        <v>861</v>
      </c>
      <c r="B867" s="292" t="s">
        <v>6618</v>
      </c>
      <c r="C867" s="304">
        <v>43378</v>
      </c>
      <c r="D867" s="304" t="s">
        <v>6619</v>
      </c>
      <c r="E867" s="294" t="s">
        <v>6620</v>
      </c>
      <c r="F867" s="295" t="s">
        <v>66</v>
      </c>
      <c r="G867" s="296" t="s">
        <v>75</v>
      </c>
      <c r="H867" s="297" t="s">
        <v>1989</v>
      </c>
      <c r="I867" s="298">
        <v>13500000</v>
      </c>
      <c r="J867" s="299">
        <f>+I867+AA867+AF867+AH867+AJ867</f>
        <v>13500000</v>
      </c>
      <c r="K867" s="300" t="s">
        <v>85</v>
      </c>
      <c r="L867" s="292" t="s">
        <v>6621</v>
      </c>
      <c r="M867" s="293">
        <f t="shared" si="36"/>
        <v>43378</v>
      </c>
      <c r="N867" s="293">
        <v>43465</v>
      </c>
      <c r="O867" s="293">
        <v>43465</v>
      </c>
      <c r="P867" s="301">
        <f t="shared" si="33"/>
        <v>87</v>
      </c>
      <c r="Q867" s="303">
        <f t="shared" si="35"/>
        <v>2.9</v>
      </c>
      <c r="R867" s="305" t="s">
        <v>6622</v>
      </c>
      <c r="S867" s="340"/>
      <c r="T867" s="311"/>
      <c r="U867" s="311"/>
      <c r="V867" s="341"/>
      <c r="W867" s="311"/>
      <c r="X867" s="311"/>
      <c r="Y867" s="341"/>
      <c r="Z867" s="311"/>
      <c r="AA867" s="311"/>
      <c r="AB867" s="341"/>
      <c r="AC867" s="311"/>
      <c r="AD867" s="311"/>
      <c r="AE867" s="311"/>
      <c r="AF867" s="312"/>
      <c r="AG867" s="311"/>
      <c r="AH867" s="312"/>
      <c r="AI867" s="311"/>
      <c r="AJ867" s="313"/>
      <c r="AK867" s="292"/>
      <c r="AL867" s="292"/>
      <c r="AM867" s="292"/>
      <c r="AN867" s="292"/>
      <c r="AO867" s="316"/>
      <c r="AP867" s="336"/>
      <c r="AQ867" s="360"/>
      <c r="AR867" s="343"/>
      <c r="AS867" s="343"/>
      <c r="AT867" s="343"/>
      <c r="AU867" s="292"/>
      <c r="AV867" s="270"/>
    </row>
    <row r="868" spans="1:48" ht="13.5" customHeight="1" thickTop="1" thickBot="1" x14ac:dyDescent="0.25">
      <c r="A868" s="147">
        <v>862</v>
      </c>
      <c r="B868" s="292" t="s">
        <v>3451</v>
      </c>
      <c r="C868" s="304">
        <v>43378</v>
      </c>
      <c r="D868" s="304" t="s">
        <v>6623</v>
      </c>
      <c r="E868" s="294" t="s">
        <v>6624</v>
      </c>
      <c r="F868" s="295" t="s">
        <v>66</v>
      </c>
      <c r="G868" s="296" t="s">
        <v>75</v>
      </c>
      <c r="H868" s="297" t="s">
        <v>1989</v>
      </c>
      <c r="I868" s="298">
        <v>25079000</v>
      </c>
      <c r="J868" s="299">
        <v>25079000</v>
      </c>
      <c r="K868" s="300" t="s">
        <v>85</v>
      </c>
      <c r="L868" s="292" t="s">
        <v>6625</v>
      </c>
      <c r="M868" s="293">
        <f t="shared" si="36"/>
        <v>43378</v>
      </c>
      <c r="N868" s="293">
        <v>43465</v>
      </c>
      <c r="O868" s="293">
        <v>43465</v>
      </c>
      <c r="P868" s="301">
        <f t="shared" si="33"/>
        <v>87</v>
      </c>
      <c r="Q868" s="303">
        <f t="shared" si="35"/>
        <v>2.9</v>
      </c>
      <c r="R868" s="305" t="s">
        <v>6626</v>
      </c>
      <c r="S868" s="340"/>
      <c r="T868" s="311"/>
      <c r="U868" s="311"/>
      <c r="V868" s="341"/>
      <c r="W868" s="311"/>
      <c r="X868" s="311"/>
      <c r="Y868" s="341"/>
      <c r="Z868" s="311"/>
      <c r="AA868" s="311"/>
      <c r="AB868" s="341"/>
      <c r="AC868" s="311"/>
      <c r="AD868" s="311"/>
      <c r="AE868" s="311"/>
      <c r="AF868" s="312"/>
      <c r="AG868" s="311"/>
      <c r="AH868" s="312"/>
      <c r="AI868" s="311"/>
      <c r="AJ868" s="313"/>
      <c r="AK868" s="292"/>
      <c r="AL868" s="292"/>
      <c r="AM868" s="292"/>
      <c r="AN868" s="292"/>
      <c r="AO868" s="316"/>
      <c r="AP868" s="336"/>
      <c r="AQ868" s="360"/>
      <c r="AR868" s="343"/>
      <c r="AS868" s="343"/>
      <c r="AT868" s="343"/>
      <c r="AU868" s="292"/>
      <c r="AV868" s="270"/>
    </row>
    <row r="869" spans="1:48" ht="13.5" customHeight="1" thickTop="1" thickBot="1" x14ac:dyDescent="0.25">
      <c r="A869" s="147">
        <v>863</v>
      </c>
      <c r="B869" s="292" t="s">
        <v>146</v>
      </c>
      <c r="C869" s="304">
        <v>43378</v>
      </c>
      <c r="D869" s="304" t="s">
        <v>6627</v>
      </c>
      <c r="E869" s="294" t="s">
        <v>6628</v>
      </c>
      <c r="F869" s="295" t="s">
        <v>66</v>
      </c>
      <c r="G869" s="296" t="s">
        <v>3486</v>
      </c>
      <c r="H869" s="297" t="s">
        <v>1989</v>
      </c>
      <c r="I869" s="298">
        <v>6000000</v>
      </c>
      <c r="J869" s="299">
        <v>6000000</v>
      </c>
      <c r="K869" s="300" t="s">
        <v>85</v>
      </c>
      <c r="L869" s="292" t="s">
        <v>6629</v>
      </c>
      <c r="M869" s="293">
        <f t="shared" si="36"/>
        <v>43378</v>
      </c>
      <c r="N869" s="293">
        <v>43465</v>
      </c>
      <c r="O869" s="293">
        <v>43465</v>
      </c>
      <c r="P869" s="301">
        <f t="shared" si="33"/>
        <v>87</v>
      </c>
      <c r="Q869" s="303">
        <f t="shared" si="35"/>
        <v>2.9</v>
      </c>
      <c r="R869" s="305" t="s">
        <v>6630</v>
      </c>
      <c r="S869" s="340"/>
      <c r="T869" s="311"/>
      <c r="U869" s="311"/>
      <c r="V869" s="341"/>
      <c r="W869" s="311"/>
      <c r="X869" s="311"/>
      <c r="Y869" s="341"/>
      <c r="Z869" s="311"/>
      <c r="AA869" s="311"/>
      <c r="AB869" s="341"/>
      <c r="AC869" s="311"/>
      <c r="AD869" s="311"/>
      <c r="AE869" s="311"/>
      <c r="AF869" s="312"/>
      <c r="AG869" s="311"/>
      <c r="AH869" s="312"/>
      <c r="AI869" s="311"/>
      <c r="AJ869" s="313"/>
      <c r="AK869" s="292"/>
      <c r="AL869" s="292"/>
      <c r="AM869" s="292"/>
      <c r="AN869" s="292"/>
      <c r="AO869" s="316"/>
      <c r="AP869" s="336"/>
      <c r="AQ869" s="360"/>
      <c r="AR869" s="343"/>
      <c r="AS869" s="343"/>
      <c r="AT869" s="343"/>
      <c r="AU869" s="292"/>
      <c r="AV869" s="270"/>
    </row>
    <row r="870" spans="1:48" ht="13.5" customHeight="1" thickTop="1" thickBot="1" x14ac:dyDescent="0.25">
      <c r="A870" s="147">
        <v>864</v>
      </c>
      <c r="B870" s="292" t="s">
        <v>3451</v>
      </c>
      <c r="C870" s="304">
        <v>43378</v>
      </c>
      <c r="D870" s="304" t="s">
        <v>6631</v>
      </c>
      <c r="E870" s="294" t="s">
        <v>6511</v>
      </c>
      <c r="F870" s="295" t="s">
        <v>66</v>
      </c>
      <c r="G870" s="296" t="s">
        <v>3486</v>
      </c>
      <c r="H870" s="297" t="s">
        <v>1989</v>
      </c>
      <c r="I870" s="298">
        <v>8892000</v>
      </c>
      <c r="J870" s="299">
        <f t="shared" ref="J870:J875" si="37">+I870+AA870+AF870+AH870+AJ870</f>
        <v>8892000</v>
      </c>
      <c r="K870" s="300" t="s">
        <v>85</v>
      </c>
      <c r="L870" s="292" t="s">
        <v>6632</v>
      </c>
      <c r="M870" s="293">
        <f t="shared" si="36"/>
        <v>43378</v>
      </c>
      <c r="N870" s="293">
        <v>43465</v>
      </c>
      <c r="O870" s="293">
        <v>43465</v>
      </c>
      <c r="P870" s="301">
        <f t="shared" si="33"/>
        <v>87</v>
      </c>
      <c r="Q870" s="303">
        <f t="shared" si="35"/>
        <v>2.9</v>
      </c>
      <c r="R870" s="305" t="s">
        <v>6633</v>
      </c>
      <c r="S870" s="340"/>
      <c r="T870" s="311"/>
      <c r="U870" s="311"/>
      <c r="V870" s="341"/>
      <c r="W870" s="311"/>
      <c r="X870" s="311"/>
      <c r="Y870" s="341"/>
      <c r="Z870" s="311"/>
      <c r="AA870" s="311"/>
      <c r="AB870" s="341"/>
      <c r="AC870" s="311"/>
      <c r="AD870" s="311"/>
      <c r="AE870" s="311"/>
      <c r="AF870" s="312"/>
      <c r="AG870" s="311"/>
      <c r="AH870" s="312"/>
      <c r="AI870" s="311"/>
      <c r="AJ870" s="313"/>
      <c r="AK870" s="292"/>
      <c r="AL870" s="292"/>
      <c r="AM870" s="292"/>
      <c r="AN870" s="292"/>
      <c r="AO870" s="316"/>
      <c r="AP870" s="336"/>
      <c r="AQ870" s="360"/>
      <c r="AR870" s="343"/>
      <c r="AS870" s="343"/>
      <c r="AT870" s="343"/>
      <c r="AU870" s="292"/>
      <c r="AV870" s="270"/>
    </row>
    <row r="871" spans="1:48" ht="13.5" customHeight="1" thickTop="1" thickBot="1" x14ac:dyDescent="0.25">
      <c r="A871" s="147">
        <v>865</v>
      </c>
      <c r="B871" s="292" t="s">
        <v>3451</v>
      </c>
      <c r="C871" s="304">
        <v>43378</v>
      </c>
      <c r="D871" s="304" t="s">
        <v>6634</v>
      </c>
      <c r="E871" s="294" t="s">
        <v>652</v>
      </c>
      <c r="F871" s="295" t="s">
        <v>66</v>
      </c>
      <c r="G871" s="296" t="s">
        <v>75</v>
      </c>
      <c r="H871" s="297" t="s">
        <v>1989</v>
      </c>
      <c r="I871" s="298">
        <v>10500000</v>
      </c>
      <c r="J871" s="299">
        <f t="shared" si="37"/>
        <v>10500000</v>
      </c>
      <c r="K871" s="300" t="s">
        <v>85</v>
      </c>
      <c r="L871" s="292" t="s">
        <v>6635</v>
      </c>
      <c r="M871" s="293">
        <f t="shared" si="36"/>
        <v>43378</v>
      </c>
      <c r="N871" s="293">
        <v>43465</v>
      </c>
      <c r="O871" s="293">
        <v>43465</v>
      </c>
      <c r="P871" s="301">
        <f t="shared" si="33"/>
        <v>87</v>
      </c>
      <c r="Q871" s="303">
        <f t="shared" si="35"/>
        <v>2.9</v>
      </c>
      <c r="R871" s="305" t="s">
        <v>6636</v>
      </c>
      <c r="S871" s="340"/>
      <c r="T871" s="311"/>
      <c r="U871" s="311"/>
      <c r="V871" s="341"/>
      <c r="W871" s="311"/>
      <c r="X871" s="311"/>
      <c r="Y871" s="341"/>
      <c r="Z871" s="311"/>
      <c r="AA871" s="311"/>
      <c r="AB871" s="341"/>
      <c r="AC871" s="311"/>
      <c r="AD871" s="311"/>
      <c r="AE871" s="311"/>
      <c r="AF871" s="312"/>
      <c r="AG871" s="311"/>
      <c r="AH871" s="312"/>
      <c r="AI871" s="311"/>
      <c r="AJ871" s="313"/>
      <c r="AK871" s="292"/>
      <c r="AL871" s="292"/>
      <c r="AM871" s="292"/>
      <c r="AN871" s="292"/>
      <c r="AO871" s="316"/>
      <c r="AP871" s="336"/>
      <c r="AQ871" s="360"/>
      <c r="AR871" s="343"/>
      <c r="AS871" s="343"/>
      <c r="AT871" s="343"/>
      <c r="AU871" s="292"/>
      <c r="AV871" s="270"/>
    </row>
    <row r="872" spans="1:48" ht="13.5" customHeight="1" thickTop="1" thickBot="1" x14ac:dyDescent="0.25">
      <c r="A872" s="147">
        <v>866</v>
      </c>
      <c r="B872" s="292" t="s">
        <v>3451</v>
      </c>
      <c r="C872" s="304">
        <v>43381</v>
      </c>
      <c r="D872" s="304" t="s">
        <v>6637</v>
      </c>
      <c r="E872" s="294" t="s">
        <v>6638</v>
      </c>
      <c r="F872" s="295" t="s">
        <v>66</v>
      </c>
      <c r="G872" s="296" t="s">
        <v>75</v>
      </c>
      <c r="H872" s="297" t="s">
        <v>1989</v>
      </c>
      <c r="I872" s="298">
        <v>18000000</v>
      </c>
      <c r="J872" s="299">
        <f t="shared" si="37"/>
        <v>18000000</v>
      </c>
      <c r="K872" s="300" t="s">
        <v>85</v>
      </c>
      <c r="L872" s="292" t="s">
        <v>6639</v>
      </c>
      <c r="M872" s="293">
        <f t="shared" si="36"/>
        <v>43381</v>
      </c>
      <c r="N872" s="293">
        <v>43465</v>
      </c>
      <c r="O872" s="293">
        <v>43465</v>
      </c>
      <c r="P872" s="301">
        <f t="shared" si="33"/>
        <v>84</v>
      </c>
      <c r="Q872" s="303">
        <f t="shared" si="35"/>
        <v>2.8</v>
      </c>
      <c r="R872" s="305" t="s">
        <v>6640</v>
      </c>
      <c r="S872" s="340"/>
      <c r="T872" s="311"/>
      <c r="U872" s="311"/>
      <c r="V872" s="341"/>
      <c r="W872" s="311"/>
      <c r="X872" s="311"/>
      <c r="Y872" s="341"/>
      <c r="Z872" s="311"/>
      <c r="AA872" s="311"/>
      <c r="AB872" s="341"/>
      <c r="AC872" s="311"/>
      <c r="AD872" s="311"/>
      <c r="AE872" s="311"/>
      <c r="AF872" s="312"/>
      <c r="AG872" s="311"/>
      <c r="AH872" s="312"/>
      <c r="AI872" s="311"/>
      <c r="AJ872" s="313"/>
      <c r="AK872" s="292"/>
      <c r="AL872" s="292"/>
      <c r="AM872" s="292"/>
      <c r="AN872" s="292"/>
      <c r="AO872" s="316"/>
      <c r="AP872" s="336"/>
      <c r="AQ872" s="360"/>
      <c r="AR872" s="343"/>
      <c r="AS872" s="343"/>
      <c r="AT872" s="343"/>
      <c r="AU872" s="292"/>
      <c r="AV872" s="270"/>
    </row>
    <row r="873" spans="1:48" ht="13.5" customHeight="1" thickTop="1" thickBot="1" x14ac:dyDescent="0.25">
      <c r="A873" s="147">
        <v>867</v>
      </c>
      <c r="B873" s="292" t="s">
        <v>53</v>
      </c>
      <c r="C873" s="304">
        <v>43381</v>
      </c>
      <c r="D873" s="304" t="s">
        <v>6641</v>
      </c>
      <c r="E873" s="294" t="s">
        <v>6642</v>
      </c>
      <c r="F873" s="295" t="s">
        <v>66</v>
      </c>
      <c r="G873" s="296" t="s">
        <v>75</v>
      </c>
      <c r="H873" s="297" t="s">
        <v>1989</v>
      </c>
      <c r="I873" s="298">
        <v>16819315</v>
      </c>
      <c r="J873" s="299">
        <f t="shared" si="37"/>
        <v>16819315</v>
      </c>
      <c r="K873" s="300" t="s">
        <v>85</v>
      </c>
      <c r="L873" s="292" t="s">
        <v>2521</v>
      </c>
      <c r="M873" s="293">
        <f t="shared" si="36"/>
        <v>43381</v>
      </c>
      <c r="N873" s="293">
        <v>43465</v>
      </c>
      <c r="O873" s="293">
        <v>43465</v>
      </c>
      <c r="P873" s="301">
        <f t="shared" si="33"/>
        <v>84</v>
      </c>
      <c r="Q873" s="303">
        <f t="shared" si="35"/>
        <v>2.8</v>
      </c>
      <c r="R873" s="305" t="s">
        <v>6643</v>
      </c>
      <c r="S873" s="340"/>
      <c r="T873" s="311"/>
      <c r="U873" s="311"/>
      <c r="V873" s="341"/>
      <c r="W873" s="311"/>
      <c r="X873" s="311"/>
      <c r="Y873" s="341"/>
      <c r="Z873" s="311"/>
      <c r="AA873" s="311"/>
      <c r="AB873" s="341"/>
      <c r="AC873" s="311"/>
      <c r="AD873" s="311"/>
      <c r="AE873" s="311"/>
      <c r="AF873" s="312"/>
      <c r="AG873" s="311"/>
      <c r="AH873" s="312"/>
      <c r="AI873" s="311"/>
      <c r="AJ873" s="313"/>
      <c r="AK873" s="292"/>
      <c r="AL873" s="292"/>
      <c r="AM873" s="292"/>
      <c r="AN873" s="292"/>
      <c r="AO873" s="316"/>
      <c r="AP873" s="336"/>
      <c r="AQ873" s="360"/>
      <c r="AR873" s="343"/>
      <c r="AS873" s="343"/>
      <c r="AT873" s="343"/>
      <c r="AU873" s="292"/>
      <c r="AV873" s="270"/>
    </row>
    <row r="874" spans="1:48" ht="13.5" customHeight="1" thickTop="1" thickBot="1" x14ac:dyDescent="0.25">
      <c r="A874" s="147">
        <v>868</v>
      </c>
      <c r="B874" s="292" t="s">
        <v>3451</v>
      </c>
      <c r="C874" s="304">
        <v>43381</v>
      </c>
      <c r="D874" s="304" t="s">
        <v>6644</v>
      </c>
      <c r="E874" s="294" t="s">
        <v>6645</v>
      </c>
      <c r="F874" s="295" t="s">
        <v>66</v>
      </c>
      <c r="G874" s="296" t="s">
        <v>75</v>
      </c>
      <c r="H874" s="297" t="s">
        <v>1989</v>
      </c>
      <c r="I874" s="298">
        <v>12000000</v>
      </c>
      <c r="J874" s="299">
        <f t="shared" si="37"/>
        <v>12000000</v>
      </c>
      <c r="K874" s="300" t="s">
        <v>85</v>
      </c>
      <c r="L874" s="292" t="s">
        <v>6646</v>
      </c>
      <c r="M874" s="293">
        <f t="shared" si="36"/>
        <v>43381</v>
      </c>
      <c r="N874" s="293">
        <v>43465</v>
      </c>
      <c r="O874" s="293">
        <v>43465</v>
      </c>
      <c r="P874" s="301">
        <f t="shared" si="33"/>
        <v>84</v>
      </c>
      <c r="Q874" s="303">
        <f t="shared" si="35"/>
        <v>2.8</v>
      </c>
      <c r="R874" s="305" t="s">
        <v>6647</v>
      </c>
      <c r="S874" s="340"/>
      <c r="T874" s="311"/>
      <c r="U874" s="311"/>
      <c r="V874" s="341"/>
      <c r="W874" s="311"/>
      <c r="X874" s="311"/>
      <c r="Y874" s="341"/>
      <c r="Z874" s="311"/>
      <c r="AA874" s="311"/>
      <c r="AB874" s="341"/>
      <c r="AC874" s="311"/>
      <c r="AD874" s="311"/>
      <c r="AE874" s="311"/>
      <c r="AF874" s="312"/>
      <c r="AG874" s="311"/>
      <c r="AH874" s="312"/>
      <c r="AI874" s="311"/>
      <c r="AJ874" s="313"/>
      <c r="AK874" s="292"/>
      <c r="AL874" s="292"/>
      <c r="AM874" s="292"/>
      <c r="AN874" s="292"/>
      <c r="AO874" s="316"/>
      <c r="AP874" s="336"/>
      <c r="AQ874" s="360"/>
      <c r="AR874" s="343"/>
      <c r="AS874" s="343"/>
      <c r="AT874" s="343"/>
      <c r="AU874" s="292"/>
      <c r="AV874" s="270"/>
    </row>
    <row r="875" spans="1:48" ht="13.5" customHeight="1" thickTop="1" thickBot="1" x14ac:dyDescent="0.25">
      <c r="A875" s="147">
        <v>869</v>
      </c>
      <c r="B875" s="292" t="s">
        <v>3451</v>
      </c>
      <c r="C875" s="304">
        <v>43381</v>
      </c>
      <c r="D875" s="304" t="s">
        <v>6648</v>
      </c>
      <c r="E875" s="294" t="s">
        <v>418</v>
      </c>
      <c r="F875" s="295" t="s">
        <v>66</v>
      </c>
      <c r="G875" s="296" t="s">
        <v>3486</v>
      </c>
      <c r="H875" s="297" t="s">
        <v>1989</v>
      </c>
      <c r="I875" s="298">
        <v>6000000</v>
      </c>
      <c r="J875" s="299">
        <f t="shared" si="37"/>
        <v>6000000</v>
      </c>
      <c r="K875" s="300" t="s">
        <v>85</v>
      </c>
      <c r="L875" s="292" t="s">
        <v>6649</v>
      </c>
      <c r="M875" s="293">
        <f t="shared" si="36"/>
        <v>43381</v>
      </c>
      <c r="N875" s="293">
        <v>43465</v>
      </c>
      <c r="O875" s="293">
        <v>43465</v>
      </c>
      <c r="P875" s="301">
        <f t="shared" si="33"/>
        <v>84</v>
      </c>
      <c r="Q875" s="303">
        <f t="shared" si="35"/>
        <v>2.8</v>
      </c>
      <c r="R875" s="305" t="s">
        <v>6650</v>
      </c>
      <c r="S875" s="340"/>
      <c r="T875" s="311"/>
      <c r="U875" s="311"/>
      <c r="V875" s="341"/>
      <c r="W875" s="311"/>
      <c r="X875" s="311"/>
      <c r="Y875" s="341"/>
      <c r="Z875" s="311"/>
      <c r="AA875" s="311"/>
      <c r="AB875" s="341"/>
      <c r="AC875" s="311"/>
      <c r="AD875" s="311"/>
      <c r="AE875" s="311"/>
      <c r="AF875" s="312"/>
      <c r="AG875" s="311"/>
      <c r="AH875" s="312"/>
      <c r="AI875" s="311"/>
      <c r="AJ875" s="313"/>
      <c r="AK875" s="292"/>
      <c r="AL875" s="292"/>
      <c r="AM875" s="292"/>
      <c r="AN875" s="292"/>
      <c r="AO875" s="316"/>
      <c r="AP875" s="336"/>
      <c r="AQ875" s="360"/>
      <c r="AR875" s="343"/>
      <c r="AS875" s="343"/>
      <c r="AT875" s="343"/>
      <c r="AU875" s="292"/>
      <c r="AV875" s="270"/>
    </row>
    <row r="876" spans="1:48" ht="13.5" customHeight="1" thickTop="1" thickBot="1" x14ac:dyDescent="0.25">
      <c r="A876" s="147">
        <v>870</v>
      </c>
      <c r="B876" s="292" t="s">
        <v>2011</v>
      </c>
      <c r="C876" s="304">
        <v>43381</v>
      </c>
      <c r="D876" s="304" t="s">
        <v>6651</v>
      </c>
      <c r="E876" s="294" t="s">
        <v>6652</v>
      </c>
      <c r="F876" s="295" t="s">
        <v>66</v>
      </c>
      <c r="G876" s="296" t="s">
        <v>75</v>
      </c>
      <c r="H876" s="297" t="s">
        <v>1989</v>
      </c>
      <c r="I876" s="298">
        <v>15750000</v>
      </c>
      <c r="J876" s="299">
        <v>15750000</v>
      </c>
      <c r="K876" s="300" t="s">
        <v>85</v>
      </c>
      <c r="L876" s="292" t="s">
        <v>302</v>
      </c>
      <c r="M876" s="293">
        <f t="shared" si="36"/>
        <v>43381</v>
      </c>
      <c r="N876" s="293">
        <v>43465</v>
      </c>
      <c r="O876" s="293">
        <v>43465</v>
      </c>
      <c r="P876" s="301">
        <f t="shared" si="33"/>
        <v>84</v>
      </c>
      <c r="Q876" s="303">
        <f t="shared" si="35"/>
        <v>2.8</v>
      </c>
      <c r="R876" s="305" t="s">
        <v>6653</v>
      </c>
      <c r="S876" s="340"/>
      <c r="T876" s="311"/>
      <c r="U876" s="311"/>
      <c r="V876" s="341"/>
      <c r="W876" s="311"/>
      <c r="X876" s="311"/>
      <c r="Y876" s="341"/>
      <c r="Z876" s="311"/>
      <c r="AA876" s="311"/>
      <c r="AB876" s="341"/>
      <c r="AC876" s="311"/>
      <c r="AD876" s="311"/>
      <c r="AE876" s="311"/>
      <c r="AF876" s="312"/>
      <c r="AG876" s="311"/>
      <c r="AH876" s="312"/>
      <c r="AI876" s="311"/>
      <c r="AJ876" s="313"/>
      <c r="AK876" s="292"/>
      <c r="AL876" s="292"/>
      <c r="AM876" s="292"/>
      <c r="AN876" s="292"/>
      <c r="AO876" s="316"/>
      <c r="AP876" s="336"/>
      <c r="AQ876" s="360"/>
      <c r="AR876" s="343"/>
      <c r="AS876" s="343"/>
      <c r="AT876" s="343"/>
      <c r="AU876" s="292"/>
      <c r="AV876" s="270"/>
    </row>
    <row r="877" spans="1:48" ht="13.5" customHeight="1" thickTop="1" thickBot="1" x14ac:dyDescent="0.25">
      <c r="A877" s="147">
        <v>871</v>
      </c>
      <c r="B877" s="292" t="s">
        <v>2160</v>
      </c>
      <c r="C877" s="304">
        <v>43381</v>
      </c>
      <c r="D877" s="304" t="s">
        <v>6654</v>
      </c>
      <c r="E877" s="294" t="s">
        <v>6655</v>
      </c>
      <c r="F877" s="295" t="s">
        <v>66</v>
      </c>
      <c r="G877" s="296" t="s">
        <v>3486</v>
      </c>
      <c r="H877" s="297" t="s">
        <v>1989</v>
      </c>
      <c r="I877" s="298">
        <v>6867000</v>
      </c>
      <c r="J877" s="299">
        <f t="shared" ref="J877:J900" si="38">+I877+AA877+AF877+AH877+AJ877</f>
        <v>6867000</v>
      </c>
      <c r="K877" s="300" t="s">
        <v>85</v>
      </c>
      <c r="L877" s="292" t="s">
        <v>6656</v>
      </c>
      <c r="M877" s="293">
        <f t="shared" si="36"/>
        <v>43381</v>
      </c>
      <c r="N877" s="293">
        <v>43465</v>
      </c>
      <c r="O877" s="293">
        <v>43465</v>
      </c>
      <c r="P877" s="301">
        <f t="shared" si="33"/>
        <v>84</v>
      </c>
      <c r="Q877" s="303">
        <f t="shared" si="35"/>
        <v>2.8</v>
      </c>
      <c r="R877" s="305" t="s">
        <v>6657</v>
      </c>
      <c r="S877" s="340"/>
      <c r="T877" s="311"/>
      <c r="U877" s="311"/>
      <c r="V877" s="341"/>
      <c r="W877" s="311"/>
      <c r="X877" s="311"/>
      <c r="Y877" s="341"/>
      <c r="Z877" s="311"/>
      <c r="AA877" s="311"/>
      <c r="AB877" s="341"/>
      <c r="AC877" s="311"/>
      <c r="AD877" s="311"/>
      <c r="AE877" s="311"/>
      <c r="AF877" s="312"/>
      <c r="AG877" s="311"/>
      <c r="AH877" s="312"/>
      <c r="AI877" s="311"/>
      <c r="AJ877" s="313"/>
      <c r="AK877" s="292"/>
      <c r="AL877" s="292"/>
      <c r="AM877" s="292"/>
      <c r="AN877" s="292"/>
      <c r="AO877" s="316"/>
      <c r="AP877" s="336"/>
      <c r="AQ877" s="360"/>
      <c r="AR877" s="343"/>
      <c r="AS877" s="343"/>
      <c r="AT877" s="343"/>
      <c r="AU877" s="292"/>
      <c r="AV877" s="270"/>
    </row>
    <row r="878" spans="1:48" ht="13.5" customHeight="1" thickTop="1" thickBot="1" x14ac:dyDescent="0.25">
      <c r="A878" s="147">
        <v>872</v>
      </c>
      <c r="B878" s="292" t="s">
        <v>3451</v>
      </c>
      <c r="C878" s="304">
        <v>43381</v>
      </c>
      <c r="D878" s="304" t="s">
        <v>6658</v>
      </c>
      <c r="E878" s="294" t="s">
        <v>6659</v>
      </c>
      <c r="F878" s="295" t="s">
        <v>66</v>
      </c>
      <c r="G878" s="296" t="s">
        <v>75</v>
      </c>
      <c r="H878" s="297" t="s">
        <v>1989</v>
      </c>
      <c r="I878" s="298">
        <v>12000000</v>
      </c>
      <c r="J878" s="299">
        <f t="shared" si="38"/>
        <v>12000000</v>
      </c>
      <c r="K878" s="300" t="s">
        <v>85</v>
      </c>
      <c r="L878" s="292" t="s">
        <v>6660</v>
      </c>
      <c r="M878" s="293">
        <f t="shared" si="36"/>
        <v>43381</v>
      </c>
      <c r="N878" s="293">
        <v>43465</v>
      </c>
      <c r="O878" s="293">
        <v>43465</v>
      </c>
      <c r="P878" s="301">
        <f t="shared" si="33"/>
        <v>84</v>
      </c>
      <c r="Q878" s="303">
        <f t="shared" si="35"/>
        <v>2.8</v>
      </c>
      <c r="R878" s="305" t="s">
        <v>6661</v>
      </c>
      <c r="S878" s="340"/>
      <c r="T878" s="311"/>
      <c r="U878" s="311"/>
      <c r="V878" s="341"/>
      <c r="W878" s="311"/>
      <c r="X878" s="311"/>
      <c r="Y878" s="341"/>
      <c r="Z878" s="311"/>
      <c r="AA878" s="311"/>
      <c r="AB878" s="341"/>
      <c r="AC878" s="311"/>
      <c r="AD878" s="311"/>
      <c r="AE878" s="311"/>
      <c r="AF878" s="312"/>
      <c r="AG878" s="311"/>
      <c r="AH878" s="312"/>
      <c r="AI878" s="311"/>
      <c r="AJ878" s="313"/>
      <c r="AK878" s="292"/>
      <c r="AL878" s="292"/>
      <c r="AM878" s="292"/>
      <c r="AN878" s="292"/>
      <c r="AO878" s="316"/>
      <c r="AP878" s="336"/>
      <c r="AQ878" s="360"/>
      <c r="AR878" s="343"/>
      <c r="AS878" s="343"/>
      <c r="AT878" s="343"/>
      <c r="AU878" s="292"/>
      <c r="AV878" s="270"/>
    </row>
    <row r="879" spans="1:48" ht="13.5" customHeight="1" thickTop="1" thickBot="1" x14ac:dyDescent="0.25">
      <c r="A879" s="147">
        <v>873</v>
      </c>
      <c r="B879" s="292" t="s">
        <v>3888</v>
      </c>
      <c r="C879" s="304">
        <v>43381</v>
      </c>
      <c r="D879" s="304" t="s">
        <v>6662</v>
      </c>
      <c r="E879" s="294" t="s">
        <v>6663</v>
      </c>
      <c r="F879" s="295" t="s">
        <v>66</v>
      </c>
      <c r="G879" s="296" t="s">
        <v>75</v>
      </c>
      <c r="H879" s="297" t="s">
        <v>1989</v>
      </c>
      <c r="I879" s="298">
        <v>8000000</v>
      </c>
      <c r="J879" s="299">
        <f t="shared" si="38"/>
        <v>8000000</v>
      </c>
      <c r="K879" s="300" t="s">
        <v>85</v>
      </c>
      <c r="L879" s="292" t="s">
        <v>6664</v>
      </c>
      <c r="M879" s="293">
        <f t="shared" si="36"/>
        <v>43381</v>
      </c>
      <c r="N879" s="293">
        <v>43441</v>
      </c>
      <c r="O879" s="293">
        <v>43441</v>
      </c>
      <c r="P879" s="301">
        <f t="shared" si="33"/>
        <v>60</v>
      </c>
      <c r="Q879" s="303">
        <f t="shared" si="35"/>
        <v>2</v>
      </c>
      <c r="R879" s="305" t="s">
        <v>6665</v>
      </c>
      <c r="S879" s="340"/>
      <c r="T879" s="311"/>
      <c r="U879" s="311"/>
      <c r="V879" s="341"/>
      <c r="W879" s="311"/>
      <c r="X879" s="311"/>
      <c r="Y879" s="341"/>
      <c r="Z879" s="311"/>
      <c r="AA879" s="311"/>
      <c r="AB879" s="341"/>
      <c r="AC879" s="311"/>
      <c r="AD879" s="311"/>
      <c r="AE879" s="311"/>
      <c r="AF879" s="312"/>
      <c r="AG879" s="311"/>
      <c r="AH879" s="312"/>
      <c r="AI879" s="311"/>
      <c r="AJ879" s="313"/>
      <c r="AK879" s="292"/>
      <c r="AL879" s="292"/>
      <c r="AM879" s="292"/>
      <c r="AN879" s="292"/>
      <c r="AO879" s="316"/>
      <c r="AP879" s="336"/>
      <c r="AQ879" s="360"/>
      <c r="AR879" s="343"/>
      <c r="AS879" s="343"/>
      <c r="AT879" s="343"/>
      <c r="AU879" s="292"/>
      <c r="AV879" s="270"/>
    </row>
    <row r="880" spans="1:48" ht="13.5" customHeight="1" thickTop="1" thickBot="1" x14ac:dyDescent="0.25">
      <c r="A880" s="147">
        <v>874</v>
      </c>
      <c r="B880" s="292" t="s">
        <v>6666</v>
      </c>
      <c r="C880" s="304">
        <v>43382</v>
      </c>
      <c r="D880" s="304" t="s">
        <v>6667</v>
      </c>
      <c r="E880" s="294" t="s">
        <v>6668</v>
      </c>
      <c r="F880" s="295" t="s">
        <v>66</v>
      </c>
      <c r="G880" s="296" t="s">
        <v>3486</v>
      </c>
      <c r="H880" s="297" t="s">
        <v>1989</v>
      </c>
      <c r="I880" s="298">
        <v>8268108</v>
      </c>
      <c r="J880" s="299">
        <f t="shared" si="38"/>
        <v>8268108</v>
      </c>
      <c r="K880" s="300" t="s">
        <v>85</v>
      </c>
      <c r="L880" s="292" t="s">
        <v>6669</v>
      </c>
      <c r="M880" s="293">
        <f t="shared" si="36"/>
        <v>43382</v>
      </c>
      <c r="N880" s="293">
        <v>43454</v>
      </c>
      <c r="O880" s="293">
        <v>43454</v>
      </c>
      <c r="P880" s="301">
        <f t="shared" si="33"/>
        <v>72</v>
      </c>
      <c r="Q880" s="303">
        <f t="shared" si="35"/>
        <v>2.4</v>
      </c>
      <c r="R880" s="305" t="s">
        <v>6670</v>
      </c>
      <c r="S880" s="340"/>
      <c r="T880" s="311"/>
      <c r="U880" s="311"/>
      <c r="V880" s="341"/>
      <c r="W880" s="311"/>
      <c r="X880" s="311"/>
      <c r="Y880" s="341"/>
      <c r="Z880" s="311"/>
      <c r="AA880" s="311"/>
      <c r="AB880" s="341"/>
      <c r="AC880" s="311"/>
      <c r="AD880" s="311"/>
      <c r="AE880" s="311"/>
      <c r="AF880" s="312"/>
      <c r="AG880" s="311"/>
      <c r="AH880" s="312"/>
      <c r="AI880" s="311"/>
      <c r="AJ880" s="313"/>
      <c r="AK880" s="292"/>
      <c r="AL880" s="292"/>
      <c r="AM880" s="292"/>
      <c r="AN880" s="292"/>
      <c r="AO880" s="316"/>
      <c r="AP880" s="336"/>
      <c r="AQ880" s="360"/>
      <c r="AR880" s="343"/>
      <c r="AS880" s="343"/>
      <c r="AT880" s="343"/>
      <c r="AU880" s="292"/>
      <c r="AV880" s="270"/>
    </row>
    <row r="881" spans="1:48" ht="13.5" customHeight="1" thickTop="1" thickBot="1" x14ac:dyDescent="0.25">
      <c r="A881" s="147">
        <v>875</v>
      </c>
      <c r="B881" s="292" t="s">
        <v>2011</v>
      </c>
      <c r="C881" s="304">
        <v>43382</v>
      </c>
      <c r="D881" s="304" t="s">
        <v>6671</v>
      </c>
      <c r="E881" s="294" t="s">
        <v>6672</v>
      </c>
      <c r="F881" s="295" t="s">
        <v>66</v>
      </c>
      <c r="G881" s="296" t="s">
        <v>3486</v>
      </c>
      <c r="H881" s="297" t="s">
        <v>1989</v>
      </c>
      <c r="I881" s="298">
        <v>3921729</v>
      </c>
      <c r="J881" s="299">
        <f t="shared" si="38"/>
        <v>3921729</v>
      </c>
      <c r="K881" s="300" t="s">
        <v>85</v>
      </c>
      <c r="L881" s="292" t="s">
        <v>6673</v>
      </c>
      <c r="M881" s="293">
        <f t="shared" si="36"/>
        <v>43382</v>
      </c>
      <c r="N881" s="293">
        <v>43465</v>
      </c>
      <c r="O881" s="293">
        <v>43465</v>
      </c>
      <c r="P881" s="301">
        <f t="shared" si="33"/>
        <v>83</v>
      </c>
      <c r="Q881" s="303">
        <f t="shared" si="35"/>
        <v>2.7666666666666666</v>
      </c>
      <c r="R881" s="305" t="s">
        <v>6674</v>
      </c>
      <c r="S881" s="340"/>
      <c r="T881" s="311"/>
      <c r="U881" s="311"/>
      <c r="V881" s="341"/>
      <c r="W881" s="311"/>
      <c r="X881" s="311"/>
      <c r="Y881" s="341"/>
      <c r="Z881" s="311"/>
      <c r="AA881" s="311"/>
      <c r="AB881" s="341"/>
      <c r="AC881" s="311"/>
      <c r="AD881" s="311"/>
      <c r="AE881" s="311"/>
      <c r="AF881" s="312"/>
      <c r="AG881" s="311"/>
      <c r="AH881" s="312"/>
      <c r="AI881" s="311"/>
      <c r="AJ881" s="313"/>
      <c r="AK881" s="292"/>
      <c r="AL881" s="292"/>
      <c r="AM881" s="292"/>
      <c r="AN881" s="292"/>
      <c r="AO881" s="316"/>
      <c r="AP881" s="336"/>
      <c r="AQ881" s="360"/>
      <c r="AR881" s="343"/>
      <c r="AS881" s="343"/>
      <c r="AT881" s="343"/>
      <c r="AU881" s="292"/>
      <c r="AV881" s="270"/>
    </row>
    <row r="882" spans="1:48" ht="13.5" customHeight="1" thickTop="1" thickBot="1" x14ac:dyDescent="0.25">
      <c r="A882" s="147">
        <v>876</v>
      </c>
      <c r="B882" s="292" t="s">
        <v>6666</v>
      </c>
      <c r="C882" s="304">
        <v>43383</v>
      </c>
      <c r="D882" s="304" t="s">
        <v>6675</v>
      </c>
      <c r="E882" s="294" t="s">
        <v>6676</v>
      </c>
      <c r="F882" s="295" t="s">
        <v>66</v>
      </c>
      <c r="G882" s="296" t="s">
        <v>3486</v>
      </c>
      <c r="H882" s="297" t="s">
        <v>1989</v>
      </c>
      <c r="I882" s="298">
        <v>6860000</v>
      </c>
      <c r="J882" s="299">
        <f t="shared" si="38"/>
        <v>6860000</v>
      </c>
      <c r="K882" s="300" t="s">
        <v>85</v>
      </c>
      <c r="L882" s="292" t="s">
        <v>6677</v>
      </c>
      <c r="M882" s="293">
        <f t="shared" si="36"/>
        <v>43383</v>
      </c>
      <c r="N882" s="293">
        <v>43454</v>
      </c>
      <c r="O882" s="293">
        <v>43454</v>
      </c>
      <c r="P882" s="301">
        <f t="shared" si="33"/>
        <v>71</v>
      </c>
      <c r="Q882" s="303">
        <f t="shared" si="35"/>
        <v>2.3666666666666667</v>
      </c>
      <c r="R882" s="305" t="s">
        <v>6678</v>
      </c>
      <c r="S882" s="340"/>
      <c r="T882" s="311"/>
      <c r="U882" s="311"/>
      <c r="V882" s="341"/>
      <c r="W882" s="311"/>
      <c r="X882" s="311"/>
      <c r="Y882" s="341"/>
      <c r="Z882" s="311"/>
      <c r="AA882" s="311"/>
      <c r="AB882" s="341"/>
      <c r="AC882" s="311"/>
      <c r="AD882" s="311"/>
      <c r="AE882" s="311"/>
      <c r="AF882" s="312"/>
      <c r="AG882" s="311"/>
      <c r="AH882" s="312"/>
      <c r="AI882" s="311"/>
      <c r="AJ882" s="313"/>
      <c r="AK882" s="292"/>
      <c r="AL882" s="292"/>
      <c r="AM882" s="292"/>
      <c r="AN882" s="292"/>
      <c r="AO882" s="316"/>
      <c r="AP882" s="336"/>
      <c r="AQ882" s="360"/>
      <c r="AR882" s="343"/>
      <c r="AS882" s="343"/>
      <c r="AT882" s="343"/>
      <c r="AU882" s="292"/>
      <c r="AV882" s="270"/>
    </row>
    <row r="883" spans="1:48" ht="13.5" customHeight="1" thickTop="1" thickBot="1" x14ac:dyDescent="0.25">
      <c r="A883" s="147">
        <v>877</v>
      </c>
      <c r="B883" s="292" t="s">
        <v>53</v>
      </c>
      <c r="C883" s="304">
        <v>43385</v>
      </c>
      <c r="D883" s="304" t="s">
        <v>6679</v>
      </c>
      <c r="E883" s="294" t="s">
        <v>6680</v>
      </c>
      <c r="F883" s="295" t="s">
        <v>66</v>
      </c>
      <c r="G883" s="296" t="s">
        <v>3486</v>
      </c>
      <c r="H883" s="297" t="s">
        <v>1989</v>
      </c>
      <c r="I883" s="298">
        <v>7647500</v>
      </c>
      <c r="J883" s="299">
        <f t="shared" si="38"/>
        <v>7647500</v>
      </c>
      <c r="K883" s="300" t="s">
        <v>85</v>
      </c>
      <c r="L883" s="292" t="s">
        <v>2889</v>
      </c>
      <c r="M883" s="293">
        <f t="shared" si="36"/>
        <v>43385</v>
      </c>
      <c r="N883" s="293">
        <v>43465</v>
      </c>
      <c r="O883" s="293">
        <v>43465</v>
      </c>
      <c r="P883" s="301">
        <f t="shared" si="33"/>
        <v>80</v>
      </c>
      <c r="Q883" s="303">
        <f t="shared" si="35"/>
        <v>2.6666666666666665</v>
      </c>
      <c r="R883" s="305" t="s">
        <v>6681</v>
      </c>
      <c r="S883" s="340"/>
      <c r="T883" s="311"/>
      <c r="U883" s="311"/>
      <c r="V883" s="341"/>
      <c r="W883" s="311"/>
      <c r="X883" s="311"/>
      <c r="Y883" s="341"/>
      <c r="Z883" s="311"/>
      <c r="AA883" s="311"/>
      <c r="AB883" s="341"/>
      <c r="AC883" s="311"/>
      <c r="AD883" s="311"/>
      <c r="AE883" s="311"/>
      <c r="AF883" s="312"/>
      <c r="AG883" s="311"/>
      <c r="AH883" s="312"/>
      <c r="AI883" s="311"/>
      <c r="AJ883" s="313"/>
      <c r="AK883" s="292"/>
      <c r="AL883" s="292"/>
      <c r="AM883" s="292"/>
      <c r="AN883" s="292"/>
      <c r="AO883" s="316"/>
      <c r="AP883" s="336"/>
      <c r="AQ883" s="360"/>
      <c r="AR883" s="343"/>
      <c r="AS883" s="343"/>
      <c r="AT883" s="343"/>
      <c r="AU883" s="292"/>
      <c r="AV883" s="270"/>
    </row>
    <row r="884" spans="1:48" ht="13.5" customHeight="1" thickTop="1" thickBot="1" x14ac:dyDescent="0.25">
      <c r="A884" s="147">
        <v>878</v>
      </c>
      <c r="B884" s="292" t="s">
        <v>333</v>
      </c>
      <c r="C884" s="304">
        <v>43385</v>
      </c>
      <c r="D884" s="304" t="s">
        <v>6682</v>
      </c>
      <c r="E884" s="294" t="s">
        <v>6683</v>
      </c>
      <c r="F884" s="295" t="s">
        <v>66</v>
      </c>
      <c r="G884" s="296" t="s">
        <v>75</v>
      </c>
      <c r="H884" s="297" t="s">
        <v>1989</v>
      </c>
      <c r="I884" s="298">
        <v>4960664</v>
      </c>
      <c r="J884" s="299">
        <f t="shared" si="38"/>
        <v>4960664</v>
      </c>
      <c r="K884" s="300" t="s">
        <v>85</v>
      </c>
      <c r="L884" s="292" t="s">
        <v>5320</v>
      </c>
      <c r="M884" s="293">
        <f t="shared" si="36"/>
        <v>43385</v>
      </c>
      <c r="N884" s="293">
        <v>43415</v>
      </c>
      <c r="O884" s="293">
        <v>43415</v>
      </c>
      <c r="P884" s="301">
        <f t="shared" si="33"/>
        <v>30</v>
      </c>
      <c r="Q884" s="303">
        <f t="shared" si="35"/>
        <v>1</v>
      </c>
      <c r="R884" s="305" t="s">
        <v>6684</v>
      </c>
      <c r="S884" s="340"/>
      <c r="T884" s="311"/>
      <c r="U884" s="311"/>
      <c r="V884" s="341"/>
      <c r="W884" s="311"/>
      <c r="X884" s="311"/>
      <c r="Y884" s="341"/>
      <c r="Z884" s="311"/>
      <c r="AA884" s="311"/>
      <c r="AB884" s="341"/>
      <c r="AC884" s="311"/>
      <c r="AD884" s="311"/>
      <c r="AE884" s="311"/>
      <c r="AF884" s="312"/>
      <c r="AG884" s="311"/>
      <c r="AH884" s="312"/>
      <c r="AI884" s="311"/>
      <c r="AJ884" s="313"/>
      <c r="AK884" s="292"/>
      <c r="AL884" s="292"/>
      <c r="AM884" s="292"/>
      <c r="AN884" s="292"/>
      <c r="AO884" s="316"/>
      <c r="AP884" s="336"/>
      <c r="AQ884" s="360"/>
      <c r="AR884" s="343"/>
      <c r="AS884" s="343"/>
      <c r="AT884" s="343"/>
      <c r="AU884" s="292"/>
      <c r="AV884" s="270"/>
    </row>
    <row r="885" spans="1:48" ht="13.5" customHeight="1" thickTop="1" thickBot="1" x14ac:dyDescent="0.25">
      <c r="A885" s="147">
        <v>879</v>
      </c>
      <c r="B885" s="292" t="s">
        <v>3451</v>
      </c>
      <c r="C885" s="304">
        <v>43385</v>
      </c>
      <c r="D885" s="304" t="s">
        <v>6685</v>
      </c>
      <c r="E885" s="294" t="s">
        <v>6686</v>
      </c>
      <c r="F885" s="295" t="s">
        <v>66</v>
      </c>
      <c r="G885" s="296" t="s">
        <v>75</v>
      </c>
      <c r="H885" s="297" t="s">
        <v>1989</v>
      </c>
      <c r="I885" s="298">
        <v>30000000</v>
      </c>
      <c r="J885" s="299">
        <f t="shared" si="38"/>
        <v>30000000</v>
      </c>
      <c r="K885" s="300" t="s">
        <v>85</v>
      </c>
      <c r="L885" s="292" t="s">
        <v>6687</v>
      </c>
      <c r="M885" s="293">
        <f t="shared" si="36"/>
        <v>43385</v>
      </c>
      <c r="N885" s="293">
        <v>43465</v>
      </c>
      <c r="O885" s="293">
        <v>43465</v>
      </c>
      <c r="P885" s="301">
        <f t="shared" si="33"/>
        <v>80</v>
      </c>
      <c r="Q885" s="303">
        <f t="shared" si="35"/>
        <v>2.6666666666666665</v>
      </c>
      <c r="R885" s="305" t="s">
        <v>6688</v>
      </c>
      <c r="S885" s="340"/>
      <c r="T885" s="311"/>
      <c r="U885" s="311"/>
      <c r="V885" s="341"/>
      <c r="W885" s="311"/>
      <c r="X885" s="311"/>
      <c r="Y885" s="341"/>
      <c r="Z885" s="311"/>
      <c r="AA885" s="311"/>
      <c r="AB885" s="341"/>
      <c r="AC885" s="311"/>
      <c r="AD885" s="311"/>
      <c r="AE885" s="311"/>
      <c r="AF885" s="312"/>
      <c r="AG885" s="311"/>
      <c r="AH885" s="312"/>
      <c r="AI885" s="311"/>
      <c r="AJ885" s="313"/>
      <c r="AK885" s="292"/>
      <c r="AL885" s="292"/>
      <c r="AM885" s="292"/>
      <c r="AN885" s="292"/>
      <c r="AO885" s="316"/>
      <c r="AP885" s="336"/>
      <c r="AQ885" s="360"/>
      <c r="AR885" s="343"/>
      <c r="AS885" s="343"/>
      <c r="AT885" s="343"/>
      <c r="AU885" s="292"/>
      <c r="AV885" s="270"/>
    </row>
    <row r="886" spans="1:48" ht="13.5" customHeight="1" thickTop="1" thickBot="1" x14ac:dyDescent="0.25">
      <c r="A886" s="147">
        <v>880</v>
      </c>
      <c r="B886" s="292" t="s">
        <v>53</v>
      </c>
      <c r="C886" s="304">
        <v>43385</v>
      </c>
      <c r="D886" s="304" t="s">
        <v>6689</v>
      </c>
      <c r="E886" s="294" t="s">
        <v>6690</v>
      </c>
      <c r="F886" s="295" t="s">
        <v>66</v>
      </c>
      <c r="G886" s="296" t="s">
        <v>3486</v>
      </c>
      <c r="H886" s="297" t="s">
        <v>1989</v>
      </c>
      <c r="I886" s="298">
        <v>3000000</v>
      </c>
      <c r="J886" s="299">
        <f t="shared" si="38"/>
        <v>3000000</v>
      </c>
      <c r="K886" s="300" t="s">
        <v>85</v>
      </c>
      <c r="L886" s="292" t="s">
        <v>6691</v>
      </c>
      <c r="M886" s="293">
        <f t="shared" si="36"/>
        <v>43385</v>
      </c>
      <c r="N886" s="293">
        <v>43415</v>
      </c>
      <c r="O886" s="293">
        <v>43450</v>
      </c>
      <c r="P886" s="301">
        <f t="shared" si="33"/>
        <v>30</v>
      </c>
      <c r="Q886" s="303">
        <f t="shared" si="35"/>
        <v>1</v>
      </c>
      <c r="R886" s="305" t="s">
        <v>6692</v>
      </c>
      <c r="S886" s="340">
        <v>35</v>
      </c>
      <c r="T886" s="311">
        <v>43415</v>
      </c>
      <c r="U886" s="311">
        <v>43450</v>
      </c>
      <c r="V886" s="341"/>
      <c r="W886" s="311"/>
      <c r="X886" s="311"/>
      <c r="Y886" s="341"/>
      <c r="Z886" s="311"/>
      <c r="AA886" s="311"/>
      <c r="AB886" s="341"/>
      <c r="AC886" s="311"/>
      <c r="AD886" s="311"/>
      <c r="AE886" s="311"/>
      <c r="AF886" s="312"/>
      <c r="AG886" s="311"/>
      <c r="AH886" s="312"/>
      <c r="AI886" s="311"/>
      <c r="AJ886" s="313"/>
      <c r="AK886" s="292"/>
      <c r="AL886" s="292"/>
      <c r="AM886" s="292"/>
      <c r="AN886" s="292"/>
      <c r="AO886" s="316"/>
      <c r="AP886" s="336"/>
      <c r="AQ886" s="360"/>
      <c r="AR886" s="343"/>
      <c r="AS886" s="343"/>
      <c r="AT886" s="343"/>
      <c r="AU886" s="292"/>
      <c r="AV886" s="270"/>
    </row>
    <row r="887" spans="1:48" ht="13.5" customHeight="1" thickTop="1" thickBot="1" x14ac:dyDescent="0.25">
      <c r="A887" s="147">
        <v>881</v>
      </c>
      <c r="B887" s="292" t="s">
        <v>3451</v>
      </c>
      <c r="C887" s="304">
        <v>43385</v>
      </c>
      <c r="D887" s="304" t="s">
        <v>6693</v>
      </c>
      <c r="E887" s="294" t="s">
        <v>6237</v>
      </c>
      <c r="F887" s="295" t="s">
        <v>66</v>
      </c>
      <c r="G887" s="296" t="s">
        <v>3486</v>
      </c>
      <c r="H887" s="297" t="s">
        <v>1989</v>
      </c>
      <c r="I887" s="298">
        <v>9000000</v>
      </c>
      <c r="J887" s="299">
        <f t="shared" si="38"/>
        <v>9000000</v>
      </c>
      <c r="K887" s="300" t="s">
        <v>85</v>
      </c>
      <c r="L887" s="292" t="s">
        <v>6694</v>
      </c>
      <c r="M887" s="293">
        <f t="shared" si="36"/>
        <v>43385</v>
      </c>
      <c r="N887" s="293">
        <v>43465</v>
      </c>
      <c r="O887" s="293">
        <v>43465</v>
      </c>
      <c r="P887" s="301">
        <f t="shared" si="33"/>
        <v>80</v>
      </c>
      <c r="Q887" s="303">
        <f t="shared" si="35"/>
        <v>2.6666666666666665</v>
      </c>
      <c r="R887" s="305" t="s">
        <v>6695</v>
      </c>
      <c r="S887" s="340"/>
      <c r="T887" s="311"/>
      <c r="U887" s="311"/>
      <c r="V887" s="341"/>
      <c r="W887" s="311"/>
      <c r="X887" s="311"/>
      <c r="Y887" s="341"/>
      <c r="Z887" s="311"/>
      <c r="AA887" s="311"/>
      <c r="AB887" s="341"/>
      <c r="AC887" s="311"/>
      <c r="AD887" s="311"/>
      <c r="AE887" s="311"/>
      <c r="AF887" s="312"/>
      <c r="AG887" s="311"/>
      <c r="AH887" s="312"/>
      <c r="AI887" s="311"/>
      <c r="AJ887" s="313"/>
      <c r="AK887" s="292"/>
      <c r="AL887" s="292"/>
      <c r="AM887" s="292"/>
      <c r="AN887" s="292"/>
      <c r="AO887" s="316"/>
      <c r="AP887" s="336"/>
      <c r="AQ887" s="360"/>
      <c r="AR887" s="343"/>
      <c r="AS887" s="343"/>
      <c r="AT887" s="343"/>
      <c r="AU887" s="292"/>
      <c r="AV887" s="270"/>
    </row>
    <row r="888" spans="1:48" ht="13.5" customHeight="1" thickTop="1" thickBot="1" x14ac:dyDescent="0.25">
      <c r="A888" s="147">
        <v>882</v>
      </c>
      <c r="B888" s="292" t="s">
        <v>3451</v>
      </c>
      <c r="C888" s="304">
        <v>43385</v>
      </c>
      <c r="D888" s="304" t="s">
        <v>6696</v>
      </c>
      <c r="E888" s="294" t="s">
        <v>6237</v>
      </c>
      <c r="F888" s="295" t="s">
        <v>66</v>
      </c>
      <c r="G888" s="296" t="s">
        <v>3486</v>
      </c>
      <c r="H888" s="297" t="s">
        <v>1989</v>
      </c>
      <c r="I888" s="298">
        <v>9000000</v>
      </c>
      <c r="J888" s="299">
        <f t="shared" si="38"/>
        <v>9000000</v>
      </c>
      <c r="K888" s="300" t="s">
        <v>85</v>
      </c>
      <c r="L888" s="292" t="s">
        <v>6697</v>
      </c>
      <c r="M888" s="293">
        <f t="shared" si="36"/>
        <v>43385</v>
      </c>
      <c r="N888" s="293">
        <v>43465</v>
      </c>
      <c r="O888" s="293">
        <v>43465</v>
      </c>
      <c r="P888" s="301">
        <f t="shared" si="33"/>
        <v>80</v>
      </c>
      <c r="Q888" s="303">
        <f t="shared" si="35"/>
        <v>2.6666666666666665</v>
      </c>
      <c r="R888" s="305" t="s">
        <v>6698</v>
      </c>
      <c r="S888" s="340"/>
      <c r="T888" s="311"/>
      <c r="U888" s="311"/>
      <c r="V888" s="341"/>
      <c r="W888" s="311"/>
      <c r="X888" s="311"/>
      <c r="Y888" s="341"/>
      <c r="Z888" s="311"/>
      <c r="AA888" s="311"/>
      <c r="AB888" s="341"/>
      <c r="AC888" s="311"/>
      <c r="AD888" s="311"/>
      <c r="AE888" s="311"/>
      <c r="AF888" s="312"/>
      <c r="AG888" s="311"/>
      <c r="AH888" s="312"/>
      <c r="AI888" s="311"/>
      <c r="AJ888" s="313"/>
      <c r="AK888" s="292"/>
      <c r="AL888" s="292"/>
      <c r="AM888" s="292"/>
      <c r="AN888" s="292"/>
      <c r="AO888" s="316"/>
      <c r="AP888" s="336"/>
      <c r="AQ888" s="360"/>
      <c r="AR888" s="343"/>
      <c r="AS888" s="343"/>
      <c r="AT888" s="343"/>
      <c r="AU888" s="292"/>
      <c r="AV888" s="270"/>
    </row>
    <row r="889" spans="1:48" ht="13.5" customHeight="1" thickTop="1" thickBot="1" x14ac:dyDescent="0.25">
      <c r="A889" s="147">
        <v>883</v>
      </c>
      <c r="B889" s="292" t="s">
        <v>5715</v>
      </c>
      <c r="C889" s="304">
        <v>43389</v>
      </c>
      <c r="D889" s="304" t="s">
        <v>6699</v>
      </c>
      <c r="E889" s="294" t="s">
        <v>6700</v>
      </c>
      <c r="F889" s="295" t="s">
        <v>66</v>
      </c>
      <c r="G889" s="296" t="s">
        <v>75</v>
      </c>
      <c r="H889" s="297" t="s">
        <v>1989</v>
      </c>
      <c r="I889" s="298">
        <v>18000000</v>
      </c>
      <c r="J889" s="299">
        <f t="shared" si="38"/>
        <v>18000000</v>
      </c>
      <c r="K889" s="300" t="s">
        <v>85</v>
      </c>
      <c r="L889" s="292" t="s">
        <v>5718</v>
      </c>
      <c r="M889" s="293">
        <f t="shared" si="36"/>
        <v>43389</v>
      </c>
      <c r="N889" s="293">
        <v>43454</v>
      </c>
      <c r="O889" s="293">
        <v>43454</v>
      </c>
      <c r="P889" s="301">
        <f t="shared" si="33"/>
        <v>65</v>
      </c>
      <c r="Q889" s="303">
        <f t="shared" si="35"/>
        <v>2.1666666666666665</v>
      </c>
      <c r="R889" s="305" t="s">
        <v>6701</v>
      </c>
      <c r="S889" s="340"/>
      <c r="T889" s="311"/>
      <c r="U889" s="311"/>
      <c r="V889" s="341"/>
      <c r="W889" s="311"/>
      <c r="X889" s="311"/>
      <c r="Y889" s="341"/>
      <c r="Z889" s="311"/>
      <c r="AA889" s="311"/>
      <c r="AB889" s="341"/>
      <c r="AC889" s="311"/>
      <c r="AD889" s="311"/>
      <c r="AE889" s="311"/>
      <c r="AF889" s="312"/>
      <c r="AG889" s="311"/>
      <c r="AH889" s="312"/>
      <c r="AI889" s="311"/>
      <c r="AJ889" s="313"/>
      <c r="AK889" s="292"/>
      <c r="AL889" s="292"/>
      <c r="AM889" s="292"/>
      <c r="AN889" s="292"/>
      <c r="AO889" s="316"/>
      <c r="AP889" s="336"/>
      <c r="AQ889" s="360"/>
      <c r="AR889" s="343"/>
      <c r="AS889" s="343"/>
      <c r="AT889" s="343"/>
      <c r="AU889" s="292"/>
      <c r="AV889" s="270"/>
    </row>
    <row r="890" spans="1:48" ht="13.5" customHeight="1" thickTop="1" thickBot="1" x14ac:dyDescent="0.25">
      <c r="A890" s="147">
        <v>884</v>
      </c>
      <c r="B890" s="292" t="s">
        <v>1987</v>
      </c>
      <c r="C890" s="304">
        <v>43391</v>
      </c>
      <c r="D890" s="304" t="s">
        <v>6702</v>
      </c>
      <c r="E890" s="294" t="s">
        <v>6703</v>
      </c>
      <c r="F890" s="295" t="s">
        <v>66</v>
      </c>
      <c r="G890" s="296" t="s">
        <v>3486</v>
      </c>
      <c r="H890" s="297" t="s">
        <v>1989</v>
      </c>
      <c r="I890" s="298">
        <v>3920000</v>
      </c>
      <c r="J890" s="299">
        <f t="shared" si="38"/>
        <v>3920000</v>
      </c>
      <c r="K890" s="300" t="s">
        <v>85</v>
      </c>
      <c r="L890" s="292" t="s">
        <v>6704</v>
      </c>
      <c r="M890" s="293">
        <f t="shared" si="36"/>
        <v>43391</v>
      </c>
      <c r="N890" s="293">
        <v>43451</v>
      </c>
      <c r="O890" s="293">
        <v>43451</v>
      </c>
      <c r="P890" s="301">
        <f t="shared" si="33"/>
        <v>60</v>
      </c>
      <c r="Q890" s="303">
        <f t="shared" si="35"/>
        <v>2</v>
      </c>
      <c r="R890" s="305" t="s">
        <v>6705</v>
      </c>
      <c r="S890" s="340"/>
      <c r="T890" s="311"/>
      <c r="U890" s="311"/>
      <c r="V890" s="341"/>
      <c r="W890" s="311"/>
      <c r="X890" s="311"/>
      <c r="Y890" s="341"/>
      <c r="Z890" s="311"/>
      <c r="AA890" s="311"/>
      <c r="AB890" s="341"/>
      <c r="AC890" s="311"/>
      <c r="AD890" s="311"/>
      <c r="AE890" s="311"/>
      <c r="AF890" s="312"/>
      <c r="AG890" s="311"/>
      <c r="AH890" s="312"/>
      <c r="AI890" s="311"/>
      <c r="AJ890" s="313"/>
      <c r="AK890" s="292"/>
      <c r="AL890" s="292"/>
      <c r="AM890" s="292"/>
      <c r="AN890" s="292"/>
      <c r="AO890" s="316"/>
      <c r="AP890" s="336"/>
      <c r="AQ890" s="360"/>
      <c r="AR890" s="343"/>
      <c r="AS890" s="343"/>
      <c r="AT890" s="343"/>
      <c r="AU890" s="292"/>
      <c r="AV890" s="270"/>
    </row>
    <row r="891" spans="1:48" ht="13.5" customHeight="1" thickTop="1" thickBot="1" x14ac:dyDescent="0.25">
      <c r="A891" s="147">
        <v>885</v>
      </c>
      <c r="B891" s="292" t="s">
        <v>63</v>
      </c>
      <c r="C891" s="304">
        <v>43392</v>
      </c>
      <c r="D891" s="304" t="s">
        <v>6706</v>
      </c>
      <c r="E891" s="294" t="s">
        <v>6362</v>
      </c>
      <c r="F891" s="295" t="s">
        <v>66</v>
      </c>
      <c r="G891" s="296" t="s">
        <v>3486</v>
      </c>
      <c r="H891" s="297" t="s">
        <v>1989</v>
      </c>
      <c r="I891" s="298">
        <v>8250000</v>
      </c>
      <c r="J891" s="299">
        <f t="shared" si="38"/>
        <v>8250000</v>
      </c>
      <c r="K891" s="300" t="s">
        <v>85</v>
      </c>
      <c r="L891" s="292" t="s">
        <v>6707</v>
      </c>
      <c r="M891" s="293">
        <f t="shared" si="36"/>
        <v>43392</v>
      </c>
      <c r="N891" s="293">
        <v>43465</v>
      </c>
      <c r="O891" s="293">
        <v>43465</v>
      </c>
      <c r="P891" s="301">
        <f t="shared" si="33"/>
        <v>73</v>
      </c>
      <c r="Q891" s="303">
        <f t="shared" si="35"/>
        <v>2.4333333333333331</v>
      </c>
      <c r="R891" s="305" t="s">
        <v>6708</v>
      </c>
      <c r="S891" s="340"/>
      <c r="T891" s="311"/>
      <c r="U891" s="311"/>
      <c r="V891" s="341"/>
      <c r="W891" s="311"/>
      <c r="X891" s="311"/>
      <c r="Y891" s="341"/>
      <c r="Z891" s="311"/>
      <c r="AA891" s="311"/>
      <c r="AB891" s="341"/>
      <c r="AC891" s="311"/>
      <c r="AD891" s="311"/>
      <c r="AE891" s="311"/>
      <c r="AF891" s="312"/>
      <c r="AG891" s="311"/>
      <c r="AH891" s="312"/>
      <c r="AI891" s="311"/>
      <c r="AJ891" s="313"/>
      <c r="AK891" s="292"/>
      <c r="AL891" s="292"/>
      <c r="AM891" s="292"/>
      <c r="AN891" s="292"/>
      <c r="AO891" s="316"/>
      <c r="AP891" s="336"/>
      <c r="AQ891" s="360"/>
      <c r="AR891" s="343"/>
      <c r="AS891" s="343"/>
      <c r="AT891" s="343"/>
      <c r="AU891" s="292"/>
      <c r="AV891" s="270"/>
    </row>
    <row r="892" spans="1:48" ht="13.5" customHeight="1" thickTop="1" thickBot="1" x14ac:dyDescent="0.25">
      <c r="A892" s="147">
        <v>886</v>
      </c>
      <c r="B892" s="292" t="s">
        <v>63</v>
      </c>
      <c r="C892" s="304">
        <v>43392</v>
      </c>
      <c r="D892" s="304" t="s">
        <v>6709</v>
      </c>
      <c r="E892" s="294" t="s">
        <v>6710</v>
      </c>
      <c r="F892" s="295" t="s">
        <v>66</v>
      </c>
      <c r="G892" s="296" t="s">
        <v>75</v>
      </c>
      <c r="H892" s="297" t="s">
        <v>1989</v>
      </c>
      <c r="I892" s="298">
        <v>12366666</v>
      </c>
      <c r="J892" s="299">
        <f t="shared" si="38"/>
        <v>12366666</v>
      </c>
      <c r="K892" s="300" t="s">
        <v>85</v>
      </c>
      <c r="L892" s="292" t="s">
        <v>6711</v>
      </c>
      <c r="M892" s="293">
        <f t="shared" si="36"/>
        <v>43392</v>
      </c>
      <c r="N892" s="293">
        <v>43462</v>
      </c>
      <c r="O892" s="293">
        <v>43462</v>
      </c>
      <c r="P892" s="301">
        <f t="shared" si="33"/>
        <v>70</v>
      </c>
      <c r="Q892" s="303">
        <f t="shared" si="35"/>
        <v>2.3333333333333335</v>
      </c>
      <c r="R892" s="305" t="s">
        <v>6712</v>
      </c>
      <c r="S892" s="340"/>
      <c r="T892" s="311"/>
      <c r="U892" s="311"/>
      <c r="V892" s="341"/>
      <c r="W892" s="311"/>
      <c r="X892" s="311"/>
      <c r="Y892" s="341"/>
      <c r="Z892" s="311"/>
      <c r="AA892" s="311"/>
      <c r="AB892" s="341"/>
      <c r="AC892" s="311"/>
      <c r="AD892" s="311"/>
      <c r="AE892" s="311"/>
      <c r="AF892" s="312"/>
      <c r="AG892" s="311"/>
      <c r="AH892" s="312"/>
      <c r="AI892" s="311"/>
      <c r="AJ892" s="313"/>
      <c r="AK892" s="292"/>
      <c r="AL892" s="292"/>
      <c r="AM892" s="292"/>
      <c r="AN892" s="292"/>
      <c r="AO892" s="316"/>
      <c r="AP892" s="336"/>
      <c r="AQ892" s="360"/>
      <c r="AR892" s="343"/>
      <c r="AS892" s="343"/>
      <c r="AT892" s="343"/>
      <c r="AU892" s="292"/>
      <c r="AV892" s="270"/>
    </row>
    <row r="893" spans="1:48" ht="13.5" customHeight="1" thickTop="1" thickBot="1" x14ac:dyDescent="0.25">
      <c r="A893" s="147">
        <v>887</v>
      </c>
      <c r="B893" s="292" t="s">
        <v>3888</v>
      </c>
      <c r="C893" s="304">
        <v>43395</v>
      </c>
      <c r="D893" s="304" t="s">
        <v>6713</v>
      </c>
      <c r="E893" s="294" t="s">
        <v>6714</v>
      </c>
      <c r="F893" s="295" t="s">
        <v>66</v>
      </c>
      <c r="G893" s="296" t="s">
        <v>75</v>
      </c>
      <c r="H893" s="297" t="s">
        <v>1989</v>
      </c>
      <c r="I893" s="298">
        <v>10000000</v>
      </c>
      <c r="J893" s="299">
        <f t="shared" si="38"/>
        <v>10000000</v>
      </c>
      <c r="K893" s="300" t="s">
        <v>85</v>
      </c>
      <c r="L893" s="292" t="s">
        <v>6715</v>
      </c>
      <c r="M893" s="293">
        <f t="shared" si="36"/>
        <v>43395</v>
      </c>
      <c r="N893" s="293">
        <v>43456</v>
      </c>
      <c r="O893" s="293">
        <v>43456</v>
      </c>
      <c r="P893" s="301">
        <f t="shared" si="33"/>
        <v>61</v>
      </c>
      <c r="Q893" s="303">
        <f t="shared" si="35"/>
        <v>2.0333333333333332</v>
      </c>
      <c r="R893" s="305" t="s">
        <v>6716</v>
      </c>
      <c r="S893" s="340"/>
      <c r="T893" s="311"/>
      <c r="U893" s="311"/>
      <c r="V893" s="341"/>
      <c r="W893" s="311"/>
      <c r="X893" s="311"/>
      <c r="Y893" s="341"/>
      <c r="Z893" s="311"/>
      <c r="AA893" s="311"/>
      <c r="AB893" s="341"/>
      <c r="AC893" s="311"/>
      <c r="AD893" s="311"/>
      <c r="AE893" s="311"/>
      <c r="AF893" s="312"/>
      <c r="AG893" s="311"/>
      <c r="AH893" s="312"/>
      <c r="AI893" s="311"/>
      <c r="AJ893" s="313"/>
      <c r="AK893" s="292"/>
      <c r="AL893" s="292"/>
      <c r="AM893" s="292"/>
      <c r="AN893" s="292"/>
      <c r="AO893" s="316"/>
      <c r="AP893" s="336"/>
      <c r="AQ893" s="360"/>
      <c r="AR893" s="343"/>
      <c r="AS893" s="343"/>
      <c r="AT893" s="343"/>
      <c r="AU893" s="292"/>
      <c r="AV893" s="270"/>
    </row>
    <row r="894" spans="1:48" ht="13.5" customHeight="1" thickTop="1" thickBot="1" x14ac:dyDescent="0.25">
      <c r="A894" s="147">
        <v>888</v>
      </c>
      <c r="B894" s="292" t="s">
        <v>444</v>
      </c>
      <c r="C894" s="304">
        <v>43395</v>
      </c>
      <c r="D894" s="304" t="s">
        <v>6717</v>
      </c>
      <c r="E894" s="294" t="s">
        <v>6718</v>
      </c>
      <c r="F894" s="295" t="s">
        <v>66</v>
      </c>
      <c r="G894" s="296" t="s">
        <v>3486</v>
      </c>
      <c r="H894" s="297" t="s">
        <v>1989</v>
      </c>
      <c r="I894" s="298">
        <v>5200000</v>
      </c>
      <c r="J894" s="299">
        <f t="shared" si="38"/>
        <v>5200000</v>
      </c>
      <c r="K894" s="300" t="s">
        <v>85</v>
      </c>
      <c r="L894" s="292" t="s">
        <v>6719</v>
      </c>
      <c r="M894" s="293">
        <f t="shared" si="36"/>
        <v>43395</v>
      </c>
      <c r="N894" s="293">
        <v>43455</v>
      </c>
      <c r="O894" s="293">
        <v>43455</v>
      </c>
      <c r="P894" s="301">
        <f t="shared" si="33"/>
        <v>60</v>
      </c>
      <c r="Q894" s="303">
        <f t="shared" si="35"/>
        <v>2</v>
      </c>
      <c r="R894" s="305" t="s">
        <v>6720</v>
      </c>
      <c r="S894" s="340"/>
      <c r="T894" s="311"/>
      <c r="U894" s="311"/>
      <c r="V894" s="341"/>
      <c r="W894" s="311"/>
      <c r="X894" s="311"/>
      <c r="Y894" s="341"/>
      <c r="Z894" s="311"/>
      <c r="AA894" s="311"/>
      <c r="AB894" s="341"/>
      <c r="AC894" s="311"/>
      <c r="AD894" s="311"/>
      <c r="AE894" s="311"/>
      <c r="AF894" s="312"/>
      <c r="AG894" s="311"/>
      <c r="AH894" s="312"/>
      <c r="AI894" s="311"/>
      <c r="AJ894" s="313"/>
      <c r="AK894" s="292"/>
      <c r="AL894" s="292"/>
      <c r="AM894" s="292"/>
      <c r="AN894" s="292"/>
      <c r="AO894" s="316"/>
      <c r="AP894" s="336"/>
      <c r="AQ894" s="360"/>
      <c r="AR894" s="343"/>
      <c r="AS894" s="343"/>
      <c r="AT894" s="343"/>
      <c r="AU894" s="292"/>
      <c r="AV894" s="270"/>
    </row>
    <row r="895" spans="1:48" ht="13.5" customHeight="1" thickTop="1" thickBot="1" x14ac:dyDescent="0.25">
      <c r="A895" s="147">
        <v>889</v>
      </c>
      <c r="B895" s="292" t="s">
        <v>3451</v>
      </c>
      <c r="C895" s="304">
        <v>43395</v>
      </c>
      <c r="D895" s="304" t="s">
        <v>6721</v>
      </c>
      <c r="E895" s="294" t="s">
        <v>6722</v>
      </c>
      <c r="F895" s="295" t="s">
        <v>66</v>
      </c>
      <c r="G895" s="296" t="s">
        <v>75</v>
      </c>
      <c r="H895" s="297" t="s">
        <v>1989</v>
      </c>
      <c r="I895" s="298">
        <v>13500000</v>
      </c>
      <c r="J895" s="299">
        <f t="shared" si="38"/>
        <v>13500000</v>
      </c>
      <c r="K895" s="300" t="s">
        <v>85</v>
      </c>
      <c r="L895" s="292" t="s">
        <v>6723</v>
      </c>
      <c r="M895" s="293">
        <f t="shared" si="36"/>
        <v>43395</v>
      </c>
      <c r="N895" s="293">
        <v>43465</v>
      </c>
      <c r="O895" s="293">
        <v>43465</v>
      </c>
      <c r="P895" s="301">
        <f t="shared" si="33"/>
        <v>70</v>
      </c>
      <c r="Q895" s="303">
        <f t="shared" si="35"/>
        <v>2.3333333333333335</v>
      </c>
      <c r="R895" s="305" t="s">
        <v>6724</v>
      </c>
      <c r="S895" s="340"/>
      <c r="T895" s="311"/>
      <c r="U895" s="311"/>
      <c r="V895" s="341"/>
      <c r="W895" s="311"/>
      <c r="X895" s="311"/>
      <c r="Y895" s="341"/>
      <c r="Z895" s="311"/>
      <c r="AA895" s="311"/>
      <c r="AB895" s="341"/>
      <c r="AC895" s="311"/>
      <c r="AD895" s="311"/>
      <c r="AE895" s="311"/>
      <c r="AF895" s="312"/>
      <c r="AG895" s="311"/>
      <c r="AH895" s="312"/>
      <c r="AI895" s="311"/>
      <c r="AJ895" s="313"/>
      <c r="AK895" s="292"/>
      <c r="AL895" s="292"/>
      <c r="AM895" s="292"/>
      <c r="AN895" s="292"/>
      <c r="AO895" s="316"/>
      <c r="AP895" s="336"/>
      <c r="AQ895" s="360"/>
      <c r="AR895" s="343"/>
      <c r="AS895" s="343"/>
      <c r="AT895" s="343"/>
      <c r="AU895" s="292"/>
      <c r="AV895" s="270"/>
    </row>
    <row r="896" spans="1:48" ht="13.5" customHeight="1" thickTop="1" thickBot="1" x14ac:dyDescent="0.25">
      <c r="A896" s="147">
        <v>890</v>
      </c>
      <c r="B896" s="292" t="s">
        <v>3451</v>
      </c>
      <c r="C896" s="304">
        <v>43396</v>
      </c>
      <c r="D896" s="304" t="s">
        <v>6725</v>
      </c>
      <c r="E896" s="294" t="s">
        <v>6402</v>
      </c>
      <c r="F896" s="295" t="s">
        <v>66</v>
      </c>
      <c r="G896" s="296" t="s">
        <v>75</v>
      </c>
      <c r="H896" s="297" t="s">
        <v>1989</v>
      </c>
      <c r="I896" s="298">
        <v>13500000</v>
      </c>
      <c r="J896" s="299">
        <f t="shared" si="38"/>
        <v>13500000</v>
      </c>
      <c r="K896" s="300" t="s">
        <v>85</v>
      </c>
      <c r="L896" s="292" t="s">
        <v>6726</v>
      </c>
      <c r="M896" s="293">
        <f t="shared" si="36"/>
        <v>43396</v>
      </c>
      <c r="N896" s="293">
        <v>43465</v>
      </c>
      <c r="O896" s="293">
        <v>43465</v>
      </c>
      <c r="P896" s="301">
        <f t="shared" si="33"/>
        <v>69</v>
      </c>
      <c r="Q896" s="303">
        <f t="shared" si="35"/>
        <v>2.2999999999999998</v>
      </c>
      <c r="R896" s="305" t="s">
        <v>6727</v>
      </c>
      <c r="S896" s="340"/>
      <c r="T896" s="311"/>
      <c r="U896" s="311"/>
      <c r="V896" s="341"/>
      <c r="W896" s="311"/>
      <c r="X896" s="311"/>
      <c r="Y896" s="341"/>
      <c r="Z896" s="311"/>
      <c r="AA896" s="311"/>
      <c r="AB896" s="341"/>
      <c r="AC896" s="311"/>
      <c r="AD896" s="311"/>
      <c r="AE896" s="311"/>
      <c r="AF896" s="312"/>
      <c r="AG896" s="311"/>
      <c r="AH896" s="312"/>
      <c r="AI896" s="311"/>
      <c r="AJ896" s="313"/>
      <c r="AK896" s="292"/>
      <c r="AL896" s="292"/>
      <c r="AM896" s="292"/>
      <c r="AN896" s="292"/>
      <c r="AO896" s="316"/>
      <c r="AP896" s="336"/>
      <c r="AQ896" s="360"/>
      <c r="AR896" s="343"/>
      <c r="AS896" s="343"/>
      <c r="AT896" s="343"/>
      <c r="AU896" s="292"/>
      <c r="AV896" s="270"/>
    </row>
    <row r="897" spans="1:48" ht="13.5" customHeight="1" thickTop="1" thickBot="1" x14ac:dyDescent="0.25">
      <c r="A897" s="147">
        <v>891</v>
      </c>
      <c r="B897" s="292" t="s">
        <v>3451</v>
      </c>
      <c r="C897" s="304">
        <v>43397</v>
      </c>
      <c r="D897" s="304" t="s">
        <v>6728</v>
      </c>
      <c r="E897" s="294" t="s">
        <v>6645</v>
      </c>
      <c r="F897" s="295" t="s">
        <v>66</v>
      </c>
      <c r="G897" s="296" t="s">
        <v>75</v>
      </c>
      <c r="H897" s="297" t="s">
        <v>1989</v>
      </c>
      <c r="I897" s="298">
        <v>15000000</v>
      </c>
      <c r="J897" s="299">
        <f t="shared" si="38"/>
        <v>15000000</v>
      </c>
      <c r="K897" s="300" t="s">
        <v>85</v>
      </c>
      <c r="L897" s="292" t="s">
        <v>6729</v>
      </c>
      <c r="M897" s="293">
        <f t="shared" si="36"/>
        <v>43397</v>
      </c>
      <c r="N897" s="293">
        <v>43465</v>
      </c>
      <c r="O897" s="293">
        <v>43465</v>
      </c>
      <c r="P897" s="301">
        <f t="shared" si="33"/>
        <v>68</v>
      </c>
      <c r="Q897" s="303">
        <f t="shared" si="35"/>
        <v>2.2666666666666666</v>
      </c>
      <c r="R897" s="305" t="s">
        <v>6730</v>
      </c>
      <c r="S897" s="340"/>
      <c r="T897" s="311"/>
      <c r="U897" s="311"/>
      <c r="V897" s="341"/>
      <c r="W897" s="311"/>
      <c r="X897" s="311"/>
      <c r="Y897" s="341"/>
      <c r="Z897" s="311"/>
      <c r="AA897" s="311"/>
      <c r="AB897" s="341"/>
      <c r="AC897" s="311"/>
      <c r="AD897" s="311"/>
      <c r="AE897" s="311"/>
      <c r="AF897" s="312"/>
      <c r="AG897" s="311"/>
      <c r="AH897" s="312"/>
      <c r="AI897" s="311"/>
      <c r="AJ897" s="313"/>
      <c r="AK897" s="292"/>
      <c r="AL897" s="292"/>
      <c r="AM897" s="292"/>
      <c r="AN897" s="292"/>
      <c r="AO897" s="316"/>
      <c r="AP897" s="336"/>
      <c r="AQ897" s="360"/>
      <c r="AR897" s="343"/>
      <c r="AS897" s="343"/>
      <c r="AT897" s="343"/>
      <c r="AU897" s="292"/>
      <c r="AV897" s="270"/>
    </row>
    <row r="898" spans="1:48" ht="13.5" customHeight="1" thickTop="1" thickBot="1" x14ac:dyDescent="0.25">
      <c r="A898" s="147">
        <v>892</v>
      </c>
      <c r="B898" s="292" t="s">
        <v>3451</v>
      </c>
      <c r="C898" s="304">
        <v>43398</v>
      </c>
      <c r="D898" s="304" t="s">
        <v>6731</v>
      </c>
      <c r="E898" s="294" t="s">
        <v>6732</v>
      </c>
      <c r="F898" s="295" t="s">
        <v>66</v>
      </c>
      <c r="G898" s="296" t="s">
        <v>75</v>
      </c>
      <c r="H898" s="297" t="s">
        <v>1989</v>
      </c>
      <c r="I898" s="298">
        <v>9000000</v>
      </c>
      <c r="J898" s="299">
        <f t="shared" si="38"/>
        <v>9000000</v>
      </c>
      <c r="K898" s="300" t="s">
        <v>85</v>
      </c>
      <c r="L898" s="292" t="s">
        <v>6733</v>
      </c>
      <c r="M898" s="293">
        <v>43398</v>
      </c>
      <c r="N898" s="293">
        <v>43465</v>
      </c>
      <c r="O898" s="293">
        <v>43465</v>
      </c>
      <c r="P898" s="301">
        <f t="shared" si="33"/>
        <v>67</v>
      </c>
      <c r="Q898" s="303">
        <f t="shared" si="35"/>
        <v>2.2333333333333334</v>
      </c>
      <c r="R898" s="305" t="s">
        <v>6734</v>
      </c>
      <c r="S898" s="340"/>
      <c r="T898" s="311"/>
      <c r="U898" s="311"/>
      <c r="V898" s="341"/>
      <c r="W898" s="311"/>
      <c r="X898" s="311"/>
      <c r="Y898" s="341"/>
      <c r="Z898" s="311"/>
      <c r="AA898" s="311"/>
      <c r="AB898" s="341"/>
      <c r="AC898" s="311"/>
      <c r="AD898" s="311"/>
      <c r="AE898" s="311"/>
      <c r="AF898" s="312"/>
      <c r="AG898" s="311"/>
      <c r="AH898" s="312"/>
      <c r="AI898" s="311"/>
      <c r="AJ898" s="313"/>
      <c r="AK898" s="292"/>
      <c r="AL898" s="292"/>
      <c r="AM898" s="292"/>
      <c r="AN898" s="292"/>
      <c r="AO898" s="316"/>
      <c r="AP898" s="336"/>
      <c r="AQ898" s="360"/>
      <c r="AR898" s="343"/>
      <c r="AS898" s="343"/>
      <c r="AT898" s="343"/>
      <c r="AU898" s="292"/>
      <c r="AV898" s="270"/>
    </row>
    <row r="899" spans="1:48" ht="13.5" customHeight="1" thickTop="1" thickBot="1" x14ac:dyDescent="0.25">
      <c r="A899" s="147">
        <v>893</v>
      </c>
      <c r="B899" s="292" t="s">
        <v>2160</v>
      </c>
      <c r="C899" s="304">
        <v>43399</v>
      </c>
      <c r="D899" s="304" t="s">
        <v>6735</v>
      </c>
      <c r="E899" s="294" t="s">
        <v>6736</v>
      </c>
      <c r="F899" s="295" t="s">
        <v>66</v>
      </c>
      <c r="G899" s="296" t="s">
        <v>3486</v>
      </c>
      <c r="H899" s="297" t="s">
        <v>1989</v>
      </c>
      <c r="I899" s="298">
        <v>5119458</v>
      </c>
      <c r="J899" s="299">
        <f t="shared" si="38"/>
        <v>5119458</v>
      </c>
      <c r="K899" s="300" t="s">
        <v>85</v>
      </c>
      <c r="L899" s="292" t="s">
        <v>6737</v>
      </c>
      <c r="M899" s="293">
        <f t="shared" ref="M899:M930" si="39">C899</f>
        <v>43399</v>
      </c>
      <c r="N899" s="293">
        <v>43459</v>
      </c>
      <c r="O899" s="293">
        <v>43459</v>
      </c>
      <c r="P899" s="301">
        <f t="shared" si="33"/>
        <v>60</v>
      </c>
      <c r="Q899" s="303">
        <f t="shared" si="35"/>
        <v>2</v>
      </c>
      <c r="R899" s="305" t="s">
        <v>6738</v>
      </c>
      <c r="S899" s="340"/>
      <c r="T899" s="311"/>
      <c r="U899" s="311"/>
      <c r="V899" s="341"/>
      <c r="W899" s="311"/>
      <c r="X899" s="311"/>
      <c r="Y899" s="341"/>
      <c r="Z899" s="311"/>
      <c r="AA899" s="311"/>
      <c r="AB899" s="341"/>
      <c r="AC899" s="311"/>
      <c r="AD899" s="311"/>
      <c r="AE899" s="311"/>
      <c r="AF899" s="312"/>
      <c r="AG899" s="311"/>
      <c r="AH899" s="312"/>
      <c r="AI899" s="311"/>
      <c r="AJ899" s="313"/>
      <c r="AK899" s="292"/>
      <c r="AL899" s="292"/>
      <c r="AM899" s="292"/>
      <c r="AN899" s="292"/>
      <c r="AO899" s="316"/>
      <c r="AP899" s="336"/>
      <c r="AQ899" s="360"/>
      <c r="AR899" s="343"/>
      <c r="AS899" s="343"/>
      <c r="AT899" s="343"/>
      <c r="AU899" s="292"/>
      <c r="AV899" s="270"/>
    </row>
    <row r="900" spans="1:48" ht="13.5" customHeight="1" thickTop="1" thickBot="1" x14ac:dyDescent="0.25">
      <c r="A900" s="147">
        <v>894</v>
      </c>
      <c r="B900" s="292" t="s">
        <v>2230</v>
      </c>
      <c r="C900" s="304">
        <v>43399</v>
      </c>
      <c r="D900" s="304" t="s">
        <v>6739</v>
      </c>
      <c r="E900" s="294" t="s">
        <v>6740</v>
      </c>
      <c r="F900" s="295" t="s">
        <v>66</v>
      </c>
      <c r="G900" s="296" t="s">
        <v>75</v>
      </c>
      <c r="H900" s="297" t="s">
        <v>1989</v>
      </c>
      <c r="I900" s="298">
        <v>7920000</v>
      </c>
      <c r="J900" s="299">
        <f t="shared" si="38"/>
        <v>7920000</v>
      </c>
      <c r="K900" s="300" t="s">
        <v>85</v>
      </c>
      <c r="L900" s="292" t="s">
        <v>6741</v>
      </c>
      <c r="M900" s="293">
        <f t="shared" si="39"/>
        <v>43399</v>
      </c>
      <c r="N900" s="293">
        <v>43459</v>
      </c>
      <c r="O900" s="293">
        <v>43459</v>
      </c>
      <c r="P900" s="301">
        <f t="shared" si="33"/>
        <v>60</v>
      </c>
      <c r="Q900" s="303">
        <f t="shared" si="35"/>
        <v>2</v>
      </c>
      <c r="R900" s="305" t="s">
        <v>6742</v>
      </c>
      <c r="S900" s="340"/>
      <c r="T900" s="311"/>
      <c r="U900" s="311"/>
      <c r="V900" s="341"/>
      <c r="W900" s="311"/>
      <c r="X900" s="311"/>
      <c r="Y900" s="341"/>
      <c r="Z900" s="311"/>
      <c r="AA900" s="311"/>
      <c r="AB900" s="341"/>
      <c r="AC900" s="311"/>
      <c r="AD900" s="311"/>
      <c r="AE900" s="311"/>
      <c r="AF900" s="312"/>
      <c r="AG900" s="311"/>
      <c r="AH900" s="312"/>
      <c r="AI900" s="311"/>
      <c r="AJ900" s="313"/>
      <c r="AK900" s="292"/>
      <c r="AL900" s="292"/>
      <c r="AM900" s="292"/>
      <c r="AN900" s="292"/>
      <c r="AO900" s="316"/>
      <c r="AP900" s="336"/>
      <c r="AQ900" s="360"/>
      <c r="AR900" s="343"/>
      <c r="AS900" s="343"/>
      <c r="AT900" s="343"/>
      <c r="AU900" s="292"/>
      <c r="AV900" s="270"/>
    </row>
    <row r="901" spans="1:48" ht="13.5" customHeight="1" thickTop="1" thickBot="1" x14ac:dyDescent="0.25">
      <c r="A901" s="147">
        <v>895</v>
      </c>
      <c r="B901" s="292" t="s">
        <v>597</v>
      </c>
      <c r="C901" s="304">
        <v>43399</v>
      </c>
      <c r="D901" s="304" t="s">
        <v>6743</v>
      </c>
      <c r="E901" s="294" t="s">
        <v>6744</v>
      </c>
      <c r="F901" s="295" t="s">
        <v>66</v>
      </c>
      <c r="G901" s="296" t="s">
        <v>3486</v>
      </c>
      <c r="H901" s="297" t="s">
        <v>1989</v>
      </c>
      <c r="I901" s="298">
        <v>5000000</v>
      </c>
      <c r="J901" s="299">
        <v>5000000</v>
      </c>
      <c r="K901" s="300" t="s">
        <v>85</v>
      </c>
      <c r="L901" s="292" t="s">
        <v>6745</v>
      </c>
      <c r="M901" s="293">
        <f t="shared" si="39"/>
        <v>43399</v>
      </c>
      <c r="N901" s="293">
        <v>43459</v>
      </c>
      <c r="O901" s="293">
        <v>43459</v>
      </c>
      <c r="P901" s="301">
        <f t="shared" si="33"/>
        <v>60</v>
      </c>
      <c r="Q901" s="303">
        <f t="shared" si="35"/>
        <v>2</v>
      </c>
      <c r="R901" s="305" t="s">
        <v>6746</v>
      </c>
      <c r="S901" s="340"/>
      <c r="T901" s="311"/>
      <c r="U901" s="311"/>
      <c r="V901" s="341"/>
      <c r="W901" s="311"/>
      <c r="X901" s="311"/>
      <c r="Y901" s="341"/>
      <c r="Z901" s="311"/>
      <c r="AA901" s="311"/>
      <c r="AB901" s="341"/>
      <c r="AC901" s="311"/>
      <c r="AD901" s="311"/>
      <c r="AE901" s="311"/>
      <c r="AF901" s="312"/>
      <c r="AG901" s="311"/>
      <c r="AH901" s="312"/>
      <c r="AI901" s="311"/>
      <c r="AJ901" s="313"/>
      <c r="AK901" s="292"/>
      <c r="AL901" s="292"/>
      <c r="AM901" s="292"/>
      <c r="AN901" s="292"/>
      <c r="AO901" s="316"/>
      <c r="AP901" s="336"/>
      <c r="AQ901" s="360"/>
      <c r="AR901" s="343"/>
      <c r="AS901" s="343"/>
      <c r="AT901" s="343"/>
      <c r="AU901" s="292"/>
      <c r="AV901" s="270"/>
    </row>
    <row r="902" spans="1:48" ht="13.5" customHeight="1" thickTop="1" thickBot="1" x14ac:dyDescent="0.25">
      <c r="A902" s="147">
        <v>896</v>
      </c>
      <c r="B902" s="292" t="s">
        <v>53</v>
      </c>
      <c r="C902" s="304">
        <v>43399</v>
      </c>
      <c r="D902" s="304" t="s">
        <v>6747</v>
      </c>
      <c r="E902" s="294" t="s">
        <v>6748</v>
      </c>
      <c r="F902" s="295" t="s">
        <v>66</v>
      </c>
      <c r="G902" s="296" t="s">
        <v>3486</v>
      </c>
      <c r="H902" s="297" t="s">
        <v>1989</v>
      </c>
      <c r="I902" s="298">
        <v>4000000</v>
      </c>
      <c r="J902" s="299">
        <f t="shared" ref="J902:J941" si="40">+I902+AA902+AF902+AH902+AJ902</f>
        <v>4000000</v>
      </c>
      <c r="K902" s="300" t="s">
        <v>85</v>
      </c>
      <c r="L902" s="292" t="s">
        <v>6749</v>
      </c>
      <c r="M902" s="293">
        <f t="shared" si="39"/>
        <v>43399</v>
      </c>
      <c r="N902" s="293">
        <v>43459</v>
      </c>
      <c r="O902" s="293">
        <v>43459</v>
      </c>
      <c r="P902" s="301">
        <f t="shared" si="33"/>
        <v>60</v>
      </c>
      <c r="Q902" s="303">
        <f t="shared" si="35"/>
        <v>2</v>
      </c>
      <c r="R902" s="305" t="s">
        <v>6750</v>
      </c>
      <c r="S902" s="340"/>
      <c r="T902" s="311"/>
      <c r="U902" s="311"/>
      <c r="V902" s="341"/>
      <c r="W902" s="311"/>
      <c r="X902" s="311"/>
      <c r="Y902" s="341"/>
      <c r="Z902" s="311"/>
      <c r="AA902" s="311"/>
      <c r="AB902" s="341"/>
      <c r="AC902" s="311"/>
      <c r="AD902" s="311"/>
      <c r="AE902" s="311"/>
      <c r="AF902" s="312"/>
      <c r="AG902" s="311"/>
      <c r="AH902" s="312"/>
      <c r="AI902" s="311"/>
      <c r="AJ902" s="313"/>
      <c r="AK902" s="292"/>
      <c r="AL902" s="292"/>
      <c r="AM902" s="292"/>
      <c r="AN902" s="292"/>
      <c r="AO902" s="316"/>
      <c r="AP902" s="336"/>
      <c r="AQ902" s="360"/>
      <c r="AR902" s="343"/>
      <c r="AS902" s="343"/>
      <c r="AT902" s="343"/>
      <c r="AU902" s="292"/>
      <c r="AV902" s="270"/>
    </row>
    <row r="903" spans="1:48" ht="13.5" customHeight="1" thickTop="1" thickBot="1" x14ac:dyDescent="0.25">
      <c r="A903" s="147">
        <v>897</v>
      </c>
      <c r="B903" s="292" t="s">
        <v>597</v>
      </c>
      <c r="C903" s="304">
        <v>43399</v>
      </c>
      <c r="D903" s="304" t="s">
        <v>6751</v>
      </c>
      <c r="E903" s="294" t="s">
        <v>6752</v>
      </c>
      <c r="F903" s="295" t="s">
        <v>66</v>
      </c>
      <c r="G903" s="296" t="s">
        <v>3486</v>
      </c>
      <c r="H903" s="297" t="s">
        <v>1989</v>
      </c>
      <c r="I903" s="298">
        <v>8000000</v>
      </c>
      <c r="J903" s="299">
        <f t="shared" si="40"/>
        <v>8000000</v>
      </c>
      <c r="K903" s="300" t="s">
        <v>85</v>
      </c>
      <c r="L903" s="292" t="s">
        <v>6753</v>
      </c>
      <c r="M903" s="293">
        <f t="shared" si="39"/>
        <v>43399</v>
      </c>
      <c r="N903" s="293">
        <v>43465</v>
      </c>
      <c r="O903" s="293">
        <v>43465</v>
      </c>
      <c r="P903" s="301">
        <f t="shared" si="33"/>
        <v>66</v>
      </c>
      <c r="Q903" s="303">
        <f t="shared" si="35"/>
        <v>2.2000000000000002</v>
      </c>
      <c r="R903" s="305" t="s">
        <v>6754</v>
      </c>
      <c r="S903" s="340"/>
      <c r="T903" s="311"/>
      <c r="U903" s="311"/>
      <c r="V903" s="341"/>
      <c r="W903" s="311"/>
      <c r="X903" s="311"/>
      <c r="Y903" s="341"/>
      <c r="Z903" s="311"/>
      <c r="AA903" s="311"/>
      <c r="AB903" s="341"/>
      <c r="AC903" s="311"/>
      <c r="AD903" s="311"/>
      <c r="AE903" s="311"/>
      <c r="AF903" s="312"/>
      <c r="AG903" s="311"/>
      <c r="AH903" s="312"/>
      <c r="AI903" s="311"/>
      <c r="AJ903" s="313"/>
      <c r="AK903" s="292"/>
      <c r="AL903" s="292"/>
      <c r="AM903" s="292"/>
      <c r="AN903" s="292"/>
      <c r="AO903" s="316"/>
      <c r="AP903" s="336"/>
      <c r="AQ903" s="360"/>
      <c r="AR903" s="343"/>
      <c r="AS903" s="343"/>
      <c r="AT903" s="343"/>
      <c r="AU903" s="292"/>
      <c r="AV903" s="270"/>
    </row>
    <row r="904" spans="1:48" ht="13.5" customHeight="1" thickTop="1" thickBot="1" x14ac:dyDescent="0.25">
      <c r="A904" s="147">
        <v>898</v>
      </c>
      <c r="B904" s="292" t="s">
        <v>597</v>
      </c>
      <c r="C904" s="304">
        <v>43399</v>
      </c>
      <c r="D904" s="304" t="s">
        <v>6755</v>
      </c>
      <c r="E904" s="294" t="s">
        <v>6756</v>
      </c>
      <c r="F904" s="295" t="s">
        <v>66</v>
      </c>
      <c r="G904" s="296" t="s">
        <v>75</v>
      </c>
      <c r="H904" s="297" t="s">
        <v>1989</v>
      </c>
      <c r="I904" s="298">
        <v>10768108</v>
      </c>
      <c r="J904" s="299">
        <f t="shared" si="40"/>
        <v>10768108</v>
      </c>
      <c r="K904" s="300" t="s">
        <v>85</v>
      </c>
      <c r="L904" s="292" t="s">
        <v>177</v>
      </c>
      <c r="M904" s="293">
        <f t="shared" si="39"/>
        <v>43399</v>
      </c>
      <c r="N904" s="293">
        <v>43465</v>
      </c>
      <c r="O904" s="293">
        <v>43465</v>
      </c>
      <c r="P904" s="301">
        <f t="shared" si="33"/>
        <v>66</v>
      </c>
      <c r="Q904" s="303">
        <f t="shared" si="35"/>
        <v>2.2000000000000002</v>
      </c>
      <c r="R904" s="305" t="s">
        <v>6757</v>
      </c>
      <c r="S904" s="340"/>
      <c r="T904" s="311"/>
      <c r="U904" s="311"/>
      <c r="V904" s="341"/>
      <c r="W904" s="311"/>
      <c r="X904" s="311"/>
      <c r="Y904" s="341"/>
      <c r="Z904" s="311"/>
      <c r="AA904" s="311"/>
      <c r="AB904" s="341"/>
      <c r="AC904" s="311"/>
      <c r="AD904" s="311"/>
      <c r="AE904" s="311"/>
      <c r="AF904" s="312"/>
      <c r="AG904" s="311"/>
      <c r="AH904" s="312"/>
      <c r="AI904" s="311"/>
      <c r="AJ904" s="313"/>
      <c r="AK904" s="292"/>
      <c r="AL904" s="292"/>
      <c r="AM904" s="292"/>
      <c r="AN904" s="292"/>
      <c r="AO904" s="316"/>
      <c r="AP904" s="336"/>
      <c r="AQ904" s="360"/>
      <c r="AR904" s="343"/>
      <c r="AS904" s="343"/>
      <c r="AT904" s="343"/>
      <c r="AU904" s="292"/>
      <c r="AV904" s="270"/>
    </row>
    <row r="905" spans="1:48" ht="13.5" customHeight="1" thickTop="1" thickBot="1" x14ac:dyDescent="0.25">
      <c r="A905" s="147">
        <v>899</v>
      </c>
      <c r="B905" s="292" t="s">
        <v>597</v>
      </c>
      <c r="C905" s="304">
        <v>43399</v>
      </c>
      <c r="D905" s="304" t="s">
        <v>6758</v>
      </c>
      <c r="E905" s="294" t="s">
        <v>6759</v>
      </c>
      <c r="F905" s="295" t="s">
        <v>66</v>
      </c>
      <c r="G905" s="296" t="s">
        <v>75</v>
      </c>
      <c r="H905" s="297" t="s">
        <v>1989</v>
      </c>
      <c r="I905" s="298">
        <v>11250000</v>
      </c>
      <c r="J905" s="299">
        <f t="shared" si="40"/>
        <v>11250000</v>
      </c>
      <c r="K905" s="300" t="s">
        <v>85</v>
      </c>
      <c r="L905" s="292" t="s">
        <v>793</v>
      </c>
      <c r="M905" s="293">
        <f t="shared" si="39"/>
        <v>43399</v>
      </c>
      <c r="N905" s="293">
        <v>43465</v>
      </c>
      <c r="O905" s="293">
        <v>43465</v>
      </c>
      <c r="P905" s="301">
        <f t="shared" si="33"/>
        <v>66</v>
      </c>
      <c r="Q905" s="303">
        <f t="shared" si="35"/>
        <v>2.2000000000000002</v>
      </c>
      <c r="R905" s="305" t="s">
        <v>6760</v>
      </c>
      <c r="S905" s="340"/>
      <c r="T905" s="311"/>
      <c r="U905" s="311"/>
      <c r="V905" s="341"/>
      <c r="W905" s="311"/>
      <c r="X905" s="311"/>
      <c r="Y905" s="341"/>
      <c r="Z905" s="311"/>
      <c r="AA905" s="311"/>
      <c r="AB905" s="341"/>
      <c r="AC905" s="311"/>
      <c r="AD905" s="311"/>
      <c r="AE905" s="311"/>
      <c r="AF905" s="312"/>
      <c r="AG905" s="311"/>
      <c r="AH905" s="312"/>
      <c r="AI905" s="311"/>
      <c r="AJ905" s="313"/>
      <c r="AK905" s="292"/>
      <c r="AL905" s="292"/>
      <c r="AM905" s="292"/>
      <c r="AN905" s="292"/>
      <c r="AO905" s="316"/>
      <c r="AP905" s="336"/>
      <c r="AQ905" s="360"/>
      <c r="AR905" s="343"/>
      <c r="AS905" s="343"/>
      <c r="AT905" s="343"/>
      <c r="AU905" s="292"/>
      <c r="AV905" s="270"/>
    </row>
    <row r="906" spans="1:48" ht="13.5" customHeight="1" thickTop="1" thickBot="1" x14ac:dyDescent="0.25">
      <c r="A906" s="147">
        <v>900</v>
      </c>
      <c r="B906" s="292" t="s">
        <v>597</v>
      </c>
      <c r="C906" s="304">
        <v>43399</v>
      </c>
      <c r="D906" s="304" t="s">
        <v>6761</v>
      </c>
      <c r="E906" s="294" t="s">
        <v>6762</v>
      </c>
      <c r="F906" s="295" t="s">
        <v>66</v>
      </c>
      <c r="G906" s="296" t="s">
        <v>3486</v>
      </c>
      <c r="H906" s="297" t="s">
        <v>1989</v>
      </c>
      <c r="I906" s="298">
        <v>8250000</v>
      </c>
      <c r="J906" s="299">
        <f t="shared" si="40"/>
        <v>8250000</v>
      </c>
      <c r="K906" s="300" t="s">
        <v>85</v>
      </c>
      <c r="L906" s="292" t="s">
        <v>6763</v>
      </c>
      <c r="M906" s="293">
        <f t="shared" si="39"/>
        <v>43399</v>
      </c>
      <c r="N906" s="293">
        <v>43465</v>
      </c>
      <c r="O906" s="293">
        <v>43465</v>
      </c>
      <c r="P906" s="301">
        <f t="shared" si="33"/>
        <v>66</v>
      </c>
      <c r="Q906" s="303">
        <f t="shared" si="35"/>
        <v>2.2000000000000002</v>
      </c>
      <c r="R906" s="305" t="s">
        <v>6764</v>
      </c>
      <c r="S906" s="340"/>
      <c r="T906" s="311"/>
      <c r="U906" s="311"/>
      <c r="V906" s="341"/>
      <c r="W906" s="311"/>
      <c r="X906" s="311"/>
      <c r="Y906" s="341"/>
      <c r="Z906" s="311"/>
      <c r="AA906" s="311"/>
      <c r="AB906" s="341"/>
      <c r="AC906" s="311"/>
      <c r="AD906" s="311"/>
      <c r="AE906" s="311"/>
      <c r="AF906" s="312"/>
      <c r="AG906" s="311"/>
      <c r="AH906" s="312"/>
      <c r="AI906" s="311"/>
      <c r="AJ906" s="313"/>
      <c r="AK906" s="292"/>
      <c r="AL906" s="292"/>
      <c r="AM906" s="292"/>
      <c r="AN906" s="292"/>
      <c r="AO906" s="316"/>
      <c r="AP906" s="336"/>
      <c r="AQ906" s="360"/>
      <c r="AR906" s="343"/>
      <c r="AS906" s="343"/>
      <c r="AT906" s="343"/>
      <c r="AU906" s="292"/>
      <c r="AV906" s="270"/>
    </row>
    <row r="907" spans="1:48" ht="13.5" customHeight="1" thickTop="1" thickBot="1" x14ac:dyDescent="0.25">
      <c r="A907" s="147">
        <v>901</v>
      </c>
      <c r="B907" s="292" t="s">
        <v>597</v>
      </c>
      <c r="C907" s="304">
        <v>43399</v>
      </c>
      <c r="D907" s="304" t="s">
        <v>6765</v>
      </c>
      <c r="E907" s="294" t="s">
        <v>6766</v>
      </c>
      <c r="F907" s="295" t="s">
        <v>66</v>
      </c>
      <c r="G907" s="296" t="s">
        <v>3486</v>
      </c>
      <c r="H907" s="297" t="s">
        <v>1989</v>
      </c>
      <c r="I907" s="298">
        <v>7550000</v>
      </c>
      <c r="J907" s="299">
        <f t="shared" si="40"/>
        <v>7550000</v>
      </c>
      <c r="K907" s="300" t="s">
        <v>85</v>
      </c>
      <c r="L907" s="292" t="s">
        <v>6767</v>
      </c>
      <c r="M907" s="293">
        <f t="shared" si="39"/>
        <v>43399</v>
      </c>
      <c r="N907" s="293">
        <v>43465</v>
      </c>
      <c r="O907" s="293">
        <v>43465</v>
      </c>
      <c r="P907" s="301">
        <f t="shared" si="33"/>
        <v>66</v>
      </c>
      <c r="Q907" s="303">
        <f t="shared" si="35"/>
        <v>2.2000000000000002</v>
      </c>
      <c r="R907" s="305" t="s">
        <v>6768</v>
      </c>
      <c r="S907" s="340"/>
      <c r="T907" s="311"/>
      <c r="U907" s="311"/>
      <c r="V907" s="341"/>
      <c r="W907" s="311"/>
      <c r="X907" s="311"/>
      <c r="Y907" s="341"/>
      <c r="Z907" s="311"/>
      <c r="AA907" s="311"/>
      <c r="AB907" s="341"/>
      <c r="AC907" s="311"/>
      <c r="AD907" s="311"/>
      <c r="AE907" s="311"/>
      <c r="AF907" s="312"/>
      <c r="AG907" s="311"/>
      <c r="AH907" s="312"/>
      <c r="AI907" s="311"/>
      <c r="AJ907" s="313"/>
      <c r="AK907" s="292"/>
      <c r="AL907" s="292"/>
      <c r="AM907" s="292"/>
      <c r="AN907" s="292"/>
      <c r="AO907" s="316"/>
      <c r="AP907" s="336"/>
      <c r="AQ907" s="360"/>
      <c r="AR907" s="343"/>
      <c r="AS907" s="343"/>
      <c r="AT907" s="343"/>
      <c r="AU907" s="292"/>
      <c r="AV907" s="270"/>
    </row>
    <row r="908" spans="1:48" ht="13.5" customHeight="1" thickTop="1" thickBot="1" x14ac:dyDescent="0.25">
      <c r="A908" s="147">
        <v>902</v>
      </c>
      <c r="B908" s="292" t="s">
        <v>597</v>
      </c>
      <c r="C908" s="304">
        <v>43399</v>
      </c>
      <c r="D908" s="304" t="s">
        <v>6769</v>
      </c>
      <c r="E908" s="294" t="s">
        <v>6770</v>
      </c>
      <c r="F908" s="295" t="s">
        <v>66</v>
      </c>
      <c r="G908" s="296" t="s">
        <v>75</v>
      </c>
      <c r="H908" s="297" t="s">
        <v>1989</v>
      </c>
      <c r="I908" s="298">
        <v>9900000</v>
      </c>
      <c r="J908" s="299">
        <f t="shared" si="40"/>
        <v>9900000</v>
      </c>
      <c r="K908" s="300" t="s">
        <v>85</v>
      </c>
      <c r="L908" s="292" t="s">
        <v>6771</v>
      </c>
      <c r="M908" s="293">
        <f t="shared" si="39"/>
        <v>43399</v>
      </c>
      <c r="N908" s="293">
        <v>43465</v>
      </c>
      <c r="O908" s="293">
        <v>43465</v>
      </c>
      <c r="P908" s="301">
        <f t="shared" si="33"/>
        <v>66</v>
      </c>
      <c r="Q908" s="303">
        <f t="shared" si="35"/>
        <v>2.2000000000000002</v>
      </c>
      <c r="R908" s="305" t="s">
        <v>6772</v>
      </c>
      <c r="S908" s="340"/>
      <c r="T908" s="311"/>
      <c r="U908" s="311"/>
      <c r="V908" s="341"/>
      <c r="W908" s="311"/>
      <c r="X908" s="311"/>
      <c r="Y908" s="341"/>
      <c r="Z908" s="311"/>
      <c r="AA908" s="311"/>
      <c r="AB908" s="341"/>
      <c r="AC908" s="311"/>
      <c r="AD908" s="311"/>
      <c r="AE908" s="311"/>
      <c r="AF908" s="312"/>
      <c r="AG908" s="311"/>
      <c r="AH908" s="312"/>
      <c r="AI908" s="311"/>
      <c r="AJ908" s="313"/>
      <c r="AK908" s="292"/>
      <c r="AL908" s="292"/>
      <c r="AM908" s="292"/>
      <c r="AN908" s="292"/>
      <c r="AO908" s="316"/>
      <c r="AP908" s="336"/>
      <c r="AQ908" s="360"/>
      <c r="AR908" s="343"/>
      <c r="AS908" s="343"/>
      <c r="AT908" s="343"/>
      <c r="AU908" s="292"/>
      <c r="AV908" s="270"/>
    </row>
    <row r="909" spans="1:48" ht="13.5" customHeight="1" thickTop="1" thickBot="1" x14ac:dyDescent="0.25">
      <c r="A909" s="147">
        <v>903</v>
      </c>
      <c r="B909" s="292" t="s">
        <v>597</v>
      </c>
      <c r="C909" s="304">
        <v>43399</v>
      </c>
      <c r="D909" s="304" t="s">
        <v>6773</v>
      </c>
      <c r="E909" s="294" t="s">
        <v>6774</v>
      </c>
      <c r="F909" s="295" t="s">
        <v>66</v>
      </c>
      <c r="G909" s="296" t="s">
        <v>75</v>
      </c>
      <c r="H909" s="297" t="s">
        <v>1989</v>
      </c>
      <c r="I909" s="298">
        <v>11582500</v>
      </c>
      <c r="J909" s="299">
        <f t="shared" si="40"/>
        <v>11582500</v>
      </c>
      <c r="K909" s="300" t="s">
        <v>85</v>
      </c>
      <c r="L909" s="292" t="s">
        <v>6775</v>
      </c>
      <c r="M909" s="293">
        <f t="shared" si="39"/>
        <v>43399</v>
      </c>
      <c r="N909" s="293">
        <v>43465</v>
      </c>
      <c r="O909" s="293">
        <v>43465</v>
      </c>
      <c r="P909" s="301">
        <f t="shared" ref="P909:P959" si="41">N909-M909</f>
        <v>66</v>
      </c>
      <c r="Q909" s="303">
        <f t="shared" si="35"/>
        <v>2.2000000000000002</v>
      </c>
      <c r="R909" s="305" t="s">
        <v>6776</v>
      </c>
      <c r="S909" s="340"/>
      <c r="T909" s="311"/>
      <c r="U909" s="311"/>
      <c r="V909" s="341"/>
      <c r="W909" s="311"/>
      <c r="X909" s="311"/>
      <c r="Y909" s="341"/>
      <c r="Z909" s="311"/>
      <c r="AA909" s="311"/>
      <c r="AB909" s="341"/>
      <c r="AC909" s="311"/>
      <c r="AD909" s="311"/>
      <c r="AE909" s="311"/>
      <c r="AF909" s="312"/>
      <c r="AG909" s="311"/>
      <c r="AH909" s="312"/>
      <c r="AI909" s="311"/>
      <c r="AJ909" s="313"/>
      <c r="AK909" s="292"/>
      <c r="AL909" s="292"/>
      <c r="AM909" s="292"/>
      <c r="AN909" s="292"/>
      <c r="AO909" s="316"/>
      <c r="AP909" s="336"/>
      <c r="AQ909" s="360"/>
      <c r="AR909" s="343"/>
      <c r="AS909" s="343"/>
      <c r="AT909" s="343"/>
      <c r="AU909" s="292"/>
      <c r="AV909" s="270"/>
    </row>
    <row r="910" spans="1:48" ht="13.5" customHeight="1" thickTop="1" thickBot="1" x14ac:dyDescent="0.25">
      <c r="A910" s="147">
        <v>904</v>
      </c>
      <c r="B910" s="292" t="s">
        <v>597</v>
      </c>
      <c r="C910" s="304">
        <v>43399</v>
      </c>
      <c r="D910" s="304" t="s">
        <v>6777</v>
      </c>
      <c r="E910" s="294" t="s">
        <v>6778</v>
      </c>
      <c r="F910" s="295" t="s">
        <v>66</v>
      </c>
      <c r="G910" s="296" t="s">
        <v>3486</v>
      </c>
      <c r="H910" s="297" t="s">
        <v>1989</v>
      </c>
      <c r="I910" s="298">
        <v>8250000</v>
      </c>
      <c r="J910" s="299">
        <f t="shared" si="40"/>
        <v>8250000</v>
      </c>
      <c r="K910" s="300" t="s">
        <v>85</v>
      </c>
      <c r="L910" s="292" t="s">
        <v>292</v>
      </c>
      <c r="M910" s="293">
        <f t="shared" si="39"/>
        <v>43399</v>
      </c>
      <c r="N910" s="293">
        <v>43465</v>
      </c>
      <c r="O910" s="293">
        <v>43465</v>
      </c>
      <c r="P910" s="301">
        <f t="shared" si="41"/>
        <v>66</v>
      </c>
      <c r="Q910" s="303">
        <f t="shared" si="35"/>
        <v>2.2000000000000002</v>
      </c>
      <c r="R910" s="305" t="s">
        <v>6779</v>
      </c>
      <c r="S910" s="340"/>
      <c r="T910" s="311"/>
      <c r="U910" s="311"/>
      <c r="V910" s="341"/>
      <c r="W910" s="311"/>
      <c r="X910" s="311"/>
      <c r="Y910" s="341"/>
      <c r="Z910" s="311"/>
      <c r="AA910" s="311"/>
      <c r="AB910" s="341"/>
      <c r="AC910" s="311"/>
      <c r="AD910" s="311"/>
      <c r="AE910" s="311"/>
      <c r="AF910" s="312"/>
      <c r="AG910" s="311"/>
      <c r="AH910" s="312"/>
      <c r="AI910" s="311"/>
      <c r="AJ910" s="313"/>
      <c r="AK910" s="292"/>
      <c r="AL910" s="292"/>
      <c r="AM910" s="292"/>
      <c r="AN910" s="292"/>
      <c r="AO910" s="316"/>
      <c r="AP910" s="336"/>
      <c r="AQ910" s="360"/>
      <c r="AR910" s="343"/>
      <c r="AS910" s="343"/>
      <c r="AT910" s="343"/>
      <c r="AU910" s="292"/>
      <c r="AV910" s="270"/>
    </row>
    <row r="911" spans="1:48" ht="13.5" customHeight="1" thickTop="1" thickBot="1" x14ac:dyDescent="0.25">
      <c r="A911" s="147">
        <v>905</v>
      </c>
      <c r="B911" s="292" t="s">
        <v>597</v>
      </c>
      <c r="C911" s="304">
        <v>43399</v>
      </c>
      <c r="D911" s="304" t="s">
        <v>6780</v>
      </c>
      <c r="E911" s="294" t="s">
        <v>6781</v>
      </c>
      <c r="F911" s="295" t="s">
        <v>66</v>
      </c>
      <c r="G911" s="296" t="s">
        <v>3486</v>
      </c>
      <c r="H911" s="297" t="s">
        <v>1989</v>
      </c>
      <c r="I911" s="298">
        <v>7500000</v>
      </c>
      <c r="J911" s="299">
        <f t="shared" si="40"/>
        <v>7500000</v>
      </c>
      <c r="K911" s="300" t="s">
        <v>85</v>
      </c>
      <c r="L911" s="292" t="s">
        <v>6782</v>
      </c>
      <c r="M911" s="293">
        <f t="shared" si="39"/>
        <v>43399</v>
      </c>
      <c r="N911" s="293">
        <v>43459</v>
      </c>
      <c r="O911" s="293">
        <v>43459</v>
      </c>
      <c r="P911" s="301">
        <f t="shared" si="41"/>
        <v>60</v>
      </c>
      <c r="Q911" s="303">
        <f t="shared" si="35"/>
        <v>2</v>
      </c>
      <c r="R911" s="305" t="s">
        <v>6783</v>
      </c>
      <c r="S911" s="340"/>
      <c r="T911" s="311"/>
      <c r="U911" s="311"/>
      <c r="V911" s="341"/>
      <c r="W911" s="311"/>
      <c r="X911" s="311"/>
      <c r="Y911" s="341"/>
      <c r="Z911" s="311"/>
      <c r="AA911" s="311"/>
      <c r="AB911" s="341"/>
      <c r="AC911" s="311"/>
      <c r="AD911" s="311"/>
      <c r="AE911" s="311"/>
      <c r="AF911" s="312"/>
      <c r="AG911" s="311"/>
      <c r="AH911" s="312"/>
      <c r="AI911" s="311"/>
      <c r="AJ911" s="313"/>
      <c r="AK911" s="292"/>
      <c r="AL911" s="292"/>
      <c r="AM911" s="292"/>
      <c r="AN911" s="292"/>
      <c r="AO911" s="316"/>
      <c r="AP911" s="336"/>
      <c r="AQ911" s="360"/>
      <c r="AR911" s="343"/>
      <c r="AS911" s="343"/>
      <c r="AT911" s="343"/>
      <c r="AU911" s="292"/>
      <c r="AV911" s="270"/>
    </row>
    <row r="912" spans="1:48" ht="13.5" customHeight="1" thickTop="1" thickBot="1" x14ac:dyDescent="0.25">
      <c r="A912" s="147">
        <v>906</v>
      </c>
      <c r="B912" s="292" t="s">
        <v>597</v>
      </c>
      <c r="C912" s="304">
        <v>43399</v>
      </c>
      <c r="D912" s="304" t="s">
        <v>6784</v>
      </c>
      <c r="E912" s="294" t="s">
        <v>6315</v>
      </c>
      <c r="F912" s="295" t="s">
        <v>66</v>
      </c>
      <c r="G912" s="296" t="s">
        <v>3486</v>
      </c>
      <c r="H912" s="297" t="s">
        <v>1989</v>
      </c>
      <c r="I912" s="298">
        <v>4050000</v>
      </c>
      <c r="J912" s="299">
        <f t="shared" si="40"/>
        <v>4050000</v>
      </c>
      <c r="K912" s="300" t="s">
        <v>85</v>
      </c>
      <c r="L912" s="292" t="s">
        <v>6785</v>
      </c>
      <c r="M912" s="293">
        <f t="shared" si="39"/>
        <v>43399</v>
      </c>
      <c r="N912" s="293">
        <v>43465</v>
      </c>
      <c r="O912" s="293">
        <v>43465</v>
      </c>
      <c r="P912" s="301">
        <f t="shared" si="41"/>
        <v>66</v>
      </c>
      <c r="Q912" s="303">
        <f t="shared" si="35"/>
        <v>2.2000000000000002</v>
      </c>
      <c r="R912" s="305" t="s">
        <v>6786</v>
      </c>
      <c r="S912" s="340"/>
      <c r="T912" s="311"/>
      <c r="U912" s="311"/>
      <c r="V912" s="341"/>
      <c r="W912" s="311"/>
      <c r="X912" s="311"/>
      <c r="Y912" s="341"/>
      <c r="Z912" s="311"/>
      <c r="AA912" s="311"/>
      <c r="AB912" s="341"/>
      <c r="AC912" s="311"/>
      <c r="AD912" s="311"/>
      <c r="AE912" s="311"/>
      <c r="AF912" s="312"/>
      <c r="AG912" s="311"/>
      <c r="AH912" s="312"/>
      <c r="AI912" s="311"/>
      <c r="AJ912" s="313"/>
      <c r="AK912" s="292"/>
      <c r="AL912" s="292"/>
      <c r="AM912" s="292"/>
      <c r="AN912" s="292"/>
      <c r="AO912" s="316"/>
      <c r="AP912" s="336"/>
      <c r="AQ912" s="360"/>
      <c r="AR912" s="343"/>
      <c r="AS912" s="343"/>
      <c r="AT912" s="343"/>
      <c r="AU912" s="292"/>
      <c r="AV912" s="270"/>
    </row>
    <row r="913" spans="1:48" ht="13.5" customHeight="1" thickTop="1" thickBot="1" x14ac:dyDescent="0.25">
      <c r="A913" s="147">
        <v>907</v>
      </c>
      <c r="B913" s="292" t="s">
        <v>597</v>
      </c>
      <c r="C913" s="304">
        <v>43399</v>
      </c>
      <c r="D913" s="304" t="s">
        <v>6787</v>
      </c>
      <c r="E913" s="294" t="s">
        <v>6788</v>
      </c>
      <c r="F913" s="295" t="s">
        <v>66</v>
      </c>
      <c r="G913" s="296" t="s">
        <v>3486</v>
      </c>
      <c r="H913" s="297" t="s">
        <v>1989</v>
      </c>
      <c r="I913" s="298">
        <v>6000000</v>
      </c>
      <c r="J913" s="299">
        <f t="shared" si="40"/>
        <v>6000000</v>
      </c>
      <c r="K913" s="300" t="s">
        <v>85</v>
      </c>
      <c r="L913" s="292" t="s">
        <v>6789</v>
      </c>
      <c r="M913" s="293">
        <f t="shared" si="39"/>
        <v>43399</v>
      </c>
      <c r="N913" s="293">
        <v>43459</v>
      </c>
      <c r="O913" s="293">
        <v>43459</v>
      </c>
      <c r="P913" s="301">
        <f t="shared" si="41"/>
        <v>60</v>
      </c>
      <c r="Q913" s="303">
        <f t="shared" si="35"/>
        <v>2</v>
      </c>
      <c r="R913" s="305" t="s">
        <v>6790</v>
      </c>
      <c r="S913" s="340"/>
      <c r="T913" s="311"/>
      <c r="U913" s="311"/>
      <c r="V913" s="341"/>
      <c r="W913" s="311"/>
      <c r="X913" s="311"/>
      <c r="Y913" s="341"/>
      <c r="Z913" s="311"/>
      <c r="AA913" s="311"/>
      <c r="AB913" s="341"/>
      <c r="AC913" s="311"/>
      <c r="AD913" s="311"/>
      <c r="AE913" s="311"/>
      <c r="AF913" s="312"/>
      <c r="AG913" s="311"/>
      <c r="AH913" s="312"/>
      <c r="AI913" s="311"/>
      <c r="AJ913" s="313"/>
      <c r="AK913" s="292"/>
      <c r="AL913" s="292"/>
      <c r="AM913" s="292"/>
      <c r="AN913" s="292"/>
      <c r="AO913" s="316"/>
      <c r="AP913" s="336"/>
      <c r="AQ913" s="360"/>
      <c r="AR913" s="343"/>
      <c r="AS913" s="343"/>
      <c r="AT913" s="343"/>
      <c r="AU913" s="292"/>
      <c r="AV913" s="270"/>
    </row>
    <row r="914" spans="1:48" ht="13.5" customHeight="1" thickTop="1" thickBot="1" x14ac:dyDescent="0.25">
      <c r="A914" s="147">
        <v>908</v>
      </c>
      <c r="B914" s="292" t="s">
        <v>597</v>
      </c>
      <c r="C914" s="304">
        <v>43399</v>
      </c>
      <c r="D914" s="304" t="s">
        <v>6791</v>
      </c>
      <c r="E914" s="294" t="s">
        <v>6792</v>
      </c>
      <c r="F914" s="295" t="s">
        <v>66</v>
      </c>
      <c r="G914" s="296" t="s">
        <v>3486</v>
      </c>
      <c r="H914" s="297" t="s">
        <v>1989</v>
      </c>
      <c r="I914" s="298">
        <v>8267500</v>
      </c>
      <c r="J914" s="299">
        <f t="shared" si="40"/>
        <v>8267500</v>
      </c>
      <c r="K914" s="300" t="s">
        <v>85</v>
      </c>
      <c r="L914" s="292" t="s">
        <v>6793</v>
      </c>
      <c r="M914" s="293">
        <f t="shared" si="39"/>
        <v>43399</v>
      </c>
      <c r="N914" s="293">
        <v>43465</v>
      </c>
      <c r="O914" s="293">
        <v>43465</v>
      </c>
      <c r="P914" s="301">
        <f t="shared" si="41"/>
        <v>66</v>
      </c>
      <c r="Q914" s="303">
        <f t="shared" si="35"/>
        <v>2.2000000000000002</v>
      </c>
      <c r="R914" s="305" t="s">
        <v>6794</v>
      </c>
      <c r="S914" s="340"/>
      <c r="T914" s="311"/>
      <c r="U914" s="311"/>
      <c r="V914" s="341"/>
      <c r="W914" s="311"/>
      <c r="X914" s="311"/>
      <c r="Y914" s="341"/>
      <c r="Z914" s="311"/>
      <c r="AA914" s="311"/>
      <c r="AB914" s="341"/>
      <c r="AC914" s="311"/>
      <c r="AD914" s="311"/>
      <c r="AE914" s="311"/>
      <c r="AF914" s="312"/>
      <c r="AG914" s="311"/>
      <c r="AH914" s="312"/>
      <c r="AI914" s="311"/>
      <c r="AJ914" s="313"/>
      <c r="AK914" s="292"/>
      <c r="AL914" s="292"/>
      <c r="AM914" s="292"/>
      <c r="AN914" s="292"/>
      <c r="AO914" s="316"/>
      <c r="AP914" s="336"/>
      <c r="AQ914" s="360"/>
      <c r="AR914" s="343"/>
      <c r="AS914" s="343"/>
      <c r="AT914" s="343"/>
      <c r="AU914" s="292"/>
      <c r="AV914" s="270"/>
    </row>
    <row r="915" spans="1:48" ht="13.5" customHeight="1" thickTop="1" thickBot="1" x14ac:dyDescent="0.25">
      <c r="A915" s="147">
        <v>909</v>
      </c>
      <c r="B915" s="292" t="s">
        <v>597</v>
      </c>
      <c r="C915" s="304">
        <v>43399</v>
      </c>
      <c r="D915" s="304" t="s">
        <v>6795</v>
      </c>
      <c r="E915" s="294" t="s">
        <v>6796</v>
      </c>
      <c r="F915" s="295" t="s">
        <v>66</v>
      </c>
      <c r="G915" s="296" t="s">
        <v>3486</v>
      </c>
      <c r="H915" s="297" t="s">
        <v>1989</v>
      </c>
      <c r="I915" s="298">
        <v>8250000</v>
      </c>
      <c r="J915" s="299">
        <f t="shared" si="40"/>
        <v>8250000</v>
      </c>
      <c r="K915" s="300" t="s">
        <v>85</v>
      </c>
      <c r="L915" s="292" t="s">
        <v>109</v>
      </c>
      <c r="M915" s="293">
        <f t="shared" si="39"/>
        <v>43399</v>
      </c>
      <c r="N915" s="293">
        <v>43465</v>
      </c>
      <c r="O915" s="293">
        <v>43465</v>
      </c>
      <c r="P915" s="301">
        <f t="shared" si="41"/>
        <v>66</v>
      </c>
      <c r="Q915" s="303">
        <f t="shared" si="35"/>
        <v>2.2000000000000002</v>
      </c>
      <c r="R915" s="305" t="s">
        <v>6797</v>
      </c>
      <c r="S915" s="340"/>
      <c r="T915" s="311"/>
      <c r="U915" s="311"/>
      <c r="V915" s="341"/>
      <c r="W915" s="311"/>
      <c r="X915" s="311"/>
      <c r="Y915" s="341"/>
      <c r="Z915" s="311"/>
      <c r="AA915" s="311"/>
      <c r="AB915" s="341"/>
      <c r="AC915" s="311"/>
      <c r="AD915" s="311"/>
      <c r="AE915" s="311"/>
      <c r="AF915" s="312"/>
      <c r="AG915" s="311"/>
      <c r="AH915" s="312"/>
      <c r="AI915" s="311"/>
      <c r="AJ915" s="313"/>
      <c r="AK915" s="292"/>
      <c r="AL915" s="292"/>
      <c r="AM915" s="292"/>
      <c r="AN915" s="292"/>
      <c r="AO915" s="316"/>
      <c r="AP915" s="336"/>
      <c r="AQ915" s="360"/>
      <c r="AR915" s="343"/>
      <c r="AS915" s="343"/>
      <c r="AT915" s="343"/>
      <c r="AU915" s="292"/>
      <c r="AV915" s="270"/>
    </row>
    <row r="916" spans="1:48" ht="13.5" customHeight="1" thickTop="1" thickBot="1" x14ac:dyDescent="0.25">
      <c r="A916" s="147">
        <v>910</v>
      </c>
      <c r="B916" s="292" t="s">
        <v>597</v>
      </c>
      <c r="C916" s="304">
        <v>43399</v>
      </c>
      <c r="D916" s="304" t="s">
        <v>6798</v>
      </c>
      <c r="E916" s="294" t="s">
        <v>6799</v>
      </c>
      <c r="F916" s="295" t="s">
        <v>66</v>
      </c>
      <c r="G916" s="296" t="s">
        <v>75</v>
      </c>
      <c r="H916" s="297" t="s">
        <v>1989</v>
      </c>
      <c r="I916" s="298">
        <v>9500000</v>
      </c>
      <c r="J916" s="299">
        <f t="shared" si="40"/>
        <v>9500000</v>
      </c>
      <c r="K916" s="300" t="s">
        <v>85</v>
      </c>
      <c r="L916" s="292" t="s">
        <v>6800</v>
      </c>
      <c r="M916" s="293">
        <f t="shared" si="39"/>
        <v>43399</v>
      </c>
      <c r="N916" s="293">
        <v>43465</v>
      </c>
      <c r="O916" s="293">
        <v>43465</v>
      </c>
      <c r="P916" s="301">
        <f t="shared" si="41"/>
        <v>66</v>
      </c>
      <c r="Q916" s="303">
        <f t="shared" si="35"/>
        <v>2.2000000000000002</v>
      </c>
      <c r="R916" s="305" t="s">
        <v>6801</v>
      </c>
      <c r="S916" s="340"/>
      <c r="T916" s="311"/>
      <c r="U916" s="311"/>
      <c r="V916" s="341"/>
      <c r="W916" s="311"/>
      <c r="X916" s="311"/>
      <c r="Y916" s="341"/>
      <c r="Z916" s="311"/>
      <c r="AA916" s="311"/>
      <c r="AB916" s="341"/>
      <c r="AC916" s="311"/>
      <c r="AD916" s="311"/>
      <c r="AE916" s="311"/>
      <c r="AF916" s="312"/>
      <c r="AG916" s="311"/>
      <c r="AH916" s="312"/>
      <c r="AI916" s="311"/>
      <c r="AJ916" s="313"/>
      <c r="AK916" s="292"/>
      <c r="AL916" s="292"/>
      <c r="AM916" s="292"/>
      <c r="AN916" s="292"/>
      <c r="AO916" s="316"/>
      <c r="AP916" s="336"/>
      <c r="AQ916" s="360"/>
      <c r="AR916" s="343"/>
      <c r="AS916" s="343"/>
      <c r="AT916" s="343"/>
      <c r="AU916" s="292"/>
      <c r="AV916" s="270"/>
    </row>
    <row r="917" spans="1:48" ht="13.5" customHeight="1" thickTop="1" thickBot="1" x14ac:dyDescent="0.25">
      <c r="A917" s="147">
        <v>911</v>
      </c>
      <c r="B917" s="292" t="s">
        <v>597</v>
      </c>
      <c r="C917" s="304">
        <v>43399</v>
      </c>
      <c r="D917" s="304" t="s">
        <v>6802</v>
      </c>
      <c r="E917" s="294" t="s">
        <v>6803</v>
      </c>
      <c r="F917" s="295" t="s">
        <v>66</v>
      </c>
      <c r="G917" s="296" t="s">
        <v>75</v>
      </c>
      <c r="H917" s="297" t="s">
        <v>1989</v>
      </c>
      <c r="I917" s="298">
        <v>9900000</v>
      </c>
      <c r="J917" s="299">
        <f t="shared" si="40"/>
        <v>9900000</v>
      </c>
      <c r="K917" s="300" t="s">
        <v>85</v>
      </c>
      <c r="L917" s="292" t="s">
        <v>6804</v>
      </c>
      <c r="M917" s="293">
        <f t="shared" si="39"/>
        <v>43399</v>
      </c>
      <c r="N917" s="293">
        <v>43465</v>
      </c>
      <c r="O917" s="293">
        <v>43465</v>
      </c>
      <c r="P917" s="301">
        <f t="shared" si="41"/>
        <v>66</v>
      </c>
      <c r="Q917" s="303">
        <f t="shared" si="35"/>
        <v>2.2000000000000002</v>
      </c>
      <c r="R917" s="305" t="s">
        <v>6805</v>
      </c>
      <c r="S917" s="340"/>
      <c r="T917" s="311"/>
      <c r="U917" s="311"/>
      <c r="V917" s="341"/>
      <c r="W917" s="311"/>
      <c r="X917" s="311"/>
      <c r="Y917" s="341"/>
      <c r="Z917" s="311"/>
      <c r="AA917" s="311"/>
      <c r="AB917" s="341"/>
      <c r="AC917" s="311"/>
      <c r="AD917" s="311"/>
      <c r="AE917" s="311"/>
      <c r="AF917" s="312"/>
      <c r="AG917" s="311"/>
      <c r="AH917" s="312"/>
      <c r="AI917" s="311"/>
      <c r="AJ917" s="313"/>
      <c r="AK917" s="292"/>
      <c r="AL917" s="292"/>
      <c r="AM917" s="292"/>
      <c r="AN917" s="292"/>
      <c r="AO917" s="316"/>
      <c r="AP917" s="336"/>
      <c r="AQ917" s="360"/>
      <c r="AR917" s="343"/>
      <c r="AS917" s="343"/>
      <c r="AT917" s="343"/>
      <c r="AU917" s="292"/>
      <c r="AV917" s="270"/>
    </row>
    <row r="918" spans="1:48" ht="13.5" customHeight="1" thickTop="1" thickBot="1" x14ac:dyDescent="0.25">
      <c r="A918" s="147">
        <v>912</v>
      </c>
      <c r="B918" s="292" t="s">
        <v>597</v>
      </c>
      <c r="C918" s="304">
        <v>43399</v>
      </c>
      <c r="D918" s="304" t="s">
        <v>6806</v>
      </c>
      <c r="E918" s="294" t="s">
        <v>6807</v>
      </c>
      <c r="F918" s="295" t="s">
        <v>66</v>
      </c>
      <c r="G918" s="296" t="s">
        <v>3486</v>
      </c>
      <c r="H918" s="297" t="s">
        <v>1989</v>
      </c>
      <c r="I918" s="298">
        <v>8250000</v>
      </c>
      <c r="J918" s="299">
        <f t="shared" si="40"/>
        <v>8250000</v>
      </c>
      <c r="K918" s="300" t="s">
        <v>85</v>
      </c>
      <c r="L918" s="292" t="s">
        <v>6808</v>
      </c>
      <c r="M918" s="293">
        <f t="shared" si="39"/>
        <v>43399</v>
      </c>
      <c r="N918" s="293">
        <v>43465</v>
      </c>
      <c r="O918" s="293">
        <v>43465</v>
      </c>
      <c r="P918" s="301">
        <f t="shared" si="41"/>
        <v>66</v>
      </c>
      <c r="Q918" s="303">
        <f t="shared" si="35"/>
        <v>2.2000000000000002</v>
      </c>
      <c r="R918" s="305" t="s">
        <v>6809</v>
      </c>
      <c r="S918" s="340"/>
      <c r="T918" s="311"/>
      <c r="U918" s="311"/>
      <c r="V918" s="341"/>
      <c r="W918" s="311"/>
      <c r="X918" s="311"/>
      <c r="Y918" s="341"/>
      <c r="Z918" s="311"/>
      <c r="AA918" s="311"/>
      <c r="AB918" s="341"/>
      <c r="AC918" s="311"/>
      <c r="AD918" s="311"/>
      <c r="AE918" s="311"/>
      <c r="AF918" s="312"/>
      <c r="AG918" s="311"/>
      <c r="AH918" s="312"/>
      <c r="AI918" s="311"/>
      <c r="AJ918" s="313"/>
      <c r="AK918" s="292"/>
      <c r="AL918" s="292"/>
      <c r="AM918" s="292"/>
      <c r="AN918" s="292"/>
      <c r="AO918" s="316"/>
      <c r="AP918" s="336"/>
      <c r="AQ918" s="360"/>
      <c r="AR918" s="343"/>
      <c r="AS918" s="343"/>
      <c r="AT918" s="343"/>
      <c r="AU918" s="292"/>
      <c r="AV918" s="270"/>
    </row>
    <row r="919" spans="1:48" ht="13.5" customHeight="1" thickTop="1" thickBot="1" x14ac:dyDescent="0.25">
      <c r="A919" s="147">
        <v>913</v>
      </c>
      <c r="B919" s="292" t="s">
        <v>597</v>
      </c>
      <c r="C919" s="304">
        <v>43399</v>
      </c>
      <c r="D919" s="304" t="s">
        <v>6810</v>
      </c>
      <c r="E919" s="294" t="s">
        <v>6811</v>
      </c>
      <c r="F919" s="295" t="s">
        <v>66</v>
      </c>
      <c r="G919" s="296" t="s">
        <v>3486</v>
      </c>
      <c r="H919" s="297" t="s">
        <v>1989</v>
      </c>
      <c r="I919" s="298">
        <v>4750000</v>
      </c>
      <c r="J919" s="299">
        <f t="shared" si="40"/>
        <v>4750000</v>
      </c>
      <c r="K919" s="300" t="s">
        <v>85</v>
      </c>
      <c r="L919" s="292" t="s">
        <v>6812</v>
      </c>
      <c r="M919" s="293">
        <f t="shared" si="39"/>
        <v>43399</v>
      </c>
      <c r="N919" s="293">
        <v>43465</v>
      </c>
      <c r="O919" s="293">
        <v>43465</v>
      </c>
      <c r="P919" s="301">
        <f t="shared" si="41"/>
        <v>66</v>
      </c>
      <c r="Q919" s="303">
        <f t="shared" si="35"/>
        <v>2.2000000000000002</v>
      </c>
      <c r="R919" s="305" t="s">
        <v>6813</v>
      </c>
      <c r="S919" s="340"/>
      <c r="T919" s="311"/>
      <c r="U919" s="311"/>
      <c r="V919" s="341"/>
      <c r="W919" s="311"/>
      <c r="X919" s="311"/>
      <c r="Y919" s="341"/>
      <c r="Z919" s="311"/>
      <c r="AA919" s="311"/>
      <c r="AB919" s="341"/>
      <c r="AC919" s="311"/>
      <c r="AD919" s="311"/>
      <c r="AE919" s="311"/>
      <c r="AF919" s="312"/>
      <c r="AG919" s="311"/>
      <c r="AH919" s="312"/>
      <c r="AI919" s="311"/>
      <c r="AJ919" s="313"/>
      <c r="AK919" s="292"/>
      <c r="AL919" s="292"/>
      <c r="AM919" s="292"/>
      <c r="AN919" s="292"/>
      <c r="AO919" s="316"/>
      <c r="AP919" s="336"/>
      <c r="AQ919" s="360"/>
      <c r="AR919" s="343"/>
      <c r="AS919" s="343"/>
      <c r="AT919" s="343"/>
      <c r="AU919" s="292"/>
      <c r="AV919" s="270"/>
    </row>
    <row r="920" spans="1:48" ht="13.5" customHeight="1" thickTop="1" thickBot="1" x14ac:dyDescent="0.25">
      <c r="A920" s="147">
        <v>914</v>
      </c>
      <c r="B920" s="292" t="s">
        <v>597</v>
      </c>
      <c r="C920" s="304">
        <v>43399</v>
      </c>
      <c r="D920" s="304" t="s">
        <v>6814</v>
      </c>
      <c r="E920" s="294" t="s">
        <v>6815</v>
      </c>
      <c r="F920" s="295" t="s">
        <v>66</v>
      </c>
      <c r="G920" s="296" t="s">
        <v>3486</v>
      </c>
      <c r="H920" s="297" t="s">
        <v>1989</v>
      </c>
      <c r="I920" s="298">
        <v>7500000</v>
      </c>
      <c r="J920" s="299">
        <f t="shared" si="40"/>
        <v>7500000</v>
      </c>
      <c r="K920" s="300" t="s">
        <v>85</v>
      </c>
      <c r="L920" s="292" t="s">
        <v>3334</v>
      </c>
      <c r="M920" s="293">
        <f t="shared" si="39"/>
        <v>43399</v>
      </c>
      <c r="N920" s="293">
        <v>43465</v>
      </c>
      <c r="O920" s="293">
        <v>43465</v>
      </c>
      <c r="P920" s="301">
        <f t="shared" si="41"/>
        <v>66</v>
      </c>
      <c r="Q920" s="303">
        <f t="shared" ref="Q920:Q959" si="42">+P920/30</f>
        <v>2.2000000000000002</v>
      </c>
      <c r="R920" s="305" t="s">
        <v>6816</v>
      </c>
      <c r="S920" s="340"/>
      <c r="T920" s="311"/>
      <c r="U920" s="311"/>
      <c r="V920" s="341"/>
      <c r="W920" s="311"/>
      <c r="X920" s="311"/>
      <c r="Y920" s="341"/>
      <c r="Z920" s="311"/>
      <c r="AA920" s="311"/>
      <c r="AB920" s="341"/>
      <c r="AC920" s="311"/>
      <c r="AD920" s="311"/>
      <c r="AE920" s="311"/>
      <c r="AF920" s="312"/>
      <c r="AG920" s="311"/>
      <c r="AH920" s="312"/>
      <c r="AI920" s="311"/>
      <c r="AJ920" s="313"/>
      <c r="AK920" s="292"/>
      <c r="AL920" s="292"/>
      <c r="AM920" s="292"/>
      <c r="AN920" s="292"/>
      <c r="AO920" s="316"/>
      <c r="AP920" s="336"/>
      <c r="AQ920" s="360"/>
      <c r="AR920" s="343"/>
      <c r="AS920" s="343"/>
      <c r="AT920" s="343"/>
      <c r="AU920" s="292"/>
      <c r="AV920" s="270"/>
    </row>
    <row r="921" spans="1:48" ht="13.5" customHeight="1" thickTop="1" thickBot="1" x14ac:dyDescent="0.25">
      <c r="A921" s="147">
        <v>915</v>
      </c>
      <c r="B921" s="292" t="s">
        <v>597</v>
      </c>
      <c r="C921" s="304">
        <v>43399</v>
      </c>
      <c r="D921" s="304" t="s">
        <v>6817</v>
      </c>
      <c r="E921" s="294" t="s">
        <v>6818</v>
      </c>
      <c r="F921" s="295" t="s">
        <v>66</v>
      </c>
      <c r="G921" s="296" t="s">
        <v>75</v>
      </c>
      <c r="H921" s="297" t="s">
        <v>1989</v>
      </c>
      <c r="I921" s="298">
        <v>11395000</v>
      </c>
      <c r="J921" s="299">
        <f t="shared" si="40"/>
        <v>11395000</v>
      </c>
      <c r="K921" s="300" t="s">
        <v>85</v>
      </c>
      <c r="L921" s="292" t="s">
        <v>6819</v>
      </c>
      <c r="M921" s="293">
        <f t="shared" si="39"/>
        <v>43399</v>
      </c>
      <c r="N921" s="293">
        <v>43465</v>
      </c>
      <c r="O921" s="293">
        <v>43465</v>
      </c>
      <c r="P921" s="301">
        <f t="shared" si="41"/>
        <v>66</v>
      </c>
      <c r="Q921" s="303">
        <f t="shared" si="42"/>
        <v>2.2000000000000002</v>
      </c>
      <c r="R921" s="305" t="s">
        <v>6820</v>
      </c>
      <c r="S921" s="340"/>
      <c r="T921" s="311"/>
      <c r="U921" s="311"/>
      <c r="V921" s="341"/>
      <c r="W921" s="311"/>
      <c r="X921" s="311"/>
      <c r="Y921" s="341"/>
      <c r="Z921" s="311"/>
      <c r="AA921" s="311"/>
      <c r="AB921" s="341"/>
      <c r="AC921" s="311"/>
      <c r="AD921" s="311"/>
      <c r="AE921" s="311"/>
      <c r="AF921" s="312"/>
      <c r="AG921" s="311"/>
      <c r="AH921" s="312"/>
      <c r="AI921" s="311"/>
      <c r="AJ921" s="313"/>
      <c r="AK921" s="292"/>
      <c r="AL921" s="292"/>
      <c r="AM921" s="292"/>
      <c r="AN921" s="292"/>
      <c r="AO921" s="316"/>
      <c r="AP921" s="336"/>
      <c r="AQ921" s="360"/>
      <c r="AR921" s="343"/>
      <c r="AS921" s="343"/>
      <c r="AT921" s="343"/>
      <c r="AU921" s="292"/>
      <c r="AV921" s="270"/>
    </row>
    <row r="922" spans="1:48" ht="13.5" customHeight="1" thickTop="1" thickBot="1" x14ac:dyDescent="0.25">
      <c r="A922" s="147">
        <v>916</v>
      </c>
      <c r="B922" s="292" t="s">
        <v>597</v>
      </c>
      <c r="C922" s="304">
        <v>43399</v>
      </c>
      <c r="D922" s="304" t="s">
        <v>6821</v>
      </c>
      <c r="E922" s="294" t="s">
        <v>6822</v>
      </c>
      <c r="F922" s="295" t="s">
        <v>66</v>
      </c>
      <c r="G922" s="296" t="s">
        <v>75</v>
      </c>
      <c r="H922" s="297" t="s">
        <v>1989</v>
      </c>
      <c r="I922" s="298">
        <v>12500000</v>
      </c>
      <c r="J922" s="299">
        <f t="shared" si="40"/>
        <v>12500000</v>
      </c>
      <c r="K922" s="300" t="s">
        <v>85</v>
      </c>
      <c r="L922" s="292" t="s">
        <v>6823</v>
      </c>
      <c r="M922" s="293">
        <f t="shared" si="39"/>
        <v>43399</v>
      </c>
      <c r="N922" s="293">
        <v>43465</v>
      </c>
      <c r="O922" s="293">
        <v>43465</v>
      </c>
      <c r="P922" s="301">
        <f t="shared" si="41"/>
        <v>66</v>
      </c>
      <c r="Q922" s="303">
        <f t="shared" si="42"/>
        <v>2.2000000000000002</v>
      </c>
      <c r="R922" s="305" t="s">
        <v>6824</v>
      </c>
      <c r="S922" s="340"/>
      <c r="T922" s="311"/>
      <c r="U922" s="311"/>
      <c r="V922" s="341"/>
      <c r="W922" s="311"/>
      <c r="X922" s="311"/>
      <c r="Y922" s="341"/>
      <c r="Z922" s="311"/>
      <c r="AA922" s="311"/>
      <c r="AB922" s="341"/>
      <c r="AC922" s="311"/>
      <c r="AD922" s="311"/>
      <c r="AE922" s="311"/>
      <c r="AF922" s="312"/>
      <c r="AG922" s="311"/>
      <c r="AH922" s="312"/>
      <c r="AI922" s="311"/>
      <c r="AJ922" s="313"/>
      <c r="AK922" s="292"/>
      <c r="AL922" s="292"/>
      <c r="AM922" s="292"/>
      <c r="AN922" s="292"/>
      <c r="AO922" s="316"/>
      <c r="AP922" s="336"/>
      <c r="AQ922" s="360"/>
      <c r="AR922" s="343"/>
      <c r="AS922" s="343"/>
      <c r="AT922" s="343"/>
      <c r="AU922" s="292"/>
      <c r="AV922" s="270"/>
    </row>
    <row r="923" spans="1:48" ht="13.5" customHeight="1" thickTop="1" thickBot="1" x14ac:dyDescent="0.25">
      <c r="A923" s="147">
        <v>917</v>
      </c>
      <c r="B923" s="292" t="s">
        <v>597</v>
      </c>
      <c r="C923" s="304">
        <v>43399</v>
      </c>
      <c r="D923" s="304" t="s">
        <v>6825</v>
      </c>
      <c r="E923" s="294" t="s">
        <v>6826</v>
      </c>
      <c r="F923" s="295" t="s">
        <v>66</v>
      </c>
      <c r="G923" s="296" t="s">
        <v>3486</v>
      </c>
      <c r="H923" s="297" t="s">
        <v>1989</v>
      </c>
      <c r="I923" s="298">
        <v>5767500</v>
      </c>
      <c r="J923" s="299">
        <f t="shared" si="40"/>
        <v>5767500</v>
      </c>
      <c r="K923" s="300" t="s">
        <v>85</v>
      </c>
      <c r="L923" s="292" t="s">
        <v>6827</v>
      </c>
      <c r="M923" s="293">
        <f t="shared" si="39"/>
        <v>43399</v>
      </c>
      <c r="N923" s="293">
        <v>43465</v>
      </c>
      <c r="O923" s="293">
        <v>43465</v>
      </c>
      <c r="P923" s="301">
        <f t="shared" si="41"/>
        <v>66</v>
      </c>
      <c r="Q923" s="303">
        <f t="shared" si="42"/>
        <v>2.2000000000000002</v>
      </c>
      <c r="R923" s="305" t="s">
        <v>6828</v>
      </c>
      <c r="S923" s="340"/>
      <c r="T923" s="311"/>
      <c r="U923" s="311"/>
      <c r="V923" s="341"/>
      <c r="W923" s="311"/>
      <c r="X923" s="311"/>
      <c r="Y923" s="341"/>
      <c r="Z923" s="311"/>
      <c r="AA923" s="311"/>
      <c r="AB923" s="341"/>
      <c r="AC923" s="311"/>
      <c r="AD923" s="311"/>
      <c r="AE923" s="311"/>
      <c r="AF923" s="312"/>
      <c r="AG923" s="311"/>
      <c r="AH923" s="312"/>
      <c r="AI923" s="311"/>
      <c r="AJ923" s="313"/>
      <c r="AK923" s="292"/>
      <c r="AL923" s="292"/>
      <c r="AM923" s="292"/>
      <c r="AN923" s="292"/>
      <c r="AO923" s="316"/>
      <c r="AP923" s="336"/>
      <c r="AQ923" s="360"/>
      <c r="AR923" s="343"/>
      <c r="AS923" s="343"/>
      <c r="AT923" s="343"/>
      <c r="AU923" s="292"/>
      <c r="AV923" s="270"/>
    </row>
    <row r="924" spans="1:48" ht="13.5" customHeight="1" thickTop="1" thickBot="1" x14ac:dyDescent="0.25">
      <c r="A924" s="147">
        <v>918</v>
      </c>
      <c r="B924" s="292" t="s">
        <v>597</v>
      </c>
      <c r="C924" s="304">
        <v>43399</v>
      </c>
      <c r="D924" s="304" t="s">
        <v>6829</v>
      </c>
      <c r="E924" s="294" t="s">
        <v>6830</v>
      </c>
      <c r="F924" s="295" t="s">
        <v>66</v>
      </c>
      <c r="G924" s="296" t="s">
        <v>75</v>
      </c>
      <c r="H924" s="297" t="s">
        <v>1989</v>
      </c>
      <c r="I924" s="298">
        <v>17500000</v>
      </c>
      <c r="J924" s="299">
        <f t="shared" si="40"/>
        <v>17500000</v>
      </c>
      <c r="K924" s="300" t="s">
        <v>85</v>
      </c>
      <c r="L924" s="292" t="s">
        <v>5602</v>
      </c>
      <c r="M924" s="293">
        <f t="shared" si="39"/>
        <v>43399</v>
      </c>
      <c r="N924" s="293">
        <v>43465</v>
      </c>
      <c r="O924" s="293">
        <v>43465</v>
      </c>
      <c r="P924" s="301">
        <f t="shared" si="41"/>
        <v>66</v>
      </c>
      <c r="Q924" s="303">
        <f t="shared" si="42"/>
        <v>2.2000000000000002</v>
      </c>
      <c r="R924" s="305" t="s">
        <v>6831</v>
      </c>
      <c r="S924" s="340"/>
      <c r="T924" s="311"/>
      <c r="U924" s="311"/>
      <c r="V924" s="341"/>
      <c r="W924" s="311"/>
      <c r="X924" s="311"/>
      <c r="Y924" s="341"/>
      <c r="Z924" s="311"/>
      <c r="AA924" s="311"/>
      <c r="AB924" s="341"/>
      <c r="AC924" s="311"/>
      <c r="AD924" s="311"/>
      <c r="AE924" s="311"/>
      <c r="AF924" s="312"/>
      <c r="AG924" s="311"/>
      <c r="AH924" s="312"/>
      <c r="AI924" s="311"/>
      <c r="AJ924" s="313"/>
      <c r="AK924" s="292"/>
      <c r="AL924" s="292"/>
      <c r="AM924" s="292"/>
      <c r="AN924" s="292"/>
      <c r="AO924" s="316"/>
      <c r="AP924" s="336"/>
      <c r="AQ924" s="360"/>
      <c r="AR924" s="343"/>
      <c r="AS924" s="343"/>
      <c r="AT924" s="343"/>
      <c r="AU924" s="292"/>
      <c r="AV924" s="270"/>
    </row>
    <row r="925" spans="1:48" ht="13.5" customHeight="1" thickTop="1" thickBot="1" x14ac:dyDescent="0.25">
      <c r="A925" s="147">
        <v>919</v>
      </c>
      <c r="B925" s="292" t="s">
        <v>597</v>
      </c>
      <c r="C925" s="304">
        <v>43399</v>
      </c>
      <c r="D925" s="304" t="s">
        <v>6832</v>
      </c>
      <c r="E925" s="294" t="s">
        <v>6833</v>
      </c>
      <c r="F925" s="295" t="s">
        <v>66</v>
      </c>
      <c r="G925" s="296" t="s">
        <v>3486</v>
      </c>
      <c r="H925" s="297" t="s">
        <v>1989</v>
      </c>
      <c r="I925" s="298">
        <v>4900000</v>
      </c>
      <c r="J925" s="299">
        <f t="shared" si="40"/>
        <v>4900000</v>
      </c>
      <c r="K925" s="300" t="s">
        <v>85</v>
      </c>
      <c r="L925" s="292" t="s">
        <v>6834</v>
      </c>
      <c r="M925" s="293">
        <f t="shared" si="39"/>
        <v>43399</v>
      </c>
      <c r="N925" s="293">
        <v>43465</v>
      </c>
      <c r="O925" s="293">
        <v>43465</v>
      </c>
      <c r="P925" s="301">
        <f t="shared" si="41"/>
        <v>66</v>
      </c>
      <c r="Q925" s="303">
        <f t="shared" si="42"/>
        <v>2.2000000000000002</v>
      </c>
      <c r="R925" s="305" t="s">
        <v>6835</v>
      </c>
      <c r="S925" s="340"/>
      <c r="T925" s="311"/>
      <c r="U925" s="311"/>
      <c r="V925" s="341"/>
      <c r="W925" s="311"/>
      <c r="X925" s="311"/>
      <c r="Y925" s="341"/>
      <c r="Z925" s="311"/>
      <c r="AA925" s="311"/>
      <c r="AB925" s="341"/>
      <c r="AC925" s="311"/>
      <c r="AD925" s="311"/>
      <c r="AE925" s="311"/>
      <c r="AF925" s="312"/>
      <c r="AG925" s="311"/>
      <c r="AH925" s="312"/>
      <c r="AI925" s="311"/>
      <c r="AJ925" s="313"/>
      <c r="AK925" s="292"/>
      <c r="AL925" s="292"/>
      <c r="AM925" s="292"/>
      <c r="AN925" s="292"/>
      <c r="AO925" s="316"/>
      <c r="AP925" s="336"/>
      <c r="AQ925" s="360"/>
      <c r="AR925" s="343"/>
      <c r="AS925" s="343"/>
      <c r="AT925" s="343"/>
      <c r="AU925" s="292"/>
      <c r="AV925" s="270"/>
    </row>
    <row r="926" spans="1:48" ht="13.5" customHeight="1" thickTop="1" thickBot="1" x14ac:dyDescent="0.25">
      <c r="A926" s="147">
        <v>920</v>
      </c>
      <c r="B926" s="292" t="s">
        <v>597</v>
      </c>
      <c r="C926" s="304">
        <v>43399</v>
      </c>
      <c r="D926" s="304" t="s">
        <v>6836</v>
      </c>
      <c r="E926" s="294" t="s">
        <v>6837</v>
      </c>
      <c r="F926" s="295" t="s">
        <v>66</v>
      </c>
      <c r="G926" s="296" t="s">
        <v>75</v>
      </c>
      <c r="H926" s="297" t="s">
        <v>1989</v>
      </c>
      <c r="I926" s="298">
        <v>14900000</v>
      </c>
      <c r="J926" s="299">
        <f t="shared" si="40"/>
        <v>14900000</v>
      </c>
      <c r="K926" s="300" t="s">
        <v>85</v>
      </c>
      <c r="L926" s="292" t="s">
        <v>6838</v>
      </c>
      <c r="M926" s="293">
        <f t="shared" si="39"/>
        <v>43399</v>
      </c>
      <c r="N926" s="293">
        <v>43465</v>
      </c>
      <c r="O926" s="293">
        <v>43465</v>
      </c>
      <c r="P926" s="301">
        <f t="shared" si="41"/>
        <v>66</v>
      </c>
      <c r="Q926" s="303">
        <f t="shared" si="42"/>
        <v>2.2000000000000002</v>
      </c>
      <c r="R926" s="305" t="s">
        <v>6839</v>
      </c>
      <c r="S926" s="340"/>
      <c r="T926" s="311"/>
      <c r="U926" s="311"/>
      <c r="V926" s="341"/>
      <c r="W926" s="311"/>
      <c r="X926" s="311"/>
      <c r="Y926" s="341"/>
      <c r="Z926" s="311"/>
      <c r="AA926" s="311"/>
      <c r="AB926" s="341"/>
      <c r="AC926" s="311"/>
      <c r="AD926" s="311"/>
      <c r="AE926" s="311"/>
      <c r="AF926" s="312"/>
      <c r="AG926" s="311"/>
      <c r="AH926" s="312"/>
      <c r="AI926" s="311"/>
      <c r="AJ926" s="313"/>
      <c r="AK926" s="292"/>
      <c r="AL926" s="292"/>
      <c r="AM926" s="292"/>
      <c r="AN926" s="292"/>
      <c r="AO926" s="316"/>
      <c r="AP926" s="336"/>
      <c r="AQ926" s="360"/>
      <c r="AR926" s="343"/>
      <c r="AS926" s="343"/>
      <c r="AT926" s="343"/>
      <c r="AU926" s="292"/>
      <c r="AV926" s="270"/>
    </row>
    <row r="927" spans="1:48" ht="13.5" customHeight="1" thickTop="1" thickBot="1" x14ac:dyDescent="0.25">
      <c r="A927" s="147">
        <v>921</v>
      </c>
      <c r="B927" s="292" t="s">
        <v>597</v>
      </c>
      <c r="C927" s="304">
        <v>43399</v>
      </c>
      <c r="D927" s="304" t="s">
        <v>6840</v>
      </c>
      <c r="E927" s="294" t="s">
        <v>6841</v>
      </c>
      <c r="F927" s="295" t="s">
        <v>66</v>
      </c>
      <c r="G927" s="296" t="s">
        <v>75</v>
      </c>
      <c r="H927" s="297" t="s">
        <v>1989</v>
      </c>
      <c r="I927" s="298">
        <v>13250000</v>
      </c>
      <c r="J927" s="299">
        <f t="shared" si="40"/>
        <v>13250000</v>
      </c>
      <c r="K927" s="300" t="s">
        <v>85</v>
      </c>
      <c r="L927" s="292" t="s">
        <v>6842</v>
      </c>
      <c r="M927" s="293">
        <f t="shared" si="39"/>
        <v>43399</v>
      </c>
      <c r="N927" s="293">
        <v>43465</v>
      </c>
      <c r="O927" s="293">
        <v>43465</v>
      </c>
      <c r="P927" s="301">
        <f t="shared" si="41"/>
        <v>66</v>
      </c>
      <c r="Q927" s="303">
        <f t="shared" si="42"/>
        <v>2.2000000000000002</v>
      </c>
      <c r="R927" s="305" t="s">
        <v>6843</v>
      </c>
      <c r="S927" s="340"/>
      <c r="T927" s="311"/>
      <c r="U927" s="311"/>
      <c r="V927" s="341"/>
      <c r="W927" s="311"/>
      <c r="X927" s="311"/>
      <c r="Y927" s="341"/>
      <c r="Z927" s="311"/>
      <c r="AA927" s="311"/>
      <c r="AB927" s="341"/>
      <c r="AC927" s="311"/>
      <c r="AD927" s="311"/>
      <c r="AE927" s="311"/>
      <c r="AF927" s="312"/>
      <c r="AG927" s="311"/>
      <c r="AH927" s="312"/>
      <c r="AI927" s="311"/>
      <c r="AJ927" s="313"/>
      <c r="AK927" s="292"/>
      <c r="AL927" s="292"/>
      <c r="AM927" s="292"/>
      <c r="AN927" s="292"/>
      <c r="AO927" s="316"/>
      <c r="AP927" s="336"/>
      <c r="AQ927" s="360"/>
      <c r="AR927" s="343"/>
      <c r="AS927" s="343"/>
      <c r="AT927" s="343"/>
      <c r="AU927" s="292"/>
      <c r="AV927" s="270"/>
    </row>
    <row r="928" spans="1:48" ht="13.5" customHeight="1" thickTop="1" thickBot="1" x14ac:dyDescent="0.25">
      <c r="A928" s="147">
        <v>922</v>
      </c>
      <c r="B928" s="292" t="s">
        <v>597</v>
      </c>
      <c r="C928" s="304">
        <v>43399</v>
      </c>
      <c r="D928" s="304" t="s">
        <v>6844</v>
      </c>
      <c r="E928" s="294" t="s">
        <v>6759</v>
      </c>
      <c r="F928" s="295" t="s">
        <v>66</v>
      </c>
      <c r="G928" s="296" t="s">
        <v>75</v>
      </c>
      <c r="H928" s="297" t="s">
        <v>1989</v>
      </c>
      <c r="I928" s="298">
        <v>10767500</v>
      </c>
      <c r="J928" s="299">
        <f t="shared" si="40"/>
        <v>10767500</v>
      </c>
      <c r="K928" s="300" t="s">
        <v>85</v>
      </c>
      <c r="L928" s="292" t="s">
        <v>6845</v>
      </c>
      <c r="M928" s="293">
        <f t="shared" si="39"/>
        <v>43399</v>
      </c>
      <c r="N928" s="293">
        <v>43465</v>
      </c>
      <c r="O928" s="293">
        <v>43465</v>
      </c>
      <c r="P928" s="301">
        <f t="shared" si="41"/>
        <v>66</v>
      </c>
      <c r="Q928" s="303">
        <f t="shared" si="42"/>
        <v>2.2000000000000002</v>
      </c>
      <c r="R928" s="305" t="s">
        <v>6846</v>
      </c>
      <c r="S928" s="340"/>
      <c r="T928" s="311"/>
      <c r="U928" s="311"/>
      <c r="V928" s="341"/>
      <c r="W928" s="311"/>
      <c r="X928" s="311"/>
      <c r="Y928" s="341"/>
      <c r="Z928" s="311"/>
      <c r="AA928" s="311"/>
      <c r="AB928" s="341"/>
      <c r="AC928" s="311"/>
      <c r="AD928" s="311"/>
      <c r="AE928" s="311"/>
      <c r="AF928" s="312"/>
      <c r="AG928" s="311"/>
      <c r="AH928" s="312"/>
      <c r="AI928" s="311"/>
      <c r="AJ928" s="313"/>
      <c r="AK928" s="292"/>
      <c r="AL928" s="292"/>
      <c r="AM928" s="292"/>
      <c r="AN928" s="292"/>
      <c r="AO928" s="316"/>
      <c r="AP928" s="336"/>
      <c r="AQ928" s="360"/>
      <c r="AR928" s="343"/>
      <c r="AS928" s="343"/>
      <c r="AT928" s="343"/>
      <c r="AU928" s="292"/>
      <c r="AV928" s="270"/>
    </row>
    <row r="929" spans="1:48" ht="13.5" customHeight="1" thickTop="1" thickBot="1" x14ac:dyDescent="0.25">
      <c r="A929" s="147">
        <v>923</v>
      </c>
      <c r="B929" s="292" t="s">
        <v>597</v>
      </c>
      <c r="C929" s="304">
        <v>43399</v>
      </c>
      <c r="D929" s="304" t="s">
        <v>6847</v>
      </c>
      <c r="E929" s="294" t="s">
        <v>6848</v>
      </c>
      <c r="F929" s="295" t="s">
        <v>66</v>
      </c>
      <c r="G929" s="296" t="s">
        <v>3486</v>
      </c>
      <c r="H929" s="297" t="s">
        <v>1989</v>
      </c>
      <c r="I929" s="298">
        <v>8268108</v>
      </c>
      <c r="J929" s="299">
        <f t="shared" si="40"/>
        <v>8268108</v>
      </c>
      <c r="K929" s="300" t="s">
        <v>85</v>
      </c>
      <c r="L929" s="292" t="s">
        <v>6849</v>
      </c>
      <c r="M929" s="293">
        <f t="shared" si="39"/>
        <v>43399</v>
      </c>
      <c r="N929" s="293">
        <v>43465</v>
      </c>
      <c r="O929" s="293">
        <v>43465</v>
      </c>
      <c r="P929" s="301">
        <f t="shared" si="41"/>
        <v>66</v>
      </c>
      <c r="Q929" s="303">
        <f t="shared" si="42"/>
        <v>2.2000000000000002</v>
      </c>
      <c r="R929" s="305" t="s">
        <v>6850</v>
      </c>
      <c r="S929" s="340"/>
      <c r="T929" s="311"/>
      <c r="U929" s="311"/>
      <c r="V929" s="341"/>
      <c r="W929" s="311"/>
      <c r="X929" s="311"/>
      <c r="Y929" s="341"/>
      <c r="Z929" s="311"/>
      <c r="AA929" s="311"/>
      <c r="AB929" s="341"/>
      <c r="AC929" s="311"/>
      <c r="AD929" s="311"/>
      <c r="AE929" s="311"/>
      <c r="AF929" s="312"/>
      <c r="AG929" s="311"/>
      <c r="AH929" s="312"/>
      <c r="AI929" s="311"/>
      <c r="AJ929" s="313"/>
      <c r="AK929" s="292"/>
      <c r="AL929" s="292"/>
      <c r="AM929" s="292"/>
      <c r="AN929" s="292"/>
      <c r="AO929" s="316"/>
      <c r="AP929" s="336"/>
      <c r="AQ929" s="360"/>
      <c r="AR929" s="343"/>
      <c r="AS929" s="343"/>
      <c r="AT929" s="343"/>
      <c r="AU929" s="292"/>
      <c r="AV929" s="270"/>
    </row>
    <row r="930" spans="1:48" ht="13.5" customHeight="1" thickTop="1" thickBot="1" x14ac:dyDescent="0.25">
      <c r="A930" s="147">
        <v>924</v>
      </c>
      <c r="B930" s="292" t="s">
        <v>597</v>
      </c>
      <c r="C930" s="304">
        <v>43399</v>
      </c>
      <c r="D930" s="304" t="s">
        <v>6851</v>
      </c>
      <c r="E930" s="294" t="s">
        <v>6852</v>
      </c>
      <c r="F930" s="295" t="s">
        <v>66</v>
      </c>
      <c r="G930" s="296" t="s">
        <v>75</v>
      </c>
      <c r="H930" s="297" t="s">
        <v>1989</v>
      </c>
      <c r="I930" s="298">
        <v>12500000</v>
      </c>
      <c r="J930" s="299">
        <f t="shared" si="40"/>
        <v>12500000</v>
      </c>
      <c r="K930" s="300" t="s">
        <v>85</v>
      </c>
      <c r="L930" s="292" t="s">
        <v>2048</v>
      </c>
      <c r="M930" s="293">
        <f t="shared" si="39"/>
        <v>43399</v>
      </c>
      <c r="N930" s="293">
        <v>43465</v>
      </c>
      <c r="O930" s="293">
        <v>43465</v>
      </c>
      <c r="P930" s="301">
        <f t="shared" si="41"/>
        <v>66</v>
      </c>
      <c r="Q930" s="303">
        <f t="shared" si="42"/>
        <v>2.2000000000000002</v>
      </c>
      <c r="R930" s="305" t="s">
        <v>6853</v>
      </c>
      <c r="S930" s="340"/>
      <c r="T930" s="311"/>
      <c r="U930" s="311"/>
      <c r="V930" s="341"/>
      <c r="W930" s="311"/>
      <c r="X930" s="311"/>
      <c r="Y930" s="341"/>
      <c r="Z930" s="311"/>
      <c r="AA930" s="311"/>
      <c r="AB930" s="341"/>
      <c r="AC930" s="311"/>
      <c r="AD930" s="311"/>
      <c r="AE930" s="311"/>
      <c r="AF930" s="312"/>
      <c r="AG930" s="311"/>
      <c r="AH930" s="312"/>
      <c r="AI930" s="311"/>
      <c r="AJ930" s="313"/>
      <c r="AK930" s="292"/>
      <c r="AL930" s="292"/>
      <c r="AM930" s="292"/>
      <c r="AN930" s="292"/>
      <c r="AO930" s="316"/>
      <c r="AP930" s="336"/>
      <c r="AQ930" s="360"/>
      <c r="AR930" s="343"/>
      <c r="AS930" s="343"/>
      <c r="AT930" s="343"/>
      <c r="AU930" s="292"/>
      <c r="AV930" s="270"/>
    </row>
    <row r="931" spans="1:48" ht="13.5" customHeight="1" thickTop="1" thickBot="1" x14ac:dyDescent="0.25">
      <c r="A931" s="147">
        <v>925</v>
      </c>
      <c r="B931" s="292" t="s">
        <v>597</v>
      </c>
      <c r="C931" s="304">
        <v>43399</v>
      </c>
      <c r="D931" s="304" t="s">
        <v>6854</v>
      </c>
      <c r="E931" s="294" t="s">
        <v>6855</v>
      </c>
      <c r="F931" s="295" t="s">
        <v>66</v>
      </c>
      <c r="G931" s="296" t="s">
        <v>75</v>
      </c>
      <c r="H931" s="297" t="s">
        <v>1989</v>
      </c>
      <c r="I931" s="298">
        <v>10000000</v>
      </c>
      <c r="J931" s="299">
        <f t="shared" si="40"/>
        <v>10000000</v>
      </c>
      <c r="K931" s="300" t="s">
        <v>85</v>
      </c>
      <c r="L931" s="292" t="s">
        <v>6856</v>
      </c>
      <c r="M931" s="293">
        <f t="shared" ref="M931:M959" si="43">C931</f>
        <v>43399</v>
      </c>
      <c r="N931" s="293">
        <v>43465</v>
      </c>
      <c r="O931" s="293">
        <v>43465</v>
      </c>
      <c r="P931" s="301">
        <f t="shared" si="41"/>
        <v>66</v>
      </c>
      <c r="Q931" s="303">
        <f t="shared" si="42"/>
        <v>2.2000000000000002</v>
      </c>
      <c r="R931" s="305" t="s">
        <v>6857</v>
      </c>
      <c r="S931" s="340"/>
      <c r="T931" s="311"/>
      <c r="U931" s="311"/>
      <c r="V931" s="341"/>
      <c r="W931" s="311"/>
      <c r="X931" s="311"/>
      <c r="Y931" s="341"/>
      <c r="Z931" s="311"/>
      <c r="AA931" s="311"/>
      <c r="AB931" s="341"/>
      <c r="AC931" s="311"/>
      <c r="AD931" s="311"/>
      <c r="AE931" s="311"/>
      <c r="AF931" s="312"/>
      <c r="AG931" s="311"/>
      <c r="AH931" s="312"/>
      <c r="AI931" s="311"/>
      <c r="AJ931" s="313"/>
      <c r="AK931" s="292"/>
      <c r="AL931" s="292"/>
      <c r="AM931" s="292"/>
      <c r="AN931" s="292"/>
      <c r="AO931" s="316"/>
      <c r="AP931" s="336"/>
      <c r="AQ931" s="360"/>
      <c r="AR931" s="343"/>
      <c r="AS931" s="343"/>
      <c r="AT931" s="343"/>
      <c r="AU931" s="292"/>
      <c r="AV931" s="270"/>
    </row>
    <row r="932" spans="1:48" ht="13.5" customHeight="1" thickTop="1" thickBot="1" x14ac:dyDescent="0.25">
      <c r="A932" s="147">
        <v>926</v>
      </c>
      <c r="B932" s="292" t="s">
        <v>597</v>
      </c>
      <c r="C932" s="304">
        <v>43399</v>
      </c>
      <c r="D932" s="304" t="s">
        <v>6858</v>
      </c>
      <c r="E932" s="294" t="s">
        <v>4559</v>
      </c>
      <c r="F932" s="295" t="s">
        <v>66</v>
      </c>
      <c r="G932" s="296" t="s">
        <v>75</v>
      </c>
      <c r="H932" s="297" t="s">
        <v>1989</v>
      </c>
      <c r="I932" s="298">
        <v>8270000</v>
      </c>
      <c r="J932" s="299">
        <f t="shared" si="40"/>
        <v>8270000</v>
      </c>
      <c r="K932" s="300" t="s">
        <v>85</v>
      </c>
      <c r="L932" s="292" t="s">
        <v>6859</v>
      </c>
      <c r="M932" s="293">
        <f t="shared" si="43"/>
        <v>43399</v>
      </c>
      <c r="N932" s="293">
        <v>43465</v>
      </c>
      <c r="O932" s="293">
        <v>43465</v>
      </c>
      <c r="P932" s="301">
        <f t="shared" si="41"/>
        <v>66</v>
      </c>
      <c r="Q932" s="303">
        <f t="shared" si="42"/>
        <v>2.2000000000000002</v>
      </c>
      <c r="R932" s="305" t="s">
        <v>6860</v>
      </c>
      <c r="S932" s="340"/>
      <c r="T932" s="311"/>
      <c r="U932" s="311"/>
      <c r="V932" s="341"/>
      <c r="W932" s="311"/>
      <c r="X932" s="311"/>
      <c r="Y932" s="341"/>
      <c r="Z932" s="311"/>
      <c r="AA932" s="311"/>
      <c r="AB932" s="341"/>
      <c r="AC932" s="311"/>
      <c r="AD932" s="311"/>
      <c r="AE932" s="311"/>
      <c r="AF932" s="312"/>
      <c r="AG932" s="311"/>
      <c r="AH932" s="312"/>
      <c r="AI932" s="311"/>
      <c r="AJ932" s="313"/>
      <c r="AK932" s="292"/>
      <c r="AL932" s="292"/>
      <c r="AM932" s="292"/>
      <c r="AN932" s="292"/>
      <c r="AO932" s="316"/>
      <c r="AP932" s="336"/>
      <c r="AQ932" s="360"/>
      <c r="AR932" s="343"/>
      <c r="AS932" s="343"/>
      <c r="AT932" s="343"/>
      <c r="AU932" s="292"/>
      <c r="AV932" s="270"/>
    </row>
    <row r="933" spans="1:48" ht="13.5" customHeight="1" thickTop="1" thickBot="1" x14ac:dyDescent="0.25">
      <c r="A933" s="147">
        <v>927</v>
      </c>
      <c r="B933" s="292" t="s">
        <v>597</v>
      </c>
      <c r="C933" s="304">
        <v>43399</v>
      </c>
      <c r="D933" s="304" t="s">
        <v>6861</v>
      </c>
      <c r="E933" s="294" t="s">
        <v>6862</v>
      </c>
      <c r="F933" s="295" t="s">
        <v>66</v>
      </c>
      <c r="G933" s="296" t="s">
        <v>3486</v>
      </c>
      <c r="H933" s="297" t="s">
        <v>1989</v>
      </c>
      <c r="I933" s="298">
        <v>8267500</v>
      </c>
      <c r="J933" s="299">
        <f t="shared" si="40"/>
        <v>8267500</v>
      </c>
      <c r="K933" s="300" t="s">
        <v>85</v>
      </c>
      <c r="L933" s="292" t="s">
        <v>6863</v>
      </c>
      <c r="M933" s="293">
        <f t="shared" si="43"/>
        <v>43399</v>
      </c>
      <c r="N933" s="293">
        <v>43465</v>
      </c>
      <c r="O933" s="293">
        <v>43465</v>
      </c>
      <c r="P933" s="301">
        <f t="shared" si="41"/>
        <v>66</v>
      </c>
      <c r="Q933" s="303">
        <f t="shared" si="42"/>
        <v>2.2000000000000002</v>
      </c>
      <c r="R933" s="305" t="s">
        <v>6864</v>
      </c>
      <c r="S933" s="340"/>
      <c r="T933" s="311"/>
      <c r="U933" s="311"/>
      <c r="V933" s="341"/>
      <c r="W933" s="311"/>
      <c r="X933" s="311"/>
      <c r="Y933" s="341"/>
      <c r="Z933" s="311"/>
      <c r="AA933" s="311"/>
      <c r="AB933" s="341"/>
      <c r="AC933" s="311"/>
      <c r="AD933" s="311"/>
      <c r="AE933" s="311"/>
      <c r="AF933" s="312"/>
      <c r="AG933" s="311"/>
      <c r="AH933" s="312"/>
      <c r="AI933" s="311"/>
      <c r="AJ933" s="313"/>
      <c r="AK933" s="292"/>
      <c r="AL933" s="292"/>
      <c r="AM933" s="292"/>
      <c r="AN933" s="292"/>
      <c r="AO933" s="316"/>
      <c r="AP933" s="336"/>
      <c r="AQ933" s="360"/>
      <c r="AR933" s="343"/>
      <c r="AS933" s="343"/>
      <c r="AT933" s="343"/>
      <c r="AU933" s="292"/>
      <c r="AV933" s="270"/>
    </row>
    <row r="934" spans="1:48" ht="13.5" customHeight="1" thickTop="1" thickBot="1" x14ac:dyDescent="0.25">
      <c r="A934" s="147">
        <v>928</v>
      </c>
      <c r="B934" s="292" t="s">
        <v>597</v>
      </c>
      <c r="C934" s="304">
        <v>43399</v>
      </c>
      <c r="D934" s="304" t="s">
        <v>6865</v>
      </c>
      <c r="E934" s="294" t="s">
        <v>6762</v>
      </c>
      <c r="F934" s="295" t="s">
        <v>66</v>
      </c>
      <c r="G934" s="296" t="s">
        <v>3486</v>
      </c>
      <c r="H934" s="297" t="s">
        <v>1989</v>
      </c>
      <c r="I934" s="298">
        <v>4750000</v>
      </c>
      <c r="J934" s="299">
        <f t="shared" si="40"/>
        <v>4750000</v>
      </c>
      <c r="K934" s="300" t="s">
        <v>85</v>
      </c>
      <c r="L934" s="292" t="s">
        <v>6866</v>
      </c>
      <c r="M934" s="293">
        <f t="shared" si="43"/>
        <v>43399</v>
      </c>
      <c r="N934" s="293">
        <v>43465</v>
      </c>
      <c r="O934" s="293">
        <v>43465</v>
      </c>
      <c r="P934" s="301">
        <f t="shared" si="41"/>
        <v>66</v>
      </c>
      <c r="Q934" s="303">
        <f t="shared" si="42"/>
        <v>2.2000000000000002</v>
      </c>
      <c r="R934" s="305" t="s">
        <v>6867</v>
      </c>
      <c r="S934" s="340"/>
      <c r="T934" s="311"/>
      <c r="U934" s="311"/>
      <c r="V934" s="341"/>
      <c r="W934" s="311"/>
      <c r="X934" s="311"/>
      <c r="Y934" s="341"/>
      <c r="Z934" s="311"/>
      <c r="AA934" s="311"/>
      <c r="AB934" s="341"/>
      <c r="AC934" s="311"/>
      <c r="AD934" s="311"/>
      <c r="AE934" s="311"/>
      <c r="AF934" s="312"/>
      <c r="AG934" s="311"/>
      <c r="AH934" s="312"/>
      <c r="AI934" s="311"/>
      <c r="AJ934" s="313"/>
      <c r="AK934" s="292"/>
      <c r="AL934" s="292"/>
      <c r="AM934" s="292"/>
      <c r="AN934" s="292"/>
      <c r="AO934" s="316"/>
      <c r="AP934" s="336"/>
      <c r="AQ934" s="360"/>
      <c r="AR934" s="343"/>
      <c r="AS934" s="343"/>
      <c r="AT934" s="343"/>
      <c r="AU934" s="292"/>
      <c r="AV934" s="270"/>
    </row>
    <row r="935" spans="1:48" ht="13.5" customHeight="1" thickTop="1" thickBot="1" x14ac:dyDescent="0.25">
      <c r="A935" s="147">
        <v>929</v>
      </c>
      <c r="B935" s="292" t="s">
        <v>597</v>
      </c>
      <c r="C935" s="304">
        <v>43399</v>
      </c>
      <c r="D935" s="304" t="s">
        <v>6868</v>
      </c>
      <c r="E935" s="294" t="s">
        <v>6869</v>
      </c>
      <c r="F935" s="295" t="s">
        <v>66</v>
      </c>
      <c r="G935" s="296" t="s">
        <v>3486</v>
      </c>
      <c r="H935" s="297" t="s">
        <v>1989</v>
      </c>
      <c r="I935" s="298">
        <v>8268108</v>
      </c>
      <c r="J935" s="299">
        <f t="shared" si="40"/>
        <v>8268108</v>
      </c>
      <c r="K935" s="300" t="s">
        <v>85</v>
      </c>
      <c r="L935" s="292" t="s">
        <v>6870</v>
      </c>
      <c r="M935" s="293">
        <f t="shared" si="43"/>
        <v>43399</v>
      </c>
      <c r="N935" s="293">
        <v>43465</v>
      </c>
      <c r="O935" s="293">
        <v>43465</v>
      </c>
      <c r="P935" s="301">
        <f t="shared" si="41"/>
        <v>66</v>
      </c>
      <c r="Q935" s="303">
        <f t="shared" si="42"/>
        <v>2.2000000000000002</v>
      </c>
      <c r="R935" s="305" t="s">
        <v>6871</v>
      </c>
      <c r="S935" s="340"/>
      <c r="T935" s="311"/>
      <c r="U935" s="311"/>
      <c r="V935" s="341"/>
      <c r="W935" s="311"/>
      <c r="X935" s="311"/>
      <c r="Y935" s="341"/>
      <c r="Z935" s="311"/>
      <c r="AA935" s="311"/>
      <c r="AB935" s="341"/>
      <c r="AC935" s="311"/>
      <c r="AD935" s="311"/>
      <c r="AE935" s="311"/>
      <c r="AF935" s="312"/>
      <c r="AG935" s="311"/>
      <c r="AH935" s="312"/>
      <c r="AI935" s="311"/>
      <c r="AJ935" s="313"/>
      <c r="AK935" s="292"/>
      <c r="AL935" s="292"/>
      <c r="AM935" s="292"/>
      <c r="AN935" s="292"/>
      <c r="AO935" s="316"/>
      <c r="AP935" s="336"/>
      <c r="AQ935" s="360"/>
      <c r="AR935" s="343"/>
      <c r="AS935" s="343"/>
      <c r="AT935" s="343"/>
      <c r="AU935" s="292"/>
      <c r="AV935" s="270"/>
    </row>
    <row r="936" spans="1:48" ht="13.5" customHeight="1" thickTop="1" thickBot="1" x14ac:dyDescent="0.25">
      <c r="A936" s="147">
        <v>930</v>
      </c>
      <c r="B936" s="292" t="s">
        <v>597</v>
      </c>
      <c r="C936" s="304">
        <v>43399</v>
      </c>
      <c r="D936" s="304" t="s">
        <v>6872</v>
      </c>
      <c r="E936" s="294" t="s">
        <v>6873</v>
      </c>
      <c r="F936" s="295" t="s">
        <v>66</v>
      </c>
      <c r="G936" s="296" t="s">
        <v>3486</v>
      </c>
      <c r="H936" s="297" t="s">
        <v>1989</v>
      </c>
      <c r="I936" s="298">
        <v>6750000</v>
      </c>
      <c r="J936" s="299">
        <f t="shared" si="40"/>
        <v>6750000</v>
      </c>
      <c r="K936" s="300" t="s">
        <v>85</v>
      </c>
      <c r="L936" s="292" t="s">
        <v>6874</v>
      </c>
      <c r="M936" s="293">
        <f t="shared" si="43"/>
        <v>43399</v>
      </c>
      <c r="N936" s="293">
        <v>43465</v>
      </c>
      <c r="O936" s="293">
        <v>43465</v>
      </c>
      <c r="P936" s="301">
        <f t="shared" si="41"/>
        <v>66</v>
      </c>
      <c r="Q936" s="303">
        <f t="shared" si="42"/>
        <v>2.2000000000000002</v>
      </c>
      <c r="R936" s="305" t="s">
        <v>6875</v>
      </c>
      <c r="S936" s="340"/>
      <c r="T936" s="311"/>
      <c r="U936" s="311"/>
      <c r="V936" s="341"/>
      <c r="W936" s="311"/>
      <c r="X936" s="311"/>
      <c r="Y936" s="341"/>
      <c r="Z936" s="311"/>
      <c r="AA936" s="311"/>
      <c r="AB936" s="341"/>
      <c r="AC936" s="311"/>
      <c r="AD936" s="311"/>
      <c r="AE936" s="311"/>
      <c r="AF936" s="312"/>
      <c r="AG936" s="311"/>
      <c r="AH936" s="312"/>
      <c r="AI936" s="311"/>
      <c r="AJ936" s="313"/>
      <c r="AK936" s="292"/>
      <c r="AL936" s="292"/>
      <c r="AM936" s="292"/>
      <c r="AN936" s="292"/>
      <c r="AO936" s="316"/>
      <c r="AP936" s="336"/>
      <c r="AQ936" s="360"/>
      <c r="AR936" s="343"/>
      <c r="AS936" s="343"/>
      <c r="AT936" s="343"/>
      <c r="AU936" s="292"/>
      <c r="AV936" s="270"/>
    </row>
    <row r="937" spans="1:48" ht="13.5" customHeight="1" thickTop="1" thickBot="1" x14ac:dyDescent="0.25">
      <c r="A937" s="147">
        <v>931</v>
      </c>
      <c r="B937" s="292" t="s">
        <v>597</v>
      </c>
      <c r="C937" s="304">
        <v>43399</v>
      </c>
      <c r="D937" s="304" t="s">
        <v>6876</v>
      </c>
      <c r="E937" s="294" t="s">
        <v>6877</v>
      </c>
      <c r="F937" s="295" t="s">
        <v>66</v>
      </c>
      <c r="G937" s="296" t="s">
        <v>3486</v>
      </c>
      <c r="H937" s="297" t="s">
        <v>1989</v>
      </c>
      <c r="I937" s="298">
        <v>7500000</v>
      </c>
      <c r="J937" s="299">
        <f t="shared" si="40"/>
        <v>7500000</v>
      </c>
      <c r="K937" s="300" t="s">
        <v>85</v>
      </c>
      <c r="L937" s="292" t="s">
        <v>6878</v>
      </c>
      <c r="M937" s="293">
        <f t="shared" si="43"/>
        <v>43399</v>
      </c>
      <c r="N937" s="293">
        <v>43465</v>
      </c>
      <c r="O937" s="293">
        <v>43465</v>
      </c>
      <c r="P937" s="301">
        <f t="shared" si="41"/>
        <v>66</v>
      </c>
      <c r="Q937" s="303">
        <f t="shared" si="42"/>
        <v>2.2000000000000002</v>
      </c>
      <c r="R937" s="305" t="s">
        <v>6879</v>
      </c>
      <c r="S937" s="340"/>
      <c r="T937" s="311"/>
      <c r="U937" s="311"/>
      <c r="V937" s="341"/>
      <c r="W937" s="311"/>
      <c r="X937" s="311"/>
      <c r="Y937" s="341"/>
      <c r="Z937" s="311"/>
      <c r="AA937" s="311"/>
      <c r="AB937" s="341"/>
      <c r="AC937" s="311"/>
      <c r="AD937" s="311"/>
      <c r="AE937" s="311"/>
      <c r="AF937" s="312"/>
      <c r="AG937" s="311"/>
      <c r="AH937" s="312"/>
      <c r="AI937" s="311"/>
      <c r="AJ937" s="313"/>
      <c r="AK937" s="292"/>
      <c r="AL937" s="292"/>
      <c r="AM937" s="292"/>
      <c r="AN937" s="292"/>
      <c r="AO937" s="316"/>
      <c r="AP937" s="336"/>
      <c r="AQ937" s="360"/>
      <c r="AR937" s="343"/>
      <c r="AS937" s="343"/>
      <c r="AT937" s="343"/>
      <c r="AU937" s="292"/>
      <c r="AV937" s="270"/>
    </row>
    <row r="938" spans="1:48" ht="13.5" customHeight="1" thickTop="1" thickBot="1" x14ac:dyDescent="0.25">
      <c r="A938" s="147">
        <v>932</v>
      </c>
      <c r="B938" s="292" t="s">
        <v>597</v>
      </c>
      <c r="C938" s="304">
        <v>43399</v>
      </c>
      <c r="D938" s="304" t="s">
        <v>6880</v>
      </c>
      <c r="E938" s="294" t="s">
        <v>6881</v>
      </c>
      <c r="F938" s="295" t="s">
        <v>66</v>
      </c>
      <c r="G938" s="296" t="s">
        <v>75</v>
      </c>
      <c r="H938" s="297" t="s">
        <v>1989</v>
      </c>
      <c r="I938" s="298">
        <v>11250000</v>
      </c>
      <c r="J938" s="299">
        <f t="shared" si="40"/>
        <v>11250000</v>
      </c>
      <c r="K938" s="300" t="s">
        <v>85</v>
      </c>
      <c r="L938" s="292" t="s">
        <v>6882</v>
      </c>
      <c r="M938" s="293">
        <f t="shared" si="43"/>
        <v>43399</v>
      </c>
      <c r="N938" s="293">
        <v>43465</v>
      </c>
      <c r="O938" s="293">
        <v>43465</v>
      </c>
      <c r="P938" s="301">
        <f t="shared" si="41"/>
        <v>66</v>
      </c>
      <c r="Q938" s="303">
        <f t="shared" si="42"/>
        <v>2.2000000000000002</v>
      </c>
      <c r="R938" s="305" t="s">
        <v>6883</v>
      </c>
      <c r="S938" s="340"/>
      <c r="T938" s="311"/>
      <c r="U938" s="311"/>
      <c r="V938" s="341"/>
      <c r="W938" s="311"/>
      <c r="X938" s="311"/>
      <c r="Y938" s="341"/>
      <c r="Z938" s="311"/>
      <c r="AA938" s="311"/>
      <c r="AB938" s="341"/>
      <c r="AC938" s="311"/>
      <c r="AD938" s="311"/>
      <c r="AE938" s="311"/>
      <c r="AF938" s="312"/>
      <c r="AG938" s="311"/>
      <c r="AH938" s="312"/>
      <c r="AI938" s="311"/>
      <c r="AJ938" s="313"/>
      <c r="AK938" s="292"/>
      <c r="AL938" s="292"/>
      <c r="AM938" s="292"/>
      <c r="AN938" s="292"/>
      <c r="AO938" s="316"/>
      <c r="AP938" s="336"/>
      <c r="AQ938" s="360"/>
      <c r="AR938" s="343"/>
      <c r="AS938" s="343"/>
      <c r="AT938" s="343"/>
      <c r="AU938" s="292"/>
      <c r="AV938" s="270"/>
    </row>
    <row r="939" spans="1:48" ht="13.5" customHeight="1" thickTop="1" thickBot="1" x14ac:dyDescent="0.25">
      <c r="A939" s="147">
        <v>933</v>
      </c>
      <c r="B939" s="292" t="s">
        <v>597</v>
      </c>
      <c r="C939" s="304">
        <v>43399</v>
      </c>
      <c r="D939" s="304" t="s">
        <v>6884</v>
      </c>
      <c r="E939" s="294" t="s">
        <v>6885</v>
      </c>
      <c r="F939" s="295" t="s">
        <v>66</v>
      </c>
      <c r="G939" s="296" t="s">
        <v>3486</v>
      </c>
      <c r="H939" s="297" t="s">
        <v>1989</v>
      </c>
      <c r="I939" s="298">
        <v>8268108</v>
      </c>
      <c r="J939" s="299">
        <f t="shared" si="40"/>
        <v>8268108</v>
      </c>
      <c r="K939" s="300" t="s">
        <v>85</v>
      </c>
      <c r="L939" s="292" t="s">
        <v>6886</v>
      </c>
      <c r="M939" s="293">
        <f t="shared" si="43"/>
        <v>43399</v>
      </c>
      <c r="N939" s="293">
        <v>43465</v>
      </c>
      <c r="O939" s="293">
        <v>43465</v>
      </c>
      <c r="P939" s="301">
        <f t="shared" si="41"/>
        <v>66</v>
      </c>
      <c r="Q939" s="303">
        <f t="shared" si="42"/>
        <v>2.2000000000000002</v>
      </c>
      <c r="R939" s="305" t="s">
        <v>6887</v>
      </c>
      <c r="S939" s="340"/>
      <c r="T939" s="311"/>
      <c r="U939" s="311"/>
      <c r="V939" s="341"/>
      <c r="W939" s="311"/>
      <c r="X939" s="311"/>
      <c r="Y939" s="341"/>
      <c r="Z939" s="311"/>
      <c r="AA939" s="311"/>
      <c r="AB939" s="341"/>
      <c r="AC939" s="311"/>
      <c r="AD939" s="311"/>
      <c r="AE939" s="311"/>
      <c r="AF939" s="312"/>
      <c r="AG939" s="311"/>
      <c r="AH939" s="312"/>
      <c r="AI939" s="311"/>
      <c r="AJ939" s="313"/>
      <c r="AK939" s="292"/>
      <c r="AL939" s="292"/>
      <c r="AM939" s="292"/>
      <c r="AN939" s="292"/>
      <c r="AO939" s="316"/>
      <c r="AP939" s="336"/>
      <c r="AQ939" s="360"/>
      <c r="AR939" s="343"/>
      <c r="AS939" s="343"/>
      <c r="AT939" s="343"/>
      <c r="AU939" s="292"/>
      <c r="AV939" s="270"/>
    </row>
    <row r="940" spans="1:48" ht="13.5" customHeight="1" thickTop="1" thickBot="1" x14ac:dyDescent="0.25">
      <c r="A940" s="147">
        <v>934</v>
      </c>
      <c r="B940" s="292" t="s">
        <v>597</v>
      </c>
      <c r="C940" s="304">
        <v>43399</v>
      </c>
      <c r="D940" s="304" t="s">
        <v>6888</v>
      </c>
      <c r="E940" s="294" t="s">
        <v>6889</v>
      </c>
      <c r="F940" s="295" t="s">
        <v>66</v>
      </c>
      <c r="G940" s="296" t="s">
        <v>75</v>
      </c>
      <c r="H940" s="297" t="s">
        <v>1989</v>
      </c>
      <c r="I940" s="298">
        <v>9900000</v>
      </c>
      <c r="J940" s="299">
        <f t="shared" si="40"/>
        <v>9900000</v>
      </c>
      <c r="K940" s="300" t="s">
        <v>85</v>
      </c>
      <c r="L940" s="292" t="s">
        <v>1794</v>
      </c>
      <c r="M940" s="293">
        <f t="shared" si="43"/>
        <v>43399</v>
      </c>
      <c r="N940" s="293">
        <v>43465</v>
      </c>
      <c r="O940" s="293">
        <v>43465</v>
      </c>
      <c r="P940" s="301">
        <f t="shared" si="41"/>
        <v>66</v>
      </c>
      <c r="Q940" s="303">
        <f t="shared" si="42"/>
        <v>2.2000000000000002</v>
      </c>
      <c r="R940" s="305" t="s">
        <v>6890</v>
      </c>
      <c r="S940" s="340"/>
      <c r="T940" s="311"/>
      <c r="U940" s="311"/>
      <c r="V940" s="341"/>
      <c r="W940" s="311"/>
      <c r="X940" s="311"/>
      <c r="Y940" s="341"/>
      <c r="Z940" s="311"/>
      <c r="AA940" s="311"/>
      <c r="AB940" s="341"/>
      <c r="AC940" s="311"/>
      <c r="AD940" s="311"/>
      <c r="AE940" s="311"/>
      <c r="AF940" s="312"/>
      <c r="AG940" s="311"/>
      <c r="AH940" s="312"/>
      <c r="AI940" s="311"/>
      <c r="AJ940" s="313"/>
      <c r="AK940" s="292"/>
      <c r="AL940" s="292"/>
      <c r="AM940" s="292"/>
      <c r="AN940" s="292"/>
      <c r="AO940" s="316"/>
      <c r="AP940" s="336"/>
      <c r="AQ940" s="360"/>
      <c r="AR940" s="343"/>
      <c r="AS940" s="343"/>
      <c r="AT940" s="343"/>
      <c r="AU940" s="292"/>
      <c r="AV940" s="270"/>
    </row>
    <row r="941" spans="1:48" ht="13.5" customHeight="1" thickTop="1" thickBot="1" x14ac:dyDescent="0.25">
      <c r="A941" s="147">
        <v>935</v>
      </c>
      <c r="B941" s="292" t="s">
        <v>597</v>
      </c>
      <c r="C941" s="304">
        <v>43399</v>
      </c>
      <c r="D941" s="304" t="s">
        <v>6891</v>
      </c>
      <c r="E941" s="294" t="s">
        <v>6892</v>
      </c>
      <c r="F941" s="295" t="s">
        <v>66</v>
      </c>
      <c r="G941" s="296" t="s">
        <v>75</v>
      </c>
      <c r="H941" s="297" t="s">
        <v>1989</v>
      </c>
      <c r="I941" s="298">
        <v>10000000</v>
      </c>
      <c r="J941" s="299">
        <f t="shared" si="40"/>
        <v>10000000</v>
      </c>
      <c r="K941" s="300" t="s">
        <v>85</v>
      </c>
      <c r="L941" s="292" t="s">
        <v>6893</v>
      </c>
      <c r="M941" s="293">
        <f t="shared" si="43"/>
        <v>43399</v>
      </c>
      <c r="N941" s="293">
        <v>43465</v>
      </c>
      <c r="O941" s="293">
        <v>43465</v>
      </c>
      <c r="P941" s="301">
        <f t="shared" si="41"/>
        <v>66</v>
      </c>
      <c r="Q941" s="303">
        <f t="shared" si="42"/>
        <v>2.2000000000000002</v>
      </c>
      <c r="R941" s="305" t="s">
        <v>6894</v>
      </c>
      <c r="S941" s="340"/>
      <c r="T941" s="311"/>
      <c r="U941" s="311"/>
      <c r="V941" s="341"/>
      <c r="W941" s="311"/>
      <c r="X941" s="311"/>
      <c r="Y941" s="341"/>
      <c r="Z941" s="311"/>
      <c r="AA941" s="311"/>
      <c r="AB941" s="341"/>
      <c r="AC941" s="311"/>
      <c r="AD941" s="311"/>
      <c r="AE941" s="311"/>
      <c r="AF941" s="312"/>
      <c r="AG941" s="311"/>
      <c r="AH941" s="312"/>
      <c r="AI941" s="311"/>
      <c r="AJ941" s="313"/>
      <c r="AK941" s="292"/>
      <c r="AL941" s="292"/>
      <c r="AM941" s="292"/>
      <c r="AN941" s="292"/>
      <c r="AO941" s="316"/>
      <c r="AP941" s="336"/>
      <c r="AQ941" s="360"/>
      <c r="AR941" s="343"/>
      <c r="AS941" s="343"/>
      <c r="AT941" s="343"/>
      <c r="AU941" s="292"/>
      <c r="AV941" s="270"/>
    </row>
    <row r="942" spans="1:48" ht="13.5" customHeight="1" thickTop="1" thickBot="1" x14ac:dyDescent="0.25">
      <c r="A942" s="147">
        <v>936</v>
      </c>
      <c r="B942" s="292" t="s">
        <v>597</v>
      </c>
      <c r="C942" s="304">
        <v>43399</v>
      </c>
      <c r="D942" s="304" t="s">
        <v>6895</v>
      </c>
      <c r="E942" s="294" t="s">
        <v>6896</v>
      </c>
      <c r="F942" s="295" t="s">
        <v>66</v>
      </c>
      <c r="G942" s="296" t="s">
        <v>75</v>
      </c>
      <c r="H942" s="297" t="s">
        <v>1989</v>
      </c>
      <c r="I942" s="298">
        <v>9900000</v>
      </c>
      <c r="J942" s="299">
        <v>9900000</v>
      </c>
      <c r="K942" s="300" t="s">
        <v>85</v>
      </c>
      <c r="L942" s="292" t="s">
        <v>6897</v>
      </c>
      <c r="M942" s="293">
        <f t="shared" si="43"/>
        <v>43399</v>
      </c>
      <c r="N942" s="293">
        <v>43465</v>
      </c>
      <c r="O942" s="293">
        <v>43465</v>
      </c>
      <c r="P942" s="301">
        <f t="shared" si="41"/>
        <v>66</v>
      </c>
      <c r="Q942" s="303">
        <f t="shared" si="42"/>
        <v>2.2000000000000002</v>
      </c>
      <c r="R942" s="305" t="s">
        <v>6898</v>
      </c>
      <c r="S942" s="340"/>
      <c r="T942" s="311"/>
      <c r="U942" s="311"/>
      <c r="V942" s="341"/>
      <c r="W942" s="311"/>
      <c r="X942" s="311"/>
      <c r="Y942" s="341"/>
      <c r="Z942" s="311"/>
      <c r="AA942" s="311"/>
      <c r="AB942" s="341"/>
      <c r="AC942" s="311"/>
      <c r="AD942" s="311"/>
      <c r="AE942" s="311"/>
      <c r="AF942" s="312"/>
      <c r="AG942" s="311"/>
      <c r="AH942" s="312"/>
      <c r="AI942" s="311"/>
      <c r="AJ942" s="313"/>
      <c r="AK942" s="292"/>
      <c r="AL942" s="292"/>
      <c r="AM942" s="292"/>
      <c r="AN942" s="292"/>
      <c r="AO942" s="316"/>
      <c r="AP942" s="336"/>
      <c r="AQ942" s="360"/>
      <c r="AR942" s="343"/>
      <c r="AS942" s="343"/>
      <c r="AT942" s="343"/>
      <c r="AU942" s="292"/>
      <c r="AV942" s="270"/>
    </row>
    <row r="943" spans="1:48" ht="13.5" customHeight="1" thickTop="1" thickBot="1" x14ac:dyDescent="0.25">
      <c r="A943" s="147">
        <v>937</v>
      </c>
      <c r="B943" s="292" t="s">
        <v>597</v>
      </c>
      <c r="C943" s="304">
        <v>43402</v>
      </c>
      <c r="D943" s="304" t="s">
        <v>6899</v>
      </c>
      <c r="E943" s="294" t="s">
        <v>6900</v>
      </c>
      <c r="F943" s="295" t="s">
        <v>66</v>
      </c>
      <c r="G943" s="296" t="s">
        <v>75</v>
      </c>
      <c r="H943" s="297" t="s">
        <v>1989</v>
      </c>
      <c r="I943" s="298">
        <v>9200000</v>
      </c>
      <c r="J943" s="299">
        <f t="shared" ref="J943:J974" si="44">+I943+AA943+AF943+AH943+AJ943</f>
        <v>9200000</v>
      </c>
      <c r="K943" s="300" t="s">
        <v>85</v>
      </c>
      <c r="L943" s="292" t="s">
        <v>6901</v>
      </c>
      <c r="M943" s="293">
        <f t="shared" si="43"/>
        <v>43402</v>
      </c>
      <c r="N943" s="293">
        <v>43462</v>
      </c>
      <c r="O943" s="293">
        <v>43462</v>
      </c>
      <c r="P943" s="301">
        <f t="shared" si="41"/>
        <v>60</v>
      </c>
      <c r="Q943" s="303">
        <f t="shared" si="42"/>
        <v>2</v>
      </c>
      <c r="R943" s="305" t="s">
        <v>6902</v>
      </c>
      <c r="S943" s="340"/>
      <c r="T943" s="311"/>
      <c r="U943" s="311"/>
      <c r="V943" s="341"/>
      <c r="W943" s="311"/>
      <c r="X943" s="311"/>
      <c r="Y943" s="341"/>
      <c r="Z943" s="311"/>
      <c r="AA943" s="311"/>
      <c r="AB943" s="341"/>
      <c r="AC943" s="311"/>
      <c r="AD943" s="311"/>
      <c r="AE943" s="311"/>
      <c r="AF943" s="312"/>
      <c r="AG943" s="311"/>
      <c r="AH943" s="312"/>
      <c r="AI943" s="311"/>
      <c r="AJ943" s="313"/>
      <c r="AK943" s="292"/>
      <c r="AL943" s="292"/>
      <c r="AM943" s="292"/>
      <c r="AN943" s="292"/>
      <c r="AO943" s="316"/>
      <c r="AP943" s="336"/>
      <c r="AQ943" s="360"/>
      <c r="AR943" s="343"/>
      <c r="AS943" s="343"/>
      <c r="AT943" s="343"/>
      <c r="AU943" s="292"/>
      <c r="AV943" s="270"/>
    </row>
    <row r="944" spans="1:48" ht="13.5" customHeight="1" thickTop="1" thickBot="1" x14ac:dyDescent="0.25">
      <c r="A944" s="147">
        <v>938</v>
      </c>
      <c r="B944" s="292" t="s">
        <v>53</v>
      </c>
      <c r="C944" s="304">
        <v>43402</v>
      </c>
      <c r="D944" s="304" t="s">
        <v>6903</v>
      </c>
      <c r="E944" s="294" t="s">
        <v>2429</v>
      </c>
      <c r="F944" s="295" t="s">
        <v>66</v>
      </c>
      <c r="G944" s="296" t="s">
        <v>3486</v>
      </c>
      <c r="H944" s="297" t="s">
        <v>1989</v>
      </c>
      <c r="I944" s="298">
        <v>4000000</v>
      </c>
      <c r="J944" s="299">
        <f t="shared" si="44"/>
        <v>4000000</v>
      </c>
      <c r="K944" s="300" t="s">
        <v>85</v>
      </c>
      <c r="L944" s="292" t="s">
        <v>6904</v>
      </c>
      <c r="M944" s="293">
        <f t="shared" si="43"/>
        <v>43402</v>
      </c>
      <c r="N944" s="293">
        <v>43462</v>
      </c>
      <c r="O944" s="293">
        <v>43462</v>
      </c>
      <c r="P944" s="301">
        <f t="shared" si="41"/>
        <v>60</v>
      </c>
      <c r="Q944" s="303">
        <f t="shared" si="42"/>
        <v>2</v>
      </c>
      <c r="R944" s="305" t="s">
        <v>6905</v>
      </c>
      <c r="S944" s="340"/>
      <c r="T944" s="311"/>
      <c r="U944" s="311"/>
      <c r="V944" s="341"/>
      <c r="W944" s="311"/>
      <c r="X944" s="311"/>
      <c r="Y944" s="341"/>
      <c r="Z944" s="311"/>
      <c r="AA944" s="311"/>
      <c r="AB944" s="341"/>
      <c r="AC944" s="311"/>
      <c r="AD944" s="311"/>
      <c r="AE944" s="311"/>
      <c r="AF944" s="312"/>
      <c r="AG944" s="311"/>
      <c r="AH944" s="312"/>
      <c r="AI944" s="311"/>
      <c r="AJ944" s="313"/>
      <c r="AK944" s="292"/>
      <c r="AL944" s="292"/>
      <c r="AM944" s="292"/>
      <c r="AN944" s="292"/>
      <c r="AO944" s="316"/>
      <c r="AP944" s="336"/>
      <c r="AQ944" s="360"/>
      <c r="AR944" s="343"/>
      <c r="AS944" s="343"/>
      <c r="AT944" s="343"/>
      <c r="AU944" s="292"/>
      <c r="AV944" s="270"/>
    </row>
    <row r="945" spans="1:48" ht="13.5" customHeight="1" thickTop="1" thickBot="1" x14ac:dyDescent="0.25">
      <c r="A945" s="147">
        <v>939</v>
      </c>
      <c r="B945" s="292" t="s">
        <v>597</v>
      </c>
      <c r="C945" s="304">
        <v>43402</v>
      </c>
      <c r="D945" s="304" t="s">
        <v>6906</v>
      </c>
      <c r="E945" s="294" t="s">
        <v>6907</v>
      </c>
      <c r="F945" s="295" t="s">
        <v>66</v>
      </c>
      <c r="G945" s="296" t="s">
        <v>3486</v>
      </c>
      <c r="H945" s="297" t="s">
        <v>1989</v>
      </c>
      <c r="I945" s="298">
        <v>6000000</v>
      </c>
      <c r="J945" s="299">
        <f t="shared" si="44"/>
        <v>6000000</v>
      </c>
      <c r="K945" s="300" t="s">
        <v>85</v>
      </c>
      <c r="L945" s="292" t="s">
        <v>1886</v>
      </c>
      <c r="M945" s="293">
        <f t="shared" si="43"/>
        <v>43402</v>
      </c>
      <c r="N945" s="293">
        <v>43462</v>
      </c>
      <c r="O945" s="293">
        <v>43462</v>
      </c>
      <c r="P945" s="301">
        <f t="shared" si="41"/>
        <v>60</v>
      </c>
      <c r="Q945" s="303">
        <f t="shared" si="42"/>
        <v>2</v>
      </c>
      <c r="R945" s="305" t="s">
        <v>6908</v>
      </c>
      <c r="S945" s="340"/>
      <c r="T945" s="311"/>
      <c r="U945" s="311"/>
      <c r="V945" s="341"/>
      <c r="W945" s="311"/>
      <c r="X945" s="311"/>
      <c r="Y945" s="341"/>
      <c r="Z945" s="311"/>
      <c r="AA945" s="311"/>
      <c r="AB945" s="341"/>
      <c r="AC945" s="311"/>
      <c r="AD945" s="311"/>
      <c r="AE945" s="311"/>
      <c r="AF945" s="312"/>
      <c r="AG945" s="311"/>
      <c r="AH945" s="312"/>
      <c r="AI945" s="311"/>
      <c r="AJ945" s="313"/>
      <c r="AK945" s="292"/>
      <c r="AL945" s="292"/>
      <c r="AM945" s="292"/>
      <c r="AN945" s="292"/>
      <c r="AO945" s="316"/>
      <c r="AP945" s="336"/>
      <c r="AQ945" s="360"/>
      <c r="AR945" s="343"/>
      <c r="AS945" s="343"/>
      <c r="AT945" s="343"/>
      <c r="AU945" s="292"/>
      <c r="AV945" s="270"/>
    </row>
    <row r="946" spans="1:48" ht="13.5" customHeight="1" thickTop="1" thickBot="1" x14ac:dyDescent="0.25">
      <c r="A946" s="147">
        <v>940</v>
      </c>
      <c r="B946" s="292" t="s">
        <v>597</v>
      </c>
      <c r="C946" s="304">
        <v>43402</v>
      </c>
      <c r="D946" s="304" t="s">
        <v>6909</v>
      </c>
      <c r="E946" s="294" t="s">
        <v>6910</v>
      </c>
      <c r="F946" s="295" t="s">
        <v>66</v>
      </c>
      <c r="G946" s="296" t="s">
        <v>75</v>
      </c>
      <c r="H946" s="297" t="s">
        <v>1989</v>
      </c>
      <c r="I946" s="298">
        <v>9000000</v>
      </c>
      <c r="J946" s="299">
        <f t="shared" si="44"/>
        <v>9000000</v>
      </c>
      <c r="K946" s="300" t="s">
        <v>85</v>
      </c>
      <c r="L946" s="292" t="s">
        <v>6911</v>
      </c>
      <c r="M946" s="293">
        <f t="shared" si="43"/>
        <v>43402</v>
      </c>
      <c r="N946" s="293">
        <v>43465</v>
      </c>
      <c r="O946" s="293">
        <v>43465</v>
      </c>
      <c r="P946" s="301">
        <f t="shared" si="41"/>
        <v>63</v>
      </c>
      <c r="Q946" s="303">
        <f t="shared" si="42"/>
        <v>2.1</v>
      </c>
      <c r="R946" s="305" t="s">
        <v>6912</v>
      </c>
      <c r="S946" s="340"/>
      <c r="T946" s="311"/>
      <c r="U946" s="311"/>
      <c r="V946" s="341"/>
      <c r="W946" s="311"/>
      <c r="X946" s="311"/>
      <c r="Y946" s="341"/>
      <c r="Z946" s="311"/>
      <c r="AA946" s="311"/>
      <c r="AB946" s="341"/>
      <c r="AC946" s="311"/>
      <c r="AD946" s="311"/>
      <c r="AE946" s="311"/>
      <c r="AF946" s="312"/>
      <c r="AG946" s="311"/>
      <c r="AH946" s="312"/>
      <c r="AI946" s="311"/>
      <c r="AJ946" s="313"/>
      <c r="AK946" s="292"/>
      <c r="AL946" s="292"/>
      <c r="AM946" s="292"/>
      <c r="AN946" s="292"/>
      <c r="AO946" s="316"/>
      <c r="AP946" s="336"/>
      <c r="AQ946" s="360"/>
      <c r="AR946" s="343"/>
      <c r="AS946" s="343"/>
      <c r="AT946" s="343"/>
      <c r="AU946" s="292"/>
      <c r="AV946" s="270"/>
    </row>
    <row r="947" spans="1:48" ht="13.5" customHeight="1" thickTop="1" thickBot="1" x14ac:dyDescent="0.25">
      <c r="A947" s="147">
        <v>941</v>
      </c>
      <c r="B947" s="292" t="s">
        <v>597</v>
      </c>
      <c r="C947" s="304">
        <v>43402</v>
      </c>
      <c r="D947" s="304" t="s">
        <v>6913</v>
      </c>
      <c r="E947" s="294" t="s">
        <v>6914</v>
      </c>
      <c r="F947" s="295" t="s">
        <v>66</v>
      </c>
      <c r="G947" s="296" t="s">
        <v>75</v>
      </c>
      <c r="H947" s="297" t="s">
        <v>1989</v>
      </c>
      <c r="I947" s="298">
        <v>10768108</v>
      </c>
      <c r="J947" s="299">
        <f t="shared" si="44"/>
        <v>10768108</v>
      </c>
      <c r="K947" s="300" t="s">
        <v>85</v>
      </c>
      <c r="L947" s="292" t="s">
        <v>6915</v>
      </c>
      <c r="M947" s="293">
        <f t="shared" si="43"/>
        <v>43402</v>
      </c>
      <c r="N947" s="293">
        <v>43465</v>
      </c>
      <c r="O947" s="293">
        <v>43465</v>
      </c>
      <c r="P947" s="301">
        <f t="shared" si="41"/>
        <v>63</v>
      </c>
      <c r="Q947" s="303">
        <f t="shared" si="42"/>
        <v>2.1</v>
      </c>
      <c r="R947" s="305" t="s">
        <v>6916</v>
      </c>
      <c r="S947" s="340"/>
      <c r="T947" s="311"/>
      <c r="U947" s="311"/>
      <c r="V947" s="341"/>
      <c r="W947" s="311"/>
      <c r="X947" s="311"/>
      <c r="Y947" s="341"/>
      <c r="Z947" s="311"/>
      <c r="AA947" s="311"/>
      <c r="AB947" s="341"/>
      <c r="AC947" s="311"/>
      <c r="AD947" s="311"/>
      <c r="AE947" s="311"/>
      <c r="AF947" s="312"/>
      <c r="AG947" s="311"/>
      <c r="AH947" s="312"/>
      <c r="AI947" s="311"/>
      <c r="AJ947" s="313"/>
      <c r="AK947" s="292"/>
      <c r="AL947" s="292"/>
      <c r="AM947" s="292"/>
      <c r="AN947" s="292"/>
      <c r="AO947" s="316"/>
      <c r="AP947" s="336"/>
      <c r="AQ947" s="360"/>
      <c r="AR947" s="343"/>
      <c r="AS947" s="343"/>
      <c r="AT947" s="343"/>
      <c r="AU947" s="292"/>
      <c r="AV947" s="270"/>
    </row>
    <row r="948" spans="1:48" ht="13.5" customHeight="1" thickTop="1" thickBot="1" x14ac:dyDescent="0.25">
      <c r="A948" s="147">
        <v>942</v>
      </c>
      <c r="B948" s="292" t="s">
        <v>597</v>
      </c>
      <c r="C948" s="304">
        <v>43402</v>
      </c>
      <c r="D948" s="304" t="s">
        <v>6917</v>
      </c>
      <c r="E948" s="294" t="s">
        <v>6918</v>
      </c>
      <c r="F948" s="295" t="s">
        <v>66</v>
      </c>
      <c r="G948" s="296" t="s">
        <v>75</v>
      </c>
      <c r="H948" s="297" t="s">
        <v>1989</v>
      </c>
      <c r="I948" s="298">
        <v>14125000</v>
      </c>
      <c r="J948" s="299">
        <f t="shared" si="44"/>
        <v>14125000</v>
      </c>
      <c r="K948" s="300" t="s">
        <v>85</v>
      </c>
      <c r="L948" s="292" t="s">
        <v>6919</v>
      </c>
      <c r="M948" s="293">
        <f t="shared" si="43"/>
        <v>43402</v>
      </c>
      <c r="N948" s="293">
        <v>43465</v>
      </c>
      <c r="O948" s="293">
        <v>43465</v>
      </c>
      <c r="P948" s="301">
        <f t="shared" si="41"/>
        <v>63</v>
      </c>
      <c r="Q948" s="303">
        <f t="shared" si="42"/>
        <v>2.1</v>
      </c>
      <c r="R948" s="305" t="s">
        <v>6920</v>
      </c>
      <c r="S948" s="340"/>
      <c r="T948" s="311"/>
      <c r="U948" s="311"/>
      <c r="V948" s="341"/>
      <c r="W948" s="311"/>
      <c r="X948" s="311"/>
      <c r="Y948" s="341"/>
      <c r="Z948" s="311"/>
      <c r="AA948" s="311"/>
      <c r="AB948" s="341"/>
      <c r="AC948" s="311"/>
      <c r="AD948" s="311"/>
      <c r="AE948" s="311"/>
      <c r="AF948" s="312"/>
      <c r="AG948" s="311"/>
      <c r="AH948" s="312"/>
      <c r="AI948" s="311"/>
      <c r="AJ948" s="313"/>
      <c r="AK948" s="292"/>
      <c r="AL948" s="292"/>
      <c r="AM948" s="292"/>
      <c r="AN948" s="292"/>
      <c r="AO948" s="316"/>
      <c r="AP948" s="336"/>
      <c r="AQ948" s="360"/>
      <c r="AR948" s="343"/>
      <c r="AS948" s="343"/>
      <c r="AT948" s="343"/>
      <c r="AU948" s="292"/>
      <c r="AV948" s="270"/>
    </row>
    <row r="949" spans="1:48" ht="13.5" customHeight="1" thickTop="1" thickBot="1" x14ac:dyDescent="0.25">
      <c r="A949" s="147">
        <v>943</v>
      </c>
      <c r="B949" s="292" t="s">
        <v>597</v>
      </c>
      <c r="C949" s="304">
        <v>43403</v>
      </c>
      <c r="D949" s="304" t="s">
        <v>6921</v>
      </c>
      <c r="E949" s="294" t="s">
        <v>6922</v>
      </c>
      <c r="F949" s="295" t="s">
        <v>66</v>
      </c>
      <c r="G949" s="296" t="s">
        <v>75</v>
      </c>
      <c r="H949" s="297" t="s">
        <v>1989</v>
      </c>
      <c r="I949" s="298">
        <v>9000000</v>
      </c>
      <c r="J949" s="299">
        <f t="shared" si="44"/>
        <v>9000000</v>
      </c>
      <c r="K949" s="300" t="s">
        <v>85</v>
      </c>
      <c r="L949" s="292" t="s">
        <v>2536</v>
      </c>
      <c r="M949" s="293">
        <f t="shared" si="43"/>
        <v>43403</v>
      </c>
      <c r="N949" s="293">
        <v>43463</v>
      </c>
      <c r="O949" s="293">
        <v>43463</v>
      </c>
      <c r="P949" s="301">
        <f t="shared" si="41"/>
        <v>60</v>
      </c>
      <c r="Q949" s="303">
        <f t="shared" si="42"/>
        <v>2</v>
      </c>
      <c r="R949" s="305" t="s">
        <v>6923</v>
      </c>
      <c r="S949" s="340"/>
      <c r="T949" s="311"/>
      <c r="U949" s="311"/>
      <c r="V949" s="341"/>
      <c r="W949" s="311"/>
      <c r="X949" s="311"/>
      <c r="Y949" s="341"/>
      <c r="Z949" s="311"/>
      <c r="AA949" s="311"/>
      <c r="AB949" s="341"/>
      <c r="AC949" s="311"/>
      <c r="AD949" s="311"/>
      <c r="AE949" s="311"/>
      <c r="AF949" s="312"/>
      <c r="AG949" s="311"/>
      <c r="AH949" s="312"/>
      <c r="AI949" s="311"/>
      <c r="AJ949" s="313"/>
      <c r="AK949" s="292"/>
      <c r="AL949" s="292"/>
      <c r="AM949" s="292"/>
      <c r="AN949" s="292"/>
      <c r="AO949" s="316"/>
      <c r="AP949" s="336"/>
      <c r="AQ949" s="360"/>
      <c r="AR949" s="343"/>
      <c r="AS949" s="343"/>
      <c r="AT949" s="343"/>
      <c r="AU949" s="292"/>
      <c r="AV949" s="270"/>
    </row>
    <row r="950" spans="1:48" ht="13.5" customHeight="1" thickTop="1" thickBot="1" x14ac:dyDescent="0.25">
      <c r="A950" s="147">
        <v>944</v>
      </c>
      <c r="B950" s="292" t="s">
        <v>146</v>
      </c>
      <c r="C950" s="304">
        <v>43403</v>
      </c>
      <c r="D950" s="304" t="s">
        <v>6924</v>
      </c>
      <c r="E950" s="294" t="s">
        <v>6925</v>
      </c>
      <c r="F950" s="295" t="s">
        <v>66</v>
      </c>
      <c r="G950" s="296" t="s">
        <v>3486</v>
      </c>
      <c r="H950" s="297" t="s">
        <v>1989</v>
      </c>
      <c r="I950" s="298">
        <v>6600000</v>
      </c>
      <c r="J950" s="299">
        <f t="shared" si="44"/>
        <v>6600000</v>
      </c>
      <c r="K950" s="300" t="s">
        <v>85</v>
      </c>
      <c r="L950" s="292" t="s">
        <v>6926</v>
      </c>
      <c r="M950" s="293">
        <f t="shared" si="43"/>
        <v>43403</v>
      </c>
      <c r="N950" s="293">
        <v>43465</v>
      </c>
      <c r="O950" s="293">
        <v>43465</v>
      </c>
      <c r="P950" s="301">
        <f t="shared" si="41"/>
        <v>62</v>
      </c>
      <c r="Q950" s="303">
        <f t="shared" si="42"/>
        <v>2.0666666666666669</v>
      </c>
      <c r="R950" s="305" t="s">
        <v>6927</v>
      </c>
      <c r="S950" s="340"/>
      <c r="T950" s="311"/>
      <c r="U950" s="311"/>
      <c r="V950" s="341"/>
      <c r="W950" s="311"/>
      <c r="X950" s="311"/>
      <c r="Y950" s="341"/>
      <c r="Z950" s="311"/>
      <c r="AA950" s="311"/>
      <c r="AB950" s="341"/>
      <c r="AC950" s="311"/>
      <c r="AD950" s="311"/>
      <c r="AE950" s="311"/>
      <c r="AF950" s="312"/>
      <c r="AG950" s="311"/>
      <c r="AH950" s="312"/>
      <c r="AI950" s="311"/>
      <c r="AJ950" s="313"/>
      <c r="AK950" s="292"/>
      <c r="AL950" s="292"/>
      <c r="AM950" s="292"/>
      <c r="AN950" s="292"/>
      <c r="AO950" s="316"/>
      <c r="AP950" s="336"/>
      <c r="AQ950" s="360"/>
      <c r="AR950" s="343"/>
      <c r="AS950" s="343"/>
      <c r="AT950" s="343"/>
      <c r="AU950" s="292"/>
      <c r="AV950" s="270"/>
    </row>
    <row r="951" spans="1:48" ht="13.5" customHeight="1" thickTop="1" thickBot="1" x14ac:dyDescent="0.25">
      <c r="A951" s="147">
        <v>945</v>
      </c>
      <c r="B951" s="292" t="s">
        <v>597</v>
      </c>
      <c r="C951" s="304">
        <v>43403</v>
      </c>
      <c r="D951" s="304" t="s">
        <v>6928</v>
      </c>
      <c r="E951" s="294" t="s">
        <v>6929</v>
      </c>
      <c r="F951" s="295" t="s">
        <v>66</v>
      </c>
      <c r="G951" s="296" t="s">
        <v>75</v>
      </c>
      <c r="H951" s="297" t="s">
        <v>1989</v>
      </c>
      <c r="I951" s="298">
        <v>7500000</v>
      </c>
      <c r="J951" s="299">
        <f t="shared" si="44"/>
        <v>7500000</v>
      </c>
      <c r="K951" s="300" t="s">
        <v>85</v>
      </c>
      <c r="L951" s="292" t="s">
        <v>6930</v>
      </c>
      <c r="M951" s="293">
        <f t="shared" si="43"/>
        <v>43403</v>
      </c>
      <c r="N951" s="293">
        <v>43463</v>
      </c>
      <c r="O951" s="293">
        <v>43463</v>
      </c>
      <c r="P951" s="301">
        <f t="shared" si="41"/>
        <v>60</v>
      </c>
      <c r="Q951" s="303">
        <f t="shared" si="42"/>
        <v>2</v>
      </c>
      <c r="R951" s="305" t="s">
        <v>6931</v>
      </c>
      <c r="S951" s="340"/>
      <c r="T951" s="311"/>
      <c r="U951" s="311"/>
      <c r="V951" s="341"/>
      <c r="W951" s="311"/>
      <c r="X951" s="311"/>
      <c r="Y951" s="341"/>
      <c r="Z951" s="311"/>
      <c r="AA951" s="311"/>
      <c r="AB951" s="341"/>
      <c r="AC951" s="311"/>
      <c r="AD951" s="311"/>
      <c r="AE951" s="311"/>
      <c r="AF951" s="312"/>
      <c r="AG951" s="311"/>
      <c r="AH951" s="312"/>
      <c r="AI951" s="311"/>
      <c r="AJ951" s="313"/>
      <c r="AK951" s="292"/>
      <c r="AL951" s="292"/>
      <c r="AM951" s="292"/>
      <c r="AN951" s="292"/>
      <c r="AO951" s="316"/>
      <c r="AP951" s="336"/>
      <c r="AQ951" s="360"/>
      <c r="AR951" s="343"/>
      <c r="AS951" s="343"/>
      <c r="AT951" s="343"/>
      <c r="AU951" s="292"/>
      <c r="AV951" s="270"/>
    </row>
    <row r="952" spans="1:48" ht="13.5" customHeight="1" thickTop="1" thickBot="1" x14ac:dyDescent="0.25">
      <c r="A952" s="147">
        <v>946</v>
      </c>
      <c r="B952" s="292" t="s">
        <v>597</v>
      </c>
      <c r="C952" s="304">
        <v>43403</v>
      </c>
      <c r="D952" s="304" t="s">
        <v>6932</v>
      </c>
      <c r="E952" s="294" t="s">
        <v>6933</v>
      </c>
      <c r="F952" s="295" t="s">
        <v>66</v>
      </c>
      <c r="G952" s="296" t="s">
        <v>3486</v>
      </c>
      <c r="H952" s="297" t="s">
        <v>1989</v>
      </c>
      <c r="I952" s="298">
        <v>2614486</v>
      </c>
      <c r="J952" s="299">
        <f t="shared" si="44"/>
        <v>2614486</v>
      </c>
      <c r="K952" s="300" t="s">
        <v>85</v>
      </c>
      <c r="L952" s="292" t="s">
        <v>6934</v>
      </c>
      <c r="M952" s="293">
        <f t="shared" si="43"/>
        <v>43403</v>
      </c>
      <c r="N952" s="293">
        <v>43463</v>
      </c>
      <c r="O952" s="293">
        <v>43463</v>
      </c>
      <c r="P952" s="301">
        <f t="shared" si="41"/>
        <v>60</v>
      </c>
      <c r="Q952" s="303">
        <f t="shared" si="42"/>
        <v>2</v>
      </c>
      <c r="R952" s="305" t="s">
        <v>6935</v>
      </c>
      <c r="S952" s="340"/>
      <c r="T952" s="311"/>
      <c r="U952" s="311"/>
      <c r="V952" s="341"/>
      <c r="W952" s="311"/>
      <c r="X952" s="311"/>
      <c r="Y952" s="341"/>
      <c r="Z952" s="311"/>
      <c r="AA952" s="311"/>
      <c r="AB952" s="341"/>
      <c r="AC952" s="311"/>
      <c r="AD952" s="311"/>
      <c r="AE952" s="311"/>
      <c r="AF952" s="312"/>
      <c r="AG952" s="311"/>
      <c r="AH952" s="312"/>
      <c r="AI952" s="311"/>
      <c r="AJ952" s="313"/>
      <c r="AK952" s="292"/>
      <c r="AL952" s="292"/>
      <c r="AM952" s="292"/>
      <c r="AN952" s="292"/>
      <c r="AO952" s="316"/>
      <c r="AP952" s="336"/>
      <c r="AQ952" s="360"/>
      <c r="AR952" s="343"/>
      <c r="AS952" s="343"/>
      <c r="AT952" s="343"/>
      <c r="AU952" s="292"/>
      <c r="AV952" s="270"/>
    </row>
    <row r="953" spans="1:48" ht="13.5" customHeight="1" thickTop="1" thickBot="1" x14ac:dyDescent="0.25">
      <c r="A953" s="147">
        <v>947</v>
      </c>
      <c r="B953" s="292" t="s">
        <v>597</v>
      </c>
      <c r="C953" s="304">
        <v>43403</v>
      </c>
      <c r="D953" s="304" t="s">
        <v>6936</v>
      </c>
      <c r="E953" s="294" t="s">
        <v>6937</v>
      </c>
      <c r="F953" s="295" t="s">
        <v>66</v>
      </c>
      <c r="G953" s="296" t="s">
        <v>3486</v>
      </c>
      <c r="H953" s="297" t="s">
        <v>1989</v>
      </c>
      <c r="I953" s="298">
        <v>5000000</v>
      </c>
      <c r="J953" s="299">
        <f t="shared" si="44"/>
        <v>5000000</v>
      </c>
      <c r="K953" s="300" t="s">
        <v>85</v>
      </c>
      <c r="L953" s="292" t="s">
        <v>6938</v>
      </c>
      <c r="M953" s="293">
        <f t="shared" si="43"/>
        <v>43403</v>
      </c>
      <c r="N953" s="293">
        <v>43463</v>
      </c>
      <c r="O953" s="293">
        <v>43463</v>
      </c>
      <c r="P953" s="301">
        <f t="shared" si="41"/>
        <v>60</v>
      </c>
      <c r="Q953" s="303">
        <f t="shared" si="42"/>
        <v>2</v>
      </c>
      <c r="R953" s="305" t="s">
        <v>6939</v>
      </c>
      <c r="S953" s="340"/>
      <c r="T953" s="311"/>
      <c r="U953" s="311"/>
      <c r="V953" s="341"/>
      <c r="W953" s="311"/>
      <c r="X953" s="311"/>
      <c r="Y953" s="341"/>
      <c r="Z953" s="311"/>
      <c r="AA953" s="311"/>
      <c r="AB953" s="341"/>
      <c r="AC953" s="311"/>
      <c r="AD953" s="311"/>
      <c r="AE953" s="311"/>
      <c r="AF953" s="312"/>
      <c r="AG953" s="311"/>
      <c r="AH953" s="312"/>
      <c r="AI953" s="311"/>
      <c r="AJ953" s="313"/>
      <c r="AK953" s="292"/>
      <c r="AL953" s="292"/>
      <c r="AM953" s="292"/>
      <c r="AN953" s="292"/>
      <c r="AO953" s="316"/>
      <c r="AP953" s="336"/>
      <c r="AQ953" s="360"/>
      <c r="AR953" s="343"/>
      <c r="AS953" s="343"/>
      <c r="AT953" s="343"/>
      <c r="AU953" s="292"/>
      <c r="AV953" s="270"/>
    </row>
    <row r="954" spans="1:48" ht="13.5" customHeight="1" thickTop="1" thickBot="1" x14ac:dyDescent="0.25">
      <c r="A954" s="147">
        <v>948</v>
      </c>
      <c r="B954" s="292" t="s">
        <v>597</v>
      </c>
      <c r="C954" s="304">
        <v>43403</v>
      </c>
      <c r="D954" s="304" t="s">
        <v>6940</v>
      </c>
      <c r="E954" s="294" t="s">
        <v>6941</v>
      </c>
      <c r="F954" s="295" t="s">
        <v>66</v>
      </c>
      <c r="G954" s="296" t="s">
        <v>3486</v>
      </c>
      <c r="H954" s="297" t="s">
        <v>1989</v>
      </c>
      <c r="I954" s="298">
        <v>5000000</v>
      </c>
      <c r="J954" s="299">
        <f t="shared" si="44"/>
        <v>5000000</v>
      </c>
      <c r="K954" s="300" t="s">
        <v>85</v>
      </c>
      <c r="L954" s="292" t="s">
        <v>6942</v>
      </c>
      <c r="M954" s="293">
        <f t="shared" si="43"/>
        <v>43403</v>
      </c>
      <c r="N954" s="293">
        <v>43463</v>
      </c>
      <c r="O954" s="293">
        <v>43463</v>
      </c>
      <c r="P954" s="301">
        <f t="shared" si="41"/>
        <v>60</v>
      </c>
      <c r="Q954" s="303">
        <f t="shared" si="42"/>
        <v>2</v>
      </c>
      <c r="R954" s="305" t="s">
        <v>6943</v>
      </c>
      <c r="S954" s="340"/>
      <c r="T954" s="311"/>
      <c r="U954" s="311"/>
      <c r="V954" s="341"/>
      <c r="W954" s="311"/>
      <c r="X954" s="311"/>
      <c r="Y954" s="341"/>
      <c r="Z954" s="311"/>
      <c r="AA954" s="311"/>
      <c r="AB954" s="341"/>
      <c r="AC954" s="311"/>
      <c r="AD954" s="311"/>
      <c r="AE954" s="311"/>
      <c r="AF954" s="312"/>
      <c r="AG954" s="311"/>
      <c r="AH954" s="312"/>
      <c r="AI954" s="311"/>
      <c r="AJ954" s="313"/>
      <c r="AK954" s="292"/>
      <c r="AL954" s="292"/>
      <c r="AM954" s="292"/>
      <c r="AN954" s="292"/>
      <c r="AO954" s="316"/>
      <c r="AP954" s="336"/>
      <c r="AQ954" s="360"/>
      <c r="AR954" s="343"/>
      <c r="AS954" s="343"/>
      <c r="AT954" s="343"/>
      <c r="AU954" s="292"/>
      <c r="AV954" s="270"/>
    </row>
    <row r="955" spans="1:48" ht="13.5" customHeight="1" thickTop="1" thickBot="1" x14ac:dyDescent="0.25">
      <c r="A955" s="147">
        <v>949</v>
      </c>
      <c r="B955" s="292" t="s">
        <v>597</v>
      </c>
      <c r="C955" s="304">
        <v>43403</v>
      </c>
      <c r="D955" s="304" t="s">
        <v>6944</v>
      </c>
      <c r="E955" s="294" t="s">
        <v>6945</v>
      </c>
      <c r="F955" s="295" t="s">
        <v>66</v>
      </c>
      <c r="G955" s="296" t="s">
        <v>75</v>
      </c>
      <c r="H955" s="297" t="s">
        <v>1989</v>
      </c>
      <c r="I955" s="298">
        <v>7000000</v>
      </c>
      <c r="J955" s="299">
        <f t="shared" si="44"/>
        <v>7000000</v>
      </c>
      <c r="K955" s="300" t="s">
        <v>85</v>
      </c>
      <c r="L955" s="292" t="s">
        <v>6946</v>
      </c>
      <c r="M955" s="293">
        <f t="shared" si="43"/>
        <v>43403</v>
      </c>
      <c r="N955" s="293">
        <v>43463</v>
      </c>
      <c r="O955" s="293">
        <v>43463</v>
      </c>
      <c r="P955" s="301">
        <f t="shared" si="41"/>
        <v>60</v>
      </c>
      <c r="Q955" s="303">
        <f t="shared" si="42"/>
        <v>2</v>
      </c>
      <c r="R955" s="305" t="s">
        <v>6947</v>
      </c>
      <c r="S955" s="340"/>
      <c r="T955" s="311"/>
      <c r="U955" s="311"/>
      <c r="V955" s="341"/>
      <c r="W955" s="311"/>
      <c r="X955" s="311"/>
      <c r="Y955" s="341"/>
      <c r="Z955" s="311"/>
      <c r="AA955" s="311"/>
      <c r="AB955" s="341"/>
      <c r="AC955" s="311"/>
      <c r="AD955" s="311"/>
      <c r="AE955" s="311"/>
      <c r="AF955" s="312"/>
      <c r="AG955" s="311"/>
      <c r="AH955" s="312"/>
      <c r="AI955" s="311"/>
      <c r="AJ955" s="313"/>
      <c r="AK955" s="292"/>
      <c r="AL955" s="292"/>
      <c r="AM955" s="292"/>
      <c r="AN955" s="292"/>
      <c r="AO955" s="316"/>
      <c r="AP955" s="336"/>
      <c r="AQ955" s="360"/>
      <c r="AR955" s="343"/>
      <c r="AS955" s="343"/>
      <c r="AT955" s="343"/>
      <c r="AU955" s="292"/>
      <c r="AV955" s="270"/>
    </row>
    <row r="956" spans="1:48" ht="13.5" customHeight="1" thickTop="1" thickBot="1" x14ac:dyDescent="0.25">
      <c r="A956" s="147">
        <v>950</v>
      </c>
      <c r="B956" s="292" t="s">
        <v>597</v>
      </c>
      <c r="C956" s="304">
        <v>43403</v>
      </c>
      <c r="D956" s="304" t="s">
        <v>6948</v>
      </c>
      <c r="E956" s="294" t="s">
        <v>6770</v>
      </c>
      <c r="F956" s="295" t="s">
        <v>66</v>
      </c>
      <c r="G956" s="296" t="s">
        <v>75</v>
      </c>
      <c r="H956" s="297" t="s">
        <v>1989</v>
      </c>
      <c r="I956" s="298">
        <v>9000000</v>
      </c>
      <c r="J956" s="299">
        <f t="shared" si="44"/>
        <v>9000000</v>
      </c>
      <c r="K956" s="300" t="s">
        <v>85</v>
      </c>
      <c r="L956" s="292" t="s">
        <v>6949</v>
      </c>
      <c r="M956" s="293">
        <f t="shared" si="43"/>
        <v>43403</v>
      </c>
      <c r="N956" s="293">
        <v>43463</v>
      </c>
      <c r="O956" s="293">
        <v>43463</v>
      </c>
      <c r="P956" s="301">
        <f t="shared" si="41"/>
        <v>60</v>
      </c>
      <c r="Q956" s="303">
        <f t="shared" si="42"/>
        <v>2</v>
      </c>
      <c r="R956" s="305" t="s">
        <v>6950</v>
      </c>
      <c r="S956" s="340"/>
      <c r="T956" s="311"/>
      <c r="U956" s="311"/>
      <c r="V956" s="341"/>
      <c r="W956" s="311"/>
      <c r="X956" s="311"/>
      <c r="Y956" s="341"/>
      <c r="Z956" s="311"/>
      <c r="AA956" s="311"/>
      <c r="AB956" s="341"/>
      <c r="AC956" s="311"/>
      <c r="AD956" s="311"/>
      <c r="AE956" s="311"/>
      <c r="AF956" s="312"/>
      <c r="AG956" s="311"/>
      <c r="AH956" s="312"/>
      <c r="AI956" s="311"/>
      <c r="AJ956" s="313"/>
      <c r="AK956" s="292"/>
      <c r="AL956" s="292"/>
      <c r="AM956" s="292"/>
      <c r="AN956" s="292"/>
      <c r="AO956" s="316"/>
      <c r="AP956" s="336"/>
      <c r="AQ956" s="360"/>
      <c r="AR956" s="343"/>
      <c r="AS956" s="343"/>
      <c r="AT956" s="343"/>
      <c r="AU956" s="292"/>
      <c r="AV956" s="270"/>
    </row>
    <row r="957" spans="1:48" ht="13.5" customHeight="1" thickTop="1" thickBot="1" x14ac:dyDescent="0.25">
      <c r="A957" s="147">
        <v>951</v>
      </c>
      <c r="B957" s="292" t="s">
        <v>597</v>
      </c>
      <c r="C957" s="304">
        <v>43403</v>
      </c>
      <c r="D957" s="304" t="s">
        <v>6951</v>
      </c>
      <c r="E957" s="294" t="s">
        <v>6837</v>
      </c>
      <c r="F957" s="295" t="s">
        <v>66</v>
      </c>
      <c r="G957" s="296" t="s">
        <v>75</v>
      </c>
      <c r="H957" s="297" t="s">
        <v>1989</v>
      </c>
      <c r="I957" s="298">
        <v>6616000</v>
      </c>
      <c r="J957" s="299">
        <f t="shared" si="44"/>
        <v>6616000</v>
      </c>
      <c r="K957" s="300" t="s">
        <v>85</v>
      </c>
      <c r="L957" s="292" t="s">
        <v>6952</v>
      </c>
      <c r="M957" s="293">
        <f t="shared" si="43"/>
        <v>43403</v>
      </c>
      <c r="N957" s="293">
        <v>43463</v>
      </c>
      <c r="O957" s="293">
        <v>43463</v>
      </c>
      <c r="P957" s="301">
        <f t="shared" si="41"/>
        <v>60</v>
      </c>
      <c r="Q957" s="303">
        <f t="shared" si="42"/>
        <v>2</v>
      </c>
      <c r="R957" s="305" t="s">
        <v>6953</v>
      </c>
      <c r="S957" s="340"/>
      <c r="T957" s="311"/>
      <c r="U957" s="311"/>
      <c r="V957" s="341"/>
      <c r="W957" s="311"/>
      <c r="X957" s="311"/>
      <c r="Y957" s="341"/>
      <c r="Z957" s="311"/>
      <c r="AA957" s="311"/>
      <c r="AB957" s="341"/>
      <c r="AC957" s="311"/>
      <c r="AD957" s="311"/>
      <c r="AE957" s="311"/>
      <c r="AF957" s="312"/>
      <c r="AG957" s="311"/>
      <c r="AH957" s="312"/>
      <c r="AI957" s="311"/>
      <c r="AJ957" s="313"/>
      <c r="AK957" s="292"/>
      <c r="AL957" s="292"/>
      <c r="AM957" s="292"/>
      <c r="AN957" s="292"/>
      <c r="AO957" s="316"/>
      <c r="AP957" s="336"/>
      <c r="AQ957" s="360"/>
      <c r="AR957" s="343"/>
      <c r="AS957" s="343"/>
      <c r="AT957" s="343"/>
      <c r="AU957" s="292"/>
      <c r="AV957" s="270"/>
    </row>
    <row r="958" spans="1:48" ht="13.5" customHeight="1" thickTop="1" thickBot="1" x14ac:dyDescent="0.25">
      <c r="A958" s="147">
        <v>952</v>
      </c>
      <c r="B958" s="292" t="s">
        <v>597</v>
      </c>
      <c r="C958" s="304">
        <v>43403</v>
      </c>
      <c r="D958" s="304" t="s">
        <v>6954</v>
      </c>
      <c r="E958" s="294" t="s">
        <v>6896</v>
      </c>
      <c r="F958" s="295" t="s">
        <v>66</v>
      </c>
      <c r="G958" s="296" t="s">
        <v>75</v>
      </c>
      <c r="H958" s="297" t="s">
        <v>1989</v>
      </c>
      <c r="I958" s="298">
        <v>9000000</v>
      </c>
      <c r="J958" s="299">
        <f t="shared" si="44"/>
        <v>9000000</v>
      </c>
      <c r="K958" s="300" t="s">
        <v>85</v>
      </c>
      <c r="L958" s="292" t="s">
        <v>6955</v>
      </c>
      <c r="M958" s="293">
        <f t="shared" si="43"/>
        <v>43403</v>
      </c>
      <c r="N958" s="293">
        <v>43463</v>
      </c>
      <c r="O958" s="293">
        <v>43463</v>
      </c>
      <c r="P958" s="301">
        <f t="shared" si="41"/>
        <v>60</v>
      </c>
      <c r="Q958" s="303">
        <f t="shared" si="42"/>
        <v>2</v>
      </c>
      <c r="R958" s="305" t="s">
        <v>6956</v>
      </c>
      <c r="S958" s="340"/>
      <c r="T958" s="311"/>
      <c r="U958" s="311"/>
      <c r="V958" s="341"/>
      <c r="W958" s="311"/>
      <c r="X958" s="311"/>
      <c r="Y958" s="341"/>
      <c r="Z958" s="311"/>
      <c r="AA958" s="311"/>
      <c r="AB958" s="341"/>
      <c r="AC958" s="311"/>
      <c r="AD958" s="311"/>
      <c r="AE958" s="311"/>
      <c r="AF958" s="312"/>
      <c r="AG958" s="311"/>
      <c r="AH958" s="312"/>
      <c r="AI958" s="311"/>
      <c r="AJ958" s="313"/>
      <c r="AK958" s="292"/>
      <c r="AL958" s="292"/>
      <c r="AM958" s="292"/>
      <c r="AN958" s="292"/>
      <c r="AO958" s="316"/>
      <c r="AP958" s="336"/>
      <c r="AQ958" s="360"/>
      <c r="AR958" s="343"/>
      <c r="AS958" s="343"/>
      <c r="AT958" s="343"/>
      <c r="AU958" s="292"/>
      <c r="AV958" s="270"/>
    </row>
    <row r="959" spans="1:48" ht="13.5" customHeight="1" thickTop="1" thickBot="1" x14ac:dyDescent="0.25">
      <c r="A959" s="147">
        <v>953</v>
      </c>
      <c r="B959" s="292" t="s">
        <v>3888</v>
      </c>
      <c r="C959" s="304">
        <v>43403</v>
      </c>
      <c r="D959" s="304" t="s">
        <v>6957</v>
      </c>
      <c r="E959" s="294" t="s">
        <v>6958</v>
      </c>
      <c r="F959" s="295" t="s">
        <v>66</v>
      </c>
      <c r="G959" s="296" t="s">
        <v>75</v>
      </c>
      <c r="H959" s="297" t="s">
        <v>1989</v>
      </c>
      <c r="I959" s="298">
        <v>8400000</v>
      </c>
      <c r="J959" s="299">
        <f t="shared" si="44"/>
        <v>8400000</v>
      </c>
      <c r="K959" s="300" t="s">
        <v>85</v>
      </c>
      <c r="L959" s="292" t="s">
        <v>6959</v>
      </c>
      <c r="M959" s="293">
        <f t="shared" si="43"/>
        <v>43403</v>
      </c>
      <c r="N959" s="293">
        <v>43463</v>
      </c>
      <c r="O959" s="293">
        <v>43463</v>
      </c>
      <c r="P959" s="301">
        <f t="shared" si="41"/>
        <v>60</v>
      </c>
      <c r="Q959" s="303">
        <f t="shared" si="42"/>
        <v>2</v>
      </c>
      <c r="R959" s="305" t="s">
        <v>6960</v>
      </c>
      <c r="S959" s="340"/>
      <c r="T959" s="311"/>
      <c r="U959" s="311"/>
      <c r="V959" s="341"/>
      <c r="W959" s="311"/>
      <c r="X959" s="311"/>
      <c r="Y959" s="341"/>
      <c r="Z959" s="311"/>
      <c r="AA959" s="311"/>
      <c r="AB959" s="341"/>
      <c r="AC959" s="311"/>
      <c r="AD959" s="311"/>
      <c r="AE959" s="311"/>
      <c r="AF959" s="312"/>
      <c r="AG959" s="311"/>
      <c r="AH959" s="312"/>
      <c r="AI959" s="311"/>
      <c r="AJ959" s="313"/>
      <c r="AK959" s="292"/>
      <c r="AL959" s="292"/>
      <c r="AM959" s="292"/>
      <c r="AN959" s="292"/>
      <c r="AO959" s="316"/>
      <c r="AP959" s="336"/>
      <c r="AQ959" s="360"/>
      <c r="AR959" s="343"/>
      <c r="AS959" s="343"/>
      <c r="AT959" s="343"/>
      <c r="AU959" s="292"/>
      <c r="AV959" s="270"/>
    </row>
    <row r="960" spans="1:48" ht="13.5" customHeight="1" thickTop="1" thickBot="1" x14ac:dyDescent="0.25">
      <c r="A960" s="147">
        <v>954</v>
      </c>
      <c r="B960" s="292" t="s">
        <v>597</v>
      </c>
      <c r="C960" s="304">
        <v>43403</v>
      </c>
      <c r="D960" s="304" t="s">
        <v>6961</v>
      </c>
      <c r="E960" s="294" t="s">
        <v>6962</v>
      </c>
      <c r="F960" s="295" t="s">
        <v>66</v>
      </c>
      <c r="G960" s="296" t="s">
        <v>3486</v>
      </c>
      <c r="H960" s="297" t="s">
        <v>1989</v>
      </c>
      <c r="I960" s="298">
        <v>5300000</v>
      </c>
      <c r="J960" s="299">
        <f t="shared" si="44"/>
        <v>5300000</v>
      </c>
      <c r="K960" s="300" t="s">
        <v>85</v>
      </c>
      <c r="L960" s="292" t="s">
        <v>6963</v>
      </c>
      <c r="M960" s="293">
        <v>43403</v>
      </c>
      <c r="N960" s="293">
        <v>43464</v>
      </c>
      <c r="O960" s="293">
        <v>43464</v>
      </c>
      <c r="P960" s="301">
        <v>61</v>
      </c>
      <c r="Q960" s="303">
        <v>2.0333333333333332</v>
      </c>
      <c r="R960" s="305" t="s">
        <v>6964</v>
      </c>
      <c r="S960" s="340"/>
      <c r="T960" s="311"/>
      <c r="U960" s="311"/>
      <c r="V960" s="341"/>
      <c r="W960" s="311"/>
      <c r="X960" s="311"/>
      <c r="Y960" s="341"/>
      <c r="Z960" s="311"/>
      <c r="AA960" s="311"/>
      <c r="AB960" s="341"/>
      <c r="AC960" s="311"/>
      <c r="AD960" s="311"/>
      <c r="AE960" s="311"/>
      <c r="AF960" s="312"/>
      <c r="AG960" s="311"/>
      <c r="AH960" s="312"/>
      <c r="AI960" s="311"/>
      <c r="AJ960" s="313"/>
      <c r="AK960" s="292"/>
      <c r="AL960" s="292"/>
      <c r="AM960" s="292"/>
      <c r="AN960" s="292"/>
      <c r="AO960" s="316"/>
      <c r="AP960" s="336"/>
      <c r="AQ960" s="360"/>
      <c r="AR960" s="343"/>
      <c r="AS960" s="343"/>
      <c r="AT960" s="343"/>
      <c r="AU960" s="292"/>
      <c r="AV960" s="270"/>
    </row>
    <row r="961" spans="1:48" ht="13.5" customHeight="1" thickTop="1" thickBot="1" x14ac:dyDescent="0.25">
      <c r="A961" s="147">
        <v>955</v>
      </c>
      <c r="B961" s="292" t="s">
        <v>597</v>
      </c>
      <c r="C961" s="304">
        <v>43403</v>
      </c>
      <c r="D961" s="304" t="s">
        <v>6965</v>
      </c>
      <c r="E961" s="294" t="s">
        <v>6966</v>
      </c>
      <c r="F961" s="295" t="s">
        <v>66</v>
      </c>
      <c r="G961" s="296" t="s">
        <v>3486</v>
      </c>
      <c r="H961" s="297" t="s">
        <v>1989</v>
      </c>
      <c r="I961" s="298">
        <v>4000000</v>
      </c>
      <c r="J961" s="299">
        <f t="shared" si="44"/>
        <v>4000000</v>
      </c>
      <c r="K961" s="300" t="s">
        <v>85</v>
      </c>
      <c r="L961" s="292" t="s">
        <v>6967</v>
      </c>
      <c r="M961" s="293">
        <f t="shared" ref="M961:M970" si="45">C961</f>
        <v>43403</v>
      </c>
      <c r="N961" s="293">
        <v>43463</v>
      </c>
      <c r="O961" s="293">
        <v>43463</v>
      </c>
      <c r="P961" s="301">
        <f t="shared" ref="P961:P1024" si="46">N961-M961</f>
        <v>60</v>
      </c>
      <c r="Q961" s="303">
        <f t="shared" ref="Q961:Q1024" si="47">+P961/30</f>
        <v>2</v>
      </c>
      <c r="R961" s="305" t="s">
        <v>6968</v>
      </c>
      <c r="S961" s="340"/>
      <c r="T961" s="311"/>
      <c r="U961" s="311"/>
      <c r="V961" s="341"/>
      <c r="W961" s="311"/>
      <c r="X961" s="311"/>
      <c r="Y961" s="341"/>
      <c r="Z961" s="311"/>
      <c r="AA961" s="311"/>
      <c r="AB961" s="341"/>
      <c r="AC961" s="311"/>
      <c r="AD961" s="311"/>
      <c r="AE961" s="311"/>
      <c r="AF961" s="312"/>
      <c r="AG961" s="311"/>
      <c r="AH961" s="312"/>
      <c r="AI961" s="311"/>
      <c r="AJ961" s="313"/>
      <c r="AK961" s="292"/>
      <c r="AL961" s="292"/>
      <c r="AM961" s="292"/>
      <c r="AN961" s="292"/>
      <c r="AO961" s="316"/>
      <c r="AP961" s="336"/>
      <c r="AQ961" s="360"/>
      <c r="AR961" s="343"/>
      <c r="AS961" s="343"/>
      <c r="AT961" s="343"/>
      <c r="AU961" s="292"/>
      <c r="AV961" s="270"/>
    </row>
    <row r="962" spans="1:48" ht="13.5" customHeight="1" thickTop="1" thickBot="1" x14ac:dyDescent="0.25">
      <c r="A962" s="147">
        <v>956</v>
      </c>
      <c r="B962" s="292" t="s">
        <v>146</v>
      </c>
      <c r="C962" s="304">
        <v>43403</v>
      </c>
      <c r="D962" s="304" t="s">
        <v>6969</v>
      </c>
      <c r="E962" s="294" t="s">
        <v>6970</v>
      </c>
      <c r="F962" s="295" t="s">
        <v>66</v>
      </c>
      <c r="G962" s="296" t="s">
        <v>3486</v>
      </c>
      <c r="H962" s="297" t="s">
        <v>1989</v>
      </c>
      <c r="I962" s="298">
        <v>6400000</v>
      </c>
      <c r="J962" s="299">
        <f t="shared" si="44"/>
        <v>6400000</v>
      </c>
      <c r="K962" s="300" t="s">
        <v>85</v>
      </c>
      <c r="L962" s="292" t="s">
        <v>2488</v>
      </c>
      <c r="M962" s="293">
        <f t="shared" si="45"/>
        <v>43403</v>
      </c>
      <c r="N962" s="293">
        <v>43465</v>
      </c>
      <c r="O962" s="293">
        <v>43465</v>
      </c>
      <c r="P962" s="301">
        <f t="shared" si="46"/>
        <v>62</v>
      </c>
      <c r="Q962" s="303">
        <f t="shared" si="47"/>
        <v>2.0666666666666669</v>
      </c>
      <c r="R962" s="305" t="s">
        <v>6971</v>
      </c>
      <c r="S962" s="340"/>
      <c r="T962" s="311"/>
      <c r="U962" s="311"/>
      <c r="V962" s="341"/>
      <c r="W962" s="311"/>
      <c r="X962" s="311"/>
      <c r="Y962" s="341"/>
      <c r="Z962" s="311"/>
      <c r="AA962" s="311"/>
      <c r="AB962" s="341"/>
      <c r="AC962" s="311"/>
      <c r="AD962" s="311"/>
      <c r="AE962" s="311"/>
      <c r="AF962" s="312"/>
      <c r="AG962" s="311"/>
      <c r="AH962" s="312"/>
      <c r="AI962" s="311"/>
      <c r="AJ962" s="313"/>
      <c r="AK962" s="292"/>
      <c r="AL962" s="292"/>
      <c r="AM962" s="292"/>
      <c r="AN962" s="292"/>
      <c r="AO962" s="316"/>
      <c r="AP962" s="336"/>
      <c r="AQ962" s="360"/>
      <c r="AR962" s="343"/>
      <c r="AS962" s="343"/>
      <c r="AT962" s="343"/>
      <c r="AU962" s="292"/>
      <c r="AV962" s="270"/>
    </row>
    <row r="963" spans="1:48" ht="13.5" customHeight="1" thickTop="1" thickBot="1" x14ac:dyDescent="0.25">
      <c r="A963" s="147">
        <v>957</v>
      </c>
      <c r="B963" s="292" t="s">
        <v>597</v>
      </c>
      <c r="C963" s="304">
        <v>43403</v>
      </c>
      <c r="D963" s="304" t="s">
        <v>6972</v>
      </c>
      <c r="E963" s="294" t="s">
        <v>6973</v>
      </c>
      <c r="F963" s="295" t="s">
        <v>66</v>
      </c>
      <c r="G963" s="296" t="s">
        <v>3486</v>
      </c>
      <c r="H963" s="297" t="s">
        <v>1989</v>
      </c>
      <c r="I963" s="298">
        <v>3921328</v>
      </c>
      <c r="J963" s="299">
        <f t="shared" si="44"/>
        <v>3921328</v>
      </c>
      <c r="K963" s="300" t="s">
        <v>85</v>
      </c>
      <c r="L963" s="292" t="s">
        <v>6974</v>
      </c>
      <c r="M963" s="293">
        <f t="shared" si="45"/>
        <v>43403</v>
      </c>
      <c r="N963" s="293">
        <v>43464</v>
      </c>
      <c r="O963" s="293">
        <v>43464</v>
      </c>
      <c r="P963" s="301">
        <f t="shared" si="46"/>
        <v>61</v>
      </c>
      <c r="Q963" s="303">
        <f t="shared" si="47"/>
        <v>2.0333333333333332</v>
      </c>
      <c r="R963" s="305" t="s">
        <v>6975</v>
      </c>
      <c r="S963" s="340"/>
      <c r="T963" s="311"/>
      <c r="U963" s="311"/>
      <c r="V963" s="341"/>
      <c r="W963" s="311"/>
      <c r="X963" s="311"/>
      <c r="Y963" s="341"/>
      <c r="Z963" s="311"/>
      <c r="AA963" s="311"/>
      <c r="AB963" s="341"/>
      <c r="AC963" s="311"/>
      <c r="AD963" s="311"/>
      <c r="AE963" s="311"/>
      <c r="AF963" s="312"/>
      <c r="AG963" s="311"/>
      <c r="AH963" s="312"/>
      <c r="AI963" s="311"/>
      <c r="AJ963" s="313"/>
      <c r="AK963" s="292"/>
      <c r="AL963" s="292"/>
      <c r="AM963" s="292"/>
      <c r="AN963" s="292"/>
      <c r="AO963" s="316"/>
      <c r="AP963" s="336"/>
      <c r="AQ963" s="360"/>
      <c r="AR963" s="343"/>
      <c r="AS963" s="343"/>
      <c r="AT963" s="343"/>
      <c r="AU963" s="292"/>
      <c r="AV963" s="270"/>
    </row>
    <row r="964" spans="1:48" ht="13.5" customHeight="1" thickTop="1" thickBot="1" x14ac:dyDescent="0.25">
      <c r="A964" s="147">
        <v>958</v>
      </c>
      <c r="B964" s="292" t="s">
        <v>597</v>
      </c>
      <c r="C964" s="304">
        <v>43403</v>
      </c>
      <c r="D964" s="304" t="s">
        <v>6976</v>
      </c>
      <c r="E964" s="294" t="s">
        <v>6977</v>
      </c>
      <c r="F964" s="295" t="s">
        <v>66</v>
      </c>
      <c r="G964" s="296" t="s">
        <v>3486</v>
      </c>
      <c r="H964" s="297" t="s">
        <v>1989</v>
      </c>
      <c r="I964" s="298">
        <v>6000000</v>
      </c>
      <c r="J964" s="299">
        <f t="shared" si="44"/>
        <v>6000000</v>
      </c>
      <c r="K964" s="300" t="s">
        <v>85</v>
      </c>
      <c r="L964" s="292" t="s">
        <v>6978</v>
      </c>
      <c r="M964" s="293">
        <f t="shared" si="45"/>
        <v>43403</v>
      </c>
      <c r="N964" s="293">
        <v>43464</v>
      </c>
      <c r="O964" s="293">
        <v>43464</v>
      </c>
      <c r="P964" s="301">
        <f t="shared" si="46"/>
        <v>61</v>
      </c>
      <c r="Q964" s="303">
        <f t="shared" si="47"/>
        <v>2.0333333333333332</v>
      </c>
      <c r="R964" s="305" t="s">
        <v>6979</v>
      </c>
      <c r="S964" s="340"/>
      <c r="T964" s="311"/>
      <c r="U964" s="311"/>
      <c r="V964" s="341"/>
      <c r="W964" s="311"/>
      <c r="X964" s="311"/>
      <c r="Y964" s="341"/>
      <c r="Z964" s="311"/>
      <c r="AA964" s="311"/>
      <c r="AB964" s="341"/>
      <c r="AC964" s="311"/>
      <c r="AD964" s="311"/>
      <c r="AE964" s="311"/>
      <c r="AF964" s="312"/>
      <c r="AG964" s="311"/>
      <c r="AH964" s="312"/>
      <c r="AI964" s="311"/>
      <c r="AJ964" s="313"/>
      <c r="AK964" s="292"/>
      <c r="AL964" s="292"/>
      <c r="AM964" s="292"/>
      <c r="AN964" s="292"/>
      <c r="AO964" s="316"/>
      <c r="AP964" s="336"/>
      <c r="AQ964" s="360"/>
      <c r="AR964" s="343"/>
      <c r="AS964" s="343"/>
      <c r="AT964" s="343"/>
      <c r="AU964" s="292"/>
      <c r="AV964" s="270"/>
    </row>
    <row r="965" spans="1:48" ht="13.5" customHeight="1" thickTop="1" thickBot="1" x14ac:dyDescent="0.25">
      <c r="A965" s="147">
        <v>959</v>
      </c>
      <c r="B965" s="292" t="s">
        <v>597</v>
      </c>
      <c r="C965" s="304">
        <v>43403</v>
      </c>
      <c r="D965" s="304" t="s">
        <v>6980</v>
      </c>
      <c r="E965" s="294" t="s">
        <v>6981</v>
      </c>
      <c r="F965" s="295" t="s">
        <v>66</v>
      </c>
      <c r="G965" s="296" t="s">
        <v>75</v>
      </c>
      <c r="H965" s="297" t="s">
        <v>1989</v>
      </c>
      <c r="I965" s="298">
        <v>16000000</v>
      </c>
      <c r="J965" s="299">
        <f t="shared" si="44"/>
        <v>16000000</v>
      </c>
      <c r="K965" s="300" t="s">
        <v>85</v>
      </c>
      <c r="L965" s="292" t="s">
        <v>6982</v>
      </c>
      <c r="M965" s="293">
        <f t="shared" si="45"/>
        <v>43403</v>
      </c>
      <c r="N965" s="293">
        <v>43464</v>
      </c>
      <c r="O965" s="293">
        <v>43464</v>
      </c>
      <c r="P965" s="301">
        <f t="shared" si="46"/>
        <v>61</v>
      </c>
      <c r="Q965" s="303">
        <f t="shared" si="47"/>
        <v>2.0333333333333332</v>
      </c>
      <c r="R965" s="305" t="s">
        <v>6983</v>
      </c>
      <c r="S965" s="340"/>
      <c r="T965" s="311"/>
      <c r="U965" s="311"/>
      <c r="V965" s="341"/>
      <c r="W965" s="311"/>
      <c r="X965" s="311"/>
      <c r="Y965" s="341"/>
      <c r="Z965" s="311"/>
      <c r="AA965" s="311"/>
      <c r="AB965" s="341"/>
      <c r="AC965" s="311"/>
      <c r="AD965" s="311"/>
      <c r="AE965" s="311"/>
      <c r="AF965" s="312"/>
      <c r="AG965" s="311"/>
      <c r="AH965" s="312"/>
      <c r="AI965" s="311"/>
      <c r="AJ965" s="313"/>
      <c r="AK965" s="292"/>
      <c r="AL965" s="292"/>
      <c r="AM965" s="292"/>
      <c r="AN965" s="292"/>
      <c r="AO965" s="316"/>
      <c r="AP965" s="336"/>
      <c r="AQ965" s="360"/>
      <c r="AR965" s="343"/>
      <c r="AS965" s="343"/>
      <c r="AT965" s="343"/>
      <c r="AU965" s="292"/>
      <c r="AV965" s="270"/>
    </row>
    <row r="966" spans="1:48" ht="13.5" customHeight="1" thickTop="1" thickBot="1" x14ac:dyDescent="0.25">
      <c r="A966" s="147">
        <v>960</v>
      </c>
      <c r="B966" s="292" t="s">
        <v>597</v>
      </c>
      <c r="C966" s="304">
        <v>43403</v>
      </c>
      <c r="D966" s="304" t="s">
        <v>6984</v>
      </c>
      <c r="E966" s="294" t="s">
        <v>6985</v>
      </c>
      <c r="F966" s="295" t="s">
        <v>66</v>
      </c>
      <c r="G966" s="296" t="s">
        <v>75</v>
      </c>
      <c r="H966" s="297" t="s">
        <v>1989</v>
      </c>
      <c r="I966" s="298">
        <v>8000000</v>
      </c>
      <c r="J966" s="299">
        <f t="shared" si="44"/>
        <v>8000000</v>
      </c>
      <c r="K966" s="300" t="s">
        <v>85</v>
      </c>
      <c r="L966" s="292" t="s">
        <v>6986</v>
      </c>
      <c r="M966" s="293">
        <f t="shared" si="45"/>
        <v>43403</v>
      </c>
      <c r="N966" s="293">
        <v>43464</v>
      </c>
      <c r="O966" s="293">
        <v>43464</v>
      </c>
      <c r="P966" s="301">
        <f t="shared" si="46"/>
        <v>61</v>
      </c>
      <c r="Q966" s="303">
        <f t="shared" si="47"/>
        <v>2.0333333333333332</v>
      </c>
      <c r="R966" s="305" t="s">
        <v>6987</v>
      </c>
      <c r="S966" s="340"/>
      <c r="T966" s="311"/>
      <c r="U966" s="311"/>
      <c r="V966" s="341"/>
      <c r="W966" s="311"/>
      <c r="X966" s="311"/>
      <c r="Y966" s="341"/>
      <c r="Z966" s="311"/>
      <c r="AA966" s="311"/>
      <c r="AB966" s="341"/>
      <c r="AC966" s="311"/>
      <c r="AD966" s="311"/>
      <c r="AE966" s="311"/>
      <c r="AF966" s="312"/>
      <c r="AG966" s="311"/>
      <c r="AH966" s="312"/>
      <c r="AI966" s="311"/>
      <c r="AJ966" s="313"/>
      <c r="AK966" s="292"/>
      <c r="AL966" s="292"/>
      <c r="AM966" s="292"/>
      <c r="AN966" s="292"/>
      <c r="AO966" s="316"/>
      <c r="AP966" s="336"/>
      <c r="AQ966" s="360"/>
      <c r="AR966" s="343"/>
      <c r="AS966" s="343"/>
      <c r="AT966" s="343"/>
      <c r="AU966" s="292"/>
      <c r="AV966" s="270"/>
    </row>
    <row r="967" spans="1:48" ht="13.5" customHeight="1" thickTop="1" thickBot="1" x14ac:dyDescent="0.25">
      <c r="A967" s="147">
        <v>961</v>
      </c>
      <c r="B967" s="292" t="s">
        <v>597</v>
      </c>
      <c r="C967" s="304">
        <v>43403</v>
      </c>
      <c r="D967" s="304" t="s">
        <v>6988</v>
      </c>
      <c r="E967" s="294" t="s">
        <v>6989</v>
      </c>
      <c r="F967" s="295" t="s">
        <v>66</v>
      </c>
      <c r="G967" s="296" t="s">
        <v>3486</v>
      </c>
      <c r="H967" s="297" t="s">
        <v>1989</v>
      </c>
      <c r="I967" s="298">
        <v>8267500</v>
      </c>
      <c r="J967" s="299">
        <f t="shared" si="44"/>
        <v>8267500</v>
      </c>
      <c r="K967" s="300" t="s">
        <v>85</v>
      </c>
      <c r="L967" s="292" t="s">
        <v>6990</v>
      </c>
      <c r="M967" s="293">
        <f t="shared" si="45"/>
        <v>43403</v>
      </c>
      <c r="N967" s="293">
        <v>43465</v>
      </c>
      <c r="O967" s="293">
        <v>43465</v>
      </c>
      <c r="P967" s="301">
        <f t="shared" si="46"/>
        <v>62</v>
      </c>
      <c r="Q967" s="303">
        <f t="shared" si="47"/>
        <v>2.0666666666666669</v>
      </c>
      <c r="R967" s="305" t="s">
        <v>6991</v>
      </c>
      <c r="S967" s="340"/>
      <c r="T967" s="311"/>
      <c r="U967" s="311"/>
      <c r="V967" s="341"/>
      <c r="W967" s="311"/>
      <c r="X967" s="311"/>
      <c r="Y967" s="341"/>
      <c r="Z967" s="311"/>
      <c r="AA967" s="311"/>
      <c r="AB967" s="341"/>
      <c r="AC967" s="311"/>
      <c r="AD967" s="311"/>
      <c r="AE967" s="311"/>
      <c r="AF967" s="312"/>
      <c r="AG967" s="311"/>
      <c r="AH967" s="312"/>
      <c r="AI967" s="311"/>
      <c r="AJ967" s="313"/>
      <c r="AK967" s="292"/>
      <c r="AL967" s="292"/>
      <c r="AM967" s="292"/>
      <c r="AN967" s="292"/>
      <c r="AO967" s="316"/>
      <c r="AP967" s="336"/>
      <c r="AQ967" s="360"/>
      <c r="AR967" s="343"/>
      <c r="AS967" s="343"/>
      <c r="AT967" s="343"/>
      <c r="AU967" s="292"/>
      <c r="AV967" s="270"/>
    </row>
    <row r="968" spans="1:48" ht="13.5" customHeight="1" thickTop="1" thickBot="1" x14ac:dyDescent="0.25">
      <c r="A968" s="147">
        <v>962</v>
      </c>
      <c r="B968" s="292" t="s">
        <v>597</v>
      </c>
      <c r="C968" s="304">
        <v>43403</v>
      </c>
      <c r="D968" s="304" t="s">
        <v>6992</v>
      </c>
      <c r="E968" s="294" t="s">
        <v>6993</v>
      </c>
      <c r="F968" s="295" t="s">
        <v>66</v>
      </c>
      <c r="G968" s="296" t="s">
        <v>3486</v>
      </c>
      <c r="H968" s="297" t="s">
        <v>1989</v>
      </c>
      <c r="I968" s="298">
        <v>6614000</v>
      </c>
      <c r="J968" s="299">
        <f t="shared" si="44"/>
        <v>6614000</v>
      </c>
      <c r="K968" s="300" t="s">
        <v>85</v>
      </c>
      <c r="L968" s="292" t="s">
        <v>350</v>
      </c>
      <c r="M968" s="293">
        <f t="shared" si="45"/>
        <v>43403</v>
      </c>
      <c r="N968" s="293">
        <v>43464</v>
      </c>
      <c r="O968" s="293">
        <v>43464</v>
      </c>
      <c r="P968" s="301">
        <f t="shared" si="46"/>
        <v>61</v>
      </c>
      <c r="Q968" s="303">
        <f t="shared" si="47"/>
        <v>2.0333333333333332</v>
      </c>
      <c r="R968" s="305" t="s">
        <v>6994</v>
      </c>
      <c r="S968" s="340"/>
      <c r="T968" s="311"/>
      <c r="U968" s="311"/>
      <c r="V968" s="341"/>
      <c r="W968" s="311"/>
      <c r="X968" s="311"/>
      <c r="Y968" s="341"/>
      <c r="Z968" s="311"/>
      <c r="AA968" s="311"/>
      <c r="AB968" s="341"/>
      <c r="AC968" s="311"/>
      <c r="AD968" s="311"/>
      <c r="AE968" s="311"/>
      <c r="AF968" s="312"/>
      <c r="AG968" s="311"/>
      <c r="AH968" s="312"/>
      <c r="AI968" s="311"/>
      <c r="AJ968" s="313"/>
      <c r="AK968" s="292"/>
      <c r="AL968" s="292"/>
      <c r="AM968" s="292"/>
      <c r="AN968" s="292"/>
      <c r="AO968" s="316"/>
      <c r="AP968" s="336"/>
      <c r="AQ968" s="360"/>
      <c r="AR968" s="343"/>
      <c r="AS968" s="343"/>
      <c r="AT968" s="343"/>
      <c r="AU968" s="292"/>
      <c r="AV968" s="270"/>
    </row>
    <row r="969" spans="1:48" ht="13.5" customHeight="1" thickTop="1" thickBot="1" x14ac:dyDescent="0.25">
      <c r="A969" s="147">
        <v>963</v>
      </c>
      <c r="B969" s="292" t="s">
        <v>597</v>
      </c>
      <c r="C969" s="304">
        <v>43403</v>
      </c>
      <c r="D969" s="304" t="s">
        <v>6995</v>
      </c>
      <c r="E969" s="294" t="s">
        <v>6996</v>
      </c>
      <c r="F969" s="295" t="s">
        <v>66</v>
      </c>
      <c r="G969" s="296" t="s">
        <v>3486</v>
      </c>
      <c r="H969" s="297" t="s">
        <v>1989</v>
      </c>
      <c r="I969" s="298">
        <v>6000000</v>
      </c>
      <c r="J969" s="299">
        <f t="shared" si="44"/>
        <v>6000000</v>
      </c>
      <c r="K969" s="300" t="s">
        <v>85</v>
      </c>
      <c r="L969" s="292" t="s">
        <v>6997</v>
      </c>
      <c r="M969" s="293">
        <f t="shared" si="45"/>
        <v>43403</v>
      </c>
      <c r="N969" s="293">
        <v>43463</v>
      </c>
      <c r="O969" s="293">
        <v>43463</v>
      </c>
      <c r="P969" s="301">
        <f t="shared" si="46"/>
        <v>60</v>
      </c>
      <c r="Q969" s="303">
        <f t="shared" si="47"/>
        <v>2</v>
      </c>
      <c r="R969" s="305" t="s">
        <v>6998</v>
      </c>
      <c r="S969" s="340"/>
      <c r="T969" s="311"/>
      <c r="U969" s="311"/>
      <c r="V969" s="341"/>
      <c r="W969" s="311"/>
      <c r="X969" s="311"/>
      <c r="Y969" s="341"/>
      <c r="Z969" s="311"/>
      <c r="AA969" s="311"/>
      <c r="AB969" s="341"/>
      <c r="AC969" s="311"/>
      <c r="AD969" s="311"/>
      <c r="AE969" s="311"/>
      <c r="AF969" s="312"/>
      <c r="AG969" s="311"/>
      <c r="AH969" s="312"/>
      <c r="AI969" s="311"/>
      <c r="AJ969" s="313"/>
      <c r="AK969" s="292"/>
      <c r="AL969" s="292"/>
      <c r="AM969" s="292"/>
      <c r="AN969" s="292"/>
      <c r="AO969" s="316"/>
      <c r="AP969" s="336"/>
      <c r="AQ969" s="360"/>
      <c r="AR969" s="343"/>
      <c r="AS969" s="343"/>
      <c r="AT969" s="343"/>
      <c r="AU969" s="292"/>
      <c r="AV969" s="270"/>
    </row>
    <row r="970" spans="1:48" ht="13.5" customHeight="1" thickTop="1" thickBot="1" x14ac:dyDescent="0.25">
      <c r="A970" s="147">
        <v>964</v>
      </c>
      <c r="B970" s="292" t="s">
        <v>597</v>
      </c>
      <c r="C970" s="304">
        <v>43403</v>
      </c>
      <c r="D970" s="304" t="s">
        <v>6999</v>
      </c>
      <c r="E970" s="294" t="s">
        <v>7000</v>
      </c>
      <c r="F970" s="295" t="s">
        <v>66</v>
      </c>
      <c r="G970" s="296" t="s">
        <v>75</v>
      </c>
      <c r="H970" s="297" t="s">
        <v>1989</v>
      </c>
      <c r="I970" s="298">
        <v>7000000</v>
      </c>
      <c r="J970" s="299">
        <f t="shared" si="44"/>
        <v>7000000</v>
      </c>
      <c r="K970" s="300" t="s">
        <v>85</v>
      </c>
      <c r="L970" s="292" t="s">
        <v>1652</v>
      </c>
      <c r="M970" s="293">
        <f t="shared" si="45"/>
        <v>43403</v>
      </c>
      <c r="N970" s="293">
        <v>43463</v>
      </c>
      <c r="O970" s="293">
        <v>43463</v>
      </c>
      <c r="P970" s="301">
        <f t="shared" si="46"/>
        <v>60</v>
      </c>
      <c r="Q970" s="303">
        <f t="shared" si="47"/>
        <v>2</v>
      </c>
      <c r="R970" s="305" t="s">
        <v>7001</v>
      </c>
      <c r="S970" s="340"/>
      <c r="T970" s="311"/>
      <c r="U970" s="311"/>
      <c r="V970" s="341"/>
      <c r="W970" s="311"/>
      <c r="X970" s="311"/>
      <c r="Y970" s="341"/>
      <c r="Z970" s="311"/>
      <c r="AA970" s="311"/>
      <c r="AB970" s="341"/>
      <c r="AC970" s="311"/>
      <c r="AD970" s="311"/>
      <c r="AE970" s="311"/>
      <c r="AF970" s="312"/>
      <c r="AG970" s="311"/>
      <c r="AH970" s="312"/>
      <c r="AI970" s="311"/>
      <c r="AJ970" s="313"/>
      <c r="AK970" s="292"/>
      <c r="AL970" s="292"/>
      <c r="AM970" s="292"/>
      <c r="AN970" s="292"/>
      <c r="AO970" s="316"/>
      <c r="AP970" s="336"/>
      <c r="AQ970" s="360"/>
      <c r="AR970" s="343"/>
      <c r="AS970" s="343"/>
      <c r="AT970" s="343"/>
      <c r="AU970" s="292"/>
      <c r="AV970" s="270"/>
    </row>
    <row r="971" spans="1:48" ht="13.5" customHeight="1" thickTop="1" thickBot="1" x14ac:dyDescent="0.25">
      <c r="A971" s="147">
        <v>965</v>
      </c>
      <c r="B971" s="292" t="s">
        <v>597</v>
      </c>
      <c r="C971" s="304">
        <v>43403</v>
      </c>
      <c r="D971" s="304" t="s">
        <v>7002</v>
      </c>
      <c r="E971" s="294" t="s">
        <v>4817</v>
      </c>
      <c r="F971" s="295" t="s">
        <v>66</v>
      </c>
      <c r="G971" s="296" t="s">
        <v>3486</v>
      </c>
      <c r="H971" s="297" t="s">
        <v>1989</v>
      </c>
      <c r="I971" s="298">
        <v>4000000</v>
      </c>
      <c r="J971" s="299">
        <f t="shared" si="44"/>
        <v>4000000</v>
      </c>
      <c r="K971" s="300" t="s">
        <v>85</v>
      </c>
      <c r="L971" s="292" t="s">
        <v>7003</v>
      </c>
      <c r="M971" s="293">
        <v>43403</v>
      </c>
      <c r="N971" s="293">
        <v>43464</v>
      </c>
      <c r="O971" s="293">
        <v>43464</v>
      </c>
      <c r="P971" s="301">
        <v>61</v>
      </c>
      <c r="Q971" s="303">
        <v>2.0333333333333332</v>
      </c>
      <c r="R971" s="305" t="s">
        <v>7004</v>
      </c>
      <c r="S971" s="340"/>
      <c r="T971" s="311"/>
      <c r="U971" s="311"/>
      <c r="V971" s="341"/>
      <c r="W971" s="311"/>
      <c r="X971" s="311"/>
      <c r="Y971" s="341"/>
      <c r="Z971" s="311"/>
      <c r="AA971" s="311"/>
      <c r="AB971" s="341"/>
      <c r="AC971" s="311"/>
      <c r="AD971" s="311"/>
      <c r="AE971" s="311"/>
      <c r="AF971" s="312"/>
      <c r="AG971" s="311"/>
      <c r="AH971" s="312"/>
      <c r="AI971" s="311"/>
      <c r="AJ971" s="313"/>
      <c r="AK971" s="292"/>
      <c r="AL971" s="292"/>
      <c r="AM971" s="292"/>
      <c r="AN971" s="292"/>
      <c r="AO971" s="316"/>
      <c r="AP971" s="336"/>
      <c r="AQ971" s="360"/>
      <c r="AR971" s="343"/>
      <c r="AS971" s="343"/>
      <c r="AT971" s="343"/>
      <c r="AU971" s="292"/>
      <c r="AV971" s="270"/>
    </row>
    <row r="972" spans="1:48" ht="13.5" customHeight="1" thickTop="1" thickBot="1" x14ac:dyDescent="0.25">
      <c r="A972" s="147">
        <v>966</v>
      </c>
      <c r="B972" s="292" t="s">
        <v>597</v>
      </c>
      <c r="C972" s="304">
        <v>43403</v>
      </c>
      <c r="D972" s="304" t="s">
        <v>7005</v>
      </c>
      <c r="E972" s="294" t="s">
        <v>7006</v>
      </c>
      <c r="F972" s="295" t="s">
        <v>66</v>
      </c>
      <c r="G972" s="296" t="s">
        <v>75</v>
      </c>
      <c r="H972" s="297" t="s">
        <v>1989</v>
      </c>
      <c r="I972" s="298">
        <v>8000000</v>
      </c>
      <c r="J972" s="299">
        <f t="shared" si="44"/>
        <v>8000000</v>
      </c>
      <c r="K972" s="300" t="s">
        <v>85</v>
      </c>
      <c r="L972" s="292" t="s">
        <v>2336</v>
      </c>
      <c r="M972" s="293">
        <f>C972</f>
        <v>43403</v>
      </c>
      <c r="N972" s="293">
        <v>43463</v>
      </c>
      <c r="O972" s="293">
        <v>43463</v>
      </c>
      <c r="P972" s="301">
        <f t="shared" si="46"/>
        <v>60</v>
      </c>
      <c r="Q972" s="303">
        <f t="shared" si="47"/>
        <v>2</v>
      </c>
      <c r="R972" s="305" t="s">
        <v>7007</v>
      </c>
      <c r="S972" s="340"/>
      <c r="T972" s="311"/>
      <c r="U972" s="311"/>
      <c r="V972" s="341"/>
      <c r="W972" s="311"/>
      <c r="X972" s="311"/>
      <c r="Y972" s="341"/>
      <c r="Z972" s="311"/>
      <c r="AA972" s="311"/>
      <c r="AB972" s="341"/>
      <c r="AC972" s="311"/>
      <c r="AD972" s="311"/>
      <c r="AE972" s="311"/>
      <c r="AF972" s="312"/>
      <c r="AG972" s="311"/>
      <c r="AH972" s="312"/>
      <c r="AI972" s="311"/>
      <c r="AJ972" s="313"/>
      <c r="AK972" s="292"/>
      <c r="AL972" s="292"/>
      <c r="AM972" s="292"/>
      <c r="AN972" s="292"/>
      <c r="AO972" s="316"/>
      <c r="AP972" s="336"/>
      <c r="AQ972" s="360"/>
      <c r="AR972" s="343"/>
      <c r="AS972" s="343"/>
      <c r="AT972" s="343"/>
      <c r="AU972" s="292"/>
      <c r="AV972" s="270"/>
    </row>
    <row r="973" spans="1:48" ht="13.5" customHeight="1" thickTop="1" thickBot="1" x14ac:dyDescent="0.25">
      <c r="A973" s="147">
        <v>967</v>
      </c>
      <c r="B973" s="292" t="s">
        <v>597</v>
      </c>
      <c r="C973" s="304">
        <v>43403</v>
      </c>
      <c r="D973" s="304" t="s">
        <v>7008</v>
      </c>
      <c r="E973" s="294" t="s">
        <v>6985</v>
      </c>
      <c r="F973" s="295" t="s">
        <v>66</v>
      </c>
      <c r="G973" s="296" t="s">
        <v>75</v>
      </c>
      <c r="H973" s="297" t="s">
        <v>1989</v>
      </c>
      <c r="I973" s="298">
        <v>10000000</v>
      </c>
      <c r="J973" s="299">
        <f t="shared" si="44"/>
        <v>10000000</v>
      </c>
      <c r="K973" s="300" t="s">
        <v>85</v>
      </c>
      <c r="L973" s="292" t="s">
        <v>7009</v>
      </c>
      <c r="M973" s="293">
        <f>C973</f>
        <v>43403</v>
      </c>
      <c r="N973" s="293">
        <v>43465</v>
      </c>
      <c r="O973" s="293">
        <v>43465</v>
      </c>
      <c r="P973" s="301">
        <f t="shared" si="46"/>
        <v>62</v>
      </c>
      <c r="Q973" s="303">
        <f t="shared" si="47"/>
        <v>2.0666666666666669</v>
      </c>
      <c r="R973" s="305" t="s">
        <v>7010</v>
      </c>
      <c r="S973" s="340"/>
      <c r="T973" s="311"/>
      <c r="U973" s="311"/>
      <c r="V973" s="341"/>
      <c r="W973" s="311"/>
      <c r="X973" s="311"/>
      <c r="Y973" s="341"/>
      <c r="Z973" s="311"/>
      <c r="AA973" s="311"/>
      <c r="AB973" s="341"/>
      <c r="AC973" s="311"/>
      <c r="AD973" s="311"/>
      <c r="AE973" s="311"/>
      <c r="AF973" s="312"/>
      <c r="AG973" s="311"/>
      <c r="AH973" s="312"/>
      <c r="AI973" s="311"/>
      <c r="AJ973" s="313"/>
      <c r="AK973" s="292"/>
      <c r="AL973" s="292"/>
      <c r="AM973" s="292"/>
      <c r="AN973" s="292"/>
      <c r="AO973" s="316"/>
      <c r="AP973" s="336"/>
      <c r="AQ973" s="360"/>
      <c r="AR973" s="343"/>
      <c r="AS973" s="343"/>
      <c r="AT973" s="343"/>
      <c r="AU973" s="292"/>
      <c r="AV973" s="270"/>
    </row>
    <row r="974" spans="1:48" ht="13.5" customHeight="1" thickTop="1" thickBot="1" x14ac:dyDescent="0.25">
      <c r="A974" s="147">
        <v>968</v>
      </c>
      <c r="B974" s="292" t="s">
        <v>597</v>
      </c>
      <c r="C974" s="304">
        <v>43403</v>
      </c>
      <c r="D974" s="304" t="s">
        <v>7011</v>
      </c>
      <c r="E974" s="294" t="s">
        <v>7012</v>
      </c>
      <c r="F974" s="295" t="s">
        <v>66</v>
      </c>
      <c r="G974" s="296" t="s">
        <v>75</v>
      </c>
      <c r="H974" s="297" t="s">
        <v>1989</v>
      </c>
      <c r="I974" s="298">
        <v>7460000</v>
      </c>
      <c r="J974" s="299">
        <f t="shared" si="44"/>
        <v>7460000</v>
      </c>
      <c r="K974" s="300" t="s">
        <v>85</v>
      </c>
      <c r="L974" s="292" t="s">
        <v>7013</v>
      </c>
      <c r="M974" s="293">
        <f>C974</f>
        <v>43403</v>
      </c>
      <c r="N974" s="293">
        <v>43464</v>
      </c>
      <c r="O974" s="293">
        <v>43464</v>
      </c>
      <c r="P974" s="301">
        <f t="shared" si="46"/>
        <v>61</v>
      </c>
      <c r="Q974" s="303">
        <f t="shared" si="47"/>
        <v>2.0333333333333332</v>
      </c>
      <c r="R974" s="305" t="s">
        <v>7014</v>
      </c>
      <c r="S974" s="340"/>
      <c r="T974" s="311"/>
      <c r="U974" s="311"/>
      <c r="V974" s="341"/>
      <c r="W974" s="311"/>
      <c r="X974" s="311"/>
      <c r="Y974" s="341"/>
      <c r="Z974" s="311"/>
      <c r="AA974" s="311"/>
      <c r="AB974" s="341"/>
      <c r="AC974" s="311"/>
      <c r="AD974" s="311"/>
      <c r="AE974" s="311"/>
      <c r="AF974" s="312"/>
      <c r="AG974" s="311"/>
      <c r="AH974" s="312"/>
      <c r="AI974" s="311"/>
      <c r="AJ974" s="313"/>
      <c r="AK974" s="292"/>
      <c r="AL974" s="292"/>
      <c r="AM974" s="292"/>
      <c r="AN974" s="292"/>
      <c r="AO974" s="316"/>
      <c r="AP974" s="336"/>
      <c r="AQ974" s="360"/>
      <c r="AR974" s="343"/>
      <c r="AS974" s="343"/>
      <c r="AT974" s="343"/>
      <c r="AU974" s="292"/>
      <c r="AV974" s="270"/>
    </row>
    <row r="975" spans="1:48" ht="13.5" customHeight="1" thickTop="1" thickBot="1" x14ac:dyDescent="0.25">
      <c r="A975" s="147">
        <v>969</v>
      </c>
      <c r="B975" s="292" t="s">
        <v>597</v>
      </c>
      <c r="C975" s="304">
        <v>43403</v>
      </c>
      <c r="D975" s="304" t="s">
        <v>7015</v>
      </c>
      <c r="E975" s="294" t="s">
        <v>4817</v>
      </c>
      <c r="F975" s="295" t="s">
        <v>66</v>
      </c>
      <c r="G975" s="296" t="s">
        <v>3486</v>
      </c>
      <c r="H975" s="297" t="s">
        <v>1989</v>
      </c>
      <c r="I975" s="298">
        <v>6614000</v>
      </c>
      <c r="J975" s="299">
        <f t="shared" ref="J975:J1006" si="48">+I975+AA975+AF975+AH975+AJ975</f>
        <v>6614000</v>
      </c>
      <c r="K975" s="300" t="s">
        <v>85</v>
      </c>
      <c r="L975" s="292" t="s">
        <v>7016</v>
      </c>
      <c r="M975" s="293">
        <f>C975</f>
        <v>43403</v>
      </c>
      <c r="N975" s="293">
        <v>43465</v>
      </c>
      <c r="O975" s="293">
        <v>43465</v>
      </c>
      <c r="P975" s="301">
        <f t="shared" si="46"/>
        <v>62</v>
      </c>
      <c r="Q975" s="303">
        <f t="shared" si="47"/>
        <v>2.0666666666666669</v>
      </c>
      <c r="R975" s="305" t="s">
        <v>7017</v>
      </c>
      <c r="S975" s="340"/>
      <c r="T975" s="311"/>
      <c r="U975" s="311"/>
      <c r="V975" s="341"/>
      <c r="W975" s="311"/>
      <c r="X975" s="311"/>
      <c r="Y975" s="341"/>
      <c r="Z975" s="311"/>
      <c r="AA975" s="311"/>
      <c r="AB975" s="341"/>
      <c r="AC975" s="311"/>
      <c r="AD975" s="311"/>
      <c r="AE975" s="311"/>
      <c r="AF975" s="312"/>
      <c r="AG975" s="311"/>
      <c r="AH975" s="312"/>
      <c r="AI975" s="311"/>
      <c r="AJ975" s="313"/>
      <c r="AK975" s="292"/>
      <c r="AL975" s="292"/>
      <c r="AM975" s="292"/>
      <c r="AN975" s="292"/>
      <c r="AO975" s="316"/>
      <c r="AP975" s="336"/>
      <c r="AQ975" s="360"/>
      <c r="AR975" s="343"/>
      <c r="AS975" s="343"/>
      <c r="AT975" s="343"/>
      <c r="AU975" s="292"/>
      <c r="AV975" s="270"/>
    </row>
    <row r="976" spans="1:48" ht="13.5" customHeight="1" thickTop="1" thickBot="1" x14ac:dyDescent="0.25">
      <c r="A976" s="147">
        <v>970</v>
      </c>
      <c r="B976" s="292" t="s">
        <v>597</v>
      </c>
      <c r="C976" s="304">
        <v>43403</v>
      </c>
      <c r="D976" s="304" t="s">
        <v>7018</v>
      </c>
      <c r="E976" s="294" t="s">
        <v>7019</v>
      </c>
      <c r="F976" s="295" t="s">
        <v>66</v>
      </c>
      <c r="G976" s="296" t="s">
        <v>75</v>
      </c>
      <c r="H976" s="297" t="s">
        <v>1989</v>
      </c>
      <c r="I976" s="298">
        <v>14700000</v>
      </c>
      <c r="J976" s="299">
        <f t="shared" si="48"/>
        <v>14700000</v>
      </c>
      <c r="K976" s="300" t="s">
        <v>85</v>
      </c>
      <c r="L976" s="292" t="s">
        <v>7020</v>
      </c>
      <c r="M976" s="293">
        <v>43403</v>
      </c>
      <c r="N976" s="293">
        <v>43465</v>
      </c>
      <c r="O976" s="293">
        <v>43465</v>
      </c>
      <c r="P976" s="301">
        <f t="shared" si="46"/>
        <v>62</v>
      </c>
      <c r="Q976" s="303">
        <f t="shared" si="47"/>
        <v>2.0666666666666669</v>
      </c>
      <c r="R976" s="305" t="s">
        <v>7021</v>
      </c>
      <c r="S976" s="340"/>
      <c r="T976" s="311"/>
      <c r="U976" s="311"/>
      <c r="V976" s="341"/>
      <c r="W976" s="311"/>
      <c r="X976" s="311"/>
      <c r="Y976" s="341"/>
      <c r="Z976" s="311"/>
      <c r="AA976" s="311"/>
      <c r="AB976" s="341"/>
      <c r="AC976" s="311"/>
      <c r="AD976" s="311"/>
      <c r="AE976" s="311"/>
      <c r="AF976" s="312"/>
      <c r="AG976" s="311"/>
      <c r="AH976" s="312"/>
      <c r="AI976" s="311"/>
      <c r="AJ976" s="313"/>
      <c r="AK976" s="292"/>
      <c r="AL976" s="292"/>
      <c r="AM976" s="292"/>
      <c r="AN976" s="292"/>
      <c r="AO976" s="316"/>
      <c r="AP976" s="336"/>
      <c r="AQ976" s="360"/>
      <c r="AR976" s="343"/>
      <c r="AS976" s="343"/>
      <c r="AT976" s="343"/>
      <c r="AU976" s="292"/>
      <c r="AV976" s="270"/>
    </row>
    <row r="977" spans="1:48" ht="13.5" customHeight="1" thickTop="1" thickBot="1" x14ac:dyDescent="0.25">
      <c r="A977" s="147">
        <v>971</v>
      </c>
      <c r="B977" s="292" t="s">
        <v>597</v>
      </c>
      <c r="C977" s="304">
        <v>43403</v>
      </c>
      <c r="D977" s="304" t="s">
        <v>7022</v>
      </c>
      <c r="E977" s="294" t="s">
        <v>7023</v>
      </c>
      <c r="F977" s="295" t="s">
        <v>66</v>
      </c>
      <c r="G977" s="296" t="s">
        <v>3486</v>
      </c>
      <c r="H977" s="297" t="s">
        <v>1989</v>
      </c>
      <c r="I977" s="298">
        <v>7000000</v>
      </c>
      <c r="J977" s="299">
        <f t="shared" si="48"/>
        <v>7000000</v>
      </c>
      <c r="K977" s="300" t="s">
        <v>85</v>
      </c>
      <c r="L977" s="292" t="s">
        <v>7024</v>
      </c>
      <c r="M977" s="293">
        <v>43403</v>
      </c>
      <c r="N977" s="293">
        <v>43464</v>
      </c>
      <c r="O977" s="293">
        <v>43464</v>
      </c>
      <c r="P977" s="301">
        <f t="shared" si="46"/>
        <v>61</v>
      </c>
      <c r="Q977" s="303">
        <f t="shared" si="47"/>
        <v>2.0333333333333332</v>
      </c>
      <c r="R977" s="305" t="s">
        <v>7025</v>
      </c>
      <c r="S977" s="340"/>
      <c r="T977" s="311"/>
      <c r="U977" s="311"/>
      <c r="V977" s="341"/>
      <c r="W977" s="311"/>
      <c r="X977" s="311"/>
      <c r="Y977" s="341"/>
      <c r="Z977" s="311"/>
      <c r="AA977" s="311"/>
      <c r="AB977" s="341"/>
      <c r="AC977" s="311"/>
      <c r="AD977" s="311"/>
      <c r="AE977" s="311"/>
      <c r="AF977" s="312"/>
      <c r="AG977" s="311"/>
      <c r="AH977" s="312"/>
      <c r="AI977" s="311"/>
      <c r="AJ977" s="313"/>
      <c r="AK977" s="292"/>
      <c r="AL977" s="292"/>
      <c r="AM977" s="292"/>
      <c r="AN977" s="292"/>
      <c r="AO977" s="316"/>
      <c r="AP977" s="336"/>
      <c r="AQ977" s="360"/>
      <c r="AR977" s="343"/>
      <c r="AS977" s="343"/>
      <c r="AT977" s="343"/>
      <c r="AU977" s="292"/>
      <c r="AV977" s="270"/>
    </row>
    <row r="978" spans="1:48" ht="13.5" customHeight="1" thickTop="1" thickBot="1" x14ac:dyDescent="0.25">
      <c r="A978" s="147">
        <v>972</v>
      </c>
      <c r="B978" s="292" t="s">
        <v>597</v>
      </c>
      <c r="C978" s="304">
        <v>43403</v>
      </c>
      <c r="D978" s="304" t="s">
        <v>7026</v>
      </c>
      <c r="E978" s="294" t="s">
        <v>7023</v>
      </c>
      <c r="F978" s="295" t="s">
        <v>66</v>
      </c>
      <c r="G978" s="296" t="s">
        <v>75</v>
      </c>
      <c r="H978" s="297" t="s">
        <v>1989</v>
      </c>
      <c r="I978" s="298">
        <v>9900000</v>
      </c>
      <c r="J978" s="299">
        <f t="shared" si="48"/>
        <v>9900000</v>
      </c>
      <c r="K978" s="300" t="s">
        <v>85</v>
      </c>
      <c r="L978" s="292" t="s">
        <v>7027</v>
      </c>
      <c r="M978" s="293">
        <v>43403</v>
      </c>
      <c r="N978" s="293">
        <v>43465</v>
      </c>
      <c r="O978" s="293">
        <v>43465</v>
      </c>
      <c r="P978" s="301">
        <f t="shared" si="46"/>
        <v>62</v>
      </c>
      <c r="Q978" s="303">
        <f t="shared" si="47"/>
        <v>2.0666666666666669</v>
      </c>
      <c r="R978" s="305" t="s">
        <v>7028</v>
      </c>
      <c r="S978" s="340"/>
      <c r="T978" s="311"/>
      <c r="U978" s="311"/>
      <c r="V978" s="341"/>
      <c r="W978" s="311"/>
      <c r="X978" s="311"/>
      <c r="Y978" s="341"/>
      <c r="Z978" s="311"/>
      <c r="AA978" s="311"/>
      <c r="AB978" s="341"/>
      <c r="AC978" s="311"/>
      <c r="AD978" s="311"/>
      <c r="AE978" s="311"/>
      <c r="AF978" s="312"/>
      <c r="AG978" s="311"/>
      <c r="AH978" s="312"/>
      <c r="AI978" s="311"/>
      <c r="AJ978" s="313"/>
      <c r="AK978" s="292"/>
      <c r="AL978" s="292"/>
      <c r="AM978" s="292"/>
      <c r="AN978" s="292"/>
      <c r="AO978" s="316"/>
      <c r="AP978" s="336"/>
      <c r="AQ978" s="360"/>
      <c r="AR978" s="343"/>
      <c r="AS978" s="343"/>
      <c r="AT978" s="343"/>
      <c r="AU978" s="292"/>
      <c r="AV978" s="270"/>
    </row>
    <row r="979" spans="1:48" ht="13.5" customHeight="1" thickTop="1" thickBot="1" x14ac:dyDescent="0.25">
      <c r="A979" s="147">
        <v>973</v>
      </c>
      <c r="B979" s="292" t="s">
        <v>597</v>
      </c>
      <c r="C979" s="304">
        <v>43403</v>
      </c>
      <c r="D979" s="304" t="s">
        <v>7029</v>
      </c>
      <c r="E979" s="294" t="s">
        <v>7023</v>
      </c>
      <c r="F979" s="295" t="s">
        <v>66</v>
      </c>
      <c r="G979" s="296" t="s">
        <v>75</v>
      </c>
      <c r="H979" s="297" t="s">
        <v>1989</v>
      </c>
      <c r="I979" s="298">
        <v>7920000</v>
      </c>
      <c r="J979" s="299">
        <f t="shared" si="48"/>
        <v>7920000</v>
      </c>
      <c r="K979" s="300" t="s">
        <v>85</v>
      </c>
      <c r="L979" s="292" t="s">
        <v>7030</v>
      </c>
      <c r="M979" s="293">
        <v>43403</v>
      </c>
      <c r="N979" s="293">
        <v>43464</v>
      </c>
      <c r="O979" s="293">
        <v>43464</v>
      </c>
      <c r="P979" s="301">
        <f t="shared" si="46"/>
        <v>61</v>
      </c>
      <c r="Q979" s="303">
        <f t="shared" si="47"/>
        <v>2.0333333333333332</v>
      </c>
      <c r="R979" s="305" t="s">
        <v>7031</v>
      </c>
      <c r="S979" s="340"/>
      <c r="T979" s="311"/>
      <c r="U979" s="311"/>
      <c r="V979" s="341"/>
      <c r="W979" s="311"/>
      <c r="X979" s="311"/>
      <c r="Y979" s="341"/>
      <c r="Z979" s="311"/>
      <c r="AA979" s="311"/>
      <c r="AB979" s="341"/>
      <c r="AC979" s="311"/>
      <c r="AD979" s="311"/>
      <c r="AE979" s="311"/>
      <c r="AF979" s="312"/>
      <c r="AG979" s="311"/>
      <c r="AH979" s="312"/>
      <c r="AI979" s="311"/>
      <c r="AJ979" s="313"/>
      <c r="AK979" s="292"/>
      <c r="AL979" s="292"/>
      <c r="AM979" s="292"/>
      <c r="AN979" s="292"/>
      <c r="AO979" s="316"/>
      <c r="AP979" s="336"/>
      <c r="AQ979" s="360"/>
      <c r="AR979" s="343"/>
      <c r="AS979" s="343"/>
      <c r="AT979" s="343"/>
      <c r="AU979" s="292"/>
      <c r="AV979" s="270"/>
    </row>
    <row r="980" spans="1:48" ht="13.5" customHeight="1" thickTop="1" thickBot="1" x14ac:dyDescent="0.25">
      <c r="A980" s="147">
        <v>974</v>
      </c>
      <c r="B980" s="292" t="s">
        <v>597</v>
      </c>
      <c r="C980" s="304">
        <v>43403</v>
      </c>
      <c r="D980" s="304" t="s">
        <v>7032</v>
      </c>
      <c r="E980" s="294" t="s">
        <v>7033</v>
      </c>
      <c r="F980" s="295" t="s">
        <v>66</v>
      </c>
      <c r="G980" s="296" t="s">
        <v>75</v>
      </c>
      <c r="H980" s="297" t="s">
        <v>1989</v>
      </c>
      <c r="I980" s="298">
        <v>10768108</v>
      </c>
      <c r="J980" s="299">
        <f t="shared" si="48"/>
        <v>10768108</v>
      </c>
      <c r="K980" s="300" t="s">
        <v>85</v>
      </c>
      <c r="L980" s="292" t="s">
        <v>311</v>
      </c>
      <c r="M980" s="293">
        <v>43403</v>
      </c>
      <c r="N980" s="293">
        <v>43465</v>
      </c>
      <c r="O980" s="293">
        <v>43465</v>
      </c>
      <c r="P980" s="301">
        <f t="shared" si="46"/>
        <v>62</v>
      </c>
      <c r="Q980" s="303">
        <f t="shared" si="47"/>
        <v>2.0666666666666669</v>
      </c>
      <c r="R980" s="305" t="s">
        <v>7034</v>
      </c>
      <c r="S980" s="340"/>
      <c r="T980" s="311"/>
      <c r="U980" s="311"/>
      <c r="V980" s="341"/>
      <c r="W980" s="311"/>
      <c r="X980" s="311"/>
      <c r="Y980" s="341"/>
      <c r="Z980" s="311"/>
      <c r="AA980" s="311"/>
      <c r="AB980" s="341"/>
      <c r="AC980" s="311"/>
      <c r="AD980" s="311"/>
      <c r="AE980" s="311"/>
      <c r="AF980" s="312"/>
      <c r="AG980" s="311"/>
      <c r="AH980" s="312"/>
      <c r="AI980" s="311"/>
      <c r="AJ980" s="313"/>
      <c r="AK980" s="292"/>
      <c r="AL980" s="292"/>
      <c r="AM980" s="292"/>
      <c r="AN980" s="292"/>
      <c r="AO980" s="316"/>
      <c r="AP980" s="336"/>
      <c r="AQ980" s="360"/>
      <c r="AR980" s="343"/>
      <c r="AS980" s="343"/>
      <c r="AT980" s="343"/>
      <c r="AU980" s="292"/>
      <c r="AV980" s="270"/>
    </row>
    <row r="981" spans="1:48" ht="13.5" customHeight="1" thickTop="1" thickBot="1" x14ac:dyDescent="0.25">
      <c r="A981" s="147">
        <v>975</v>
      </c>
      <c r="B981" s="292" t="s">
        <v>597</v>
      </c>
      <c r="C981" s="304">
        <v>43403</v>
      </c>
      <c r="D981" s="304" t="s">
        <v>7035</v>
      </c>
      <c r="E981" s="294" t="s">
        <v>7036</v>
      </c>
      <c r="F981" s="295" t="s">
        <v>66</v>
      </c>
      <c r="G981" s="296" t="s">
        <v>75</v>
      </c>
      <c r="H981" s="297" t="s">
        <v>1989</v>
      </c>
      <c r="I981" s="298">
        <v>7000000</v>
      </c>
      <c r="J981" s="299">
        <f t="shared" si="48"/>
        <v>7000000</v>
      </c>
      <c r="K981" s="300" t="s">
        <v>85</v>
      </c>
      <c r="L981" s="292" t="s">
        <v>7037</v>
      </c>
      <c r="M981" s="293">
        <f t="shared" ref="M981:M986" si="49">C981</f>
        <v>43403</v>
      </c>
      <c r="N981" s="293">
        <v>43463</v>
      </c>
      <c r="O981" s="293">
        <v>43463</v>
      </c>
      <c r="P981" s="301">
        <f t="shared" si="46"/>
        <v>60</v>
      </c>
      <c r="Q981" s="303">
        <f t="shared" si="47"/>
        <v>2</v>
      </c>
      <c r="R981" s="305" t="s">
        <v>7038</v>
      </c>
      <c r="S981" s="340"/>
      <c r="T981" s="311"/>
      <c r="U981" s="311"/>
      <c r="V981" s="341"/>
      <c r="W981" s="311"/>
      <c r="X981" s="311"/>
      <c r="Y981" s="341"/>
      <c r="Z981" s="311"/>
      <c r="AA981" s="311"/>
      <c r="AB981" s="341"/>
      <c r="AC981" s="311"/>
      <c r="AD981" s="311"/>
      <c r="AE981" s="311"/>
      <c r="AF981" s="312"/>
      <c r="AG981" s="311"/>
      <c r="AH981" s="312"/>
      <c r="AI981" s="311"/>
      <c r="AJ981" s="313"/>
      <c r="AK981" s="292"/>
      <c r="AL981" s="292"/>
      <c r="AM981" s="292"/>
      <c r="AN981" s="292"/>
      <c r="AO981" s="316"/>
      <c r="AP981" s="336"/>
      <c r="AQ981" s="360"/>
      <c r="AR981" s="343"/>
      <c r="AS981" s="343"/>
      <c r="AT981" s="343"/>
      <c r="AU981" s="292"/>
      <c r="AV981" s="270"/>
    </row>
    <row r="982" spans="1:48" ht="13.5" customHeight="1" thickTop="1" thickBot="1" x14ac:dyDescent="0.25">
      <c r="A982" s="147">
        <v>976</v>
      </c>
      <c r="B982" s="292" t="s">
        <v>1987</v>
      </c>
      <c r="C982" s="304">
        <v>43403</v>
      </c>
      <c r="D982" s="304" t="s">
        <v>7039</v>
      </c>
      <c r="E982" s="294" t="s">
        <v>7040</v>
      </c>
      <c r="F982" s="295" t="s">
        <v>66</v>
      </c>
      <c r="G982" s="296" t="s">
        <v>75</v>
      </c>
      <c r="H982" s="297" t="s">
        <v>1989</v>
      </c>
      <c r="I982" s="298">
        <v>7920000</v>
      </c>
      <c r="J982" s="299">
        <f t="shared" si="48"/>
        <v>7920000</v>
      </c>
      <c r="K982" s="300" t="s">
        <v>85</v>
      </c>
      <c r="L982" s="292" t="s">
        <v>7041</v>
      </c>
      <c r="M982" s="293">
        <f t="shared" si="49"/>
        <v>43403</v>
      </c>
      <c r="N982" s="293">
        <v>43464</v>
      </c>
      <c r="O982" s="293">
        <v>43464</v>
      </c>
      <c r="P982" s="301">
        <f t="shared" si="46"/>
        <v>61</v>
      </c>
      <c r="Q982" s="303">
        <f t="shared" si="47"/>
        <v>2.0333333333333332</v>
      </c>
      <c r="R982" s="305" t="s">
        <v>7042</v>
      </c>
      <c r="S982" s="340"/>
      <c r="T982" s="311"/>
      <c r="U982" s="311"/>
      <c r="V982" s="341"/>
      <c r="W982" s="311"/>
      <c r="X982" s="311"/>
      <c r="Y982" s="341"/>
      <c r="Z982" s="311"/>
      <c r="AA982" s="311"/>
      <c r="AB982" s="341"/>
      <c r="AC982" s="311"/>
      <c r="AD982" s="311"/>
      <c r="AE982" s="311"/>
      <c r="AF982" s="312"/>
      <c r="AG982" s="311"/>
      <c r="AH982" s="312"/>
      <c r="AI982" s="311"/>
      <c r="AJ982" s="313"/>
      <c r="AK982" s="292"/>
      <c r="AL982" s="292"/>
      <c r="AM982" s="292"/>
      <c r="AN982" s="292"/>
      <c r="AO982" s="316"/>
      <c r="AP982" s="336"/>
      <c r="AQ982" s="360"/>
      <c r="AR982" s="343"/>
      <c r="AS982" s="343"/>
      <c r="AT982" s="343"/>
      <c r="AU982" s="292"/>
      <c r="AV982" s="270"/>
    </row>
    <row r="983" spans="1:48" ht="13.5" customHeight="1" thickTop="1" thickBot="1" x14ac:dyDescent="0.25">
      <c r="A983" s="147">
        <v>977</v>
      </c>
      <c r="B983" s="292" t="s">
        <v>597</v>
      </c>
      <c r="C983" s="304">
        <v>43403</v>
      </c>
      <c r="D983" s="304" t="s">
        <v>7043</v>
      </c>
      <c r="E983" s="294" t="s">
        <v>7044</v>
      </c>
      <c r="F983" s="295" t="s">
        <v>66</v>
      </c>
      <c r="G983" s="296" t="s">
        <v>75</v>
      </c>
      <c r="H983" s="297" t="s">
        <v>1989</v>
      </c>
      <c r="I983" s="298">
        <v>11250000</v>
      </c>
      <c r="J983" s="299">
        <f t="shared" si="48"/>
        <v>11250000</v>
      </c>
      <c r="K983" s="300" t="s">
        <v>85</v>
      </c>
      <c r="L983" s="292" t="s">
        <v>7045</v>
      </c>
      <c r="M983" s="293">
        <f t="shared" si="49"/>
        <v>43403</v>
      </c>
      <c r="N983" s="293">
        <v>43465</v>
      </c>
      <c r="O983" s="293">
        <v>43465</v>
      </c>
      <c r="P983" s="301">
        <f t="shared" si="46"/>
        <v>62</v>
      </c>
      <c r="Q983" s="303">
        <f t="shared" si="47"/>
        <v>2.0666666666666669</v>
      </c>
      <c r="R983" s="305" t="s">
        <v>7046</v>
      </c>
      <c r="S983" s="340"/>
      <c r="T983" s="311"/>
      <c r="U983" s="311"/>
      <c r="V983" s="341"/>
      <c r="W983" s="311"/>
      <c r="X983" s="311"/>
      <c r="Y983" s="341"/>
      <c r="Z983" s="311"/>
      <c r="AA983" s="311"/>
      <c r="AB983" s="341"/>
      <c r="AC983" s="311"/>
      <c r="AD983" s="311"/>
      <c r="AE983" s="311"/>
      <c r="AF983" s="312"/>
      <c r="AG983" s="311"/>
      <c r="AH983" s="312"/>
      <c r="AI983" s="311"/>
      <c r="AJ983" s="313"/>
      <c r="AK983" s="292"/>
      <c r="AL983" s="292"/>
      <c r="AM983" s="292"/>
      <c r="AN983" s="292"/>
      <c r="AO983" s="316"/>
      <c r="AP983" s="336"/>
      <c r="AQ983" s="360"/>
      <c r="AR983" s="343"/>
      <c r="AS983" s="343"/>
      <c r="AT983" s="343"/>
      <c r="AU983" s="292"/>
      <c r="AV983" s="270"/>
    </row>
    <row r="984" spans="1:48" ht="13.5" customHeight="1" thickTop="1" thickBot="1" x14ac:dyDescent="0.25">
      <c r="A984" s="147">
        <v>978</v>
      </c>
      <c r="B984" s="292" t="s">
        <v>597</v>
      </c>
      <c r="C984" s="304">
        <v>43403</v>
      </c>
      <c r="D984" s="304" t="s">
        <v>7047</v>
      </c>
      <c r="E984" s="294" t="s">
        <v>7048</v>
      </c>
      <c r="F984" s="295" t="s">
        <v>66</v>
      </c>
      <c r="G984" s="296" t="s">
        <v>75</v>
      </c>
      <c r="H984" s="297" t="s">
        <v>1989</v>
      </c>
      <c r="I984" s="298">
        <v>13268108</v>
      </c>
      <c r="J984" s="299">
        <f t="shared" si="48"/>
        <v>13268108</v>
      </c>
      <c r="K984" s="300" t="s">
        <v>85</v>
      </c>
      <c r="L984" s="292" t="s">
        <v>7049</v>
      </c>
      <c r="M984" s="293">
        <f t="shared" si="49"/>
        <v>43403</v>
      </c>
      <c r="N984" s="293">
        <v>43465</v>
      </c>
      <c r="O984" s="293">
        <v>43465</v>
      </c>
      <c r="P984" s="301">
        <f t="shared" si="46"/>
        <v>62</v>
      </c>
      <c r="Q984" s="303">
        <f t="shared" si="47"/>
        <v>2.0666666666666669</v>
      </c>
      <c r="R984" s="305" t="s">
        <v>7050</v>
      </c>
      <c r="S984" s="340"/>
      <c r="T984" s="311"/>
      <c r="U984" s="311"/>
      <c r="V984" s="341"/>
      <c r="W984" s="311"/>
      <c r="X984" s="311"/>
      <c r="Y984" s="341"/>
      <c r="Z984" s="311"/>
      <c r="AA984" s="311"/>
      <c r="AB984" s="341"/>
      <c r="AC984" s="311"/>
      <c r="AD984" s="311"/>
      <c r="AE984" s="311"/>
      <c r="AF984" s="312"/>
      <c r="AG984" s="311"/>
      <c r="AH984" s="312"/>
      <c r="AI984" s="311"/>
      <c r="AJ984" s="313"/>
      <c r="AK984" s="292"/>
      <c r="AL984" s="292"/>
      <c r="AM984" s="292"/>
      <c r="AN984" s="292"/>
      <c r="AO984" s="316"/>
      <c r="AP984" s="336"/>
      <c r="AQ984" s="360"/>
      <c r="AR984" s="343"/>
      <c r="AS984" s="343"/>
      <c r="AT984" s="343"/>
      <c r="AU984" s="292"/>
      <c r="AV984" s="270"/>
    </row>
    <row r="985" spans="1:48" ht="13.5" customHeight="1" thickTop="1" thickBot="1" x14ac:dyDescent="0.25">
      <c r="A985" s="147">
        <v>979</v>
      </c>
      <c r="B985" s="292" t="s">
        <v>597</v>
      </c>
      <c r="C985" s="304">
        <v>43403</v>
      </c>
      <c r="D985" s="304" t="s">
        <v>7051</v>
      </c>
      <c r="E985" s="294" t="s">
        <v>7052</v>
      </c>
      <c r="F985" s="295" t="s">
        <v>66</v>
      </c>
      <c r="G985" s="296" t="s">
        <v>75</v>
      </c>
      <c r="H985" s="297" t="s">
        <v>1989</v>
      </c>
      <c r="I985" s="298">
        <v>7200000</v>
      </c>
      <c r="J985" s="299">
        <f t="shared" si="48"/>
        <v>7200000</v>
      </c>
      <c r="K985" s="300" t="s">
        <v>85</v>
      </c>
      <c r="L985" s="292" t="s">
        <v>7053</v>
      </c>
      <c r="M985" s="293">
        <f t="shared" si="49"/>
        <v>43403</v>
      </c>
      <c r="N985" s="293">
        <v>43463</v>
      </c>
      <c r="O985" s="293">
        <v>43463</v>
      </c>
      <c r="P985" s="301">
        <f t="shared" si="46"/>
        <v>60</v>
      </c>
      <c r="Q985" s="303">
        <f t="shared" si="47"/>
        <v>2</v>
      </c>
      <c r="R985" s="305" t="s">
        <v>7054</v>
      </c>
      <c r="S985" s="340"/>
      <c r="T985" s="311"/>
      <c r="U985" s="311"/>
      <c r="V985" s="341"/>
      <c r="W985" s="311"/>
      <c r="X985" s="311"/>
      <c r="Y985" s="341"/>
      <c r="Z985" s="311"/>
      <c r="AA985" s="311"/>
      <c r="AB985" s="341"/>
      <c r="AC985" s="311"/>
      <c r="AD985" s="311"/>
      <c r="AE985" s="311"/>
      <c r="AF985" s="312"/>
      <c r="AG985" s="311"/>
      <c r="AH985" s="312"/>
      <c r="AI985" s="311"/>
      <c r="AJ985" s="313"/>
      <c r="AK985" s="292"/>
      <c r="AL985" s="292"/>
      <c r="AM985" s="292"/>
      <c r="AN985" s="292"/>
      <c r="AO985" s="316"/>
      <c r="AP985" s="336"/>
      <c r="AQ985" s="360"/>
      <c r="AR985" s="343"/>
      <c r="AS985" s="343"/>
      <c r="AT985" s="343"/>
      <c r="AU985" s="292"/>
      <c r="AV985" s="270"/>
    </row>
    <row r="986" spans="1:48" ht="13.5" customHeight="1" thickTop="1" thickBot="1" x14ac:dyDescent="0.25">
      <c r="A986" s="147">
        <v>980</v>
      </c>
      <c r="B986" s="292" t="s">
        <v>597</v>
      </c>
      <c r="C986" s="304">
        <v>43404</v>
      </c>
      <c r="D986" s="304" t="s">
        <v>7055</v>
      </c>
      <c r="E986" s="294" t="s">
        <v>7056</v>
      </c>
      <c r="F986" s="295" t="s">
        <v>66</v>
      </c>
      <c r="G986" s="296" t="s">
        <v>3486</v>
      </c>
      <c r="H986" s="297" t="s">
        <v>1989</v>
      </c>
      <c r="I986" s="298">
        <v>6614000</v>
      </c>
      <c r="J986" s="299">
        <f t="shared" si="48"/>
        <v>6614000</v>
      </c>
      <c r="K986" s="300" t="s">
        <v>85</v>
      </c>
      <c r="L986" t="s">
        <v>7057</v>
      </c>
      <c r="M986" s="293">
        <f t="shared" si="49"/>
        <v>43404</v>
      </c>
      <c r="N986" s="293">
        <v>43464</v>
      </c>
      <c r="O986" s="293">
        <v>43464</v>
      </c>
      <c r="P986" s="301">
        <f t="shared" si="46"/>
        <v>60</v>
      </c>
      <c r="Q986" s="303">
        <f t="shared" si="47"/>
        <v>2</v>
      </c>
      <c r="R986" s="305" t="s">
        <v>6908</v>
      </c>
      <c r="S986" s="340"/>
      <c r="T986" s="311"/>
      <c r="U986" s="311"/>
      <c r="V986" s="341"/>
      <c r="W986" s="311"/>
      <c r="X986" s="311"/>
      <c r="Y986" s="341"/>
      <c r="Z986" s="311"/>
      <c r="AA986" s="311"/>
      <c r="AB986" s="341"/>
      <c r="AC986" s="311"/>
      <c r="AD986" s="311"/>
      <c r="AE986" s="311"/>
      <c r="AF986" s="312"/>
      <c r="AG986" s="311"/>
      <c r="AH986" s="312"/>
      <c r="AI986" s="311"/>
      <c r="AJ986" s="313"/>
      <c r="AK986" s="292"/>
      <c r="AL986" s="292"/>
      <c r="AM986" s="292"/>
      <c r="AN986" s="292"/>
      <c r="AO986" s="316"/>
      <c r="AP986" s="336"/>
      <c r="AQ986" s="360"/>
      <c r="AR986" s="343"/>
      <c r="AS986" s="343"/>
      <c r="AT986" s="343"/>
      <c r="AU986" s="292"/>
      <c r="AV986" s="270"/>
    </row>
    <row r="987" spans="1:48" ht="13.5" customHeight="1" thickTop="1" thickBot="1" x14ac:dyDescent="0.25">
      <c r="A987" s="147">
        <v>981</v>
      </c>
      <c r="B987" s="292" t="s">
        <v>597</v>
      </c>
      <c r="C987" s="304">
        <v>43404</v>
      </c>
      <c r="D987" s="304" t="s">
        <v>7058</v>
      </c>
      <c r="E987" s="294" t="s">
        <v>7056</v>
      </c>
      <c r="F987" s="295" t="s">
        <v>66</v>
      </c>
      <c r="G987" s="296" t="s">
        <v>3486</v>
      </c>
      <c r="H987" s="297" t="s">
        <v>1989</v>
      </c>
      <c r="I987" s="298">
        <v>6000000</v>
      </c>
      <c r="J987" s="299">
        <f t="shared" si="48"/>
        <v>6000000</v>
      </c>
      <c r="K987" s="300" t="s">
        <v>85</v>
      </c>
      <c r="L987" s="292" t="s">
        <v>7059</v>
      </c>
      <c r="M987" s="293">
        <v>43404</v>
      </c>
      <c r="N987" s="293">
        <v>43464</v>
      </c>
      <c r="O987" s="293">
        <v>43464</v>
      </c>
      <c r="P987" s="301">
        <f t="shared" si="46"/>
        <v>60</v>
      </c>
      <c r="Q987" s="303">
        <f t="shared" si="47"/>
        <v>2</v>
      </c>
      <c r="R987" s="305" t="s">
        <v>7060</v>
      </c>
      <c r="S987" s="340"/>
      <c r="T987" s="311"/>
      <c r="U987" s="311"/>
      <c r="V987" s="341"/>
      <c r="W987" s="311"/>
      <c r="X987" s="311"/>
      <c r="Y987" s="341"/>
      <c r="Z987" s="311"/>
      <c r="AA987" s="311"/>
      <c r="AB987" s="341"/>
      <c r="AC987" s="311"/>
      <c r="AD987" s="311"/>
      <c r="AE987" s="311"/>
      <c r="AF987" s="312"/>
      <c r="AG987" s="311"/>
      <c r="AH987" s="312"/>
      <c r="AI987" s="311"/>
      <c r="AJ987" s="313"/>
      <c r="AK987" s="292"/>
      <c r="AL987" s="292"/>
      <c r="AM987" s="292"/>
      <c r="AN987" s="292"/>
      <c r="AO987" s="316"/>
      <c r="AP987" s="336"/>
      <c r="AQ987" s="360"/>
      <c r="AR987" s="343"/>
      <c r="AS987" s="343"/>
      <c r="AT987" s="343"/>
      <c r="AU987" s="292"/>
      <c r="AV987" s="270"/>
    </row>
    <row r="988" spans="1:48" ht="13.5" customHeight="1" thickTop="1" thickBot="1" x14ac:dyDescent="0.25">
      <c r="A988" s="147">
        <v>982</v>
      </c>
      <c r="B988" s="292" t="s">
        <v>597</v>
      </c>
      <c r="C988" s="304">
        <v>43404</v>
      </c>
      <c r="D988" s="304" t="s">
        <v>7061</v>
      </c>
      <c r="E988" s="294" t="s">
        <v>7056</v>
      </c>
      <c r="F988" s="295" t="s">
        <v>66</v>
      </c>
      <c r="G988" s="296" t="s">
        <v>3486</v>
      </c>
      <c r="H988" s="297" t="s">
        <v>1989</v>
      </c>
      <c r="I988" s="298">
        <v>5200000</v>
      </c>
      <c r="J988" s="299">
        <f t="shared" si="48"/>
        <v>5200000</v>
      </c>
      <c r="K988" s="300" t="s">
        <v>85</v>
      </c>
      <c r="L988" s="292" t="s">
        <v>7062</v>
      </c>
      <c r="M988" s="293">
        <v>43404</v>
      </c>
      <c r="N988" s="293">
        <v>43464</v>
      </c>
      <c r="O988" s="293">
        <v>43464</v>
      </c>
      <c r="P988" s="301">
        <f t="shared" si="46"/>
        <v>60</v>
      </c>
      <c r="Q988" s="303">
        <f t="shared" si="47"/>
        <v>2</v>
      </c>
      <c r="R988" s="305" t="s">
        <v>7063</v>
      </c>
      <c r="S988" s="340"/>
      <c r="T988" s="311"/>
      <c r="U988" s="311"/>
      <c r="V988" s="341"/>
      <c r="W988" s="311"/>
      <c r="X988" s="311"/>
      <c r="Y988" s="341"/>
      <c r="Z988" s="311"/>
      <c r="AA988" s="311"/>
      <c r="AB988" s="341"/>
      <c r="AC988" s="311"/>
      <c r="AD988" s="311"/>
      <c r="AE988" s="311"/>
      <c r="AF988" s="312"/>
      <c r="AG988" s="311"/>
      <c r="AH988" s="312"/>
      <c r="AI988" s="311"/>
      <c r="AJ988" s="313"/>
      <c r="AK988" s="292"/>
      <c r="AL988" s="292"/>
      <c r="AM988" s="292"/>
      <c r="AN988" s="292"/>
      <c r="AO988" s="316"/>
      <c r="AP988" s="336"/>
      <c r="AQ988" s="360"/>
      <c r="AR988" s="343"/>
      <c r="AS988" s="343"/>
      <c r="AT988" s="343"/>
      <c r="AU988" s="292"/>
      <c r="AV988" s="270"/>
    </row>
    <row r="989" spans="1:48" ht="13.5" customHeight="1" thickTop="1" thickBot="1" x14ac:dyDescent="0.25">
      <c r="A989" s="147">
        <v>983</v>
      </c>
      <c r="B989" s="292" t="s">
        <v>597</v>
      </c>
      <c r="C989" s="304">
        <v>43404</v>
      </c>
      <c r="D989" s="304" t="s">
        <v>7064</v>
      </c>
      <c r="E989" s="294" t="s">
        <v>7056</v>
      </c>
      <c r="F989" s="295" t="s">
        <v>66</v>
      </c>
      <c r="G989" s="296" t="s">
        <v>3486</v>
      </c>
      <c r="H989" s="297" t="s">
        <v>1989</v>
      </c>
      <c r="I989" s="298">
        <v>4000000</v>
      </c>
      <c r="J989" s="299">
        <f t="shared" si="48"/>
        <v>4000000</v>
      </c>
      <c r="K989" s="300" t="s">
        <v>85</v>
      </c>
      <c r="L989" s="292" t="s">
        <v>7065</v>
      </c>
      <c r="M989" s="293">
        <v>43404</v>
      </c>
      <c r="N989" s="293">
        <v>43464</v>
      </c>
      <c r="O989" s="293">
        <v>43464</v>
      </c>
      <c r="P989" s="301">
        <f t="shared" si="46"/>
        <v>60</v>
      </c>
      <c r="Q989" s="303">
        <f t="shared" si="47"/>
        <v>2</v>
      </c>
      <c r="R989" s="305" t="s">
        <v>7066</v>
      </c>
      <c r="S989" s="340"/>
      <c r="T989" s="311"/>
      <c r="U989" s="311"/>
      <c r="V989" s="341"/>
      <c r="W989" s="311"/>
      <c r="X989" s="311"/>
      <c r="Y989" s="341"/>
      <c r="Z989" s="311"/>
      <c r="AA989" s="311"/>
      <c r="AB989" s="341"/>
      <c r="AC989" s="311"/>
      <c r="AD989" s="311"/>
      <c r="AE989" s="311"/>
      <c r="AF989" s="312"/>
      <c r="AG989" s="311"/>
      <c r="AH989" s="312"/>
      <c r="AI989" s="311"/>
      <c r="AJ989" s="313"/>
      <c r="AK989" s="292"/>
      <c r="AL989" s="292"/>
      <c r="AM989" s="292"/>
      <c r="AN989" s="292"/>
      <c r="AO989" s="316"/>
      <c r="AP989" s="336"/>
      <c r="AQ989" s="360"/>
      <c r="AR989" s="343"/>
      <c r="AS989" s="343"/>
      <c r="AT989" s="343"/>
      <c r="AU989" s="292"/>
      <c r="AV989" s="270"/>
    </row>
    <row r="990" spans="1:48" ht="13.5" customHeight="1" thickTop="1" thickBot="1" x14ac:dyDescent="0.25">
      <c r="A990" s="147">
        <v>984</v>
      </c>
      <c r="B990" s="292" t="s">
        <v>597</v>
      </c>
      <c r="C990" s="304">
        <v>43404</v>
      </c>
      <c r="D990" s="304" t="s">
        <v>7067</v>
      </c>
      <c r="E990" s="294" t="s">
        <v>7023</v>
      </c>
      <c r="F990" s="295" t="s">
        <v>66</v>
      </c>
      <c r="G990" s="296" t="s">
        <v>75</v>
      </c>
      <c r="H990" s="297" t="s">
        <v>1989</v>
      </c>
      <c r="I990" s="298">
        <v>7000000</v>
      </c>
      <c r="J990" s="299">
        <f t="shared" si="48"/>
        <v>7000000</v>
      </c>
      <c r="K990" s="300" t="s">
        <v>85</v>
      </c>
      <c r="L990" s="292" t="s">
        <v>7068</v>
      </c>
      <c r="M990" s="293">
        <v>43404</v>
      </c>
      <c r="N990" s="293">
        <v>43464</v>
      </c>
      <c r="O990" s="293">
        <v>43464</v>
      </c>
      <c r="P990" s="301">
        <f t="shared" si="46"/>
        <v>60</v>
      </c>
      <c r="Q990" s="303">
        <f t="shared" si="47"/>
        <v>2</v>
      </c>
      <c r="R990" s="305" t="s">
        <v>7069</v>
      </c>
      <c r="S990" s="340"/>
      <c r="T990" s="311"/>
      <c r="U990" s="311"/>
      <c r="V990" s="341"/>
      <c r="W990" s="311"/>
      <c r="X990" s="311"/>
      <c r="Y990" s="341"/>
      <c r="Z990" s="311"/>
      <c r="AA990" s="311"/>
      <c r="AB990" s="341"/>
      <c r="AC990" s="311"/>
      <c r="AD990" s="311"/>
      <c r="AE990" s="311"/>
      <c r="AF990" s="312"/>
      <c r="AG990" s="311"/>
      <c r="AH990" s="312"/>
      <c r="AI990" s="311"/>
      <c r="AJ990" s="313"/>
      <c r="AK990" s="292"/>
      <c r="AL990" s="292"/>
      <c r="AM990" s="292"/>
      <c r="AN990" s="292"/>
      <c r="AO990" s="316"/>
      <c r="AP990" s="336"/>
      <c r="AQ990" s="360"/>
      <c r="AR990" s="343"/>
      <c r="AS990" s="343"/>
      <c r="AT990" s="343"/>
      <c r="AU990" s="292"/>
      <c r="AV990" s="270"/>
    </row>
    <row r="991" spans="1:48" ht="13.5" customHeight="1" thickTop="1" thickBot="1" x14ac:dyDescent="0.25">
      <c r="A991" s="147">
        <v>985</v>
      </c>
      <c r="B991" s="292" t="s">
        <v>597</v>
      </c>
      <c r="C991" s="304">
        <v>43404</v>
      </c>
      <c r="D991" s="304" t="s">
        <v>7070</v>
      </c>
      <c r="E991" s="294" t="s">
        <v>7071</v>
      </c>
      <c r="F991" s="295" t="s">
        <v>66</v>
      </c>
      <c r="G991" s="296" t="s">
        <v>3486</v>
      </c>
      <c r="H991" s="297" t="s">
        <v>1989</v>
      </c>
      <c r="I991" s="298">
        <v>3500000</v>
      </c>
      <c r="J991" s="299">
        <f t="shared" si="48"/>
        <v>3500000</v>
      </c>
      <c r="K991" s="300" t="s">
        <v>85</v>
      </c>
      <c r="L991" s="292" t="s">
        <v>7072</v>
      </c>
      <c r="M991" s="293">
        <v>43404</v>
      </c>
      <c r="N991" s="293">
        <v>43464</v>
      </c>
      <c r="O991" s="293">
        <v>43464</v>
      </c>
      <c r="P991" s="301">
        <f t="shared" si="46"/>
        <v>60</v>
      </c>
      <c r="Q991" s="303">
        <f t="shared" si="47"/>
        <v>2</v>
      </c>
      <c r="R991" s="305" t="s">
        <v>7073</v>
      </c>
      <c r="S991" s="340"/>
      <c r="T991" s="311"/>
      <c r="U991" s="311"/>
      <c r="V991" s="341"/>
      <c r="W991" s="311"/>
      <c r="X991" s="311"/>
      <c r="Y991" s="341"/>
      <c r="Z991" s="311"/>
      <c r="AA991" s="311"/>
      <c r="AB991" s="341"/>
      <c r="AC991" s="311"/>
      <c r="AD991" s="311"/>
      <c r="AE991" s="311"/>
      <c r="AF991" s="312"/>
      <c r="AG991" s="311"/>
      <c r="AH991" s="312"/>
      <c r="AI991" s="311"/>
      <c r="AJ991" s="313"/>
      <c r="AK991" s="292"/>
      <c r="AL991" s="292"/>
      <c r="AM991" s="292"/>
      <c r="AN991" s="292"/>
      <c r="AO991" s="316"/>
      <c r="AP991" s="336"/>
      <c r="AQ991" s="360"/>
      <c r="AR991" s="343"/>
      <c r="AS991" s="343"/>
      <c r="AT991" s="343"/>
      <c r="AU991" s="292"/>
      <c r="AV991" s="270"/>
    </row>
    <row r="992" spans="1:48" ht="13.5" customHeight="1" thickTop="1" thickBot="1" x14ac:dyDescent="0.25">
      <c r="A992" s="147" t="s">
        <v>7074</v>
      </c>
      <c r="B992" s="292" t="s">
        <v>597</v>
      </c>
      <c r="C992" s="304">
        <v>43404</v>
      </c>
      <c r="D992" s="304" t="s">
        <v>7075</v>
      </c>
      <c r="E992" s="294" t="s">
        <v>7076</v>
      </c>
      <c r="F992" s="295" t="s">
        <v>66</v>
      </c>
      <c r="G992" s="296" t="s">
        <v>75</v>
      </c>
      <c r="H992" s="297" t="s">
        <v>1989</v>
      </c>
      <c r="I992" s="298">
        <v>7000000</v>
      </c>
      <c r="J992" s="299">
        <f t="shared" si="48"/>
        <v>7000000</v>
      </c>
      <c r="K992" s="300" t="s">
        <v>85</v>
      </c>
      <c r="L992" s="292" t="s">
        <v>7077</v>
      </c>
      <c r="M992" s="293">
        <v>43404</v>
      </c>
      <c r="N992" s="293">
        <v>43464</v>
      </c>
      <c r="O992" s="293">
        <v>43464</v>
      </c>
      <c r="P992" s="301">
        <f t="shared" si="46"/>
        <v>60</v>
      </c>
      <c r="Q992" s="303">
        <f t="shared" si="47"/>
        <v>2</v>
      </c>
      <c r="R992" s="305" t="s">
        <v>7078</v>
      </c>
      <c r="S992" s="340"/>
      <c r="T992" s="311"/>
      <c r="U992" s="311"/>
      <c r="V992" s="341"/>
      <c r="W992" s="311"/>
      <c r="X992" s="311"/>
      <c r="Y992" s="341"/>
      <c r="Z992" s="311"/>
      <c r="AA992" s="311"/>
      <c r="AB992" s="341"/>
      <c r="AC992" s="311"/>
      <c r="AD992" s="311"/>
      <c r="AE992" s="311"/>
      <c r="AF992" s="312"/>
      <c r="AG992" s="311"/>
      <c r="AH992" s="312"/>
      <c r="AI992" s="311"/>
      <c r="AJ992" s="313"/>
      <c r="AK992" s="292"/>
      <c r="AL992" s="292"/>
      <c r="AM992" s="292"/>
      <c r="AN992" s="292"/>
      <c r="AO992" s="316"/>
      <c r="AP992" s="336"/>
      <c r="AQ992" s="360"/>
      <c r="AR992" s="343"/>
      <c r="AS992" s="343"/>
      <c r="AT992" s="343"/>
      <c r="AU992" s="292"/>
      <c r="AV992" s="270"/>
    </row>
    <row r="993" spans="1:48" ht="13.5" customHeight="1" thickTop="1" thickBot="1" x14ac:dyDescent="0.25">
      <c r="A993" s="147">
        <v>986</v>
      </c>
      <c r="B993" s="292" t="s">
        <v>3888</v>
      </c>
      <c r="C993" s="304">
        <v>43404</v>
      </c>
      <c r="D993" s="304" t="s">
        <v>7079</v>
      </c>
      <c r="E993" s="294" t="s">
        <v>7080</v>
      </c>
      <c r="F993" s="295" t="s">
        <v>66</v>
      </c>
      <c r="G993" s="296" t="s">
        <v>3486</v>
      </c>
      <c r="H993" s="297" t="s">
        <v>1989</v>
      </c>
      <c r="I993" s="298">
        <v>3500000</v>
      </c>
      <c r="J993" s="299">
        <f t="shared" si="48"/>
        <v>3500000</v>
      </c>
      <c r="K993" s="300" t="s">
        <v>85</v>
      </c>
      <c r="L993" s="292" t="s">
        <v>7081</v>
      </c>
      <c r="M993" s="293">
        <v>43404</v>
      </c>
      <c r="N993" s="293">
        <v>43464</v>
      </c>
      <c r="O993" s="293">
        <v>43464</v>
      </c>
      <c r="P993" s="301">
        <f t="shared" si="46"/>
        <v>60</v>
      </c>
      <c r="Q993" s="303">
        <f t="shared" si="47"/>
        <v>2</v>
      </c>
      <c r="R993" s="305" t="s">
        <v>7082</v>
      </c>
      <c r="S993" s="340"/>
      <c r="T993" s="311"/>
      <c r="U993" s="311"/>
      <c r="V993" s="341"/>
      <c r="W993" s="311"/>
      <c r="X993" s="311"/>
      <c r="Y993" s="341"/>
      <c r="Z993" s="311"/>
      <c r="AA993" s="311"/>
      <c r="AB993" s="341"/>
      <c r="AC993" s="311"/>
      <c r="AD993" s="311"/>
      <c r="AE993" s="311"/>
      <c r="AF993" s="312"/>
      <c r="AG993" s="311"/>
      <c r="AH993" s="312"/>
      <c r="AI993" s="311"/>
      <c r="AJ993" s="313"/>
      <c r="AK993" s="292"/>
      <c r="AL993" s="292"/>
      <c r="AM993" s="292"/>
      <c r="AN993" s="292"/>
      <c r="AO993" s="316"/>
      <c r="AP993" s="336"/>
      <c r="AQ993" s="360"/>
      <c r="AR993" s="343"/>
      <c r="AS993" s="343"/>
      <c r="AT993" s="343"/>
      <c r="AU993" s="292"/>
      <c r="AV993" s="270"/>
    </row>
    <row r="994" spans="1:48" ht="13.5" customHeight="1" thickTop="1" thickBot="1" x14ac:dyDescent="0.25">
      <c r="A994" s="147">
        <v>987</v>
      </c>
      <c r="B994" s="292" t="s">
        <v>597</v>
      </c>
      <c r="C994" s="304">
        <v>43404</v>
      </c>
      <c r="D994" s="304" t="s">
        <v>7083</v>
      </c>
      <c r="E994" s="294" t="s">
        <v>7084</v>
      </c>
      <c r="F994" s="295" t="s">
        <v>66</v>
      </c>
      <c r="G994" s="296" t="s">
        <v>75</v>
      </c>
      <c r="H994" s="297" t="s">
        <v>1989</v>
      </c>
      <c r="I994" s="298">
        <v>9044700</v>
      </c>
      <c r="J994" s="299">
        <f t="shared" si="48"/>
        <v>9044700</v>
      </c>
      <c r="K994" s="300" t="s">
        <v>85</v>
      </c>
      <c r="L994" s="292" t="s">
        <v>2760</v>
      </c>
      <c r="M994" s="293">
        <v>43404</v>
      </c>
      <c r="N994" s="293">
        <v>43464</v>
      </c>
      <c r="O994" s="293">
        <v>43464</v>
      </c>
      <c r="P994" s="301">
        <f t="shared" si="46"/>
        <v>60</v>
      </c>
      <c r="Q994" s="303">
        <f t="shared" si="47"/>
        <v>2</v>
      </c>
      <c r="R994" s="305" t="s">
        <v>7085</v>
      </c>
      <c r="S994" s="340"/>
      <c r="T994" s="311"/>
      <c r="U994" s="311"/>
      <c r="V994" s="341"/>
      <c r="W994" s="311"/>
      <c r="X994" s="311"/>
      <c r="Y994" s="341"/>
      <c r="Z994" s="311"/>
      <c r="AA994" s="311"/>
      <c r="AB994" s="341"/>
      <c r="AC994" s="311"/>
      <c r="AD994" s="311"/>
      <c r="AE994" s="311"/>
      <c r="AF994" s="312"/>
      <c r="AG994" s="311"/>
      <c r="AH994" s="312"/>
      <c r="AI994" s="311"/>
      <c r="AJ994" s="313"/>
      <c r="AK994" s="292"/>
      <c r="AL994" s="292"/>
      <c r="AM994" s="292"/>
      <c r="AN994" s="292"/>
      <c r="AO994" s="316"/>
      <c r="AP994" s="336"/>
      <c r="AQ994" s="360"/>
      <c r="AR994" s="343"/>
      <c r="AS994" s="343"/>
      <c r="AT994" s="343"/>
      <c r="AU994" s="292"/>
      <c r="AV994" s="270"/>
    </row>
    <row r="995" spans="1:48" ht="13.5" customHeight="1" thickTop="1" thickBot="1" x14ac:dyDescent="0.25">
      <c r="A995" s="147">
        <v>988</v>
      </c>
      <c r="B995" s="292" t="s">
        <v>597</v>
      </c>
      <c r="C995" s="304">
        <v>43404</v>
      </c>
      <c r="D995" s="304" t="s">
        <v>7086</v>
      </c>
      <c r="E995" s="294" t="s">
        <v>7087</v>
      </c>
      <c r="F995" s="295" t="s">
        <v>66</v>
      </c>
      <c r="G995" s="296" t="s">
        <v>75</v>
      </c>
      <c r="H995" s="297" t="s">
        <v>1989</v>
      </c>
      <c r="I995" s="298">
        <v>8000000</v>
      </c>
      <c r="J995" s="299">
        <f t="shared" si="48"/>
        <v>8000000</v>
      </c>
      <c r="K995" s="300" t="s">
        <v>85</v>
      </c>
      <c r="L995" s="292" t="s">
        <v>7088</v>
      </c>
      <c r="M995" s="293">
        <v>43404</v>
      </c>
      <c r="N995" s="293">
        <v>43464</v>
      </c>
      <c r="O995" s="293">
        <v>43464</v>
      </c>
      <c r="P995" s="301">
        <f t="shared" si="46"/>
        <v>60</v>
      </c>
      <c r="Q995" s="303">
        <f t="shared" si="47"/>
        <v>2</v>
      </c>
      <c r="R995" s="305" t="s">
        <v>7089</v>
      </c>
      <c r="S995" s="340"/>
      <c r="T995" s="311"/>
      <c r="U995" s="311"/>
      <c r="V995" s="341"/>
      <c r="W995" s="311"/>
      <c r="X995" s="311"/>
      <c r="Y995" s="341"/>
      <c r="Z995" s="311"/>
      <c r="AA995" s="311"/>
      <c r="AB995" s="341"/>
      <c r="AC995" s="311"/>
      <c r="AD995" s="311"/>
      <c r="AE995" s="311"/>
      <c r="AF995" s="312"/>
      <c r="AG995" s="311"/>
      <c r="AH995" s="312"/>
      <c r="AI995" s="311"/>
      <c r="AJ995" s="313"/>
      <c r="AK995" s="292"/>
      <c r="AL995" s="292"/>
      <c r="AM995" s="292"/>
      <c r="AN995" s="292"/>
      <c r="AO995" s="316"/>
      <c r="AP995" s="336"/>
      <c r="AQ995" s="360"/>
      <c r="AR995" s="343"/>
      <c r="AS995" s="343"/>
      <c r="AT995" s="343"/>
      <c r="AU995" s="292"/>
      <c r="AV995" s="270"/>
    </row>
    <row r="996" spans="1:48" ht="13.5" customHeight="1" thickTop="1" thickBot="1" x14ac:dyDescent="0.25">
      <c r="A996" s="147">
        <v>989</v>
      </c>
      <c r="B996" s="292" t="s">
        <v>597</v>
      </c>
      <c r="C996" s="304">
        <v>43404</v>
      </c>
      <c r="D996" s="304" t="s">
        <v>7090</v>
      </c>
      <c r="E996" s="294" t="s">
        <v>7091</v>
      </c>
      <c r="F996" s="295" t="s">
        <v>66</v>
      </c>
      <c r="G996" s="296" t="s">
        <v>3486</v>
      </c>
      <c r="H996" s="297" t="s">
        <v>1989</v>
      </c>
      <c r="I996" s="298">
        <v>6614000</v>
      </c>
      <c r="J996" s="299">
        <f t="shared" si="48"/>
        <v>6614000</v>
      </c>
      <c r="K996" s="300" t="s">
        <v>85</v>
      </c>
      <c r="L996" s="292" t="s">
        <v>7092</v>
      </c>
      <c r="M996" s="293">
        <f t="shared" ref="M996:M1001" si="50">C996</f>
        <v>43404</v>
      </c>
      <c r="N996" s="293">
        <v>43465</v>
      </c>
      <c r="O996" s="293">
        <v>43465</v>
      </c>
      <c r="P996" s="301">
        <f t="shared" si="46"/>
        <v>61</v>
      </c>
      <c r="Q996" s="303">
        <f t="shared" si="47"/>
        <v>2.0333333333333332</v>
      </c>
      <c r="R996" s="305" t="s">
        <v>7093</v>
      </c>
      <c r="S996" s="340"/>
      <c r="T996" s="311"/>
      <c r="U996" s="311"/>
      <c r="V996" s="341"/>
      <c r="W996" s="311"/>
      <c r="X996" s="311"/>
      <c r="Y996" s="341"/>
      <c r="Z996" s="311"/>
      <c r="AA996" s="311"/>
      <c r="AB996" s="341"/>
      <c r="AC996" s="311"/>
      <c r="AD996" s="311"/>
      <c r="AE996" s="311"/>
      <c r="AF996" s="312"/>
      <c r="AG996" s="311"/>
      <c r="AH996" s="312"/>
      <c r="AI996" s="311"/>
      <c r="AJ996" s="313"/>
      <c r="AK996" s="292"/>
      <c r="AL996" s="292"/>
      <c r="AM996" s="292"/>
      <c r="AN996" s="292"/>
      <c r="AO996" s="316"/>
      <c r="AP996" s="336"/>
      <c r="AQ996" s="360"/>
      <c r="AR996" s="343"/>
      <c r="AS996" s="343"/>
      <c r="AT996" s="343"/>
      <c r="AU996" s="292"/>
      <c r="AV996" s="270"/>
    </row>
    <row r="997" spans="1:48" ht="13.5" customHeight="1" thickTop="1" thickBot="1" x14ac:dyDescent="0.25">
      <c r="A997" s="147">
        <v>990</v>
      </c>
      <c r="B997" s="292" t="s">
        <v>597</v>
      </c>
      <c r="C997" s="304">
        <v>43404</v>
      </c>
      <c r="D997" s="304" t="s">
        <v>7094</v>
      </c>
      <c r="E997" s="294" t="s">
        <v>7012</v>
      </c>
      <c r="F997" s="295" t="s">
        <v>66</v>
      </c>
      <c r="G997" s="296" t="s">
        <v>75</v>
      </c>
      <c r="H997" s="297" t="s">
        <v>1989</v>
      </c>
      <c r="I997" s="298">
        <v>8614000</v>
      </c>
      <c r="J997" s="299">
        <f t="shared" si="48"/>
        <v>8614000</v>
      </c>
      <c r="K997" s="300" t="s">
        <v>85</v>
      </c>
      <c r="L997" s="292" t="s">
        <v>4961</v>
      </c>
      <c r="M997" s="293">
        <f t="shared" si="50"/>
        <v>43404</v>
      </c>
      <c r="N997" s="293">
        <v>43465</v>
      </c>
      <c r="O997" s="293">
        <v>43465</v>
      </c>
      <c r="P997" s="301">
        <f t="shared" si="46"/>
        <v>61</v>
      </c>
      <c r="Q997" s="303">
        <f t="shared" si="47"/>
        <v>2.0333333333333332</v>
      </c>
      <c r="R997" s="305" t="s">
        <v>7095</v>
      </c>
      <c r="S997" s="340"/>
      <c r="T997" s="311"/>
      <c r="U997" s="311"/>
      <c r="V997" s="341"/>
      <c r="W997" s="311"/>
      <c r="X997" s="311"/>
      <c r="Y997" s="341"/>
      <c r="Z997" s="311"/>
      <c r="AA997" s="311"/>
      <c r="AB997" s="341"/>
      <c r="AC997" s="311"/>
      <c r="AD997" s="311"/>
      <c r="AE997" s="311"/>
      <c r="AF997" s="312"/>
      <c r="AG997" s="311"/>
      <c r="AH997" s="312"/>
      <c r="AI997" s="311"/>
      <c r="AJ997" s="313"/>
      <c r="AK997" s="292"/>
      <c r="AL997" s="292"/>
      <c r="AM997" s="292"/>
      <c r="AN997" s="292"/>
      <c r="AO997" s="316"/>
      <c r="AP997" s="336"/>
      <c r="AQ997" s="360"/>
      <c r="AR997" s="343"/>
      <c r="AS997" s="343"/>
      <c r="AT997" s="343"/>
      <c r="AU997" s="292"/>
      <c r="AV997" s="270"/>
    </row>
    <row r="998" spans="1:48" ht="13.5" customHeight="1" thickTop="1" thickBot="1" x14ac:dyDescent="0.25">
      <c r="A998" s="147">
        <v>991</v>
      </c>
      <c r="B998" s="292" t="s">
        <v>597</v>
      </c>
      <c r="C998" s="304">
        <v>43404</v>
      </c>
      <c r="D998" s="304" t="s">
        <v>7096</v>
      </c>
      <c r="E998" s="294" t="s">
        <v>6989</v>
      </c>
      <c r="F998" s="295" t="s">
        <v>66</v>
      </c>
      <c r="G998" s="296" t="s">
        <v>3486</v>
      </c>
      <c r="H998" s="297" t="s">
        <v>1989</v>
      </c>
      <c r="I998" s="298">
        <v>5000000</v>
      </c>
      <c r="J998" s="299">
        <f t="shared" si="48"/>
        <v>5000000</v>
      </c>
      <c r="K998" s="300" t="s">
        <v>85</v>
      </c>
      <c r="L998" s="292" t="s">
        <v>7097</v>
      </c>
      <c r="M998" s="293">
        <f t="shared" si="50"/>
        <v>43404</v>
      </c>
      <c r="N998" s="293">
        <v>43465</v>
      </c>
      <c r="O998" s="293">
        <v>43465</v>
      </c>
      <c r="P998" s="301">
        <f t="shared" si="46"/>
        <v>61</v>
      </c>
      <c r="Q998" s="303">
        <f t="shared" si="47"/>
        <v>2.0333333333333332</v>
      </c>
      <c r="R998" s="305" t="s">
        <v>7098</v>
      </c>
      <c r="S998" s="340"/>
      <c r="T998" s="311"/>
      <c r="U998" s="311"/>
      <c r="V998" s="341"/>
      <c r="W998" s="311"/>
      <c r="X998" s="311"/>
      <c r="Y998" s="341"/>
      <c r="Z998" s="311"/>
      <c r="AA998" s="311"/>
      <c r="AB998" s="341"/>
      <c r="AC998" s="311"/>
      <c r="AD998" s="311"/>
      <c r="AE998" s="311"/>
      <c r="AF998" s="312"/>
      <c r="AG998" s="311"/>
      <c r="AH998" s="312"/>
      <c r="AI998" s="311"/>
      <c r="AJ998" s="313"/>
      <c r="AK998" s="292"/>
      <c r="AL998" s="292"/>
      <c r="AM998" s="292"/>
      <c r="AN998" s="292"/>
      <c r="AO998" s="316"/>
      <c r="AP998" s="336"/>
      <c r="AQ998" s="360"/>
      <c r="AR998" s="343"/>
      <c r="AS998" s="343"/>
      <c r="AT998" s="343"/>
      <c r="AU998" s="292"/>
      <c r="AV998" s="270"/>
    </row>
    <row r="999" spans="1:48" ht="13.5" customHeight="1" thickTop="1" thickBot="1" x14ac:dyDescent="0.25">
      <c r="A999" s="147">
        <v>992</v>
      </c>
      <c r="B999" s="292" t="s">
        <v>597</v>
      </c>
      <c r="C999" s="304">
        <v>43404</v>
      </c>
      <c r="D999" s="304" t="s">
        <v>7099</v>
      </c>
      <c r="E999" s="294" t="s">
        <v>7100</v>
      </c>
      <c r="F999" s="295" t="s">
        <v>66</v>
      </c>
      <c r="G999" s="296" t="s">
        <v>75</v>
      </c>
      <c r="H999" s="297" t="s">
        <v>1989</v>
      </c>
      <c r="I999" s="298">
        <v>6616000</v>
      </c>
      <c r="J999" s="299">
        <f t="shared" si="48"/>
        <v>6616000</v>
      </c>
      <c r="K999" s="300" t="s">
        <v>85</v>
      </c>
      <c r="L999" s="292" t="s">
        <v>7101</v>
      </c>
      <c r="M999" s="293">
        <f t="shared" si="50"/>
        <v>43404</v>
      </c>
      <c r="N999" s="293">
        <v>43465</v>
      </c>
      <c r="O999" s="293">
        <v>43465</v>
      </c>
      <c r="P999" s="301">
        <f t="shared" si="46"/>
        <v>61</v>
      </c>
      <c r="Q999" s="303">
        <f t="shared" si="47"/>
        <v>2.0333333333333332</v>
      </c>
      <c r="R999" s="305" t="s">
        <v>7102</v>
      </c>
      <c r="S999" s="340"/>
      <c r="T999" s="311"/>
      <c r="U999" s="311"/>
      <c r="V999" s="341"/>
      <c r="W999" s="311"/>
      <c r="X999" s="311"/>
      <c r="Y999" s="341"/>
      <c r="Z999" s="311"/>
      <c r="AA999" s="311"/>
      <c r="AB999" s="341"/>
      <c r="AC999" s="311"/>
      <c r="AD999" s="311"/>
      <c r="AE999" s="311"/>
      <c r="AF999" s="312"/>
      <c r="AG999" s="311"/>
      <c r="AH999" s="312"/>
      <c r="AI999" s="311"/>
      <c r="AJ999" s="313"/>
      <c r="AK999" s="292"/>
      <c r="AL999" s="292"/>
      <c r="AM999" s="292"/>
      <c r="AN999" s="292"/>
      <c r="AO999" s="316"/>
      <c r="AP999" s="336"/>
      <c r="AQ999" s="360"/>
      <c r="AR999" s="343"/>
      <c r="AS999" s="343"/>
      <c r="AT999" s="343"/>
      <c r="AU999" s="292"/>
      <c r="AV999" s="270"/>
    </row>
    <row r="1000" spans="1:48" ht="13.5" customHeight="1" thickTop="1" thickBot="1" x14ac:dyDescent="0.25">
      <c r="A1000" s="147">
        <v>993</v>
      </c>
      <c r="B1000" s="292" t="s">
        <v>597</v>
      </c>
      <c r="C1000" s="304">
        <v>43404</v>
      </c>
      <c r="D1000" s="304" t="s">
        <v>7103</v>
      </c>
      <c r="E1000" s="294" t="s">
        <v>7104</v>
      </c>
      <c r="F1000" s="295" t="s">
        <v>66</v>
      </c>
      <c r="G1000" s="296" t="s">
        <v>3486</v>
      </c>
      <c r="H1000" s="297" t="s">
        <v>1989</v>
      </c>
      <c r="I1000" s="298">
        <v>6616000</v>
      </c>
      <c r="J1000" s="299">
        <f t="shared" si="48"/>
        <v>6616000</v>
      </c>
      <c r="K1000" s="300" t="s">
        <v>85</v>
      </c>
      <c r="L1000" s="292" t="s">
        <v>7105</v>
      </c>
      <c r="M1000" s="293">
        <f t="shared" si="50"/>
        <v>43404</v>
      </c>
      <c r="N1000" s="293">
        <v>43465</v>
      </c>
      <c r="O1000" s="293">
        <v>43465</v>
      </c>
      <c r="P1000" s="301">
        <f t="shared" si="46"/>
        <v>61</v>
      </c>
      <c r="Q1000" s="303">
        <f t="shared" si="47"/>
        <v>2.0333333333333332</v>
      </c>
      <c r="R1000" s="305" t="s">
        <v>7106</v>
      </c>
      <c r="S1000" s="340"/>
      <c r="T1000" s="311"/>
      <c r="U1000" s="311"/>
      <c r="V1000" s="341"/>
      <c r="W1000" s="311"/>
      <c r="X1000" s="311"/>
      <c r="Y1000" s="341"/>
      <c r="Z1000" s="311"/>
      <c r="AA1000" s="311"/>
      <c r="AB1000" s="341"/>
      <c r="AC1000" s="311"/>
      <c r="AD1000" s="311"/>
      <c r="AE1000" s="311"/>
      <c r="AF1000" s="312"/>
      <c r="AG1000" s="311"/>
      <c r="AH1000" s="312"/>
      <c r="AI1000" s="311"/>
      <c r="AJ1000" s="313"/>
      <c r="AK1000" s="292"/>
      <c r="AL1000" s="292"/>
      <c r="AM1000" s="292"/>
      <c r="AN1000" s="292"/>
      <c r="AO1000" s="316"/>
      <c r="AP1000" s="336"/>
      <c r="AQ1000" s="360"/>
      <c r="AR1000" s="343"/>
      <c r="AS1000" s="343"/>
      <c r="AT1000" s="343"/>
      <c r="AU1000" s="292"/>
      <c r="AV1000" s="270"/>
    </row>
    <row r="1001" spans="1:48" ht="13.5" customHeight="1" thickTop="1" thickBot="1" x14ac:dyDescent="0.25">
      <c r="A1001" s="147">
        <v>994</v>
      </c>
      <c r="B1001" s="292" t="s">
        <v>597</v>
      </c>
      <c r="C1001" s="304">
        <v>43404</v>
      </c>
      <c r="D1001" s="304" t="s">
        <v>7107</v>
      </c>
      <c r="E1001" s="294" t="s">
        <v>7108</v>
      </c>
      <c r="F1001" s="295" t="s">
        <v>66</v>
      </c>
      <c r="G1001" s="296" t="s">
        <v>3486</v>
      </c>
      <c r="H1001" s="297" t="s">
        <v>1989</v>
      </c>
      <c r="I1001" s="298">
        <v>3921328</v>
      </c>
      <c r="J1001" s="299">
        <f t="shared" si="48"/>
        <v>3921328</v>
      </c>
      <c r="K1001" s="300" t="s">
        <v>85</v>
      </c>
      <c r="L1001" s="292" t="s">
        <v>7109</v>
      </c>
      <c r="M1001" s="293">
        <f t="shared" si="50"/>
        <v>43404</v>
      </c>
      <c r="N1001" s="293">
        <v>43465</v>
      </c>
      <c r="O1001" s="293">
        <v>43465</v>
      </c>
      <c r="P1001" s="301">
        <f t="shared" si="46"/>
        <v>61</v>
      </c>
      <c r="Q1001" s="303">
        <f t="shared" si="47"/>
        <v>2.0333333333333332</v>
      </c>
      <c r="R1001" s="305" t="s">
        <v>7110</v>
      </c>
      <c r="S1001" s="340"/>
      <c r="T1001" s="311"/>
      <c r="U1001" s="311"/>
      <c r="V1001" s="341"/>
      <c r="W1001" s="311"/>
      <c r="X1001" s="311"/>
      <c r="Y1001" s="341"/>
      <c r="Z1001" s="311"/>
      <c r="AA1001" s="311"/>
      <c r="AB1001" s="341"/>
      <c r="AC1001" s="311"/>
      <c r="AD1001" s="311"/>
      <c r="AE1001" s="311"/>
      <c r="AF1001" s="312"/>
      <c r="AG1001" s="311"/>
      <c r="AH1001" s="312"/>
      <c r="AI1001" s="311"/>
      <c r="AJ1001" s="313"/>
      <c r="AK1001" s="292"/>
      <c r="AL1001" s="292"/>
      <c r="AM1001" s="292"/>
      <c r="AN1001" s="292"/>
      <c r="AO1001" s="316"/>
      <c r="AP1001" s="336"/>
      <c r="AQ1001" s="360"/>
      <c r="AR1001" s="343"/>
      <c r="AS1001" s="343"/>
      <c r="AT1001" s="343"/>
      <c r="AU1001" s="292"/>
      <c r="AV1001" s="270"/>
    </row>
    <row r="1002" spans="1:48" ht="13.5" customHeight="1" thickTop="1" thickBot="1" x14ac:dyDescent="0.25">
      <c r="A1002" s="147">
        <v>995</v>
      </c>
      <c r="B1002" s="292" t="s">
        <v>597</v>
      </c>
      <c r="C1002" s="304">
        <v>43404</v>
      </c>
      <c r="D1002" s="304" t="s">
        <v>7111</v>
      </c>
      <c r="E1002" s="294" t="s">
        <v>7112</v>
      </c>
      <c r="F1002" s="295" t="s">
        <v>66</v>
      </c>
      <c r="G1002" s="296" t="s">
        <v>75</v>
      </c>
      <c r="H1002" s="297" t="s">
        <v>1989</v>
      </c>
      <c r="I1002" s="298">
        <v>7000000</v>
      </c>
      <c r="J1002" s="299">
        <f t="shared" si="48"/>
        <v>7000000</v>
      </c>
      <c r="K1002" s="300" t="s">
        <v>85</v>
      </c>
      <c r="L1002" s="292" t="s">
        <v>7113</v>
      </c>
      <c r="M1002" s="293">
        <v>43404</v>
      </c>
      <c r="N1002" s="293">
        <v>43464</v>
      </c>
      <c r="O1002" s="293">
        <v>43464</v>
      </c>
      <c r="P1002" s="301">
        <f t="shared" si="46"/>
        <v>60</v>
      </c>
      <c r="Q1002" s="303">
        <f t="shared" si="47"/>
        <v>2</v>
      </c>
      <c r="R1002" s="305" t="s">
        <v>7114</v>
      </c>
      <c r="S1002" s="340"/>
      <c r="T1002" s="311"/>
      <c r="U1002" s="311"/>
      <c r="V1002" s="341"/>
      <c r="W1002" s="311"/>
      <c r="X1002" s="311"/>
      <c r="Y1002" s="341"/>
      <c r="Z1002" s="311"/>
      <c r="AA1002" s="311"/>
      <c r="AB1002" s="341"/>
      <c r="AC1002" s="311"/>
      <c r="AD1002" s="311"/>
      <c r="AE1002" s="311"/>
      <c r="AF1002" s="312"/>
      <c r="AG1002" s="311"/>
      <c r="AH1002" s="312"/>
      <c r="AI1002" s="311"/>
      <c r="AJ1002" s="313"/>
      <c r="AK1002" s="292"/>
      <c r="AL1002" s="292"/>
      <c r="AM1002" s="292"/>
      <c r="AN1002" s="292"/>
      <c r="AO1002" s="316"/>
      <c r="AP1002" s="336"/>
      <c r="AQ1002" s="360"/>
      <c r="AR1002" s="343"/>
      <c r="AS1002" s="343"/>
      <c r="AT1002" s="343"/>
      <c r="AU1002" s="292"/>
      <c r="AV1002" s="270"/>
    </row>
    <row r="1003" spans="1:48" ht="13.5" customHeight="1" thickTop="1" thickBot="1" x14ac:dyDescent="0.25">
      <c r="A1003" s="147">
        <v>996</v>
      </c>
      <c r="B1003" s="292" t="s">
        <v>53</v>
      </c>
      <c r="C1003" s="304">
        <v>43404</v>
      </c>
      <c r="D1003" s="304" t="s">
        <v>7115</v>
      </c>
      <c r="E1003" s="294" t="s">
        <v>7116</v>
      </c>
      <c r="F1003" s="295" t="s">
        <v>66</v>
      </c>
      <c r="G1003" s="296" t="s">
        <v>3486</v>
      </c>
      <c r="H1003" s="297" t="s">
        <v>1989</v>
      </c>
      <c r="I1003" s="298">
        <v>4616000</v>
      </c>
      <c r="J1003" s="299">
        <f t="shared" si="48"/>
        <v>4616000</v>
      </c>
      <c r="K1003" s="300" t="s">
        <v>85</v>
      </c>
      <c r="L1003" s="292" t="s">
        <v>7117</v>
      </c>
      <c r="M1003" s="293">
        <v>43404</v>
      </c>
      <c r="N1003" s="293">
        <v>43465</v>
      </c>
      <c r="O1003" s="293">
        <v>43465</v>
      </c>
      <c r="P1003" s="301">
        <f t="shared" si="46"/>
        <v>61</v>
      </c>
      <c r="Q1003" s="303">
        <f t="shared" si="47"/>
        <v>2.0333333333333332</v>
      </c>
      <c r="R1003" s="305" t="s">
        <v>7118</v>
      </c>
      <c r="S1003" s="340"/>
      <c r="T1003" s="311"/>
      <c r="U1003" s="311"/>
      <c r="V1003" s="341"/>
      <c r="W1003" s="311"/>
      <c r="X1003" s="311"/>
      <c r="Y1003" s="341"/>
      <c r="Z1003" s="311"/>
      <c r="AA1003" s="311"/>
      <c r="AB1003" s="341"/>
      <c r="AC1003" s="311"/>
      <c r="AD1003" s="311"/>
      <c r="AE1003" s="311"/>
      <c r="AF1003" s="312"/>
      <c r="AG1003" s="311"/>
      <c r="AH1003" s="312"/>
      <c r="AI1003" s="311"/>
      <c r="AJ1003" s="313"/>
      <c r="AK1003" s="292"/>
      <c r="AL1003" s="292"/>
      <c r="AM1003" s="292"/>
      <c r="AN1003" s="292"/>
      <c r="AO1003" s="316"/>
      <c r="AP1003" s="336"/>
      <c r="AQ1003" s="360"/>
      <c r="AR1003" s="343"/>
      <c r="AS1003" s="343"/>
      <c r="AT1003" s="343"/>
      <c r="AU1003" s="292"/>
      <c r="AV1003" s="270"/>
    </row>
    <row r="1004" spans="1:48" ht="13.5" customHeight="1" thickTop="1" thickBot="1" x14ac:dyDescent="0.25">
      <c r="A1004" s="147">
        <v>997</v>
      </c>
      <c r="B1004" s="292" t="s">
        <v>597</v>
      </c>
      <c r="C1004" s="304">
        <v>43404</v>
      </c>
      <c r="D1004" s="304" t="s">
        <v>7119</v>
      </c>
      <c r="E1004" s="294" t="s">
        <v>7120</v>
      </c>
      <c r="F1004" s="295" t="s">
        <v>66</v>
      </c>
      <c r="G1004" s="296" t="s">
        <v>3486</v>
      </c>
      <c r="H1004" s="297" t="s">
        <v>1989</v>
      </c>
      <c r="I1004" s="298">
        <v>5400000</v>
      </c>
      <c r="J1004" s="299">
        <f t="shared" si="48"/>
        <v>5400000</v>
      </c>
      <c r="K1004" s="300" t="s">
        <v>85</v>
      </c>
      <c r="L1004" s="292" t="s">
        <v>3067</v>
      </c>
      <c r="M1004" s="293">
        <v>43404</v>
      </c>
      <c r="N1004" s="293">
        <v>43465</v>
      </c>
      <c r="O1004" s="293">
        <v>43465</v>
      </c>
      <c r="P1004" s="301">
        <f t="shared" si="46"/>
        <v>61</v>
      </c>
      <c r="Q1004" s="303">
        <f t="shared" si="47"/>
        <v>2.0333333333333332</v>
      </c>
      <c r="R1004" s="305" t="s">
        <v>7121</v>
      </c>
      <c r="S1004" s="340"/>
      <c r="T1004" s="311"/>
      <c r="U1004" s="311"/>
      <c r="V1004" s="341"/>
      <c r="W1004" s="311"/>
      <c r="X1004" s="311"/>
      <c r="Y1004" s="341"/>
      <c r="Z1004" s="311"/>
      <c r="AA1004" s="311"/>
      <c r="AB1004" s="341"/>
      <c r="AC1004" s="311"/>
      <c r="AD1004" s="311"/>
      <c r="AE1004" s="311"/>
      <c r="AF1004" s="312"/>
      <c r="AG1004" s="311"/>
      <c r="AH1004" s="312"/>
      <c r="AI1004" s="311"/>
      <c r="AJ1004" s="313"/>
      <c r="AK1004" s="292"/>
      <c r="AL1004" s="292"/>
      <c r="AM1004" s="292"/>
      <c r="AN1004" s="292"/>
      <c r="AO1004" s="316"/>
      <c r="AP1004" s="336"/>
      <c r="AQ1004" s="360"/>
      <c r="AR1004" s="343"/>
      <c r="AS1004" s="343"/>
      <c r="AT1004" s="343"/>
      <c r="AU1004" s="292"/>
      <c r="AV1004" s="270"/>
    </row>
    <row r="1005" spans="1:48" ht="13.5" customHeight="1" thickTop="1" thickBot="1" x14ac:dyDescent="0.25">
      <c r="A1005" s="147">
        <v>998</v>
      </c>
      <c r="B1005" s="292" t="s">
        <v>597</v>
      </c>
      <c r="C1005" s="304">
        <v>43404</v>
      </c>
      <c r="D1005" s="304" t="s">
        <v>7122</v>
      </c>
      <c r="E1005" s="294" t="s">
        <v>7123</v>
      </c>
      <c r="F1005" s="295" t="s">
        <v>66</v>
      </c>
      <c r="G1005" s="296" t="s">
        <v>3486</v>
      </c>
      <c r="H1005" s="297" t="s">
        <v>1989</v>
      </c>
      <c r="I1005" s="298">
        <v>4600000</v>
      </c>
      <c r="J1005" s="299">
        <f t="shared" si="48"/>
        <v>4600000</v>
      </c>
      <c r="K1005" s="300" t="s">
        <v>85</v>
      </c>
      <c r="L1005" s="292" t="s">
        <v>7124</v>
      </c>
      <c r="M1005" s="293">
        <v>43404</v>
      </c>
      <c r="N1005" s="293">
        <v>43465</v>
      </c>
      <c r="O1005" s="293">
        <v>43465</v>
      </c>
      <c r="P1005" s="301">
        <f t="shared" si="46"/>
        <v>61</v>
      </c>
      <c r="Q1005" s="303">
        <f t="shared" si="47"/>
        <v>2.0333333333333332</v>
      </c>
      <c r="R1005" s="305" t="s">
        <v>7125</v>
      </c>
      <c r="S1005" s="340"/>
      <c r="T1005" s="311"/>
      <c r="U1005" s="311"/>
      <c r="V1005" s="341"/>
      <c r="W1005" s="311"/>
      <c r="X1005" s="311"/>
      <c r="Y1005" s="341"/>
      <c r="Z1005" s="311"/>
      <c r="AA1005" s="311"/>
      <c r="AB1005" s="341"/>
      <c r="AC1005" s="311"/>
      <c r="AD1005" s="311"/>
      <c r="AE1005" s="311"/>
      <c r="AF1005" s="312"/>
      <c r="AG1005" s="311"/>
      <c r="AH1005" s="312"/>
      <c r="AI1005" s="311"/>
      <c r="AJ1005" s="313"/>
      <c r="AK1005" s="292"/>
      <c r="AL1005" s="292"/>
      <c r="AM1005" s="292"/>
      <c r="AN1005" s="292"/>
      <c r="AO1005" s="316"/>
      <c r="AP1005" s="336"/>
      <c r="AQ1005" s="360"/>
      <c r="AR1005" s="343"/>
      <c r="AS1005" s="343"/>
      <c r="AT1005" s="343"/>
      <c r="AU1005" s="292"/>
      <c r="AV1005" s="270"/>
    </row>
    <row r="1006" spans="1:48" ht="13.5" customHeight="1" thickTop="1" thickBot="1" x14ac:dyDescent="0.25">
      <c r="A1006" s="147">
        <v>999</v>
      </c>
      <c r="B1006" s="292" t="s">
        <v>597</v>
      </c>
      <c r="C1006" s="304">
        <v>43404</v>
      </c>
      <c r="D1006" s="304" t="s">
        <v>7126</v>
      </c>
      <c r="E1006" s="294" t="s">
        <v>7127</v>
      </c>
      <c r="F1006" s="295" t="s">
        <v>66</v>
      </c>
      <c r="G1006" s="296" t="s">
        <v>3486</v>
      </c>
      <c r="H1006" s="297" t="s">
        <v>1989</v>
      </c>
      <c r="I1006" s="298">
        <v>5000000</v>
      </c>
      <c r="J1006" s="299">
        <f t="shared" si="48"/>
        <v>5000000</v>
      </c>
      <c r="K1006" s="300" t="s">
        <v>85</v>
      </c>
      <c r="L1006" s="292" t="s">
        <v>7128</v>
      </c>
      <c r="M1006" s="293">
        <v>43404</v>
      </c>
      <c r="N1006" s="293">
        <v>43465</v>
      </c>
      <c r="O1006" s="293">
        <v>43465</v>
      </c>
      <c r="P1006" s="301">
        <f t="shared" si="46"/>
        <v>61</v>
      </c>
      <c r="Q1006" s="303">
        <f t="shared" si="47"/>
        <v>2.0333333333333332</v>
      </c>
      <c r="R1006" s="305" t="s">
        <v>7129</v>
      </c>
      <c r="S1006" s="340"/>
      <c r="T1006" s="311"/>
      <c r="U1006" s="311"/>
      <c r="V1006" s="341"/>
      <c r="W1006" s="311"/>
      <c r="X1006" s="311"/>
      <c r="Y1006" s="341"/>
      <c r="Z1006" s="311"/>
      <c r="AA1006" s="311"/>
      <c r="AB1006" s="341"/>
      <c r="AC1006" s="311"/>
      <c r="AD1006" s="311"/>
      <c r="AE1006" s="311"/>
      <c r="AF1006" s="312"/>
      <c r="AG1006" s="311"/>
      <c r="AH1006" s="312"/>
      <c r="AI1006" s="311"/>
      <c r="AJ1006" s="313"/>
      <c r="AK1006" s="292"/>
      <c r="AL1006" s="292"/>
      <c r="AM1006" s="292"/>
      <c r="AN1006" s="292"/>
      <c r="AO1006" s="316"/>
      <c r="AP1006" s="336"/>
      <c r="AQ1006" s="360"/>
      <c r="AR1006" s="343"/>
      <c r="AS1006" s="343"/>
      <c r="AT1006" s="343"/>
      <c r="AU1006" s="292"/>
      <c r="AV1006" s="270"/>
    </row>
    <row r="1007" spans="1:48" ht="13.5" customHeight="1" thickTop="1" thickBot="1" x14ac:dyDescent="0.25">
      <c r="A1007" s="147">
        <v>1000</v>
      </c>
      <c r="B1007" s="292" t="s">
        <v>597</v>
      </c>
      <c r="C1007" s="304">
        <v>43404</v>
      </c>
      <c r="D1007" s="304" t="s">
        <v>7130</v>
      </c>
      <c r="E1007" s="294" t="s">
        <v>7131</v>
      </c>
      <c r="F1007" s="295" t="s">
        <v>66</v>
      </c>
      <c r="G1007" s="296" t="s">
        <v>75</v>
      </c>
      <c r="H1007" s="297" t="s">
        <v>1989</v>
      </c>
      <c r="I1007" s="298">
        <v>8000000</v>
      </c>
      <c r="J1007" s="299">
        <f t="shared" ref="J1007:J1038" si="51">+I1007+AA1007+AF1007+AH1007+AJ1007</f>
        <v>8000000</v>
      </c>
      <c r="K1007" s="300" t="s">
        <v>85</v>
      </c>
      <c r="L1007" s="292" t="s">
        <v>7132</v>
      </c>
      <c r="M1007" s="293">
        <v>43404</v>
      </c>
      <c r="N1007" s="293">
        <v>43464</v>
      </c>
      <c r="O1007" s="293">
        <v>43464</v>
      </c>
      <c r="P1007" s="301">
        <f t="shared" si="46"/>
        <v>60</v>
      </c>
      <c r="Q1007" s="303">
        <f t="shared" si="47"/>
        <v>2</v>
      </c>
      <c r="R1007" s="305" t="s">
        <v>7133</v>
      </c>
      <c r="S1007" s="340"/>
      <c r="T1007" s="311"/>
      <c r="U1007" s="311"/>
      <c r="V1007" s="341"/>
      <c r="W1007" s="311"/>
      <c r="X1007" s="311"/>
      <c r="Y1007" s="341"/>
      <c r="Z1007" s="311"/>
      <c r="AA1007" s="311"/>
      <c r="AB1007" s="341"/>
      <c r="AC1007" s="311"/>
      <c r="AD1007" s="311"/>
      <c r="AE1007" s="311"/>
      <c r="AF1007" s="312"/>
      <c r="AG1007" s="311"/>
      <c r="AH1007" s="312"/>
      <c r="AI1007" s="311"/>
      <c r="AJ1007" s="313"/>
      <c r="AK1007" s="292"/>
      <c r="AL1007" s="292"/>
      <c r="AM1007" s="292"/>
      <c r="AN1007" s="292"/>
      <c r="AO1007" s="316"/>
      <c r="AP1007" s="336"/>
      <c r="AQ1007" s="360"/>
      <c r="AR1007" s="343"/>
      <c r="AS1007" s="343"/>
      <c r="AT1007" s="343"/>
      <c r="AU1007" s="292"/>
      <c r="AV1007" s="270"/>
    </row>
    <row r="1008" spans="1:48" ht="13.5" customHeight="1" thickTop="1" thickBot="1" x14ac:dyDescent="0.25">
      <c r="A1008" s="147">
        <v>1001</v>
      </c>
      <c r="B1008" s="292" t="s">
        <v>597</v>
      </c>
      <c r="C1008" s="304">
        <v>43404</v>
      </c>
      <c r="D1008" s="304" t="s">
        <v>7134</v>
      </c>
      <c r="E1008" s="294" t="s">
        <v>7127</v>
      </c>
      <c r="F1008" s="295" t="s">
        <v>66</v>
      </c>
      <c r="G1008" s="296" t="s">
        <v>3486</v>
      </c>
      <c r="H1008" s="297" t="s">
        <v>1989</v>
      </c>
      <c r="I1008" s="298">
        <v>6000000</v>
      </c>
      <c r="J1008" s="299">
        <f t="shared" si="51"/>
        <v>6000000</v>
      </c>
      <c r="K1008" s="300" t="s">
        <v>85</v>
      </c>
      <c r="L1008" s="292" t="s">
        <v>7135</v>
      </c>
      <c r="M1008" s="293">
        <v>43404</v>
      </c>
      <c r="N1008" s="293">
        <v>43464</v>
      </c>
      <c r="O1008" s="293">
        <v>43464</v>
      </c>
      <c r="P1008" s="301">
        <f t="shared" si="46"/>
        <v>60</v>
      </c>
      <c r="Q1008" s="303">
        <f t="shared" si="47"/>
        <v>2</v>
      </c>
      <c r="R1008" s="305" t="s">
        <v>7136</v>
      </c>
      <c r="S1008" s="340"/>
      <c r="T1008" s="311"/>
      <c r="U1008" s="311"/>
      <c r="V1008" s="341"/>
      <c r="W1008" s="311"/>
      <c r="X1008" s="311"/>
      <c r="Y1008" s="341"/>
      <c r="Z1008" s="311"/>
      <c r="AA1008" s="311"/>
      <c r="AB1008" s="341"/>
      <c r="AC1008" s="311"/>
      <c r="AD1008" s="311"/>
      <c r="AE1008" s="311"/>
      <c r="AF1008" s="312"/>
      <c r="AG1008" s="311"/>
      <c r="AH1008" s="312"/>
      <c r="AI1008" s="311"/>
      <c r="AJ1008" s="313"/>
      <c r="AK1008" s="292"/>
      <c r="AL1008" s="292"/>
      <c r="AM1008" s="292"/>
      <c r="AN1008" s="292"/>
      <c r="AO1008" s="316"/>
      <c r="AP1008" s="336"/>
      <c r="AQ1008" s="360"/>
      <c r="AR1008" s="343"/>
      <c r="AS1008" s="343"/>
      <c r="AT1008" s="343"/>
      <c r="AU1008" s="292"/>
      <c r="AV1008" s="270"/>
    </row>
    <row r="1009" spans="1:48" ht="13.5" customHeight="1" thickTop="1" thickBot="1" x14ac:dyDescent="0.25">
      <c r="A1009" s="147">
        <v>1002</v>
      </c>
      <c r="B1009" s="292" t="s">
        <v>597</v>
      </c>
      <c r="C1009" s="304">
        <v>43405</v>
      </c>
      <c r="D1009" s="304" t="s">
        <v>7137</v>
      </c>
      <c r="E1009" s="294" t="s">
        <v>7131</v>
      </c>
      <c r="F1009" s="295" t="s">
        <v>66</v>
      </c>
      <c r="G1009" s="296" t="s">
        <v>75</v>
      </c>
      <c r="H1009" s="297" t="s">
        <v>1989</v>
      </c>
      <c r="I1009" s="298">
        <v>10000000</v>
      </c>
      <c r="J1009" s="299">
        <f t="shared" si="51"/>
        <v>10000000</v>
      </c>
      <c r="K1009" s="300" t="s">
        <v>85</v>
      </c>
      <c r="L1009" s="292" t="s">
        <v>7138</v>
      </c>
      <c r="M1009" s="293">
        <v>43405</v>
      </c>
      <c r="N1009" s="293">
        <v>43465</v>
      </c>
      <c r="O1009" s="293">
        <v>43465</v>
      </c>
      <c r="P1009" s="301">
        <f t="shared" si="46"/>
        <v>60</v>
      </c>
      <c r="Q1009" s="303">
        <f t="shared" si="47"/>
        <v>2</v>
      </c>
      <c r="R1009" s="305" t="s">
        <v>7139</v>
      </c>
      <c r="S1009" s="340"/>
      <c r="T1009" s="311"/>
      <c r="U1009" s="311"/>
      <c r="V1009" s="341"/>
      <c r="W1009" s="311"/>
      <c r="X1009" s="311"/>
      <c r="Y1009" s="341"/>
      <c r="Z1009" s="311"/>
      <c r="AA1009" s="311"/>
      <c r="AB1009" s="341"/>
      <c r="AC1009" s="311"/>
      <c r="AD1009" s="311"/>
      <c r="AE1009" s="311"/>
      <c r="AF1009" s="312"/>
      <c r="AG1009" s="311"/>
      <c r="AH1009" s="312"/>
      <c r="AI1009" s="311"/>
      <c r="AJ1009" s="313"/>
      <c r="AK1009" s="292"/>
      <c r="AL1009" s="292"/>
      <c r="AM1009" s="292"/>
      <c r="AN1009" s="292"/>
      <c r="AO1009" s="316"/>
      <c r="AP1009" s="336"/>
      <c r="AQ1009" s="360"/>
      <c r="AR1009" s="343"/>
      <c r="AS1009" s="343"/>
      <c r="AT1009" s="343"/>
      <c r="AU1009" s="292"/>
      <c r="AV1009" s="270"/>
    </row>
    <row r="1010" spans="1:48" ht="13.5" customHeight="1" thickTop="1" thickBot="1" x14ac:dyDescent="0.25">
      <c r="A1010" s="147">
        <v>1003</v>
      </c>
      <c r="B1010" s="292" t="s">
        <v>597</v>
      </c>
      <c r="C1010" s="304">
        <v>43405</v>
      </c>
      <c r="D1010" s="304" t="s">
        <v>7140</v>
      </c>
      <c r="E1010" s="294" t="s">
        <v>7127</v>
      </c>
      <c r="F1010" s="295" t="s">
        <v>66</v>
      </c>
      <c r="G1010" s="296" t="s">
        <v>3486</v>
      </c>
      <c r="H1010" s="297" t="s">
        <v>1989</v>
      </c>
      <c r="I1010" s="298">
        <v>5250000</v>
      </c>
      <c r="J1010" s="299">
        <f t="shared" si="51"/>
        <v>5250000</v>
      </c>
      <c r="K1010" s="300" t="s">
        <v>85</v>
      </c>
      <c r="L1010" s="292" t="s">
        <v>4106</v>
      </c>
      <c r="M1010" s="293">
        <v>43405</v>
      </c>
      <c r="N1010" s="293">
        <v>43465</v>
      </c>
      <c r="O1010" s="293">
        <v>43465</v>
      </c>
      <c r="P1010" s="301">
        <f t="shared" si="46"/>
        <v>60</v>
      </c>
      <c r="Q1010" s="303">
        <f t="shared" si="47"/>
        <v>2</v>
      </c>
      <c r="R1010" s="305" t="s">
        <v>7141</v>
      </c>
      <c r="S1010" s="340"/>
      <c r="T1010" s="311"/>
      <c r="U1010" s="311"/>
      <c r="V1010" s="341"/>
      <c r="W1010" s="311"/>
      <c r="X1010" s="311"/>
      <c r="Y1010" s="341"/>
      <c r="Z1010" s="311"/>
      <c r="AA1010" s="311"/>
      <c r="AB1010" s="341"/>
      <c r="AC1010" s="311"/>
      <c r="AD1010" s="311"/>
      <c r="AE1010" s="311"/>
      <c r="AF1010" s="312"/>
      <c r="AG1010" s="311"/>
      <c r="AH1010" s="312"/>
      <c r="AI1010" s="311"/>
      <c r="AJ1010" s="313"/>
      <c r="AK1010" s="292"/>
      <c r="AL1010" s="292"/>
      <c r="AM1010" s="292"/>
      <c r="AN1010" s="292"/>
      <c r="AO1010" s="316"/>
      <c r="AP1010" s="336"/>
      <c r="AQ1010" s="360"/>
      <c r="AR1010" s="343"/>
      <c r="AS1010" s="343"/>
      <c r="AT1010" s="343"/>
      <c r="AU1010" s="292"/>
      <c r="AV1010" s="270"/>
    </row>
    <row r="1011" spans="1:48" ht="13.5" customHeight="1" thickTop="1" thickBot="1" x14ac:dyDescent="0.25">
      <c r="A1011" s="147">
        <v>1004</v>
      </c>
      <c r="B1011" s="292" t="s">
        <v>597</v>
      </c>
      <c r="C1011" s="304">
        <v>43405</v>
      </c>
      <c r="D1011" s="304" t="s">
        <v>7142</v>
      </c>
      <c r="E1011" s="294" t="s">
        <v>7131</v>
      </c>
      <c r="F1011" s="295" t="s">
        <v>66</v>
      </c>
      <c r="G1011" s="296" t="s">
        <v>75</v>
      </c>
      <c r="H1011" s="297" t="s">
        <v>1989</v>
      </c>
      <c r="I1011" s="298">
        <v>7000000</v>
      </c>
      <c r="J1011" s="299">
        <f t="shared" si="51"/>
        <v>7000000</v>
      </c>
      <c r="K1011" s="300" t="s">
        <v>85</v>
      </c>
      <c r="L1011" s="292" t="s">
        <v>4503</v>
      </c>
      <c r="M1011" s="293">
        <v>43405</v>
      </c>
      <c r="N1011" s="293">
        <v>43465</v>
      </c>
      <c r="O1011" s="293">
        <v>43465</v>
      </c>
      <c r="P1011" s="301">
        <f t="shared" si="46"/>
        <v>60</v>
      </c>
      <c r="Q1011" s="303">
        <f t="shared" si="47"/>
        <v>2</v>
      </c>
      <c r="R1011" s="305" t="s">
        <v>7143</v>
      </c>
      <c r="S1011" s="340"/>
      <c r="T1011" s="311"/>
      <c r="U1011" s="311"/>
      <c r="V1011" s="341"/>
      <c r="W1011" s="311"/>
      <c r="X1011" s="311"/>
      <c r="Y1011" s="341"/>
      <c r="Z1011" s="311"/>
      <c r="AA1011" s="311"/>
      <c r="AB1011" s="341"/>
      <c r="AC1011" s="311"/>
      <c r="AD1011" s="311"/>
      <c r="AE1011" s="311"/>
      <c r="AF1011" s="312"/>
      <c r="AG1011" s="311"/>
      <c r="AH1011" s="312"/>
      <c r="AI1011" s="311"/>
      <c r="AJ1011" s="313"/>
      <c r="AK1011" s="292"/>
      <c r="AL1011" s="292"/>
      <c r="AM1011" s="292"/>
      <c r="AN1011" s="292"/>
      <c r="AO1011" s="316"/>
      <c r="AP1011" s="336"/>
      <c r="AQ1011" s="360"/>
      <c r="AR1011" s="343"/>
      <c r="AS1011" s="343"/>
      <c r="AT1011" s="343"/>
      <c r="AU1011" s="292"/>
      <c r="AV1011" s="270"/>
    </row>
    <row r="1012" spans="1:48" ht="13.5" customHeight="1" thickTop="1" thickBot="1" x14ac:dyDescent="0.25">
      <c r="A1012" s="147">
        <v>1005</v>
      </c>
      <c r="B1012" s="292" t="s">
        <v>597</v>
      </c>
      <c r="C1012" s="304">
        <v>43405</v>
      </c>
      <c r="D1012" s="304" t="s">
        <v>7144</v>
      </c>
      <c r="E1012" s="294" t="s">
        <v>7145</v>
      </c>
      <c r="F1012" s="295" t="s">
        <v>66</v>
      </c>
      <c r="G1012" s="296" t="s">
        <v>75</v>
      </c>
      <c r="H1012" s="297" t="s">
        <v>1989</v>
      </c>
      <c r="I1012" s="298">
        <v>10614486</v>
      </c>
      <c r="J1012" s="299">
        <f t="shared" si="51"/>
        <v>10614486</v>
      </c>
      <c r="K1012" s="300" t="s">
        <v>85</v>
      </c>
      <c r="L1012" s="292" t="s">
        <v>7146</v>
      </c>
      <c r="M1012" s="293">
        <v>43404</v>
      </c>
      <c r="N1012" s="293">
        <v>43465</v>
      </c>
      <c r="O1012" s="293">
        <v>43465</v>
      </c>
      <c r="P1012" s="301">
        <f t="shared" si="46"/>
        <v>61</v>
      </c>
      <c r="Q1012" s="303">
        <f t="shared" si="47"/>
        <v>2.0333333333333332</v>
      </c>
      <c r="R1012" s="305" t="s">
        <v>7147</v>
      </c>
      <c r="S1012" s="340"/>
      <c r="T1012" s="311"/>
      <c r="U1012" s="311"/>
      <c r="V1012" s="341"/>
      <c r="W1012" s="311"/>
      <c r="X1012" s="311"/>
      <c r="Y1012" s="341"/>
      <c r="Z1012" s="311"/>
      <c r="AA1012" s="311"/>
      <c r="AB1012" s="341"/>
      <c r="AC1012" s="311"/>
      <c r="AD1012" s="311"/>
      <c r="AE1012" s="311"/>
      <c r="AF1012" s="312"/>
      <c r="AG1012" s="311"/>
      <c r="AH1012" s="312"/>
      <c r="AI1012" s="311"/>
      <c r="AJ1012" s="313"/>
      <c r="AK1012" s="292"/>
      <c r="AL1012" s="292"/>
      <c r="AM1012" s="292"/>
      <c r="AN1012" s="292"/>
      <c r="AO1012" s="316"/>
      <c r="AP1012" s="336"/>
      <c r="AQ1012" s="360"/>
      <c r="AR1012" s="343"/>
      <c r="AS1012" s="343"/>
      <c r="AT1012" s="343"/>
      <c r="AU1012" s="292"/>
      <c r="AV1012" s="270"/>
    </row>
    <row r="1013" spans="1:48" ht="13.5" customHeight="1" thickTop="1" thickBot="1" x14ac:dyDescent="0.25">
      <c r="A1013" s="147">
        <v>1006</v>
      </c>
      <c r="B1013" s="292" t="s">
        <v>597</v>
      </c>
      <c r="C1013" s="304">
        <v>43405</v>
      </c>
      <c r="D1013" s="304" t="s">
        <v>7148</v>
      </c>
      <c r="E1013" s="294" t="s">
        <v>7149</v>
      </c>
      <c r="F1013" s="295" t="s">
        <v>66</v>
      </c>
      <c r="G1013" s="296" t="s">
        <v>75</v>
      </c>
      <c r="H1013" s="297" t="s">
        <v>1989</v>
      </c>
      <c r="I1013" s="298">
        <v>7920000</v>
      </c>
      <c r="J1013" s="299">
        <f t="shared" si="51"/>
        <v>7920000</v>
      </c>
      <c r="K1013" s="300" t="s">
        <v>85</v>
      </c>
      <c r="L1013" s="292" t="s">
        <v>7150</v>
      </c>
      <c r="M1013" s="293">
        <v>43405</v>
      </c>
      <c r="N1013" s="293">
        <v>43465</v>
      </c>
      <c r="O1013" s="293">
        <v>43465</v>
      </c>
      <c r="P1013" s="301">
        <f t="shared" si="46"/>
        <v>60</v>
      </c>
      <c r="Q1013" s="303">
        <f t="shared" si="47"/>
        <v>2</v>
      </c>
      <c r="R1013" s="305" t="s">
        <v>7151</v>
      </c>
      <c r="S1013" s="340"/>
      <c r="T1013" s="311"/>
      <c r="U1013" s="311"/>
      <c r="V1013" s="341"/>
      <c r="W1013" s="311"/>
      <c r="X1013" s="311"/>
      <c r="Y1013" s="341"/>
      <c r="Z1013" s="311"/>
      <c r="AA1013" s="311"/>
      <c r="AB1013" s="341"/>
      <c r="AC1013" s="311"/>
      <c r="AD1013" s="311"/>
      <c r="AE1013" s="311"/>
      <c r="AF1013" s="312"/>
      <c r="AG1013" s="311"/>
      <c r="AH1013" s="312"/>
      <c r="AI1013" s="311"/>
      <c r="AJ1013" s="313"/>
      <c r="AK1013" s="292"/>
      <c r="AL1013" s="292"/>
      <c r="AM1013" s="292"/>
      <c r="AN1013" s="292"/>
      <c r="AO1013" s="316"/>
      <c r="AP1013" s="336"/>
      <c r="AQ1013" s="360"/>
      <c r="AR1013" s="343"/>
      <c r="AS1013" s="343"/>
      <c r="AT1013" s="343"/>
      <c r="AU1013" s="292"/>
      <c r="AV1013" s="270"/>
    </row>
    <row r="1014" spans="1:48" ht="13.5" customHeight="1" thickTop="1" thickBot="1" x14ac:dyDescent="0.25">
      <c r="A1014" s="147">
        <v>1007</v>
      </c>
      <c r="B1014" s="292" t="s">
        <v>597</v>
      </c>
      <c r="C1014" s="304">
        <v>43405</v>
      </c>
      <c r="D1014" s="304" t="s">
        <v>7152</v>
      </c>
      <c r="E1014" s="294" t="s">
        <v>7153</v>
      </c>
      <c r="F1014" s="295" t="s">
        <v>66</v>
      </c>
      <c r="G1014" s="296" t="s">
        <v>3486</v>
      </c>
      <c r="H1014" s="297" t="s">
        <v>1989</v>
      </c>
      <c r="I1014" s="298">
        <v>6000000</v>
      </c>
      <c r="J1014" s="299">
        <f t="shared" si="51"/>
        <v>6000000</v>
      </c>
      <c r="K1014" s="300" t="s">
        <v>85</v>
      </c>
      <c r="L1014" s="292" t="s">
        <v>7154</v>
      </c>
      <c r="M1014" s="293">
        <v>43405</v>
      </c>
      <c r="N1014" s="293">
        <v>43465</v>
      </c>
      <c r="O1014" s="293">
        <v>43465</v>
      </c>
      <c r="P1014" s="301">
        <f t="shared" si="46"/>
        <v>60</v>
      </c>
      <c r="Q1014" s="303">
        <f t="shared" si="47"/>
        <v>2</v>
      </c>
      <c r="R1014" s="305" t="s">
        <v>7155</v>
      </c>
      <c r="S1014" s="340"/>
      <c r="T1014" s="311"/>
      <c r="U1014" s="311"/>
      <c r="V1014" s="341"/>
      <c r="W1014" s="311"/>
      <c r="X1014" s="311"/>
      <c r="Y1014" s="341"/>
      <c r="Z1014" s="311"/>
      <c r="AA1014" s="311"/>
      <c r="AB1014" s="341"/>
      <c r="AC1014" s="311"/>
      <c r="AD1014" s="311"/>
      <c r="AE1014" s="311"/>
      <c r="AF1014" s="312"/>
      <c r="AG1014" s="311"/>
      <c r="AH1014" s="312"/>
      <c r="AI1014" s="311"/>
      <c r="AJ1014" s="313"/>
      <c r="AK1014" s="292"/>
      <c r="AL1014" s="292"/>
      <c r="AM1014" s="292"/>
      <c r="AN1014" s="292"/>
      <c r="AO1014" s="316"/>
      <c r="AP1014" s="336"/>
      <c r="AQ1014" s="360"/>
      <c r="AR1014" s="343"/>
      <c r="AS1014" s="343"/>
      <c r="AT1014" s="343"/>
      <c r="AU1014" s="292"/>
      <c r="AV1014" s="270"/>
    </row>
    <row r="1015" spans="1:48" ht="13.5" customHeight="1" thickTop="1" thickBot="1" x14ac:dyDescent="0.25">
      <c r="A1015" s="147">
        <v>1008</v>
      </c>
      <c r="B1015" s="292" t="s">
        <v>597</v>
      </c>
      <c r="C1015" s="304">
        <v>43405</v>
      </c>
      <c r="D1015" s="304" t="s">
        <v>7156</v>
      </c>
      <c r="E1015" s="294" t="s">
        <v>7149</v>
      </c>
      <c r="F1015" s="295" t="s">
        <v>66</v>
      </c>
      <c r="G1015" s="296" t="s">
        <v>75</v>
      </c>
      <c r="H1015" s="297" t="s">
        <v>1989</v>
      </c>
      <c r="I1015" s="298">
        <v>7200000</v>
      </c>
      <c r="J1015" s="299">
        <f t="shared" si="51"/>
        <v>7200000</v>
      </c>
      <c r="K1015" s="300" t="s">
        <v>85</v>
      </c>
      <c r="L1015" s="292" t="s">
        <v>7157</v>
      </c>
      <c r="M1015" s="293">
        <v>43405</v>
      </c>
      <c r="N1015" s="293">
        <v>43465</v>
      </c>
      <c r="O1015" s="293">
        <v>43465</v>
      </c>
      <c r="P1015" s="301">
        <f t="shared" si="46"/>
        <v>60</v>
      </c>
      <c r="Q1015" s="303">
        <f t="shared" si="47"/>
        <v>2</v>
      </c>
      <c r="R1015" s="305" t="s">
        <v>7158</v>
      </c>
      <c r="S1015" s="340"/>
      <c r="T1015" s="311"/>
      <c r="U1015" s="311"/>
      <c r="V1015" s="341"/>
      <c r="W1015" s="311"/>
      <c r="X1015" s="311"/>
      <c r="Y1015" s="341"/>
      <c r="Z1015" s="311"/>
      <c r="AA1015" s="311"/>
      <c r="AB1015" s="341"/>
      <c r="AC1015" s="311"/>
      <c r="AD1015" s="311"/>
      <c r="AE1015" s="311"/>
      <c r="AF1015" s="312"/>
      <c r="AG1015" s="311"/>
      <c r="AH1015" s="312"/>
      <c r="AI1015" s="311"/>
      <c r="AJ1015" s="313"/>
      <c r="AK1015" s="292"/>
      <c r="AL1015" s="292"/>
      <c r="AM1015" s="292"/>
      <c r="AN1015" s="292"/>
      <c r="AO1015" s="316"/>
      <c r="AP1015" s="336"/>
      <c r="AQ1015" s="360"/>
      <c r="AR1015" s="343"/>
      <c r="AS1015" s="343"/>
      <c r="AT1015" s="343"/>
      <c r="AU1015" s="292"/>
      <c r="AV1015" s="270"/>
    </row>
    <row r="1016" spans="1:48" ht="13.5" customHeight="1" thickTop="1" thickBot="1" x14ac:dyDescent="0.25">
      <c r="A1016" s="147">
        <v>1009</v>
      </c>
      <c r="B1016" s="292" t="s">
        <v>597</v>
      </c>
      <c r="C1016" s="304">
        <v>43405</v>
      </c>
      <c r="D1016" s="304" t="s">
        <v>7159</v>
      </c>
      <c r="E1016" s="294" t="s">
        <v>7160</v>
      </c>
      <c r="F1016" s="295" t="s">
        <v>66</v>
      </c>
      <c r="G1016" s="296" t="s">
        <v>3486</v>
      </c>
      <c r="H1016" s="297" t="s">
        <v>1989</v>
      </c>
      <c r="I1016" s="298">
        <v>6000000</v>
      </c>
      <c r="J1016" s="299">
        <f t="shared" si="51"/>
        <v>6000000</v>
      </c>
      <c r="K1016" s="300" t="s">
        <v>85</v>
      </c>
      <c r="L1016" s="292" t="s">
        <v>7161</v>
      </c>
      <c r="M1016" s="293">
        <v>43405</v>
      </c>
      <c r="N1016" s="293">
        <v>43465</v>
      </c>
      <c r="O1016" s="293">
        <v>43465</v>
      </c>
      <c r="P1016" s="301">
        <f t="shared" si="46"/>
        <v>60</v>
      </c>
      <c r="Q1016" s="303">
        <f t="shared" si="47"/>
        <v>2</v>
      </c>
      <c r="R1016" s="305" t="s">
        <v>7162</v>
      </c>
      <c r="S1016" s="340"/>
      <c r="T1016" s="311"/>
      <c r="U1016" s="311"/>
      <c r="V1016" s="341"/>
      <c r="W1016" s="311"/>
      <c r="X1016" s="311"/>
      <c r="Y1016" s="341"/>
      <c r="Z1016" s="311"/>
      <c r="AA1016" s="311"/>
      <c r="AB1016" s="341"/>
      <c r="AC1016" s="311"/>
      <c r="AD1016" s="311"/>
      <c r="AE1016" s="311"/>
      <c r="AF1016" s="312"/>
      <c r="AG1016" s="311"/>
      <c r="AH1016" s="312"/>
      <c r="AI1016" s="311"/>
      <c r="AJ1016" s="313"/>
      <c r="AK1016" s="292"/>
      <c r="AL1016" s="292"/>
      <c r="AM1016" s="292"/>
      <c r="AN1016" s="292"/>
      <c r="AO1016" s="316"/>
      <c r="AP1016" s="336"/>
      <c r="AQ1016" s="360"/>
      <c r="AR1016" s="343"/>
      <c r="AS1016" s="343"/>
      <c r="AT1016" s="343"/>
      <c r="AU1016" s="292"/>
      <c r="AV1016" s="270"/>
    </row>
    <row r="1017" spans="1:48" ht="13.5" customHeight="1" thickTop="1" thickBot="1" x14ac:dyDescent="0.25">
      <c r="A1017" s="147">
        <v>1010</v>
      </c>
      <c r="B1017" s="292" t="s">
        <v>597</v>
      </c>
      <c r="C1017" s="304">
        <v>43405</v>
      </c>
      <c r="D1017" s="304" t="s">
        <v>7163</v>
      </c>
      <c r="E1017" s="294" t="s">
        <v>7164</v>
      </c>
      <c r="F1017" s="295" t="s">
        <v>66</v>
      </c>
      <c r="G1017" s="296" t="s">
        <v>3486</v>
      </c>
      <c r="H1017" s="297" t="s">
        <v>1989</v>
      </c>
      <c r="I1017" s="298">
        <v>5000000</v>
      </c>
      <c r="J1017" s="299">
        <f t="shared" si="51"/>
        <v>5000000</v>
      </c>
      <c r="K1017" s="300" t="s">
        <v>85</v>
      </c>
      <c r="L1017" s="292" t="s">
        <v>2411</v>
      </c>
      <c r="M1017" s="293">
        <v>43405</v>
      </c>
      <c r="N1017" s="293">
        <v>43465</v>
      </c>
      <c r="O1017" s="293">
        <v>43465</v>
      </c>
      <c r="P1017" s="301">
        <f t="shared" si="46"/>
        <v>60</v>
      </c>
      <c r="Q1017" s="303">
        <f t="shared" si="47"/>
        <v>2</v>
      </c>
      <c r="R1017" s="305" t="s">
        <v>7165</v>
      </c>
      <c r="S1017" s="340"/>
      <c r="T1017" s="311"/>
      <c r="U1017" s="311"/>
      <c r="V1017" s="341"/>
      <c r="W1017" s="311"/>
      <c r="X1017" s="311"/>
      <c r="Y1017" s="341"/>
      <c r="Z1017" s="311"/>
      <c r="AA1017" s="311"/>
      <c r="AB1017" s="341"/>
      <c r="AC1017" s="311"/>
      <c r="AD1017" s="311"/>
      <c r="AE1017" s="311"/>
      <c r="AF1017" s="312"/>
      <c r="AG1017" s="311"/>
      <c r="AH1017" s="312"/>
      <c r="AI1017" s="311"/>
      <c r="AJ1017" s="313"/>
      <c r="AK1017" s="292"/>
      <c r="AL1017" s="292"/>
      <c r="AM1017" s="292"/>
      <c r="AN1017" s="292"/>
      <c r="AO1017" s="316"/>
      <c r="AP1017" s="336"/>
      <c r="AQ1017" s="360"/>
      <c r="AR1017" s="343"/>
      <c r="AS1017" s="343"/>
      <c r="AT1017" s="343"/>
      <c r="AU1017" s="292"/>
      <c r="AV1017" s="270"/>
    </row>
    <row r="1018" spans="1:48" ht="13.5" customHeight="1" thickTop="1" thickBot="1" x14ac:dyDescent="0.25">
      <c r="A1018" s="147">
        <v>1011</v>
      </c>
      <c r="B1018" s="292" t="s">
        <v>597</v>
      </c>
      <c r="C1018" s="304">
        <v>43405</v>
      </c>
      <c r="D1018" s="304" t="s">
        <v>7166</v>
      </c>
      <c r="E1018" s="294" t="s">
        <v>7167</v>
      </c>
      <c r="F1018" s="295" t="s">
        <v>66</v>
      </c>
      <c r="G1018" s="296" t="s">
        <v>3486</v>
      </c>
      <c r="H1018" s="297" t="s">
        <v>1989</v>
      </c>
      <c r="I1018" s="298">
        <v>6000000</v>
      </c>
      <c r="J1018" s="299">
        <f t="shared" si="51"/>
        <v>6000000</v>
      </c>
      <c r="K1018" s="300" t="s">
        <v>85</v>
      </c>
      <c r="L1018" s="292" t="s">
        <v>2075</v>
      </c>
      <c r="M1018" s="293">
        <f>C1018</f>
        <v>43405</v>
      </c>
      <c r="N1018" s="293">
        <v>43465</v>
      </c>
      <c r="O1018" s="293">
        <v>43465</v>
      </c>
      <c r="P1018" s="301">
        <f t="shared" si="46"/>
        <v>60</v>
      </c>
      <c r="Q1018" s="303">
        <f t="shared" si="47"/>
        <v>2</v>
      </c>
      <c r="R1018" s="305" t="s">
        <v>7168</v>
      </c>
      <c r="S1018" s="340"/>
      <c r="T1018" s="311"/>
      <c r="U1018" s="311"/>
      <c r="V1018" s="341"/>
      <c r="W1018" s="311"/>
      <c r="X1018" s="311"/>
      <c r="Y1018" s="341"/>
      <c r="Z1018" s="311"/>
      <c r="AA1018" s="311"/>
      <c r="AB1018" s="341"/>
      <c r="AC1018" s="311"/>
      <c r="AD1018" s="311"/>
      <c r="AE1018" s="311"/>
      <c r="AF1018" s="312"/>
      <c r="AG1018" s="311"/>
      <c r="AH1018" s="312"/>
      <c r="AI1018" s="311"/>
      <c r="AJ1018" s="313"/>
      <c r="AK1018" s="292"/>
      <c r="AL1018" s="292"/>
      <c r="AM1018" s="292"/>
      <c r="AN1018" s="292"/>
      <c r="AO1018" s="316"/>
      <c r="AP1018" s="336"/>
      <c r="AQ1018" s="360"/>
      <c r="AR1018" s="343"/>
      <c r="AS1018" s="343"/>
      <c r="AT1018" s="343"/>
      <c r="AU1018" s="292"/>
      <c r="AV1018" s="270"/>
    </row>
    <row r="1019" spans="1:48" ht="13.5" customHeight="1" thickTop="1" thickBot="1" x14ac:dyDescent="0.25">
      <c r="A1019" s="147">
        <v>1012</v>
      </c>
      <c r="B1019" s="292" t="s">
        <v>597</v>
      </c>
      <c r="C1019" s="304">
        <v>43405</v>
      </c>
      <c r="D1019" s="304" t="s">
        <v>7169</v>
      </c>
      <c r="E1019" s="294" t="s">
        <v>7170</v>
      </c>
      <c r="F1019" s="295" t="s">
        <v>66</v>
      </c>
      <c r="G1019" s="296" t="s">
        <v>75</v>
      </c>
      <c r="H1019" s="297" t="s">
        <v>1989</v>
      </c>
      <c r="I1019" s="298">
        <v>7000000</v>
      </c>
      <c r="J1019" s="299">
        <f t="shared" si="51"/>
        <v>7000000</v>
      </c>
      <c r="K1019" s="300" t="s">
        <v>85</v>
      </c>
      <c r="L1019" s="292" t="s">
        <v>7171</v>
      </c>
      <c r="M1019" s="293">
        <f>C1019</f>
        <v>43405</v>
      </c>
      <c r="N1019" s="293">
        <v>43465</v>
      </c>
      <c r="O1019" s="293">
        <v>43465</v>
      </c>
      <c r="P1019" s="301">
        <f t="shared" si="46"/>
        <v>60</v>
      </c>
      <c r="Q1019" s="303">
        <f t="shared" si="47"/>
        <v>2</v>
      </c>
      <c r="R1019" s="305" t="s">
        <v>7172</v>
      </c>
      <c r="S1019" s="340"/>
      <c r="T1019" s="311"/>
      <c r="U1019" s="311"/>
      <c r="V1019" s="341"/>
      <c r="W1019" s="311"/>
      <c r="X1019" s="311"/>
      <c r="Y1019" s="341"/>
      <c r="Z1019" s="311"/>
      <c r="AA1019" s="311"/>
      <c r="AB1019" s="341"/>
      <c r="AC1019" s="311"/>
      <c r="AD1019" s="311"/>
      <c r="AE1019" s="311"/>
      <c r="AF1019" s="312"/>
      <c r="AG1019" s="311"/>
      <c r="AH1019" s="312"/>
      <c r="AI1019" s="311"/>
      <c r="AJ1019" s="313"/>
      <c r="AK1019" s="292"/>
      <c r="AL1019" s="292"/>
      <c r="AM1019" s="292"/>
      <c r="AN1019" s="292"/>
      <c r="AO1019" s="316"/>
      <c r="AP1019" s="336"/>
      <c r="AQ1019" s="360"/>
      <c r="AR1019" s="343"/>
      <c r="AS1019" s="343"/>
      <c r="AT1019" s="343"/>
      <c r="AU1019" s="292"/>
      <c r="AV1019" s="270"/>
    </row>
    <row r="1020" spans="1:48" ht="13.5" customHeight="1" thickTop="1" thickBot="1" x14ac:dyDescent="0.25">
      <c r="A1020" s="147">
        <v>1013</v>
      </c>
      <c r="B1020" s="292" t="s">
        <v>597</v>
      </c>
      <c r="C1020" s="304">
        <v>43405</v>
      </c>
      <c r="D1020" s="304" t="s">
        <v>7173</v>
      </c>
      <c r="E1020" s="294" t="s">
        <v>7174</v>
      </c>
      <c r="F1020" s="295" t="s">
        <v>66</v>
      </c>
      <c r="G1020" s="296" t="s">
        <v>75</v>
      </c>
      <c r="H1020" s="297" t="s">
        <v>1989</v>
      </c>
      <c r="I1020" s="298">
        <v>8000000</v>
      </c>
      <c r="J1020" s="299">
        <f t="shared" si="51"/>
        <v>8000000</v>
      </c>
      <c r="K1020" s="300" t="s">
        <v>85</v>
      </c>
      <c r="L1020" s="292" t="s">
        <v>7175</v>
      </c>
      <c r="M1020" s="293">
        <f>C1020</f>
        <v>43405</v>
      </c>
      <c r="N1020" s="293">
        <v>43465</v>
      </c>
      <c r="O1020" s="293">
        <v>43465</v>
      </c>
      <c r="P1020" s="301">
        <f t="shared" si="46"/>
        <v>60</v>
      </c>
      <c r="Q1020" s="303">
        <f t="shared" si="47"/>
        <v>2</v>
      </c>
      <c r="R1020" s="305" t="s">
        <v>7176</v>
      </c>
      <c r="S1020" s="340"/>
      <c r="T1020" s="311"/>
      <c r="U1020" s="311"/>
      <c r="V1020" s="341"/>
      <c r="W1020" s="311"/>
      <c r="X1020" s="311"/>
      <c r="Y1020" s="341"/>
      <c r="Z1020" s="311"/>
      <c r="AA1020" s="311"/>
      <c r="AB1020" s="341"/>
      <c r="AC1020" s="311"/>
      <c r="AD1020" s="311"/>
      <c r="AE1020" s="311"/>
      <c r="AF1020" s="312"/>
      <c r="AG1020" s="311"/>
      <c r="AH1020" s="312"/>
      <c r="AI1020" s="311"/>
      <c r="AJ1020" s="313"/>
      <c r="AK1020" s="292"/>
      <c r="AL1020" s="292"/>
      <c r="AM1020" s="292"/>
      <c r="AN1020" s="292"/>
      <c r="AO1020" s="316"/>
      <c r="AP1020" s="336"/>
      <c r="AQ1020" s="360"/>
      <c r="AR1020" s="343"/>
      <c r="AS1020" s="343"/>
      <c r="AT1020" s="343"/>
      <c r="AU1020" s="292"/>
      <c r="AV1020" s="270"/>
    </row>
    <row r="1021" spans="1:48" ht="13.5" customHeight="1" thickTop="1" thickBot="1" x14ac:dyDescent="0.25">
      <c r="A1021" s="147">
        <v>1014</v>
      </c>
      <c r="B1021" s="292" t="s">
        <v>597</v>
      </c>
      <c r="C1021" s="304">
        <v>43405</v>
      </c>
      <c r="D1021" s="304" t="s">
        <v>7177</v>
      </c>
      <c r="E1021" s="294" t="s">
        <v>7174</v>
      </c>
      <c r="F1021" s="295" t="s">
        <v>66</v>
      </c>
      <c r="G1021" s="296" t="s">
        <v>75</v>
      </c>
      <c r="H1021" s="297" t="s">
        <v>1989</v>
      </c>
      <c r="I1021" s="298">
        <v>7920000</v>
      </c>
      <c r="J1021" s="299">
        <f t="shared" si="51"/>
        <v>7920000</v>
      </c>
      <c r="K1021" s="300" t="s">
        <v>85</v>
      </c>
      <c r="L1021" s="292" t="s">
        <v>7178</v>
      </c>
      <c r="M1021" s="293">
        <f>C1021</f>
        <v>43405</v>
      </c>
      <c r="N1021" s="293">
        <v>43465</v>
      </c>
      <c r="O1021" s="293">
        <v>43465</v>
      </c>
      <c r="P1021" s="301">
        <f t="shared" si="46"/>
        <v>60</v>
      </c>
      <c r="Q1021" s="303">
        <f t="shared" si="47"/>
        <v>2</v>
      </c>
      <c r="R1021" s="305" t="s">
        <v>7179</v>
      </c>
      <c r="S1021" s="340"/>
      <c r="T1021" s="311"/>
      <c r="U1021" s="311"/>
      <c r="V1021" s="341"/>
      <c r="W1021" s="311"/>
      <c r="X1021" s="311"/>
      <c r="Y1021" s="341"/>
      <c r="Z1021" s="311"/>
      <c r="AA1021" s="311"/>
      <c r="AB1021" s="341"/>
      <c r="AC1021" s="311"/>
      <c r="AD1021" s="311"/>
      <c r="AE1021" s="311"/>
      <c r="AF1021" s="312"/>
      <c r="AG1021" s="311"/>
      <c r="AH1021" s="312"/>
      <c r="AI1021" s="311"/>
      <c r="AJ1021" s="313"/>
      <c r="AK1021" s="292"/>
      <c r="AL1021" s="292"/>
      <c r="AM1021" s="292"/>
      <c r="AN1021" s="292"/>
      <c r="AO1021" s="316"/>
      <c r="AP1021" s="336"/>
      <c r="AQ1021" s="360"/>
      <c r="AR1021" s="343"/>
      <c r="AS1021" s="343"/>
      <c r="AT1021" s="343"/>
      <c r="AU1021" s="292"/>
      <c r="AV1021" s="270"/>
    </row>
    <row r="1022" spans="1:48" ht="13.5" customHeight="1" thickTop="1" thickBot="1" x14ac:dyDescent="0.25">
      <c r="A1022" s="147" t="s">
        <v>7180</v>
      </c>
      <c r="B1022" s="292" t="s">
        <v>597</v>
      </c>
      <c r="C1022" s="304">
        <v>43405</v>
      </c>
      <c r="D1022" s="304" t="s">
        <v>7181</v>
      </c>
      <c r="E1022" s="294" t="s">
        <v>7182</v>
      </c>
      <c r="F1022" s="295" t="s">
        <v>66</v>
      </c>
      <c r="G1022" s="296" t="s">
        <v>3486</v>
      </c>
      <c r="H1022" s="297" t="s">
        <v>1989</v>
      </c>
      <c r="I1022" s="298">
        <v>2600000</v>
      </c>
      <c r="J1022" s="299">
        <f t="shared" si="51"/>
        <v>2600000</v>
      </c>
      <c r="K1022" s="300" t="s">
        <v>85</v>
      </c>
      <c r="L1022" s="292" t="s">
        <v>7183</v>
      </c>
      <c r="M1022" s="293">
        <v>43405</v>
      </c>
      <c r="N1022" s="293">
        <v>43465</v>
      </c>
      <c r="O1022" s="293">
        <v>43465</v>
      </c>
      <c r="P1022" s="301">
        <f t="shared" si="46"/>
        <v>60</v>
      </c>
      <c r="Q1022" s="303">
        <f t="shared" si="47"/>
        <v>2</v>
      </c>
      <c r="R1022" s="305" t="s">
        <v>7184</v>
      </c>
      <c r="S1022" s="340"/>
      <c r="T1022" s="311"/>
      <c r="U1022" s="311"/>
      <c r="V1022" s="341"/>
      <c r="W1022" s="311"/>
      <c r="X1022" s="311"/>
      <c r="Y1022" s="341"/>
      <c r="Z1022" s="311"/>
      <c r="AA1022" s="311"/>
      <c r="AB1022" s="341"/>
      <c r="AC1022" s="311"/>
      <c r="AD1022" s="311"/>
      <c r="AE1022" s="311"/>
      <c r="AF1022" s="312"/>
      <c r="AG1022" s="311"/>
      <c r="AH1022" s="312"/>
      <c r="AI1022" s="311"/>
      <c r="AJ1022" s="313"/>
      <c r="AK1022" s="292"/>
      <c r="AL1022" s="292"/>
      <c r="AM1022" s="292"/>
      <c r="AN1022" s="292"/>
      <c r="AO1022" s="316"/>
      <c r="AP1022" s="336"/>
      <c r="AQ1022" s="360"/>
      <c r="AR1022" s="343"/>
      <c r="AS1022" s="343"/>
      <c r="AT1022" s="343"/>
      <c r="AU1022" s="292"/>
      <c r="AV1022" s="270"/>
    </row>
    <row r="1023" spans="1:48" ht="13.5" customHeight="1" thickTop="1" thickBot="1" x14ac:dyDescent="0.25">
      <c r="A1023" s="147">
        <v>1015</v>
      </c>
      <c r="B1023" s="292" t="s">
        <v>597</v>
      </c>
      <c r="C1023" s="304">
        <v>43405</v>
      </c>
      <c r="D1023" s="304" t="s">
        <v>7185</v>
      </c>
      <c r="E1023" s="294" t="s">
        <v>7186</v>
      </c>
      <c r="F1023" s="295" t="s">
        <v>66</v>
      </c>
      <c r="G1023" s="296" t="s">
        <v>3486</v>
      </c>
      <c r="H1023" s="297" t="s">
        <v>1989</v>
      </c>
      <c r="I1023" s="298">
        <v>6000000</v>
      </c>
      <c r="J1023" s="299">
        <f t="shared" si="51"/>
        <v>6000000</v>
      </c>
      <c r="K1023" s="300" t="s">
        <v>85</v>
      </c>
      <c r="L1023" s="292" t="s">
        <v>7187</v>
      </c>
      <c r="M1023" s="293">
        <f>C1023</f>
        <v>43405</v>
      </c>
      <c r="N1023" s="293">
        <v>43465</v>
      </c>
      <c r="O1023" s="293">
        <v>43465</v>
      </c>
      <c r="P1023" s="301">
        <f t="shared" si="46"/>
        <v>60</v>
      </c>
      <c r="Q1023" s="303">
        <f t="shared" si="47"/>
        <v>2</v>
      </c>
      <c r="R1023" s="305" t="s">
        <v>7188</v>
      </c>
      <c r="S1023" s="340"/>
      <c r="T1023" s="311"/>
      <c r="U1023" s="311"/>
      <c r="V1023" s="341"/>
      <c r="W1023" s="311"/>
      <c r="X1023" s="311"/>
      <c r="Y1023" s="341"/>
      <c r="Z1023" s="311"/>
      <c r="AA1023" s="311"/>
      <c r="AB1023" s="341"/>
      <c r="AC1023" s="311"/>
      <c r="AD1023" s="311"/>
      <c r="AE1023" s="311"/>
      <c r="AF1023" s="312"/>
      <c r="AG1023" s="311"/>
      <c r="AH1023" s="312"/>
      <c r="AI1023" s="311"/>
      <c r="AJ1023" s="313"/>
      <c r="AK1023" s="292"/>
      <c r="AL1023" s="292"/>
      <c r="AM1023" s="292"/>
      <c r="AN1023" s="292"/>
      <c r="AO1023" s="316"/>
      <c r="AP1023" s="336"/>
      <c r="AQ1023" s="360"/>
      <c r="AR1023" s="343"/>
      <c r="AS1023" s="343"/>
      <c r="AT1023" s="343"/>
      <c r="AU1023" s="292"/>
      <c r="AV1023" s="270"/>
    </row>
    <row r="1024" spans="1:48" ht="13.5" customHeight="1" thickTop="1" thickBot="1" x14ac:dyDescent="0.25">
      <c r="A1024" s="147">
        <v>1016</v>
      </c>
      <c r="B1024" s="292" t="s">
        <v>597</v>
      </c>
      <c r="C1024" s="304">
        <v>43405</v>
      </c>
      <c r="D1024" s="304" t="s">
        <v>7189</v>
      </c>
      <c r="E1024" s="294" t="s">
        <v>7190</v>
      </c>
      <c r="F1024" s="295" t="s">
        <v>66</v>
      </c>
      <c r="G1024" s="296" t="s">
        <v>75</v>
      </c>
      <c r="H1024" s="297" t="s">
        <v>1989</v>
      </c>
      <c r="I1024" s="298">
        <v>7920000</v>
      </c>
      <c r="J1024" s="299">
        <f t="shared" si="51"/>
        <v>7920000</v>
      </c>
      <c r="K1024" s="300" t="s">
        <v>85</v>
      </c>
      <c r="L1024" s="292" t="s">
        <v>7191</v>
      </c>
      <c r="M1024" s="293">
        <v>43405</v>
      </c>
      <c r="N1024" s="293">
        <v>43465</v>
      </c>
      <c r="O1024" s="293">
        <v>43465</v>
      </c>
      <c r="P1024" s="301">
        <f t="shared" si="46"/>
        <v>60</v>
      </c>
      <c r="Q1024" s="303">
        <f t="shared" si="47"/>
        <v>2</v>
      </c>
      <c r="R1024" s="305" t="s">
        <v>7192</v>
      </c>
      <c r="S1024" s="340"/>
      <c r="T1024" s="311"/>
      <c r="U1024" s="311"/>
      <c r="V1024" s="341"/>
      <c r="W1024" s="311"/>
      <c r="X1024" s="311"/>
      <c r="Y1024" s="341"/>
      <c r="Z1024" s="311"/>
      <c r="AA1024" s="311"/>
      <c r="AB1024" s="341"/>
      <c r="AC1024" s="311"/>
      <c r="AD1024" s="311"/>
      <c r="AE1024" s="311"/>
      <c r="AF1024" s="312"/>
      <c r="AG1024" s="311"/>
      <c r="AH1024" s="312"/>
      <c r="AI1024" s="311"/>
      <c r="AJ1024" s="313"/>
      <c r="AK1024" s="292"/>
      <c r="AL1024" s="292"/>
      <c r="AM1024" s="292"/>
      <c r="AN1024" s="292"/>
      <c r="AO1024" s="316"/>
      <c r="AP1024" s="336"/>
      <c r="AQ1024" s="360"/>
      <c r="AR1024" s="343"/>
      <c r="AS1024" s="343"/>
      <c r="AT1024" s="343"/>
      <c r="AU1024" s="292"/>
      <c r="AV1024" s="270"/>
    </row>
    <row r="1025" spans="1:48" ht="13.5" customHeight="1" thickTop="1" thickBot="1" x14ac:dyDescent="0.25">
      <c r="A1025" s="147">
        <v>1017</v>
      </c>
      <c r="B1025" s="292" t="s">
        <v>63</v>
      </c>
      <c r="C1025" s="304">
        <v>43405</v>
      </c>
      <c r="D1025" s="304" t="s">
        <v>7193</v>
      </c>
      <c r="E1025" s="294" t="s">
        <v>7194</v>
      </c>
      <c r="F1025" s="295" t="s">
        <v>66</v>
      </c>
      <c r="G1025" s="296" t="s">
        <v>75</v>
      </c>
      <c r="H1025" s="297" t="s">
        <v>1989</v>
      </c>
      <c r="I1025" s="298">
        <v>10000000</v>
      </c>
      <c r="J1025" s="299">
        <f t="shared" si="51"/>
        <v>10000000</v>
      </c>
      <c r="K1025" s="300" t="s">
        <v>85</v>
      </c>
      <c r="L1025" s="292" t="s">
        <v>3443</v>
      </c>
      <c r="M1025" s="293">
        <v>43405</v>
      </c>
      <c r="N1025" s="293">
        <v>43465</v>
      </c>
      <c r="O1025" s="293">
        <v>43465</v>
      </c>
      <c r="P1025" s="301">
        <f t="shared" ref="P1025:P1088" si="52">N1025-M1025</f>
        <v>60</v>
      </c>
      <c r="Q1025" s="303">
        <f t="shared" ref="Q1025:Q1088" si="53">+P1025/30</f>
        <v>2</v>
      </c>
      <c r="R1025" s="305" t="s">
        <v>7195</v>
      </c>
      <c r="S1025" s="340"/>
      <c r="T1025" s="311"/>
      <c r="U1025" s="311"/>
      <c r="V1025" s="341"/>
      <c r="W1025" s="311"/>
      <c r="X1025" s="311"/>
      <c r="Y1025" s="341"/>
      <c r="Z1025" s="311"/>
      <c r="AA1025" s="311"/>
      <c r="AB1025" s="341"/>
      <c r="AC1025" s="311"/>
      <c r="AD1025" s="311"/>
      <c r="AE1025" s="311"/>
      <c r="AF1025" s="312"/>
      <c r="AG1025" s="311"/>
      <c r="AH1025" s="312"/>
      <c r="AI1025" s="311"/>
      <c r="AJ1025" s="313"/>
      <c r="AK1025" s="292"/>
      <c r="AL1025" s="292"/>
      <c r="AM1025" s="292"/>
      <c r="AN1025" s="292"/>
      <c r="AO1025" s="316"/>
      <c r="AP1025" s="336"/>
      <c r="AQ1025" s="360"/>
      <c r="AR1025" s="343"/>
      <c r="AS1025" s="343"/>
      <c r="AT1025" s="343"/>
      <c r="AU1025" s="292"/>
      <c r="AV1025" s="270"/>
    </row>
    <row r="1026" spans="1:48" ht="13.5" customHeight="1" thickTop="1" thickBot="1" x14ac:dyDescent="0.25">
      <c r="A1026" s="147">
        <v>1018</v>
      </c>
      <c r="B1026" s="292" t="s">
        <v>63</v>
      </c>
      <c r="C1026" s="304">
        <v>43405</v>
      </c>
      <c r="D1026" s="304" t="s">
        <v>7196</v>
      </c>
      <c r="E1026" s="294" t="s">
        <v>7197</v>
      </c>
      <c r="F1026" s="295" t="s">
        <v>66</v>
      </c>
      <c r="G1026" s="296" t="s">
        <v>75</v>
      </c>
      <c r="H1026" s="297" t="s">
        <v>1989</v>
      </c>
      <c r="I1026" s="298">
        <v>10000000</v>
      </c>
      <c r="J1026" s="299">
        <f t="shared" si="51"/>
        <v>10000000</v>
      </c>
      <c r="K1026" s="300" t="s">
        <v>85</v>
      </c>
      <c r="L1026" s="292" t="s">
        <v>7198</v>
      </c>
      <c r="M1026" s="293">
        <v>43405</v>
      </c>
      <c r="N1026" s="293">
        <v>43465</v>
      </c>
      <c r="O1026" s="293">
        <v>43465</v>
      </c>
      <c r="P1026" s="301">
        <f t="shared" si="52"/>
        <v>60</v>
      </c>
      <c r="Q1026" s="303">
        <f t="shared" si="53"/>
        <v>2</v>
      </c>
      <c r="R1026" s="305" t="s">
        <v>7199</v>
      </c>
      <c r="S1026" s="340"/>
      <c r="T1026" s="311"/>
      <c r="U1026" s="311"/>
      <c r="V1026" s="341"/>
      <c r="W1026" s="311"/>
      <c r="X1026" s="311"/>
      <c r="Y1026" s="341"/>
      <c r="Z1026" s="311"/>
      <c r="AA1026" s="311"/>
      <c r="AB1026" s="341"/>
      <c r="AC1026" s="311"/>
      <c r="AD1026" s="311"/>
      <c r="AE1026" s="311"/>
      <c r="AF1026" s="312"/>
      <c r="AG1026" s="311"/>
      <c r="AH1026" s="312"/>
      <c r="AI1026" s="311"/>
      <c r="AJ1026" s="313"/>
      <c r="AK1026" s="292"/>
      <c r="AL1026" s="292"/>
      <c r="AM1026" s="292"/>
      <c r="AN1026" s="292"/>
      <c r="AO1026" s="316"/>
      <c r="AP1026" s="336"/>
      <c r="AQ1026" s="360"/>
      <c r="AR1026" s="343"/>
      <c r="AS1026" s="343"/>
      <c r="AT1026" s="343"/>
      <c r="AU1026" s="292"/>
      <c r="AV1026" s="270"/>
    </row>
    <row r="1027" spans="1:48" ht="13.5" customHeight="1" thickTop="1" thickBot="1" x14ac:dyDescent="0.25">
      <c r="A1027" s="147">
        <v>1019</v>
      </c>
      <c r="B1027" s="292" t="s">
        <v>63</v>
      </c>
      <c r="C1027" s="304">
        <v>43405</v>
      </c>
      <c r="D1027" s="304" t="s">
        <v>7200</v>
      </c>
      <c r="E1027" s="294" t="s">
        <v>7194</v>
      </c>
      <c r="F1027" s="295" t="s">
        <v>66</v>
      </c>
      <c r="G1027" s="296" t="s">
        <v>75</v>
      </c>
      <c r="H1027" s="297" t="s">
        <v>1989</v>
      </c>
      <c r="I1027" s="298">
        <v>9900000</v>
      </c>
      <c r="J1027" s="299">
        <f t="shared" si="51"/>
        <v>9900000</v>
      </c>
      <c r="K1027" s="300" t="s">
        <v>85</v>
      </c>
      <c r="L1027" s="292" t="s">
        <v>7201</v>
      </c>
      <c r="M1027" s="293">
        <v>43405</v>
      </c>
      <c r="N1027" s="293">
        <v>43465</v>
      </c>
      <c r="O1027" s="293">
        <v>43465</v>
      </c>
      <c r="P1027" s="301">
        <f t="shared" si="52"/>
        <v>60</v>
      </c>
      <c r="Q1027" s="303">
        <f t="shared" si="53"/>
        <v>2</v>
      </c>
      <c r="R1027" s="305" t="s">
        <v>7202</v>
      </c>
      <c r="S1027" s="340"/>
      <c r="T1027" s="311"/>
      <c r="U1027" s="311"/>
      <c r="V1027" s="341"/>
      <c r="W1027" s="311"/>
      <c r="X1027" s="311"/>
      <c r="Y1027" s="341"/>
      <c r="Z1027" s="311"/>
      <c r="AA1027" s="311"/>
      <c r="AB1027" s="341"/>
      <c r="AC1027" s="311"/>
      <c r="AD1027" s="311"/>
      <c r="AE1027" s="311"/>
      <c r="AF1027" s="312"/>
      <c r="AG1027" s="311"/>
      <c r="AH1027" s="312"/>
      <c r="AI1027" s="311"/>
      <c r="AJ1027" s="313"/>
      <c r="AK1027" s="292"/>
      <c r="AL1027" s="292"/>
      <c r="AM1027" s="292"/>
      <c r="AN1027" s="292"/>
      <c r="AO1027" s="316"/>
      <c r="AP1027" s="336"/>
      <c r="AQ1027" s="360"/>
      <c r="AR1027" s="343"/>
      <c r="AS1027" s="343"/>
      <c r="AT1027" s="343"/>
      <c r="AU1027" s="292"/>
      <c r="AV1027" s="270"/>
    </row>
    <row r="1028" spans="1:48" ht="13.5" customHeight="1" thickTop="1" thickBot="1" x14ac:dyDescent="0.25">
      <c r="A1028" s="147">
        <v>1020</v>
      </c>
      <c r="B1028" s="292" t="s">
        <v>2139</v>
      </c>
      <c r="C1028" s="304">
        <v>43405</v>
      </c>
      <c r="D1028" s="304" t="s">
        <v>7203</v>
      </c>
      <c r="E1028" s="294" t="s">
        <v>6073</v>
      </c>
      <c r="F1028" s="295" t="s">
        <v>66</v>
      </c>
      <c r="G1028" s="296" t="s">
        <v>75</v>
      </c>
      <c r="H1028" s="297" t="s">
        <v>1989</v>
      </c>
      <c r="I1028" s="298">
        <v>6600000</v>
      </c>
      <c r="J1028" s="299">
        <f t="shared" si="51"/>
        <v>6600000</v>
      </c>
      <c r="K1028" s="300" t="s">
        <v>85</v>
      </c>
      <c r="L1028" s="292" t="s">
        <v>7204</v>
      </c>
      <c r="M1028" s="293">
        <v>43405</v>
      </c>
      <c r="N1028" s="293">
        <v>43465</v>
      </c>
      <c r="O1028" s="293">
        <v>43465</v>
      </c>
      <c r="P1028" s="301">
        <f t="shared" si="52"/>
        <v>60</v>
      </c>
      <c r="Q1028" s="303">
        <f t="shared" si="53"/>
        <v>2</v>
      </c>
      <c r="R1028" s="305" t="s">
        <v>7205</v>
      </c>
      <c r="S1028" s="340"/>
      <c r="T1028" s="311"/>
      <c r="U1028" s="311"/>
      <c r="V1028" s="341"/>
      <c r="W1028" s="311"/>
      <c r="X1028" s="311"/>
      <c r="Y1028" s="341"/>
      <c r="Z1028" s="311"/>
      <c r="AA1028" s="311"/>
      <c r="AB1028" s="341"/>
      <c r="AC1028" s="311"/>
      <c r="AD1028" s="311"/>
      <c r="AE1028" s="311"/>
      <c r="AF1028" s="312"/>
      <c r="AG1028" s="311"/>
      <c r="AH1028" s="312"/>
      <c r="AI1028" s="311"/>
      <c r="AJ1028" s="313"/>
      <c r="AK1028" s="292"/>
      <c r="AL1028" s="292"/>
      <c r="AM1028" s="292"/>
      <c r="AN1028" s="292"/>
      <c r="AO1028" s="316"/>
      <c r="AP1028" s="336"/>
      <c r="AQ1028" s="360"/>
      <c r="AR1028" s="343"/>
      <c r="AS1028" s="343"/>
      <c r="AT1028" s="343"/>
      <c r="AU1028" s="292"/>
      <c r="AV1028" s="270"/>
    </row>
    <row r="1029" spans="1:48" ht="13.5" customHeight="1" thickTop="1" thickBot="1" x14ac:dyDescent="0.25">
      <c r="A1029" s="147">
        <v>1021</v>
      </c>
      <c r="B1029" s="292" t="s">
        <v>597</v>
      </c>
      <c r="C1029" s="304">
        <v>43406</v>
      </c>
      <c r="D1029" s="304" t="s">
        <v>7206</v>
      </c>
      <c r="E1029" s="294" t="s">
        <v>7207</v>
      </c>
      <c r="F1029" s="295" t="s">
        <v>66</v>
      </c>
      <c r="G1029" s="296" t="s">
        <v>75</v>
      </c>
      <c r="H1029" s="297" t="s">
        <v>1989</v>
      </c>
      <c r="I1029" s="298">
        <v>6616000</v>
      </c>
      <c r="J1029" s="299">
        <f t="shared" si="51"/>
        <v>6616000</v>
      </c>
      <c r="K1029" s="300" t="s">
        <v>85</v>
      </c>
      <c r="L1029" s="292" t="s">
        <v>7208</v>
      </c>
      <c r="M1029" s="293">
        <v>43406</v>
      </c>
      <c r="N1029" s="293">
        <v>43465</v>
      </c>
      <c r="O1029" s="293">
        <v>43465</v>
      </c>
      <c r="P1029" s="301">
        <f t="shared" si="52"/>
        <v>59</v>
      </c>
      <c r="Q1029" s="303">
        <f t="shared" si="53"/>
        <v>1.9666666666666666</v>
      </c>
      <c r="R1029" s="305" t="s">
        <v>7209</v>
      </c>
      <c r="S1029" s="340"/>
      <c r="T1029" s="311"/>
      <c r="U1029" s="311"/>
      <c r="V1029" s="341"/>
      <c r="W1029" s="311"/>
      <c r="X1029" s="311"/>
      <c r="Y1029" s="341"/>
      <c r="Z1029" s="311"/>
      <c r="AA1029" s="311"/>
      <c r="AB1029" s="341"/>
      <c r="AC1029" s="311"/>
      <c r="AD1029" s="311"/>
      <c r="AE1029" s="311"/>
      <c r="AF1029" s="312"/>
      <c r="AG1029" s="311"/>
      <c r="AH1029" s="312"/>
      <c r="AI1029" s="311"/>
      <c r="AJ1029" s="313"/>
      <c r="AK1029" s="292"/>
      <c r="AL1029" s="292"/>
      <c r="AM1029" s="292"/>
      <c r="AN1029" s="292"/>
      <c r="AO1029" s="316"/>
      <c r="AP1029" s="336"/>
      <c r="AQ1029" s="360"/>
      <c r="AR1029" s="343"/>
      <c r="AS1029" s="343"/>
      <c r="AT1029" s="343"/>
      <c r="AU1029" s="292"/>
      <c r="AV1029" s="270"/>
    </row>
    <row r="1030" spans="1:48" ht="13.5" customHeight="1" thickTop="1" thickBot="1" x14ac:dyDescent="0.25">
      <c r="A1030" s="147">
        <v>1022</v>
      </c>
      <c r="B1030" s="292" t="s">
        <v>7210</v>
      </c>
      <c r="C1030" s="304">
        <v>43406</v>
      </c>
      <c r="D1030" s="304" t="s">
        <v>7211</v>
      </c>
      <c r="E1030" s="294" t="s">
        <v>7212</v>
      </c>
      <c r="F1030" s="295" t="s">
        <v>66</v>
      </c>
      <c r="G1030" s="296" t="s">
        <v>75</v>
      </c>
      <c r="H1030" s="297" t="s">
        <v>1989</v>
      </c>
      <c r="I1030" s="298">
        <v>7920000</v>
      </c>
      <c r="J1030" s="299">
        <f t="shared" si="51"/>
        <v>7920000</v>
      </c>
      <c r="K1030" s="300" t="s">
        <v>85</v>
      </c>
      <c r="L1030" s="292" t="s">
        <v>7213</v>
      </c>
      <c r="M1030" s="293">
        <v>43406</v>
      </c>
      <c r="N1030" s="293">
        <v>43465</v>
      </c>
      <c r="O1030" s="293">
        <v>43465</v>
      </c>
      <c r="P1030" s="301">
        <f t="shared" si="52"/>
        <v>59</v>
      </c>
      <c r="Q1030" s="303">
        <f t="shared" si="53"/>
        <v>1.9666666666666666</v>
      </c>
      <c r="R1030" s="305" t="s">
        <v>7214</v>
      </c>
      <c r="S1030" s="340"/>
      <c r="T1030" s="311"/>
      <c r="U1030" s="311"/>
      <c r="V1030" s="341"/>
      <c r="W1030" s="311"/>
      <c r="X1030" s="311"/>
      <c r="Y1030" s="341"/>
      <c r="Z1030" s="311"/>
      <c r="AA1030" s="311"/>
      <c r="AB1030" s="341"/>
      <c r="AC1030" s="311"/>
      <c r="AD1030" s="311"/>
      <c r="AE1030" s="311"/>
      <c r="AF1030" s="312"/>
      <c r="AG1030" s="311"/>
      <c r="AH1030" s="312"/>
      <c r="AI1030" s="311"/>
      <c r="AJ1030" s="313"/>
      <c r="AK1030" s="292"/>
      <c r="AL1030" s="292"/>
      <c r="AM1030" s="292"/>
      <c r="AN1030" s="292"/>
      <c r="AO1030" s="316"/>
      <c r="AP1030" s="336"/>
      <c r="AQ1030" s="360"/>
      <c r="AR1030" s="343"/>
      <c r="AS1030" s="343"/>
      <c r="AT1030" s="343"/>
      <c r="AU1030" s="292"/>
      <c r="AV1030" s="270"/>
    </row>
    <row r="1031" spans="1:48" ht="13.5" customHeight="1" thickTop="1" thickBot="1" x14ac:dyDescent="0.25">
      <c r="A1031" s="147">
        <v>1023</v>
      </c>
      <c r="B1031" s="292" t="s">
        <v>597</v>
      </c>
      <c r="C1031" s="304">
        <v>43406</v>
      </c>
      <c r="D1031" s="304" t="s">
        <v>7215</v>
      </c>
      <c r="E1031" s="294" t="s">
        <v>6962</v>
      </c>
      <c r="F1031" s="295" t="s">
        <v>66</v>
      </c>
      <c r="G1031" s="296" t="s">
        <v>3486</v>
      </c>
      <c r="H1031" s="297" t="s">
        <v>1989</v>
      </c>
      <c r="I1031" s="298">
        <v>5200000</v>
      </c>
      <c r="J1031" s="299">
        <f t="shared" si="51"/>
        <v>5200000</v>
      </c>
      <c r="K1031" s="300" t="s">
        <v>85</v>
      </c>
      <c r="L1031" s="292" t="s">
        <v>7216</v>
      </c>
      <c r="M1031" s="293">
        <v>43406</v>
      </c>
      <c r="N1031" s="293">
        <v>43465</v>
      </c>
      <c r="O1031" s="293">
        <v>43465</v>
      </c>
      <c r="P1031" s="301">
        <f t="shared" si="52"/>
        <v>59</v>
      </c>
      <c r="Q1031" s="303">
        <f t="shared" si="53"/>
        <v>1.9666666666666666</v>
      </c>
      <c r="R1031" s="305" t="s">
        <v>7217</v>
      </c>
      <c r="S1031" s="340"/>
      <c r="T1031" s="311"/>
      <c r="U1031" s="311"/>
      <c r="V1031" s="341"/>
      <c r="W1031" s="311"/>
      <c r="X1031" s="311"/>
      <c r="Y1031" s="341"/>
      <c r="Z1031" s="311"/>
      <c r="AA1031" s="311"/>
      <c r="AB1031" s="341"/>
      <c r="AC1031" s="311"/>
      <c r="AD1031" s="311"/>
      <c r="AE1031" s="311"/>
      <c r="AF1031" s="312"/>
      <c r="AG1031" s="311"/>
      <c r="AH1031" s="312"/>
      <c r="AI1031" s="311"/>
      <c r="AJ1031" s="313"/>
      <c r="AK1031" s="292"/>
      <c r="AL1031" s="292"/>
      <c r="AM1031" s="292"/>
      <c r="AN1031" s="292"/>
      <c r="AO1031" s="316"/>
      <c r="AP1031" s="336"/>
      <c r="AQ1031" s="360"/>
      <c r="AR1031" s="343"/>
      <c r="AS1031" s="343"/>
      <c r="AT1031" s="343"/>
      <c r="AU1031" s="292"/>
      <c r="AV1031" s="270"/>
    </row>
    <row r="1032" spans="1:48" ht="13.5" customHeight="1" thickTop="1" thickBot="1" x14ac:dyDescent="0.25">
      <c r="A1032" s="147">
        <v>1024</v>
      </c>
      <c r="B1032" s="292" t="s">
        <v>3899</v>
      </c>
      <c r="C1032" s="304">
        <v>43406</v>
      </c>
      <c r="D1032" s="304" t="s">
        <v>7218</v>
      </c>
      <c r="E1032" s="294" t="s">
        <v>7219</v>
      </c>
      <c r="F1032" s="295" t="s">
        <v>66</v>
      </c>
      <c r="G1032" s="296" t="s">
        <v>75</v>
      </c>
      <c r="H1032" s="297" t="s">
        <v>1989</v>
      </c>
      <c r="I1032" s="298">
        <v>16000000</v>
      </c>
      <c r="J1032" s="299">
        <f t="shared" si="51"/>
        <v>16000000</v>
      </c>
      <c r="K1032" s="300" t="s">
        <v>85</v>
      </c>
      <c r="L1032" s="292" t="s">
        <v>7220</v>
      </c>
      <c r="M1032" s="293">
        <v>43406</v>
      </c>
      <c r="N1032" s="293">
        <v>43454</v>
      </c>
      <c r="O1032" s="293">
        <v>43454</v>
      </c>
      <c r="P1032" s="301">
        <f t="shared" si="52"/>
        <v>48</v>
      </c>
      <c r="Q1032" s="303">
        <f t="shared" si="53"/>
        <v>1.6</v>
      </c>
      <c r="R1032" s="305" t="s">
        <v>7221</v>
      </c>
      <c r="S1032" s="340"/>
      <c r="T1032" s="311"/>
      <c r="U1032" s="311"/>
      <c r="V1032" s="341"/>
      <c r="W1032" s="311"/>
      <c r="X1032" s="311"/>
      <c r="Y1032" s="341"/>
      <c r="Z1032" s="311"/>
      <c r="AA1032" s="311"/>
      <c r="AB1032" s="341"/>
      <c r="AC1032" s="311"/>
      <c r="AD1032" s="311"/>
      <c r="AE1032" s="311"/>
      <c r="AF1032" s="312"/>
      <c r="AG1032" s="311"/>
      <c r="AH1032" s="312"/>
      <c r="AI1032" s="311"/>
      <c r="AJ1032" s="313"/>
      <c r="AK1032" s="292"/>
      <c r="AL1032" s="292"/>
      <c r="AM1032" s="292"/>
      <c r="AN1032" s="292"/>
      <c r="AO1032" s="316"/>
      <c r="AP1032" s="336"/>
      <c r="AQ1032" s="360"/>
      <c r="AR1032" s="343"/>
      <c r="AS1032" s="343"/>
      <c r="AT1032" s="343"/>
      <c r="AU1032" s="292"/>
      <c r="AV1032" s="270"/>
    </row>
    <row r="1033" spans="1:48" ht="13.5" customHeight="1" thickTop="1" thickBot="1" x14ac:dyDescent="0.25">
      <c r="A1033" s="147">
        <v>1025</v>
      </c>
      <c r="B1033" s="292" t="s">
        <v>63</v>
      </c>
      <c r="C1033" s="304">
        <v>43406</v>
      </c>
      <c r="D1033" s="304" t="s">
        <v>7222</v>
      </c>
      <c r="E1033" s="294" t="s">
        <v>7223</v>
      </c>
      <c r="F1033" s="295" t="s">
        <v>66</v>
      </c>
      <c r="G1033" s="296" t="s">
        <v>3486</v>
      </c>
      <c r="H1033" s="297" t="s">
        <v>1989</v>
      </c>
      <c r="I1033" s="298">
        <v>4950000</v>
      </c>
      <c r="J1033" s="299">
        <f t="shared" si="51"/>
        <v>4950000</v>
      </c>
      <c r="K1033" s="300" t="s">
        <v>85</v>
      </c>
      <c r="L1033" s="292" t="s">
        <v>7224</v>
      </c>
      <c r="M1033" s="293">
        <v>43406</v>
      </c>
      <c r="N1033" s="293">
        <v>43465</v>
      </c>
      <c r="O1033" s="293">
        <v>43465</v>
      </c>
      <c r="P1033" s="301">
        <f t="shared" si="52"/>
        <v>59</v>
      </c>
      <c r="Q1033" s="303">
        <f t="shared" si="53"/>
        <v>1.9666666666666666</v>
      </c>
      <c r="R1033" s="305" t="s">
        <v>7225</v>
      </c>
      <c r="S1033" s="340"/>
      <c r="T1033" s="311"/>
      <c r="U1033" s="311"/>
      <c r="V1033" s="341"/>
      <c r="W1033" s="311"/>
      <c r="X1033" s="311"/>
      <c r="Y1033" s="341"/>
      <c r="Z1033" s="311"/>
      <c r="AA1033" s="311"/>
      <c r="AB1033" s="341"/>
      <c r="AC1033" s="311"/>
      <c r="AD1033" s="311"/>
      <c r="AE1033" s="311"/>
      <c r="AF1033" s="312"/>
      <c r="AG1033" s="311"/>
      <c r="AH1033" s="312"/>
      <c r="AI1033" s="311"/>
      <c r="AJ1033" s="313"/>
      <c r="AK1033" s="292"/>
      <c r="AL1033" s="292"/>
      <c r="AM1033" s="292"/>
      <c r="AN1033" s="292"/>
      <c r="AO1033" s="316"/>
      <c r="AP1033" s="336"/>
      <c r="AQ1033" s="360"/>
      <c r="AR1033" s="343"/>
      <c r="AS1033" s="343"/>
      <c r="AT1033" s="343"/>
      <c r="AU1033" s="292"/>
      <c r="AV1033" s="270"/>
    </row>
    <row r="1034" spans="1:48" ht="13.5" customHeight="1" thickTop="1" thickBot="1" x14ac:dyDescent="0.25">
      <c r="A1034" s="147">
        <v>1026</v>
      </c>
      <c r="B1034" s="292" t="s">
        <v>63</v>
      </c>
      <c r="C1034" s="304">
        <v>43406</v>
      </c>
      <c r="D1034" s="304" t="s">
        <v>7226</v>
      </c>
      <c r="E1034" s="294" t="s">
        <v>7227</v>
      </c>
      <c r="F1034" s="295" t="s">
        <v>66</v>
      </c>
      <c r="G1034" s="296" t="s">
        <v>3486</v>
      </c>
      <c r="H1034" s="297" t="s">
        <v>1989</v>
      </c>
      <c r="I1034" s="298">
        <v>4577786</v>
      </c>
      <c r="J1034" s="299">
        <f t="shared" si="51"/>
        <v>4577786</v>
      </c>
      <c r="K1034" s="300" t="s">
        <v>85</v>
      </c>
      <c r="L1034" s="292" t="s">
        <v>7228</v>
      </c>
      <c r="M1034" s="293">
        <v>43406</v>
      </c>
      <c r="N1034" s="293">
        <v>43446</v>
      </c>
      <c r="O1034" s="293">
        <v>43446</v>
      </c>
      <c r="P1034" s="301">
        <f t="shared" si="52"/>
        <v>40</v>
      </c>
      <c r="Q1034" s="303">
        <f t="shared" si="53"/>
        <v>1.3333333333333333</v>
      </c>
      <c r="R1034" s="305" t="s">
        <v>7229</v>
      </c>
      <c r="S1034" s="340"/>
      <c r="T1034" s="311"/>
      <c r="U1034" s="311"/>
      <c r="V1034" s="341"/>
      <c r="W1034" s="311"/>
      <c r="X1034" s="311"/>
      <c r="Y1034" s="341"/>
      <c r="Z1034" s="311"/>
      <c r="AA1034" s="311"/>
      <c r="AB1034" s="341"/>
      <c r="AC1034" s="311"/>
      <c r="AD1034" s="311"/>
      <c r="AE1034" s="311"/>
      <c r="AF1034" s="312"/>
      <c r="AG1034" s="311"/>
      <c r="AH1034" s="312"/>
      <c r="AI1034" s="311"/>
      <c r="AJ1034" s="313"/>
      <c r="AK1034" s="292"/>
      <c r="AL1034" s="292"/>
      <c r="AM1034" s="292"/>
      <c r="AN1034" s="292"/>
      <c r="AO1034" s="316"/>
      <c r="AP1034" s="336"/>
      <c r="AQ1034" s="360"/>
      <c r="AR1034" s="343"/>
      <c r="AS1034" s="343"/>
      <c r="AT1034" s="343"/>
      <c r="AU1034" s="292"/>
      <c r="AV1034" s="270"/>
    </row>
    <row r="1035" spans="1:48" ht="13.5" customHeight="1" thickTop="1" thickBot="1" x14ac:dyDescent="0.25">
      <c r="A1035" s="147">
        <v>1027</v>
      </c>
      <c r="B1035" s="292" t="s">
        <v>63</v>
      </c>
      <c r="C1035" s="304">
        <v>43406</v>
      </c>
      <c r="D1035" s="304" t="s">
        <v>7230</v>
      </c>
      <c r="E1035" s="294" t="s">
        <v>7231</v>
      </c>
      <c r="F1035" s="295" t="s">
        <v>66</v>
      </c>
      <c r="G1035" s="296" t="s">
        <v>75</v>
      </c>
      <c r="H1035" s="297" t="s">
        <v>1989</v>
      </c>
      <c r="I1035" s="298">
        <v>7920000</v>
      </c>
      <c r="J1035" s="299">
        <f t="shared" si="51"/>
        <v>7920000</v>
      </c>
      <c r="K1035" s="300" t="s">
        <v>85</v>
      </c>
      <c r="L1035" s="292" t="s">
        <v>7232</v>
      </c>
      <c r="M1035" s="293">
        <v>43406</v>
      </c>
      <c r="N1035" s="293">
        <v>43463</v>
      </c>
      <c r="O1035" s="293">
        <v>43463</v>
      </c>
      <c r="P1035" s="301">
        <f t="shared" si="52"/>
        <v>57</v>
      </c>
      <c r="Q1035" s="303">
        <f t="shared" si="53"/>
        <v>1.9</v>
      </c>
      <c r="R1035" s="305" t="s">
        <v>7233</v>
      </c>
      <c r="S1035" s="340"/>
      <c r="T1035" s="311"/>
      <c r="U1035" s="311"/>
      <c r="V1035" s="341"/>
      <c r="W1035" s="311"/>
      <c r="X1035" s="311"/>
      <c r="Y1035" s="341"/>
      <c r="Z1035" s="311"/>
      <c r="AA1035" s="311"/>
      <c r="AB1035" s="341"/>
      <c r="AC1035" s="311"/>
      <c r="AD1035" s="311"/>
      <c r="AE1035" s="311"/>
      <c r="AF1035" s="312"/>
      <c r="AG1035" s="311"/>
      <c r="AH1035" s="312"/>
      <c r="AI1035" s="311"/>
      <c r="AJ1035" s="313"/>
      <c r="AK1035" s="292"/>
      <c r="AL1035" s="292"/>
      <c r="AM1035" s="292"/>
      <c r="AN1035" s="292"/>
      <c r="AO1035" s="316"/>
      <c r="AP1035" s="336"/>
      <c r="AQ1035" s="360"/>
      <c r="AR1035" s="343"/>
      <c r="AS1035" s="343"/>
      <c r="AT1035" s="343"/>
      <c r="AU1035" s="292"/>
      <c r="AV1035" s="270"/>
    </row>
    <row r="1036" spans="1:48" ht="13.5" customHeight="1" thickTop="1" thickBot="1" x14ac:dyDescent="0.25">
      <c r="A1036" s="147">
        <v>1028</v>
      </c>
      <c r="B1036" s="292" t="s">
        <v>63</v>
      </c>
      <c r="C1036" s="304">
        <v>43406</v>
      </c>
      <c r="D1036" s="304" t="s">
        <v>7234</v>
      </c>
      <c r="E1036" s="294" t="s">
        <v>7235</v>
      </c>
      <c r="F1036" s="295" t="s">
        <v>66</v>
      </c>
      <c r="G1036" s="296" t="s">
        <v>75</v>
      </c>
      <c r="H1036" s="297" t="s">
        <v>1989</v>
      </c>
      <c r="I1036" s="298">
        <v>8400000</v>
      </c>
      <c r="J1036" s="299">
        <f t="shared" si="51"/>
        <v>8400000</v>
      </c>
      <c r="K1036" s="300" t="s">
        <v>85</v>
      </c>
      <c r="L1036" s="292" t="s">
        <v>7236</v>
      </c>
      <c r="M1036" s="293">
        <v>43406</v>
      </c>
      <c r="N1036" s="293">
        <v>43465</v>
      </c>
      <c r="O1036" s="293">
        <v>43465</v>
      </c>
      <c r="P1036" s="301">
        <f t="shared" si="52"/>
        <v>59</v>
      </c>
      <c r="Q1036" s="303">
        <f t="shared" si="53"/>
        <v>1.9666666666666666</v>
      </c>
      <c r="R1036" s="305" t="s">
        <v>7237</v>
      </c>
      <c r="S1036" s="340"/>
      <c r="T1036" s="311"/>
      <c r="U1036" s="311"/>
      <c r="V1036" s="341"/>
      <c r="W1036" s="311"/>
      <c r="X1036" s="311"/>
      <c r="Y1036" s="341"/>
      <c r="Z1036" s="311"/>
      <c r="AA1036" s="311"/>
      <c r="AB1036" s="341"/>
      <c r="AC1036" s="311"/>
      <c r="AD1036" s="311"/>
      <c r="AE1036" s="311"/>
      <c r="AF1036" s="312"/>
      <c r="AG1036" s="311"/>
      <c r="AH1036" s="312"/>
      <c r="AI1036" s="311"/>
      <c r="AJ1036" s="313"/>
      <c r="AK1036" s="292"/>
      <c r="AL1036" s="292"/>
      <c r="AM1036" s="292"/>
      <c r="AN1036" s="292"/>
      <c r="AO1036" s="316"/>
      <c r="AP1036" s="336"/>
      <c r="AQ1036" s="360"/>
      <c r="AR1036" s="343"/>
      <c r="AS1036" s="343"/>
      <c r="AT1036" s="343"/>
      <c r="AU1036" s="292"/>
      <c r="AV1036" s="270"/>
    </row>
    <row r="1037" spans="1:48" ht="13.5" customHeight="1" thickTop="1" thickBot="1" x14ac:dyDescent="0.25">
      <c r="A1037" s="147">
        <v>1029</v>
      </c>
      <c r="B1037" s="292" t="s">
        <v>63</v>
      </c>
      <c r="C1037" s="304">
        <v>43406</v>
      </c>
      <c r="D1037" s="304" t="s">
        <v>7238</v>
      </c>
      <c r="E1037" s="294" t="s">
        <v>7239</v>
      </c>
      <c r="F1037" s="295" t="s">
        <v>66</v>
      </c>
      <c r="G1037" s="296" t="s">
        <v>75</v>
      </c>
      <c r="H1037" s="297" t="s">
        <v>1989</v>
      </c>
      <c r="I1037" s="298">
        <v>12000000</v>
      </c>
      <c r="J1037" s="299">
        <f t="shared" si="51"/>
        <v>12000000</v>
      </c>
      <c r="K1037" s="300" t="s">
        <v>85</v>
      </c>
      <c r="L1037" s="292" t="s">
        <v>7240</v>
      </c>
      <c r="M1037" s="293">
        <v>43406</v>
      </c>
      <c r="N1037" s="293">
        <v>43465</v>
      </c>
      <c r="O1037" s="293">
        <v>43465</v>
      </c>
      <c r="P1037" s="301">
        <f t="shared" si="52"/>
        <v>59</v>
      </c>
      <c r="Q1037" s="303">
        <f t="shared" si="53"/>
        <v>1.9666666666666666</v>
      </c>
      <c r="R1037" s="305" t="s">
        <v>7241</v>
      </c>
      <c r="S1037" s="340"/>
      <c r="T1037" s="311"/>
      <c r="U1037" s="311"/>
      <c r="V1037" s="341"/>
      <c r="W1037" s="311"/>
      <c r="X1037" s="311"/>
      <c r="Y1037" s="341"/>
      <c r="Z1037" s="311"/>
      <c r="AA1037" s="311"/>
      <c r="AB1037" s="341"/>
      <c r="AC1037" s="311"/>
      <c r="AD1037" s="311"/>
      <c r="AE1037" s="311"/>
      <c r="AF1037" s="312"/>
      <c r="AG1037" s="311"/>
      <c r="AH1037" s="312"/>
      <c r="AI1037" s="311"/>
      <c r="AJ1037" s="313"/>
      <c r="AK1037" s="292"/>
      <c r="AL1037" s="292"/>
      <c r="AM1037" s="292"/>
      <c r="AN1037" s="292"/>
      <c r="AO1037" s="316"/>
      <c r="AP1037" s="336"/>
      <c r="AQ1037" s="360"/>
      <c r="AR1037" s="343"/>
      <c r="AS1037" s="343"/>
      <c r="AT1037" s="343"/>
      <c r="AU1037" s="292"/>
      <c r="AV1037" s="270"/>
    </row>
    <row r="1038" spans="1:48" ht="13.5" customHeight="1" thickTop="1" thickBot="1" x14ac:dyDescent="0.25">
      <c r="A1038" s="147">
        <v>1030</v>
      </c>
      <c r="B1038" s="292" t="s">
        <v>63</v>
      </c>
      <c r="C1038" s="304">
        <v>43406</v>
      </c>
      <c r="D1038" s="304" t="s">
        <v>7242</v>
      </c>
      <c r="E1038" s="294" t="s">
        <v>7243</v>
      </c>
      <c r="F1038" s="295" t="s">
        <v>66</v>
      </c>
      <c r="G1038" s="296" t="s">
        <v>3486</v>
      </c>
      <c r="H1038" s="297" t="s">
        <v>1989</v>
      </c>
      <c r="I1038" s="298">
        <v>6590000</v>
      </c>
      <c r="J1038" s="299">
        <f t="shared" si="51"/>
        <v>6590000</v>
      </c>
      <c r="K1038" s="300" t="s">
        <v>85</v>
      </c>
      <c r="L1038" s="292" t="s">
        <v>7244</v>
      </c>
      <c r="M1038" s="293">
        <v>43406</v>
      </c>
      <c r="N1038" s="293">
        <v>43465</v>
      </c>
      <c r="O1038" s="293">
        <v>43465</v>
      </c>
      <c r="P1038" s="301">
        <f t="shared" si="52"/>
        <v>59</v>
      </c>
      <c r="Q1038" s="303">
        <f t="shared" si="53"/>
        <v>1.9666666666666666</v>
      </c>
      <c r="R1038" s="305" t="s">
        <v>7241</v>
      </c>
      <c r="S1038" s="340"/>
      <c r="T1038" s="311"/>
      <c r="U1038" s="311"/>
      <c r="V1038" s="341"/>
      <c r="W1038" s="311"/>
      <c r="X1038" s="311"/>
      <c r="Y1038" s="341"/>
      <c r="Z1038" s="311"/>
      <c r="AA1038" s="311"/>
      <c r="AB1038" s="341"/>
      <c r="AC1038" s="311"/>
      <c r="AD1038" s="311"/>
      <c r="AE1038" s="311"/>
      <c r="AF1038" s="312"/>
      <c r="AG1038" s="311"/>
      <c r="AH1038" s="312"/>
      <c r="AI1038" s="311"/>
      <c r="AJ1038" s="313"/>
      <c r="AK1038" s="292"/>
      <c r="AL1038" s="292"/>
      <c r="AM1038" s="292"/>
      <c r="AN1038" s="292"/>
      <c r="AO1038" s="316"/>
      <c r="AP1038" s="336"/>
      <c r="AQ1038" s="360"/>
      <c r="AR1038" s="343"/>
      <c r="AS1038" s="343"/>
      <c r="AT1038" s="343"/>
      <c r="AU1038" s="292"/>
      <c r="AV1038" s="270"/>
    </row>
    <row r="1039" spans="1:48" ht="13.5" customHeight="1" thickTop="1" thickBot="1" x14ac:dyDescent="0.25">
      <c r="A1039" s="147">
        <v>1031</v>
      </c>
      <c r="B1039" s="292" t="s">
        <v>63</v>
      </c>
      <c r="C1039" s="304">
        <v>43406</v>
      </c>
      <c r="D1039" s="304" t="s">
        <v>7245</v>
      </c>
      <c r="E1039" s="294" t="s">
        <v>7246</v>
      </c>
      <c r="F1039" s="295" t="s">
        <v>66</v>
      </c>
      <c r="G1039" s="296" t="s">
        <v>75</v>
      </c>
      <c r="H1039" s="297" t="s">
        <v>1989</v>
      </c>
      <c r="I1039" s="298">
        <v>7500000</v>
      </c>
      <c r="J1039" s="299">
        <f t="shared" ref="J1039:J1062" si="54">+I1039+AA1039+AF1039+AH1039+AJ1039</f>
        <v>7500000</v>
      </c>
      <c r="K1039" s="300" t="s">
        <v>85</v>
      </c>
      <c r="L1039" s="292" t="s">
        <v>7247</v>
      </c>
      <c r="M1039" s="293">
        <v>43406</v>
      </c>
      <c r="N1039" s="293">
        <v>43465</v>
      </c>
      <c r="O1039" s="293">
        <v>43465</v>
      </c>
      <c r="P1039" s="301">
        <f t="shared" si="52"/>
        <v>59</v>
      </c>
      <c r="Q1039" s="303">
        <f t="shared" si="53"/>
        <v>1.9666666666666666</v>
      </c>
      <c r="R1039" s="305" t="s">
        <v>7248</v>
      </c>
      <c r="S1039" s="340"/>
      <c r="T1039" s="311"/>
      <c r="U1039" s="311"/>
      <c r="V1039" s="341"/>
      <c r="W1039" s="311"/>
      <c r="X1039" s="311"/>
      <c r="Y1039" s="341"/>
      <c r="Z1039" s="311"/>
      <c r="AA1039" s="311"/>
      <c r="AB1039" s="341"/>
      <c r="AC1039" s="311"/>
      <c r="AD1039" s="311"/>
      <c r="AE1039" s="311"/>
      <c r="AF1039" s="312"/>
      <c r="AG1039" s="311"/>
      <c r="AH1039" s="312"/>
      <c r="AI1039" s="311"/>
      <c r="AJ1039" s="313"/>
      <c r="AK1039" s="292"/>
      <c r="AL1039" s="292"/>
      <c r="AM1039" s="292"/>
      <c r="AN1039" s="292"/>
      <c r="AO1039" s="316"/>
      <c r="AP1039" s="336"/>
      <c r="AQ1039" s="360"/>
      <c r="AR1039" s="343"/>
      <c r="AS1039" s="343"/>
      <c r="AT1039" s="343"/>
      <c r="AU1039" s="292"/>
      <c r="AV1039" s="270"/>
    </row>
    <row r="1040" spans="1:48" ht="13.5" customHeight="1" thickTop="1" thickBot="1" x14ac:dyDescent="0.25">
      <c r="A1040" s="147">
        <v>1032</v>
      </c>
      <c r="B1040" s="292" t="s">
        <v>63</v>
      </c>
      <c r="C1040" s="304">
        <v>43406</v>
      </c>
      <c r="D1040" s="304" t="s">
        <v>7249</v>
      </c>
      <c r="E1040" s="294" t="s">
        <v>7227</v>
      </c>
      <c r="F1040" s="295" t="s">
        <v>66</v>
      </c>
      <c r="G1040" s="296" t="s">
        <v>75</v>
      </c>
      <c r="H1040" s="297" t="s">
        <v>1989</v>
      </c>
      <c r="I1040" s="298">
        <v>9000000</v>
      </c>
      <c r="J1040" s="299">
        <f t="shared" si="54"/>
        <v>9000000</v>
      </c>
      <c r="K1040" s="300" t="s">
        <v>85</v>
      </c>
      <c r="L1040" s="292" t="s">
        <v>7250</v>
      </c>
      <c r="M1040" s="293">
        <f>C1040</f>
        <v>43406</v>
      </c>
      <c r="N1040" s="293">
        <v>43465</v>
      </c>
      <c r="O1040" s="293">
        <v>43465</v>
      </c>
      <c r="P1040" s="301">
        <f t="shared" si="52"/>
        <v>59</v>
      </c>
      <c r="Q1040" s="303">
        <f t="shared" si="53"/>
        <v>1.9666666666666666</v>
      </c>
      <c r="R1040" s="305" t="s">
        <v>7251</v>
      </c>
      <c r="S1040" s="340"/>
      <c r="T1040" s="311"/>
      <c r="U1040" s="311"/>
      <c r="V1040" s="341"/>
      <c r="W1040" s="311"/>
      <c r="X1040" s="311"/>
      <c r="Y1040" s="341"/>
      <c r="Z1040" s="311"/>
      <c r="AA1040" s="311"/>
      <c r="AB1040" s="341"/>
      <c r="AC1040" s="311"/>
      <c r="AD1040" s="311"/>
      <c r="AE1040" s="311"/>
      <c r="AF1040" s="312"/>
      <c r="AG1040" s="311"/>
      <c r="AH1040" s="312"/>
      <c r="AI1040" s="311"/>
      <c r="AJ1040" s="313"/>
      <c r="AK1040" s="292"/>
      <c r="AL1040" s="292"/>
      <c r="AM1040" s="292"/>
      <c r="AN1040" s="292"/>
      <c r="AO1040" s="316"/>
      <c r="AP1040" s="336"/>
      <c r="AQ1040" s="360"/>
      <c r="AR1040" s="343"/>
      <c r="AS1040" s="343"/>
      <c r="AT1040" s="343"/>
      <c r="AU1040" s="292"/>
      <c r="AV1040" s="270"/>
    </row>
    <row r="1041" spans="1:48" ht="13.5" customHeight="1" thickTop="1" thickBot="1" x14ac:dyDescent="0.25">
      <c r="A1041" s="147">
        <v>1033</v>
      </c>
      <c r="B1041" s="292" t="s">
        <v>63</v>
      </c>
      <c r="C1041" s="304">
        <v>43406</v>
      </c>
      <c r="D1041" s="304" t="s">
        <v>7252</v>
      </c>
      <c r="E1041" s="294" t="s">
        <v>7253</v>
      </c>
      <c r="F1041" s="295" t="s">
        <v>66</v>
      </c>
      <c r="G1041" s="296" t="s">
        <v>75</v>
      </c>
      <c r="H1041" s="297" t="s">
        <v>1989</v>
      </c>
      <c r="I1041" s="298">
        <v>10614000</v>
      </c>
      <c r="J1041" s="299">
        <f t="shared" si="54"/>
        <v>10614000</v>
      </c>
      <c r="K1041" s="300" t="s">
        <v>85</v>
      </c>
      <c r="L1041" s="292" t="s">
        <v>7254</v>
      </c>
      <c r="M1041" s="293">
        <f>C1041</f>
        <v>43406</v>
      </c>
      <c r="N1041" s="293">
        <v>43465</v>
      </c>
      <c r="O1041" s="293">
        <v>43465</v>
      </c>
      <c r="P1041" s="301">
        <f t="shared" si="52"/>
        <v>59</v>
      </c>
      <c r="Q1041" s="303">
        <f t="shared" si="53"/>
        <v>1.9666666666666666</v>
      </c>
      <c r="R1041" s="305" t="s">
        <v>7255</v>
      </c>
      <c r="S1041" s="340"/>
      <c r="T1041" s="311"/>
      <c r="U1041" s="311"/>
      <c r="V1041" s="341"/>
      <c r="W1041" s="311"/>
      <c r="X1041" s="311"/>
      <c r="Y1041" s="341"/>
      <c r="Z1041" s="311"/>
      <c r="AA1041" s="311"/>
      <c r="AB1041" s="341"/>
      <c r="AC1041" s="311"/>
      <c r="AD1041" s="311"/>
      <c r="AE1041" s="311"/>
      <c r="AF1041" s="312"/>
      <c r="AG1041" s="311"/>
      <c r="AH1041" s="312"/>
      <c r="AI1041" s="311"/>
      <c r="AJ1041" s="313"/>
      <c r="AK1041" s="292"/>
      <c r="AL1041" s="292"/>
      <c r="AM1041" s="292"/>
      <c r="AN1041" s="292"/>
      <c r="AO1041" s="316"/>
      <c r="AP1041" s="336"/>
      <c r="AQ1041" s="360"/>
      <c r="AR1041" s="343"/>
      <c r="AS1041" s="343"/>
      <c r="AT1041" s="343"/>
      <c r="AU1041" s="292"/>
      <c r="AV1041" s="270"/>
    </row>
    <row r="1042" spans="1:48" ht="13.5" customHeight="1" thickTop="1" thickBot="1" x14ac:dyDescent="0.25">
      <c r="A1042" s="147">
        <v>1034</v>
      </c>
      <c r="B1042" s="292" t="s">
        <v>63</v>
      </c>
      <c r="C1042" s="304">
        <v>43406</v>
      </c>
      <c r="D1042" s="304" t="s">
        <v>7256</v>
      </c>
      <c r="E1042" s="294" t="s">
        <v>5924</v>
      </c>
      <c r="F1042" s="295" t="s">
        <v>66</v>
      </c>
      <c r="G1042" s="296" t="s">
        <v>75</v>
      </c>
      <c r="H1042" s="297" t="s">
        <v>1989</v>
      </c>
      <c r="I1042" s="298">
        <v>9920000</v>
      </c>
      <c r="J1042" s="299">
        <f t="shared" si="54"/>
        <v>9920000</v>
      </c>
      <c r="K1042" s="300" t="s">
        <v>85</v>
      </c>
      <c r="L1042" s="292" t="s">
        <v>5372</v>
      </c>
      <c r="M1042" s="293">
        <f>C1042</f>
        <v>43406</v>
      </c>
      <c r="N1042" s="293">
        <v>43465</v>
      </c>
      <c r="O1042" s="293">
        <v>43465</v>
      </c>
      <c r="P1042" s="301">
        <f t="shared" si="52"/>
        <v>59</v>
      </c>
      <c r="Q1042" s="303">
        <f t="shared" si="53"/>
        <v>1.9666666666666666</v>
      </c>
      <c r="R1042" s="305" t="s">
        <v>7248</v>
      </c>
      <c r="S1042" s="340"/>
      <c r="T1042" s="311"/>
      <c r="U1042" s="311"/>
      <c r="V1042" s="341"/>
      <c r="W1042" s="311"/>
      <c r="X1042" s="311"/>
      <c r="Y1042" s="341"/>
      <c r="Z1042" s="311"/>
      <c r="AA1042" s="311"/>
      <c r="AB1042" s="341"/>
      <c r="AC1042" s="311"/>
      <c r="AD1042" s="311"/>
      <c r="AE1042" s="311"/>
      <c r="AF1042" s="312"/>
      <c r="AG1042" s="311"/>
      <c r="AH1042" s="312"/>
      <c r="AI1042" s="311"/>
      <c r="AJ1042" s="313"/>
      <c r="AK1042" s="292"/>
      <c r="AL1042" s="292"/>
      <c r="AM1042" s="292"/>
      <c r="AN1042" s="292"/>
      <c r="AO1042" s="316"/>
      <c r="AP1042" s="336"/>
      <c r="AQ1042" s="360"/>
      <c r="AR1042" s="343"/>
      <c r="AS1042" s="343"/>
      <c r="AT1042" s="343"/>
      <c r="AU1042" s="292"/>
      <c r="AV1042" s="270"/>
    </row>
    <row r="1043" spans="1:48" ht="13.5" customHeight="1" thickTop="1" thickBot="1" x14ac:dyDescent="0.25">
      <c r="A1043" s="147">
        <v>1035</v>
      </c>
      <c r="B1043" s="292" t="s">
        <v>63</v>
      </c>
      <c r="C1043" s="304">
        <v>43406</v>
      </c>
      <c r="D1043" s="304" t="s">
        <v>7257</v>
      </c>
      <c r="E1043" s="294" t="s">
        <v>7227</v>
      </c>
      <c r="F1043" s="295" t="s">
        <v>66</v>
      </c>
      <c r="G1043" s="296" t="s">
        <v>75</v>
      </c>
      <c r="H1043" s="297" t="s">
        <v>1989</v>
      </c>
      <c r="I1043" s="298">
        <v>18614000</v>
      </c>
      <c r="J1043" s="299">
        <f t="shared" si="54"/>
        <v>18614000</v>
      </c>
      <c r="K1043" s="300" t="s">
        <v>85</v>
      </c>
      <c r="L1043" s="292" t="s">
        <v>2968</v>
      </c>
      <c r="M1043" s="293">
        <f>C1043</f>
        <v>43406</v>
      </c>
      <c r="N1043" s="293">
        <v>43465</v>
      </c>
      <c r="O1043" s="293">
        <v>43465</v>
      </c>
      <c r="P1043" s="301">
        <f t="shared" si="52"/>
        <v>59</v>
      </c>
      <c r="Q1043" s="303">
        <f t="shared" si="53"/>
        <v>1.9666666666666666</v>
      </c>
      <c r="R1043" s="305" t="s">
        <v>7258</v>
      </c>
      <c r="S1043" s="340"/>
      <c r="T1043" s="311"/>
      <c r="U1043" s="311"/>
      <c r="V1043" s="341"/>
      <c r="W1043" s="311"/>
      <c r="X1043" s="311"/>
      <c r="Y1043" s="341"/>
      <c r="Z1043" s="311"/>
      <c r="AA1043" s="311"/>
      <c r="AB1043" s="341"/>
      <c r="AC1043" s="311"/>
      <c r="AD1043" s="311"/>
      <c r="AE1043" s="311"/>
      <c r="AF1043" s="312"/>
      <c r="AG1043" s="311"/>
      <c r="AH1043" s="312"/>
      <c r="AI1043" s="311"/>
      <c r="AJ1043" s="313"/>
      <c r="AK1043" s="292"/>
      <c r="AL1043" s="292"/>
      <c r="AM1043" s="292"/>
      <c r="AN1043" s="292"/>
      <c r="AO1043" s="316"/>
      <c r="AP1043" s="336"/>
      <c r="AQ1043" s="360"/>
      <c r="AR1043" s="343"/>
      <c r="AS1043" s="343"/>
      <c r="AT1043" s="343"/>
      <c r="AU1043" s="292"/>
      <c r="AV1043" s="270"/>
    </row>
    <row r="1044" spans="1:48" ht="13.5" customHeight="1" thickTop="1" thickBot="1" x14ac:dyDescent="0.25">
      <c r="A1044" s="147">
        <v>1036</v>
      </c>
      <c r="B1044" s="292" t="s">
        <v>63</v>
      </c>
      <c r="C1044" s="304">
        <v>43406</v>
      </c>
      <c r="D1044" s="304" t="s">
        <v>7259</v>
      </c>
      <c r="E1044" s="294" t="s">
        <v>7223</v>
      </c>
      <c r="F1044" s="295" t="s">
        <v>66</v>
      </c>
      <c r="G1044" s="296" t="s">
        <v>3486</v>
      </c>
      <c r="H1044" s="297" t="s">
        <v>1989</v>
      </c>
      <c r="I1044" s="298">
        <v>5000000</v>
      </c>
      <c r="J1044" s="299">
        <f t="shared" si="54"/>
        <v>5000000</v>
      </c>
      <c r="K1044" s="300" t="s">
        <v>85</v>
      </c>
      <c r="L1044" s="292" t="s">
        <v>7260</v>
      </c>
      <c r="M1044" s="293">
        <f>C1044</f>
        <v>43406</v>
      </c>
      <c r="N1044" s="293">
        <v>43465</v>
      </c>
      <c r="O1044" s="293">
        <v>43465</v>
      </c>
      <c r="P1044" s="301">
        <f t="shared" si="52"/>
        <v>59</v>
      </c>
      <c r="Q1044" s="303">
        <f t="shared" si="53"/>
        <v>1.9666666666666666</v>
      </c>
      <c r="R1044" s="305" t="s">
        <v>7261</v>
      </c>
      <c r="S1044" s="340"/>
      <c r="T1044" s="311"/>
      <c r="U1044" s="311"/>
      <c r="V1044" s="341"/>
      <c r="W1044" s="311"/>
      <c r="X1044" s="311"/>
      <c r="Y1044" s="341"/>
      <c r="Z1044" s="311"/>
      <c r="AA1044" s="311"/>
      <c r="AB1044" s="341"/>
      <c r="AC1044" s="311"/>
      <c r="AD1044" s="311"/>
      <c r="AE1044" s="311"/>
      <c r="AF1044" s="312"/>
      <c r="AG1044" s="311"/>
      <c r="AH1044" s="312"/>
      <c r="AI1044" s="311"/>
      <c r="AJ1044" s="313"/>
      <c r="AK1044" s="292"/>
      <c r="AL1044" s="292"/>
      <c r="AM1044" s="292"/>
      <c r="AN1044" s="292"/>
      <c r="AO1044" s="316"/>
      <c r="AP1044" s="336"/>
      <c r="AQ1044" s="360"/>
      <c r="AR1044" s="343"/>
      <c r="AS1044" s="343"/>
      <c r="AT1044" s="343"/>
      <c r="AU1044" s="292"/>
      <c r="AV1044" s="270"/>
    </row>
    <row r="1045" spans="1:48" ht="13.5" customHeight="1" thickTop="1" thickBot="1" x14ac:dyDescent="0.25">
      <c r="A1045" s="147">
        <v>1037</v>
      </c>
      <c r="B1045" s="292" t="s">
        <v>63</v>
      </c>
      <c r="C1045" s="304">
        <v>43406</v>
      </c>
      <c r="D1045" s="304" t="s">
        <v>7262</v>
      </c>
      <c r="E1045" s="294" t="s">
        <v>7227</v>
      </c>
      <c r="F1045" s="295" t="s">
        <v>66</v>
      </c>
      <c r="G1045" s="296" t="s">
        <v>75</v>
      </c>
      <c r="H1045" s="297" t="s">
        <v>1989</v>
      </c>
      <c r="I1045" s="298">
        <v>7920000</v>
      </c>
      <c r="J1045" s="299">
        <f t="shared" si="54"/>
        <v>7920000</v>
      </c>
      <c r="K1045" s="300" t="s">
        <v>85</v>
      </c>
      <c r="L1045" s="292" t="s">
        <v>7263</v>
      </c>
      <c r="M1045" s="293">
        <v>43406</v>
      </c>
      <c r="N1045" s="293">
        <v>43465</v>
      </c>
      <c r="O1045" s="293">
        <v>43465</v>
      </c>
      <c r="P1045" s="301">
        <f t="shared" si="52"/>
        <v>59</v>
      </c>
      <c r="Q1045" s="303">
        <f t="shared" si="53"/>
        <v>1.9666666666666666</v>
      </c>
      <c r="R1045" s="305" t="s">
        <v>7264</v>
      </c>
      <c r="S1045" s="340"/>
      <c r="T1045" s="311"/>
      <c r="U1045" s="311"/>
      <c r="V1045" s="341"/>
      <c r="W1045" s="311"/>
      <c r="X1045" s="311"/>
      <c r="Y1045" s="341"/>
      <c r="Z1045" s="311"/>
      <c r="AA1045" s="311"/>
      <c r="AB1045" s="341"/>
      <c r="AC1045" s="311"/>
      <c r="AD1045" s="311"/>
      <c r="AE1045" s="311"/>
      <c r="AF1045" s="312"/>
      <c r="AG1045" s="311"/>
      <c r="AH1045" s="312"/>
      <c r="AI1045" s="311"/>
      <c r="AJ1045" s="313"/>
      <c r="AK1045" s="292"/>
      <c r="AL1045" s="292"/>
      <c r="AM1045" s="292"/>
      <c r="AN1045" s="292"/>
      <c r="AO1045" s="316"/>
      <c r="AP1045" s="336"/>
      <c r="AQ1045" s="360"/>
      <c r="AR1045" s="343"/>
      <c r="AS1045" s="343"/>
      <c r="AT1045" s="343"/>
      <c r="AU1045" s="292"/>
      <c r="AV1045" s="270"/>
    </row>
    <row r="1046" spans="1:48" ht="13.5" customHeight="1" thickTop="1" thickBot="1" x14ac:dyDescent="0.25">
      <c r="A1046" s="147">
        <v>1038</v>
      </c>
      <c r="B1046" s="292" t="s">
        <v>63</v>
      </c>
      <c r="C1046" s="304">
        <v>43406</v>
      </c>
      <c r="D1046" s="304" t="s">
        <v>7265</v>
      </c>
      <c r="E1046" s="294" t="s">
        <v>7243</v>
      </c>
      <c r="F1046" s="295" t="s">
        <v>66</v>
      </c>
      <c r="G1046" s="296" t="s">
        <v>3486</v>
      </c>
      <c r="H1046" s="297" t="s">
        <v>1989</v>
      </c>
      <c r="I1046" s="298">
        <v>3000000</v>
      </c>
      <c r="J1046" s="299">
        <f t="shared" si="54"/>
        <v>3000000</v>
      </c>
      <c r="K1046" s="300" t="s">
        <v>85</v>
      </c>
      <c r="L1046" s="292" t="s">
        <v>7266</v>
      </c>
      <c r="M1046" s="293">
        <v>43406</v>
      </c>
      <c r="N1046" s="293">
        <v>43464</v>
      </c>
      <c r="O1046" s="293">
        <v>43464</v>
      </c>
      <c r="P1046" s="301">
        <f t="shared" si="52"/>
        <v>58</v>
      </c>
      <c r="Q1046" s="303">
        <f t="shared" si="53"/>
        <v>1.9333333333333333</v>
      </c>
      <c r="R1046" s="305" t="s">
        <v>7267</v>
      </c>
      <c r="S1046" s="340"/>
      <c r="T1046" s="311"/>
      <c r="U1046" s="311"/>
      <c r="V1046" s="341"/>
      <c r="W1046" s="311"/>
      <c r="X1046" s="311"/>
      <c r="Y1046" s="341"/>
      <c r="Z1046" s="311"/>
      <c r="AA1046" s="311"/>
      <c r="AB1046" s="341"/>
      <c r="AC1046" s="311"/>
      <c r="AD1046" s="311"/>
      <c r="AE1046" s="311"/>
      <c r="AF1046" s="312"/>
      <c r="AG1046" s="311"/>
      <c r="AH1046" s="312"/>
      <c r="AI1046" s="311"/>
      <c r="AJ1046" s="313"/>
      <c r="AK1046" s="292"/>
      <c r="AL1046" s="292"/>
      <c r="AM1046" s="292"/>
      <c r="AN1046" s="292"/>
      <c r="AO1046" s="316"/>
      <c r="AP1046" s="336"/>
      <c r="AQ1046" s="360"/>
      <c r="AR1046" s="343"/>
      <c r="AS1046" s="343"/>
      <c r="AT1046" s="343"/>
      <c r="AU1046" s="292"/>
      <c r="AV1046" s="270"/>
    </row>
    <row r="1047" spans="1:48" ht="13.5" customHeight="1" thickTop="1" thickBot="1" x14ac:dyDescent="0.25">
      <c r="A1047" s="147">
        <v>1039</v>
      </c>
      <c r="B1047" s="292" t="s">
        <v>597</v>
      </c>
      <c r="C1047" s="304">
        <v>43410</v>
      </c>
      <c r="D1047" s="304" t="s">
        <v>7268</v>
      </c>
      <c r="E1047" s="294" t="s">
        <v>7269</v>
      </c>
      <c r="F1047" s="295" t="s">
        <v>66</v>
      </c>
      <c r="G1047" s="296" t="s">
        <v>75</v>
      </c>
      <c r="H1047" s="297" t="s">
        <v>1989</v>
      </c>
      <c r="I1047" s="298">
        <v>7440996</v>
      </c>
      <c r="J1047" s="299">
        <f t="shared" si="54"/>
        <v>7440996</v>
      </c>
      <c r="K1047" s="300" t="s">
        <v>85</v>
      </c>
      <c r="L1047" s="292" t="s">
        <v>5320</v>
      </c>
      <c r="M1047" s="293">
        <v>43410</v>
      </c>
      <c r="N1047" s="293">
        <v>43465</v>
      </c>
      <c r="O1047" s="293">
        <v>43465</v>
      </c>
      <c r="P1047" s="301">
        <f t="shared" si="52"/>
        <v>55</v>
      </c>
      <c r="Q1047" s="303">
        <f t="shared" si="53"/>
        <v>1.8333333333333333</v>
      </c>
      <c r="R1047" s="305" t="s">
        <v>7270</v>
      </c>
      <c r="S1047" s="340"/>
      <c r="T1047" s="311"/>
      <c r="U1047" s="311"/>
      <c r="V1047" s="341"/>
      <c r="W1047" s="311"/>
      <c r="X1047" s="311"/>
      <c r="Y1047" s="341"/>
      <c r="Z1047" s="311"/>
      <c r="AA1047" s="311"/>
      <c r="AB1047" s="341"/>
      <c r="AC1047" s="311"/>
      <c r="AD1047" s="311"/>
      <c r="AE1047" s="311"/>
      <c r="AF1047" s="312"/>
      <c r="AG1047" s="311"/>
      <c r="AH1047" s="312"/>
      <c r="AI1047" s="311"/>
      <c r="AJ1047" s="313"/>
      <c r="AK1047" s="292"/>
      <c r="AL1047" s="292"/>
      <c r="AM1047" s="292"/>
      <c r="AN1047" s="292"/>
      <c r="AO1047" s="316"/>
      <c r="AP1047" s="336"/>
      <c r="AQ1047" s="360"/>
      <c r="AR1047" s="343"/>
      <c r="AS1047" s="343"/>
      <c r="AT1047" s="343"/>
      <c r="AU1047" s="292"/>
      <c r="AV1047" s="270"/>
    </row>
    <row r="1048" spans="1:48" ht="13.5" customHeight="1" thickTop="1" thickBot="1" x14ac:dyDescent="0.25">
      <c r="A1048" s="147">
        <v>1040</v>
      </c>
      <c r="B1048" s="292" t="s">
        <v>63</v>
      </c>
      <c r="C1048" s="304">
        <v>43406</v>
      </c>
      <c r="D1048" s="304" t="s">
        <v>7271</v>
      </c>
      <c r="E1048" s="294" t="s">
        <v>7272</v>
      </c>
      <c r="F1048" s="295" t="s">
        <v>66</v>
      </c>
      <c r="G1048" s="296" t="s">
        <v>75</v>
      </c>
      <c r="H1048" s="297" t="s">
        <v>1989</v>
      </c>
      <c r="I1048" s="298">
        <v>10000000</v>
      </c>
      <c r="J1048" s="299">
        <f t="shared" si="54"/>
        <v>10000000</v>
      </c>
      <c r="K1048" s="300" t="s">
        <v>85</v>
      </c>
      <c r="L1048" s="292" t="s">
        <v>7273</v>
      </c>
      <c r="M1048" s="293">
        <v>43406</v>
      </c>
      <c r="N1048" s="293">
        <v>43465</v>
      </c>
      <c r="O1048" s="293">
        <v>43465</v>
      </c>
      <c r="P1048" s="301">
        <f t="shared" si="52"/>
        <v>59</v>
      </c>
      <c r="Q1048" s="303">
        <f t="shared" si="53"/>
        <v>1.9666666666666666</v>
      </c>
      <c r="R1048" s="305" t="s">
        <v>7274</v>
      </c>
      <c r="S1048" s="340"/>
      <c r="T1048" s="311"/>
      <c r="U1048" s="311"/>
      <c r="V1048" s="341"/>
      <c r="W1048" s="311"/>
      <c r="X1048" s="311"/>
      <c r="Y1048" s="341"/>
      <c r="Z1048" s="311"/>
      <c r="AA1048" s="311"/>
      <c r="AB1048" s="341"/>
      <c r="AC1048" s="311"/>
      <c r="AD1048" s="311"/>
      <c r="AE1048" s="311"/>
      <c r="AF1048" s="312"/>
      <c r="AG1048" s="311"/>
      <c r="AH1048" s="312"/>
      <c r="AI1048" s="311"/>
      <c r="AJ1048" s="313"/>
      <c r="AK1048" s="292"/>
      <c r="AL1048" s="292"/>
      <c r="AM1048" s="292"/>
      <c r="AN1048" s="292"/>
      <c r="AO1048" s="316"/>
      <c r="AP1048" s="336"/>
      <c r="AQ1048" s="360"/>
      <c r="AR1048" s="343"/>
      <c r="AS1048" s="343"/>
      <c r="AT1048" s="343"/>
      <c r="AU1048" s="292"/>
      <c r="AV1048" s="270"/>
    </row>
    <row r="1049" spans="1:48" ht="13.5" customHeight="1" thickTop="1" thickBot="1" x14ac:dyDescent="0.25">
      <c r="A1049" s="147">
        <v>1041</v>
      </c>
      <c r="B1049" s="292" t="s">
        <v>597</v>
      </c>
      <c r="C1049" s="304">
        <v>43410</v>
      </c>
      <c r="D1049" s="304" t="s">
        <v>7275</v>
      </c>
      <c r="E1049" s="294" t="s">
        <v>7276</v>
      </c>
      <c r="F1049" s="295" t="s">
        <v>66</v>
      </c>
      <c r="G1049" s="296" t="s">
        <v>75</v>
      </c>
      <c r="H1049" s="297" t="s">
        <v>1989</v>
      </c>
      <c r="I1049" s="298">
        <v>8614486</v>
      </c>
      <c r="J1049" s="299">
        <f t="shared" si="54"/>
        <v>8614486</v>
      </c>
      <c r="K1049" s="300" t="s">
        <v>85</v>
      </c>
      <c r="L1049" s="292" t="s">
        <v>7277</v>
      </c>
      <c r="M1049" s="293">
        <v>43410</v>
      </c>
      <c r="N1049" s="293">
        <v>43465</v>
      </c>
      <c r="O1049" s="293">
        <v>43465</v>
      </c>
      <c r="P1049" s="301">
        <f t="shared" si="52"/>
        <v>55</v>
      </c>
      <c r="Q1049" s="303">
        <f t="shared" si="53"/>
        <v>1.8333333333333333</v>
      </c>
      <c r="R1049" s="305" t="s">
        <v>7278</v>
      </c>
      <c r="S1049" s="340"/>
      <c r="T1049" s="311"/>
      <c r="U1049" s="311"/>
      <c r="V1049" s="341"/>
      <c r="W1049" s="311"/>
      <c r="X1049" s="311"/>
      <c r="Y1049" s="341"/>
      <c r="Z1049" s="311"/>
      <c r="AA1049" s="311"/>
      <c r="AB1049" s="341"/>
      <c r="AC1049" s="311"/>
      <c r="AD1049" s="311"/>
      <c r="AE1049" s="311"/>
      <c r="AF1049" s="312"/>
      <c r="AG1049" s="311"/>
      <c r="AH1049" s="312"/>
      <c r="AI1049" s="311"/>
      <c r="AJ1049" s="313"/>
      <c r="AK1049" s="292"/>
      <c r="AL1049" s="292"/>
      <c r="AM1049" s="292"/>
      <c r="AN1049" s="292"/>
      <c r="AO1049" s="316"/>
      <c r="AP1049" s="336"/>
      <c r="AQ1049" s="360"/>
      <c r="AR1049" s="343"/>
      <c r="AS1049" s="343"/>
      <c r="AT1049" s="343"/>
      <c r="AU1049" s="292"/>
      <c r="AV1049" s="270"/>
    </row>
    <row r="1050" spans="1:48" ht="13.5" customHeight="1" thickTop="1" thickBot="1" x14ac:dyDescent="0.25">
      <c r="A1050" s="147">
        <v>1042</v>
      </c>
      <c r="B1050" s="292" t="s">
        <v>63</v>
      </c>
      <c r="C1050" s="304">
        <v>43410</v>
      </c>
      <c r="D1050" s="304" t="s">
        <v>7279</v>
      </c>
      <c r="E1050" s="294" t="s">
        <v>7243</v>
      </c>
      <c r="F1050" s="295" t="s">
        <v>66</v>
      </c>
      <c r="G1050" s="296" t="s">
        <v>3486</v>
      </c>
      <c r="H1050" s="297" t="s">
        <v>1989</v>
      </c>
      <c r="I1050" s="298">
        <v>6614000</v>
      </c>
      <c r="J1050" s="299">
        <f t="shared" si="54"/>
        <v>6614000</v>
      </c>
      <c r="K1050" s="300" t="s">
        <v>85</v>
      </c>
      <c r="L1050" s="292" t="s">
        <v>7280</v>
      </c>
      <c r="M1050" s="293">
        <v>43410</v>
      </c>
      <c r="N1050" s="293">
        <v>43465</v>
      </c>
      <c r="O1050" s="293">
        <v>43465</v>
      </c>
      <c r="P1050" s="301">
        <f t="shared" si="52"/>
        <v>55</v>
      </c>
      <c r="Q1050" s="303">
        <f t="shared" si="53"/>
        <v>1.8333333333333333</v>
      </c>
      <c r="R1050" s="305" t="s">
        <v>7281</v>
      </c>
      <c r="S1050" s="340"/>
      <c r="T1050" s="311"/>
      <c r="U1050" s="311"/>
      <c r="V1050" s="341"/>
      <c r="W1050" s="311"/>
      <c r="X1050" s="311"/>
      <c r="Y1050" s="341"/>
      <c r="Z1050" s="311"/>
      <c r="AA1050" s="311"/>
      <c r="AB1050" s="341"/>
      <c r="AC1050" s="311"/>
      <c r="AD1050" s="311"/>
      <c r="AE1050" s="311"/>
      <c r="AF1050" s="312"/>
      <c r="AG1050" s="311"/>
      <c r="AH1050" s="312"/>
      <c r="AI1050" s="311"/>
      <c r="AJ1050" s="313"/>
      <c r="AK1050" s="292"/>
      <c r="AL1050" s="292"/>
      <c r="AM1050" s="292"/>
      <c r="AN1050" s="292"/>
      <c r="AO1050" s="316"/>
      <c r="AP1050" s="336"/>
      <c r="AQ1050" s="360"/>
      <c r="AR1050" s="343"/>
      <c r="AS1050" s="343"/>
      <c r="AT1050" s="343"/>
      <c r="AU1050" s="292"/>
      <c r="AV1050" s="270"/>
    </row>
    <row r="1051" spans="1:48" ht="13.5" customHeight="1" thickTop="1" thickBot="1" x14ac:dyDescent="0.25">
      <c r="A1051" s="147">
        <v>1043</v>
      </c>
      <c r="B1051" s="292" t="s">
        <v>63</v>
      </c>
      <c r="C1051" s="304">
        <v>43410</v>
      </c>
      <c r="D1051" s="304" t="s">
        <v>7282</v>
      </c>
      <c r="E1051" s="294" t="s">
        <v>7283</v>
      </c>
      <c r="F1051" s="295" t="s">
        <v>66</v>
      </c>
      <c r="G1051" s="296" t="s">
        <v>3486</v>
      </c>
      <c r="H1051" s="297" t="s">
        <v>1989</v>
      </c>
      <c r="I1051" s="298">
        <v>6000000</v>
      </c>
      <c r="J1051" s="299">
        <f t="shared" si="54"/>
        <v>6000000</v>
      </c>
      <c r="K1051" s="300" t="s">
        <v>85</v>
      </c>
      <c r="L1051" s="292" t="s">
        <v>7284</v>
      </c>
      <c r="M1051" s="293">
        <v>43410</v>
      </c>
      <c r="N1051" s="293">
        <v>43465</v>
      </c>
      <c r="O1051" s="293">
        <v>43465</v>
      </c>
      <c r="P1051" s="301">
        <f t="shared" si="52"/>
        <v>55</v>
      </c>
      <c r="Q1051" s="303">
        <f t="shared" si="53"/>
        <v>1.8333333333333333</v>
      </c>
      <c r="R1051" s="305" t="s">
        <v>7285</v>
      </c>
      <c r="S1051" s="340"/>
      <c r="T1051" s="311"/>
      <c r="U1051" s="311"/>
      <c r="V1051" s="341"/>
      <c r="W1051" s="311"/>
      <c r="X1051" s="311"/>
      <c r="Y1051" s="341"/>
      <c r="Z1051" s="311"/>
      <c r="AA1051" s="311"/>
      <c r="AB1051" s="341"/>
      <c r="AC1051" s="311"/>
      <c r="AD1051" s="311"/>
      <c r="AE1051" s="311"/>
      <c r="AF1051" s="312"/>
      <c r="AG1051" s="311"/>
      <c r="AH1051" s="312"/>
      <c r="AI1051" s="311"/>
      <c r="AJ1051" s="313"/>
      <c r="AK1051" s="292"/>
      <c r="AL1051" s="292"/>
      <c r="AM1051" s="292"/>
      <c r="AN1051" s="292"/>
      <c r="AO1051" s="316"/>
      <c r="AP1051" s="336"/>
      <c r="AQ1051" s="360"/>
      <c r="AR1051" s="343"/>
      <c r="AS1051" s="343"/>
      <c r="AT1051" s="343"/>
      <c r="AU1051" s="292"/>
      <c r="AV1051" s="270"/>
    </row>
    <row r="1052" spans="1:48" ht="13.5" customHeight="1" thickTop="1" thickBot="1" x14ac:dyDescent="0.25">
      <c r="A1052" s="147">
        <v>1044</v>
      </c>
      <c r="B1052" s="292" t="s">
        <v>63</v>
      </c>
      <c r="C1052" s="304">
        <v>43410</v>
      </c>
      <c r="D1052" s="304" t="s">
        <v>7286</v>
      </c>
      <c r="E1052" s="294" t="s">
        <v>7243</v>
      </c>
      <c r="F1052" s="295" t="s">
        <v>66</v>
      </c>
      <c r="G1052" s="296" t="s">
        <v>3486</v>
      </c>
      <c r="H1052" s="297" t="s">
        <v>1989</v>
      </c>
      <c r="I1052" s="298">
        <v>3920000</v>
      </c>
      <c r="J1052" s="299">
        <f t="shared" si="54"/>
        <v>3920000</v>
      </c>
      <c r="K1052" s="300" t="s">
        <v>85</v>
      </c>
      <c r="L1052" s="292" t="s">
        <v>7287</v>
      </c>
      <c r="M1052" s="293">
        <v>43410</v>
      </c>
      <c r="N1052" s="293">
        <v>43465</v>
      </c>
      <c r="O1052" s="293">
        <v>43465</v>
      </c>
      <c r="P1052" s="301">
        <f t="shared" si="52"/>
        <v>55</v>
      </c>
      <c r="Q1052" s="303">
        <f t="shared" si="53"/>
        <v>1.8333333333333333</v>
      </c>
      <c r="R1052" s="305" t="s">
        <v>7288</v>
      </c>
      <c r="S1052" s="340"/>
      <c r="T1052" s="311"/>
      <c r="U1052" s="311"/>
      <c r="V1052" s="341"/>
      <c r="W1052" s="311"/>
      <c r="X1052" s="311"/>
      <c r="Y1052" s="341"/>
      <c r="Z1052" s="311"/>
      <c r="AA1052" s="311"/>
      <c r="AB1052" s="341"/>
      <c r="AC1052" s="311"/>
      <c r="AD1052" s="311"/>
      <c r="AE1052" s="311"/>
      <c r="AF1052" s="312"/>
      <c r="AG1052" s="311"/>
      <c r="AH1052" s="312"/>
      <c r="AI1052" s="311"/>
      <c r="AJ1052" s="313"/>
      <c r="AK1052" s="292"/>
      <c r="AL1052" s="292"/>
      <c r="AM1052" s="292"/>
      <c r="AN1052" s="292"/>
      <c r="AO1052" s="316"/>
      <c r="AP1052" s="336"/>
      <c r="AQ1052" s="360"/>
      <c r="AR1052" s="343"/>
      <c r="AS1052" s="343"/>
      <c r="AT1052" s="343"/>
      <c r="AU1052" s="292"/>
      <c r="AV1052" s="270"/>
    </row>
    <row r="1053" spans="1:48" ht="13.5" customHeight="1" thickTop="1" thickBot="1" x14ac:dyDescent="0.25">
      <c r="A1053" s="147">
        <v>1045</v>
      </c>
      <c r="B1053" s="292" t="s">
        <v>63</v>
      </c>
      <c r="C1053" s="304">
        <v>43410</v>
      </c>
      <c r="D1053" s="304" t="s">
        <v>7289</v>
      </c>
      <c r="E1053" s="294" t="s">
        <v>7290</v>
      </c>
      <c r="F1053" s="295" t="s">
        <v>66</v>
      </c>
      <c r="G1053" s="296" t="s">
        <v>3486</v>
      </c>
      <c r="H1053" s="297" t="s">
        <v>1989</v>
      </c>
      <c r="I1053" s="298">
        <v>4520000</v>
      </c>
      <c r="J1053" s="299">
        <f t="shared" si="54"/>
        <v>4520000</v>
      </c>
      <c r="K1053" s="300" t="s">
        <v>85</v>
      </c>
      <c r="L1053" s="292" t="s">
        <v>7291</v>
      </c>
      <c r="M1053" s="293">
        <v>43410</v>
      </c>
      <c r="N1053" s="293">
        <v>43465</v>
      </c>
      <c r="O1053" s="293">
        <v>43465</v>
      </c>
      <c r="P1053" s="301">
        <f t="shared" si="52"/>
        <v>55</v>
      </c>
      <c r="Q1053" s="303">
        <f t="shared" si="53"/>
        <v>1.8333333333333333</v>
      </c>
      <c r="R1053" s="305" t="s">
        <v>7292</v>
      </c>
      <c r="S1053" s="340"/>
      <c r="T1053" s="311"/>
      <c r="U1053" s="311"/>
      <c r="V1053" s="341"/>
      <c r="W1053" s="311"/>
      <c r="X1053" s="311"/>
      <c r="Y1053" s="341"/>
      <c r="Z1053" s="311"/>
      <c r="AA1053" s="311"/>
      <c r="AB1053" s="341"/>
      <c r="AC1053" s="311"/>
      <c r="AD1053" s="311"/>
      <c r="AE1053" s="311"/>
      <c r="AF1053" s="312"/>
      <c r="AG1053" s="311"/>
      <c r="AH1053" s="312"/>
      <c r="AI1053" s="311"/>
      <c r="AJ1053" s="313"/>
      <c r="AK1053" s="292"/>
      <c r="AL1053" s="292"/>
      <c r="AM1053" s="292"/>
      <c r="AN1053" s="292"/>
      <c r="AO1053" s="316"/>
      <c r="AP1053" s="336"/>
      <c r="AQ1053" s="360"/>
      <c r="AR1053" s="343"/>
      <c r="AS1053" s="343"/>
      <c r="AT1053" s="343"/>
      <c r="AU1053" s="292"/>
      <c r="AV1053" s="270"/>
    </row>
    <row r="1054" spans="1:48" ht="13.5" customHeight="1" thickTop="1" thickBot="1" x14ac:dyDescent="0.25">
      <c r="A1054" s="147">
        <v>1046</v>
      </c>
      <c r="B1054" s="292" t="s">
        <v>597</v>
      </c>
      <c r="C1054" s="304">
        <v>43410</v>
      </c>
      <c r="D1054" s="304" t="s">
        <v>7293</v>
      </c>
      <c r="E1054" s="294" t="s">
        <v>7294</v>
      </c>
      <c r="F1054" s="295" t="s">
        <v>66</v>
      </c>
      <c r="G1054" s="296" t="s">
        <v>3486</v>
      </c>
      <c r="H1054" s="297" t="s">
        <v>1989</v>
      </c>
      <c r="I1054" s="298">
        <v>2600000</v>
      </c>
      <c r="J1054" s="299">
        <f t="shared" si="54"/>
        <v>2600000</v>
      </c>
      <c r="K1054" s="300" t="s">
        <v>85</v>
      </c>
      <c r="L1054" s="292" t="s">
        <v>7295</v>
      </c>
      <c r="M1054" s="293">
        <v>43410</v>
      </c>
      <c r="N1054" s="293">
        <v>43465</v>
      </c>
      <c r="O1054" s="293">
        <v>43465</v>
      </c>
      <c r="P1054" s="301">
        <f t="shared" si="52"/>
        <v>55</v>
      </c>
      <c r="Q1054" s="303">
        <f t="shared" si="53"/>
        <v>1.8333333333333333</v>
      </c>
      <c r="R1054" s="305" t="s">
        <v>7296</v>
      </c>
      <c r="S1054" s="340"/>
      <c r="T1054" s="311"/>
      <c r="U1054" s="311"/>
      <c r="V1054" s="341"/>
      <c r="W1054" s="311"/>
      <c r="X1054" s="311"/>
      <c r="Y1054" s="341"/>
      <c r="Z1054" s="311"/>
      <c r="AA1054" s="311"/>
      <c r="AB1054" s="341"/>
      <c r="AC1054" s="311"/>
      <c r="AD1054" s="311"/>
      <c r="AE1054" s="311"/>
      <c r="AF1054" s="312"/>
      <c r="AG1054" s="311"/>
      <c r="AH1054" s="312"/>
      <c r="AI1054" s="311"/>
      <c r="AJ1054" s="313"/>
      <c r="AK1054" s="292"/>
      <c r="AL1054" s="292"/>
      <c r="AM1054" s="292"/>
      <c r="AN1054" s="292"/>
      <c r="AO1054" s="316"/>
      <c r="AP1054" s="336"/>
      <c r="AQ1054" s="360"/>
      <c r="AR1054" s="343"/>
      <c r="AS1054" s="343"/>
      <c r="AT1054" s="343"/>
      <c r="AU1054" s="292"/>
      <c r="AV1054" s="270"/>
    </row>
    <row r="1055" spans="1:48" ht="13.5" customHeight="1" thickTop="1" thickBot="1" x14ac:dyDescent="0.25">
      <c r="A1055" s="147">
        <v>1047</v>
      </c>
      <c r="B1055" s="292" t="s">
        <v>3451</v>
      </c>
      <c r="C1055" s="304">
        <v>43411</v>
      </c>
      <c r="D1055" s="304" t="s">
        <v>7297</v>
      </c>
      <c r="E1055" s="294" t="s">
        <v>7298</v>
      </c>
      <c r="F1055" s="295" t="s">
        <v>66</v>
      </c>
      <c r="G1055" s="296" t="s">
        <v>75</v>
      </c>
      <c r="H1055" s="297" t="s">
        <v>1989</v>
      </c>
      <c r="I1055" s="298">
        <v>7921328</v>
      </c>
      <c r="J1055" s="299">
        <f t="shared" si="54"/>
        <v>7921328</v>
      </c>
      <c r="K1055" s="300" t="s">
        <v>85</v>
      </c>
      <c r="L1055" s="292" t="s">
        <v>7299</v>
      </c>
      <c r="M1055" s="293">
        <v>43411</v>
      </c>
      <c r="N1055" s="293">
        <v>43465</v>
      </c>
      <c r="O1055" s="293">
        <v>43465</v>
      </c>
      <c r="P1055" s="301">
        <f t="shared" si="52"/>
        <v>54</v>
      </c>
      <c r="Q1055" s="303">
        <f t="shared" si="53"/>
        <v>1.8</v>
      </c>
      <c r="R1055" s="305" t="s">
        <v>7300</v>
      </c>
      <c r="S1055" s="340"/>
      <c r="T1055" s="311"/>
      <c r="U1055" s="311"/>
      <c r="V1055" s="341"/>
      <c r="W1055" s="311"/>
      <c r="X1055" s="311"/>
      <c r="Y1055" s="341"/>
      <c r="Z1055" s="311"/>
      <c r="AA1055" s="311"/>
      <c r="AB1055" s="341"/>
      <c r="AC1055" s="311"/>
      <c r="AD1055" s="311"/>
      <c r="AE1055" s="311"/>
      <c r="AF1055" s="312"/>
      <c r="AG1055" s="311"/>
      <c r="AH1055" s="312"/>
      <c r="AI1055" s="311"/>
      <c r="AJ1055" s="313"/>
      <c r="AK1055" s="292"/>
      <c r="AL1055" s="292"/>
      <c r="AM1055" s="292"/>
      <c r="AN1055" s="292"/>
      <c r="AO1055" s="316"/>
      <c r="AP1055" s="336"/>
      <c r="AQ1055" s="360"/>
      <c r="AR1055" s="343"/>
      <c r="AS1055" s="343"/>
      <c r="AT1055" s="343"/>
      <c r="AU1055" s="292"/>
      <c r="AV1055" s="270"/>
    </row>
    <row r="1056" spans="1:48" ht="13.5" customHeight="1" thickTop="1" thickBot="1" x14ac:dyDescent="0.25">
      <c r="A1056" s="147">
        <v>1048</v>
      </c>
      <c r="B1056" s="292" t="s">
        <v>3451</v>
      </c>
      <c r="C1056" s="304">
        <v>43411</v>
      </c>
      <c r="D1056" s="304" t="s">
        <v>7301</v>
      </c>
      <c r="E1056" s="294" t="s">
        <v>7302</v>
      </c>
      <c r="F1056" s="295" t="s">
        <v>66</v>
      </c>
      <c r="G1056" s="296" t="s">
        <v>75</v>
      </c>
      <c r="H1056" s="297" t="s">
        <v>1989</v>
      </c>
      <c r="I1056" s="298">
        <v>4000000</v>
      </c>
      <c r="J1056" s="299">
        <f t="shared" si="54"/>
        <v>4000000</v>
      </c>
      <c r="K1056" s="300" t="s">
        <v>85</v>
      </c>
      <c r="L1056" s="292" t="s">
        <v>4836</v>
      </c>
      <c r="M1056" s="293">
        <v>43411</v>
      </c>
      <c r="N1056" s="293">
        <v>43441</v>
      </c>
      <c r="O1056" s="293">
        <v>43441</v>
      </c>
      <c r="P1056" s="301">
        <f t="shared" si="52"/>
        <v>30</v>
      </c>
      <c r="Q1056" s="303">
        <f t="shared" si="53"/>
        <v>1</v>
      </c>
      <c r="R1056" s="305" t="s">
        <v>7303</v>
      </c>
      <c r="S1056" s="340"/>
      <c r="T1056" s="311"/>
      <c r="U1056" s="311"/>
      <c r="V1056" s="341"/>
      <c r="W1056" s="311"/>
      <c r="X1056" s="311"/>
      <c r="Y1056" s="341"/>
      <c r="Z1056" s="311"/>
      <c r="AA1056" s="311"/>
      <c r="AB1056" s="341"/>
      <c r="AC1056" s="311"/>
      <c r="AD1056" s="311"/>
      <c r="AE1056" s="311"/>
      <c r="AF1056" s="312"/>
      <c r="AG1056" s="311"/>
      <c r="AH1056" s="312"/>
      <c r="AI1056" s="311"/>
      <c r="AJ1056" s="313"/>
      <c r="AK1056" s="292"/>
      <c r="AL1056" s="292"/>
      <c r="AM1056" s="292"/>
      <c r="AN1056" s="292"/>
      <c r="AO1056" s="316"/>
      <c r="AP1056" s="336"/>
      <c r="AQ1056" s="360"/>
      <c r="AR1056" s="343"/>
      <c r="AS1056" s="343"/>
      <c r="AT1056" s="343"/>
      <c r="AU1056" s="292"/>
      <c r="AV1056" s="270"/>
    </row>
    <row r="1057" spans="1:48" ht="13.5" customHeight="1" thickTop="1" thickBot="1" x14ac:dyDescent="0.25">
      <c r="A1057" s="147">
        <v>1049</v>
      </c>
      <c r="B1057" s="292" t="s">
        <v>63</v>
      </c>
      <c r="C1057" s="304">
        <v>43411</v>
      </c>
      <c r="D1057" s="304" t="s">
        <v>7304</v>
      </c>
      <c r="E1057" s="294" t="s">
        <v>7305</v>
      </c>
      <c r="F1057" s="295" t="s">
        <v>66</v>
      </c>
      <c r="G1057" s="296" t="s">
        <v>75</v>
      </c>
      <c r="H1057" s="297" t="s">
        <v>1989</v>
      </c>
      <c r="I1057" s="298">
        <v>18000000</v>
      </c>
      <c r="J1057" s="299">
        <f t="shared" si="54"/>
        <v>18000000</v>
      </c>
      <c r="K1057" s="300" t="s">
        <v>85</v>
      </c>
      <c r="L1057" s="292" t="s">
        <v>7306</v>
      </c>
      <c r="M1057" s="293">
        <f t="shared" ref="M1057:M1063" si="55">C1057</f>
        <v>43411</v>
      </c>
      <c r="N1057" s="293">
        <v>43465</v>
      </c>
      <c r="O1057" s="293">
        <v>43465</v>
      </c>
      <c r="P1057" s="301">
        <f t="shared" si="52"/>
        <v>54</v>
      </c>
      <c r="Q1057" s="303">
        <f t="shared" si="53"/>
        <v>1.8</v>
      </c>
      <c r="R1057" s="305" t="s">
        <v>7307</v>
      </c>
      <c r="S1057" s="340"/>
      <c r="T1057" s="311"/>
      <c r="U1057" s="311"/>
      <c r="V1057" s="341"/>
      <c r="W1057" s="311"/>
      <c r="X1057" s="311"/>
      <c r="Y1057" s="341"/>
      <c r="Z1057" s="311"/>
      <c r="AA1057" s="311"/>
      <c r="AB1057" s="341"/>
      <c r="AC1057" s="311"/>
      <c r="AD1057" s="311"/>
      <c r="AE1057" s="311"/>
      <c r="AF1057" s="312"/>
      <c r="AG1057" s="311"/>
      <c r="AH1057" s="312"/>
      <c r="AI1057" s="311"/>
      <c r="AJ1057" s="313"/>
      <c r="AK1057" s="292"/>
      <c r="AL1057" s="292"/>
      <c r="AM1057" s="292"/>
      <c r="AN1057" s="292"/>
      <c r="AO1057" s="316"/>
      <c r="AP1057" s="336"/>
      <c r="AQ1057" s="360"/>
      <c r="AR1057" s="343"/>
      <c r="AS1057" s="343"/>
      <c r="AT1057" s="343"/>
      <c r="AU1057" s="292"/>
      <c r="AV1057" s="270"/>
    </row>
    <row r="1058" spans="1:48" ht="13.5" customHeight="1" thickTop="1" thickBot="1" x14ac:dyDescent="0.25">
      <c r="A1058" s="147">
        <v>1050</v>
      </c>
      <c r="B1058" s="292" t="s">
        <v>63</v>
      </c>
      <c r="C1058" s="304">
        <v>43412</v>
      </c>
      <c r="D1058" s="304" t="s">
        <v>7308</v>
      </c>
      <c r="E1058" s="294" t="s">
        <v>3836</v>
      </c>
      <c r="F1058" s="295" t="s">
        <v>66</v>
      </c>
      <c r="G1058" s="296" t="s">
        <v>3486</v>
      </c>
      <c r="H1058" s="297" t="s">
        <v>1989</v>
      </c>
      <c r="I1058" s="298">
        <v>5000000</v>
      </c>
      <c r="J1058" s="299">
        <f t="shared" si="54"/>
        <v>5000000</v>
      </c>
      <c r="K1058" s="300" t="s">
        <v>85</v>
      </c>
      <c r="L1058" s="292" t="s">
        <v>7309</v>
      </c>
      <c r="M1058" s="293">
        <f t="shared" si="55"/>
        <v>43412</v>
      </c>
      <c r="N1058" s="293">
        <v>43465</v>
      </c>
      <c r="O1058" s="293">
        <v>43465</v>
      </c>
      <c r="P1058" s="301">
        <f t="shared" si="52"/>
        <v>53</v>
      </c>
      <c r="Q1058" s="303">
        <f t="shared" si="53"/>
        <v>1.7666666666666666</v>
      </c>
      <c r="R1058" s="305" t="s">
        <v>7310</v>
      </c>
      <c r="S1058" s="340"/>
      <c r="T1058" s="311"/>
      <c r="U1058" s="311"/>
      <c r="V1058" s="341"/>
      <c r="W1058" s="311"/>
      <c r="X1058" s="311"/>
      <c r="Y1058" s="341"/>
      <c r="Z1058" s="311"/>
      <c r="AA1058" s="311"/>
      <c r="AB1058" s="341"/>
      <c r="AC1058" s="311"/>
      <c r="AD1058" s="311"/>
      <c r="AE1058" s="311"/>
      <c r="AF1058" s="312"/>
      <c r="AG1058" s="311"/>
      <c r="AH1058" s="312"/>
      <c r="AI1058" s="311"/>
      <c r="AJ1058" s="313"/>
      <c r="AK1058" s="292"/>
      <c r="AL1058" s="292"/>
      <c r="AM1058" s="292"/>
      <c r="AN1058" s="292"/>
      <c r="AO1058" s="316"/>
      <c r="AP1058" s="336"/>
      <c r="AQ1058" s="360"/>
      <c r="AR1058" s="343"/>
      <c r="AS1058" s="343"/>
      <c r="AT1058" s="343"/>
      <c r="AU1058" s="292"/>
      <c r="AV1058" s="270"/>
    </row>
    <row r="1059" spans="1:48" ht="13.5" customHeight="1" thickTop="1" thickBot="1" x14ac:dyDescent="0.25">
      <c r="A1059" s="147">
        <v>1051</v>
      </c>
      <c r="B1059" s="292" t="s">
        <v>63</v>
      </c>
      <c r="C1059" s="304">
        <v>43412</v>
      </c>
      <c r="D1059" s="304" t="s">
        <v>7311</v>
      </c>
      <c r="E1059" s="294" t="s">
        <v>7235</v>
      </c>
      <c r="F1059" s="295" t="s">
        <v>66</v>
      </c>
      <c r="G1059" s="296" t="s">
        <v>75</v>
      </c>
      <c r="H1059" s="297" t="s">
        <v>1989</v>
      </c>
      <c r="I1059" s="298">
        <v>9920000</v>
      </c>
      <c r="J1059" s="299">
        <f t="shared" si="54"/>
        <v>9920000</v>
      </c>
      <c r="K1059" s="300" t="s">
        <v>85</v>
      </c>
      <c r="L1059" s="292" t="s">
        <v>659</v>
      </c>
      <c r="M1059" s="293">
        <f t="shared" si="55"/>
        <v>43412</v>
      </c>
      <c r="N1059" s="293">
        <v>43465</v>
      </c>
      <c r="O1059" s="293">
        <v>43465</v>
      </c>
      <c r="P1059" s="301">
        <f t="shared" si="52"/>
        <v>53</v>
      </c>
      <c r="Q1059" s="303">
        <f t="shared" si="53"/>
        <v>1.7666666666666666</v>
      </c>
      <c r="R1059" s="305" t="s">
        <v>7312</v>
      </c>
      <c r="S1059" s="340"/>
      <c r="T1059" s="311"/>
      <c r="U1059" s="311"/>
      <c r="V1059" s="341"/>
      <c r="W1059" s="311"/>
      <c r="X1059" s="311"/>
      <c r="Y1059" s="341"/>
      <c r="Z1059" s="311"/>
      <c r="AA1059" s="311"/>
      <c r="AB1059" s="341"/>
      <c r="AC1059" s="311"/>
      <c r="AD1059" s="311"/>
      <c r="AE1059" s="311"/>
      <c r="AF1059" s="312"/>
      <c r="AG1059" s="311"/>
      <c r="AH1059" s="312"/>
      <c r="AI1059" s="311"/>
      <c r="AJ1059" s="313"/>
      <c r="AK1059" s="292"/>
      <c r="AL1059" s="292"/>
      <c r="AM1059" s="292"/>
      <c r="AN1059" s="292"/>
      <c r="AO1059" s="316"/>
      <c r="AP1059" s="336"/>
      <c r="AQ1059" s="360"/>
      <c r="AR1059" s="343"/>
      <c r="AS1059" s="343"/>
      <c r="AT1059" s="343"/>
      <c r="AU1059" s="292"/>
      <c r="AV1059" s="270"/>
    </row>
    <row r="1060" spans="1:48" ht="13.5" customHeight="1" thickTop="1" thickBot="1" x14ac:dyDescent="0.25">
      <c r="A1060" s="147">
        <v>1052</v>
      </c>
      <c r="B1060" s="292" t="s">
        <v>2011</v>
      </c>
      <c r="C1060" s="304">
        <v>43413</v>
      </c>
      <c r="D1060" s="304" t="s">
        <v>7313</v>
      </c>
      <c r="E1060" s="294" t="s">
        <v>7314</v>
      </c>
      <c r="F1060" s="295" t="s">
        <v>66</v>
      </c>
      <c r="G1060" s="296" t="s">
        <v>3486</v>
      </c>
      <c r="H1060" s="297" t="s">
        <v>1989</v>
      </c>
      <c r="I1060" s="298">
        <v>3920000</v>
      </c>
      <c r="J1060" s="299">
        <f t="shared" si="54"/>
        <v>3920000</v>
      </c>
      <c r="K1060" s="300" t="s">
        <v>85</v>
      </c>
      <c r="L1060" s="292" t="s">
        <v>7315</v>
      </c>
      <c r="M1060" s="293">
        <f t="shared" si="55"/>
        <v>43413</v>
      </c>
      <c r="N1060" s="293">
        <v>43465</v>
      </c>
      <c r="O1060" s="293">
        <v>43465</v>
      </c>
      <c r="P1060" s="301">
        <f t="shared" si="52"/>
        <v>52</v>
      </c>
      <c r="Q1060" s="303">
        <f t="shared" si="53"/>
        <v>1.7333333333333334</v>
      </c>
      <c r="R1060" s="305" t="s">
        <v>7316</v>
      </c>
      <c r="S1060" s="340"/>
      <c r="T1060" s="311"/>
      <c r="U1060" s="311"/>
      <c r="V1060" s="341"/>
      <c r="W1060" s="311"/>
      <c r="X1060" s="311"/>
      <c r="Y1060" s="341"/>
      <c r="Z1060" s="311"/>
      <c r="AA1060" s="311"/>
      <c r="AB1060" s="341"/>
      <c r="AC1060" s="311"/>
      <c r="AD1060" s="311"/>
      <c r="AE1060" s="311"/>
      <c r="AF1060" s="312"/>
      <c r="AG1060" s="311"/>
      <c r="AH1060" s="312"/>
      <c r="AI1060" s="311"/>
      <c r="AJ1060" s="313"/>
      <c r="AK1060" s="292"/>
      <c r="AL1060" s="292"/>
      <c r="AM1060" s="292"/>
      <c r="AN1060" s="292"/>
      <c r="AO1060" s="316"/>
      <c r="AP1060" s="336"/>
      <c r="AQ1060" s="360"/>
      <c r="AR1060" s="343"/>
      <c r="AS1060" s="343"/>
      <c r="AT1060" s="343"/>
      <c r="AU1060" s="292"/>
      <c r="AV1060" s="270"/>
    </row>
    <row r="1061" spans="1:48" ht="13.5" customHeight="1" thickTop="1" thickBot="1" x14ac:dyDescent="0.25">
      <c r="A1061" s="147">
        <v>1053</v>
      </c>
      <c r="B1061" s="292" t="s">
        <v>597</v>
      </c>
      <c r="C1061" s="304">
        <v>43413</v>
      </c>
      <c r="D1061" s="304" t="s">
        <v>7317</v>
      </c>
      <c r="E1061" s="294" t="s">
        <v>7318</v>
      </c>
      <c r="F1061" s="295" t="s">
        <v>66</v>
      </c>
      <c r="G1061" s="296" t="s">
        <v>75</v>
      </c>
      <c r="H1061" s="297" t="s">
        <v>1989</v>
      </c>
      <c r="I1061" s="298">
        <v>6616000</v>
      </c>
      <c r="J1061" s="299">
        <f t="shared" si="54"/>
        <v>6616000</v>
      </c>
      <c r="K1061" s="300" t="s">
        <v>85</v>
      </c>
      <c r="L1061" s="292" t="s">
        <v>1855</v>
      </c>
      <c r="M1061" s="293">
        <f t="shared" si="55"/>
        <v>43413</v>
      </c>
      <c r="N1061" s="293">
        <v>43465</v>
      </c>
      <c r="O1061" s="293">
        <v>43465</v>
      </c>
      <c r="P1061" s="301">
        <f t="shared" si="52"/>
        <v>52</v>
      </c>
      <c r="Q1061" s="303">
        <f t="shared" si="53"/>
        <v>1.7333333333333334</v>
      </c>
      <c r="R1061" s="305" t="s">
        <v>7292</v>
      </c>
      <c r="S1061" s="340"/>
      <c r="T1061" s="311"/>
      <c r="U1061" s="311"/>
      <c r="V1061" s="341"/>
      <c r="W1061" s="311"/>
      <c r="X1061" s="311"/>
      <c r="Y1061" s="341"/>
      <c r="Z1061" s="311"/>
      <c r="AA1061" s="311"/>
      <c r="AB1061" s="341"/>
      <c r="AC1061" s="311"/>
      <c r="AD1061" s="311"/>
      <c r="AE1061" s="311"/>
      <c r="AF1061" s="312"/>
      <c r="AG1061" s="311"/>
      <c r="AH1061" s="312"/>
      <c r="AI1061" s="311"/>
      <c r="AJ1061" s="313"/>
      <c r="AK1061" s="292"/>
      <c r="AL1061" s="292"/>
      <c r="AM1061" s="292"/>
      <c r="AN1061" s="292"/>
      <c r="AO1061" s="316"/>
      <c r="AP1061" s="336"/>
      <c r="AQ1061" s="360"/>
      <c r="AR1061" s="343"/>
      <c r="AS1061" s="343"/>
      <c r="AT1061" s="343"/>
      <c r="AU1061" s="292"/>
      <c r="AV1061" s="270"/>
    </row>
    <row r="1062" spans="1:48" ht="13.5" customHeight="1" thickTop="1" thickBot="1" x14ac:dyDescent="0.25">
      <c r="A1062" s="147">
        <v>1054</v>
      </c>
      <c r="B1062" s="292" t="s">
        <v>63</v>
      </c>
      <c r="C1062" s="304">
        <v>43413</v>
      </c>
      <c r="D1062" s="304" t="s">
        <v>7319</v>
      </c>
      <c r="E1062" s="294" t="s">
        <v>7320</v>
      </c>
      <c r="F1062" s="295" t="s">
        <v>66</v>
      </c>
      <c r="G1062" s="296" t="s">
        <v>75</v>
      </c>
      <c r="H1062" s="297" t="s">
        <v>1989</v>
      </c>
      <c r="I1062" s="298">
        <v>10000000</v>
      </c>
      <c r="J1062" s="299">
        <f t="shared" si="54"/>
        <v>10000000</v>
      </c>
      <c r="K1062" s="300" t="s">
        <v>85</v>
      </c>
      <c r="L1062" s="292" t="s">
        <v>7321</v>
      </c>
      <c r="M1062" s="293">
        <f t="shared" si="55"/>
        <v>43413</v>
      </c>
      <c r="N1062" s="293">
        <v>43465</v>
      </c>
      <c r="O1062" s="293">
        <v>43465</v>
      </c>
      <c r="P1062" s="301">
        <f t="shared" si="52"/>
        <v>52</v>
      </c>
      <c r="Q1062" s="303">
        <f t="shared" si="53"/>
        <v>1.7333333333333334</v>
      </c>
      <c r="R1062" s="305" t="s">
        <v>7322</v>
      </c>
      <c r="S1062" s="340"/>
      <c r="T1062" s="311"/>
      <c r="U1062" s="311"/>
      <c r="V1062" s="341"/>
      <c r="W1062" s="311"/>
      <c r="X1062" s="311"/>
      <c r="Y1062" s="341"/>
      <c r="Z1062" s="311"/>
      <c r="AA1062" s="311"/>
      <c r="AB1062" s="341"/>
      <c r="AC1062" s="311"/>
      <c r="AD1062" s="311"/>
      <c r="AE1062" s="311"/>
      <c r="AF1062" s="312"/>
      <c r="AG1062" s="311"/>
      <c r="AH1062" s="312"/>
      <c r="AI1062" s="311"/>
      <c r="AJ1062" s="313"/>
      <c r="AK1062" s="292"/>
      <c r="AL1062" s="292"/>
      <c r="AM1062" s="292"/>
      <c r="AN1062" s="292"/>
      <c r="AO1062" s="316"/>
      <c r="AP1062" s="336"/>
      <c r="AQ1062" s="360"/>
      <c r="AR1062" s="343"/>
      <c r="AS1062" s="343"/>
      <c r="AT1062" s="343"/>
      <c r="AU1062" s="292"/>
      <c r="AV1062" s="270"/>
    </row>
    <row r="1063" spans="1:48" ht="13.5" customHeight="1" thickTop="1" thickBot="1" x14ac:dyDescent="0.25">
      <c r="A1063" s="147">
        <v>1055</v>
      </c>
      <c r="B1063" s="292" t="s">
        <v>597</v>
      </c>
      <c r="C1063" s="304">
        <v>43413</v>
      </c>
      <c r="D1063" s="304" t="s">
        <v>7323</v>
      </c>
      <c r="E1063" s="294" t="s">
        <v>7324</v>
      </c>
      <c r="F1063" s="295" t="s">
        <v>74</v>
      </c>
      <c r="G1063" s="296" t="s">
        <v>67</v>
      </c>
      <c r="H1063" s="297" t="s">
        <v>1989</v>
      </c>
      <c r="I1063" s="298">
        <v>31708514</v>
      </c>
      <c r="J1063" s="299">
        <f>+I1063+AF1063+AJ1063+AL1063</f>
        <v>31708514</v>
      </c>
      <c r="K1063" s="300" t="s">
        <v>4981</v>
      </c>
      <c r="L1063" s="292" t="s">
        <v>7325</v>
      </c>
      <c r="M1063" s="293">
        <f t="shared" si="55"/>
        <v>43413</v>
      </c>
      <c r="N1063" s="293">
        <v>43443</v>
      </c>
      <c r="O1063" s="293">
        <v>43443</v>
      </c>
      <c r="P1063" s="301">
        <f t="shared" si="52"/>
        <v>30</v>
      </c>
      <c r="Q1063" s="303">
        <f t="shared" si="53"/>
        <v>1</v>
      </c>
      <c r="R1063" s="305" t="s">
        <v>7326</v>
      </c>
      <c r="S1063" s="340"/>
      <c r="T1063" s="311"/>
      <c r="U1063" s="311"/>
      <c r="V1063" s="341"/>
      <c r="W1063" s="311"/>
      <c r="X1063" s="311"/>
      <c r="Y1063" s="341"/>
      <c r="Z1063" s="311"/>
      <c r="AA1063" s="311"/>
      <c r="AB1063" s="341"/>
      <c r="AC1063" s="311"/>
      <c r="AD1063" s="311"/>
      <c r="AE1063" s="311"/>
      <c r="AF1063" s="312"/>
      <c r="AG1063" s="311"/>
      <c r="AH1063" s="312"/>
      <c r="AI1063" s="311"/>
      <c r="AJ1063" s="313"/>
      <c r="AK1063" s="292"/>
      <c r="AL1063" s="292"/>
      <c r="AM1063" s="292"/>
      <c r="AN1063" s="292"/>
      <c r="AO1063" s="316"/>
      <c r="AP1063" s="336"/>
      <c r="AQ1063" s="360"/>
      <c r="AR1063" s="343"/>
      <c r="AS1063" s="343"/>
      <c r="AT1063" s="343"/>
      <c r="AU1063" s="292"/>
      <c r="AV1063" s="270"/>
    </row>
    <row r="1064" spans="1:48" ht="13.5" customHeight="1" thickTop="1" thickBot="1" x14ac:dyDescent="0.25">
      <c r="A1064" s="147">
        <v>1056</v>
      </c>
      <c r="B1064" s="292" t="s">
        <v>4415</v>
      </c>
      <c r="C1064" s="293" t="s">
        <v>4415</v>
      </c>
      <c r="D1064" s="304" t="s">
        <v>4415</v>
      </c>
      <c r="E1064" s="294" t="s">
        <v>4415</v>
      </c>
      <c r="F1064" s="295" t="s">
        <v>4415</v>
      </c>
      <c r="G1064" s="296" t="s">
        <v>4415</v>
      </c>
      <c r="H1064" s="297" t="s">
        <v>4415</v>
      </c>
      <c r="I1064" s="298" t="s">
        <v>4415</v>
      </c>
      <c r="J1064" s="298" t="s">
        <v>4415</v>
      </c>
      <c r="K1064" s="300" t="s">
        <v>4415</v>
      </c>
      <c r="L1064" s="292" t="s">
        <v>4415</v>
      </c>
      <c r="M1064" s="293" t="s">
        <v>4415</v>
      </c>
      <c r="N1064" s="293" t="s">
        <v>4415</v>
      </c>
      <c r="O1064" s="293" t="s">
        <v>4415</v>
      </c>
      <c r="P1064" s="301" t="e">
        <f t="shared" si="52"/>
        <v>#VALUE!</v>
      </c>
      <c r="Q1064" s="303" t="e">
        <f t="shared" si="53"/>
        <v>#VALUE!</v>
      </c>
      <c r="R1064" s="305" t="s">
        <v>4415</v>
      </c>
      <c r="S1064" s="340"/>
      <c r="T1064" s="311"/>
      <c r="U1064" s="311"/>
      <c r="V1064" s="341"/>
      <c r="W1064" s="311"/>
      <c r="X1064" s="311"/>
      <c r="Y1064" s="341"/>
      <c r="Z1064" s="311"/>
      <c r="AA1064" s="311"/>
      <c r="AB1064" s="341"/>
      <c r="AC1064" s="311"/>
      <c r="AD1064" s="311"/>
      <c r="AE1064" s="311"/>
      <c r="AF1064" s="312"/>
      <c r="AG1064" s="311"/>
      <c r="AH1064" s="312"/>
      <c r="AI1064" s="311"/>
      <c r="AJ1064" s="313"/>
      <c r="AK1064" s="292"/>
      <c r="AL1064" s="292"/>
      <c r="AM1064" s="292"/>
      <c r="AN1064" s="292"/>
      <c r="AO1064" s="316"/>
      <c r="AP1064" s="336"/>
      <c r="AQ1064" s="360"/>
      <c r="AR1064" s="343"/>
      <c r="AS1064" s="343"/>
      <c r="AT1064" s="343"/>
      <c r="AU1064" s="292"/>
      <c r="AV1064" s="270"/>
    </row>
    <row r="1065" spans="1:48" ht="13.5" customHeight="1" thickTop="1" thickBot="1" x14ac:dyDescent="0.25">
      <c r="A1065" s="147">
        <v>1057</v>
      </c>
      <c r="B1065" s="292" t="s">
        <v>63</v>
      </c>
      <c r="C1065" s="304">
        <v>43417</v>
      </c>
      <c r="D1065" s="304" t="s">
        <v>7327</v>
      </c>
      <c r="E1065" s="294" t="s">
        <v>7328</v>
      </c>
      <c r="F1065" s="295" t="s">
        <v>66</v>
      </c>
      <c r="G1065" s="296" t="s">
        <v>75</v>
      </c>
      <c r="H1065" s="297" t="s">
        <v>1989</v>
      </c>
      <c r="I1065" s="298" t="s">
        <v>7329</v>
      </c>
      <c r="J1065" s="299">
        <v>7000000</v>
      </c>
      <c r="K1065" s="300" t="s">
        <v>85</v>
      </c>
      <c r="L1065" s="292" t="s">
        <v>7330</v>
      </c>
      <c r="M1065" s="293">
        <f t="shared" ref="M1065:M1070" si="56">C1065</f>
        <v>43417</v>
      </c>
      <c r="N1065" s="293">
        <v>43465</v>
      </c>
      <c r="O1065" s="293">
        <v>43465</v>
      </c>
      <c r="P1065" s="301">
        <f t="shared" si="52"/>
        <v>48</v>
      </c>
      <c r="Q1065" s="303">
        <f t="shared" si="53"/>
        <v>1.6</v>
      </c>
      <c r="R1065" s="305" t="s">
        <v>7331</v>
      </c>
      <c r="S1065" s="340"/>
      <c r="T1065" s="311"/>
      <c r="U1065" s="311"/>
      <c r="V1065" s="341"/>
      <c r="W1065" s="311"/>
      <c r="X1065" s="311"/>
      <c r="Y1065" s="341"/>
      <c r="Z1065" s="311"/>
      <c r="AA1065" s="311"/>
      <c r="AB1065" s="341"/>
      <c r="AC1065" s="311"/>
      <c r="AD1065" s="311"/>
      <c r="AE1065" s="311"/>
      <c r="AF1065" s="312"/>
      <c r="AG1065" s="311"/>
      <c r="AH1065" s="312"/>
      <c r="AI1065" s="311"/>
      <c r="AJ1065" s="313"/>
      <c r="AK1065" s="292"/>
      <c r="AL1065" s="292"/>
      <c r="AM1065" s="292"/>
      <c r="AN1065" s="292"/>
      <c r="AO1065" s="316"/>
      <c r="AP1065" s="336"/>
      <c r="AQ1065" s="360"/>
      <c r="AR1065" s="343"/>
      <c r="AS1065" s="343"/>
      <c r="AT1065" s="343"/>
      <c r="AU1065" s="292"/>
      <c r="AV1065" s="270"/>
    </row>
    <row r="1066" spans="1:48" ht="13.5" customHeight="1" thickTop="1" thickBot="1" x14ac:dyDescent="0.25">
      <c r="A1066" s="147">
        <v>1058</v>
      </c>
      <c r="B1066" s="292" t="s">
        <v>597</v>
      </c>
      <c r="C1066" s="304">
        <v>43417</v>
      </c>
      <c r="D1066" s="304" t="s">
        <v>7332</v>
      </c>
      <c r="E1066" s="294" t="s">
        <v>7333</v>
      </c>
      <c r="F1066" s="295" t="s">
        <v>66</v>
      </c>
      <c r="G1066" s="296" t="s">
        <v>75</v>
      </c>
      <c r="H1066" s="297" t="s">
        <v>1989</v>
      </c>
      <c r="I1066" s="298">
        <v>5250000</v>
      </c>
      <c r="J1066" s="299">
        <f t="shared" ref="J1066:J1078" si="57">+I1066+AA1066+AF1066+AH1066+AJ1066</f>
        <v>5250000</v>
      </c>
      <c r="K1066" s="300" t="s">
        <v>85</v>
      </c>
      <c r="L1066" s="292" t="s">
        <v>7334</v>
      </c>
      <c r="M1066" s="293">
        <f t="shared" si="56"/>
        <v>43417</v>
      </c>
      <c r="N1066" s="293">
        <v>43465</v>
      </c>
      <c r="O1066" s="293">
        <v>43465</v>
      </c>
      <c r="P1066" s="301">
        <f t="shared" si="52"/>
        <v>48</v>
      </c>
      <c r="Q1066" s="303">
        <f t="shared" si="53"/>
        <v>1.6</v>
      </c>
      <c r="R1066" s="305" t="s">
        <v>7335</v>
      </c>
      <c r="S1066" s="340"/>
      <c r="T1066" s="311"/>
      <c r="U1066" s="311"/>
      <c r="V1066" s="341"/>
      <c r="W1066" s="311"/>
      <c r="X1066" s="311"/>
      <c r="Y1066" s="341"/>
      <c r="Z1066" s="311"/>
      <c r="AA1066" s="311"/>
      <c r="AB1066" s="341"/>
      <c r="AC1066" s="311"/>
      <c r="AD1066" s="311"/>
      <c r="AE1066" s="311"/>
      <c r="AF1066" s="312"/>
      <c r="AG1066" s="311"/>
      <c r="AH1066" s="312"/>
      <c r="AI1066" s="311"/>
      <c r="AJ1066" s="313"/>
      <c r="AK1066" s="292"/>
      <c r="AL1066" s="292"/>
      <c r="AM1066" s="292"/>
      <c r="AN1066" s="292"/>
      <c r="AO1066" s="316"/>
      <c r="AP1066" s="336"/>
      <c r="AQ1066" s="360"/>
      <c r="AR1066" s="343"/>
      <c r="AS1066" s="343"/>
      <c r="AT1066" s="343"/>
      <c r="AU1066" s="292"/>
      <c r="AV1066" s="270"/>
    </row>
    <row r="1067" spans="1:48" ht="13.5" customHeight="1" thickTop="1" thickBot="1" x14ac:dyDescent="0.25">
      <c r="A1067" s="147">
        <v>1059</v>
      </c>
      <c r="B1067" s="292" t="s">
        <v>597</v>
      </c>
      <c r="C1067" s="304">
        <v>43417</v>
      </c>
      <c r="D1067" s="304" t="s">
        <v>7336</v>
      </c>
      <c r="E1067" s="294" t="s">
        <v>6962</v>
      </c>
      <c r="F1067" s="295" t="s">
        <v>66</v>
      </c>
      <c r="G1067" s="296" t="s">
        <v>3486</v>
      </c>
      <c r="H1067" s="297" t="s">
        <v>1989</v>
      </c>
      <c r="I1067" s="298">
        <v>6000000</v>
      </c>
      <c r="J1067" s="299">
        <f t="shared" si="57"/>
        <v>6000000</v>
      </c>
      <c r="K1067" s="300" t="s">
        <v>85</v>
      </c>
      <c r="L1067" s="292" t="s">
        <v>7337</v>
      </c>
      <c r="M1067" s="293">
        <f t="shared" si="56"/>
        <v>43417</v>
      </c>
      <c r="N1067" s="293">
        <v>43465</v>
      </c>
      <c r="O1067" s="293">
        <v>43465</v>
      </c>
      <c r="P1067" s="301">
        <f t="shared" si="52"/>
        <v>48</v>
      </c>
      <c r="Q1067" s="303">
        <f t="shared" si="53"/>
        <v>1.6</v>
      </c>
      <c r="R1067" s="305" t="s">
        <v>7338</v>
      </c>
      <c r="S1067" s="340"/>
      <c r="T1067" s="311"/>
      <c r="U1067" s="311"/>
      <c r="V1067" s="341"/>
      <c r="W1067" s="311"/>
      <c r="X1067" s="311"/>
      <c r="Y1067" s="341"/>
      <c r="Z1067" s="311"/>
      <c r="AA1067" s="311"/>
      <c r="AB1067" s="341"/>
      <c r="AC1067" s="311"/>
      <c r="AD1067" s="311"/>
      <c r="AE1067" s="311"/>
      <c r="AF1067" s="312"/>
      <c r="AG1067" s="311"/>
      <c r="AH1067" s="312"/>
      <c r="AI1067" s="311"/>
      <c r="AJ1067" s="313"/>
      <c r="AK1067" s="292"/>
      <c r="AL1067" s="292"/>
      <c r="AM1067" s="292"/>
      <c r="AN1067" s="292"/>
      <c r="AO1067" s="316"/>
      <c r="AP1067" s="336"/>
      <c r="AQ1067" s="360"/>
      <c r="AR1067" s="343"/>
      <c r="AS1067" s="343"/>
      <c r="AT1067" s="343"/>
      <c r="AU1067" s="292"/>
      <c r="AV1067" s="270"/>
    </row>
    <row r="1068" spans="1:48" ht="13.5" customHeight="1" thickTop="1" thickBot="1" x14ac:dyDescent="0.25">
      <c r="A1068" s="147">
        <v>1060</v>
      </c>
      <c r="B1068" s="292" t="s">
        <v>597</v>
      </c>
      <c r="C1068" s="304">
        <v>43417</v>
      </c>
      <c r="D1068" s="304" t="s">
        <v>7339</v>
      </c>
      <c r="E1068" s="294" t="s">
        <v>7340</v>
      </c>
      <c r="F1068" s="295" t="s">
        <v>66</v>
      </c>
      <c r="G1068" s="296" t="s">
        <v>3486</v>
      </c>
      <c r="H1068" s="297" t="s">
        <v>1989</v>
      </c>
      <c r="I1068" s="298">
        <v>6600000</v>
      </c>
      <c r="J1068" s="299">
        <f t="shared" si="57"/>
        <v>6600000</v>
      </c>
      <c r="K1068" s="300" t="s">
        <v>85</v>
      </c>
      <c r="L1068" s="292" t="s">
        <v>7341</v>
      </c>
      <c r="M1068" s="293">
        <f t="shared" si="56"/>
        <v>43417</v>
      </c>
      <c r="N1068" s="293">
        <v>43465</v>
      </c>
      <c r="O1068" s="293">
        <v>43465</v>
      </c>
      <c r="P1068" s="301">
        <f t="shared" si="52"/>
        <v>48</v>
      </c>
      <c r="Q1068" s="303">
        <f t="shared" si="53"/>
        <v>1.6</v>
      </c>
      <c r="R1068" s="305" t="s">
        <v>7342</v>
      </c>
      <c r="S1068" s="340"/>
      <c r="T1068" s="311"/>
      <c r="U1068" s="311"/>
      <c r="V1068" s="341"/>
      <c r="W1068" s="311"/>
      <c r="X1068" s="311"/>
      <c r="Y1068" s="341"/>
      <c r="Z1068" s="311"/>
      <c r="AA1068" s="311"/>
      <c r="AB1068" s="341"/>
      <c r="AC1068" s="311"/>
      <c r="AD1068" s="311"/>
      <c r="AE1068" s="311"/>
      <c r="AF1068" s="312"/>
      <c r="AG1068" s="311"/>
      <c r="AH1068" s="312"/>
      <c r="AI1068" s="311"/>
      <c r="AJ1068" s="313"/>
      <c r="AK1068" s="292"/>
      <c r="AL1068" s="292"/>
      <c r="AM1068" s="292"/>
      <c r="AN1068" s="292"/>
      <c r="AO1068" s="316"/>
      <c r="AP1068" s="336"/>
      <c r="AQ1068" s="360"/>
      <c r="AR1068" s="343"/>
      <c r="AS1068" s="343"/>
      <c r="AT1068" s="343"/>
      <c r="AU1068" s="292"/>
      <c r="AV1068" s="270"/>
    </row>
    <row r="1069" spans="1:48" ht="13.5" customHeight="1" thickTop="1" thickBot="1" x14ac:dyDescent="0.25">
      <c r="A1069" s="147">
        <v>1061</v>
      </c>
      <c r="B1069" s="292" t="s">
        <v>597</v>
      </c>
      <c r="C1069" s="304">
        <v>43418</v>
      </c>
      <c r="D1069" s="304" t="s">
        <v>7343</v>
      </c>
      <c r="E1069" s="294" t="s">
        <v>7344</v>
      </c>
      <c r="F1069" s="295" t="s">
        <v>66</v>
      </c>
      <c r="G1069" s="296" t="s">
        <v>75</v>
      </c>
      <c r="H1069" s="297" t="s">
        <v>1989</v>
      </c>
      <c r="I1069" s="298">
        <v>7000000</v>
      </c>
      <c r="J1069" s="299">
        <f t="shared" si="57"/>
        <v>7000000</v>
      </c>
      <c r="K1069" s="300" t="s">
        <v>85</v>
      </c>
      <c r="L1069" s="292" t="s">
        <v>7345</v>
      </c>
      <c r="M1069" s="293">
        <f t="shared" si="56"/>
        <v>43418</v>
      </c>
      <c r="N1069" s="293">
        <v>43465</v>
      </c>
      <c r="O1069" s="293">
        <v>43465</v>
      </c>
      <c r="P1069" s="301">
        <f t="shared" si="52"/>
        <v>47</v>
      </c>
      <c r="Q1069" s="303">
        <f t="shared" si="53"/>
        <v>1.5666666666666667</v>
      </c>
      <c r="R1069" s="305" t="s">
        <v>7346</v>
      </c>
      <c r="S1069" s="340"/>
      <c r="T1069" s="311"/>
      <c r="U1069" s="311"/>
      <c r="V1069" s="341"/>
      <c r="W1069" s="311"/>
      <c r="X1069" s="311"/>
      <c r="Y1069" s="341"/>
      <c r="Z1069" s="311"/>
      <c r="AA1069" s="311"/>
      <c r="AB1069" s="341"/>
      <c r="AC1069" s="311"/>
      <c r="AD1069" s="311"/>
      <c r="AE1069" s="311"/>
      <c r="AF1069" s="312"/>
      <c r="AG1069" s="311"/>
      <c r="AH1069" s="312"/>
      <c r="AI1069" s="311"/>
      <c r="AJ1069" s="313"/>
      <c r="AK1069" s="292"/>
      <c r="AL1069" s="292"/>
      <c r="AM1069" s="292"/>
      <c r="AN1069" s="292"/>
      <c r="AO1069" s="316"/>
      <c r="AP1069" s="336"/>
      <c r="AQ1069" s="360"/>
      <c r="AR1069" s="343"/>
      <c r="AS1069" s="343"/>
      <c r="AT1069" s="343"/>
      <c r="AU1069" s="292"/>
      <c r="AV1069" s="270"/>
    </row>
    <row r="1070" spans="1:48" ht="13.5" customHeight="1" thickTop="1" thickBot="1" x14ac:dyDescent="0.25">
      <c r="A1070" s="147">
        <v>1062</v>
      </c>
      <c r="B1070" s="292" t="s">
        <v>597</v>
      </c>
      <c r="C1070" s="304">
        <v>43418</v>
      </c>
      <c r="D1070" s="304" t="s">
        <v>7347</v>
      </c>
      <c r="E1070" s="294" t="s">
        <v>6962</v>
      </c>
      <c r="F1070" s="295" t="s">
        <v>66</v>
      </c>
      <c r="G1070" s="296" t="s">
        <v>3486</v>
      </c>
      <c r="H1070" s="297" t="s">
        <v>1989</v>
      </c>
      <c r="I1070" s="298">
        <v>6500000</v>
      </c>
      <c r="J1070" s="299">
        <f t="shared" si="57"/>
        <v>6500000</v>
      </c>
      <c r="K1070" s="300" t="s">
        <v>85</v>
      </c>
      <c r="L1070" s="292" t="s">
        <v>7348</v>
      </c>
      <c r="M1070" s="293">
        <f t="shared" si="56"/>
        <v>43418</v>
      </c>
      <c r="N1070" s="293">
        <v>43465</v>
      </c>
      <c r="O1070" s="293">
        <v>43465</v>
      </c>
      <c r="P1070" s="301">
        <f t="shared" si="52"/>
        <v>47</v>
      </c>
      <c r="Q1070" s="303">
        <f t="shared" si="53"/>
        <v>1.5666666666666667</v>
      </c>
      <c r="R1070" s="305" t="s">
        <v>7349</v>
      </c>
      <c r="S1070" s="340"/>
      <c r="T1070" s="311"/>
      <c r="U1070" s="311"/>
      <c r="V1070" s="341"/>
      <c r="W1070" s="311"/>
      <c r="X1070" s="311"/>
      <c r="Y1070" s="341"/>
      <c r="Z1070" s="311"/>
      <c r="AA1070" s="311"/>
      <c r="AB1070" s="341"/>
      <c r="AC1070" s="311"/>
      <c r="AD1070" s="311"/>
      <c r="AE1070" s="311"/>
      <c r="AF1070" s="312"/>
      <c r="AG1070" s="311"/>
      <c r="AH1070" s="312"/>
      <c r="AI1070" s="311"/>
      <c r="AJ1070" s="313"/>
      <c r="AK1070" s="292"/>
      <c r="AL1070" s="292"/>
      <c r="AM1070" s="292"/>
      <c r="AN1070" s="292"/>
      <c r="AO1070" s="316"/>
      <c r="AP1070" s="336"/>
      <c r="AQ1070" s="360"/>
      <c r="AR1070" s="343"/>
      <c r="AS1070" s="343"/>
      <c r="AT1070" s="343"/>
      <c r="AU1070" s="292"/>
      <c r="AV1070" s="270"/>
    </row>
    <row r="1071" spans="1:48" ht="13.5" customHeight="1" thickTop="1" thickBot="1" x14ac:dyDescent="0.25">
      <c r="A1071" s="147">
        <v>1063</v>
      </c>
      <c r="B1071" s="292" t="s">
        <v>597</v>
      </c>
      <c r="C1071" s="304">
        <v>43418</v>
      </c>
      <c r="D1071" s="304" t="s">
        <v>7350</v>
      </c>
      <c r="E1071" s="294" t="s">
        <v>7351</v>
      </c>
      <c r="F1071" s="295" t="s">
        <v>66</v>
      </c>
      <c r="G1071" s="296" t="s">
        <v>3486</v>
      </c>
      <c r="H1071" s="297" t="s">
        <v>1989</v>
      </c>
      <c r="I1071" s="298">
        <v>4614000</v>
      </c>
      <c r="J1071" s="299">
        <f t="shared" si="57"/>
        <v>4614000</v>
      </c>
      <c r="K1071" s="300" t="s">
        <v>85</v>
      </c>
      <c r="L1071" s="292" t="s">
        <v>7352</v>
      </c>
      <c r="M1071" s="293">
        <v>43418</v>
      </c>
      <c r="N1071" s="293">
        <v>43465</v>
      </c>
      <c r="O1071" s="293">
        <v>43465</v>
      </c>
      <c r="P1071" s="301">
        <f t="shared" si="52"/>
        <v>47</v>
      </c>
      <c r="Q1071" s="303">
        <f t="shared" si="53"/>
        <v>1.5666666666666667</v>
      </c>
      <c r="R1071" s="305" t="s">
        <v>7353</v>
      </c>
      <c r="S1071" s="340"/>
      <c r="T1071" s="311"/>
      <c r="U1071" s="311"/>
      <c r="V1071" s="341"/>
      <c r="W1071" s="311"/>
      <c r="X1071" s="311"/>
      <c r="Y1071" s="341"/>
      <c r="Z1071" s="311"/>
      <c r="AA1071" s="311"/>
      <c r="AB1071" s="341"/>
      <c r="AC1071" s="311"/>
      <c r="AD1071" s="311"/>
      <c r="AE1071" s="311"/>
      <c r="AF1071" s="312"/>
      <c r="AG1071" s="311"/>
      <c r="AH1071" s="312"/>
      <c r="AI1071" s="311"/>
      <c r="AJ1071" s="313"/>
      <c r="AK1071" s="292"/>
      <c r="AL1071" s="292"/>
      <c r="AM1071" s="292"/>
      <c r="AN1071" s="292"/>
      <c r="AO1071" s="316"/>
      <c r="AP1071" s="336"/>
      <c r="AQ1071" s="360"/>
      <c r="AR1071" s="343"/>
      <c r="AS1071" s="343"/>
      <c r="AT1071" s="343"/>
      <c r="AU1071" s="292"/>
      <c r="AV1071" s="270"/>
    </row>
    <row r="1072" spans="1:48" ht="13.5" customHeight="1" thickTop="1" thickBot="1" x14ac:dyDescent="0.25">
      <c r="A1072" s="147">
        <v>1064</v>
      </c>
      <c r="B1072" s="292" t="s">
        <v>63</v>
      </c>
      <c r="C1072" s="304">
        <v>43418</v>
      </c>
      <c r="D1072" s="304" t="s">
        <v>7354</v>
      </c>
      <c r="E1072" s="294" t="s">
        <v>7355</v>
      </c>
      <c r="F1072" s="295" t="s">
        <v>66</v>
      </c>
      <c r="G1072" s="296" t="s">
        <v>75</v>
      </c>
      <c r="H1072" s="297" t="s">
        <v>1989</v>
      </c>
      <c r="I1072" s="298">
        <v>8137400</v>
      </c>
      <c r="J1072" s="299">
        <f t="shared" si="57"/>
        <v>8137400</v>
      </c>
      <c r="K1072" s="300" t="s">
        <v>85</v>
      </c>
      <c r="L1072" s="292" t="s">
        <v>7356</v>
      </c>
      <c r="M1072" s="293">
        <v>43418</v>
      </c>
      <c r="N1072" s="293">
        <v>43465</v>
      </c>
      <c r="O1072" s="293">
        <v>43465</v>
      </c>
      <c r="P1072" s="301">
        <f t="shared" si="52"/>
        <v>47</v>
      </c>
      <c r="Q1072" s="303">
        <f t="shared" si="53"/>
        <v>1.5666666666666667</v>
      </c>
      <c r="R1072" s="305" t="s">
        <v>7357</v>
      </c>
      <c r="S1072" s="340"/>
      <c r="T1072" s="311"/>
      <c r="U1072" s="311"/>
      <c r="V1072" s="341"/>
      <c r="W1072" s="311"/>
      <c r="X1072" s="311"/>
      <c r="Y1072" s="341"/>
      <c r="Z1072" s="311"/>
      <c r="AA1072" s="311"/>
      <c r="AB1072" s="341"/>
      <c r="AC1072" s="311"/>
      <c r="AD1072" s="311"/>
      <c r="AE1072" s="311"/>
      <c r="AF1072" s="312"/>
      <c r="AG1072" s="311"/>
      <c r="AH1072" s="312"/>
      <c r="AI1072" s="311"/>
      <c r="AJ1072" s="313"/>
      <c r="AK1072" s="292"/>
      <c r="AL1072" s="292"/>
      <c r="AM1072" s="292"/>
      <c r="AN1072" s="292"/>
      <c r="AO1072" s="316"/>
      <c r="AP1072" s="336"/>
      <c r="AQ1072" s="360"/>
      <c r="AR1072" s="343"/>
      <c r="AS1072" s="343"/>
      <c r="AT1072" s="343"/>
      <c r="AU1072" s="292"/>
      <c r="AV1072" s="270"/>
    </row>
    <row r="1073" spans="1:48" ht="13.5" customHeight="1" thickTop="1" thickBot="1" x14ac:dyDescent="0.25">
      <c r="A1073" s="147">
        <v>1065</v>
      </c>
      <c r="B1073" s="292" t="s">
        <v>63</v>
      </c>
      <c r="C1073" s="304">
        <v>43418</v>
      </c>
      <c r="D1073" s="304" t="s">
        <v>7358</v>
      </c>
      <c r="E1073" s="294" t="s">
        <v>7359</v>
      </c>
      <c r="F1073" s="295" t="s">
        <v>66</v>
      </c>
      <c r="G1073" s="296" t="s">
        <v>3486</v>
      </c>
      <c r="H1073" s="297" t="s">
        <v>1989</v>
      </c>
      <c r="I1073" s="298">
        <v>3307000</v>
      </c>
      <c r="J1073" s="299">
        <f t="shared" si="57"/>
        <v>3307000</v>
      </c>
      <c r="K1073" s="300" t="s">
        <v>85</v>
      </c>
      <c r="L1073" s="292" t="s">
        <v>7360</v>
      </c>
      <c r="M1073" s="293">
        <v>43418</v>
      </c>
      <c r="N1073" s="293">
        <v>43448</v>
      </c>
      <c r="O1073" s="293">
        <v>43448</v>
      </c>
      <c r="P1073" s="301">
        <f t="shared" si="52"/>
        <v>30</v>
      </c>
      <c r="Q1073" s="303">
        <f t="shared" si="53"/>
        <v>1</v>
      </c>
      <c r="R1073" s="305" t="s">
        <v>7361</v>
      </c>
      <c r="S1073" s="340"/>
      <c r="T1073" s="311"/>
      <c r="U1073" s="311"/>
      <c r="V1073" s="341"/>
      <c r="W1073" s="311"/>
      <c r="X1073" s="311"/>
      <c r="Y1073" s="341"/>
      <c r="Z1073" s="311"/>
      <c r="AA1073" s="311"/>
      <c r="AB1073" s="341"/>
      <c r="AC1073" s="311"/>
      <c r="AD1073" s="311"/>
      <c r="AE1073" s="311"/>
      <c r="AF1073" s="312"/>
      <c r="AG1073" s="311"/>
      <c r="AH1073" s="312"/>
      <c r="AI1073" s="311"/>
      <c r="AJ1073" s="313"/>
      <c r="AK1073" s="292"/>
      <c r="AL1073" s="292"/>
      <c r="AM1073" s="292"/>
      <c r="AN1073" s="292"/>
      <c r="AO1073" s="316"/>
      <c r="AP1073" s="336"/>
      <c r="AQ1073" s="360"/>
      <c r="AR1073" s="343"/>
      <c r="AS1073" s="343"/>
      <c r="AT1073" s="343"/>
      <c r="AU1073" s="292"/>
      <c r="AV1073" s="270"/>
    </row>
    <row r="1074" spans="1:48" ht="13.5" customHeight="1" thickTop="1" thickBot="1" x14ac:dyDescent="0.25">
      <c r="A1074" s="147">
        <v>1066</v>
      </c>
      <c r="B1074" s="292" t="s">
        <v>597</v>
      </c>
      <c r="C1074" s="304">
        <v>43418</v>
      </c>
      <c r="D1074" s="304" t="s">
        <v>7362</v>
      </c>
      <c r="E1074" s="294" t="s">
        <v>7363</v>
      </c>
      <c r="F1074" s="295" t="s">
        <v>66</v>
      </c>
      <c r="G1074" s="296" t="s">
        <v>75</v>
      </c>
      <c r="H1074" s="297" t="s">
        <v>1989</v>
      </c>
      <c r="I1074" s="298">
        <v>8000000</v>
      </c>
      <c r="J1074" s="299">
        <f t="shared" si="57"/>
        <v>8000000</v>
      </c>
      <c r="K1074" s="300" t="s">
        <v>85</v>
      </c>
      <c r="L1074" s="292" t="s">
        <v>635</v>
      </c>
      <c r="M1074" s="293">
        <v>43418</v>
      </c>
      <c r="N1074" s="293">
        <v>43465</v>
      </c>
      <c r="O1074" s="293">
        <v>43465</v>
      </c>
      <c r="P1074" s="301">
        <f t="shared" si="52"/>
        <v>47</v>
      </c>
      <c r="Q1074" s="303">
        <f t="shared" si="53"/>
        <v>1.5666666666666667</v>
      </c>
      <c r="R1074" s="305" t="s">
        <v>7364</v>
      </c>
      <c r="S1074" s="340"/>
      <c r="T1074" s="311"/>
      <c r="U1074" s="311"/>
      <c r="V1074" s="341"/>
      <c r="W1074" s="311"/>
      <c r="X1074" s="311"/>
      <c r="Y1074" s="341"/>
      <c r="Z1074" s="311"/>
      <c r="AA1074" s="311"/>
      <c r="AB1074" s="341"/>
      <c r="AC1074" s="311"/>
      <c r="AD1074" s="311"/>
      <c r="AE1074" s="311"/>
      <c r="AF1074" s="312"/>
      <c r="AG1074" s="311"/>
      <c r="AH1074" s="312"/>
      <c r="AI1074" s="311"/>
      <c r="AJ1074" s="313"/>
      <c r="AK1074" s="292"/>
      <c r="AL1074" s="292"/>
      <c r="AM1074" s="292"/>
      <c r="AN1074" s="292"/>
      <c r="AO1074" s="316"/>
      <c r="AP1074" s="336"/>
      <c r="AQ1074" s="360"/>
      <c r="AR1074" s="343"/>
      <c r="AS1074" s="343"/>
      <c r="AT1074" s="343"/>
      <c r="AU1074" s="292"/>
      <c r="AV1074" s="270"/>
    </row>
    <row r="1075" spans="1:48" ht="13.5" customHeight="1" thickTop="1" thickBot="1" x14ac:dyDescent="0.25">
      <c r="A1075" s="147">
        <v>1067</v>
      </c>
      <c r="B1075" s="292" t="s">
        <v>597</v>
      </c>
      <c r="C1075" s="304">
        <v>43419</v>
      </c>
      <c r="D1075" s="304" t="s">
        <v>7365</v>
      </c>
      <c r="E1075" s="294" t="s">
        <v>7366</v>
      </c>
      <c r="F1075" s="295" t="s">
        <v>66</v>
      </c>
      <c r="G1075" s="296" t="s">
        <v>3486</v>
      </c>
      <c r="H1075" s="297" t="s">
        <v>1989</v>
      </c>
      <c r="I1075" s="298">
        <v>4400000</v>
      </c>
      <c r="J1075" s="299">
        <f t="shared" si="57"/>
        <v>4400000</v>
      </c>
      <c r="K1075" s="300" t="s">
        <v>85</v>
      </c>
      <c r="L1075" s="292" t="s">
        <v>7367</v>
      </c>
      <c r="M1075" s="293">
        <v>43419</v>
      </c>
      <c r="N1075" s="293">
        <v>43465</v>
      </c>
      <c r="O1075" s="293">
        <v>43465</v>
      </c>
      <c r="P1075" s="301">
        <f t="shared" si="52"/>
        <v>46</v>
      </c>
      <c r="Q1075" s="303">
        <f t="shared" si="53"/>
        <v>1.5333333333333334</v>
      </c>
      <c r="R1075" s="305" t="s">
        <v>7368</v>
      </c>
      <c r="S1075" s="340"/>
      <c r="T1075" s="311"/>
      <c r="U1075" s="311"/>
      <c r="V1075" s="341"/>
      <c r="W1075" s="311"/>
      <c r="X1075" s="311"/>
      <c r="Y1075" s="341"/>
      <c r="Z1075" s="311"/>
      <c r="AA1075" s="311"/>
      <c r="AB1075" s="341"/>
      <c r="AC1075" s="311"/>
      <c r="AD1075" s="311"/>
      <c r="AE1075" s="311"/>
      <c r="AF1075" s="312"/>
      <c r="AG1075" s="311"/>
      <c r="AH1075" s="312"/>
      <c r="AI1075" s="311"/>
      <c r="AJ1075" s="313"/>
      <c r="AK1075" s="292"/>
      <c r="AL1075" s="292"/>
      <c r="AM1075" s="292"/>
      <c r="AN1075" s="292"/>
      <c r="AO1075" s="316"/>
      <c r="AP1075" s="336"/>
      <c r="AQ1075" s="360"/>
      <c r="AR1075" s="343"/>
      <c r="AS1075" s="343"/>
      <c r="AT1075" s="343"/>
      <c r="AU1075" s="292"/>
      <c r="AV1075" s="270"/>
    </row>
    <row r="1076" spans="1:48" ht="13.5" customHeight="1" thickTop="1" thickBot="1" x14ac:dyDescent="0.25">
      <c r="A1076" s="147">
        <v>1068</v>
      </c>
      <c r="B1076" s="292" t="s">
        <v>597</v>
      </c>
      <c r="C1076" s="304">
        <v>43419</v>
      </c>
      <c r="D1076" s="304" t="s">
        <v>7369</v>
      </c>
      <c r="E1076" s="294" t="s">
        <v>7370</v>
      </c>
      <c r="F1076" s="295" t="s">
        <v>66</v>
      </c>
      <c r="G1076" s="296" t="s">
        <v>3486</v>
      </c>
      <c r="H1076" s="297" t="s">
        <v>1989</v>
      </c>
      <c r="I1076" s="298">
        <v>6614486</v>
      </c>
      <c r="J1076" s="299">
        <f t="shared" si="57"/>
        <v>6614486</v>
      </c>
      <c r="K1076" s="300" t="s">
        <v>85</v>
      </c>
      <c r="L1076" s="292" t="s">
        <v>7371</v>
      </c>
      <c r="M1076" s="293">
        <v>43419</v>
      </c>
      <c r="N1076" s="293">
        <v>43465</v>
      </c>
      <c r="O1076" s="293">
        <v>43465</v>
      </c>
      <c r="P1076" s="301">
        <f t="shared" si="52"/>
        <v>46</v>
      </c>
      <c r="Q1076" s="303">
        <f t="shared" si="53"/>
        <v>1.5333333333333334</v>
      </c>
      <c r="R1076" s="305" t="s">
        <v>7372</v>
      </c>
      <c r="S1076" s="340"/>
      <c r="T1076" s="311"/>
      <c r="U1076" s="311"/>
      <c r="V1076" s="341"/>
      <c r="W1076" s="311"/>
      <c r="X1076" s="311"/>
      <c r="Y1076" s="341"/>
      <c r="Z1076" s="311"/>
      <c r="AA1076" s="311"/>
      <c r="AB1076" s="341"/>
      <c r="AC1076" s="311"/>
      <c r="AD1076" s="311"/>
      <c r="AE1076" s="311"/>
      <c r="AF1076" s="312"/>
      <c r="AG1076" s="311"/>
      <c r="AH1076" s="312"/>
      <c r="AI1076" s="311"/>
      <c r="AJ1076" s="313"/>
      <c r="AK1076" s="292"/>
      <c r="AL1076" s="292"/>
      <c r="AM1076" s="292"/>
      <c r="AN1076" s="292"/>
      <c r="AO1076" s="316"/>
      <c r="AP1076" s="336"/>
      <c r="AQ1076" s="360"/>
      <c r="AR1076" s="343"/>
      <c r="AS1076" s="343"/>
      <c r="AT1076" s="343"/>
      <c r="AU1076" s="292"/>
      <c r="AV1076" s="270"/>
    </row>
    <row r="1077" spans="1:48" ht="13.5" customHeight="1" thickTop="1" thickBot="1" x14ac:dyDescent="0.25">
      <c r="A1077" s="147">
        <v>1069</v>
      </c>
      <c r="B1077" s="292" t="s">
        <v>53</v>
      </c>
      <c r="C1077" s="304">
        <v>43419</v>
      </c>
      <c r="D1077" s="304" t="s">
        <v>7373</v>
      </c>
      <c r="E1077" s="294" t="s">
        <v>7374</v>
      </c>
      <c r="F1077" s="295" t="s">
        <v>66</v>
      </c>
      <c r="G1077" s="296" t="s">
        <v>75</v>
      </c>
      <c r="H1077" s="297" t="s">
        <v>1989</v>
      </c>
      <c r="I1077" s="298">
        <v>6000000</v>
      </c>
      <c r="J1077" s="299">
        <f t="shared" si="57"/>
        <v>6000000</v>
      </c>
      <c r="K1077" s="300" t="s">
        <v>85</v>
      </c>
      <c r="L1077" s="292" t="s">
        <v>7375</v>
      </c>
      <c r="M1077" s="293">
        <v>43419</v>
      </c>
      <c r="N1077" s="293">
        <v>43465</v>
      </c>
      <c r="O1077" s="293">
        <v>43465</v>
      </c>
      <c r="P1077" s="301">
        <f t="shared" si="52"/>
        <v>46</v>
      </c>
      <c r="Q1077" s="303">
        <f t="shared" si="53"/>
        <v>1.5333333333333334</v>
      </c>
      <c r="R1077" s="305" t="s">
        <v>7376</v>
      </c>
      <c r="S1077" s="340"/>
      <c r="T1077" s="311"/>
      <c r="U1077" s="311"/>
      <c r="V1077" s="341"/>
      <c r="W1077" s="311"/>
      <c r="X1077" s="311"/>
      <c r="Y1077" s="341"/>
      <c r="Z1077" s="311"/>
      <c r="AA1077" s="311"/>
      <c r="AB1077" s="341"/>
      <c r="AC1077" s="311"/>
      <c r="AD1077" s="311"/>
      <c r="AE1077" s="311"/>
      <c r="AF1077" s="312"/>
      <c r="AG1077" s="311"/>
      <c r="AH1077" s="312"/>
      <c r="AI1077" s="311"/>
      <c r="AJ1077" s="313"/>
      <c r="AK1077" s="292"/>
      <c r="AL1077" s="292"/>
      <c r="AM1077" s="292"/>
      <c r="AN1077" s="292"/>
      <c r="AO1077" s="316"/>
      <c r="AP1077" s="336"/>
      <c r="AQ1077" s="360"/>
      <c r="AR1077" s="343"/>
      <c r="AS1077" s="343"/>
      <c r="AT1077" s="343"/>
      <c r="AU1077" s="292"/>
      <c r="AV1077" s="270"/>
    </row>
    <row r="1078" spans="1:48" ht="13.5" customHeight="1" thickTop="1" thickBot="1" x14ac:dyDescent="0.25">
      <c r="A1078" s="147">
        <v>1070</v>
      </c>
      <c r="B1078" s="292" t="s">
        <v>597</v>
      </c>
      <c r="C1078" s="304">
        <v>43419</v>
      </c>
      <c r="D1078" s="304" t="s">
        <v>7377</v>
      </c>
      <c r="E1078" s="294" t="s">
        <v>7378</v>
      </c>
      <c r="F1078" s="295" t="s">
        <v>66</v>
      </c>
      <c r="G1078" s="296" t="s">
        <v>3486</v>
      </c>
      <c r="H1078" s="297" t="s">
        <v>1989</v>
      </c>
      <c r="I1078" s="298">
        <v>6000000</v>
      </c>
      <c r="J1078" s="299">
        <f t="shared" si="57"/>
        <v>6000000</v>
      </c>
      <c r="K1078" s="300" t="s">
        <v>85</v>
      </c>
      <c r="L1078" s="292" t="s">
        <v>7379</v>
      </c>
      <c r="M1078" s="293">
        <v>43419</v>
      </c>
      <c r="N1078" s="293">
        <v>43465</v>
      </c>
      <c r="O1078" s="293">
        <v>43465</v>
      </c>
      <c r="P1078" s="301">
        <f t="shared" si="52"/>
        <v>46</v>
      </c>
      <c r="Q1078" s="303">
        <f t="shared" si="53"/>
        <v>1.5333333333333334</v>
      </c>
      <c r="R1078" s="305" t="s">
        <v>7380</v>
      </c>
      <c r="S1078" s="340"/>
      <c r="T1078" s="311"/>
      <c r="U1078" s="311"/>
      <c r="V1078" s="341"/>
      <c r="W1078" s="311"/>
      <c r="X1078" s="311"/>
      <c r="Y1078" s="341"/>
      <c r="Z1078" s="311"/>
      <c r="AA1078" s="311"/>
      <c r="AB1078" s="341"/>
      <c r="AC1078" s="311"/>
      <c r="AD1078" s="311"/>
      <c r="AE1078" s="311"/>
      <c r="AF1078" s="312"/>
      <c r="AG1078" s="311"/>
      <c r="AH1078" s="312"/>
      <c r="AI1078" s="311"/>
      <c r="AJ1078" s="313"/>
      <c r="AK1078" s="292"/>
      <c r="AL1078" s="292"/>
      <c r="AM1078" s="292"/>
      <c r="AN1078" s="292"/>
      <c r="AO1078" s="316"/>
      <c r="AP1078" s="336"/>
      <c r="AQ1078" s="360"/>
      <c r="AR1078" s="343"/>
      <c r="AS1078" s="343"/>
      <c r="AT1078" s="343"/>
      <c r="AU1078" s="292"/>
      <c r="AV1078" s="270"/>
    </row>
    <row r="1079" spans="1:48" ht="13.5" customHeight="1" thickTop="1" thickBot="1" x14ac:dyDescent="0.25">
      <c r="A1079" s="147">
        <v>1071</v>
      </c>
      <c r="B1079" s="292" t="s">
        <v>597</v>
      </c>
      <c r="C1079" s="304">
        <v>43419</v>
      </c>
      <c r="D1079" s="304" t="s">
        <v>7381</v>
      </c>
      <c r="E1079" s="294" t="s">
        <v>7382</v>
      </c>
      <c r="F1079" s="295" t="s">
        <v>66</v>
      </c>
      <c r="G1079" s="296" t="s">
        <v>7383</v>
      </c>
      <c r="H1079" s="297" t="s">
        <v>1989</v>
      </c>
      <c r="I1079" s="298">
        <v>702623826</v>
      </c>
      <c r="J1079" s="299">
        <f>+I1079+AF1079+AJ1079+AL1079</f>
        <v>702623826</v>
      </c>
      <c r="K1079" s="300" t="s">
        <v>4981</v>
      </c>
      <c r="L1079" s="292" t="s">
        <v>517</v>
      </c>
      <c r="M1079" s="293">
        <f t="shared" ref="M1079:M1111" si="58">C1079</f>
        <v>43419</v>
      </c>
      <c r="N1079" s="293">
        <v>43830</v>
      </c>
      <c r="O1079" s="293">
        <v>43830</v>
      </c>
      <c r="P1079" s="301">
        <f t="shared" si="52"/>
        <v>411</v>
      </c>
      <c r="Q1079" s="303">
        <f t="shared" si="53"/>
        <v>13.7</v>
      </c>
      <c r="R1079" s="305" t="s">
        <v>7384</v>
      </c>
      <c r="S1079" s="340"/>
      <c r="T1079" s="311"/>
      <c r="U1079" s="311"/>
      <c r="V1079" s="341"/>
      <c r="W1079" s="311"/>
      <c r="X1079" s="311"/>
      <c r="Y1079" s="341"/>
      <c r="Z1079" s="311"/>
      <c r="AA1079" s="311"/>
      <c r="AB1079" s="341"/>
      <c r="AC1079" s="311"/>
      <c r="AD1079" s="311"/>
      <c r="AE1079" s="311"/>
      <c r="AF1079" s="312"/>
      <c r="AG1079" s="311"/>
      <c r="AH1079" s="312"/>
      <c r="AI1079" s="311"/>
      <c r="AJ1079" s="313"/>
      <c r="AK1079" s="292"/>
      <c r="AL1079" s="292"/>
      <c r="AM1079" s="292"/>
      <c r="AN1079" s="292"/>
      <c r="AO1079" s="316"/>
      <c r="AP1079" s="336"/>
      <c r="AQ1079" s="360"/>
      <c r="AR1079" s="343"/>
      <c r="AS1079" s="343"/>
      <c r="AT1079" s="343"/>
      <c r="AU1079" s="292"/>
      <c r="AV1079" s="270"/>
    </row>
    <row r="1080" spans="1:48" ht="13.5" customHeight="1" thickTop="1" thickBot="1" x14ac:dyDescent="0.25">
      <c r="A1080" s="147">
        <v>1072</v>
      </c>
      <c r="B1080" s="292" t="s">
        <v>597</v>
      </c>
      <c r="C1080" s="304">
        <v>43419</v>
      </c>
      <c r="D1080" s="304" t="s">
        <v>7385</v>
      </c>
      <c r="E1080" s="294" t="s">
        <v>7386</v>
      </c>
      <c r="F1080" s="295" t="s">
        <v>66</v>
      </c>
      <c r="G1080" s="296" t="s">
        <v>75</v>
      </c>
      <c r="H1080" s="297" t="s">
        <v>1989</v>
      </c>
      <c r="I1080" s="298">
        <v>99836366</v>
      </c>
      <c r="J1080" s="299">
        <f>+I1080+AA1080+AF1080+AH1080+AJ1080</f>
        <v>99836366</v>
      </c>
      <c r="K1080" s="300" t="s">
        <v>85</v>
      </c>
      <c r="L1080" s="292" t="s">
        <v>7387</v>
      </c>
      <c r="M1080" s="293">
        <f t="shared" si="58"/>
        <v>43419</v>
      </c>
      <c r="N1080" s="293">
        <v>43465</v>
      </c>
      <c r="O1080" s="293">
        <v>43465</v>
      </c>
      <c r="P1080" s="301">
        <f t="shared" si="52"/>
        <v>46</v>
      </c>
      <c r="Q1080" s="303">
        <f t="shared" si="53"/>
        <v>1.5333333333333334</v>
      </c>
      <c r="R1080" s="305" t="s">
        <v>7388</v>
      </c>
      <c r="S1080" s="340"/>
      <c r="T1080" s="311"/>
      <c r="U1080" s="311"/>
      <c r="V1080" s="341"/>
      <c r="W1080" s="311"/>
      <c r="X1080" s="311"/>
      <c r="Y1080" s="341"/>
      <c r="Z1080" s="311"/>
      <c r="AA1080" s="311"/>
      <c r="AB1080" s="341"/>
      <c r="AC1080" s="311"/>
      <c r="AD1080" s="311"/>
      <c r="AE1080" s="311"/>
      <c r="AF1080" s="312"/>
      <c r="AG1080" s="311"/>
      <c r="AH1080" s="312"/>
      <c r="AI1080" s="311"/>
      <c r="AJ1080" s="313"/>
      <c r="AK1080" s="292"/>
      <c r="AL1080" s="292"/>
      <c r="AM1080" s="292"/>
      <c r="AN1080" s="292"/>
      <c r="AO1080" s="316"/>
      <c r="AP1080" s="336"/>
      <c r="AQ1080" s="360"/>
      <c r="AR1080" s="343"/>
      <c r="AS1080" s="343"/>
      <c r="AT1080" s="343"/>
      <c r="AU1080" s="292"/>
      <c r="AV1080" s="270"/>
    </row>
    <row r="1081" spans="1:48" ht="13.5" customHeight="1" thickTop="1" thickBot="1" x14ac:dyDescent="0.25">
      <c r="A1081" s="147">
        <v>1073</v>
      </c>
      <c r="B1081" s="292" t="s">
        <v>597</v>
      </c>
      <c r="C1081" s="304">
        <v>43420</v>
      </c>
      <c r="D1081" s="304" t="s">
        <v>7389</v>
      </c>
      <c r="E1081" s="294" t="s">
        <v>7390</v>
      </c>
      <c r="F1081" s="295" t="s">
        <v>66</v>
      </c>
      <c r="G1081" s="296" t="s">
        <v>7383</v>
      </c>
      <c r="H1081" s="297" t="s">
        <v>1989</v>
      </c>
      <c r="I1081" s="298">
        <v>235500000</v>
      </c>
      <c r="J1081" s="299">
        <f>+I1081+AA1081+AF1081+AH1081+AJ1081</f>
        <v>235500000</v>
      </c>
      <c r="K1081" s="300" t="s">
        <v>85</v>
      </c>
      <c r="L1081" s="292" t="s">
        <v>270</v>
      </c>
      <c r="M1081" s="293">
        <f t="shared" si="58"/>
        <v>43420</v>
      </c>
      <c r="N1081" s="293">
        <v>43830</v>
      </c>
      <c r="O1081" s="293">
        <v>43830</v>
      </c>
      <c r="P1081" s="301">
        <f t="shared" si="52"/>
        <v>410</v>
      </c>
      <c r="Q1081" s="303">
        <f t="shared" si="53"/>
        <v>13.666666666666666</v>
      </c>
      <c r="R1081" s="305" t="s">
        <v>7391</v>
      </c>
      <c r="S1081" s="340"/>
      <c r="T1081" s="311"/>
      <c r="U1081" s="311"/>
      <c r="V1081" s="341"/>
      <c r="W1081" s="311"/>
      <c r="X1081" s="311"/>
      <c r="Y1081" s="341"/>
      <c r="Z1081" s="311"/>
      <c r="AA1081" s="311"/>
      <c r="AB1081" s="341"/>
      <c r="AC1081" s="311"/>
      <c r="AD1081" s="311"/>
      <c r="AE1081" s="311"/>
      <c r="AF1081" s="312"/>
      <c r="AG1081" s="311"/>
      <c r="AH1081" s="312"/>
      <c r="AI1081" s="311"/>
      <c r="AJ1081" s="313"/>
      <c r="AK1081" s="292"/>
      <c r="AL1081" s="292"/>
      <c r="AM1081" s="292"/>
      <c r="AN1081" s="292"/>
      <c r="AO1081" s="316"/>
      <c r="AP1081" s="336"/>
      <c r="AQ1081" s="360"/>
      <c r="AR1081" s="343"/>
      <c r="AS1081" s="343"/>
      <c r="AT1081" s="343"/>
      <c r="AU1081" s="292"/>
      <c r="AV1081" s="270"/>
    </row>
    <row r="1082" spans="1:48" ht="13.5" customHeight="1" thickTop="1" thickBot="1" x14ac:dyDescent="0.25">
      <c r="A1082" s="147">
        <v>1074</v>
      </c>
      <c r="B1082" s="292" t="s">
        <v>597</v>
      </c>
      <c r="C1082" s="304">
        <v>43424</v>
      </c>
      <c r="D1082" s="304" t="s">
        <v>7392</v>
      </c>
      <c r="E1082" s="294" t="s">
        <v>7393</v>
      </c>
      <c r="F1082" s="295" t="s">
        <v>66</v>
      </c>
      <c r="G1082" s="296" t="s">
        <v>7394</v>
      </c>
      <c r="H1082" s="297" t="s">
        <v>1989</v>
      </c>
      <c r="I1082" s="298">
        <v>0</v>
      </c>
      <c r="J1082" s="299">
        <f>+I1082+AF1082+AJ1082+AL1082</f>
        <v>0</v>
      </c>
      <c r="K1082" s="300" t="s">
        <v>4981</v>
      </c>
      <c r="L1082" s="292" t="s">
        <v>7395</v>
      </c>
      <c r="M1082" s="293">
        <f t="shared" si="58"/>
        <v>43424</v>
      </c>
      <c r="N1082" s="293">
        <v>44154</v>
      </c>
      <c r="O1082" s="293">
        <v>43446</v>
      </c>
      <c r="P1082" s="301">
        <f t="shared" si="52"/>
        <v>730</v>
      </c>
      <c r="Q1082" s="303">
        <f t="shared" si="53"/>
        <v>24.333333333333332</v>
      </c>
      <c r="R1082" s="305" t="s">
        <v>7396</v>
      </c>
      <c r="S1082" s="639" t="s">
        <v>7397</v>
      </c>
      <c r="T1082" s="640"/>
      <c r="U1082" s="641"/>
      <c r="V1082" s="341"/>
      <c r="W1082" s="311"/>
      <c r="X1082" s="311"/>
      <c r="Y1082" s="341"/>
      <c r="Z1082" s="311"/>
      <c r="AA1082" s="311"/>
      <c r="AB1082" s="341"/>
      <c r="AC1082" s="311"/>
      <c r="AD1082" s="311"/>
      <c r="AE1082" s="311"/>
      <c r="AF1082" s="312"/>
      <c r="AG1082" s="311"/>
      <c r="AH1082" s="312"/>
      <c r="AI1082" s="311"/>
      <c r="AJ1082" s="313"/>
      <c r="AK1082" s="292"/>
      <c r="AL1082" s="292"/>
      <c r="AM1082" s="292"/>
      <c r="AN1082" s="292"/>
      <c r="AO1082" s="316"/>
      <c r="AP1082" s="336"/>
      <c r="AQ1082" s="360"/>
      <c r="AR1082" s="343"/>
      <c r="AS1082" s="343"/>
      <c r="AT1082" s="343"/>
      <c r="AU1082" s="292"/>
      <c r="AV1082" s="270"/>
    </row>
    <row r="1083" spans="1:48" ht="13.5" customHeight="1" thickTop="1" thickBot="1" x14ac:dyDescent="0.25">
      <c r="A1083" s="147">
        <v>1075</v>
      </c>
      <c r="B1083" s="292" t="s">
        <v>53</v>
      </c>
      <c r="C1083" s="304">
        <v>43425</v>
      </c>
      <c r="D1083" s="304" t="s">
        <v>7398</v>
      </c>
      <c r="E1083" s="294" t="s">
        <v>7399</v>
      </c>
      <c r="F1083" s="295" t="s">
        <v>66</v>
      </c>
      <c r="G1083" s="296" t="s">
        <v>3486</v>
      </c>
      <c r="H1083" s="297" t="s">
        <v>1989</v>
      </c>
      <c r="I1083" s="298">
        <v>2666670</v>
      </c>
      <c r="J1083" s="299">
        <f t="shared" ref="J1083:J1096" si="59">+I1083+AA1083+AF1083+AH1083+AJ1083</f>
        <v>2666670</v>
      </c>
      <c r="K1083" s="300" t="s">
        <v>85</v>
      </c>
      <c r="L1083" s="292" t="s">
        <v>7400</v>
      </c>
      <c r="M1083" s="293">
        <f t="shared" si="58"/>
        <v>43425</v>
      </c>
      <c r="N1083" s="293">
        <v>43465</v>
      </c>
      <c r="O1083" s="293">
        <v>43465</v>
      </c>
      <c r="P1083" s="301">
        <f t="shared" si="52"/>
        <v>40</v>
      </c>
      <c r="Q1083" s="303">
        <f t="shared" si="53"/>
        <v>1.3333333333333333</v>
      </c>
      <c r="R1083" s="305" t="s">
        <v>7401</v>
      </c>
      <c r="S1083" s="340"/>
      <c r="T1083" s="311"/>
      <c r="U1083" s="311"/>
      <c r="V1083" s="341"/>
      <c r="W1083" s="311"/>
      <c r="X1083" s="311"/>
      <c r="Y1083" s="341"/>
      <c r="Z1083" s="311"/>
      <c r="AA1083" s="311"/>
      <c r="AB1083" s="341"/>
      <c r="AC1083" s="311"/>
      <c r="AD1083" s="311"/>
      <c r="AE1083" s="311"/>
      <c r="AF1083" s="312"/>
      <c r="AG1083" s="311"/>
      <c r="AH1083" s="312"/>
      <c r="AI1083" s="311"/>
      <c r="AJ1083" s="313"/>
      <c r="AK1083" s="292"/>
      <c r="AL1083" s="292"/>
      <c r="AM1083" s="292"/>
      <c r="AN1083" s="292"/>
      <c r="AO1083" s="316"/>
      <c r="AP1083" s="336"/>
      <c r="AQ1083" s="360"/>
      <c r="AR1083" s="343"/>
      <c r="AS1083" s="343"/>
      <c r="AT1083" s="343"/>
      <c r="AU1083" s="292"/>
      <c r="AV1083" s="270"/>
    </row>
    <row r="1084" spans="1:48" ht="13.5" customHeight="1" thickTop="1" thickBot="1" x14ac:dyDescent="0.25">
      <c r="A1084" s="147">
        <v>1076</v>
      </c>
      <c r="B1084" s="292" t="s">
        <v>2139</v>
      </c>
      <c r="C1084" s="304">
        <v>43425</v>
      </c>
      <c r="D1084" s="304" t="s">
        <v>7402</v>
      </c>
      <c r="E1084" s="294" t="s">
        <v>7403</v>
      </c>
      <c r="F1084" s="295" t="s">
        <v>66</v>
      </c>
      <c r="G1084" s="296" t="s">
        <v>75</v>
      </c>
      <c r="H1084" s="297" t="s">
        <v>1989</v>
      </c>
      <c r="I1084" s="298">
        <v>5291375</v>
      </c>
      <c r="J1084" s="299">
        <f t="shared" si="59"/>
        <v>5291375</v>
      </c>
      <c r="K1084" s="300" t="s">
        <v>85</v>
      </c>
      <c r="L1084" s="292" t="s">
        <v>6118</v>
      </c>
      <c r="M1084" s="293">
        <f t="shared" si="58"/>
        <v>43425</v>
      </c>
      <c r="N1084" s="293">
        <v>43454</v>
      </c>
      <c r="O1084" s="293">
        <v>43454</v>
      </c>
      <c r="P1084" s="301">
        <f t="shared" si="52"/>
        <v>29</v>
      </c>
      <c r="Q1084" s="303">
        <f t="shared" si="53"/>
        <v>0.96666666666666667</v>
      </c>
      <c r="R1084" s="305" t="s">
        <v>7404</v>
      </c>
      <c r="S1084" s="340"/>
      <c r="T1084" s="311"/>
      <c r="U1084" s="311"/>
      <c r="V1084" s="341"/>
      <c r="W1084" s="311"/>
      <c r="X1084" s="311"/>
      <c r="Y1084" s="341"/>
      <c r="Z1084" s="311"/>
      <c r="AA1084" s="311"/>
      <c r="AB1084" s="341"/>
      <c r="AC1084" s="311"/>
      <c r="AD1084" s="311"/>
      <c r="AE1084" s="311"/>
      <c r="AF1084" s="312"/>
      <c r="AG1084" s="311"/>
      <c r="AH1084" s="312"/>
      <c r="AI1084" s="311"/>
      <c r="AJ1084" s="313"/>
      <c r="AK1084" s="292"/>
      <c r="AL1084" s="292"/>
      <c r="AM1084" s="292"/>
      <c r="AN1084" s="292"/>
      <c r="AO1084" s="316"/>
      <c r="AP1084" s="336"/>
      <c r="AQ1084" s="360"/>
      <c r="AR1084" s="343"/>
      <c r="AS1084" s="343"/>
      <c r="AT1084" s="343"/>
      <c r="AU1084" s="292"/>
      <c r="AV1084" s="270"/>
    </row>
    <row r="1085" spans="1:48" ht="13.5" customHeight="1" thickTop="1" thickBot="1" x14ac:dyDescent="0.25">
      <c r="A1085" s="147">
        <v>1077</v>
      </c>
      <c r="B1085" s="292" t="s">
        <v>63</v>
      </c>
      <c r="C1085" s="304">
        <v>43427</v>
      </c>
      <c r="D1085" s="304" t="s">
        <v>7405</v>
      </c>
      <c r="E1085" s="294" t="s">
        <v>7406</v>
      </c>
      <c r="F1085" s="295" t="s">
        <v>66</v>
      </c>
      <c r="G1085" s="296" t="s">
        <v>75</v>
      </c>
      <c r="H1085" s="297" t="s">
        <v>1989</v>
      </c>
      <c r="I1085" s="298">
        <v>5280000</v>
      </c>
      <c r="J1085" s="299">
        <f t="shared" si="59"/>
        <v>5280000</v>
      </c>
      <c r="K1085" s="300" t="s">
        <v>85</v>
      </c>
      <c r="L1085" s="292" t="s">
        <v>7407</v>
      </c>
      <c r="M1085" s="293">
        <f t="shared" si="58"/>
        <v>43427</v>
      </c>
      <c r="N1085" s="293">
        <v>43465</v>
      </c>
      <c r="O1085" s="293">
        <v>43465</v>
      </c>
      <c r="P1085" s="301">
        <f t="shared" si="52"/>
        <v>38</v>
      </c>
      <c r="Q1085" s="303">
        <f t="shared" si="53"/>
        <v>1.2666666666666666</v>
      </c>
      <c r="R1085" s="305" t="s">
        <v>7408</v>
      </c>
      <c r="S1085" s="340"/>
      <c r="T1085" s="311"/>
      <c r="U1085" s="311"/>
      <c r="V1085" s="341"/>
      <c r="W1085" s="311"/>
      <c r="X1085" s="311"/>
      <c r="Y1085" s="341"/>
      <c r="Z1085" s="311"/>
      <c r="AA1085" s="311"/>
      <c r="AB1085" s="341"/>
      <c r="AC1085" s="311"/>
      <c r="AD1085" s="311"/>
      <c r="AE1085" s="311"/>
      <c r="AF1085" s="312"/>
      <c r="AG1085" s="311"/>
      <c r="AH1085" s="312"/>
      <c r="AI1085" s="311"/>
      <c r="AJ1085" s="313"/>
      <c r="AK1085" s="292"/>
      <c r="AL1085" s="292"/>
      <c r="AM1085" s="292"/>
      <c r="AN1085" s="292"/>
      <c r="AO1085" s="316"/>
      <c r="AP1085" s="336"/>
      <c r="AQ1085" s="360"/>
      <c r="AR1085" s="343"/>
      <c r="AS1085" s="343"/>
      <c r="AT1085" s="343"/>
      <c r="AU1085" s="292"/>
      <c r="AV1085" s="270"/>
    </row>
    <row r="1086" spans="1:48" ht="13.5" customHeight="1" thickTop="1" thickBot="1" x14ac:dyDescent="0.25">
      <c r="A1086" s="147">
        <v>1078</v>
      </c>
      <c r="B1086" s="292" t="s">
        <v>53</v>
      </c>
      <c r="C1086" s="304">
        <v>43431</v>
      </c>
      <c r="D1086" s="304" t="s">
        <v>7409</v>
      </c>
      <c r="E1086" s="294" t="s">
        <v>7410</v>
      </c>
      <c r="F1086" s="295" t="s">
        <v>66</v>
      </c>
      <c r="G1086" s="296" t="s">
        <v>67</v>
      </c>
      <c r="H1086" s="297" t="s">
        <v>1989</v>
      </c>
      <c r="I1086" s="298">
        <v>120000000</v>
      </c>
      <c r="J1086" s="299">
        <f t="shared" si="59"/>
        <v>120000000</v>
      </c>
      <c r="K1086" s="300" t="s">
        <v>85</v>
      </c>
      <c r="L1086" s="292" t="s">
        <v>5291</v>
      </c>
      <c r="M1086" s="293">
        <f t="shared" si="58"/>
        <v>43431</v>
      </c>
      <c r="N1086" s="293">
        <v>43465</v>
      </c>
      <c r="O1086" s="293">
        <v>43465</v>
      </c>
      <c r="P1086" s="301">
        <f t="shared" si="52"/>
        <v>34</v>
      </c>
      <c r="Q1086" s="303">
        <f t="shared" si="53"/>
        <v>1.1333333333333333</v>
      </c>
      <c r="R1086" s="305" t="s">
        <v>7411</v>
      </c>
      <c r="S1086" s="340"/>
      <c r="T1086" s="311"/>
      <c r="U1086" s="311"/>
      <c r="V1086" s="341"/>
      <c r="W1086" s="311"/>
      <c r="X1086" s="311"/>
      <c r="Y1086" s="341"/>
      <c r="Z1086" s="311"/>
      <c r="AA1086" s="311"/>
      <c r="AB1086" s="341"/>
      <c r="AC1086" s="311"/>
      <c r="AD1086" s="311"/>
      <c r="AE1086" s="311"/>
      <c r="AF1086" s="312"/>
      <c r="AG1086" s="311"/>
      <c r="AH1086" s="312"/>
      <c r="AI1086" s="311"/>
      <c r="AJ1086" s="313"/>
      <c r="AK1086" s="292"/>
      <c r="AL1086" s="292"/>
      <c r="AM1086" s="292"/>
      <c r="AN1086" s="292"/>
      <c r="AO1086" s="316"/>
      <c r="AP1086" s="336"/>
      <c r="AQ1086" s="360"/>
      <c r="AR1086" s="343"/>
      <c r="AS1086" s="343"/>
      <c r="AT1086" s="343"/>
      <c r="AU1086" s="292"/>
      <c r="AV1086" s="270"/>
    </row>
    <row r="1087" spans="1:48" ht="13.5" customHeight="1" thickTop="1" thickBot="1" x14ac:dyDescent="0.25">
      <c r="A1087" s="147">
        <v>1079</v>
      </c>
      <c r="B1087" s="292" t="s">
        <v>63</v>
      </c>
      <c r="C1087" s="304">
        <v>43432</v>
      </c>
      <c r="D1087" s="304" t="s">
        <v>7412</v>
      </c>
      <c r="E1087" s="294" t="s">
        <v>7235</v>
      </c>
      <c r="F1087" s="295" t="s">
        <v>66</v>
      </c>
      <c r="G1087" s="296" t="s">
        <v>75</v>
      </c>
      <c r="H1087" s="297" t="s">
        <v>1989</v>
      </c>
      <c r="I1087" s="298">
        <v>5000000</v>
      </c>
      <c r="J1087" s="299">
        <f t="shared" si="59"/>
        <v>5000000</v>
      </c>
      <c r="K1087" s="300" t="s">
        <v>85</v>
      </c>
      <c r="L1087" s="292" t="s">
        <v>7413</v>
      </c>
      <c r="M1087" s="293">
        <f t="shared" si="58"/>
        <v>43432</v>
      </c>
      <c r="N1087" s="293">
        <v>43465</v>
      </c>
      <c r="O1087" s="293">
        <v>43444</v>
      </c>
      <c r="P1087" s="301">
        <f t="shared" si="52"/>
        <v>33</v>
      </c>
      <c r="Q1087" s="303">
        <f t="shared" si="53"/>
        <v>1.1000000000000001</v>
      </c>
      <c r="R1087" s="305" t="s">
        <v>7414</v>
      </c>
      <c r="S1087" s="340"/>
      <c r="T1087" s="311"/>
      <c r="U1087" s="311"/>
      <c r="V1087" s="341"/>
      <c r="W1087" s="311"/>
      <c r="X1087" s="311"/>
      <c r="Y1087" s="341"/>
      <c r="Z1087" s="311"/>
      <c r="AA1087" s="311"/>
      <c r="AB1087" s="341"/>
      <c r="AC1087" s="311"/>
      <c r="AD1087" s="311"/>
      <c r="AE1087" s="311"/>
      <c r="AF1087" s="312"/>
      <c r="AG1087" s="311"/>
      <c r="AH1087" s="312"/>
      <c r="AI1087" s="311"/>
      <c r="AJ1087" s="313"/>
      <c r="AK1087" s="292"/>
      <c r="AL1087" s="292"/>
      <c r="AM1087" s="292"/>
      <c r="AN1087" s="292"/>
      <c r="AO1087" s="316"/>
      <c r="AP1087" s="336"/>
      <c r="AQ1087" s="360"/>
      <c r="AR1087" s="343"/>
      <c r="AS1087" s="343"/>
      <c r="AT1087" s="343"/>
      <c r="AU1087" s="292"/>
      <c r="AV1087" s="270"/>
    </row>
    <row r="1088" spans="1:48" ht="13.5" customHeight="1" thickTop="1" thickBot="1" x14ac:dyDescent="0.25">
      <c r="A1088" s="147">
        <v>1080</v>
      </c>
      <c r="B1088" s="292" t="s">
        <v>63</v>
      </c>
      <c r="C1088" s="304">
        <v>43432</v>
      </c>
      <c r="D1088" s="304" t="s">
        <v>7415</v>
      </c>
      <c r="E1088" s="294" t="s">
        <v>7227</v>
      </c>
      <c r="F1088" s="295" t="s">
        <v>66</v>
      </c>
      <c r="G1088" s="296" t="s">
        <v>75</v>
      </c>
      <c r="H1088" s="297" t="s">
        <v>1989</v>
      </c>
      <c r="I1088" s="298">
        <v>6666666</v>
      </c>
      <c r="J1088" s="299">
        <f t="shared" si="59"/>
        <v>6666666</v>
      </c>
      <c r="K1088" s="300" t="s">
        <v>85</v>
      </c>
      <c r="L1088" s="292" t="s">
        <v>7416</v>
      </c>
      <c r="M1088" s="293">
        <f t="shared" si="58"/>
        <v>43432</v>
      </c>
      <c r="N1088" s="293">
        <v>43465</v>
      </c>
      <c r="O1088" s="293">
        <v>43465</v>
      </c>
      <c r="P1088" s="301">
        <f t="shared" si="52"/>
        <v>33</v>
      </c>
      <c r="Q1088" s="303">
        <f t="shared" si="53"/>
        <v>1.1000000000000001</v>
      </c>
      <c r="R1088" s="305" t="s">
        <v>7417</v>
      </c>
      <c r="S1088" s="340"/>
      <c r="T1088" s="311"/>
      <c r="U1088" s="311"/>
      <c r="V1088" s="341"/>
      <c r="W1088" s="311"/>
      <c r="X1088" s="311"/>
      <c r="Y1088" s="341"/>
      <c r="Z1088" s="311"/>
      <c r="AA1088" s="311"/>
      <c r="AB1088" s="341"/>
      <c r="AC1088" s="311"/>
      <c r="AD1088" s="311"/>
      <c r="AE1088" s="311"/>
      <c r="AF1088" s="312"/>
      <c r="AG1088" s="311"/>
      <c r="AH1088" s="312"/>
      <c r="AI1088" s="311"/>
      <c r="AJ1088" s="313"/>
      <c r="AK1088" s="292"/>
      <c r="AL1088" s="292"/>
      <c r="AM1088" s="292"/>
      <c r="AN1088" s="292"/>
      <c r="AO1088" s="316"/>
      <c r="AP1088" s="336"/>
      <c r="AQ1088" s="360"/>
      <c r="AR1088" s="343"/>
      <c r="AS1088" s="343"/>
      <c r="AT1088" s="343"/>
      <c r="AU1088" s="292"/>
      <c r="AV1088" s="270"/>
    </row>
    <row r="1089" spans="1:48" ht="13.5" customHeight="1" thickTop="1" thickBot="1" x14ac:dyDescent="0.25">
      <c r="A1089" s="147">
        <v>1081</v>
      </c>
      <c r="B1089" s="292" t="s">
        <v>597</v>
      </c>
      <c r="C1089" s="304">
        <v>43433</v>
      </c>
      <c r="D1089" s="304" t="s">
        <v>7418</v>
      </c>
      <c r="E1089" s="294" t="s">
        <v>6759</v>
      </c>
      <c r="F1089" s="295" t="s">
        <v>66</v>
      </c>
      <c r="G1089" s="296" t="s">
        <v>75</v>
      </c>
      <c r="H1089" s="297" t="s">
        <v>1989</v>
      </c>
      <c r="I1089" s="298">
        <v>5300000</v>
      </c>
      <c r="J1089" s="299">
        <f t="shared" si="59"/>
        <v>5300000</v>
      </c>
      <c r="K1089" s="300" t="s">
        <v>85</v>
      </c>
      <c r="L1089" s="292" t="s">
        <v>7419</v>
      </c>
      <c r="M1089" s="293">
        <f t="shared" si="58"/>
        <v>43433</v>
      </c>
      <c r="N1089" s="293">
        <v>43465</v>
      </c>
      <c r="O1089" s="293">
        <v>43465</v>
      </c>
      <c r="P1089" s="301">
        <f t="shared" ref="P1089:P1111" si="60">N1089-M1089</f>
        <v>32</v>
      </c>
      <c r="Q1089" s="303">
        <f t="shared" ref="Q1089:Q1111" si="61">+P1089/30</f>
        <v>1.0666666666666667</v>
      </c>
      <c r="R1089" s="305" t="s">
        <v>7420</v>
      </c>
      <c r="S1089" s="340"/>
      <c r="T1089" s="311"/>
      <c r="U1089" s="311"/>
      <c r="V1089" s="341"/>
      <c r="W1089" s="311"/>
      <c r="X1089" s="311"/>
      <c r="Y1089" s="341"/>
      <c r="Z1089" s="311"/>
      <c r="AA1089" s="311"/>
      <c r="AB1089" s="341"/>
      <c r="AC1089" s="311"/>
      <c r="AD1089" s="311"/>
      <c r="AE1089" s="311"/>
      <c r="AF1089" s="312"/>
      <c r="AG1089" s="311"/>
      <c r="AH1089" s="312"/>
      <c r="AI1089" s="311"/>
      <c r="AJ1089" s="313"/>
      <c r="AK1089" s="292"/>
      <c r="AL1089" s="292"/>
      <c r="AM1089" s="292"/>
      <c r="AN1089" s="292"/>
      <c r="AO1089" s="316"/>
      <c r="AP1089" s="336"/>
      <c r="AQ1089" s="360"/>
      <c r="AR1089" s="343"/>
      <c r="AS1089" s="343"/>
      <c r="AT1089" s="343"/>
      <c r="AU1089" s="292"/>
      <c r="AV1089" s="270"/>
    </row>
    <row r="1090" spans="1:48" ht="13.5" customHeight="1" thickTop="1" thickBot="1" x14ac:dyDescent="0.25">
      <c r="A1090" s="147">
        <v>1082</v>
      </c>
      <c r="B1090" s="292" t="s">
        <v>597</v>
      </c>
      <c r="C1090" s="304">
        <v>43433</v>
      </c>
      <c r="D1090" s="304" t="s">
        <v>7421</v>
      </c>
      <c r="E1090" s="294" t="s">
        <v>6896</v>
      </c>
      <c r="F1090" s="295" t="s">
        <v>66</v>
      </c>
      <c r="G1090" s="296" t="s">
        <v>75</v>
      </c>
      <c r="H1090" s="297" t="s">
        <v>1989</v>
      </c>
      <c r="I1090" s="298">
        <v>5000000</v>
      </c>
      <c r="J1090" s="299">
        <f t="shared" si="59"/>
        <v>5000000</v>
      </c>
      <c r="K1090" s="300" t="s">
        <v>85</v>
      </c>
      <c r="L1090" s="292" t="s">
        <v>7422</v>
      </c>
      <c r="M1090" s="293">
        <f t="shared" si="58"/>
        <v>43433</v>
      </c>
      <c r="N1090" s="293">
        <v>43465</v>
      </c>
      <c r="O1090" s="293">
        <v>43465</v>
      </c>
      <c r="P1090" s="301">
        <f t="shared" si="60"/>
        <v>32</v>
      </c>
      <c r="Q1090" s="303">
        <f t="shared" si="61"/>
        <v>1.0666666666666667</v>
      </c>
      <c r="R1090" s="305" t="s">
        <v>7423</v>
      </c>
      <c r="S1090" s="340"/>
      <c r="T1090" s="311"/>
      <c r="U1090" s="311"/>
      <c r="V1090" s="341"/>
      <c r="W1090" s="311"/>
      <c r="X1090" s="311"/>
      <c r="Y1090" s="341"/>
      <c r="Z1090" s="311"/>
      <c r="AA1090" s="311"/>
      <c r="AB1090" s="341"/>
      <c r="AC1090" s="311"/>
      <c r="AD1090" s="311"/>
      <c r="AE1090" s="311"/>
      <c r="AF1090" s="312"/>
      <c r="AG1090" s="311"/>
      <c r="AH1090" s="312"/>
      <c r="AI1090" s="311"/>
      <c r="AJ1090" s="313"/>
      <c r="AK1090" s="292"/>
      <c r="AL1090" s="292"/>
      <c r="AM1090" s="292"/>
      <c r="AN1090" s="292"/>
      <c r="AO1090" s="316"/>
      <c r="AP1090" s="336"/>
      <c r="AQ1090" s="360"/>
      <c r="AR1090" s="343"/>
      <c r="AS1090" s="343"/>
      <c r="AT1090" s="343"/>
      <c r="AU1090" s="292"/>
      <c r="AV1090" s="270"/>
    </row>
    <row r="1091" spans="1:48" ht="13.5" customHeight="1" thickTop="1" thickBot="1" x14ac:dyDescent="0.25">
      <c r="A1091" s="147">
        <v>1083</v>
      </c>
      <c r="B1091" s="292" t="s">
        <v>63</v>
      </c>
      <c r="C1091" s="304">
        <v>43433</v>
      </c>
      <c r="D1091" s="304" t="s">
        <v>7424</v>
      </c>
      <c r="E1091" s="294" t="s">
        <v>7227</v>
      </c>
      <c r="F1091" s="295" t="s">
        <v>66</v>
      </c>
      <c r="G1091" s="296" t="s">
        <v>75</v>
      </c>
      <c r="H1091" s="297" t="s">
        <v>1989</v>
      </c>
      <c r="I1091" s="298">
        <v>8000000</v>
      </c>
      <c r="J1091" s="299">
        <f t="shared" si="59"/>
        <v>8000000</v>
      </c>
      <c r="K1091" s="300" t="s">
        <v>85</v>
      </c>
      <c r="L1091" s="292" t="s">
        <v>7425</v>
      </c>
      <c r="M1091" s="293">
        <f t="shared" si="58"/>
        <v>43433</v>
      </c>
      <c r="N1091" s="293">
        <v>43465</v>
      </c>
      <c r="O1091" s="293">
        <v>43465</v>
      </c>
      <c r="P1091" s="301">
        <f t="shared" si="60"/>
        <v>32</v>
      </c>
      <c r="Q1091" s="303">
        <f t="shared" si="61"/>
        <v>1.0666666666666667</v>
      </c>
      <c r="R1091" s="305" t="s">
        <v>7426</v>
      </c>
      <c r="S1091" s="340"/>
      <c r="T1091" s="311"/>
      <c r="U1091" s="311"/>
      <c r="V1091" s="341"/>
      <c r="W1091" s="311"/>
      <c r="X1091" s="311"/>
      <c r="Y1091" s="341"/>
      <c r="Z1091" s="311"/>
      <c r="AA1091" s="311"/>
      <c r="AB1091" s="341"/>
      <c r="AC1091" s="311"/>
      <c r="AD1091" s="311"/>
      <c r="AE1091" s="311"/>
      <c r="AF1091" s="312"/>
      <c r="AG1091" s="311"/>
      <c r="AH1091" s="312"/>
      <c r="AI1091" s="311"/>
      <c r="AJ1091" s="313"/>
      <c r="AK1091" s="292"/>
      <c r="AL1091" s="292"/>
      <c r="AM1091" s="292"/>
      <c r="AN1091" s="292"/>
      <c r="AO1091" s="316"/>
      <c r="AP1091" s="336"/>
      <c r="AQ1091" s="360"/>
      <c r="AR1091" s="343"/>
      <c r="AS1091" s="343"/>
      <c r="AT1091" s="343"/>
      <c r="AU1091" s="292"/>
      <c r="AV1091" s="270"/>
    </row>
    <row r="1092" spans="1:48" ht="13.5" customHeight="1" thickTop="1" thickBot="1" x14ac:dyDescent="0.25">
      <c r="A1092" s="147">
        <v>1084</v>
      </c>
      <c r="B1092" s="292" t="s">
        <v>597</v>
      </c>
      <c r="C1092" s="304">
        <v>43437</v>
      </c>
      <c r="D1092" s="304" t="s">
        <v>7427</v>
      </c>
      <c r="E1092" s="294" t="s">
        <v>7428</v>
      </c>
      <c r="F1092" s="295" t="s">
        <v>66</v>
      </c>
      <c r="G1092" s="296" t="s">
        <v>75</v>
      </c>
      <c r="H1092" s="297" t="s">
        <v>1989</v>
      </c>
      <c r="I1092" s="298">
        <v>4307000</v>
      </c>
      <c r="J1092" s="299">
        <f t="shared" si="59"/>
        <v>4307000</v>
      </c>
      <c r="K1092" s="300" t="s">
        <v>85</v>
      </c>
      <c r="L1092" s="292" t="s">
        <v>7429</v>
      </c>
      <c r="M1092" s="293">
        <f t="shared" si="58"/>
        <v>43437</v>
      </c>
      <c r="N1092" s="293">
        <v>43465</v>
      </c>
      <c r="O1092" s="293">
        <v>43465</v>
      </c>
      <c r="P1092" s="301">
        <f t="shared" si="60"/>
        <v>28</v>
      </c>
      <c r="Q1092" s="303">
        <f t="shared" si="61"/>
        <v>0.93333333333333335</v>
      </c>
      <c r="R1092" s="305" t="s">
        <v>7430</v>
      </c>
      <c r="S1092" s="340"/>
      <c r="T1092" s="311"/>
      <c r="U1092" s="311"/>
      <c r="V1092" s="341"/>
      <c r="W1092" s="311"/>
      <c r="X1092" s="311"/>
      <c r="Y1092" s="341"/>
      <c r="Z1092" s="311"/>
      <c r="AA1092" s="311"/>
      <c r="AB1092" s="341"/>
      <c r="AC1092" s="311"/>
      <c r="AD1092" s="311"/>
      <c r="AE1092" s="311"/>
      <c r="AF1092" s="312"/>
      <c r="AG1092" s="311"/>
      <c r="AH1092" s="312"/>
      <c r="AI1092" s="311"/>
      <c r="AJ1092" s="313"/>
      <c r="AK1092" s="292"/>
      <c r="AL1092" s="292"/>
      <c r="AM1092" s="292"/>
      <c r="AN1092" s="292"/>
      <c r="AO1092" s="316"/>
      <c r="AP1092" s="336"/>
      <c r="AQ1092" s="360"/>
      <c r="AR1092" s="343"/>
      <c r="AS1092" s="343"/>
      <c r="AT1092" s="343"/>
      <c r="AU1092" s="292"/>
      <c r="AV1092" s="270"/>
    </row>
    <row r="1093" spans="1:48" ht="13.5" customHeight="1" thickTop="1" thickBot="1" x14ac:dyDescent="0.25">
      <c r="A1093" s="147">
        <v>1085</v>
      </c>
      <c r="B1093" s="292" t="s">
        <v>3888</v>
      </c>
      <c r="C1093" s="304">
        <v>43438</v>
      </c>
      <c r="D1093" s="304" t="s">
        <v>7431</v>
      </c>
      <c r="E1093" s="294" t="s">
        <v>7432</v>
      </c>
      <c r="F1093" s="295" t="s">
        <v>66</v>
      </c>
      <c r="G1093" s="296" t="s">
        <v>75</v>
      </c>
      <c r="H1093" s="297" t="s">
        <v>1989</v>
      </c>
      <c r="I1093" s="298">
        <v>5000000</v>
      </c>
      <c r="J1093" s="299">
        <f t="shared" si="59"/>
        <v>5000000</v>
      </c>
      <c r="K1093" s="300" t="s">
        <v>85</v>
      </c>
      <c r="L1093" s="292" t="s">
        <v>7433</v>
      </c>
      <c r="M1093" s="293">
        <f t="shared" si="58"/>
        <v>43438</v>
      </c>
      <c r="N1093" s="293">
        <v>43465</v>
      </c>
      <c r="O1093" s="293">
        <v>43465</v>
      </c>
      <c r="P1093" s="301">
        <f t="shared" si="60"/>
        <v>27</v>
      </c>
      <c r="Q1093" s="303">
        <f t="shared" si="61"/>
        <v>0.9</v>
      </c>
      <c r="R1093" s="305" t="s">
        <v>7434</v>
      </c>
      <c r="S1093" s="340"/>
      <c r="T1093" s="311"/>
      <c r="U1093" s="311"/>
      <c r="V1093" s="341"/>
      <c r="W1093" s="311"/>
      <c r="X1093" s="311"/>
      <c r="Y1093" s="341"/>
      <c r="Z1093" s="311"/>
      <c r="AA1093" s="311"/>
      <c r="AB1093" s="341"/>
      <c r="AC1093" s="311"/>
      <c r="AD1093" s="311"/>
      <c r="AE1093" s="311"/>
      <c r="AF1093" s="312"/>
      <c r="AG1093" s="311"/>
      <c r="AH1093" s="312"/>
      <c r="AI1093" s="311"/>
      <c r="AJ1093" s="313"/>
      <c r="AK1093" s="292"/>
      <c r="AL1093" s="292"/>
      <c r="AM1093" s="292"/>
      <c r="AN1093" s="292"/>
      <c r="AO1093" s="316"/>
      <c r="AP1093" s="336"/>
      <c r="AQ1093" s="360"/>
      <c r="AR1093" s="343"/>
      <c r="AS1093" s="343"/>
      <c r="AT1093" s="343"/>
      <c r="AU1093" s="292"/>
      <c r="AV1093" s="270"/>
    </row>
    <row r="1094" spans="1:48" ht="13.5" customHeight="1" thickTop="1" thickBot="1" x14ac:dyDescent="0.25">
      <c r="A1094" s="147">
        <v>1086</v>
      </c>
      <c r="B1094" s="292" t="s">
        <v>597</v>
      </c>
      <c r="C1094" s="304">
        <v>43439</v>
      </c>
      <c r="D1094" s="304" t="s">
        <v>7435</v>
      </c>
      <c r="E1094" s="294" t="s">
        <v>7436</v>
      </c>
      <c r="F1094" s="295" t="s">
        <v>66</v>
      </c>
      <c r="G1094" s="296" t="s">
        <v>75</v>
      </c>
      <c r="H1094" s="297" t="s">
        <v>1989</v>
      </c>
      <c r="I1094" s="298">
        <v>5000000</v>
      </c>
      <c r="J1094" s="299">
        <f t="shared" si="59"/>
        <v>5000000</v>
      </c>
      <c r="K1094" s="300" t="s">
        <v>85</v>
      </c>
      <c r="L1094" s="292" t="s">
        <v>7437</v>
      </c>
      <c r="M1094" s="293">
        <f t="shared" si="58"/>
        <v>43439</v>
      </c>
      <c r="N1094" s="293">
        <v>43465</v>
      </c>
      <c r="O1094" s="293">
        <v>43465</v>
      </c>
      <c r="P1094" s="301">
        <f t="shared" si="60"/>
        <v>26</v>
      </c>
      <c r="Q1094" s="303">
        <f t="shared" si="61"/>
        <v>0.8666666666666667</v>
      </c>
      <c r="R1094" s="305" t="s">
        <v>7438</v>
      </c>
      <c r="S1094" s="340"/>
      <c r="T1094" s="311"/>
      <c r="U1094" s="311"/>
      <c r="V1094" s="341"/>
      <c r="W1094" s="311"/>
      <c r="X1094" s="311"/>
      <c r="Y1094" s="341"/>
      <c r="Z1094" s="311"/>
      <c r="AA1094" s="311"/>
      <c r="AB1094" s="341"/>
      <c r="AC1094" s="311"/>
      <c r="AD1094" s="311"/>
      <c r="AE1094" s="311"/>
      <c r="AF1094" s="312"/>
      <c r="AG1094" s="311"/>
      <c r="AH1094" s="312"/>
      <c r="AI1094" s="311"/>
      <c r="AJ1094" s="313"/>
      <c r="AK1094" s="292"/>
      <c r="AL1094" s="292"/>
      <c r="AM1094" s="292"/>
      <c r="AN1094" s="292"/>
      <c r="AO1094" s="316"/>
      <c r="AP1094" s="336"/>
      <c r="AQ1094" s="360"/>
      <c r="AR1094" s="343"/>
      <c r="AS1094" s="343"/>
      <c r="AT1094" s="343"/>
      <c r="AU1094" s="292"/>
      <c r="AV1094" s="270"/>
    </row>
    <row r="1095" spans="1:48" ht="13.5" customHeight="1" thickTop="1" thickBot="1" x14ac:dyDescent="0.25">
      <c r="A1095" s="147">
        <v>1087</v>
      </c>
      <c r="B1095" s="292" t="s">
        <v>597</v>
      </c>
      <c r="C1095" s="304">
        <v>43439</v>
      </c>
      <c r="D1095" s="304" t="s">
        <v>7439</v>
      </c>
      <c r="E1095" s="294" t="s">
        <v>7436</v>
      </c>
      <c r="F1095" s="295" t="s">
        <v>66</v>
      </c>
      <c r="G1095" s="296" t="s">
        <v>75</v>
      </c>
      <c r="H1095" s="297" t="s">
        <v>1989</v>
      </c>
      <c r="I1095" s="298">
        <v>3960000</v>
      </c>
      <c r="J1095" s="299">
        <f t="shared" si="59"/>
        <v>3960000</v>
      </c>
      <c r="K1095" s="300" t="s">
        <v>85</v>
      </c>
      <c r="L1095" s="292" t="s">
        <v>7440</v>
      </c>
      <c r="M1095" s="293">
        <f t="shared" si="58"/>
        <v>43439</v>
      </c>
      <c r="N1095" s="293">
        <v>43465</v>
      </c>
      <c r="O1095" s="293">
        <v>43465</v>
      </c>
      <c r="P1095" s="301">
        <f t="shared" si="60"/>
        <v>26</v>
      </c>
      <c r="Q1095" s="303">
        <f t="shared" si="61"/>
        <v>0.8666666666666667</v>
      </c>
      <c r="R1095" s="305" t="s">
        <v>7441</v>
      </c>
      <c r="S1095" s="340"/>
      <c r="T1095" s="311"/>
      <c r="U1095" s="311"/>
      <c r="V1095" s="341"/>
      <c r="W1095" s="311"/>
      <c r="X1095" s="311"/>
      <c r="Y1095" s="341"/>
      <c r="Z1095" s="311"/>
      <c r="AA1095" s="311"/>
      <c r="AB1095" s="341"/>
      <c r="AC1095" s="311"/>
      <c r="AD1095" s="311"/>
      <c r="AE1095" s="311"/>
      <c r="AF1095" s="312"/>
      <c r="AG1095" s="311"/>
      <c r="AH1095" s="312"/>
      <c r="AI1095" s="311"/>
      <c r="AJ1095" s="313"/>
      <c r="AK1095" s="292"/>
      <c r="AL1095" s="292"/>
      <c r="AM1095" s="292"/>
      <c r="AN1095" s="292"/>
      <c r="AO1095" s="316"/>
      <c r="AP1095" s="336"/>
      <c r="AQ1095" s="360"/>
      <c r="AR1095" s="343"/>
      <c r="AS1095" s="343"/>
      <c r="AT1095" s="343"/>
      <c r="AU1095" s="292"/>
      <c r="AV1095" s="270"/>
    </row>
    <row r="1096" spans="1:48" ht="13.5" customHeight="1" thickTop="1" thickBot="1" x14ac:dyDescent="0.25">
      <c r="A1096" s="147">
        <v>1088</v>
      </c>
      <c r="B1096" s="292" t="s">
        <v>597</v>
      </c>
      <c r="C1096" s="304">
        <v>43444</v>
      </c>
      <c r="D1096" s="304" t="s">
        <v>7442</v>
      </c>
      <c r="E1096" s="294" t="s">
        <v>7443</v>
      </c>
      <c r="F1096" s="295" t="s">
        <v>66</v>
      </c>
      <c r="G1096" s="296" t="s">
        <v>3486</v>
      </c>
      <c r="H1096" s="297" t="s">
        <v>1989</v>
      </c>
      <c r="I1096" s="298">
        <v>2800000</v>
      </c>
      <c r="J1096" s="299">
        <f t="shared" si="59"/>
        <v>2800000</v>
      </c>
      <c r="K1096" s="300" t="s">
        <v>85</v>
      </c>
      <c r="L1096" s="292" t="s">
        <v>7444</v>
      </c>
      <c r="M1096" s="293">
        <f t="shared" si="58"/>
        <v>43444</v>
      </c>
      <c r="N1096" s="293">
        <v>43465</v>
      </c>
      <c r="O1096" s="293">
        <v>43465</v>
      </c>
      <c r="P1096" s="301">
        <f t="shared" si="60"/>
        <v>21</v>
      </c>
      <c r="Q1096" s="303">
        <f t="shared" si="61"/>
        <v>0.7</v>
      </c>
      <c r="R1096" s="305" t="s">
        <v>7445</v>
      </c>
      <c r="S1096" s="340"/>
      <c r="T1096" s="311"/>
      <c r="U1096" s="311"/>
      <c r="V1096" s="341"/>
      <c r="W1096" s="311"/>
      <c r="X1096" s="311"/>
      <c r="Y1096" s="341"/>
      <c r="Z1096" s="311"/>
      <c r="AA1096" s="311"/>
      <c r="AB1096" s="341"/>
      <c r="AC1096" s="311"/>
      <c r="AD1096" s="311"/>
      <c r="AE1096" s="311"/>
      <c r="AF1096" s="312"/>
      <c r="AG1096" s="311"/>
      <c r="AH1096" s="312"/>
      <c r="AI1096" s="311"/>
      <c r="AJ1096" s="313"/>
      <c r="AK1096" s="292"/>
      <c r="AL1096" s="292"/>
      <c r="AM1096" s="292"/>
      <c r="AN1096" s="292"/>
      <c r="AO1096" s="316"/>
      <c r="AP1096" s="336"/>
      <c r="AQ1096" s="360"/>
      <c r="AR1096" s="343"/>
      <c r="AS1096" s="343"/>
      <c r="AT1096" s="343"/>
      <c r="AU1096" s="292"/>
      <c r="AV1096" s="270"/>
    </row>
    <row r="1097" spans="1:48" ht="13.5" customHeight="1" thickTop="1" thickBot="1" x14ac:dyDescent="0.25">
      <c r="A1097" s="147">
        <v>1089</v>
      </c>
      <c r="B1097" s="292" t="s">
        <v>53</v>
      </c>
      <c r="C1097" s="304">
        <v>43445</v>
      </c>
      <c r="D1097" s="304" t="s">
        <v>7446</v>
      </c>
      <c r="E1097" s="294" t="s">
        <v>7447</v>
      </c>
      <c r="F1097" s="295" t="s">
        <v>66</v>
      </c>
      <c r="G1097" s="296" t="s">
        <v>67</v>
      </c>
      <c r="H1097" s="297" t="s">
        <v>1989</v>
      </c>
      <c r="I1097" s="298">
        <v>1814400</v>
      </c>
      <c r="J1097" s="299">
        <f>+I1097+AF1097+AJ1097+AL1097</f>
        <v>1814400</v>
      </c>
      <c r="K1097" s="300" t="s">
        <v>4981</v>
      </c>
      <c r="L1097" s="292" t="s">
        <v>7448</v>
      </c>
      <c r="M1097" s="293">
        <f t="shared" si="58"/>
        <v>43445</v>
      </c>
      <c r="N1097" s="293">
        <v>43454</v>
      </c>
      <c r="O1097" s="293">
        <v>43454</v>
      </c>
      <c r="P1097" s="301">
        <f t="shared" si="60"/>
        <v>9</v>
      </c>
      <c r="Q1097" s="303">
        <f t="shared" si="61"/>
        <v>0.3</v>
      </c>
      <c r="R1097" s="305" t="s">
        <v>7449</v>
      </c>
      <c r="S1097" s="340"/>
      <c r="T1097" s="311"/>
      <c r="U1097" s="311"/>
      <c r="V1097" s="341"/>
      <c r="W1097" s="311"/>
      <c r="X1097" s="311"/>
      <c r="Y1097" s="341"/>
      <c r="Z1097" s="311"/>
      <c r="AA1097" s="311"/>
      <c r="AB1097" s="341"/>
      <c r="AC1097" s="311"/>
      <c r="AD1097" s="311"/>
      <c r="AE1097" s="311"/>
      <c r="AF1097" s="312"/>
      <c r="AG1097" s="311"/>
      <c r="AH1097" s="312"/>
      <c r="AI1097" s="311"/>
      <c r="AJ1097" s="313"/>
      <c r="AK1097" s="292"/>
      <c r="AL1097" s="292"/>
      <c r="AM1097" s="292"/>
      <c r="AN1097" s="292"/>
      <c r="AO1097" s="316"/>
      <c r="AP1097" s="336"/>
      <c r="AQ1097" s="360"/>
      <c r="AR1097" s="343"/>
      <c r="AS1097" s="343"/>
      <c r="AT1097" s="343"/>
      <c r="AU1097" s="292"/>
      <c r="AV1097" s="270"/>
    </row>
    <row r="1098" spans="1:48" ht="13.5" customHeight="1" thickTop="1" thickBot="1" x14ac:dyDescent="0.25">
      <c r="A1098" s="147">
        <v>1090</v>
      </c>
      <c r="B1098" s="292" t="s">
        <v>597</v>
      </c>
      <c r="C1098" s="304">
        <v>43445</v>
      </c>
      <c r="D1098" s="304" t="s">
        <v>7450</v>
      </c>
      <c r="E1098" s="294" t="s">
        <v>7451</v>
      </c>
      <c r="F1098" s="295" t="s">
        <v>66</v>
      </c>
      <c r="G1098" s="296" t="s">
        <v>67</v>
      </c>
      <c r="H1098" s="297" t="s">
        <v>1989</v>
      </c>
      <c r="I1098" s="298">
        <v>548100000</v>
      </c>
      <c r="J1098" s="299">
        <f>+I1098+AF1098+AJ1098+AL1098</f>
        <v>548100000</v>
      </c>
      <c r="K1098" s="300" t="s">
        <v>4981</v>
      </c>
      <c r="L1098" s="292" t="s">
        <v>7452</v>
      </c>
      <c r="M1098" s="293">
        <f t="shared" si="58"/>
        <v>43445</v>
      </c>
      <c r="N1098" s="293">
        <v>43465</v>
      </c>
      <c r="O1098" s="293">
        <v>43465</v>
      </c>
      <c r="P1098" s="301">
        <f t="shared" si="60"/>
        <v>20</v>
      </c>
      <c r="Q1098" s="303">
        <f t="shared" si="61"/>
        <v>0.66666666666666663</v>
      </c>
      <c r="R1098" s="305" t="s">
        <v>7453</v>
      </c>
      <c r="S1098" s="340"/>
      <c r="T1098" s="311"/>
      <c r="U1098" s="311"/>
      <c r="V1098" s="341"/>
      <c r="W1098" s="311"/>
      <c r="X1098" s="311"/>
      <c r="Y1098" s="341"/>
      <c r="Z1098" s="311"/>
      <c r="AA1098" s="311"/>
      <c r="AB1098" s="341"/>
      <c r="AC1098" s="311"/>
      <c r="AD1098" s="311"/>
      <c r="AE1098" s="311"/>
      <c r="AF1098" s="312"/>
      <c r="AG1098" s="311"/>
      <c r="AH1098" s="312"/>
      <c r="AI1098" s="311"/>
      <c r="AJ1098" s="313"/>
      <c r="AK1098" s="292"/>
      <c r="AL1098" s="292"/>
      <c r="AM1098" s="292"/>
      <c r="AN1098" s="292"/>
      <c r="AO1098" s="316"/>
      <c r="AP1098" s="336"/>
      <c r="AQ1098" s="360"/>
      <c r="AR1098" s="343"/>
      <c r="AS1098" s="343"/>
      <c r="AT1098" s="343"/>
      <c r="AU1098" s="292"/>
      <c r="AV1098" s="270"/>
    </row>
    <row r="1099" spans="1:48" ht="13.5" customHeight="1" thickTop="1" thickBot="1" x14ac:dyDescent="0.25">
      <c r="A1099" s="147">
        <v>1091</v>
      </c>
      <c r="B1099" s="292" t="s">
        <v>444</v>
      </c>
      <c r="C1099" s="304">
        <v>43445</v>
      </c>
      <c r="D1099" s="304" t="s">
        <v>7454</v>
      </c>
      <c r="E1099" s="294" t="s">
        <v>7455</v>
      </c>
      <c r="F1099" s="295" t="s">
        <v>66</v>
      </c>
      <c r="G1099" s="296" t="s">
        <v>75</v>
      </c>
      <c r="H1099" s="297" t="s">
        <v>1989</v>
      </c>
      <c r="I1099" s="298">
        <v>5000000</v>
      </c>
      <c r="J1099" s="299">
        <f>+I1099+AA1099+AF1099+AH1099+AJ1099</f>
        <v>5000000</v>
      </c>
      <c r="K1099" s="300" t="s">
        <v>85</v>
      </c>
      <c r="L1099" s="292" t="s">
        <v>1914</v>
      </c>
      <c r="M1099" s="293">
        <f t="shared" si="58"/>
        <v>43445</v>
      </c>
      <c r="N1099" s="293">
        <v>43465</v>
      </c>
      <c r="O1099" s="293">
        <v>43465</v>
      </c>
      <c r="P1099" s="301">
        <f t="shared" si="60"/>
        <v>20</v>
      </c>
      <c r="Q1099" s="303">
        <f t="shared" si="61"/>
        <v>0.66666666666666663</v>
      </c>
      <c r="R1099" s="305" t="s">
        <v>7456</v>
      </c>
      <c r="S1099" s="340"/>
      <c r="T1099" s="311"/>
      <c r="U1099" s="311"/>
      <c r="V1099" s="341"/>
      <c r="W1099" s="311"/>
      <c r="X1099" s="311"/>
      <c r="Y1099" s="341"/>
      <c r="Z1099" s="311"/>
      <c r="AA1099" s="311"/>
      <c r="AB1099" s="341"/>
      <c r="AC1099" s="311"/>
      <c r="AD1099" s="311"/>
      <c r="AE1099" s="311"/>
      <c r="AF1099" s="312"/>
      <c r="AG1099" s="311"/>
      <c r="AH1099" s="312"/>
      <c r="AI1099" s="311"/>
      <c r="AJ1099" s="313"/>
      <c r="AK1099" s="292"/>
      <c r="AL1099" s="292"/>
      <c r="AM1099" s="292"/>
      <c r="AN1099" s="292"/>
      <c r="AO1099" s="316"/>
      <c r="AP1099" s="336"/>
      <c r="AQ1099" s="360"/>
      <c r="AR1099" s="343"/>
      <c r="AS1099" s="343"/>
      <c r="AT1099" s="343"/>
      <c r="AU1099" s="292"/>
      <c r="AV1099" s="270"/>
    </row>
    <row r="1100" spans="1:48" ht="13.5" customHeight="1" thickTop="1" thickBot="1" x14ac:dyDescent="0.25">
      <c r="A1100" s="147">
        <v>1092</v>
      </c>
      <c r="B1100" s="292" t="s">
        <v>63</v>
      </c>
      <c r="C1100" s="304">
        <v>43445</v>
      </c>
      <c r="D1100" s="304" t="s">
        <v>7457</v>
      </c>
      <c r="E1100" s="294" t="s">
        <v>7458</v>
      </c>
      <c r="F1100" s="295" t="s">
        <v>66</v>
      </c>
      <c r="G1100" s="296" t="s">
        <v>75</v>
      </c>
      <c r="H1100" s="297" t="s">
        <v>1989</v>
      </c>
      <c r="I1100" s="298">
        <v>4000000</v>
      </c>
      <c r="J1100" s="299">
        <f>+I1100+AA1100+AF1100+AH1100+AJ1100</f>
        <v>4000000</v>
      </c>
      <c r="K1100" s="300" t="s">
        <v>85</v>
      </c>
      <c r="L1100" s="292" t="s">
        <v>4683</v>
      </c>
      <c r="M1100" s="293">
        <f t="shared" si="58"/>
        <v>43445</v>
      </c>
      <c r="N1100" s="293">
        <v>43465</v>
      </c>
      <c r="O1100" s="293">
        <v>43465</v>
      </c>
      <c r="P1100" s="301">
        <f t="shared" si="60"/>
        <v>20</v>
      </c>
      <c r="Q1100" s="303">
        <f t="shared" si="61"/>
        <v>0.66666666666666663</v>
      </c>
      <c r="R1100" s="305" t="s">
        <v>7459</v>
      </c>
      <c r="S1100" s="340"/>
      <c r="T1100" s="311"/>
      <c r="U1100" s="311"/>
      <c r="V1100" s="341"/>
      <c r="W1100" s="311"/>
      <c r="X1100" s="311"/>
      <c r="Y1100" s="341"/>
      <c r="Z1100" s="311"/>
      <c r="AA1100" s="311"/>
      <c r="AB1100" s="341"/>
      <c r="AC1100" s="311"/>
      <c r="AD1100" s="311"/>
      <c r="AE1100" s="311"/>
      <c r="AF1100" s="312"/>
      <c r="AG1100" s="311"/>
      <c r="AH1100" s="312"/>
      <c r="AI1100" s="311"/>
      <c r="AJ1100" s="313"/>
      <c r="AK1100" s="292"/>
      <c r="AL1100" s="292"/>
      <c r="AM1100" s="292"/>
      <c r="AN1100" s="292"/>
      <c r="AO1100" s="316"/>
      <c r="AP1100" s="336"/>
      <c r="AQ1100" s="360"/>
      <c r="AR1100" s="343"/>
      <c r="AS1100" s="343"/>
      <c r="AT1100" s="343"/>
      <c r="AU1100" s="292"/>
      <c r="AV1100" s="270"/>
    </row>
    <row r="1101" spans="1:48" ht="13.5" customHeight="1" thickTop="1" thickBot="1" x14ac:dyDescent="0.25">
      <c r="A1101" s="147">
        <v>1093</v>
      </c>
      <c r="B1101" s="292" t="s">
        <v>63</v>
      </c>
      <c r="C1101" s="304">
        <v>43445</v>
      </c>
      <c r="D1101" s="304" t="s">
        <v>7460</v>
      </c>
      <c r="E1101" s="294" t="s">
        <v>7461</v>
      </c>
      <c r="F1101" s="295" t="s">
        <v>66</v>
      </c>
      <c r="G1101" s="296" t="s">
        <v>75</v>
      </c>
      <c r="H1101" s="297" t="s">
        <v>1989</v>
      </c>
      <c r="I1101" s="298">
        <v>5000000</v>
      </c>
      <c r="J1101" s="299">
        <f>+I1101+AA1101+AF1101+AH1101+AJ1101</f>
        <v>5000000</v>
      </c>
      <c r="K1101" s="300" t="s">
        <v>85</v>
      </c>
      <c r="L1101" s="292" t="s">
        <v>7413</v>
      </c>
      <c r="M1101" s="293">
        <f t="shared" si="58"/>
        <v>43445</v>
      </c>
      <c r="N1101" s="293">
        <v>43465</v>
      </c>
      <c r="O1101" s="293">
        <v>43465</v>
      </c>
      <c r="P1101" s="301">
        <f t="shared" si="60"/>
        <v>20</v>
      </c>
      <c r="Q1101" s="303">
        <f t="shared" si="61"/>
        <v>0.66666666666666663</v>
      </c>
      <c r="R1101" s="305" t="s">
        <v>7462</v>
      </c>
      <c r="S1101" s="340"/>
      <c r="T1101" s="311"/>
      <c r="U1101" s="311"/>
      <c r="V1101" s="341"/>
      <c r="W1101" s="311"/>
      <c r="X1101" s="311"/>
      <c r="Y1101" s="341"/>
      <c r="Z1101" s="311"/>
      <c r="AA1101" s="311"/>
      <c r="AB1101" s="341"/>
      <c r="AC1101" s="311"/>
      <c r="AD1101" s="311"/>
      <c r="AE1101" s="311"/>
      <c r="AF1101" s="312"/>
      <c r="AG1101" s="311"/>
      <c r="AH1101" s="312"/>
      <c r="AI1101" s="311"/>
      <c r="AJ1101" s="313"/>
      <c r="AK1101" s="292"/>
      <c r="AL1101" s="292"/>
      <c r="AM1101" s="292"/>
      <c r="AN1101" s="292"/>
      <c r="AO1101" s="316"/>
      <c r="AP1101" s="336"/>
      <c r="AQ1101" s="360"/>
      <c r="AR1101" s="343"/>
      <c r="AS1101" s="343"/>
      <c r="AT1101" s="343"/>
      <c r="AU1101" s="292"/>
      <c r="AV1101" s="270"/>
    </row>
    <row r="1102" spans="1:48" ht="13.5" customHeight="1" thickTop="1" thickBot="1" x14ac:dyDescent="0.25">
      <c r="A1102" s="147">
        <v>1094</v>
      </c>
      <c r="B1102" s="292" t="s">
        <v>1987</v>
      </c>
      <c r="C1102" s="304">
        <v>43447</v>
      </c>
      <c r="D1102" s="304" t="s">
        <v>7463</v>
      </c>
      <c r="E1102" s="294" t="s">
        <v>7464</v>
      </c>
      <c r="F1102" s="295" t="s">
        <v>66</v>
      </c>
      <c r="G1102" s="296" t="s">
        <v>67</v>
      </c>
      <c r="H1102" s="297" t="s">
        <v>1989</v>
      </c>
      <c r="I1102" s="298">
        <v>24026100</v>
      </c>
      <c r="J1102" s="299">
        <f>+I1102+AF1102+AJ1102+AL1102</f>
        <v>24026100</v>
      </c>
      <c r="K1102" s="300" t="s">
        <v>4981</v>
      </c>
      <c r="L1102" s="292" t="s">
        <v>7465</v>
      </c>
      <c r="M1102" s="293">
        <f t="shared" si="58"/>
        <v>43447</v>
      </c>
      <c r="N1102" s="293">
        <v>43465</v>
      </c>
      <c r="O1102" s="293">
        <v>43465</v>
      </c>
      <c r="P1102" s="301">
        <f t="shared" si="60"/>
        <v>18</v>
      </c>
      <c r="Q1102" s="303">
        <f t="shared" si="61"/>
        <v>0.6</v>
      </c>
      <c r="R1102" s="305" t="s">
        <v>7466</v>
      </c>
      <c r="S1102" s="340"/>
      <c r="T1102" s="311"/>
      <c r="U1102" s="311"/>
      <c r="V1102" s="341"/>
      <c r="W1102" s="311"/>
      <c r="X1102" s="311"/>
      <c r="Y1102" s="341"/>
      <c r="Z1102" s="311"/>
      <c r="AA1102" s="311"/>
      <c r="AB1102" s="341"/>
      <c r="AC1102" s="311"/>
      <c r="AD1102" s="311"/>
      <c r="AE1102" s="311"/>
      <c r="AF1102" s="312"/>
      <c r="AG1102" s="311"/>
      <c r="AH1102" s="312"/>
      <c r="AI1102" s="311"/>
      <c r="AJ1102" s="313"/>
      <c r="AK1102" s="292"/>
      <c r="AL1102" s="292"/>
      <c r="AM1102" s="292"/>
      <c r="AN1102" s="292"/>
      <c r="AO1102" s="316"/>
      <c r="AP1102" s="336"/>
      <c r="AQ1102" s="360"/>
      <c r="AR1102" s="343"/>
      <c r="AS1102" s="343"/>
      <c r="AT1102" s="343"/>
      <c r="AU1102" s="292"/>
      <c r="AV1102" s="270"/>
    </row>
    <row r="1103" spans="1:48" ht="13.5" customHeight="1" thickTop="1" thickBot="1" x14ac:dyDescent="0.25">
      <c r="A1103" s="147">
        <v>1095</v>
      </c>
      <c r="B1103" s="292" t="s">
        <v>63</v>
      </c>
      <c r="C1103" s="304">
        <v>43447</v>
      </c>
      <c r="D1103" s="304" t="s">
        <v>7467</v>
      </c>
      <c r="E1103" s="294" t="s">
        <v>7468</v>
      </c>
      <c r="F1103" s="295" t="s">
        <v>66</v>
      </c>
      <c r="G1103" s="296" t="s">
        <v>75</v>
      </c>
      <c r="H1103" s="297" t="s">
        <v>1989</v>
      </c>
      <c r="I1103" s="298">
        <v>7500000</v>
      </c>
      <c r="J1103" s="299">
        <f>+I1103+AA1103+AF1103+AH1103+AJ1103</f>
        <v>7500000</v>
      </c>
      <c r="K1103" s="300" t="s">
        <v>85</v>
      </c>
      <c r="L1103" s="292" t="s">
        <v>7469</v>
      </c>
      <c r="M1103" s="293">
        <f t="shared" si="58"/>
        <v>43447</v>
      </c>
      <c r="N1103" s="293">
        <v>43465</v>
      </c>
      <c r="O1103" s="293">
        <v>43465</v>
      </c>
      <c r="P1103" s="301">
        <f t="shared" si="60"/>
        <v>18</v>
      </c>
      <c r="Q1103" s="303">
        <f t="shared" si="61"/>
        <v>0.6</v>
      </c>
      <c r="R1103" s="305" t="s">
        <v>7470</v>
      </c>
      <c r="S1103" s="340"/>
      <c r="T1103" s="311"/>
      <c r="U1103" s="311"/>
      <c r="V1103" s="341"/>
      <c r="W1103" s="311"/>
      <c r="X1103" s="311"/>
      <c r="Y1103" s="341"/>
      <c r="Z1103" s="311"/>
      <c r="AA1103" s="311"/>
      <c r="AB1103" s="341"/>
      <c r="AC1103" s="311"/>
      <c r="AD1103" s="311"/>
      <c r="AE1103" s="311"/>
      <c r="AF1103" s="312"/>
      <c r="AG1103" s="311"/>
      <c r="AH1103" s="312"/>
      <c r="AI1103" s="311"/>
      <c r="AJ1103" s="313"/>
      <c r="AK1103" s="292"/>
      <c r="AL1103" s="292"/>
      <c r="AM1103" s="292"/>
      <c r="AN1103" s="292"/>
      <c r="AO1103" s="316"/>
      <c r="AP1103" s="336"/>
      <c r="AQ1103" s="360"/>
      <c r="AR1103" s="343"/>
      <c r="AS1103" s="343"/>
      <c r="AT1103" s="343"/>
      <c r="AU1103" s="292"/>
      <c r="AV1103" s="270"/>
    </row>
    <row r="1104" spans="1:48" ht="13.5" customHeight="1" thickTop="1" thickBot="1" x14ac:dyDescent="0.25">
      <c r="A1104" s="147">
        <v>1096</v>
      </c>
      <c r="B1104" s="292" t="s">
        <v>597</v>
      </c>
      <c r="C1104" s="304">
        <v>43447</v>
      </c>
      <c r="D1104" s="304" t="s">
        <v>7471</v>
      </c>
      <c r="E1104" s="294" t="s">
        <v>7472</v>
      </c>
      <c r="F1104" s="295" t="s">
        <v>66</v>
      </c>
      <c r="G1104" s="296" t="s">
        <v>67</v>
      </c>
      <c r="H1104" s="297" t="s">
        <v>1989</v>
      </c>
      <c r="I1104" s="298">
        <v>53719174169</v>
      </c>
      <c r="J1104" s="299">
        <f>+I1104+AF1104+AJ1104+AL1104</f>
        <v>53719174169</v>
      </c>
      <c r="K1104" s="300" t="s">
        <v>4981</v>
      </c>
      <c r="L1104" s="292" t="s">
        <v>4093</v>
      </c>
      <c r="M1104" s="293">
        <f t="shared" si="58"/>
        <v>43447</v>
      </c>
      <c r="N1104" s="293">
        <v>43830</v>
      </c>
      <c r="O1104" s="293">
        <v>43830</v>
      </c>
      <c r="P1104" s="301">
        <f t="shared" si="60"/>
        <v>383</v>
      </c>
      <c r="Q1104" s="303">
        <f t="shared" si="61"/>
        <v>12.766666666666667</v>
      </c>
      <c r="R1104" s="305" t="s">
        <v>7473</v>
      </c>
      <c r="S1104" s="340"/>
      <c r="T1104" s="311"/>
      <c r="U1104" s="311"/>
      <c r="V1104" s="341"/>
      <c r="W1104" s="311"/>
      <c r="X1104" s="311"/>
      <c r="Y1104" s="341"/>
      <c r="Z1104" s="311"/>
      <c r="AA1104" s="311"/>
      <c r="AB1104" s="341"/>
      <c r="AC1104" s="311"/>
      <c r="AD1104" s="311"/>
      <c r="AE1104" s="311"/>
      <c r="AF1104" s="312"/>
      <c r="AG1104" s="311"/>
      <c r="AH1104" s="312"/>
      <c r="AI1104" s="311"/>
      <c r="AJ1104" s="313"/>
      <c r="AK1104" s="292"/>
      <c r="AL1104" s="292"/>
      <c r="AM1104" s="292"/>
      <c r="AN1104" s="292"/>
      <c r="AO1104" s="316"/>
      <c r="AP1104" s="336"/>
      <c r="AQ1104" s="360"/>
      <c r="AR1104" s="343"/>
      <c r="AS1104" s="343"/>
      <c r="AT1104" s="343"/>
      <c r="AU1104" s="292"/>
      <c r="AV1104" s="270"/>
    </row>
    <row r="1105" spans="1:48" ht="13.5" customHeight="1" thickTop="1" thickBot="1" x14ac:dyDescent="0.25">
      <c r="A1105" s="147" t="s">
        <v>7474</v>
      </c>
      <c r="B1105" s="292" t="s">
        <v>3888</v>
      </c>
      <c r="C1105" s="304">
        <v>43448</v>
      </c>
      <c r="D1105" s="304" t="s">
        <v>7475</v>
      </c>
      <c r="E1105" s="294" t="s">
        <v>7476</v>
      </c>
      <c r="F1105" s="295" t="s">
        <v>66</v>
      </c>
      <c r="G1105" s="296" t="s">
        <v>3486</v>
      </c>
      <c r="H1105" s="297" t="s">
        <v>1989</v>
      </c>
      <c r="I1105" s="298">
        <v>2000000</v>
      </c>
      <c r="J1105" s="299">
        <f>+I1105+AA1105+AF1105+AH1105+AJ1105</f>
        <v>2000000</v>
      </c>
      <c r="K1105" s="300" t="s">
        <v>85</v>
      </c>
      <c r="L1105" s="292" t="s">
        <v>7477</v>
      </c>
      <c r="M1105" s="293">
        <f t="shared" si="58"/>
        <v>43448</v>
      </c>
      <c r="N1105" s="293">
        <v>43465</v>
      </c>
      <c r="O1105" s="293">
        <v>43465</v>
      </c>
      <c r="P1105" s="301">
        <f t="shared" si="60"/>
        <v>17</v>
      </c>
      <c r="Q1105" s="303">
        <f t="shared" si="61"/>
        <v>0.56666666666666665</v>
      </c>
      <c r="R1105" s="305" t="s">
        <v>7478</v>
      </c>
      <c r="S1105" s="340"/>
      <c r="T1105" s="311"/>
      <c r="U1105" s="311"/>
      <c r="V1105" s="341"/>
      <c r="W1105" s="311"/>
      <c r="X1105" s="311"/>
      <c r="Y1105" s="341"/>
      <c r="Z1105" s="311"/>
      <c r="AA1105" s="311"/>
      <c r="AB1105" s="341"/>
      <c r="AC1105" s="311"/>
      <c r="AD1105" s="311"/>
      <c r="AE1105" s="311"/>
      <c r="AF1105" s="312"/>
      <c r="AG1105" s="311"/>
      <c r="AH1105" s="312"/>
      <c r="AI1105" s="311"/>
      <c r="AJ1105" s="313"/>
      <c r="AK1105" s="292"/>
      <c r="AL1105" s="292"/>
      <c r="AM1105" s="292"/>
      <c r="AN1105" s="292"/>
      <c r="AO1105" s="316"/>
      <c r="AP1105" s="336"/>
      <c r="AQ1105" s="360"/>
      <c r="AR1105" s="343"/>
      <c r="AS1105" s="343"/>
      <c r="AT1105" s="343"/>
      <c r="AU1105" s="292"/>
      <c r="AV1105" s="270"/>
    </row>
    <row r="1106" spans="1:48" ht="13.5" customHeight="1" thickTop="1" thickBot="1" x14ac:dyDescent="0.25">
      <c r="A1106" s="147">
        <v>1097</v>
      </c>
      <c r="B1106" s="292" t="s">
        <v>597</v>
      </c>
      <c r="C1106" s="304">
        <v>43448</v>
      </c>
      <c r="D1106" s="304" t="s">
        <v>7479</v>
      </c>
      <c r="E1106" s="294" t="s">
        <v>7480</v>
      </c>
      <c r="F1106" s="295" t="s">
        <v>66</v>
      </c>
      <c r="G1106" s="296" t="s">
        <v>75</v>
      </c>
      <c r="H1106" s="297" t="s">
        <v>1989</v>
      </c>
      <c r="I1106" s="298">
        <v>5300000</v>
      </c>
      <c r="J1106" s="299">
        <f>+I1106+AA1106+AF1106+AH1106+AJ1106</f>
        <v>5300000</v>
      </c>
      <c r="K1106" s="300" t="s">
        <v>85</v>
      </c>
      <c r="L1106" s="292" t="s">
        <v>7481</v>
      </c>
      <c r="M1106" s="293">
        <f t="shared" si="58"/>
        <v>43448</v>
      </c>
      <c r="N1106" s="293">
        <v>43465</v>
      </c>
      <c r="O1106" s="293">
        <v>43465</v>
      </c>
      <c r="P1106" s="301">
        <f t="shared" si="60"/>
        <v>17</v>
      </c>
      <c r="Q1106" s="303">
        <f t="shared" si="61"/>
        <v>0.56666666666666665</v>
      </c>
      <c r="R1106" s="305" t="s">
        <v>7482</v>
      </c>
      <c r="S1106" s="340"/>
      <c r="T1106" s="311"/>
      <c r="U1106" s="311"/>
      <c r="V1106" s="341"/>
      <c r="W1106" s="311"/>
      <c r="X1106" s="311"/>
      <c r="Y1106" s="341"/>
      <c r="Z1106" s="311"/>
      <c r="AA1106" s="311"/>
      <c r="AB1106" s="341"/>
      <c r="AC1106" s="311"/>
      <c r="AD1106" s="311"/>
      <c r="AE1106" s="311"/>
      <c r="AF1106" s="312"/>
      <c r="AG1106" s="311"/>
      <c r="AH1106" s="312"/>
      <c r="AI1106" s="311"/>
      <c r="AJ1106" s="313"/>
      <c r="AK1106" s="292"/>
      <c r="AL1106" s="292"/>
      <c r="AM1106" s="292"/>
      <c r="AN1106" s="292"/>
      <c r="AO1106" s="316"/>
      <c r="AP1106" s="336"/>
      <c r="AQ1106" s="360"/>
      <c r="AR1106" s="343"/>
      <c r="AS1106" s="343"/>
      <c r="AT1106" s="343"/>
      <c r="AU1106" s="292"/>
      <c r="AV1106" s="270"/>
    </row>
    <row r="1107" spans="1:48" ht="13.5" customHeight="1" thickTop="1" thickBot="1" x14ac:dyDescent="0.25">
      <c r="A1107" s="147">
        <v>1098</v>
      </c>
      <c r="B1107" s="292" t="s">
        <v>63</v>
      </c>
      <c r="C1107" s="304">
        <v>43451</v>
      </c>
      <c r="D1107" s="304" t="s">
        <v>7483</v>
      </c>
      <c r="E1107" s="294" t="s">
        <v>6362</v>
      </c>
      <c r="F1107" s="295" t="s">
        <v>66</v>
      </c>
      <c r="G1107" s="296" t="s">
        <v>3486</v>
      </c>
      <c r="H1107" s="297" t="s">
        <v>1989</v>
      </c>
      <c r="I1107" s="298">
        <v>7500000</v>
      </c>
      <c r="J1107" s="299">
        <f>+I1107+AA1107+AF1107+AH1107+AJ1107</f>
        <v>7500000</v>
      </c>
      <c r="K1107" s="300" t="s">
        <v>85</v>
      </c>
      <c r="L1107" s="292" t="s">
        <v>6415</v>
      </c>
      <c r="M1107" s="293">
        <f t="shared" si="58"/>
        <v>43451</v>
      </c>
      <c r="N1107" s="293">
        <v>43465</v>
      </c>
      <c r="O1107" s="293">
        <v>43465</v>
      </c>
      <c r="P1107" s="301">
        <f t="shared" si="60"/>
        <v>14</v>
      </c>
      <c r="Q1107" s="303">
        <f t="shared" si="61"/>
        <v>0.46666666666666667</v>
      </c>
      <c r="R1107" s="305" t="s">
        <v>7484</v>
      </c>
      <c r="S1107" s="340"/>
      <c r="T1107" s="311"/>
      <c r="U1107" s="311"/>
      <c r="V1107" s="341"/>
      <c r="W1107" s="311"/>
      <c r="X1107" s="311"/>
      <c r="Y1107" s="341"/>
      <c r="Z1107" s="311"/>
      <c r="AA1107" s="311"/>
      <c r="AB1107" s="341"/>
      <c r="AC1107" s="311"/>
      <c r="AD1107" s="311"/>
      <c r="AE1107" s="311"/>
      <c r="AF1107" s="312"/>
      <c r="AG1107" s="311"/>
      <c r="AH1107" s="312"/>
      <c r="AI1107" s="311"/>
      <c r="AJ1107" s="313"/>
      <c r="AK1107" s="292"/>
      <c r="AL1107" s="292"/>
      <c r="AM1107" s="292"/>
      <c r="AN1107" s="292"/>
      <c r="AO1107" s="316"/>
      <c r="AP1107" s="336"/>
      <c r="AQ1107" s="360"/>
      <c r="AR1107" s="343"/>
      <c r="AS1107" s="343"/>
      <c r="AT1107" s="343"/>
      <c r="AU1107" s="292"/>
      <c r="AV1107" s="270"/>
    </row>
    <row r="1108" spans="1:48" ht="13.5" customHeight="1" thickTop="1" thickBot="1" x14ac:dyDescent="0.25">
      <c r="A1108" s="147">
        <v>1099</v>
      </c>
      <c r="B1108" s="292" t="s">
        <v>597</v>
      </c>
      <c r="C1108" s="304">
        <v>43453</v>
      </c>
      <c r="D1108" s="304" t="s">
        <v>7485</v>
      </c>
      <c r="E1108" s="294" t="s">
        <v>7486</v>
      </c>
      <c r="F1108" s="295" t="s">
        <v>66</v>
      </c>
      <c r="G1108" s="296" t="s">
        <v>67</v>
      </c>
      <c r="H1108" s="297" t="s">
        <v>1989</v>
      </c>
      <c r="I1108" s="298">
        <v>50780730</v>
      </c>
      <c r="J1108" s="299">
        <f>+I1108+AF1108+AJ1108+AL1108</f>
        <v>50780730</v>
      </c>
      <c r="K1108" s="300" t="s">
        <v>4981</v>
      </c>
      <c r="L1108" s="292" t="s">
        <v>7487</v>
      </c>
      <c r="M1108" s="293">
        <f t="shared" si="58"/>
        <v>43453</v>
      </c>
      <c r="N1108" s="293">
        <v>43461</v>
      </c>
      <c r="O1108" s="293">
        <v>43461</v>
      </c>
      <c r="P1108" s="301">
        <f t="shared" si="60"/>
        <v>8</v>
      </c>
      <c r="Q1108" s="303">
        <f t="shared" si="61"/>
        <v>0.26666666666666666</v>
      </c>
      <c r="R1108" s="305" t="s">
        <v>7488</v>
      </c>
      <c r="S1108" s="340"/>
      <c r="T1108" s="311"/>
      <c r="U1108" s="311"/>
      <c r="V1108" s="341"/>
      <c r="W1108" s="311"/>
      <c r="X1108" s="311"/>
      <c r="Y1108" s="341"/>
      <c r="Z1108" s="311"/>
      <c r="AA1108" s="311"/>
      <c r="AB1108" s="341"/>
      <c r="AC1108" s="311"/>
      <c r="AD1108" s="311"/>
      <c r="AE1108" s="311"/>
      <c r="AF1108" s="312"/>
      <c r="AG1108" s="311"/>
      <c r="AH1108" s="312"/>
      <c r="AI1108" s="311"/>
      <c r="AJ1108" s="313"/>
      <c r="AK1108" s="292"/>
      <c r="AL1108" s="292"/>
      <c r="AM1108" s="292"/>
      <c r="AN1108" s="292"/>
      <c r="AO1108" s="316"/>
      <c r="AP1108" s="336"/>
      <c r="AQ1108" s="360"/>
      <c r="AR1108" s="343"/>
      <c r="AS1108" s="343"/>
      <c r="AT1108" s="343"/>
      <c r="AU1108" s="292"/>
      <c r="AV1108" s="270"/>
    </row>
    <row r="1109" spans="1:48" ht="13.5" customHeight="1" thickTop="1" thickBot="1" x14ac:dyDescent="0.25">
      <c r="A1109" s="147">
        <v>1100</v>
      </c>
      <c r="B1109" s="292" t="s">
        <v>597</v>
      </c>
      <c r="C1109" s="304">
        <v>43423</v>
      </c>
      <c r="D1109" s="304" t="s">
        <v>7489</v>
      </c>
      <c r="E1109" s="294" t="s">
        <v>7490</v>
      </c>
      <c r="F1109" s="295" t="s">
        <v>66</v>
      </c>
      <c r="G1109" s="296" t="s">
        <v>67</v>
      </c>
      <c r="H1109" s="297" t="s">
        <v>1989</v>
      </c>
      <c r="I1109" s="298">
        <v>12000000</v>
      </c>
      <c r="J1109" s="299">
        <f>+I1109+AF1109+AJ1109+AL1109</f>
        <v>12000000</v>
      </c>
      <c r="K1109" s="300" t="s">
        <v>4981</v>
      </c>
      <c r="L1109" s="292" t="s">
        <v>7325</v>
      </c>
      <c r="M1109" s="293">
        <f t="shared" si="58"/>
        <v>43423</v>
      </c>
      <c r="N1109" s="293">
        <v>43462</v>
      </c>
      <c r="O1109" s="293">
        <v>43462</v>
      </c>
      <c r="P1109" s="301">
        <f t="shared" si="60"/>
        <v>39</v>
      </c>
      <c r="Q1109" s="303">
        <f t="shared" si="61"/>
        <v>1.3</v>
      </c>
      <c r="R1109" s="305" t="s">
        <v>7491</v>
      </c>
      <c r="S1109" s="340"/>
      <c r="T1109" s="311"/>
      <c r="U1109" s="311"/>
      <c r="V1109" s="341"/>
      <c r="W1109" s="311"/>
      <c r="X1109" s="311"/>
      <c r="Y1109" s="341"/>
      <c r="Z1109" s="311"/>
      <c r="AA1109" s="311"/>
      <c r="AB1109" s="341"/>
      <c r="AC1109" s="311"/>
      <c r="AD1109" s="311"/>
      <c r="AE1109" s="311"/>
      <c r="AF1109" s="312"/>
      <c r="AG1109" s="311"/>
      <c r="AH1109" s="312"/>
      <c r="AI1109" s="311"/>
      <c r="AJ1109" s="313"/>
      <c r="AK1109" s="292"/>
      <c r="AL1109" s="292"/>
      <c r="AM1109" s="292"/>
      <c r="AN1109" s="292"/>
      <c r="AO1109" s="316"/>
      <c r="AP1109" s="336"/>
      <c r="AQ1109" s="360"/>
      <c r="AR1109" s="343"/>
      <c r="AS1109" s="343"/>
      <c r="AT1109" s="343"/>
      <c r="AU1109" s="292"/>
      <c r="AV1109" s="270"/>
    </row>
    <row r="1110" spans="1:48" ht="13.5" customHeight="1" thickTop="1" thickBot="1" x14ac:dyDescent="0.25">
      <c r="A1110" s="147">
        <v>1101</v>
      </c>
      <c r="B1110" s="292" t="s">
        <v>597</v>
      </c>
      <c r="C1110" s="304">
        <v>43462</v>
      </c>
      <c r="D1110" s="304" t="s">
        <v>7492</v>
      </c>
      <c r="E1110" s="294" t="s">
        <v>7493</v>
      </c>
      <c r="F1110" s="295" t="s">
        <v>66</v>
      </c>
      <c r="G1110" s="296" t="s">
        <v>67</v>
      </c>
      <c r="H1110" s="297" t="s">
        <v>1989</v>
      </c>
      <c r="I1110" s="298">
        <v>2007181696</v>
      </c>
      <c r="J1110" s="299">
        <f>+I1110+AF1110+AJ1110+AL1110</f>
        <v>2007181696</v>
      </c>
      <c r="K1110" s="300" t="s">
        <v>4981</v>
      </c>
      <c r="L1110" s="292" t="s">
        <v>7494</v>
      </c>
      <c r="M1110" s="293">
        <f t="shared" si="58"/>
        <v>43462</v>
      </c>
      <c r="N1110" s="293">
        <v>43772</v>
      </c>
      <c r="O1110" s="293">
        <v>43772</v>
      </c>
      <c r="P1110" s="301">
        <f t="shared" si="60"/>
        <v>310</v>
      </c>
      <c r="Q1110" s="303">
        <f t="shared" si="61"/>
        <v>10.333333333333334</v>
      </c>
      <c r="R1110" s="305" t="s">
        <v>7495</v>
      </c>
      <c r="S1110" s="340"/>
      <c r="T1110" s="311"/>
      <c r="U1110" s="311"/>
      <c r="V1110" s="341"/>
      <c r="W1110" s="311"/>
      <c r="X1110" s="311"/>
      <c r="Y1110" s="341"/>
      <c r="Z1110" s="311"/>
      <c r="AA1110" s="311"/>
      <c r="AB1110" s="341"/>
      <c r="AC1110" s="311"/>
      <c r="AD1110" s="311"/>
      <c r="AE1110" s="311"/>
      <c r="AF1110" s="312"/>
      <c r="AG1110" s="311"/>
      <c r="AH1110" s="312"/>
      <c r="AI1110" s="311"/>
      <c r="AJ1110" s="313"/>
      <c r="AK1110" s="292"/>
      <c r="AL1110" s="292"/>
      <c r="AM1110" s="292"/>
      <c r="AN1110" s="292"/>
      <c r="AO1110" s="316"/>
      <c r="AP1110" s="336"/>
      <c r="AQ1110" s="360"/>
      <c r="AR1110" s="343"/>
      <c r="AS1110" s="343"/>
      <c r="AT1110" s="343"/>
      <c r="AU1110" s="292"/>
      <c r="AV1110" s="270"/>
    </row>
    <row r="1111" spans="1:48" ht="13.5" customHeight="1" thickTop="1" thickBot="1" x14ac:dyDescent="0.25">
      <c r="A1111" s="147">
        <v>1102</v>
      </c>
      <c r="B1111" s="292" t="s">
        <v>597</v>
      </c>
      <c r="C1111" s="304">
        <v>43462</v>
      </c>
      <c r="D1111" s="304" t="s">
        <v>7496</v>
      </c>
      <c r="E1111" s="294" t="s">
        <v>7493</v>
      </c>
      <c r="F1111" s="295" t="s">
        <v>66</v>
      </c>
      <c r="G1111" s="296" t="s">
        <v>67</v>
      </c>
      <c r="H1111" s="297" t="s">
        <v>1989</v>
      </c>
      <c r="I1111" s="298">
        <v>414942238</v>
      </c>
      <c r="J1111" s="299">
        <f>+I1111+AF1111+AJ1111+AL1111</f>
        <v>414942238</v>
      </c>
      <c r="K1111" s="300" t="s">
        <v>4981</v>
      </c>
      <c r="L1111" s="292" t="s">
        <v>7497</v>
      </c>
      <c r="M1111" s="293">
        <f t="shared" si="58"/>
        <v>43462</v>
      </c>
      <c r="N1111" s="293">
        <v>43772</v>
      </c>
      <c r="O1111" s="293">
        <v>43772</v>
      </c>
      <c r="P1111" s="301">
        <f t="shared" si="60"/>
        <v>310</v>
      </c>
      <c r="Q1111" s="303">
        <f t="shared" si="61"/>
        <v>10.333333333333334</v>
      </c>
      <c r="R1111" s="305" t="s">
        <v>7495</v>
      </c>
      <c r="S1111" s="340"/>
      <c r="T1111" s="311"/>
      <c r="U1111" s="311"/>
      <c r="V1111" s="341"/>
      <c r="W1111" s="311"/>
      <c r="X1111" s="311"/>
      <c r="Y1111" s="341"/>
      <c r="Z1111" s="311"/>
      <c r="AA1111" s="311"/>
      <c r="AB1111" s="341"/>
      <c r="AC1111" s="311"/>
      <c r="AD1111" s="311"/>
      <c r="AE1111" s="311"/>
      <c r="AF1111" s="312"/>
      <c r="AG1111" s="311"/>
      <c r="AH1111" s="312"/>
      <c r="AI1111" s="311"/>
      <c r="AJ1111" s="313"/>
      <c r="AK1111" s="292"/>
      <c r="AL1111" s="292"/>
      <c r="AM1111" s="292"/>
      <c r="AN1111" s="292"/>
      <c r="AO1111" s="316"/>
      <c r="AP1111" s="336"/>
      <c r="AQ1111" s="360"/>
      <c r="AR1111" s="343"/>
      <c r="AS1111" s="343"/>
      <c r="AT1111" s="343"/>
      <c r="AU1111" s="292"/>
      <c r="AV1111" s="270"/>
    </row>
    <row r="1112" spans="1:48" ht="13.5" customHeight="1" thickTop="1" thickBot="1" x14ac:dyDescent="0.25">
      <c r="A1112" s="147"/>
      <c r="B1112" s="292"/>
      <c r="C1112" s="304"/>
      <c r="D1112" s="304"/>
      <c r="E1112" s="294"/>
      <c r="F1112" s="295"/>
      <c r="G1112" s="296"/>
      <c r="H1112" s="297"/>
      <c r="I1112" s="298"/>
      <c r="J1112" s="299"/>
      <c r="K1112" s="300"/>
      <c r="M1112" s="293"/>
      <c r="N1112" s="293"/>
      <c r="O1112" s="293"/>
      <c r="P1112" s="301"/>
      <c r="Q1112" s="303"/>
      <c r="R1112" s="305"/>
      <c r="S1112" s="340"/>
      <c r="T1112" s="311"/>
      <c r="U1112" s="311"/>
      <c r="V1112" s="341"/>
      <c r="W1112" s="311"/>
      <c r="X1112" s="311"/>
      <c r="Y1112" s="341"/>
      <c r="Z1112" s="311"/>
      <c r="AA1112" s="311"/>
      <c r="AB1112" s="341"/>
      <c r="AC1112" s="311"/>
      <c r="AD1112" s="311"/>
      <c r="AE1112" s="311"/>
      <c r="AF1112" s="312"/>
      <c r="AG1112" s="311"/>
      <c r="AH1112" s="312"/>
      <c r="AI1112" s="311"/>
      <c r="AJ1112" s="313"/>
      <c r="AK1112" s="292"/>
      <c r="AL1112" s="292"/>
      <c r="AM1112" s="292"/>
      <c r="AN1112" s="292"/>
      <c r="AO1112" s="316"/>
      <c r="AP1112" s="336"/>
      <c r="AQ1112" s="360"/>
      <c r="AR1112" s="343"/>
      <c r="AS1112" s="343"/>
      <c r="AT1112" s="343"/>
      <c r="AU1112" s="292"/>
      <c r="AV1112" s="270"/>
    </row>
    <row r="1113" spans="1:48" ht="13.5" customHeight="1" thickTop="1" thickBot="1" x14ac:dyDescent="0.25">
      <c r="A1113" s="147"/>
      <c r="B1113" s="292"/>
      <c r="C1113" s="304"/>
      <c r="D1113" s="304"/>
      <c r="E1113" s="294"/>
      <c r="F1113" s="295"/>
      <c r="G1113" s="296"/>
      <c r="H1113" s="297"/>
      <c r="I1113" s="298"/>
      <c r="J1113" s="299"/>
      <c r="K1113" s="300"/>
      <c r="M1113" s="293"/>
      <c r="N1113" s="293"/>
      <c r="O1113" s="293"/>
      <c r="P1113" s="301"/>
      <c r="Q1113" s="303"/>
      <c r="R1113" s="305"/>
      <c r="S1113" s="340"/>
      <c r="T1113" s="311"/>
      <c r="U1113" s="311"/>
      <c r="V1113" s="341"/>
      <c r="W1113" s="311"/>
      <c r="X1113" s="311"/>
      <c r="Y1113" s="341"/>
      <c r="Z1113" s="311"/>
      <c r="AA1113" s="311"/>
      <c r="AB1113" s="341"/>
      <c r="AC1113" s="311"/>
      <c r="AD1113" s="311"/>
      <c r="AE1113" s="311"/>
      <c r="AF1113" s="312"/>
      <c r="AG1113" s="311"/>
      <c r="AH1113" s="312"/>
      <c r="AI1113" s="311"/>
      <c r="AJ1113" s="313"/>
      <c r="AK1113" s="292"/>
      <c r="AL1113" s="292"/>
      <c r="AM1113" s="292"/>
      <c r="AN1113" s="292"/>
      <c r="AO1113" s="316"/>
      <c r="AP1113" s="336"/>
      <c r="AQ1113" s="360"/>
      <c r="AR1113" s="343"/>
      <c r="AS1113" s="343"/>
      <c r="AT1113" s="343"/>
      <c r="AU1113" s="292"/>
      <c r="AV1113" s="270"/>
    </row>
    <row r="1116" spans="1:48" thickTop="1" thickBot="1" x14ac:dyDescent="0.25">
      <c r="E1116" s="361">
        <v>1094</v>
      </c>
    </row>
  </sheetData>
  <mergeCells count="14">
    <mergeCell ref="S711:U711"/>
    <mergeCell ref="S1082:U1082"/>
    <mergeCell ref="AI1:AJ1"/>
    <mergeCell ref="AK1:AL1"/>
    <mergeCell ref="S18:U18"/>
    <mergeCell ref="S581:U581"/>
    <mergeCell ref="S582:U582"/>
    <mergeCell ref="S585:U585"/>
    <mergeCell ref="S1:U1"/>
    <mergeCell ref="V1:X1"/>
    <mergeCell ref="Y1:AA1"/>
    <mergeCell ref="AB1:AD1"/>
    <mergeCell ref="AE1:AF1"/>
    <mergeCell ref="AG1:AH1"/>
  </mergeCells>
  <dataValidations count="1">
    <dataValidation type="list" allowBlank="1" showInputMessage="1" showErrorMessage="1" sqref="G1080 G435 G1106 G1103 G1087:G1095 G1099:G1101 G1074 G1072 G1069 G992 G990 G978:G985 G970 G1055:G1057 G1047:G1049 G1045 G1039:G1043 G1035:G1037 G1032 G1024:G1030 G1019:G1021 G1011:G1013 G1007 G997 G994:G995 G946:G949 G938 G930:G932 G926:G928 G924 G921:G922 G916:G917 G908:G909 G904:G905 G900 G895:G898 G892:G893 G889 G884:G885 G878:G879 G876 G871:G874 G864:G868 G862 G853:G859 G845:G851 G843 G840:G841 G837:G838 G832 G826:G830 G823:G824 G819:G820 G801 G789:G798 G783:G785 G1065:G1066 G1009 G976 G951 G972:G974 G1059 G999 G965:G966 G940:G943 G955:G959 G803 G1002 G665:G668 G670:G671 G730:G733 G752 G739:G747 G698 G700 G805 G711:G712 G718:G719 G771:G778 G678 G735:G736 G659:G660 G810:G812 G814 G5:G6 G8 G11:G14 G17:G21 G23 G27:G28 G30:G31 G34:G35 G38 G40:G41 G43:G45 G49:G50 G53 G55:G60 G63:G67 G72:G76 G78:G81 G86:G88 G90:G91 G94 G98:G99 G101:G105 G109:G112 G115:G119 G121 G123:G124 G126 G129:G130 G132:G133 G136:G140 G143 G146:G147 G149 G151 G155 G157:G159 G161:G162 G164:G166 G168:G170 G174 G176:G179 G181 G183 G185:G189 G192:G194 G196:G202 G208 G210:G213 G215 G218:G222 G224:G225 G227 G232 G234:G235 G238:G239 G241:G245 G249:G250 G252 G257 G260 G262 G264 G266:G267 G272:G273 G275 G277 G284 G289 G292:G298 G300:G303 G305 G307 G309:G312 G314 G316 G318 G320 G322:G323 G327:G328 G330:G333 G337 G339:G343 G345:G349 G351 G354:G356 G358:G359 G361 G363:G364 G366 G368 G370 G373:G375 G377:G381 G383 G385:G396 G400 G404:G405 G407 G409:G411 G413:G415 G417 G420:G423 G428 G430:G431 G433 G1112:G1113 G438 G445:G448 G451:G452 G454 G457:G458 G461 G463:G464 G467:G468 G470 G472 G474 G477:G483 G485:G488 G491:G495 G498 G500 G502:G503 G506:G513 G515 G517 G522:G525 G527:G530 G533 G535 G537:G538 G540:G542 G544 G546:G551 G554:G559 G563 G567:G572 G575 G578:G595 G597:G598 G600 G602:G605 G607:G609 G613:G621 G623:G625 G627:G631 G633:G635 G637 G639:G640 G643:G644 G647:G650 G652 G657 G673:G674 G1061:G1062 G683:G685 G687:G689 G695:G696 G702:G705 G714 G721:G724 G709 G780:G781 G754:G755 G757 G759 G761:G763 G766 G768 G807:G808 G816:G817 G1084:G1085 G726:G728 G1077 G1015 G662 F1:F260 F430:F464 F574:F1063 F262:F359 F498:F535 F466:F496 F1065:F1048576 F426:F428 F402:F424 F361:F400 F543 F549:F572 F546 F539:F540 R397 R344 E187 R149 K280:K321 K430:K443 K1105:K1107 K1103 K1099:K1101 K1083:K1096 K1065:K1078 K1080:K1081 K1112:K1113 K3:K109 K361:K389 K323:K330 K445:K464 K262:K278 K249:K260 K332:K359 K391:K400 K498:K535 K426:K428 K111:K247 K466:K496 K402:K411 K546 K549:K551 K553:K559 K561:K563 K567:K572 K574:K633 K635:K659 K715:K772 K661:K713 K774:K805 K807:K1062 K413:K424" xr:uid="{00000000-0002-0000-0200-000000000000}">
      <formula1>#REF!</formula1>
    </dataValidation>
  </dataValidations>
  <hyperlinks>
    <hyperlink ref="R4" r:id="rId1" xr:uid="{00000000-0004-0000-0200-000000000000}"/>
    <hyperlink ref="R30" r:id="rId2" xr:uid="{00000000-0004-0000-0200-000001000000}"/>
    <hyperlink ref="R200" r:id="rId3" xr:uid="{00000000-0004-0000-0200-000002000000}"/>
    <hyperlink ref="R88" r:id="rId4" xr:uid="{00000000-0004-0000-0200-000003000000}"/>
    <hyperlink ref="R214" r:id="rId5" xr:uid="{00000000-0004-0000-0200-000004000000}"/>
    <hyperlink ref="R217" r:id="rId6" xr:uid="{00000000-0004-0000-0200-000005000000}"/>
    <hyperlink ref="R226" r:id="rId7" xr:uid="{00000000-0004-0000-0200-000006000000}"/>
    <hyperlink ref="R231" r:id="rId8" xr:uid="{00000000-0004-0000-0200-000007000000}"/>
    <hyperlink ref="R233" r:id="rId9" xr:uid="{00000000-0004-0000-0200-000008000000}"/>
    <hyperlink ref="R240" r:id="rId10" xr:uid="{00000000-0004-0000-0200-000009000000}"/>
    <hyperlink ref="R237" r:id="rId11" xr:uid="{00000000-0004-0000-0200-00000A000000}"/>
    <hyperlink ref="R248" r:id="rId12" xr:uid="{00000000-0004-0000-0200-00000B000000}"/>
    <hyperlink ref="R253" r:id="rId13" xr:uid="{00000000-0004-0000-0200-00000C000000}"/>
    <hyperlink ref="R254" r:id="rId14" xr:uid="{00000000-0004-0000-0200-00000D000000}"/>
    <hyperlink ref="R255" r:id="rId15" xr:uid="{00000000-0004-0000-0200-00000E000000}"/>
    <hyperlink ref="R258" r:id="rId16" xr:uid="{00000000-0004-0000-0200-00000F000000}"/>
    <hyperlink ref="R269" r:id="rId17" xr:uid="{00000000-0004-0000-0200-000010000000}"/>
    <hyperlink ref="R270" r:id="rId18" xr:uid="{00000000-0004-0000-0200-000011000000}"/>
    <hyperlink ref="R271" r:id="rId19" xr:uid="{00000000-0004-0000-0200-000012000000}"/>
    <hyperlink ref="R274" r:id="rId20" xr:uid="{00000000-0004-0000-0200-000013000000}"/>
    <hyperlink ref="R279" r:id="rId21" xr:uid="{00000000-0004-0000-0200-000014000000}"/>
    <hyperlink ref="R282" r:id="rId22" xr:uid="{00000000-0004-0000-0200-000015000000}"/>
    <hyperlink ref="R285" r:id="rId23" xr:uid="{00000000-0004-0000-0200-000016000000}"/>
    <hyperlink ref="R290" r:id="rId24" xr:uid="{00000000-0004-0000-0200-000017000000}"/>
    <hyperlink ref="R299" r:id="rId25" xr:uid="{00000000-0004-0000-0200-000018000000}"/>
    <hyperlink ref="R301" r:id="rId26" xr:uid="{00000000-0004-0000-0200-000019000000}"/>
    <hyperlink ref="R303" r:id="rId27" xr:uid="{00000000-0004-0000-0200-00001A000000}"/>
    <hyperlink ref="R307" r:id="rId28" xr:uid="{00000000-0004-0000-0200-00001B000000}"/>
    <hyperlink ref="R128" r:id="rId29" xr:uid="{00000000-0004-0000-0200-00001C000000}"/>
    <hyperlink ref="R112" r:id="rId30" xr:uid="{00000000-0004-0000-0200-00001D000000}"/>
    <hyperlink ref="R189" r:id="rId31" xr:uid="{00000000-0004-0000-0200-00001E000000}"/>
    <hyperlink ref="R117" r:id="rId32" xr:uid="{00000000-0004-0000-0200-00001F000000}"/>
    <hyperlink ref="R123" r:id="rId33" xr:uid="{00000000-0004-0000-0200-000020000000}"/>
    <hyperlink ref="R476" r:id="rId34" xr:uid="{00000000-0004-0000-0200-000021000000}"/>
    <hyperlink ref="R138" r:id="rId35" xr:uid="{00000000-0004-0000-0200-000022000000}"/>
    <hyperlink ref="R186" r:id="rId36" xr:uid="{00000000-0004-0000-0200-000023000000}"/>
    <hyperlink ref="R202" r:id="rId37" xr:uid="{00000000-0004-0000-0200-000024000000}"/>
    <hyperlink ref="R460" r:id="rId38" xr:uid="{00000000-0004-0000-0200-000025000000}"/>
    <hyperlink ref="R127" r:id="rId39" xr:uid="{00000000-0004-0000-0200-000026000000}"/>
    <hyperlink ref="R227" r:id="rId40" xr:uid="{00000000-0004-0000-0200-000027000000}"/>
    <hyperlink ref="R229" r:id="rId41" xr:uid="{00000000-0004-0000-0200-000028000000}"/>
    <hyperlink ref="R361" r:id="rId42" xr:uid="{00000000-0004-0000-0200-000029000000}"/>
    <hyperlink ref="R184" r:id="rId43" xr:uid="{00000000-0004-0000-0200-00002A000000}"/>
    <hyperlink ref="R304" r:id="rId44" xr:uid="{00000000-0004-0000-0200-00002B000000}"/>
    <hyperlink ref="R321" r:id="rId45" xr:uid="{00000000-0004-0000-0200-00002C000000}"/>
    <hyperlink ref="R252" r:id="rId46" xr:uid="{00000000-0004-0000-0200-00002D000000}"/>
    <hyperlink ref="R164" r:id="rId47" xr:uid="{00000000-0004-0000-0200-00002E000000}"/>
    <hyperlink ref="R287" r:id="rId48" xr:uid="{00000000-0004-0000-0200-00002F000000}"/>
    <hyperlink ref="R325" r:id="rId49" xr:uid="{00000000-0004-0000-0200-000030000000}"/>
    <hyperlink ref="R326" r:id="rId50" xr:uid="{00000000-0004-0000-0200-000031000000}"/>
    <hyperlink ref="R338" r:id="rId51" xr:uid="{00000000-0004-0000-0200-000032000000}"/>
    <hyperlink ref="R344" r:id="rId52" xr:uid="{00000000-0004-0000-0200-000033000000}"/>
    <hyperlink ref="R365" r:id="rId53" xr:uid="{00000000-0004-0000-0200-000034000000}"/>
    <hyperlink ref="R367" r:id="rId54" xr:uid="{00000000-0004-0000-0200-000035000000}"/>
    <hyperlink ref="R371" r:id="rId55" xr:uid="{00000000-0004-0000-0200-000036000000}"/>
    <hyperlink ref="R372" r:id="rId56" xr:uid="{00000000-0004-0000-0200-000037000000}"/>
    <hyperlink ref="R382" r:id="rId57" xr:uid="{00000000-0004-0000-0200-000038000000}"/>
    <hyperlink ref="R397" r:id="rId58" xr:uid="{00000000-0004-0000-0200-000039000000}"/>
    <hyperlink ref="R398" r:id="rId59" xr:uid="{00000000-0004-0000-0200-00003A000000}"/>
    <hyperlink ref="R498" r:id="rId60" xr:uid="{00000000-0004-0000-0200-00003B000000}"/>
    <hyperlink ref="R150" r:id="rId61" xr:uid="{00000000-0004-0000-0200-00003C000000}"/>
    <hyperlink ref="R439" r:id="rId62" xr:uid="{00000000-0004-0000-0200-00003D000000}"/>
    <hyperlink ref="R149" r:id="rId63" xr:uid="{00000000-0004-0000-0200-00003E000000}"/>
    <hyperlink ref="R313" r:id="rId64" xr:uid="{00000000-0004-0000-0200-00003F000000}"/>
    <hyperlink ref="R187" r:id="rId65" xr:uid="{00000000-0004-0000-0200-000040000000}"/>
    <hyperlink ref="R118" r:id="rId66" xr:uid="{00000000-0004-0000-0200-000041000000}"/>
    <hyperlink ref="R336" r:id="rId67" xr:uid="{00000000-0004-0000-0200-000042000000}"/>
    <hyperlink ref="R390" r:id="rId68" xr:uid="{00000000-0004-0000-0200-000043000000}"/>
    <hyperlink ref="R310" r:id="rId69" xr:uid="{00000000-0004-0000-0200-000044000000}"/>
    <hyperlink ref="R165" r:id="rId70" xr:uid="{00000000-0004-0000-0200-000045000000}"/>
    <hyperlink ref="R346" r:id="rId71" xr:uid="{00000000-0004-0000-0200-000046000000}"/>
    <hyperlink ref="R300" r:id="rId72" xr:uid="{00000000-0004-0000-0200-000047000000}"/>
    <hyperlink ref="R158" r:id="rId73" xr:uid="{00000000-0004-0000-0200-000048000000}"/>
    <hyperlink ref="R316" r:id="rId74" xr:uid="{00000000-0004-0000-0200-000049000000}"/>
    <hyperlink ref="R119" r:id="rId75" xr:uid="{00000000-0004-0000-0200-00004A000000}"/>
    <hyperlink ref="R251" r:id="rId76" xr:uid="{00000000-0004-0000-0200-00004B000000}"/>
    <hyperlink ref="R283" r:id="rId77" xr:uid="{00000000-0004-0000-0200-00004C000000}"/>
    <hyperlink ref="R145" r:id="rId78" xr:uid="{00000000-0004-0000-0200-00004D000000}"/>
    <hyperlink ref="R266" r:id="rId79" xr:uid="{00000000-0004-0000-0200-00004E000000}"/>
    <hyperlink ref="R426" r:id="rId80" xr:uid="{00000000-0004-0000-0200-00004F000000}"/>
    <hyperlink ref="R116" r:id="rId81" xr:uid="{00000000-0004-0000-0200-000050000000}"/>
    <hyperlink ref="R194" r:id="rId82" xr:uid="{00000000-0004-0000-0200-000051000000}"/>
    <hyperlink ref="R212" r:id="rId83" xr:uid="{00000000-0004-0000-0200-000052000000}"/>
    <hyperlink ref="R232" r:id="rId84" xr:uid="{00000000-0004-0000-0200-000053000000}"/>
    <hyperlink ref="R144" r:id="rId85" xr:uid="{00000000-0004-0000-0200-000054000000}"/>
    <hyperlink ref="R175" r:id="rId86" xr:uid="{00000000-0004-0000-0200-000055000000}"/>
    <hyperlink ref="R188" r:id="rId87" xr:uid="{00000000-0004-0000-0200-000056000000}"/>
    <hyperlink ref="R256" r:id="rId88" xr:uid="{00000000-0004-0000-0200-000057000000}"/>
    <hyperlink ref="R275" r:id="rId89" xr:uid="{00000000-0004-0000-0200-000058000000}"/>
    <hyperlink ref="R278" r:id="rId90" xr:uid="{00000000-0004-0000-0200-000059000000}"/>
    <hyperlink ref="R374" r:id="rId91" xr:uid="{00000000-0004-0000-0200-00005A000000}"/>
    <hyperlink ref="R527" r:id="rId92" xr:uid="{00000000-0004-0000-0200-00005B000000}"/>
    <hyperlink ref="R153" r:id="rId93" xr:uid="{00000000-0004-0000-0200-00005C000000}"/>
    <hyperlink ref="R196" r:id="rId94" xr:uid="{00000000-0004-0000-0200-00005D000000}"/>
    <hyperlink ref="R201" r:id="rId95" xr:uid="{00000000-0004-0000-0200-00005E000000}"/>
    <hyperlink ref="R295" r:id="rId96" xr:uid="{00000000-0004-0000-0200-00005F000000}"/>
    <hyperlink ref="R308" r:id="rId97" xr:uid="{00000000-0004-0000-0200-000060000000}"/>
    <hyperlink ref="R312" r:id="rId98" xr:uid="{00000000-0004-0000-0200-000061000000}"/>
    <hyperlink ref="R400" r:id="rId99" xr:uid="{00000000-0004-0000-0200-000062000000}"/>
    <hyperlink ref="R431" r:id="rId100" xr:uid="{00000000-0004-0000-0200-000063000000}"/>
    <hyperlink ref="R453" r:id="rId101" xr:uid="{00000000-0004-0000-0200-000064000000}"/>
    <hyperlink ref="R177" r:id="rId102" xr:uid="{00000000-0004-0000-0200-000065000000}"/>
    <hyperlink ref="R195" r:id="rId103" xr:uid="{00000000-0004-0000-0200-000066000000}"/>
    <hyperlink ref="R329" r:id="rId104" xr:uid="{00000000-0004-0000-0200-000067000000}"/>
    <hyperlink ref="R342" r:id="rId105" xr:uid="{00000000-0004-0000-0200-000068000000}"/>
    <hyperlink ref="R370" r:id="rId106" xr:uid="{00000000-0004-0000-0200-000069000000}"/>
    <hyperlink ref="R133" r:id="rId107" xr:uid="{00000000-0004-0000-0200-00006A000000}"/>
    <hyperlink ref="R421" r:id="rId108" xr:uid="{00000000-0004-0000-0200-00006B000000}"/>
    <hyperlink ref="R95" r:id="rId109" xr:uid="{00000000-0004-0000-0200-00006C000000}"/>
    <hyperlink ref="R179" r:id="rId110" xr:uid="{00000000-0004-0000-0200-00006D000000}"/>
    <hyperlink ref="R236" r:id="rId111" xr:uid="{00000000-0004-0000-0200-00006E000000}"/>
    <hyperlink ref="R114" r:id="rId112" xr:uid="{00000000-0004-0000-0200-00006F000000}"/>
    <hyperlink ref="R161" r:id="rId113" xr:uid="{00000000-0004-0000-0200-000070000000}"/>
    <hyperlink ref="R172" r:id="rId114" xr:uid="{00000000-0004-0000-0200-000071000000}"/>
    <hyperlink ref="R134" r:id="rId115" xr:uid="{00000000-0004-0000-0200-000072000000}"/>
    <hyperlink ref="R209" r:id="rId116" xr:uid="{00000000-0004-0000-0200-000073000000}"/>
    <hyperlink ref="R323" r:id="rId117" xr:uid="{00000000-0004-0000-0200-000074000000}"/>
    <hyperlink ref="R111" r:id="rId118" xr:uid="{00000000-0004-0000-0200-000075000000}"/>
    <hyperlink ref="R152" r:id="rId119" xr:uid="{00000000-0004-0000-0200-000076000000}"/>
    <hyperlink ref="R151" r:id="rId120" xr:uid="{00000000-0004-0000-0200-000077000000}"/>
    <hyperlink ref="R125" r:id="rId121" xr:uid="{00000000-0004-0000-0200-000078000000}"/>
    <hyperlink ref="R163" r:id="rId122" xr:uid="{00000000-0004-0000-0200-000079000000}"/>
    <hyperlink ref="R272" r:id="rId123" xr:uid="{00000000-0004-0000-0200-00007A000000}"/>
    <hyperlink ref="R93" r:id="rId124" xr:uid="{00000000-0004-0000-0200-00007B000000}"/>
    <hyperlink ref="R121" r:id="rId125" xr:uid="{00000000-0004-0000-0200-00007C000000}"/>
    <hyperlink ref="R366" r:id="rId126" xr:uid="{00000000-0004-0000-0200-00007D000000}"/>
    <hyperlink ref="R373" r:id="rId127" xr:uid="{00000000-0004-0000-0200-00007E000000}"/>
    <hyperlink ref="R399" r:id="rId128" xr:uid="{00000000-0004-0000-0200-00007F000000}"/>
    <hyperlink ref="R420" r:id="rId129" xr:uid="{00000000-0004-0000-0200-000080000000}"/>
    <hyperlink ref="R434" r:id="rId130" xr:uid="{00000000-0004-0000-0200-000081000000}"/>
    <hyperlink ref="R441" r:id="rId131" xr:uid="{00000000-0004-0000-0200-000082000000}"/>
    <hyperlink ref="R207" r:id="rId132" xr:uid="{00000000-0004-0000-0200-000083000000}"/>
    <hyperlink ref="R235" r:id="rId133" xr:uid="{00000000-0004-0000-0200-000084000000}"/>
    <hyperlink ref="R197" r:id="rId134" xr:uid="{00000000-0004-0000-0200-000085000000}"/>
    <hyperlink ref="R142" r:id="rId135" xr:uid="{00000000-0004-0000-0200-000086000000}"/>
    <hyperlink ref="R462" r:id="rId136" xr:uid="{00000000-0004-0000-0200-000087000000}"/>
    <hyperlink ref="R157" r:id="rId137" xr:uid="{00000000-0004-0000-0200-000088000000}"/>
    <hyperlink ref="R132" r:id="rId138" xr:uid="{00000000-0004-0000-0200-000089000000}"/>
    <hyperlink ref="R211" r:id="rId139" xr:uid="{00000000-0004-0000-0200-00008A000000}"/>
    <hyperlink ref="R265" r:id="rId140" xr:uid="{00000000-0004-0000-0200-00008B000000}"/>
    <hyperlink ref="R110" r:id="rId141" xr:uid="{00000000-0004-0000-0200-00008C000000}"/>
    <hyperlink ref="R122" r:id="rId142" xr:uid="{00000000-0004-0000-0200-00008D000000}"/>
    <hyperlink ref="R140" r:id="rId143" xr:uid="{00000000-0004-0000-0200-00008E000000}"/>
    <hyperlink ref="R167" r:id="rId144" xr:uid="{00000000-0004-0000-0200-00008F000000}"/>
    <hyperlink ref="R173" r:id="rId145" xr:uid="{00000000-0004-0000-0200-000090000000}"/>
    <hyperlink ref="R174" r:id="rId146" xr:uid="{00000000-0004-0000-0200-000091000000}"/>
    <hyperlink ref="R222" r:id="rId147" xr:uid="{00000000-0004-0000-0200-000092000000}"/>
    <hyperlink ref="R224" r:id="rId148" xr:uid="{00000000-0004-0000-0200-000093000000}"/>
    <hyperlink ref="R225" r:id="rId149" xr:uid="{00000000-0004-0000-0200-000094000000}"/>
    <hyperlink ref="R291" r:id="rId150" xr:uid="{00000000-0004-0000-0200-000095000000}"/>
    <hyperlink ref="R345" r:id="rId151" xr:uid="{00000000-0004-0000-0200-000096000000}"/>
    <hyperlink ref="R384" r:id="rId152" xr:uid="{00000000-0004-0000-0200-000097000000}"/>
    <hyperlink ref="R386" r:id="rId153" xr:uid="{00000000-0004-0000-0200-000098000000}"/>
    <hyperlink ref="R385" r:id="rId154" xr:uid="{00000000-0004-0000-0200-000099000000}"/>
    <hyperlink ref="R456" r:id="rId155" xr:uid="{00000000-0004-0000-0200-00009A000000}"/>
    <hyperlink ref="R466" r:id="rId156" xr:uid="{00000000-0004-0000-0200-00009B000000}"/>
    <hyperlink ref="R518" r:id="rId157" xr:uid="{00000000-0004-0000-0200-00009C000000}"/>
    <hyperlink ref="R521" r:id="rId158" xr:uid="{00000000-0004-0000-0200-00009D000000}"/>
    <hyperlink ref="R531" r:id="rId159" xr:uid="{00000000-0004-0000-0200-00009E000000}"/>
    <hyperlink ref="R113" r:id="rId160" xr:uid="{00000000-0004-0000-0200-00009F000000}"/>
    <hyperlink ref="R136" r:id="rId161" xr:uid="{00000000-0004-0000-0200-0000A0000000}"/>
    <hyperlink ref="R139" r:id="rId162" xr:uid="{00000000-0004-0000-0200-0000A1000000}"/>
    <hyperlink ref="R354" r:id="rId163" xr:uid="{00000000-0004-0000-0200-0000A2000000}"/>
    <hyperlink ref="R359" r:id="rId164" xr:uid="{00000000-0004-0000-0200-0000A3000000}"/>
    <hyperlink ref="R378" r:id="rId165" xr:uid="{00000000-0004-0000-0200-0000A4000000}"/>
    <hyperlink ref="R380" r:id="rId166" xr:uid="{00000000-0004-0000-0200-0000A5000000}"/>
    <hyperlink ref="R148" r:id="rId167" xr:uid="{00000000-0004-0000-0200-0000A6000000}"/>
    <hyperlink ref="R154" r:id="rId168" xr:uid="{00000000-0004-0000-0200-0000A7000000}"/>
    <hyperlink ref="R159" r:id="rId169" xr:uid="{00000000-0004-0000-0200-0000A8000000}"/>
    <hyperlink ref="R181" r:id="rId170" xr:uid="{00000000-0004-0000-0200-0000A9000000}"/>
    <hyperlink ref="R193" r:id="rId171" xr:uid="{00000000-0004-0000-0200-0000AA000000}"/>
    <hyperlink ref="R216" r:id="rId172" xr:uid="{00000000-0004-0000-0200-0000AB000000}"/>
    <hyperlink ref="R215" r:id="rId173" xr:uid="{00000000-0004-0000-0200-0000AC000000}"/>
    <hyperlink ref="R277" r:id="rId174" xr:uid="{00000000-0004-0000-0200-0000AD000000}"/>
    <hyperlink ref="R305" r:id="rId175" xr:uid="{00000000-0004-0000-0200-0000AE000000}"/>
    <hyperlink ref="R331" r:id="rId176" xr:uid="{00000000-0004-0000-0200-0000AF000000}"/>
    <hyperlink ref="R339" r:id="rId177" xr:uid="{00000000-0004-0000-0200-0000B0000000}"/>
    <hyperlink ref="R368" r:id="rId178" xr:uid="{00000000-0004-0000-0200-0000B1000000}"/>
    <hyperlink ref="R383" r:id="rId179" xr:uid="{00000000-0004-0000-0200-0000B2000000}"/>
    <hyperlink ref="R393" r:id="rId180" xr:uid="{00000000-0004-0000-0200-0000B3000000}"/>
    <hyperlink ref="R394" r:id="rId181" xr:uid="{00000000-0004-0000-0200-0000B4000000}"/>
    <hyperlink ref="R395" r:id="rId182" xr:uid="{00000000-0004-0000-0200-0000B5000000}"/>
    <hyperlink ref="R404" r:id="rId183" xr:uid="{00000000-0004-0000-0200-0000B6000000}"/>
    <hyperlink ref="R408" r:id="rId184" xr:uid="{00000000-0004-0000-0200-0000B7000000}"/>
    <hyperlink ref="R414" r:id="rId185" xr:uid="{00000000-0004-0000-0200-0000B8000000}"/>
    <hyperlink ref="R418" r:id="rId186" xr:uid="{00000000-0004-0000-0200-0000B9000000}"/>
    <hyperlink ref="R444" r:id="rId187" xr:uid="{00000000-0004-0000-0200-0000BA000000}"/>
    <hyperlink ref="R504" r:id="rId188" xr:uid="{00000000-0004-0000-0200-0000BB000000}"/>
    <hyperlink ref="R509" r:id="rId189" xr:uid="{00000000-0004-0000-0200-0000BC000000}"/>
    <hyperlink ref="R143" r:id="rId190" xr:uid="{00000000-0004-0000-0200-0000BD000000}"/>
    <hyperlink ref="R192" r:id="rId191" xr:uid="{00000000-0004-0000-0200-0000BE000000}"/>
    <hyperlink ref="R238" r:id="rId192" xr:uid="{00000000-0004-0000-0200-0000BF000000}"/>
    <hyperlink ref="R250" r:id="rId193" xr:uid="{00000000-0004-0000-0200-0000C0000000}"/>
    <hyperlink ref="R388" r:id="rId194" xr:uid="{00000000-0004-0000-0200-0000C1000000}"/>
    <hyperlink ref="R178" r:id="rId195" xr:uid="{00000000-0004-0000-0200-0000C2000000}"/>
    <hyperlink ref="R262" r:id="rId196" xr:uid="{00000000-0004-0000-0200-0000C3000000}"/>
    <hyperlink ref="R239" r:id="rId197" xr:uid="{00000000-0004-0000-0200-0000C4000000}"/>
    <hyperlink ref="R257" r:id="rId198" xr:uid="{00000000-0004-0000-0200-0000C5000000}"/>
    <hyperlink ref="R129" r:id="rId199" xr:uid="{00000000-0004-0000-0200-0000C6000000}"/>
    <hyperlink ref="R146" r:id="rId200" xr:uid="{00000000-0004-0000-0200-0000C7000000}"/>
    <hyperlink ref="R396" r:id="rId201" xr:uid="{00000000-0004-0000-0200-0000C8000000}"/>
    <hyperlink ref="R311" r:id="rId202" xr:uid="{00000000-0004-0000-0200-0000C9000000}"/>
    <hyperlink ref="R337" r:id="rId203" xr:uid="{00000000-0004-0000-0200-0000CA000000}"/>
    <hyperlink ref="R349" r:id="rId204" xr:uid="{00000000-0004-0000-0200-0000CB000000}"/>
    <hyperlink ref="R377" r:id="rId205" xr:uid="{00000000-0004-0000-0200-0000CC000000}"/>
    <hyperlink ref="R433" r:id="rId206" xr:uid="{00000000-0004-0000-0200-0000CD000000}"/>
    <hyperlink ref="R169" r:id="rId207" xr:uid="{00000000-0004-0000-0200-0000CE000000}"/>
    <hyperlink ref="R532" r:id="rId208" xr:uid="{00000000-0004-0000-0200-0000CF000000}"/>
    <hyperlink ref="R156" r:id="rId209" xr:uid="{00000000-0004-0000-0200-0000D0000000}"/>
    <hyperlink ref="R190" r:id="rId210" xr:uid="{00000000-0004-0000-0200-0000D1000000}"/>
    <hyperlink ref="R203" r:id="rId211" xr:uid="{00000000-0004-0000-0200-0000D2000000}"/>
    <hyperlink ref="R284" r:id="rId212" xr:uid="{00000000-0004-0000-0200-0000D3000000}"/>
    <hyperlink ref="R298" r:id="rId213" xr:uid="{00000000-0004-0000-0200-0000D4000000}"/>
    <hyperlink ref="R387" r:id="rId214" xr:uid="{00000000-0004-0000-0200-0000D5000000}"/>
    <hyperlink ref="R438" r:id="rId215" xr:uid="{00000000-0004-0000-0200-0000D6000000}"/>
    <hyperlink ref="R244" r:id="rId216" xr:uid="{00000000-0004-0000-0200-0000D7000000}"/>
    <hyperlink ref="R499" r:id="rId217" xr:uid="{00000000-0004-0000-0200-0000D8000000}"/>
    <hyperlink ref="R533" r:id="rId218" xr:uid="{00000000-0004-0000-0200-0000D9000000}"/>
    <hyperlink ref="R314" r:id="rId219" xr:uid="{00000000-0004-0000-0200-0000DA000000}"/>
    <hyperlink ref="R392" r:id="rId220" xr:uid="{00000000-0004-0000-0200-0000DB000000}"/>
    <hyperlink ref="R483" r:id="rId221" xr:uid="{00000000-0004-0000-0200-0000DC000000}"/>
    <hyperlink ref="R503" r:id="rId222" xr:uid="{00000000-0004-0000-0200-0000DD000000}"/>
    <hyperlink ref="R330" r:id="rId223" xr:uid="{00000000-0004-0000-0200-0000DE000000}"/>
    <hyperlink ref="R315" r:id="rId224" xr:uid="{00000000-0004-0000-0200-0000DF000000}"/>
    <hyperlink ref="R228" r:id="rId225" xr:uid="{00000000-0004-0000-0200-0000E0000000}"/>
    <hyperlink ref="R348" r:id="rId226" xr:uid="{00000000-0004-0000-0200-0000E1000000}"/>
    <hyperlink ref="R306" r:id="rId227" xr:uid="{00000000-0004-0000-0200-0000E2000000}"/>
    <hyperlink ref="R407" r:id="rId228" xr:uid="{00000000-0004-0000-0200-0000E3000000}"/>
    <hyperlink ref="R317" r:id="rId229" xr:uid="{00000000-0004-0000-0200-0000E4000000}"/>
    <hyperlink ref="R351" r:id="rId230" xr:uid="{00000000-0004-0000-0200-0000E5000000}"/>
    <hyperlink ref="R411" r:id="rId231" xr:uid="{00000000-0004-0000-0200-0000E6000000}"/>
    <hyperlink ref="R442" r:id="rId232" xr:uid="{00000000-0004-0000-0200-0000E7000000}"/>
    <hyperlink ref="R428" r:id="rId233" xr:uid="{00000000-0004-0000-0200-0000E8000000}"/>
    <hyperlink ref="R432" r:id="rId234" xr:uid="{00000000-0004-0000-0200-0000E9000000}"/>
    <hyperlink ref="R505" r:id="rId235" xr:uid="{00000000-0004-0000-0200-0000EA000000}"/>
    <hyperlink ref="R507" r:id="rId236" xr:uid="{00000000-0004-0000-0200-0000EB000000}"/>
    <hyperlink ref="R436" r:id="rId237" xr:uid="{00000000-0004-0000-0200-0000EC000000}"/>
    <hyperlink ref="R514" r:id="rId238" xr:uid="{00000000-0004-0000-0200-0000ED000000}"/>
    <hyperlink ref="R147" r:id="rId239" xr:uid="{00000000-0004-0000-0200-0000EE000000}"/>
    <hyperlink ref="R182" r:id="rId240" xr:uid="{00000000-0004-0000-0200-0000EF000000}"/>
    <hyperlink ref="R363" r:id="rId241" xr:uid="{00000000-0004-0000-0200-0000F0000000}"/>
    <hyperlink ref="R423" r:id="rId242" xr:uid="{00000000-0004-0000-0200-0000F1000000}"/>
    <hyperlink ref="R288" r:id="rId243" xr:uid="{00000000-0004-0000-0200-0000F2000000}"/>
    <hyperlink ref="R319" r:id="rId244" xr:uid="{00000000-0004-0000-0200-0000F3000000}"/>
    <hyperlink ref="R470" r:id="rId245" xr:uid="{00000000-0004-0000-0200-0000F4000000}"/>
    <hyperlink ref="R516" r:id="rId246" xr:uid="{00000000-0004-0000-0200-0000F5000000}"/>
    <hyperlink ref="R126" r:id="rId247" xr:uid="{00000000-0004-0000-0200-0000F6000000}"/>
    <hyperlink ref="R166" r:id="rId248" xr:uid="{00000000-0004-0000-0200-0000F7000000}"/>
    <hyperlink ref="R234" r:id="rId249" xr:uid="{00000000-0004-0000-0200-0000F8000000}"/>
    <hyperlink ref="R292" r:id="rId250" xr:uid="{00000000-0004-0000-0200-0000F9000000}"/>
    <hyperlink ref="R302" r:id="rId251" xr:uid="{00000000-0004-0000-0200-0000FA000000}"/>
    <hyperlink ref="R293" r:id="rId252" xr:uid="{00000000-0004-0000-0200-0000FB000000}"/>
    <hyperlink ref="R379" r:id="rId253" xr:uid="{00000000-0004-0000-0200-0000FC000000}"/>
    <hyperlink ref="R409" r:id="rId254" xr:uid="{00000000-0004-0000-0200-0000FD000000}"/>
    <hyperlink ref="R410" r:id="rId255" xr:uid="{00000000-0004-0000-0200-0000FE000000}"/>
    <hyperlink ref="R457" r:id="rId256" xr:uid="{00000000-0004-0000-0200-0000FF000000}"/>
    <hyperlink ref="R458" r:id="rId257" xr:uid="{00000000-0004-0000-0200-000000010000}"/>
    <hyperlink ref="R464" r:id="rId258" xr:uid="{00000000-0004-0000-0200-000001010000}"/>
    <hyperlink ref="R480" r:id="rId259" xr:uid="{00000000-0004-0000-0200-000002010000}"/>
    <hyperlink ref="R515" r:id="rId260" xr:uid="{00000000-0004-0000-0200-000003010000}"/>
    <hyperlink ref="R535" r:id="rId261" xr:uid="{00000000-0004-0000-0200-000004010000}"/>
    <hyperlink ref="R381" r:id="rId262" xr:uid="{00000000-0004-0000-0200-000005010000}"/>
    <hyperlink ref="R496" r:id="rId263" xr:uid="{00000000-0004-0000-0200-000006010000}"/>
    <hyperlink ref="R263" r:id="rId264" xr:uid="{00000000-0004-0000-0200-000007010000}"/>
    <hyperlink ref="R289" r:id="rId265" xr:uid="{00000000-0004-0000-0200-000008010000}"/>
    <hyperlink ref="R264" r:id="rId266" xr:uid="{00000000-0004-0000-0200-000009010000}"/>
    <hyperlink ref="R296" r:id="rId267" xr:uid="{00000000-0004-0000-0200-00000A010000}"/>
    <hyperlink ref="R297" r:id="rId268" xr:uid="{00000000-0004-0000-0200-00000B010000}"/>
    <hyperlink ref="R353" r:id="rId269" xr:uid="{00000000-0004-0000-0200-00000C010000}"/>
    <hyperlink ref="R447" r:id="rId270" xr:uid="{00000000-0004-0000-0200-00000D010000}"/>
    <hyperlink ref="R475" r:id="rId271" xr:uid="{00000000-0004-0000-0200-00000E010000}"/>
    <hyperlink ref="R482" r:id="rId272" xr:uid="{00000000-0004-0000-0200-00000F010000}"/>
    <hyperlink ref="R484" r:id="rId273" xr:uid="{00000000-0004-0000-0200-000010010000}"/>
    <hyperlink ref="R485" r:id="rId274" xr:uid="{00000000-0004-0000-0200-000011010000}"/>
    <hyperlink ref="R467" r:id="rId275" xr:uid="{00000000-0004-0000-0200-000012010000}"/>
    <hyperlink ref="R500" r:id="rId276" xr:uid="{00000000-0004-0000-0200-000013010000}"/>
    <hyperlink ref="R204" r:id="rId277" xr:uid="{00000000-0004-0000-0200-000014010000}"/>
    <hyperlink ref="R245" r:id="rId278" xr:uid="{00000000-0004-0000-0200-000015010000}"/>
    <hyperlink ref="R335" r:id="rId279" xr:uid="{00000000-0004-0000-0200-000016010000}"/>
    <hyperlink ref="R357" r:id="rId280" xr:uid="{00000000-0004-0000-0200-000017010000}"/>
    <hyperlink ref="R369" r:id="rId281" xr:uid="{00000000-0004-0000-0200-000018010000}"/>
    <hyperlink ref="R471" r:id="rId282" xr:uid="{00000000-0004-0000-0200-000019010000}"/>
    <hyperlink ref="R472" r:id="rId283" xr:uid="{00000000-0004-0000-0200-00001A010000}"/>
    <hyperlink ref="R362" r:id="rId284" xr:uid="{00000000-0004-0000-0200-00001B010000}"/>
    <hyperlink ref="R320" r:id="rId285" xr:uid="{00000000-0004-0000-0200-00001C010000}"/>
    <hyperlink ref="R205" r:id="rId286" xr:uid="{00000000-0004-0000-0200-00001D010000}"/>
    <hyperlink ref="R210" r:id="rId287" xr:uid="{00000000-0004-0000-0200-00001E010000}"/>
    <hyperlink ref="R220" r:id="rId288" xr:uid="{00000000-0004-0000-0200-00001F010000}"/>
    <hyperlink ref="R402" r:id="rId289" xr:uid="{00000000-0004-0000-0200-000020010000}"/>
    <hyperlink ref="R327" r:id="rId290" xr:uid="{00000000-0004-0000-0200-000021010000}"/>
    <hyperlink ref="R524" r:id="rId291" xr:uid="{00000000-0004-0000-0200-000022010000}"/>
    <hyperlink ref="R508" r:id="rId292" xr:uid="{00000000-0004-0000-0200-000023010000}"/>
    <hyperlink ref="R445" r:id="rId293" xr:uid="{00000000-0004-0000-0200-000024010000}"/>
    <hyperlink ref="R479" r:id="rId294" xr:uid="{00000000-0004-0000-0200-000025010000}"/>
    <hyperlink ref="R213" r:id="rId295" xr:uid="{00000000-0004-0000-0200-000026010000}"/>
    <hyperlink ref="R219" r:id="rId296" xr:uid="{00000000-0004-0000-0200-000027010000}"/>
    <hyperlink ref="R356" r:id="rId297" xr:uid="{00000000-0004-0000-0200-000028010000}"/>
    <hyperlink ref="R403" r:id="rId298" xr:uid="{00000000-0004-0000-0200-000029010000}"/>
    <hyperlink ref="R415" r:id="rId299" xr:uid="{00000000-0004-0000-0200-00002A010000}"/>
    <hyperlink ref="R446" r:id="rId300" xr:uid="{00000000-0004-0000-0200-00002B010000}"/>
    <hyperlink ref="R322" r:id="rId301" xr:uid="{00000000-0004-0000-0200-00002C010000}"/>
    <hyperlink ref="R324" r:id="rId302" xr:uid="{00000000-0004-0000-0200-00002D010000}"/>
    <hyperlink ref="R333" r:id="rId303" xr:uid="{00000000-0004-0000-0200-00002E010000}"/>
    <hyperlink ref="R340" r:id="rId304" xr:uid="{00000000-0004-0000-0200-00002F010000}"/>
    <hyperlink ref="R352" r:id="rId305" xr:uid="{00000000-0004-0000-0200-000030010000}"/>
    <hyperlink ref="R419" r:id="rId306" xr:uid="{00000000-0004-0000-0200-000031010000}"/>
    <hyperlink ref="R450" r:id="rId307" xr:uid="{00000000-0004-0000-0200-000032010000}"/>
    <hyperlink ref="R473" r:id="rId308" xr:uid="{00000000-0004-0000-0200-000033010000}"/>
    <hyperlink ref="R437" r:id="rId309" xr:uid="{00000000-0004-0000-0200-000034010000}"/>
    <hyperlink ref="R218" r:id="rId310" xr:uid="{00000000-0004-0000-0200-000035010000}"/>
    <hyperlink ref="R424" r:id="rId311" xr:uid="{00000000-0004-0000-0200-000036010000}"/>
    <hyperlink ref="R422" r:id="rId312" xr:uid="{00000000-0004-0000-0200-000037010000}"/>
    <hyperlink ref="R350" r:id="rId313" xr:uid="{00000000-0004-0000-0200-000038010000}"/>
    <hyperlink ref="R259" r:id="rId314" xr:uid="{00000000-0004-0000-0200-000039010000}"/>
    <hyperlink ref="R355" r:id="rId315" xr:uid="{00000000-0004-0000-0200-00003A010000}"/>
    <hyperlink ref="R448" r:id="rId316" xr:uid="{00000000-0004-0000-0200-00003B010000}"/>
    <hyperlink ref="R463" r:id="rId317" xr:uid="{00000000-0004-0000-0200-00003C010000}"/>
    <hyperlink ref="R130" r:id="rId318" xr:uid="{00000000-0004-0000-0200-00003D010000}"/>
    <hyperlink ref="R185" r:id="rId319" xr:uid="{00000000-0004-0000-0200-00003E010000}"/>
    <hyperlink ref="R276" r:id="rId320" xr:uid="{00000000-0004-0000-0200-00003F010000}"/>
    <hyperlink ref="R389" r:id="rId321" xr:uid="{00000000-0004-0000-0200-000040010000}"/>
    <hyperlink ref="R461" r:id="rId322" xr:uid="{00000000-0004-0000-0200-000041010000}"/>
    <hyperlink ref="R469" r:id="rId323" xr:uid="{00000000-0004-0000-0200-000042010000}"/>
    <hyperlink ref="R511" r:id="rId324" xr:uid="{00000000-0004-0000-0200-000043010000}"/>
    <hyperlink ref="R520" r:id="rId325" xr:uid="{00000000-0004-0000-0200-000044010000}"/>
    <hyperlink ref="R435" r:id="rId326" xr:uid="{00000000-0004-0000-0200-000045010000}"/>
    <hyperlink ref="R405" r:id="rId327" xr:uid="{00000000-0004-0000-0200-000046010000}"/>
    <hyperlink ref="R318" r:id="rId328" xr:uid="{00000000-0004-0000-0200-000047010000}"/>
    <hyperlink ref="R451" r:id="rId329" xr:uid="{00000000-0004-0000-0200-000048010000}"/>
    <hyperlink ref="R260" r:id="rId330" xr:uid="{00000000-0004-0000-0200-000049010000}"/>
    <hyperlink ref="R221" r:id="rId331" xr:uid="{00000000-0004-0000-0200-00004A010000}"/>
    <hyperlink ref="R267" r:id="rId332" xr:uid="{00000000-0004-0000-0200-00004B010000}"/>
    <hyperlink ref="R268" r:id="rId333" xr:uid="{00000000-0004-0000-0200-00004C010000}"/>
    <hyperlink ref="R406" r:id="rId334" xr:uid="{00000000-0004-0000-0200-00004D010000}"/>
    <hyperlink ref="R536" r:id="rId335" xr:uid="{00000000-0004-0000-0200-00004E010000}"/>
    <hyperlink ref="R454" r:id="rId336" xr:uid="{00000000-0004-0000-0200-00004F010000}"/>
    <hyperlink ref="R519" r:id="rId337" xr:uid="{00000000-0004-0000-0200-000050010000}"/>
    <hyperlink ref="R281" r:id="rId338" xr:uid="{00000000-0004-0000-0200-000051010000}"/>
    <hyperlink ref="R343" r:id="rId339" xr:uid="{00000000-0004-0000-0200-000052010000}"/>
    <hyperlink ref="R364" r:id="rId340" xr:uid="{00000000-0004-0000-0200-000053010000}"/>
    <hyperlink ref="R375" r:id="rId341" xr:uid="{00000000-0004-0000-0200-000054010000}"/>
    <hyperlink ref="R376" r:id="rId342" xr:uid="{00000000-0004-0000-0200-000055010000}"/>
    <hyperlink ref="R486" r:id="rId343" xr:uid="{00000000-0004-0000-0200-000056010000}"/>
    <hyperlink ref="R506" r:id="rId344" xr:uid="{00000000-0004-0000-0200-000057010000}"/>
    <hyperlink ref="R510" r:id="rId345" xr:uid="{00000000-0004-0000-0200-000058010000}"/>
    <hyperlink ref="R522" r:id="rId346" xr:uid="{00000000-0004-0000-0200-000059010000}"/>
    <hyperlink ref="R528" r:id="rId347" xr:uid="{00000000-0004-0000-0200-00005A010000}"/>
    <hyperlink ref="R468" r:id="rId348" xr:uid="{00000000-0004-0000-0200-00005B010000}"/>
    <hyperlink ref="R487" r:id="rId349" xr:uid="{00000000-0004-0000-0200-00005C010000}"/>
    <hyperlink ref="R525" r:id="rId350" xr:uid="{00000000-0004-0000-0200-00005D010000}"/>
    <hyperlink ref="R309" r:id="rId351" xr:uid="{00000000-0004-0000-0200-00005E010000}"/>
    <hyperlink ref="R539" r:id="rId352" xr:uid="{00000000-0004-0000-0200-00005F010000}"/>
    <hyperlink ref="R491" r:id="rId353" xr:uid="{00000000-0004-0000-0200-000060010000}"/>
    <hyperlink ref="R488" r:id="rId354" xr:uid="{00000000-0004-0000-0200-000061010000}"/>
    <hyperlink ref="R493" r:id="rId355" xr:uid="{00000000-0004-0000-0200-000062010000}"/>
    <hyperlink ref="R492" r:id="rId356" xr:uid="{00000000-0004-0000-0200-000063010000}"/>
    <hyperlink ref="R489" r:id="rId357" xr:uid="{00000000-0004-0000-0200-000064010000}"/>
    <hyperlink ref="R490" r:id="rId358" xr:uid="{00000000-0004-0000-0200-000065010000}"/>
    <hyperlink ref="R17" r:id="rId359" xr:uid="{00000000-0004-0000-0200-000066010000}"/>
    <hyperlink ref="A3" r:id="rId360" display="..\..\CONTRATOS\2018\CONTRATOS\001.pdf" xr:uid="{00000000-0004-0000-0200-000067010000}"/>
    <hyperlink ref="A5" r:id="rId361" display="..\..\CONTRATOS\2018\CONTRATOS\003.pdf" xr:uid="{00000000-0004-0000-0200-000068010000}"/>
    <hyperlink ref="A10" r:id="rId362" display="..\..\CONTRATOS\2018\CONTRATOS\008.pdf" xr:uid="{00000000-0004-0000-0200-000069010000}"/>
    <hyperlink ref="A11" r:id="rId363" display="..\..\CONTRATOS\2018\CONTRATOS\009.pdf" xr:uid="{00000000-0004-0000-0200-00006A010000}"/>
    <hyperlink ref="A12" r:id="rId364" display="..\..\CONTRATOS\2018\CONTRATOS\010.pdf" xr:uid="{00000000-0004-0000-0200-00006B010000}"/>
    <hyperlink ref="A14" r:id="rId365" display="..\..\CONTRATOS\2018\CONTRATOS\012.pdf" xr:uid="{00000000-0004-0000-0200-00006C010000}"/>
    <hyperlink ref="A15" r:id="rId366" display="..\..\CONTRATOS\2018\CONTRATOS\013.pdf" xr:uid="{00000000-0004-0000-0200-00006D010000}"/>
    <hyperlink ref="A16" r:id="rId367" display="..\..\CONTRATOS\2018\CONTRATOS\014.pdf" xr:uid="{00000000-0004-0000-0200-00006E010000}"/>
    <hyperlink ref="A17" r:id="rId368" display="..\..\CONTRATOS\2018\CONTRATOS\015.pdf" xr:uid="{00000000-0004-0000-0200-00006F010000}"/>
    <hyperlink ref="A18" r:id="rId369" display="..\..\CONTRATOS\2018\CONTRATOS\016.pdf" xr:uid="{00000000-0004-0000-0200-000070010000}"/>
    <hyperlink ref="A19" r:id="rId370" display="..\..\CONTRATOS\2018\CONTRATOS\017.pdf" xr:uid="{00000000-0004-0000-0200-000071010000}"/>
    <hyperlink ref="A20" r:id="rId371" display="..\..\CONTRATOS\2018\CONTRATOS\018.pdf" xr:uid="{00000000-0004-0000-0200-000072010000}"/>
    <hyperlink ref="A21" r:id="rId372" display="..\..\CONTRATOS\2018\CONTRATOS\019.pdf" xr:uid="{00000000-0004-0000-0200-000073010000}"/>
    <hyperlink ref="A22" r:id="rId373" display="..\..\CONTRATOS\2018\CONTRATOS\020.pdf" xr:uid="{00000000-0004-0000-0200-000074010000}"/>
    <hyperlink ref="A23" r:id="rId374" display="..\..\CONTRATOS\2018\CONTRATOS\021.pdf" xr:uid="{00000000-0004-0000-0200-000075010000}"/>
    <hyperlink ref="A24" r:id="rId375" display="..\..\CONTRATOS\2018\CONTRATOS\022.pdf" xr:uid="{00000000-0004-0000-0200-000076010000}"/>
    <hyperlink ref="A25" r:id="rId376" display="..\..\CONTRATOS\2018\CONTRATOS\023.pdf" xr:uid="{00000000-0004-0000-0200-000077010000}"/>
    <hyperlink ref="A28" r:id="rId377" display="..\..\CONTRATOS\2018\CONTRATOS\026.pdf" xr:uid="{00000000-0004-0000-0200-000078010000}"/>
    <hyperlink ref="A29" r:id="rId378" display="..\..\CONTRATOS\2018\CONTRATOS\027.pdf" xr:uid="{00000000-0004-0000-0200-000079010000}"/>
    <hyperlink ref="A30" r:id="rId379" display="..\..\CONTRATOS\2018\CONTRATOS\028.pdf" xr:uid="{00000000-0004-0000-0200-00007A010000}"/>
    <hyperlink ref="A31" r:id="rId380" display="..\..\CONTRATOS\2018\CONTRATOS\029.pdf" xr:uid="{00000000-0004-0000-0200-00007B010000}"/>
    <hyperlink ref="A32" r:id="rId381" display="..\..\CONTRATOS\2018\CONTRATOS\030.pdf" xr:uid="{00000000-0004-0000-0200-00007C010000}"/>
    <hyperlink ref="A33" r:id="rId382" display="..\..\CONTRATOS\2018\CONTRATOS\031.pdf" xr:uid="{00000000-0004-0000-0200-00007D010000}"/>
    <hyperlink ref="A34" r:id="rId383" display="..\..\CONTRATOS\2018\CONTRATOS\032.pdf" xr:uid="{00000000-0004-0000-0200-00007E010000}"/>
    <hyperlink ref="A35" r:id="rId384" display="..\..\CONTRATOS\2018\CONTRATOS\033.pdf" xr:uid="{00000000-0004-0000-0200-00007F010000}"/>
    <hyperlink ref="A36" r:id="rId385" display="..\..\CONTRATOS\2018\CONTRATOS\034.pdf" xr:uid="{00000000-0004-0000-0200-000080010000}"/>
    <hyperlink ref="A37" r:id="rId386" display="..\..\CONTRATOS\2018\CONTRATOS\035.pdf" xr:uid="{00000000-0004-0000-0200-000081010000}"/>
    <hyperlink ref="A38" r:id="rId387" display="..\..\CONTRATOS\2018\CONTRATOS\036.pdf" xr:uid="{00000000-0004-0000-0200-000082010000}"/>
    <hyperlink ref="A39" r:id="rId388" display="..\..\CONTRATOS\2018\CONTRATOS\037.pdf" xr:uid="{00000000-0004-0000-0200-000083010000}"/>
    <hyperlink ref="A40" r:id="rId389" display="..\..\CONTRATOS\2018\CONTRATOS\038.pdf" xr:uid="{00000000-0004-0000-0200-000084010000}"/>
    <hyperlink ref="A41" r:id="rId390" display="..\..\CONTRATOS\2018\CONTRATOS\039.pdf" xr:uid="{00000000-0004-0000-0200-000085010000}"/>
    <hyperlink ref="A42" r:id="rId391" display="..\..\CONTRATOS\2018\CONTRATOS\040.pdf" xr:uid="{00000000-0004-0000-0200-000086010000}"/>
    <hyperlink ref="A43" r:id="rId392" display="..\..\CONTRATOS\2018\CONTRATOS\041.pdf" xr:uid="{00000000-0004-0000-0200-000087010000}"/>
    <hyperlink ref="A44" r:id="rId393" display="..\..\CONTRATOS\2018\CONTRATOS\042.pdf" xr:uid="{00000000-0004-0000-0200-000088010000}"/>
    <hyperlink ref="A45" r:id="rId394" display="..\..\CONTRATOS\2018\CONTRATOS\043.pdf" xr:uid="{00000000-0004-0000-0200-000089010000}"/>
    <hyperlink ref="A46" r:id="rId395" display="..\..\CONTRATOS\2018\CONTRATOS\044.pdf" xr:uid="{00000000-0004-0000-0200-00008A010000}"/>
    <hyperlink ref="A47" r:id="rId396" display="..\..\CONTRATOS\2018\CONTRATOS\045.pdf" xr:uid="{00000000-0004-0000-0200-00008B010000}"/>
    <hyperlink ref="A48" r:id="rId397" display="..\..\CONTRATOS\2018\CONTRATOS\046.pdf" xr:uid="{00000000-0004-0000-0200-00008C010000}"/>
    <hyperlink ref="A49" r:id="rId398" display="..\..\CONTRATOS\2018\CONTRATOS\047.pdf" xr:uid="{00000000-0004-0000-0200-00008D010000}"/>
    <hyperlink ref="A50" r:id="rId399" display="..\..\CONTRATOS\2018\CONTRATOS\048.pdf" xr:uid="{00000000-0004-0000-0200-00008E010000}"/>
    <hyperlink ref="A51" r:id="rId400" display="..\..\CONTRATOS\2018\CONTRATOS\049.pdf" xr:uid="{00000000-0004-0000-0200-00008F010000}"/>
    <hyperlink ref="A52" r:id="rId401" display="..\..\CONTRATOS\2018\CONTRATOS\050.pdf" xr:uid="{00000000-0004-0000-0200-000090010000}"/>
    <hyperlink ref="A53" r:id="rId402" display="..\..\CONTRATOS\2018\CONTRATOS\051.pdf" xr:uid="{00000000-0004-0000-0200-000091010000}"/>
    <hyperlink ref="A54" r:id="rId403" display="..\..\CONTRATOS\2018\CONTRATOS\052.pdf" xr:uid="{00000000-0004-0000-0200-000092010000}"/>
    <hyperlink ref="A55" r:id="rId404" display="..\..\CONTRATOS\2018\CONTRATOS\053.pdf" xr:uid="{00000000-0004-0000-0200-000093010000}"/>
    <hyperlink ref="A56" r:id="rId405" display="..\..\CONTRATOS\2018\CONTRATOS\054.pdf" xr:uid="{00000000-0004-0000-0200-000094010000}"/>
    <hyperlink ref="A57" r:id="rId406" display="..\..\CONTRATOS\2018\CONTRATOS\055.pdf" xr:uid="{00000000-0004-0000-0200-000095010000}"/>
    <hyperlink ref="A58" r:id="rId407" display="..\..\CONTRATOS\2018\CONTRATOS\056.pdf" xr:uid="{00000000-0004-0000-0200-000096010000}"/>
    <hyperlink ref="A59" r:id="rId408" display="..\..\CONTRATOS\2018\CONTRATOS\057.pdf" xr:uid="{00000000-0004-0000-0200-000097010000}"/>
    <hyperlink ref="A60" r:id="rId409" display="..\..\CONTRATOS\2018\CONTRATOS\058.pdf" xr:uid="{00000000-0004-0000-0200-000098010000}"/>
    <hyperlink ref="A61" r:id="rId410" display="..\..\CONTRATOS\2018\CONTRATOS\059.pdf" xr:uid="{00000000-0004-0000-0200-000099010000}"/>
    <hyperlink ref="A63" r:id="rId411" display="..\..\CONTRATOS\2018\CONTRATOS\061.pdf" xr:uid="{00000000-0004-0000-0200-00009A010000}"/>
    <hyperlink ref="A64" r:id="rId412" display="..\..\CONTRATOS\2018\CONTRATOS\062.pdf" xr:uid="{00000000-0004-0000-0200-00009B010000}"/>
    <hyperlink ref="A65" r:id="rId413" display="..\..\CONTRATOS\2018\CONTRATOS\063.pdf" xr:uid="{00000000-0004-0000-0200-00009C010000}"/>
    <hyperlink ref="A66" r:id="rId414" display="..\..\CONTRATOS\2018\CONTRATOS\064.pdf" xr:uid="{00000000-0004-0000-0200-00009D010000}"/>
    <hyperlink ref="A67" r:id="rId415" display="..\..\CONTRATOS\2018\CONTRATOS\065.pdf" xr:uid="{00000000-0004-0000-0200-00009E010000}"/>
    <hyperlink ref="A68" r:id="rId416" display="..\..\CONTRATOS\2018\CONTRATOS\066.pdf" xr:uid="{00000000-0004-0000-0200-00009F010000}"/>
    <hyperlink ref="A69" r:id="rId417" display="..\..\CONTRATOS\2018\CONTRATOS\067.pdf" xr:uid="{00000000-0004-0000-0200-0000A0010000}"/>
    <hyperlink ref="A70" r:id="rId418" display="..\..\CONTRATOS\2018\CONTRATOS\068.pdf" xr:uid="{00000000-0004-0000-0200-0000A1010000}"/>
    <hyperlink ref="A71" r:id="rId419" display="..\..\CONTRATOS\2018\CONTRATOS\069.pdf" xr:uid="{00000000-0004-0000-0200-0000A2010000}"/>
    <hyperlink ref="A72" r:id="rId420" display="..\..\CONTRATOS\2018\CONTRATOS\070.pdf" xr:uid="{00000000-0004-0000-0200-0000A3010000}"/>
    <hyperlink ref="A73" r:id="rId421" display="..\..\CONTRATOS\2018\CONTRATOS\071.pdf" xr:uid="{00000000-0004-0000-0200-0000A4010000}"/>
    <hyperlink ref="A74" r:id="rId422" display="..\..\CONTRATOS\2018\CONTRATOS\072.pdf" xr:uid="{00000000-0004-0000-0200-0000A5010000}"/>
    <hyperlink ref="A75" r:id="rId423" display="..\..\CONTRATOS\2018\CONTRATOS\073.pdf" xr:uid="{00000000-0004-0000-0200-0000A6010000}"/>
    <hyperlink ref="A76" r:id="rId424" display="..\..\CONTRATOS\2018\CONTRATOS\074.pdf" xr:uid="{00000000-0004-0000-0200-0000A7010000}"/>
    <hyperlink ref="A77" r:id="rId425" display="..\..\CONTRATOS\2018\CONTRATOS\075.pdf" xr:uid="{00000000-0004-0000-0200-0000A8010000}"/>
    <hyperlink ref="A78" r:id="rId426" display="..\..\CONTRATOS\2018\CONTRATOS\076.pdf" xr:uid="{00000000-0004-0000-0200-0000A9010000}"/>
    <hyperlink ref="A79" r:id="rId427" display="..\..\CONTRATOS\2018\CONTRATOS\077.pdf" xr:uid="{00000000-0004-0000-0200-0000AA010000}"/>
    <hyperlink ref="A80" r:id="rId428" display="..\..\CONTRATOS\2018\CONTRATOS\078.pdf" xr:uid="{00000000-0004-0000-0200-0000AB010000}"/>
    <hyperlink ref="A81" r:id="rId429" display="..\..\CONTRATOS\2018\CONTRATOS\079.pdf" xr:uid="{00000000-0004-0000-0200-0000AC010000}"/>
    <hyperlink ref="A82" r:id="rId430" display="..\..\CONTRATOS\2018\CONTRATOS\080.pdf" xr:uid="{00000000-0004-0000-0200-0000AD010000}"/>
    <hyperlink ref="A83" r:id="rId431" display="..\..\CONTRATOS\2018\CONTRATOS\081.pdf" xr:uid="{00000000-0004-0000-0200-0000AE010000}"/>
    <hyperlink ref="A84" r:id="rId432" display="..\..\CONTRATOS\2018\CONTRATOS\082.pdf" xr:uid="{00000000-0004-0000-0200-0000AF010000}"/>
    <hyperlink ref="A85" r:id="rId433" display="..\..\CONTRATOS\2018\CONTRATOS\083.pdf" xr:uid="{00000000-0004-0000-0200-0000B0010000}"/>
    <hyperlink ref="A86" r:id="rId434" display="..\..\CONTRATOS\2018\CONTRATOS\084.pdf" xr:uid="{00000000-0004-0000-0200-0000B1010000}"/>
    <hyperlink ref="A87" r:id="rId435" display="..\..\CONTRATOS\2018\CONTRATOS\085.pdf" xr:uid="{00000000-0004-0000-0200-0000B2010000}"/>
    <hyperlink ref="A88" r:id="rId436" display="..\..\CONTRATOS\2018\CONTRATOS\086.pdf" xr:uid="{00000000-0004-0000-0200-0000B3010000}"/>
    <hyperlink ref="A89" r:id="rId437" display="..\..\CONTRATOS\2018\CONTRATOS\087.pdf" xr:uid="{00000000-0004-0000-0200-0000B4010000}"/>
    <hyperlink ref="A90" r:id="rId438" display="..\..\CONTRATOS\2018\CONTRATOS\088.pdf" xr:uid="{00000000-0004-0000-0200-0000B5010000}"/>
    <hyperlink ref="A91" r:id="rId439" display="..\..\CONTRATOS\2018\CONTRATOS\089.pdf" xr:uid="{00000000-0004-0000-0200-0000B6010000}"/>
    <hyperlink ref="A92" r:id="rId440" display="..\..\CONTRATOS\2018\CONTRATOS\090.pdf" xr:uid="{00000000-0004-0000-0200-0000B7010000}"/>
    <hyperlink ref="A93" r:id="rId441" display="..\..\CONTRATOS\2018\CONTRATOS\091.pdf" xr:uid="{00000000-0004-0000-0200-0000B8010000}"/>
    <hyperlink ref="A94" r:id="rId442" display="..\..\CONTRATOS\2018\CONTRATOS\092.pdf" xr:uid="{00000000-0004-0000-0200-0000B9010000}"/>
    <hyperlink ref="A95" r:id="rId443" display="..\..\CONTRATOS\2018\CONTRATOS\093.pdf" xr:uid="{00000000-0004-0000-0200-0000BA010000}"/>
    <hyperlink ref="A96" r:id="rId444" display="..\..\CONTRATOS\2018\CONTRATOS\094.pdf" xr:uid="{00000000-0004-0000-0200-0000BB010000}"/>
    <hyperlink ref="A97" r:id="rId445" display="..\..\CONTRATOS\2018\CONTRATOS\095.pdf" xr:uid="{00000000-0004-0000-0200-0000BC010000}"/>
    <hyperlink ref="A98" r:id="rId446" display="..\..\CONTRATOS\2018\CONTRATOS\096.pdf" xr:uid="{00000000-0004-0000-0200-0000BD010000}"/>
    <hyperlink ref="A99" r:id="rId447" display="..\..\CONTRATOS\2018\CONTRATOS\097.pdf" xr:uid="{00000000-0004-0000-0200-0000BE010000}"/>
    <hyperlink ref="A100" r:id="rId448" display="..\..\CONTRATOS\2018\CONTRATOS\098.pdf" xr:uid="{00000000-0004-0000-0200-0000BF010000}"/>
    <hyperlink ref="A101" r:id="rId449" display="..\..\CONTRATOS\2018\CONTRATOS\099.pdf" xr:uid="{00000000-0004-0000-0200-0000C0010000}"/>
    <hyperlink ref="A102" r:id="rId450" display="..\..\CONTRATOS\2018\CONTRATOS\100.pdf" xr:uid="{00000000-0004-0000-0200-0000C1010000}"/>
    <hyperlink ref="A103" r:id="rId451" display="..\..\CONTRATOS\2018\CONTRATOS\101.pdf" xr:uid="{00000000-0004-0000-0200-0000C2010000}"/>
    <hyperlink ref="A104" r:id="rId452" display="..\..\CONTRATOS\2018\CONTRATOS\102.pdf" xr:uid="{00000000-0004-0000-0200-0000C3010000}"/>
    <hyperlink ref="A105" r:id="rId453" display="..\..\CONTRATOS\2018\CONTRATOS\103.pdf" xr:uid="{00000000-0004-0000-0200-0000C4010000}"/>
    <hyperlink ref="A106" r:id="rId454" display="..\..\CONTRATOS\2018\CONTRATOS\104.pdf" xr:uid="{00000000-0004-0000-0200-0000C5010000}"/>
    <hyperlink ref="A107" r:id="rId455" display="..\..\CONTRATOS\2018\CONTRATOS\105.pdf" xr:uid="{00000000-0004-0000-0200-0000C6010000}"/>
    <hyperlink ref="A108" r:id="rId456" display="..\..\CONTRATOS\2018\CONTRATOS\106.pdf" xr:uid="{00000000-0004-0000-0200-0000C7010000}"/>
    <hyperlink ref="A109" r:id="rId457" display="..\..\CONTRATOS\2018\CONTRATOS\107.pdf" xr:uid="{00000000-0004-0000-0200-0000C8010000}"/>
    <hyperlink ref="A110" r:id="rId458" display="..\..\CONTRATOS\2018\CONTRATOS\108.pdf" xr:uid="{00000000-0004-0000-0200-0000C9010000}"/>
    <hyperlink ref="A111" r:id="rId459" display="..\..\CONTRATOS\2018\CONTRATOS\109.pdf" xr:uid="{00000000-0004-0000-0200-0000CA010000}"/>
    <hyperlink ref="A112" r:id="rId460" display="..\..\CONTRATOS\2018\CONTRATOS\110.pdf" xr:uid="{00000000-0004-0000-0200-0000CB010000}"/>
    <hyperlink ref="A113" r:id="rId461" display="..\..\CONTRATOS\2018\CONTRATOS\111.pdf" xr:uid="{00000000-0004-0000-0200-0000CC010000}"/>
    <hyperlink ref="A114" r:id="rId462" display="..\..\CONTRATOS\2018\CONTRATOS\112.pdf" xr:uid="{00000000-0004-0000-0200-0000CD010000}"/>
    <hyperlink ref="A115" r:id="rId463" display="..\..\CONTRATOS\2018\CONTRATOS\113.pdf" xr:uid="{00000000-0004-0000-0200-0000CE010000}"/>
    <hyperlink ref="A116" r:id="rId464" display="..\..\CONTRATOS\2018\CONTRATOS\114.pdf" xr:uid="{00000000-0004-0000-0200-0000CF010000}"/>
    <hyperlink ref="A117" r:id="rId465" display="..\..\CONTRATOS\2018\CONTRATOS\115.pdf" xr:uid="{00000000-0004-0000-0200-0000D0010000}"/>
    <hyperlink ref="A118" r:id="rId466" display="..\..\CONTRATOS\2018\CONTRATOS\116.pdf" xr:uid="{00000000-0004-0000-0200-0000D1010000}"/>
    <hyperlink ref="A119" r:id="rId467" display="..\..\CONTRATOS\2018\CONTRATOS\117.pdf" xr:uid="{00000000-0004-0000-0200-0000D2010000}"/>
    <hyperlink ref="A120" r:id="rId468" display="..\..\CONTRATOS\2018\CONTRATOS\118.pdf" xr:uid="{00000000-0004-0000-0200-0000D3010000}"/>
    <hyperlink ref="A121" r:id="rId469" display="..\..\CONTRATOS\2018\CONTRATOS\119.pdf" xr:uid="{00000000-0004-0000-0200-0000D4010000}"/>
    <hyperlink ref="A122" r:id="rId470" display="..\..\CONTRATOS\2018\CONTRATOS\120.pdf" xr:uid="{00000000-0004-0000-0200-0000D5010000}"/>
    <hyperlink ref="A123" r:id="rId471" display="..\..\CONTRATOS\2018\CONTRATOS\121.pdf" xr:uid="{00000000-0004-0000-0200-0000D6010000}"/>
    <hyperlink ref="A124" r:id="rId472" display="..\..\CONTRATOS\2018\CONTRATOS\122.pdf" xr:uid="{00000000-0004-0000-0200-0000D7010000}"/>
    <hyperlink ref="A125" r:id="rId473" display="..\..\CONTRATOS\2018\CONTRATOS\123.pdf" xr:uid="{00000000-0004-0000-0200-0000D8010000}"/>
    <hyperlink ref="A126" r:id="rId474" display="..\..\CONTRATOS\2018\CONTRATOS\124.pdf" xr:uid="{00000000-0004-0000-0200-0000D9010000}"/>
    <hyperlink ref="A127" r:id="rId475" display="..\..\CONTRATOS\2018\CONTRATOS\125.pdf" xr:uid="{00000000-0004-0000-0200-0000DA010000}"/>
    <hyperlink ref="A128" r:id="rId476" display="..\..\CONTRATOS\2018\CONTRATOS\126.pdf" xr:uid="{00000000-0004-0000-0200-0000DB010000}"/>
    <hyperlink ref="A129" r:id="rId477" display="..\..\CONTRATOS\2018\CONTRATOS\127.pdf" xr:uid="{00000000-0004-0000-0200-0000DC010000}"/>
    <hyperlink ref="A130" r:id="rId478" display="..\..\CONTRATOS\2018\CONTRATOS\128.pdf" xr:uid="{00000000-0004-0000-0200-0000DD010000}"/>
    <hyperlink ref="A131" r:id="rId479" display="..\..\CONTRATOS\2018\CONTRATOS\129.pdf" xr:uid="{00000000-0004-0000-0200-0000DE010000}"/>
    <hyperlink ref="A132" r:id="rId480" display="..\..\CONTRATOS\2018\CONTRATOS\130.pdf" xr:uid="{00000000-0004-0000-0200-0000DF010000}"/>
    <hyperlink ref="A133" r:id="rId481" display="..\..\CONTRATOS\2018\CONTRATOS\131.pdf" xr:uid="{00000000-0004-0000-0200-0000E0010000}"/>
    <hyperlink ref="A134" r:id="rId482" display="..\..\CONTRATOS\2018\CONTRATOS\132.pdf" xr:uid="{00000000-0004-0000-0200-0000E1010000}"/>
    <hyperlink ref="A135" r:id="rId483" display="..\..\CONTRATOS\2018\CONTRATOS\133.pdf" xr:uid="{00000000-0004-0000-0200-0000E2010000}"/>
    <hyperlink ref="A137" r:id="rId484" display="..\..\CONTRATOS\2018\CONTRATOS\135.pdf" xr:uid="{00000000-0004-0000-0200-0000E3010000}"/>
    <hyperlink ref="A138" r:id="rId485" display="..\..\CONTRATOS\2018\CONTRATOS\136.pdf" xr:uid="{00000000-0004-0000-0200-0000E4010000}"/>
    <hyperlink ref="A139" r:id="rId486" display="..\..\CONTRATOS\2018\CONTRATOS\137.pdf" xr:uid="{00000000-0004-0000-0200-0000E5010000}"/>
    <hyperlink ref="A140" r:id="rId487" display="..\..\CONTRATOS\2018\CONTRATOS\138.pdf" xr:uid="{00000000-0004-0000-0200-0000E6010000}"/>
    <hyperlink ref="A364" r:id="rId488" display="..\..\CONTRATOS\2018\CONTRATOS\360.pdf" xr:uid="{00000000-0004-0000-0200-0000E7010000}"/>
    <hyperlink ref="A370" r:id="rId489" display="..\..\CONTRATOS\2018\CONTRATOS\366.pdf" xr:uid="{00000000-0004-0000-0200-0000E8010000}"/>
    <hyperlink ref="A369" r:id="rId490" display="..\..\CONTRATOS\2018\CONTRATOS\365.pdf" xr:uid="{00000000-0004-0000-0200-0000E9010000}"/>
    <hyperlink ref="A381" r:id="rId491" display="..\..\CONTRATOS\2018\CONTRATOS\377.pdf" xr:uid="{00000000-0004-0000-0200-0000EA010000}"/>
    <hyperlink ref="A380" r:id="rId492" display="..\..\CONTRATOS\2018\CONTRATOS\376.pdf" xr:uid="{00000000-0004-0000-0200-0000EB010000}"/>
    <hyperlink ref="A379" r:id="rId493" display="..\..\CONTRATOS\2018\CONTRATOS\375.pdf" xr:uid="{00000000-0004-0000-0200-0000EC010000}"/>
    <hyperlink ref="A378" r:id="rId494" display="..\..\CONTRATOS\2018\CONTRATOS\374.pdf" xr:uid="{00000000-0004-0000-0200-0000ED010000}"/>
    <hyperlink ref="A377" r:id="rId495" display="..\..\CONTRATOS\2018\CONTRATOS\373.pdf" xr:uid="{00000000-0004-0000-0200-0000EE010000}"/>
    <hyperlink ref="A376" r:id="rId496" display="..\..\CONTRATOS\2018\CONTRATOS\372.pdf" xr:uid="{00000000-0004-0000-0200-0000EF010000}"/>
    <hyperlink ref="A375" r:id="rId497" display="..\..\CONTRATOS\2018\CONTRATOS\371.pdf" xr:uid="{00000000-0004-0000-0200-0000F0010000}"/>
    <hyperlink ref="A374" r:id="rId498" display="..\..\CONTRATOS\2018\CONTRATOS\370.pdf" xr:uid="{00000000-0004-0000-0200-0000F1010000}"/>
    <hyperlink ref="A373" r:id="rId499" display="..\..\CONTRATOS\2018\CONTRATOS\369.pdf" xr:uid="{00000000-0004-0000-0200-0000F2010000}"/>
    <hyperlink ref="A372" r:id="rId500" display="..\..\CONTRATOS\2018\CONTRATOS\368.pdf" xr:uid="{00000000-0004-0000-0200-0000F3010000}"/>
    <hyperlink ref="A371" r:id="rId501" display="..\..\CONTRATOS\2018\CONTRATOS\367.pdf" xr:uid="{00000000-0004-0000-0200-0000F4010000}"/>
    <hyperlink ref="A382" r:id="rId502" display="..\..\CONTRATOS\2018\CONTRATOS\378.pdf" xr:uid="{00000000-0004-0000-0200-0000F5010000}"/>
    <hyperlink ref="A383" r:id="rId503" display="..\..\CONTRATOS\2018\CONTRATOS\379.pdf" xr:uid="{00000000-0004-0000-0200-0000F6010000}"/>
    <hyperlink ref="A141" r:id="rId504" display="..\..\CONTRATOS\2018\CONTRATOS\139.pdf" xr:uid="{00000000-0004-0000-0200-0000F7010000}"/>
    <hyperlink ref="A142" r:id="rId505" display="..\..\CONTRATOS\2018\CONTRATOS\140.pdf" xr:uid="{00000000-0004-0000-0200-0000F8010000}"/>
    <hyperlink ref="A143" r:id="rId506" display="..\..\CONTRATOS\2018\CONTRATOS\141.pdf" xr:uid="{00000000-0004-0000-0200-0000F9010000}"/>
    <hyperlink ref="A144" r:id="rId507" display="..\..\CONTRATOS\2018\CONTRATOS\142.pdf" xr:uid="{00000000-0004-0000-0200-0000FA010000}"/>
    <hyperlink ref="A145" r:id="rId508" display="..\..\CONTRATOS\2018\CONTRATOS\143.pdf" xr:uid="{00000000-0004-0000-0200-0000FB010000}"/>
    <hyperlink ref="A146" r:id="rId509" display="..\..\CONTRATOS\2018\CONTRATOS\144.pdf" xr:uid="{00000000-0004-0000-0200-0000FC010000}"/>
    <hyperlink ref="A147" r:id="rId510" display="..\..\CONTRATOS\2018\CONTRATOS\145.pdf" xr:uid="{00000000-0004-0000-0200-0000FD010000}"/>
    <hyperlink ref="A148" r:id="rId511" display="..\..\CONTRATOS\2018\CONTRATOS\146.pdf" xr:uid="{00000000-0004-0000-0200-0000FE010000}"/>
    <hyperlink ref="A150" r:id="rId512" display="..\..\CONTRATOS\2018\CONTRATOS\148.pdf" xr:uid="{00000000-0004-0000-0200-0000FF010000}"/>
    <hyperlink ref="A151" r:id="rId513" display="..\..\CONTRATOS\2018\CONTRATOS\149.pdf" xr:uid="{00000000-0004-0000-0200-000000020000}"/>
    <hyperlink ref="A152" r:id="rId514" display="..\..\CONTRATOS\2018\CONTRATOS\150.pdf" xr:uid="{00000000-0004-0000-0200-000001020000}"/>
    <hyperlink ref="A153" r:id="rId515" display="..\..\CONTRATOS\2018\CONTRATOS\151.pdf" xr:uid="{00000000-0004-0000-0200-000002020000}"/>
    <hyperlink ref="A155" r:id="rId516" display="..\..\CONTRATOS\2018\CONTRATOS\153.pdf" xr:uid="{00000000-0004-0000-0200-000003020000}"/>
    <hyperlink ref="A156" r:id="rId517" display="F:\CONTRATOS\2017\FEBRERO\154.pdf" xr:uid="{00000000-0004-0000-0200-000004020000}"/>
    <hyperlink ref="A158" r:id="rId518" display="..\..\CONTRATOS\2018\CONTRATOS\156.pdf" xr:uid="{00000000-0004-0000-0200-000005020000}"/>
    <hyperlink ref="A159" r:id="rId519" display="..\..\CONTRATOS\2018\CONTRATOS\157.pdf" xr:uid="{00000000-0004-0000-0200-000006020000}"/>
    <hyperlink ref="A160" r:id="rId520" display="..\..\CONTRATOS\2018\CONTRATOS\158.pdf" xr:uid="{00000000-0004-0000-0200-000007020000}"/>
    <hyperlink ref="A161" r:id="rId521" display="..\..\CONTRATOS\2018\CONTRATOS\159.pdf" xr:uid="{00000000-0004-0000-0200-000008020000}"/>
    <hyperlink ref="A162" r:id="rId522" display="..\..\CONTRATOS\2018\CONTRATOS\160.pdf" xr:uid="{00000000-0004-0000-0200-000009020000}"/>
    <hyperlink ref="A163" r:id="rId523" display="..\..\CONTRATOS\2018\CONTRATOS\161.pdf" xr:uid="{00000000-0004-0000-0200-00000A020000}"/>
    <hyperlink ref="A164" r:id="rId524" display="..\..\CONTRATOS\2018\CONTRATOS\162.pdf" xr:uid="{00000000-0004-0000-0200-00000B020000}"/>
    <hyperlink ref="A165" r:id="rId525" display="..\..\CONTRATOS\2018\CONTRATOS\163.pdf" xr:uid="{00000000-0004-0000-0200-00000C020000}"/>
    <hyperlink ref="A166" r:id="rId526" display="..\..\CONTRATOS\2018\CONTRATOS\164.pdf" xr:uid="{00000000-0004-0000-0200-00000D020000}"/>
    <hyperlink ref="A167" r:id="rId527" display="..\..\CONTRATOS\2018\CONTRATOS\165.pdf" xr:uid="{00000000-0004-0000-0200-00000E020000}"/>
    <hyperlink ref="A168" r:id="rId528" display="..\..\CONTRATOS\2018\CONTRATOS\166.pdf" xr:uid="{00000000-0004-0000-0200-00000F020000}"/>
    <hyperlink ref="A169" r:id="rId529" display="..\..\CONTRATOS\2018\CONTRATOS\167.pdf" xr:uid="{00000000-0004-0000-0200-000010020000}"/>
    <hyperlink ref="A170" r:id="rId530" display="..\..\CONTRATOS\2018\CONTRATOS\168.pdf" xr:uid="{00000000-0004-0000-0200-000011020000}"/>
    <hyperlink ref="A171" r:id="rId531" display="..\..\CONTRATOS\2018\CONTRATOS\169.pdf" xr:uid="{00000000-0004-0000-0200-000012020000}"/>
    <hyperlink ref="A172" r:id="rId532" display="..\..\CONTRATOS\2018\CONTRATOS\170.pdf" xr:uid="{00000000-0004-0000-0200-000013020000}"/>
    <hyperlink ref="A173" r:id="rId533" display="..\..\CONTRATOS\2018\CONTRATOS\171.pdf" xr:uid="{00000000-0004-0000-0200-000014020000}"/>
    <hyperlink ref="A174" r:id="rId534" display="..\..\CONTRATOS\2018\CONTRATOS\172.pdf" xr:uid="{00000000-0004-0000-0200-000015020000}"/>
    <hyperlink ref="A175" r:id="rId535" display="..\..\CONTRATOS\2018\CONTRATOS\173.pdf" xr:uid="{00000000-0004-0000-0200-000016020000}"/>
    <hyperlink ref="A176" r:id="rId536" display="..\..\CONTRATOS\2018\CONTRATOS\174.pdf" xr:uid="{00000000-0004-0000-0200-000017020000}"/>
    <hyperlink ref="A177" r:id="rId537" display="..\..\CONTRATOS\2018\CONTRATOS\175.pdf" xr:uid="{00000000-0004-0000-0200-000018020000}"/>
    <hyperlink ref="A178" r:id="rId538" display="..\..\CONTRATOS\2018\CONTRATOS\176.pdf" xr:uid="{00000000-0004-0000-0200-000019020000}"/>
    <hyperlink ref="A179" r:id="rId539" display="..\..\CONTRATOS\2018\CONTRATOS\177.pdf" xr:uid="{00000000-0004-0000-0200-00001A020000}"/>
    <hyperlink ref="A180" r:id="rId540" display="..\..\CONTRATOS\2018\CONTRATOS\178.pdf" xr:uid="{00000000-0004-0000-0200-00001B020000}"/>
    <hyperlink ref="A181" r:id="rId541" display="..\..\CONTRATOS\2018\CONTRATOS\179.pdf" xr:uid="{00000000-0004-0000-0200-00001C020000}"/>
    <hyperlink ref="A182" r:id="rId542" display="..\..\CONTRATOS\2018\CONTRATOS\180.pdf" xr:uid="{00000000-0004-0000-0200-00001D020000}"/>
    <hyperlink ref="A183" r:id="rId543" display="..\..\CONTRATOS\2018\CONTRATOS\181.pdf" xr:uid="{00000000-0004-0000-0200-00001E020000}"/>
    <hyperlink ref="A184" r:id="rId544" display="..\..\CONTRATOS\2018\CONTRATOS\182.pdf" xr:uid="{00000000-0004-0000-0200-00001F020000}"/>
    <hyperlink ref="A185" r:id="rId545" display="..\..\CONTRATOS\2018\CONTRATOS\183.pdf" xr:uid="{00000000-0004-0000-0200-000020020000}"/>
    <hyperlink ref="A186" r:id="rId546" display="..\..\CONTRATOS\2018\CONTRATOS\184.pdf" xr:uid="{00000000-0004-0000-0200-000021020000}"/>
    <hyperlink ref="A187" r:id="rId547" display="..\..\CONTRATOS\2018\CONTRATOS\185.pdf" xr:uid="{00000000-0004-0000-0200-000022020000}"/>
    <hyperlink ref="A188" r:id="rId548" display="..\..\CONTRATOS\2018\CONTRATOS\186.pdf" xr:uid="{00000000-0004-0000-0200-000023020000}"/>
    <hyperlink ref="A189" r:id="rId549" display="..\..\CONTRATOS\2018\CONTRATOS\187.pdf" xr:uid="{00000000-0004-0000-0200-000024020000}"/>
    <hyperlink ref="A190" r:id="rId550" display="..\..\CONTRATOS\2018\CONTRATOS\188.pdf" xr:uid="{00000000-0004-0000-0200-000025020000}"/>
    <hyperlink ref="A191" r:id="rId551" display="..\..\CONTRATOS\2018\CONTRATOS\198.pdf" xr:uid="{00000000-0004-0000-0200-000026020000}"/>
    <hyperlink ref="A192" r:id="rId552" display="..\..\CONTRATOS\2018\CONTRATOS\190.pdf" xr:uid="{00000000-0004-0000-0200-000027020000}"/>
    <hyperlink ref="A193" r:id="rId553" display="..\..\CONTRATOS\2018\CONTRATOS\191.pdf" xr:uid="{00000000-0004-0000-0200-000028020000}"/>
    <hyperlink ref="A194" r:id="rId554" display="..\..\CONTRATOS\2018\CONTRATOS\192.pdf" xr:uid="{00000000-0004-0000-0200-000029020000}"/>
    <hyperlink ref="A195" r:id="rId555" display="..\..\CONTRATOS\2018\CONTRATOS\193.pdf" xr:uid="{00000000-0004-0000-0200-00002A020000}"/>
    <hyperlink ref="A196" r:id="rId556" display="..\..\CONTRATOS\2018\CONTRATOS\194.pdf" xr:uid="{00000000-0004-0000-0200-00002B020000}"/>
    <hyperlink ref="A197" r:id="rId557" display="..\..\CONTRATOS\2018\CONTRATOS\195.pdf" xr:uid="{00000000-0004-0000-0200-00002C020000}"/>
    <hyperlink ref="A198" r:id="rId558" display="..\..\CONTRATOS\2018\CONTRATOS\196.pdf" xr:uid="{00000000-0004-0000-0200-00002D020000}"/>
    <hyperlink ref="A199" r:id="rId559" display="..\..\CONTRATOS\2018\CONTRATOS\197.pdf" xr:uid="{00000000-0004-0000-0200-00002E020000}"/>
    <hyperlink ref="A200" r:id="rId560" display="..\..\CONTRATOS\2018\CONTRATOS\198.pdf" xr:uid="{00000000-0004-0000-0200-00002F020000}"/>
    <hyperlink ref="A201" r:id="rId561" display="..\..\CONTRATOS\2018\CONTRATOS\199.pdf" xr:uid="{00000000-0004-0000-0200-000030020000}"/>
    <hyperlink ref="A202" r:id="rId562" display="..\..\CONTRATOS\2018\CONTRATOS\200.pdf" xr:uid="{00000000-0004-0000-0200-000031020000}"/>
    <hyperlink ref="A204" r:id="rId563" display="..\..\CONTRATOS\2018\CONTRATOS\202.pdf" xr:uid="{00000000-0004-0000-0200-000032020000}"/>
    <hyperlink ref="A205" r:id="rId564" display="..\..\CONTRATOS\2018\CONTRATOS\203.pdf" xr:uid="{00000000-0004-0000-0200-000033020000}"/>
    <hyperlink ref="A206" r:id="rId565" display="..\..\CONTRATOS\2018\CONTRATOS\204.pdf" xr:uid="{00000000-0004-0000-0200-000034020000}"/>
    <hyperlink ref="A207" r:id="rId566" display="..\..\CONTRATOS\2018\CONTRATOS\205.pdf" xr:uid="{00000000-0004-0000-0200-000035020000}"/>
    <hyperlink ref="A208" r:id="rId567" display="..\..\CONTRATOS\2018\CONTRATOS\206.pdf" xr:uid="{00000000-0004-0000-0200-000036020000}"/>
    <hyperlink ref="A209" r:id="rId568" display="..\..\CONTRATOS\2018\CONTRATOS\207.pdf" xr:uid="{00000000-0004-0000-0200-000037020000}"/>
    <hyperlink ref="A210" r:id="rId569" display="..\..\CONTRATOS\2018\CONTRATOS\208.pdf" xr:uid="{00000000-0004-0000-0200-000038020000}"/>
    <hyperlink ref="A211" r:id="rId570" display="..\..\CONTRATOS\2018\CONTRATOS\209.pdf" xr:uid="{00000000-0004-0000-0200-000039020000}"/>
    <hyperlink ref="A212" r:id="rId571" display="..\..\CONTRATOS\2018\CONTRATOS\210.pdf" xr:uid="{00000000-0004-0000-0200-00003A020000}"/>
    <hyperlink ref="A213" r:id="rId572" display="..\..\CONTRATOS\2018\CONTRATOS\211.pdf" xr:uid="{00000000-0004-0000-0200-00003B020000}"/>
    <hyperlink ref="A214" r:id="rId573" display="..\..\CONTRATOS\2018\CONTRATOS\212.pdf" xr:uid="{00000000-0004-0000-0200-00003C020000}"/>
    <hyperlink ref="A215" r:id="rId574" display="..\..\CONTRATOS\2018\CONTRATOS\213.pdf" xr:uid="{00000000-0004-0000-0200-00003D020000}"/>
    <hyperlink ref="A216" r:id="rId575" display="..\..\CONTRATOS\2018\CONTRATOS\214.pdf" xr:uid="{00000000-0004-0000-0200-00003E020000}"/>
    <hyperlink ref="A217" r:id="rId576" display="..\..\CONTRATOS\2018\CONTRATOS\215.pdf" xr:uid="{00000000-0004-0000-0200-00003F020000}"/>
    <hyperlink ref="A218" r:id="rId577" display="..\..\CONTRATOS\2018\CONTRATOS\216.pdf" xr:uid="{00000000-0004-0000-0200-000040020000}"/>
    <hyperlink ref="A219" r:id="rId578" display="..\..\CONTRATOS\2018\CONTRATOS\217.pdf" xr:uid="{00000000-0004-0000-0200-000041020000}"/>
    <hyperlink ref="A220" r:id="rId579" display="..\..\CONTRATOS\2018\CONTRATOS\218.pdf" xr:uid="{00000000-0004-0000-0200-000042020000}"/>
    <hyperlink ref="A221" r:id="rId580" display="..\..\CONTRATOS\2018\CONTRATOS\219.pdf" xr:uid="{00000000-0004-0000-0200-000043020000}"/>
    <hyperlink ref="A222" r:id="rId581" display="..\..\CONTRATOS\2018\CONTRATOS\220.pdf" xr:uid="{00000000-0004-0000-0200-000044020000}"/>
    <hyperlink ref="A223" r:id="rId582" display="..\..\CONTRATOS\2018\CONTRATOS\221.pdf" xr:uid="{00000000-0004-0000-0200-000045020000}"/>
    <hyperlink ref="A224" r:id="rId583" display="..\..\CONTRATOS\2018\CONTRATOS\222.pdf" xr:uid="{00000000-0004-0000-0200-000046020000}"/>
    <hyperlink ref="A225" r:id="rId584" display="..\..\CONTRATOS\2018\CONTRATOS\223.pdf" xr:uid="{00000000-0004-0000-0200-000047020000}"/>
    <hyperlink ref="A226" r:id="rId585" display="..\..\CONTRATOS\2018\CONTRATOS\224.pdf" xr:uid="{00000000-0004-0000-0200-000048020000}"/>
    <hyperlink ref="A227" r:id="rId586" display="..\..\CONTRATOS\2018\CONTRATOS\225.pdf" xr:uid="{00000000-0004-0000-0200-000049020000}"/>
    <hyperlink ref="A228" r:id="rId587" display="..\..\CONTRATOS\2018\CONTRATOS\226.pdf" xr:uid="{00000000-0004-0000-0200-00004A020000}"/>
    <hyperlink ref="A229" r:id="rId588" display="..\..\CONTRATOS\2018\CONTRATOS\227.pdf" xr:uid="{00000000-0004-0000-0200-00004B020000}"/>
    <hyperlink ref="A230" r:id="rId589" display="..\..\CONTRATOS\2018\CONTRATOS\228.pdf" xr:uid="{00000000-0004-0000-0200-00004C020000}"/>
    <hyperlink ref="A231" r:id="rId590" display="..\..\CONTRATOS\2018\CONTRATOS\229.pdf" xr:uid="{00000000-0004-0000-0200-00004D020000}"/>
    <hyperlink ref="A232" r:id="rId591" display="..\..\CONTRATOS\2018\CONTRATOS\230.pdf" xr:uid="{00000000-0004-0000-0200-00004E020000}"/>
    <hyperlink ref="A233" r:id="rId592" display="..\..\CONTRATOS\2018\CONTRATOS\231.pdf" xr:uid="{00000000-0004-0000-0200-00004F020000}"/>
    <hyperlink ref="A234" r:id="rId593" display="..\..\CONTRATOS\2018\CONTRATOS\232.pdf" xr:uid="{00000000-0004-0000-0200-000050020000}"/>
    <hyperlink ref="A235" r:id="rId594" display="..\..\CONTRATOS\2018\CONTRATOS\233.pdf" xr:uid="{00000000-0004-0000-0200-000051020000}"/>
    <hyperlink ref="A236" r:id="rId595" display="..\..\CONTRATOS\2018\CONTRATOS\234.pdf" xr:uid="{00000000-0004-0000-0200-000052020000}"/>
    <hyperlink ref="A237" r:id="rId596" display="..\..\CONTRATOS\2018\CONTRATOS\235.pdf" xr:uid="{00000000-0004-0000-0200-000053020000}"/>
    <hyperlink ref="A238" r:id="rId597" display="..\..\CONTRATOS\2018\CONTRATOS\236.pdf" xr:uid="{00000000-0004-0000-0200-000054020000}"/>
    <hyperlink ref="A239" r:id="rId598" display="..\..\CONTRATOS\2018\CONTRATOS\237.pdf" xr:uid="{00000000-0004-0000-0200-000055020000}"/>
    <hyperlink ref="A240" r:id="rId599" display="..\..\CONTRATOS\2018\CONTRATOS\238.pdf" xr:uid="{00000000-0004-0000-0200-000056020000}"/>
    <hyperlink ref="A241" r:id="rId600" display="..\..\CONTRATOS\2018\CONTRATOS\239.pdf" xr:uid="{00000000-0004-0000-0200-000057020000}"/>
    <hyperlink ref="A244" r:id="rId601" display="..\..\CONTRATOS\2018\CONTRATOS\241.pdf" xr:uid="{00000000-0004-0000-0200-000058020000}"/>
    <hyperlink ref="A246" r:id="rId602" display="..\..\CONTRATOS\2018\CONTRATOS\243.pdf" xr:uid="{00000000-0004-0000-0200-000059020000}"/>
    <hyperlink ref="A247" r:id="rId603" display="..\..\CONTRATOS\2018\CONTRATOS\244.pdf" xr:uid="{00000000-0004-0000-0200-00005A020000}"/>
    <hyperlink ref="A248" r:id="rId604" display="..\..\CONTRATOS\2018\CONTRATOS\245.pdf" xr:uid="{00000000-0004-0000-0200-00005B020000}"/>
    <hyperlink ref="A249" r:id="rId605" display="..\..\CONTRATOS\2018\CONTRATOS\246.pdf" xr:uid="{00000000-0004-0000-0200-00005C020000}"/>
    <hyperlink ref="A251" r:id="rId606" display="..\..\CONTRATOS\2018\CONTRATOS\248.pdf" xr:uid="{00000000-0004-0000-0200-00005D020000}"/>
    <hyperlink ref="A252" r:id="rId607" display="..\..\CONTRATOS\2018\CONTRATOS\249.pdf" xr:uid="{00000000-0004-0000-0200-00005E020000}"/>
    <hyperlink ref="A253" r:id="rId608" display="..\..\CONTRATOS\2018\CONTRATOS\250.pdf" xr:uid="{00000000-0004-0000-0200-00005F020000}"/>
    <hyperlink ref="A254" r:id="rId609" display="..\..\CONTRATOS\2018\CONTRATOS\251.pdf" xr:uid="{00000000-0004-0000-0200-000060020000}"/>
    <hyperlink ref="A255" r:id="rId610" display="..\..\CONTRATOS\2018\CONTRATOS\252.pdf" xr:uid="{00000000-0004-0000-0200-000061020000}"/>
    <hyperlink ref="A256" r:id="rId611" display="..\..\CONTRATOS\2018\CONTRATOS\253.pdf" xr:uid="{00000000-0004-0000-0200-000062020000}"/>
    <hyperlink ref="A257" r:id="rId612" display="..\..\CONTRATOS\2018\CONTRATOS\254.pdf" xr:uid="{00000000-0004-0000-0200-000063020000}"/>
    <hyperlink ref="A258" r:id="rId613" display="..\..\CONTRATOS\2018\CONTRATOS\255.pdf" xr:uid="{00000000-0004-0000-0200-000064020000}"/>
    <hyperlink ref="A259" r:id="rId614" display="..\..\CONTRATOS\2018\CONTRATOS\256.pdf" xr:uid="{00000000-0004-0000-0200-000065020000}"/>
    <hyperlink ref="A260" r:id="rId615" display="..\..\CONTRATOS\2018\CONTRATOS\257.pdf" xr:uid="{00000000-0004-0000-0200-000066020000}"/>
    <hyperlink ref="A261" r:id="rId616" display="..\CONTRATOS\2017\MARZO\258.pdf" xr:uid="{00000000-0004-0000-0200-000067020000}"/>
    <hyperlink ref="A263" r:id="rId617" display="..\..\CONTRATOS\2018\CONTRATOS\260.pdf" xr:uid="{00000000-0004-0000-0200-000068020000}"/>
    <hyperlink ref="A264" r:id="rId618" display="..\..\CONTRATOS\2018\CONTRATOS\261.pdf" xr:uid="{00000000-0004-0000-0200-000069020000}"/>
    <hyperlink ref="A265" r:id="rId619" display="..\..\CONTRATOS\2018\CONTRATOS\262.pdf" xr:uid="{00000000-0004-0000-0200-00006A020000}"/>
    <hyperlink ref="A266" r:id="rId620" display="..\..\CONTRATOS\2018\CONTRATOS\263.pdf" xr:uid="{00000000-0004-0000-0200-00006B020000}"/>
    <hyperlink ref="A267" r:id="rId621" display="..\..\CONTRATOS\2018\CONTRATOS\264.pdf" xr:uid="{00000000-0004-0000-0200-00006C020000}"/>
    <hyperlink ref="A268" r:id="rId622" display="..\..\CONTRATOS\2018\CONTRATOS\265.pdf" xr:uid="{00000000-0004-0000-0200-00006D020000}"/>
    <hyperlink ref="A269" r:id="rId623" display="..\..\CONTRATOS\2018\CONTRATOS\266.pdf" xr:uid="{00000000-0004-0000-0200-00006E020000}"/>
    <hyperlink ref="A270" r:id="rId624" display="..\..\CONTRATOS\2018\CONTRATOS\267.pdf" xr:uid="{00000000-0004-0000-0200-00006F020000}"/>
    <hyperlink ref="A271" r:id="rId625" display="..\..\CONTRATOS\2018\CONTRATOS\268.pdf" xr:uid="{00000000-0004-0000-0200-000070020000}"/>
    <hyperlink ref="A272" r:id="rId626" display="..\..\CONTRATOS\2018\CONTRATOS\269.pdf" xr:uid="{00000000-0004-0000-0200-000071020000}"/>
    <hyperlink ref="A274" r:id="rId627" display="..\..\CONTRATOS\2018\CONTRATOS\271.pdf" xr:uid="{00000000-0004-0000-0200-000072020000}"/>
    <hyperlink ref="A275" r:id="rId628" display="..\..\CONTRATOS\2018\CONTRATOS\272.pdf" xr:uid="{00000000-0004-0000-0200-000073020000}"/>
    <hyperlink ref="A276" r:id="rId629" display="..\..\CONTRATOS\2018\CONTRATOS\273.pdf" xr:uid="{00000000-0004-0000-0200-000074020000}"/>
    <hyperlink ref="A277" r:id="rId630" display="..\..\CONTRATOS\2018\CONTRATOS\274.pdf" xr:uid="{00000000-0004-0000-0200-000075020000}"/>
    <hyperlink ref="A278" r:id="rId631" display="..\..\CONTRATOS\2018\CONTRATOS\275.pdf" xr:uid="{00000000-0004-0000-0200-000076020000}"/>
    <hyperlink ref="A279" r:id="rId632" display="..\..\CONTRATOS\2018\CONTRATOS\276.pdf" xr:uid="{00000000-0004-0000-0200-000077020000}"/>
    <hyperlink ref="A280" r:id="rId633" display="..\..\CONTRATOS\2018\CONTRATOS\277df" xr:uid="{00000000-0004-0000-0200-000078020000}"/>
    <hyperlink ref="A281" r:id="rId634" display="..\..\CONTRATOS\2018\CONTRATOS\278.pdf" xr:uid="{00000000-0004-0000-0200-000079020000}"/>
    <hyperlink ref="A282" r:id="rId635" display="..\..\CONTRATOS\2018\CONTRATOS\279.pdf" xr:uid="{00000000-0004-0000-0200-00007A020000}"/>
    <hyperlink ref="A283" r:id="rId636" display="..\..\CONTRATOS\2018\CONTRATOS\280.pdf" xr:uid="{00000000-0004-0000-0200-00007B020000}"/>
    <hyperlink ref="A284" r:id="rId637" display="..\..\CONTRATOS\2018\CONTRATOS\281.pdf" xr:uid="{00000000-0004-0000-0200-00007C020000}"/>
    <hyperlink ref="A285" r:id="rId638" display="..\..\CONTRATOS\2018\CONTRATOS\282.pdf" xr:uid="{00000000-0004-0000-0200-00007D020000}"/>
    <hyperlink ref="A286" r:id="rId639" display="..\..\CONTRATOS\2018\CONTRATOS\283.pdf" xr:uid="{00000000-0004-0000-0200-00007E020000}"/>
    <hyperlink ref="A287" r:id="rId640" display="..\..\CONTRATOS\2018\CONTRATOS\284.pdf" xr:uid="{00000000-0004-0000-0200-00007F020000}"/>
    <hyperlink ref="A288" r:id="rId641" display="..\..\CONTRATOS\2018\CONTRATOS\285.pdf" xr:uid="{00000000-0004-0000-0200-000080020000}"/>
    <hyperlink ref="A289" r:id="rId642" display="..\..\CONTRATOS\2018\CONTRATOS\286.pdf" xr:uid="{00000000-0004-0000-0200-000081020000}"/>
    <hyperlink ref="A290" r:id="rId643" display="..\..\CONTRATOS\2018\CONTRATOS\287.pdf" xr:uid="{00000000-0004-0000-0200-000082020000}"/>
    <hyperlink ref="A291" r:id="rId644" display="..\..\CONTRATOS\2018\CONTRATOS\288.pdf" xr:uid="{00000000-0004-0000-0200-000083020000}"/>
    <hyperlink ref="A292" r:id="rId645" display="..\..\CONTRATOS\2018\CONTRATOS\289.pdf" xr:uid="{00000000-0004-0000-0200-000084020000}"/>
    <hyperlink ref="A293" r:id="rId646" display="..\..\CONTRATOS\2018\CONTRATOS\290.pdf" xr:uid="{00000000-0004-0000-0200-000085020000}"/>
    <hyperlink ref="A294" r:id="rId647" display="..\..\CONTRATOS\2018\CONTRATOS\291.pdf" xr:uid="{00000000-0004-0000-0200-000086020000}"/>
    <hyperlink ref="A295" r:id="rId648" display="..\..\CONTRATOS\2018\CONTRATOS\292.pdf" xr:uid="{00000000-0004-0000-0200-000087020000}"/>
    <hyperlink ref="A296" r:id="rId649" display="..\..\CONTRATOS\2018\CONTRATOS\293.pdf" xr:uid="{00000000-0004-0000-0200-000088020000}"/>
    <hyperlink ref="A297" r:id="rId650" display="..\..\CONTRATOS\2018\CONTRATOS\294.pdf" xr:uid="{00000000-0004-0000-0200-000089020000}"/>
    <hyperlink ref="A298" r:id="rId651" display="..\..\CONTRATOS\2018\CONTRATOS\295.pdf" xr:uid="{00000000-0004-0000-0200-00008A020000}"/>
    <hyperlink ref="A299" r:id="rId652" display="..\..\CONTRATOS\2018\CONTRATOS\296.pdf" xr:uid="{00000000-0004-0000-0200-00008B020000}"/>
    <hyperlink ref="A300" r:id="rId653" display="..\..\CONTRATOS\2018\CONTRATOS\297.pdf" xr:uid="{00000000-0004-0000-0200-00008C020000}"/>
    <hyperlink ref="A301" r:id="rId654" display="..\..\CONTRATOS\2018\CONTRATOS\298.pdf" xr:uid="{00000000-0004-0000-0200-00008D020000}"/>
    <hyperlink ref="A302" r:id="rId655" display="..\..\CONTRATOS\2018\CONTRATOS\299.pdf" xr:uid="{00000000-0004-0000-0200-00008E020000}"/>
    <hyperlink ref="A303" r:id="rId656" display="..\..\CONTRATOS\2018\CONTRATOS\300.pdf" xr:uid="{00000000-0004-0000-0200-00008F020000}"/>
    <hyperlink ref="A304" r:id="rId657" display="..\..\CONTRATOS\2018\CONTRATOS\301.pdf" xr:uid="{00000000-0004-0000-0200-000090020000}"/>
    <hyperlink ref="A305" r:id="rId658" display="..\..\CONTRATOS\2018\CONTRATOS\302.pdf" xr:uid="{00000000-0004-0000-0200-000091020000}"/>
    <hyperlink ref="A306" r:id="rId659" display="..\..\CONTRATOS\2018\CONTRATOS\303.pdf" xr:uid="{00000000-0004-0000-0200-000092020000}"/>
    <hyperlink ref="A307" r:id="rId660" display="..\..\CONTRATOS\2018\CONTRATOS\304.pdf" xr:uid="{00000000-0004-0000-0200-000093020000}"/>
    <hyperlink ref="A308" r:id="rId661" display="..\..\CONTRATOS\2018\CONTRATOS\305.pdf" xr:uid="{00000000-0004-0000-0200-000094020000}"/>
    <hyperlink ref="A310" r:id="rId662" display="..\..\CONTRATOS\2018\CONTRATOS\307.pdf" xr:uid="{00000000-0004-0000-0200-000095020000}"/>
    <hyperlink ref="A311" r:id="rId663" display="..\..\CONTRATOS\2018\CONTRATOS\308.pdf" xr:uid="{00000000-0004-0000-0200-000096020000}"/>
    <hyperlink ref="A312" r:id="rId664" display="..\..\CONTRATOS\2018\CONTRATOS\309.pdf" xr:uid="{00000000-0004-0000-0200-000097020000}"/>
    <hyperlink ref="A313" r:id="rId665" display="..\..\CONTRATOS\2018\CONTRATOS\310.pdf" xr:uid="{00000000-0004-0000-0200-000098020000}"/>
    <hyperlink ref="A314" r:id="rId666" display="..\..\CONTRATOS\2018\CONTRATOS\311.pdf" xr:uid="{00000000-0004-0000-0200-000099020000}"/>
    <hyperlink ref="A315" r:id="rId667" display="..\..\CONTRATOS\2018\CONTRATOS\312.pdf" xr:uid="{00000000-0004-0000-0200-00009A020000}"/>
    <hyperlink ref="A316" r:id="rId668" display="..\..\CONTRATOS\2018\CONTRATOS\313.pdf" xr:uid="{00000000-0004-0000-0200-00009B020000}"/>
    <hyperlink ref="A317" r:id="rId669" display="..\..\CONTRATOS\2018\CONTRATOS\314.pdf" xr:uid="{00000000-0004-0000-0200-00009C020000}"/>
    <hyperlink ref="A318" r:id="rId670" display="..\..\CONTRATOS\2018\CONTRATOS\315.pdf" xr:uid="{00000000-0004-0000-0200-00009D020000}"/>
    <hyperlink ref="A319" r:id="rId671" display="..\..\CONTRATOS\2018\CONTRATOS\316.pdf" xr:uid="{00000000-0004-0000-0200-00009E020000}"/>
    <hyperlink ref="A320" r:id="rId672" display="..\..\CONTRATOS\2018\CONTRATOS\317.pdf" xr:uid="{00000000-0004-0000-0200-00009F020000}"/>
    <hyperlink ref="A321" r:id="rId673" display="..\..\CONTRATOS\2018\CONTRATOS\318.pdf" xr:uid="{00000000-0004-0000-0200-0000A0020000}"/>
    <hyperlink ref="A323" r:id="rId674" display="..\..\CONTRATOS\2018\CONTRATOS\319.pdf" xr:uid="{00000000-0004-0000-0200-0000A1020000}"/>
    <hyperlink ref="A324" r:id="rId675" display="..\..\CONTRATOS\2018\CONTRATOS\320.pdf" xr:uid="{00000000-0004-0000-0200-0000A2020000}"/>
    <hyperlink ref="A325" r:id="rId676" display="..\..\CONTRATOS\2018\CONTRATOS\321.pdf" xr:uid="{00000000-0004-0000-0200-0000A3020000}"/>
    <hyperlink ref="A326" r:id="rId677" display="..\..\CONTRATOS\2018\CONTRATOS\322.pdf" xr:uid="{00000000-0004-0000-0200-0000A4020000}"/>
    <hyperlink ref="A327" r:id="rId678" display="..\..\CONTRATOS\2018\CONTRATOS\323.pdf" xr:uid="{00000000-0004-0000-0200-0000A5020000}"/>
    <hyperlink ref="A328" r:id="rId679" display="..\..\CONTRATOS\2018\CONTRATOS\324.pdf" xr:uid="{00000000-0004-0000-0200-0000A6020000}"/>
    <hyperlink ref="A350" r:id="rId680" display="..\..\CONTRATOS\2018\CONTRATOS\346.pdf" xr:uid="{00000000-0004-0000-0200-0000A7020000}"/>
    <hyperlink ref="A329" r:id="rId681" display="..\..\CONTRATOS\2018\CONTRATOS\325.pdf" xr:uid="{00000000-0004-0000-0200-0000A8020000}"/>
    <hyperlink ref="A330" r:id="rId682" display="..\..\CONTRATOS\2018\CONTRATOS\326.pdf" xr:uid="{00000000-0004-0000-0200-0000A9020000}"/>
    <hyperlink ref="A331" r:id="rId683" display="..\..\CONTRATOS\2018\CONTRATOS\327.pdf" xr:uid="{00000000-0004-0000-0200-0000AA020000}"/>
    <hyperlink ref="A332" r:id="rId684" display="..\..\CONTRATOS\2018\CONTRATOS\328.pdf" xr:uid="{00000000-0004-0000-0200-0000AB020000}"/>
    <hyperlink ref="A333" r:id="rId685" display="..\..\CONTRATOS\2018\CONTRATOS\329.pdf" xr:uid="{00000000-0004-0000-0200-0000AC020000}"/>
    <hyperlink ref="A334" r:id="rId686" display="..\..\CONTRATOS\2018\CONTRATOS\330.pdf" xr:uid="{00000000-0004-0000-0200-0000AD020000}"/>
    <hyperlink ref="A335" r:id="rId687" display="..\..\CONTRATOS\2018\CONTRATOS\331.pdf" xr:uid="{00000000-0004-0000-0200-0000AE020000}"/>
    <hyperlink ref="A336" r:id="rId688" display="..\..\CONTRATOS\2018\CONTRATOS\332.pdf" xr:uid="{00000000-0004-0000-0200-0000AF020000}"/>
    <hyperlink ref="A337" r:id="rId689" display="..\..\CONTRATOS\2018\CONTRATOS\333.pdf" xr:uid="{00000000-0004-0000-0200-0000B0020000}"/>
    <hyperlink ref="A338" r:id="rId690" display="..\..\CONTRATOS\2018\CONTRATOS\334.pdf" xr:uid="{00000000-0004-0000-0200-0000B1020000}"/>
    <hyperlink ref="A339" r:id="rId691" display="..\..\CONTRATOS\2018\CONTRATOS\335.pdf" xr:uid="{00000000-0004-0000-0200-0000B2020000}"/>
    <hyperlink ref="A340" r:id="rId692" display="..\..\CONTRATOS\2018\CONTRATOS\336.pdf" xr:uid="{00000000-0004-0000-0200-0000B3020000}"/>
    <hyperlink ref="A341" r:id="rId693" display="..\..\CONTRATOS\2018\CONTRATOS\337.pdf" xr:uid="{00000000-0004-0000-0200-0000B4020000}"/>
    <hyperlink ref="A342" r:id="rId694" display="..\..\CONTRATOS\2018\CONTRATOS\338.pdf" xr:uid="{00000000-0004-0000-0200-0000B5020000}"/>
    <hyperlink ref="A343" r:id="rId695" display="..\..\CONTRATOS\2018\CONTRATOS\339.pdf" xr:uid="{00000000-0004-0000-0200-0000B6020000}"/>
    <hyperlink ref="A344" r:id="rId696" display="..\..\CONTRATOS\2018\CONTRATOS\340.pdf" xr:uid="{00000000-0004-0000-0200-0000B7020000}"/>
    <hyperlink ref="A345" r:id="rId697" display="..\..\CONTRATOS\2018\CONTRATOS\341.pdf" xr:uid="{00000000-0004-0000-0200-0000B8020000}"/>
    <hyperlink ref="A346" r:id="rId698" display="..\..\CONTRATOS\2018\CONTRATOS\342.pdf" xr:uid="{00000000-0004-0000-0200-0000B9020000}"/>
    <hyperlink ref="A347" r:id="rId699" display="..\..\CONTRATOS\2018\CONTRATOS\343.pdf" xr:uid="{00000000-0004-0000-0200-0000BA020000}"/>
    <hyperlink ref="A348" r:id="rId700" display="..\..\CONTRATOS\2018\CONTRATOS\344.pdf" xr:uid="{00000000-0004-0000-0200-0000BB020000}"/>
    <hyperlink ref="A349" r:id="rId701" display="..\..\CONTRATOS\2018\CONTRATOS\345.pdf" xr:uid="{00000000-0004-0000-0200-0000BC020000}"/>
    <hyperlink ref="A351" r:id="rId702" display="..\..\CONTRATOS\2018\CONTRATOS\347.pdf" xr:uid="{00000000-0004-0000-0200-0000BD020000}"/>
    <hyperlink ref="A352" r:id="rId703" display="..\..\CONTRATOS\2018\CONTRATOS\348.pdf" xr:uid="{00000000-0004-0000-0200-0000BE020000}"/>
    <hyperlink ref="A353" r:id="rId704" display="..\..\CONTRATOS\2018\CONTRATOS\349.pdf" xr:uid="{00000000-0004-0000-0200-0000BF020000}"/>
    <hyperlink ref="A354" r:id="rId705" display="..\..\CONTRATOS\2018\CONTRATOS\350.pdf" xr:uid="{00000000-0004-0000-0200-0000C0020000}"/>
    <hyperlink ref="A355" r:id="rId706" display="..\..\CONTRATOS\2018\CONTRATOS\351.pdf" xr:uid="{00000000-0004-0000-0200-0000C1020000}"/>
    <hyperlink ref="A356" r:id="rId707" display="..\..\CONTRATOS\2018\CONTRATOS\352.pdf" xr:uid="{00000000-0004-0000-0200-0000C2020000}"/>
    <hyperlink ref="A357" r:id="rId708" display="..\..\CONTRATOS\2018\CONTRATOS\353.pdf" xr:uid="{00000000-0004-0000-0200-0000C3020000}"/>
    <hyperlink ref="A359" r:id="rId709" display="..\..\CONTRATOS\2018\CONTRATOS\355pdf" xr:uid="{00000000-0004-0000-0200-0000C4020000}"/>
    <hyperlink ref="A360" r:id="rId710" display="..\CONTRATOS\2017\MAYO\356 COOPERACION.pdf" xr:uid="{00000000-0004-0000-0200-0000C5020000}"/>
    <hyperlink ref="A361" r:id="rId711" display="..\..\CONTRATOS\2018\CONTRATOS\357.pdf" xr:uid="{00000000-0004-0000-0200-0000C6020000}"/>
    <hyperlink ref="A362" r:id="rId712" display="..\..\CONTRATOS\2018\CONTRATOS\358.pdf" xr:uid="{00000000-0004-0000-0200-0000C7020000}"/>
    <hyperlink ref="A385" r:id="rId713" display="..\..\CONTRATOS\2018\CONTRATOS\381.pdf" xr:uid="{00000000-0004-0000-0200-0000C8020000}"/>
    <hyperlink ref="A386" r:id="rId714" display="..\..\CONTRATOS\2018\CONTRATOS\382.pdf" xr:uid="{00000000-0004-0000-0200-0000C9020000}"/>
    <hyperlink ref="A387" r:id="rId715" display="..\..\CONTRATOS\2018\CONTRATOS\383.pdf" xr:uid="{00000000-0004-0000-0200-0000CA020000}"/>
    <hyperlink ref="A388" r:id="rId716" display="..\..\CONTRATOS\2018\CONTRATOS\384.pdf" xr:uid="{00000000-0004-0000-0200-0000CB020000}"/>
    <hyperlink ref="A389" r:id="rId717" display="..\..\CONTRATOS\2018\CONTRATOS\385.pdf" xr:uid="{00000000-0004-0000-0200-0000CC020000}"/>
    <hyperlink ref="A390" r:id="rId718" display="..\..\CONTRATOS\2018\CONTRATOS\386.pdf" xr:uid="{00000000-0004-0000-0200-0000CD020000}"/>
    <hyperlink ref="A363" r:id="rId719" display="..\..\CONTRATOS\2018\CONTRATOS\359.pdf" xr:uid="{00000000-0004-0000-0200-0000CE020000}"/>
    <hyperlink ref="A365" r:id="rId720" display="..\..\CONTRATOS\2018\CONTRATOS\361.pdf" xr:uid="{00000000-0004-0000-0200-0000CF020000}"/>
    <hyperlink ref="A366" r:id="rId721" display="..\..\CONTRATOS\2018\CONTRATOS\362.pdf" xr:uid="{00000000-0004-0000-0200-0000D0020000}"/>
    <hyperlink ref="A367" r:id="rId722" display="..\..\CONTRATOS\2018\CONTRATOS\363.pdf" xr:uid="{00000000-0004-0000-0200-0000D1020000}"/>
    <hyperlink ref="A368" r:id="rId723" display="..\..\CONTRATOS\2018\CONTRATOS\364.pdf" xr:uid="{00000000-0004-0000-0200-0000D2020000}"/>
    <hyperlink ref="A393" r:id="rId724" display="..\..\CONTRATOS\2018\CONTRATOS\389.pdf" xr:uid="{00000000-0004-0000-0200-0000D3020000}"/>
    <hyperlink ref="A392" r:id="rId725" display="..\..\CONTRATOS\2018\CONTRATOS\388.pdf" xr:uid="{00000000-0004-0000-0200-0000D4020000}"/>
    <hyperlink ref="A391" r:id="rId726" display="..\..\CONTRATOS\2018\CONTRATOS\387.pdf" xr:uid="{00000000-0004-0000-0200-0000D5020000}"/>
    <hyperlink ref="A384" r:id="rId727" display="..\..\CONTRATOS\2018\CONTRATOS\380.pdf" xr:uid="{00000000-0004-0000-0200-0000D6020000}"/>
    <hyperlink ref="A394" r:id="rId728" display="..\..\CONTRATOS\2018\CONTRATOS\390.pdf" xr:uid="{00000000-0004-0000-0200-0000D7020000}"/>
    <hyperlink ref="A395" r:id="rId729" display="..\..\CONTRATOS\2018\CONTRATOS\391.pdf" xr:uid="{00000000-0004-0000-0200-0000D8020000}"/>
    <hyperlink ref="A396" r:id="rId730" display="..\..\CONTRATOS\2018\CONTRATOS\392.pdf" xr:uid="{00000000-0004-0000-0200-0000D9020000}"/>
    <hyperlink ref="A397" r:id="rId731" display="..\..\CONTRATOS\2018\CONTRATOS\393.pdf" xr:uid="{00000000-0004-0000-0200-0000DA020000}"/>
    <hyperlink ref="A398" r:id="rId732" display="..\..\CONTRATOS\2018\CONTRATOS\394.pdf" xr:uid="{00000000-0004-0000-0200-0000DB020000}"/>
    <hyperlink ref="A399" r:id="rId733" display="..\..\CONTRATOS\2018\CONTRATOS\395.pdf" xr:uid="{00000000-0004-0000-0200-0000DC020000}"/>
    <hyperlink ref="A400" r:id="rId734" display="..\..\CONTRATOS\2018\CONTRATOS\396.pdf" xr:uid="{00000000-0004-0000-0200-0000DD020000}"/>
    <hyperlink ref="A401" r:id="rId735" display="..\CONTRATOS\2017\JULIO\397.pdf" xr:uid="{00000000-0004-0000-0200-0000DE020000}"/>
    <hyperlink ref="A402" r:id="rId736" display="..\..\CONTRATOS\2018\CONTRATOS\398.pdf" xr:uid="{00000000-0004-0000-0200-0000DF020000}"/>
    <hyperlink ref="A403" r:id="rId737" display="..\..\CONTRATOS\2018\CONTRATOS\399.pdf" xr:uid="{00000000-0004-0000-0200-0000E0020000}"/>
    <hyperlink ref="A404" r:id="rId738" display="..\..\CONTRATOS\2018\CONTRATOS\400.pdf" xr:uid="{00000000-0004-0000-0200-0000E1020000}"/>
    <hyperlink ref="A405" r:id="rId739" display="..\..\CONTRATOS\2018\CONTRATOS\401.pdf" xr:uid="{00000000-0004-0000-0200-0000E2020000}"/>
    <hyperlink ref="A406" r:id="rId740" display="..\..\CONTRATOS\2018\CONTRATOS\402.pdf" xr:uid="{00000000-0004-0000-0200-0000E3020000}"/>
    <hyperlink ref="A407" r:id="rId741" display="..\..\CONTRATOS\2018\CONTRATOS\403.pdf" xr:uid="{00000000-0004-0000-0200-0000E4020000}"/>
    <hyperlink ref="A408" r:id="rId742" display="..\..\CONTRATOS\2018\CONTRATOS\404.pdf" xr:uid="{00000000-0004-0000-0200-0000E5020000}"/>
    <hyperlink ref="A409" r:id="rId743" display="..\..\CONTRATOS\2018\CONTRATOS\405.pdf" xr:uid="{00000000-0004-0000-0200-0000E6020000}"/>
    <hyperlink ref="A410" r:id="rId744" display="..\..\CONTRATOS\2018\CONTRATOS\406.pdf" xr:uid="{00000000-0004-0000-0200-0000E7020000}"/>
    <hyperlink ref="A411" r:id="rId745" display="..\..\CONTRATOS\2018\CONTRATOS\407.pdf" xr:uid="{00000000-0004-0000-0200-0000E8020000}"/>
    <hyperlink ref="A412" r:id="rId746" display="..\..\CONTRATOS\2018\CONTRATOS\408 CSUM.pdf" xr:uid="{00000000-0004-0000-0200-0000E9020000}"/>
    <hyperlink ref="A413" r:id="rId747" display="..\..\CONTRATOS\2018\CONTRATOS\409.pdf" xr:uid="{00000000-0004-0000-0200-0000EA020000}"/>
    <hyperlink ref="A414" r:id="rId748" display="..\..\CONTRATOS\2018\CONTRATOS\410.pdf" xr:uid="{00000000-0004-0000-0200-0000EB020000}"/>
    <hyperlink ref="A415" r:id="rId749" display="..\..\CONTRATOS\2018\CONTRATOS\411.pdf" xr:uid="{00000000-0004-0000-0200-0000EC020000}"/>
    <hyperlink ref="A416" r:id="rId750" display="..\..\CONTRATOS\2018\CONTRATOS\412.pdf" xr:uid="{00000000-0004-0000-0200-0000ED020000}"/>
    <hyperlink ref="A417" r:id="rId751" display="..\..\CONTRATOS\2018\CONTRATOS\413.pdf" xr:uid="{00000000-0004-0000-0200-0000EE020000}"/>
    <hyperlink ref="A418" r:id="rId752" display="..\..\CONTRATOS\2018\CONTRATOS\414.pdf" xr:uid="{00000000-0004-0000-0200-0000EF020000}"/>
    <hyperlink ref="A419" r:id="rId753" display="..\..\CONTRATOS\2018\CONTRATOS\415.pdf" xr:uid="{00000000-0004-0000-0200-0000F0020000}"/>
    <hyperlink ref="A420" r:id="rId754" display="..\..\CONTRATOS\2018\CONTRATOS\416.pdf" xr:uid="{00000000-0004-0000-0200-0000F1020000}"/>
    <hyperlink ref="A421" r:id="rId755" display="..\..\CONTRATOS\2018\CONTRATOS\417.pdf" xr:uid="{00000000-0004-0000-0200-0000F2020000}"/>
    <hyperlink ref="A422" r:id="rId756" display="..\..\CONTRATOS\2018\CONTRATOS\418.pdf" xr:uid="{00000000-0004-0000-0200-0000F3020000}"/>
    <hyperlink ref="A423" r:id="rId757" display="..\..\CONTRATOS\2018\CONTRATOS\419.pdf" xr:uid="{00000000-0004-0000-0200-0000F4020000}"/>
    <hyperlink ref="A424" r:id="rId758" display="..\..\CONTRATOS\2018\CONTRATOS\420.pdf" xr:uid="{00000000-0004-0000-0200-0000F5020000}"/>
    <hyperlink ref="A425" r:id="rId759" display="..\CONTRATOS\2017\AGOSTO\421.pdf" xr:uid="{00000000-0004-0000-0200-0000F6020000}"/>
    <hyperlink ref="A426" r:id="rId760" display="..\..\CONTRATOS\2018\CONTRATOS\422.pdf" xr:uid="{00000000-0004-0000-0200-0000F7020000}"/>
    <hyperlink ref="A427" r:id="rId761" display="..\..\CONTRATOS\2018\CONTRATOS\423.pdf" xr:uid="{00000000-0004-0000-0200-0000F8020000}"/>
    <hyperlink ref="A428" r:id="rId762" display="..\..\CONTRATOS\2018\CONTRATOS\424.pdf" xr:uid="{00000000-0004-0000-0200-0000F9020000}"/>
    <hyperlink ref="A429" r:id="rId763" display="..\CONTRATOS\2017\AGOSTO\425.pdf" xr:uid="{00000000-0004-0000-0200-0000FA020000}"/>
    <hyperlink ref="A430" r:id="rId764" display="..\..\CONTRATOS\2018\CONTRATOS\426.pdf" xr:uid="{00000000-0004-0000-0200-0000FB020000}"/>
    <hyperlink ref="A431" r:id="rId765" display="..\..\CONTRATOS\2018\CONTRATOS\427.pdf" xr:uid="{00000000-0004-0000-0200-0000FC020000}"/>
    <hyperlink ref="A432" r:id="rId766" display="..\..\CONTRATOS\2018\CONTRATOS\428.pdf" xr:uid="{00000000-0004-0000-0200-0000FD020000}"/>
    <hyperlink ref="A433" r:id="rId767" display="..\..\CONTRATOS\2018\CONTRATOS\429.pdf" xr:uid="{00000000-0004-0000-0200-0000FE020000}"/>
    <hyperlink ref="A434" r:id="rId768" display="..\..\CONTRATOS\2018\CONTRATOS\430.pdf" xr:uid="{00000000-0004-0000-0200-0000FF020000}"/>
    <hyperlink ref="A435" r:id="rId769" display="..\..\CONTRATOS\2018\CONTRATOS\431.pdf" xr:uid="{00000000-0004-0000-0200-000000030000}"/>
    <hyperlink ref="A436" r:id="rId770" display="..\..\CONTRATOS\2018\CONTRATOS\432.pdf" xr:uid="{00000000-0004-0000-0200-000001030000}"/>
    <hyperlink ref="A437" r:id="rId771" display="..\..\CONTRATOS\2018\CONTRATOS\433.pdf" xr:uid="{00000000-0004-0000-0200-000002030000}"/>
    <hyperlink ref="A438" r:id="rId772" display="..\..\CONTRATOS\2018\CONTRATOS\434.pdf" xr:uid="{00000000-0004-0000-0200-000003030000}"/>
    <hyperlink ref="A439" r:id="rId773" display="..\..\CONTRATOS\2018\CONTRATOS\435.pdf" xr:uid="{00000000-0004-0000-0200-000004030000}"/>
    <hyperlink ref="A440" r:id="rId774" display="..\..\CONTRATOS\2018\CONTRATOS\436.pdf" xr:uid="{00000000-0004-0000-0200-000005030000}"/>
    <hyperlink ref="A441" r:id="rId775" display="..\..\CONTRATOS\2018\CONTRATOS\437.pdf" xr:uid="{00000000-0004-0000-0200-000006030000}"/>
    <hyperlink ref="A442" r:id="rId776" display="..\..\CONTRATOS\2018\CONTRATOS\438.pdf" xr:uid="{00000000-0004-0000-0200-000007030000}"/>
    <hyperlink ref="A443" r:id="rId777" display="..\..\CONTRATOS\2018\CONTRATOS\439.pdf" xr:uid="{00000000-0004-0000-0200-000008030000}"/>
    <hyperlink ref="A444" r:id="rId778" display="..\..\CONTRATOS\2018\CONTRATOS\440.pdf" xr:uid="{00000000-0004-0000-0200-000009030000}"/>
    <hyperlink ref="A445" r:id="rId779" display="..\..\CONTRATOS\2018\CONTRATOS\441.pdf" xr:uid="{00000000-0004-0000-0200-00000A030000}"/>
    <hyperlink ref="A446" r:id="rId780" display="..\..\CONTRATOS\2018\CONTRATOS\442.pdf" xr:uid="{00000000-0004-0000-0200-00000B030000}"/>
    <hyperlink ref="A447" r:id="rId781" display="..\..\CONTRATOS\2018\CONTRATOS\443.pdf" xr:uid="{00000000-0004-0000-0200-00000C030000}"/>
    <hyperlink ref="A448" r:id="rId782" display="..\..\CONTRATOS\2018\CONTRATOS\444.pdf" xr:uid="{00000000-0004-0000-0200-00000D030000}"/>
    <hyperlink ref="A449" r:id="rId783" display="..\..\CONTRATOS\2018\CONTRATOS\445.pdf" xr:uid="{00000000-0004-0000-0200-00000E030000}"/>
    <hyperlink ref="A450" r:id="rId784" display="..\..\CONTRATOS\2018\CONTRATOS\446.pdf" xr:uid="{00000000-0004-0000-0200-00000F030000}"/>
    <hyperlink ref="A451" r:id="rId785" display="..\..\CONTRATOS\2018\CONTRATOS\447.pdf" xr:uid="{00000000-0004-0000-0200-000010030000}"/>
    <hyperlink ref="A452" r:id="rId786" display="..\..\CONTRATOS\2018\CONTRATOS\448.pdf" xr:uid="{00000000-0004-0000-0200-000011030000}"/>
    <hyperlink ref="A453" r:id="rId787" display="..\..\CONTRATOS\2018\CONTRATOS\449.pdf" xr:uid="{00000000-0004-0000-0200-000012030000}"/>
    <hyperlink ref="A454" r:id="rId788" display="..\..\CONTRATOS\2018\CONTRATOS\450.pdf" xr:uid="{00000000-0004-0000-0200-000013030000}"/>
    <hyperlink ref="A455" r:id="rId789" display="..\..\CONTRATOS\2018\CONTRATOS\451.pdf" xr:uid="{00000000-0004-0000-0200-000014030000}"/>
    <hyperlink ref="A456" r:id="rId790" display="..\..\CONTRATOS\2018\CONTRATOS\452.pdf" xr:uid="{00000000-0004-0000-0200-000015030000}"/>
    <hyperlink ref="A457" r:id="rId791" display="..\..\CONTRATOS\2018\CONTRATOS\453.pdf" xr:uid="{00000000-0004-0000-0200-000016030000}"/>
    <hyperlink ref="A458" r:id="rId792" display="..\..\CONTRATOS\2018\CONTRATOS\454.pdf" xr:uid="{00000000-0004-0000-0200-000017030000}"/>
    <hyperlink ref="A459" r:id="rId793" display="..\..\CONTRATOS\2018\CONTRATOS\455.pdf" xr:uid="{00000000-0004-0000-0200-000018030000}"/>
    <hyperlink ref="A460" r:id="rId794" display="..\..\CONTRATOS\2018\CONTRATOS\456.pdf" xr:uid="{00000000-0004-0000-0200-000019030000}"/>
    <hyperlink ref="A461" r:id="rId795" display="..\..\CONTRATOS\2018\CONTRATOS\457.pdf" xr:uid="{00000000-0004-0000-0200-00001A030000}"/>
    <hyperlink ref="A462" r:id="rId796" display="..\..\CONTRATOS\2018\CONTRATOS\458.pdf" xr:uid="{00000000-0004-0000-0200-00001B030000}"/>
    <hyperlink ref="A463" r:id="rId797" display="..\..\CONTRATOS\2018\CONTRATOS\459.pdf" xr:uid="{00000000-0004-0000-0200-00001C030000}"/>
    <hyperlink ref="A464" r:id="rId798" display="..\..\CONTRATOS\2018\CONTRATOS\460.pdf" xr:uid="{00000000-0004-0000-0200-00001D030000}"/>
    <hyperlink ref="A465" r:id="rId799" display="..\CONTRATOS\2017\SEPTIEMBRE\461.pdf" xr:uid="{00000000-0004-0000-0200-00001E030000}"/>
    <hyperlink ref="A466" r:id="rId800" display="..\..\CONTRATOS\2018\CONTRATOS\462.pdf" xr:uid="{00000000-0004-0000-0200-00001F030000}"/>
    <hyperlink ref="A467" r:id="rId801" display="..\..\CONTRATOS\2018\CONTRATOS\463.pdf" xr:uid="{00000000-0004-0000-0200-000020030000}"/>
    <hyperlink ref="A468" r:id="rId802" display="..\..\CONTRATOS\2018\CONTRATOS\464.pdf" xr:uid="{00000000-0004-0000-0200-000021030000}"/>
    <hyperlink ref="A469" r:id="rId803" display="..\..\CONTRATOS\2018\CONTRATOS\465.pdf" xr:uid="{00000000-0004-0000-0200-000022030000}"/>
    <hyperlink ref="A470" r:id="rId804" display="..\..\CONTRATOS\2018\CONTRATOS\466.pdf" xr:uid="{00000000-0004-0000-0200-000023030000}"/>
    <hyperlink ref="A471" r:id="rId805" display="..\..\CONTRATOS\2018\CONTRATOS\467.pdf" xr:uid="{00000000-0004-0000-0200-000024030000}"/>
    <hyperlink ref="A472" r:id="rId806" display="..\..\CONTRATOS\2018\CONTRATOS\468.pdf" xr:uid="{00000000-0004-0000-0200-000025030000}"/>
    <hyperlink ref="A473" r:id="rId807" display="..\..\CONTRATOS\2018\CONTRATOS\469.pdf" xr:uid="{00000000-0004-0000-0200-000026030000}"/>
    <hyperlink ref="A474" r:id="rId808" display="..\..\CONTRATOS\2018\CONTRATOS\470.pdf" xr:uid="{00000000-0004-0000-0200-000027030000}"/>
    <hyperlink ref="A475" r:id="rId809" display="..\..\CONTRATOS\2018\CONTRATOS\471.pdf" xr:uid="{00000000-0004-0000-0200-000028030000}"/>
    <hyperlink ref="A476" r:id="rId810" display="..\..\CONTRATOS\2018\CONTRATOS\472.pdf" xr:uid="{00000000-0004-0000-0200-000029030000}"/>
    <hyperlink ref="A477" r:id="rId811" display="..\..\CONTRATOS\2018\CONTRATOS\473.pdf" xr:uid="{00000000-0004-0000-0200-00002A030000}"/>
    <hyperlink ref="A478" r:id="rId812" display="..\..\CONTRATOS\2018\CONTRATOS\474.pdf" xr:uid="{00000000-0004-0000-0200-00002B030000}"/>
    <hyperlink ref="A479" r:id="rId813" display="..\..\CONTRATOS\2018\CONTRATOS\475.pdf" xr:uid="{00000000-0004-0000-0200-00002C030000}"/>
    <hyperlink ref="A480" r:id="rId814" display="..\..\CONTRATOS\2018\CONTRATOS\476.pdf" xr:uid="{00000000-0004-0000-0200-00002D030000}"/>
    <hyperlink ref="A481" r:id="rId815" display="..\..\CONTRATOS\2018\CONTRATOS\477.pdf" xr:uid="{00000000-0004-0000-0200-00002E030000}"/>
    <hyperlink ref="A482" r:id="rId816" display="..\..\CONTRATOS\2018\CONTRATOS\478.pdf" xr:uid="{00000000-0004-0000-0200-00002F030000}"/>
    <hyperlink ref="A483" r:id="rId817" display="..\..\CONTRATOS\2018\CONTRATOS\479.pdf" xr:uid="{00000000-0004-0000-0200-000030030000}"/>
    <hyperlink ref="A484" r:id="rId818" display="..\..\CONTRATOS\2018\CONTRATOS\480.pdf" xr:uid="{00000000-0004-0000-0200-000031030000}"/>
    <hyperlink ref="A485" r:id="rId819" display="..\..\CONTRATOS\2018\CONTRATOS\481.pdf" xr:uid="{00000000-0004-0000-0200-000032030000}"/>
    <hyperlink ref="A486" r:id="rId820" display="..\..\CONTRATOS\2018\CONTRATOS\482.pdf" xr:uid="{00000000-0004-0000-0200-000033030000}"/>
    <hyperlink ref="A487" r:id="rId821" display="..\..\CONTRATOS\2018\CONTRATOS\483.pdf" xr:uid="{00000000-0004-0000-0200-000034030000}"/>
    <hyperlink ref="A488" r:id="rId822" display="..\..\CONTRATOS\2018\CONTRATOS\484.pdf" xr:uid="{00000000-0004-0000-0200-000035030000}"/>
    <hyperlink ref="A489" r:id="rId823" display="..\..\CONTRATOS\2018\CONTRATOS\485.pdf" xr:uid="{00000000-0004-0000-0200-000036030000}"/>
    <hyperlink ref="A490" r:id="rId824" display="..\..\CONTRATOS\2018\CONTRATOS\486.pdf" xr:uid="{00000000-0004-0000-0200-000037030000}"/>
    <hyperlink ref="A491" r:id="rId825" display="..\..\CONTRATOS\2018\CONTRATOS\487.pdf" xr:uid="{00000000-0004-0000-0200-000038030000}"/>
    <hyperlink ref="A492" r:id="rId826" display="..\..\CONTRATOS\2018\CONTRATOS\488.pdf" xr:uid="{00000000-0004-0000-0200-000039030000}"/>
    <hyperlink ref="A493" r:id="rId827" display="..\..\CONTRATOS\2018\CONTRATOS\489.pdf" xr:uid="{00000000-0004-0000-0200-00003A030000}"/>
    <hyperlink ref="A496" r:id="rId828" display="..\..\CONTRATOS\2018\CONTRATOS\492.pdf" xr:uid="{00000000-0004-0000-0200-00003B030000}"/>
    <hyperlink ref="A497" r:id="rId829" display="..\CONTRATOS\2017\SEPTIEMBRE\493.pdf" xr:uid="{00000000-0004-0000-0200-00003C030000}"/>
    <hyperlink ref="A498" r:id="rId830" display="..\..\CONTRATOS\2018\CONTRATOS\494.pdf" xr:uid="{00000000-0004-0000-0200-00003D030000}"/>
    <hyperlink ref="A499" r:id="rId831" display="..\..\CONTRATOS\2018\CONTRATOS\495.pdf" xr:uid="{00000000-0004-0000-0200-00003E030000}"/>
    <hyperlink ref="A500" r:id="rId832" display="..\..\CONTRATOS\2018\CONTRATOS\496.pdf" xr:uid="{00000000-0004-0000-0200-00003F030000}"/>
    <hyperlink ref="A501" r:id="rId833" display="..\..\CONTRATOS\2018\CONTRATOS\497.pdf" xr:uid="{00000000-0004-0000-0200-000040030000}"/>
    <hyperlink ref="A502" r:id="rId834" display="..\..\CONTRATOS\2018\CONTRATOS\498.pdf" xr:uid="{00000000-0004-0000-0200-000041030000}"/>
    <hyperlink ref="A503" r:id="rId835" display="..\..\CONTRATOS\2018\CONTRATOS\499.pdf" xr:uid="{00000000-0004-0000-0200-000042030000}"/>
    <hyperlink ref="A504" r:id="rId836" display="..\..\CONTRATOS\2018\CONTRATOS\500.pdf" xr:uid="{00000000-0004-0000-0200-000043030000}"/>
    <hyperlink ref="A505" r:id="rId837" display="..\..\CONTRATOS\2018\CONTRATOS\501.pdf" xr:uid="{00000000-0004-0000-0200-000044030000}"/>
    <hyperlink ref="A506" r:id="rId838" display="..\..\CONTRATOS\2018\CONTRATOS\502.pdf" xr:uid="{00000000-0004-0000-0200-000045030000}"/>
    <hyperlink ref="A507" r:id="rId839" display="..\..\CONTRATOS\2018\CONTRATOS\503.pdf" xr:uid="{00000000-0004-0000-0200-000046030000}"/>
    <hyperlink ref="A508" r:id="rId840" display="..\..\CONTRATOS\2018\CONTRATOS\504.pdf" xr:uid="{00000000-0004-0000-0200-000047030000}"/>
    <hyperlink ref="A509" r:id="rId841" display="..\..\CONTRATOS\2018\CONTRATOS\505.pdf" xr:uid="{00000000-0004-0000-0200-000048030000}"/>
    <hyperlink ref="A510" r:id="rId842" display="..\..\CONTRATOS\2018\CONTRATOS\506.pdf" xr:uid="{00000000-0004-0000-0200-000049030000}"/>
    <hyperlink ref="A511" r:id="rId843" display="..\..\CONTRATOS\2018\CONTRATOS\507.pdf" xr:uid="{00000000-0004-0000-0200-00004A030000}"/>
    <hyperlink ref="A512" r:id="rId844" display="..\..\CONTRATOS\2018\CONTRATOS\508.pdf" xr:uid="{00000000-0004-0000-0200-00004B030000}"/>
    <hyperlink ref="A513" r:id="rId845" display="..\..\CONTRATOS\2018\CONTRATOS\509.pdf" xr:uid="{00000000-0004-0000-0200-00004C030000}"/>
    <hyperlink ref="A514" r:id="rId846" display="..\..\CONTRATOS\2018\CONTRATOS\510.pdf" xr:uid="{00000000-0004-0000-0200-00004D030000}"/>
    <hyperlink ref="A515" r:id="rId847" display="..\..\CONTRATOS\2018\CONTRATOS\511.pdf" xr:uid="{00000000-0004-0000-0200-00004E030000}"/>
    <hyperlink ref="A516" r:id="rId848" display="..\..\CONTRATOS\2018\CONTRATOS\512.pdf" xr:uid="{00000000-0004-0000-0200-00004F030000}"/>
    <hyperlink ref="A517" r:id="rId849" display="..\..\CONTRATOS\2018\CONTRATOS\513.pdf" xr:uid="{00000000-0004-0000-0200-000050030000}"/>
    <hyperlink ref="A518" r:id="rId850" display="..\..\CONTRATOS\2018\CONTRATOS\514.pdf" xr:uid="{00000000-0004-0000-0200-000051030000}"/>
    <hyperlink ref="A519" r:id="rId851" display="..\..\CONTRATOS\2018\CONTRATOS\515.pdf" xr:uid="{00000000-0004-0000-0200-000052030000}"/>
    <hyperlink ref="A520" r:id="rId852" display="..\..\CONTRATOS\2018\CONTRATOS\516.pdf" xr:uid="{00000000-0004-0000-0200-000053030000}"/>
    <hyperlink ref="A521" r:id="rId853" display="..\..\CONTRATOS\2018\CONTRATOS\517.pdf" xr:uid="{00000000-0004-0000-0200-000054030000}"/>
    <hyperlink ref="A522" r:id="rId854" display="..\..\CONTRATOS\2018\CONTRATOS\518.pdf" xr:uid="{00000000-0004-0000-0200-000055030000}"/>
    <hyperlink ref="A523" r:id="rId855" display="..\..\CONTRATOS\2018\CONTRATOS\519.pdf" xr:uid="{00000000-0004-0000-0200-000056030000}"/>
    <hyperlink ref="A524" r:id="rId856" display="..\..\CONTRATOS\2018\CONTRATOS\520.pdf" xr:uid="{00000000-0004-0000-0200-000057030000}"/>
    <hyperlink ref="A525" r:id="rId857" display="..\..\CONTRATOS\2018\CONTRATOS\521.pdf" xr:uid="{00000000-0004-0000-0200-000058030000}"/>
    <hyperlink ref="A526" r:id="rId858" display="..\..\CONTRATOS\2018\CONTRATOS\522.pdf" xr:uid="{00000000-0004-0000-0200-000059030000}"/>
    <hyperlink ref="A527" r:id="rId859" display="..\..\CONTRATOS\2018\CONTRATOS\523.pdf" xr:uid="{00000000-0004-0000-0200-00005A030000}"/>
    <hyperlink ref="A528" r:id="rId860" display="..\..\CONTRATOS\2018\CONTRATOS\524.pdf" xr:uid="{00000000-0004-0000-0200-00005B030000}"/>
    <hyperlink ref="A529" r:id="rId861" display="..\..\CONTRATOS\2018\CONTRATOS\524.pdf" xr:uid="{00000000-0004-0000-0200-00005C030000}"/>
    <hyperlink ref="A530" r:id="rId862" display="..\..\CONTRATOS\2018\CONTRATOS\526.pdf" xr:uid="{00000000-0004-0000-0200-00005D030000}"/>
    <hyperlink ref="A531" r:id="rId863" display="..\..\CONTRATOS\2018\CONTRATOS\527.pdf" xr:uid="{00000000-0004-0000-0200-00005E030000}"/>
    <hyperlink ref="A532" r:id="rId864" display="..\..\CONTRATOS\2018\CONTRATOS\528.pdf" xr:uid="{00000000-0004-0000-0200-00005F030000}"/>
    <hyperlink ref="A533" r:id="rId865" display="..\..\CONTRATOS\2018\CONTRATOS\529.pdf" xr:uid="{00000000-0004-0000-0200-000060030000}"/>
    <hyperlink ref="A535" r:id="rId866" display="..\..\CONTRATOS\2018\CONTRATOS\530.pdf" xr:uid="{00000000-0004-0000-0200-000061030000}"/>
    <hyperlink ref="A536" r:id="rId867" display="..\..\CONTRATOS\2018\CONTRATOS\531 - LP_003_2018.pdf" xr:uid="{00000000-0004-0000-0200-000062030000}"/>
    <hyperlink ref="A537" r:id="rId868" display="..\..\CONTRATOS\2018\CONTRATOS\532 LP_002_2018.pdf" xr:uid="{00000000-0004-0000-0200-000063030000}"/>
    <hyperlink ref="A538" r:id="rId869" display="..\..\CONTRATOS\2018\CONTRATOS\533 LP_004_2018.pdf" xr:uid="{00000000-0004-0000-0200-000064030000}"/>
    <hyperlink ref="A539" r:id="rId870" display="..\..\CONTRATOS\2018\CONTRATOS\534 MC_008_2018.pdf" xr:uid="{00000000-0004-0000-0200-000065030000}"/>
    <hyperlink ref="A540" r:id="rId871" display="..\..\CONTRATOS\2018\CONTRATOS\535 MC_011_2018.pdf" xr:uid="{00000000-0004-0000-0200-000066030000}"/>
    <hyperlink ref="A541" r:id="rId872" display="..\..\CONTRATOS\2018\CONTRATOS\536 CP_009_2018.pdf" xr:uid="{00000000-0004-0000-0200-000067030000}"/>
    <hyperlink ref="A542" r:id="rId873" display="..\..\CONTRATOS\2018\CONTRATOS\537 SAMC_005_2018.pdf" xr:uid="{00000000-0004-0000-0200-000068030000}"/>
    <hyperlink ref="A4" r:id="rId874" display="..\..\CONTRATOS\2018\CONTRATOS\002.pdf" xr:uid="{00000000-0004-0000-0200-000069030000}"/>
    <hyperlink ref="A6" r:id="rId875" display="..\..\CONTRATOS\2018\CONTRATOS\004.pdf" xr:uid="{00000000-0004-0000-0200-00006A030000}"/>
    <hyperlink ref="A9" r:id="rId876" display="..\..\CONTRATOS\2018\CONTRATOS\007.pdf" xr:uid="{00000000-0004-0000-0200-00006B030000}"/>
    <hyperlink ref="A8" r:id="rId877" display="..\..\CONTRATOS\2018\CONTRATOS\006.pdf" xr:uid="{00000000-0004-0000-0200-00006C030000}"/>
    <hyperlink ref="A7" r:id="rId878" display="..\..\CONTRATOS\2018\CONTRATOS\005.pdf" xr:uid="{00000000-0004-0000-0200-00006D030000}"/>
    <hyperlink ref="A495" r:id="rId879" display="..\..\CONTRATOS\2018\CONTRATOS\491.pdf" xr:uid="{00000000-0004-0000-0200-00006E030000}"/>
    <hyperlink ref="A494" r:id="rId880" display="..\..\CONTRATOS\2018\CONTRATOS\490.pdf" xr:uid="{00000000-0004-0000-0200-00006F030000}"/>
    <hyperlink ref="A309" r:id="rId881" display="..\..\CONTRATOS\2018\CONTRATOS\306.pdf" xr:uid="{00000000-0004-0000-0200-000070030000}"/>
    <hyperlink ref="A534" r:id="rId882" xr:uid="{00000000-0004-0000-0200-000071030000}"/>
    <hyperlink ref="A13" r:id="rId883" display="..\..\CONTRATOS\2018\CONTRATOS\011.pdf" xr:uid="{00000000-0004-0000-0200-000072030000}"/>
    <hyperlink ref="A26" r:id="rId884" display="..\..\CONTRATOS\2018\CONTRATOS\024.pdf" xr:uid="{00000000-0004-0000-0200-000073030000}"/>
    <hyperlink ref="A27" r:id="rId885" display="..\..\CONTRATOS\2018\CONTRATOS\025.pdf" xr:uid="{00000000-0004-0000-0200-000074030000}"/>
    <hyperlink ref="A62" r:id="rId886" display="..\..\CONTRATOS\2018\CONTRATOS\060.pdf" xr:uid="{00000000-0004-0000-0200-000075030000}"/>
    <hyperlink ref="A136" r:id="rId887" display="..\..\CONTRATOS\2018\CONTRATOS\134.pdf" xr:uid="{00000000-0004-0000-0200-000076030000}"/>
    <hyperlink ref="A149" r:id="rId888" display="..\..\CONTRATOS\2018\CONTRATOS\147.pdf" xr:uid="{00000000-0004-0000-0200-000077030000}"/>
    <hyperlink ref="A154" r:id="rId889" display="..\..\CONTRATOS\2018\CONTRATOS\152.pdf" xr:uid="{00000000-0004-0000-0200-000078030000}"/>
    <hyperlink ref="A157" r:id="rId890" display="..\..\CONTRATOS\2018\CONTRATOS\155.pdf" xr:uid="{00000000-0004-0000-0200-000079030000}"/>
    <hyperlink ref="A203" r:id="rId891" display="..\..\CONTRATOS\2018\CONTRATOS\201.pdf" xr:uid="{00000000-0004-0000-0200-00007A030000}"/>
    <hyperlink ref="A242" r:id="rId892" xr:uid="{00000000-0004-0000-0200-00007B030000}"/>
    <hyperlink ref="A243" r:id="rId893" display="..\..\CONTRATOS\2018\CONTRATOS\240.pdf" xr:uid="{00000000-0004-0000-0200-00007C030000}"/>
    <hyperlink ref="A245" r:id="rId894" display="..\..\CONTRATOS\2018\CONTRATOS\242.pdf" xr:uid="{00000000-0004-0000-0200-00007D030000}"/>
    <hyperlink ref="A250" r:id="rId895" display="..\..\CONTRATOS\2018\CONTRATOS\247.pdf" xr:uid="{00000000-0004-0000-0200-00007E030000}"/>
    <hyperlink ref="A262" r:id="rId896" display="..\..\CONTRATOS\2018\CONTRATOS\259.pdf" xr:uid="{00000000-0004-0000-0200-00007F030000}"/>
    <hyperlink ref="A273" r:id="rId897" display="..\..\CONTRATOS\2018\CONTRATOS\270.pdf" xr:uid="{00000000-0004-0000-0200-000080030000}"/>
    <hyperlink ref="A322" r:id="rId898" xr:uid="{00000000-0004-0000-0200-000081030000}"/>
    <hyperlink ref="A358" r:id="rId899" display="..\..\CONTRATOS\2018\CONTRATOS\354.pdf" xr:uid="{00000000-0004-0000-0200-000082030000}"/>
    <hyperlink ref="R559" r:id="rId900" xr:uid="{00000000-0004-0000-0200-000083030000}"/>
    <hyperlink ref="R561" r:id="rId901" xr:uid="{00000000-0004-0000-0200-000084030000}"/>
    <hyperlink ref="R565" r:id="rId902" xr:uid="{00000000-0004-0000-0200-000085030000}"/>
    <hyperlink ref="R578" r:id="rId903" xr:uid="{00000000-0004-0000-0200-000086030000}"/>
    <hyperlink ref="R577" r:id="rId904" xr:uid="{00000000-0004-0000-0200-000087030000}"/>
    <hyperlink ref="R14" r:id="rId905" xr:uid="{00000000-0004-0000-0200-000088030000}"/>
    <hyperlink ref="R674" r:id="rId906" xr:uid="{00000000-0004-0000-0200-000089030000}"/>
    <hyperlink ref="R683" r:id="rId907" xr:uid="{00000000-0004-0000-0200-00008A030000}"/>
    <hyperlink ref="R666" r:id="rId908" xr:uid="{00000000-0004-0000-0200-00008B030000}"/>
    <hyperlink ref="R684" r:id="rId909" xr:uid="{00000000-0004-0000-0200-00008C030000}"/>
    <hyperlink ref="R700" r:id="rId910" xr:uid="{00000000-0004-0000-0200-00008D030000}"/>
    <hyperlink ref="R703" r:id="rId911" xr:uid="{00000000-0004-0000-0200-00008E030000}"/>
    <hyperlink ref="R714" r:id="rId912" xr:uid="{00000000-0004-0000-0200-00008F030000}"/>
    <hyperlink ref="R721" r:id="rId913" xr:uid="{00000000-0004-0000-0200-000090030000}"/>
    <hyperlink ref="R723" r:id="rId914" xr:uid="{00000000-0004-0000-0200-000091030000}"/>
    <hyperlink ref="R776" r:id="rId915" xr:uid="{00000000-0004-0000-0200-000092030000}"/>
    <hyperlink ref="R736" r:id="rId916" xr:uid="{00000000-0004-0000-0200-000093030000}"/>
    <hyperlink ref="R742" r:id="rId917" xr:uid="{00000000-0004-0000-0200-000094030000}"/>
    <hyperlink ref="R744" r:id="rId918" xr:uid="{00000000-0004-0000-0200-000095030000}"/>
    <hyperlink ref="R752" r:id="rId919" xr:uid="{00000000-0004-0000-0200-000096030000}"/>
    <hyperlink ref="R774" r:id="rId920" xr:uid="{00000000-0004-0000-0200-000097030000}"/>
    <hyperlink ref="R778" r:id="rId921" xr:uid="{00000000-0004-0000-0200-000098030000}"/>
    <hyperlink ref="R780" r:id="rId922" xr:uid="{00000000-0004-0000-0200-000099030000}"/>
    <hyperlink ref="R785" r:id="rId923" xr:uid="{00000000-0004-0000-0200-00009A030000}"/>
    <hyperlink ref="R789" r:id="rId924" xr:uid="{00000000-0004-0000-0200-00009B030000}"/>
    <hyperlink ref="R790" r:id="rId925" xr:uid="{00000000-0004-0000-0200-00009C030000}"/>
    <hyperlink ref="R791" r:id="rId926" xr:uid="{00000000-0004-0000-0200-00009D030000}"/>
    <hyperlink ref="R615" r:id="rId927" xr:uid="{00000000-0004-0000-0200-00009E030000}"/>
    <hyperlink ref="R724" r:id="rId928" xr:uid="{00000000-0004-0000-0200-00009F030000}"/>
    <hyperlink ref="R792" r:id="rId929" xr:uid="{00000000-0004-0000-0200-0000A0030000}"/>
    <hyperlink ref="R793" r:id="rId930" xr:uid="{00000000-0004-0000-0200-0000A1030000}"/>
    <hyperlink ref="R794" r:id="rId931" xr:uid="{00000000-0004-0000-0200-0000A2030000}"/>
    <hyperlink ref="R795" r:id="rId932" xr:uid="{00000000-0004-0000-0200-0000A3030000}"/>
    <hyperlink ref="R796" r:id="rId933" xr:uid="{00000000-0004-0000-0200-0000A4030000}"/>
    <hyperlink ref="R799" r:id="rId934" xr:uid="{00000000-0004-0000-0200-0000A5030000}"/>
    <hyperlink ref="R800" r:id="rId935" xr:uid="{00000000-0004-0000-0200-0000A6030000}"/>
    <hyperlink ref="R755" r:id="rId936" xr:uid="{00000000-0004-0000-0200-0000A7030000}"/>
    <hyperlink ref="R763" r:id="rId937" xr:uid="{00000000-0004-0000-0200-0000A8030000}"/>
    <hyperlink ref="R838" r:id="rId938" xr:uid="{00000000-0004-0000-0200-0000A9030000}"/>
    <hyperlink ref="R850" r:id="rId939" xr:uid="{00000000-0004-0000-0200-0000AA030000}"/>
    <hyperlink ref="R851" r:id="rId940" xr:uid="{00000000-0004-0000-0200-0000AB030000}"/>
    <hyperlink ref="R852" r:id="rId941" xr:uid="{00000000-0004-0000-0200-0000AC030000}"/>
    <hyperlink ref="R853" r:id="rId942" xr:uid="{00000000-0004-0000-0200-0000AD030000}"/>
    <hyperlink ref="R854" r:id="rId943" xr:uid="{00000000-0004-0000-0200-0000AE030000}"/>
    <hyperlink ref="R855" r:id="rId944" xr:uid="{00000000-0004-0000-0200-0000AF030000}"/>
    <hyperlink ref="R856" r:id="rId945" xr:uid="{00000000-0004-0000-0200-0000B0030000}"/>
    <hyperlink ref="R857" r:id="rId946" xr:uid="{00000000-0004-0000-0200-0000B1030000}"/>
    <hyperlink ref="R859" r:id="rId947" xr:uid="{00000000-0004-0000-0200-0000B2030000}"/>
    <hyperlink ref="R860" r:id="rId948" xr:uid="{00000000-0004-0000-0200-0000B3030000}"/>
    <hyperlink ref="R916" r:id="rId949" xr:uid="{00000000-0004-0000-0200-0000B4030000}"/>
    <hyperlink ref="R929" r:id="rId950" xr:uid="{00000000-0004-0000-0200-0000B5030000}"/>
    <hyperlink ref="R928" r:id="rId951" xr:uid="{00000000-0004-0000-0200-0000B6030000}"/>
    <hyperlink ref="R930" r:id="rId952" xr:uid="{00000000-0004-0000-0200-0000B7030000}"/>
    <hyperlink ref="R931" r:id="rId953" xr:uid="{00000000-0004-0000-0200-0000B8030000}"/>
    <hyperlink ref="R932" r:id="rId954" xr:uid="{00000000-0004-0000-0200-0000B9030000}"/>
    <hyperlink ref="R933" r:id="rId955" xr:uid="{00000000-0004-0000-0200-0000BA030000}"/>
    <hyperlink ref="R934" r:id="rId956" xr:uid="{00000000-0004-0000-0200-0000BB030000}"/>
    <hyperlink ref="R935" r:id="rId957" xr:uid="{00000000-0004-0000-0200-0000BC030000}"/>
    <hyperlink ref="R917" r:id="rId958" xr:uid="{00000000-0004-0000-0200-0000BD030000}"/>
    <hyperlink ref="R918" r:id="rId959" xr:uid="{00000000-0004-0000-0200-0000BE030000}"/>
    <hyperlink ref="R919" r:id="rId960" xr:uid="{00000000-0004-0000-0200-0000BF030000}"/>
    <hyperlink ref="R920" r:id="rId961" xr:uid="{00000000-0004-0000-0200-0000C0030000}"/>
    <hyperlink ref="R921" r:id="rId962" xr:uid="{00000000-0004-0000-0200-0000C1030000}"/>
    <hyperlink ref="R922" r:id="rId963" xr:uid="{00000000-0004-0000-0200-0000C2030000}"/>
    <hyperlink ref="R923" r:id="rId964" xr:uid="{00000000-0004-0000-0200-0000C3030000}"/>
    <hyperlink ref="R925" r:id="rId965" xr:uid="{00000000-0004-0000-0200-0000C4030000}"/>
    <hyperlink ref="R926" r:id="rId966" xr:uid="{00000000-0004-0000-0200-0000C5030000}"/>
    <hyperlink ref="R927" r:id="rId967" xr:uid="{00000000-0004-0000-0200-0000C6030000}"/>
    <hyperlink ref="R924" r:id="rId968" xr:uid="{00000000-0004-0000-0200-0000C7030000}"/>
    <hyperlink ref="R936" r:id="rId969" xr:uid="{00000000-0004-0000-0200-0000C8030000}"/>
    <hyperlink ref="R937" r:id="rId970" xr:uid="{00000000-0004-0000-0200-0000C9030000}"/>
    <hyperlink ref="R938" r:id="rId971" xr:uid="{00000000-0004-0000-0200-0000CA030000}"/>
    <hyperlink ref="R939" r:id="rId972" xr:uid="{00000000-0004-0000-0200-0000CB030000}"/>
    <hyperlink ref="R940" r:id="rId973" xr:uid="{00000000-0004-0000-0200-0000CC030000}"/>
    <hyperlink ref="R941" r:id="rId974" xr:uid="{00000000-0004-0000-0200-0000CD030000}"/>
    <hyperlink ref="R943" r:id="rId975" xr:uid="{00000000-0004-0000-0200-0000CE030000}"/>
    <hyperlink ref="R944" r:id="rId976" xr:uid="{00000000-0004-0000-0200-0000CF030000}"/>
    <hyperlink ref="R962" r:id="rId977" xr:uid="{00000000-0004-0000-0200-0000D0030000}"/>
    <hyperlink ref="R982" r:id="rId978" xr:uid="{00000000-0004-0000-0200-0000D1030000}"/>
    <hyperlink ref="R996" r:id="rId979" xr:uid="{00000000-0004-0000-0200-0000D2030000}"/>
    <hyperlink ref="R997" r:id="rId980" xr:uid="{00000000-0004-0000-0200-0000D3030000}"/>
    <hyperlink ref="R999" r:id="rId981" xr:uid="{00000000-0004-0000-0200-0000D4030000}"/>
    <hyperlink ref="R998" r:id="rId982" xr:uid="{00000000-0004-0000-0200-0000D5030000}"/>
    <hyperlink ref="R1000" r:id="rId983" xr:uid="{00000000-0004-0000-0200-0000D6030000}"/>
    <hyperlink ref="R1001" r:id="rId984" xr:uid="{00000000-0004-0000-0200-0000D7030000}"/>
    <hyperlink ref="R1040" r:id="rId985" xr:uid="{00000000-0004-0000-0200-0000D8030000}"/>
    <hyperlink ref="R1041" r:id="rId986" xr:uid="{00000000-0004-0000-0200-0000D9030000}"/>
    <hyperlink ref="R973" r:id="rId987" xr:uid="{00000000-0004-0000-0200-0000DA030000}"/>
    <hyperlink ref="R974" r:id="rId988" xr:uid="{00000000-0004-0000-0200-0000DB030000}"/>
    <hyperlink ref="R975" r:id="rId989" xr:uid="{00000000-0004-0000-0200-0000DC030000}"/>
    <hyperlink ref="R1042" r:id="rId990" xr:uid="{00000000-0004-0000-0200-0000DD030000}"/>
    <hyperlink ref="R972" r:id="rId991" xr:uid="{00000000-0004-0000-0200-0000DE030000}"/>
    <hyperlink ref="R1018" r:id="rId992" xr:uid="{00000000-0004-0000-0200-0000DF030000}"/>
    <hyperlink ref="R1021" r:id="rId993" xr:uid="{00000000-0004-0000-0200-0000E0030000}"/>
    <hyperlink ref="R1023" r:id="rId994" xr:uid="{00000000-0004-0000-0200-0000E1030000}"/>
    <hyperlink ref="R942" r:id="rId995" xr:uid="{00000000-0004-0000-0200-0000E2030000}"/>
    <hyperlink ref="R958" r:id="rId996" xr:uid="{00000000-0004-0000-0200-0000E3030000}"/>
    <hyperlink ref="R957" r:id="rId997" xr:uid="{00000000-0004-0000-0200-0000E4030000}"/>
    <hyperlink ref="R959" r:id="rId998" xr:uid="{00000000-0004-0000-0200-0000E5030000}"/>
    <hyperlink ref="R961" r:id="rId999" xr:uid="{00000000-0004-0000-0200-0000E6030000}"/>
    <hyperlink ref="R963" r:id="rId1000" xr:uid="{00000000-0004-0000-0200-0000E7030000}"/>
    <hyperlink ref="R965" r:id="rId1001" xr:uid="{00000000-0004-0000-0200-0000E8030000}"/>
    <hyperlink ref="R964" r:id="rId1002" xr:uid="{00000000-0004-0000-0200-0000E9030000}"/>
    <hyperlink ref="R966" r:id="rId1003" xr:uid="{00000000-0004-0000-0200-0000EA030000}"/>
    <hyperlink ref="R967" r:id="rId1004" xr:uid="{00000000-0004-0000-0200-0000EB030000}"/>
    <hyperlink ref="R1083" r:id="rId1005" xr:uid="{00000000-0004-0000-0200-0000EC030000}"/>
    <hyperlink ref="R1084" r:id="rId1006" xr:uid="{00000000-0004-0000-0200-0000ED030000}"/>
    <hyperlink ref="R1085" r:id="rId1007" xr:uid="{00000000-0004-0000-0200-0000EE030000}"/>
    <hyperlink ref="R1088" r:id="rId1008" xr:uid="{00000000-0004-0000-0200-0000EF030000}"/>
    <hyperlink ref="R1091" r:id="rId1009" xr:uid="{00000000-0004-0000-0200-0000F0030000}"/>
    <hyperlink ref="R1044" r:id="rId1010" xr:uid="{00000000-0004-0000-0200-0000F1030000}"/>
    <hyperlink ref="R1043" r:id="rId1011" xr:uid="{00000000-0004-0000-0200-0000F2030000}"/>
    <hyperlink ref="R947" r:id="rId1012" xr:uid="{00000000-0004-0000-0200-0000F3030000}"/>
    <hyperlink ref="R948" r:id="rId1013" xr:uid="{00000000-0004-0000-0200-0000F4030000}"/>
    <hyperlink ref="R950" r:id="rId1014" xr:uid="{00000000-0004-0000-0200-0000F5030000}"/>
    <hyperlink ref="R951" r:id="rId1015" xr:uid="{00000000-0004-0000-0200-0000F6030000}"/>
    <hyperlink ref="R949" r:id="rId1016" xr:uid="{00000000-0004-0000-0200-0000F7030000}"/>
    <hyperlink ref="R952" r:id="rId1017" xr:uid="{00000000-0004-0000-0200-0000F8030000}"/>
    <hyperlink ref="R955" r:id="rId1018" xr:uid="{00000000-0004-0000-0200-0000F9030000}"/>
    <hyperlink ref="R1020" r:id="rId1019" xr:uid="{00000000-0004-0000-0200-0000FA030000}"/>
    <hyperlink ref="R946" r:id="rId1020" xr:uid="{00000000-0004-0000-0200-0000FB030000}"/>
    <hyperlink ref="R954" r:id="rId1021" xr:uid="{00000000-0004-0000-0200-0000FC030000}"/>
    <hyperlink ref="R953" r:id="rId1022" xr:uid="{00000000-0004-0000-0200-0000FD030000}"/>
    <hyperlink ref="R945" r:id="rId1023" xr:uid="{00000000-0004-0000-0200-0000FE030000}"/>
    <hyperlink ref="R985" r:id="rId1024" xr:uid="{00000000-0004-0000-0200-0000FF030000}"/>
    <hyperlink ref="R986" r:id="rId1025" xr:uid="{00000000-0004-0000-0200-000000040000}"/>
    <hyperlink ref="R1065" r:id="rId1026" xr:uid="{00000000-0004-0000-0200-000001040000}"/>
    <hyperlink ref="R976" r:id="rId1027" xr:uid="{00000000-0004-0000-0200-000002040000}"/>
    <hyperlink ref="R980" r:id="rId1028" xr:uid="{00000000-0004-0000-0200-000003040000}"/>
    <hyperlink ref="R978" r:id="rId1029" xr:uid="{00000000-0004-0000-0200-000004040000}"/>
    <hyperlink ref="R977" r:id="rId1030" xr:uid="{00000000-0004-0000-0200-000005040000}"/>
    <hyperlink ref="R979" r:id="rId1031" xr:uid="{00000000-0004-0000-0200-000006040000}"/>
    <hyperlink ref="R994" r:id="rId1032" xr:uid="{00000000-0004-0000-0200-000007040000}"/>
    <hyperlink ref="R995" r:id="rId1033" xr:uid="{00000000-0004-0000-0200-000008040000}"/>
    <hyperlink ref="R991" r:id="rId1034" xr:uid="{00000000-0004-0000-0200-000009040000}"/>
    <hyperlink ref="R990" r:id="rId1035" xr:uid="{00000000-0004-0000-0200-00000A040000}"/>
    <hyperlink ref="R989" r:id="rId1036" xr:uid="{00000000-0004-0000-0200-00000B040000}"/>
    <hyperlink ref="R992" r:id="rId1037" xr:uid="{00000000-0004-0000-0200-00000C040000}"/>
    <hyperlink ref="R993" r:id="rId1038" xr:uid="{00000000-0004-0000-0200-00000D040000}"/>
    <hyperlink ref="R1012" r:id="rId1039" xr:uid="{00000000-0004-0000-0200-00000E040000}"/>
    <hyperlink ref="R1002" r:id="rId1040" xr:uid="{00000000-0004-0000-0200-00000F040000}"/>
    <hyperlink ref="R1004" r:id="rId1041" xr:uid="{00000000-0004-0000-0200-000010040000}"/>
    <hyperlink ref="R1003" r:id="rId1042" xr:uid="{00000000-0004-0000-0200-000011040000}"/>
    <hyperlink ref="R1005" r:id="rId1043" xr:uid="{00000000-0004-0000-0200-000012040000}"/>
    <hyperlink ref="R1006" r:id="rId1044" xr:uid="{00000000-0004-0000-0200-000013040000}"/>
    <hyperlink ref="R1007" r:id="rId1045" xr:uid="{00000000-0004-0000-0200-000014040000}"/>
    <hyperlink ref="R1014" r:id="rId1046" xr:uid="{00000000-0004-0000-0200-000015040000}"/>
    <hyperlink ref="R1025" r:id="rId1047" xr:uid="{00000000-0004-0000-0200-000016040000}"/>
    <hyperlink ref="R1027" r:id="rId1048" xr:uid="{00000000-0004-0000-0200-000017040000}"/>
    <hyperlink ref="R1030" r:id="rId1049" xr:uid="{00000000-0004-0000-0200-000018040000}"/>
    <hyperlink ref="R1032" r:id="rId1050" xr:uid="{00000000-0004-0000-0200-000019040000}"/>
    <hyperlink ref="R1033" r:id="rId1051" xr:uid="{00000000-0004-0000-0200-00001A040000}"/>
    <hyperlink ref="R1034" r:id="rId1052" xr:uid="{00000000-0004-0000-0200-00001B040000}"/>
    <hyperlink ref="R1036" r:id="rId1053" xr:uid="{00000000-0004-0000-0200-00001C040000}"/>
    <hyperlink ref="R1037" r:id="rId1054" xr:uid="{00000000-0004-0000-0200-00001D040000}"/>
    <hyperlink ref="R1039" r:id="rId1055" xr:uid="{00000000-0004-0000-0200-00001E040000}"/>
    <hyperlink ref="R1026" r:id="rId1056" xr:uid="{00000000-0004-0000-0200-00001F040000}"/>
    <hyperlink ref="R1024" r:id="rId1057" xr:uid="{00000000-0004-0000-0200-000020040000}"/>
    <hyperlink ref="R1048" r:id="rId1058" xr:uid="{00000000-0004-0000-0200-000021040000}"/>
    <hyperlink ref="R1045" r:id="rId1059" xr:uid="{00000000-0004-0000-0200-000022040000}"/>
    <hyperlink ref="R1046" r:id="rId1060" xr:uid="{00000000-0004-0000-0200-000023040000}"/>
    <hyperlink ref="R1050" r:id="rId1061" xr:uid="{00000000-0004-0000-0200-000024040000}"/>
    <hyperlink ref="R1055" r:id="rId1062" xr:uid="{00000000-0004-0000-0200-000025040000}"/>
    <hyperlink ref="R1056" r:id="rId1063" xr:uid="{00000000-0004-0000-0200-000026040000}"/>
    <hyperlink ref="R1054" r:id="rId1064" xr:uid="{00000000-0004-0000-0200-000027040000}"/>
    <hyperlink ref="R1053" r:id="rId1065" xr:uid="{00000000-0004-0000-0200-000028040000}"/>
    <hyperlink ref="R1052" r:id="rId1066" xr:uid="{00000000-0004-0000-0200-000029040000}"/>
    <hyperlink ref="R1049" r:id="rId1067" xr:uid="{00000000-0004-0000-0200-00002A040000}"/>
    <hyperlink ref="R1071" r:id="rId1068" xr:uid="{00000000-0004-0000-0200-00002B040000}"/>
    <hyperlink ref="R1075" r:id="rId1069" xr:uid="{00000000-0004-0000-0200-00002C040000}"/>
    <hyperlink ref="R1077" r:id="rId1070" xr:uid="{00000000-0004-0000-0200-00002D040000}"/>
    <hyperlink ref="R1074" r:id="rId1071" xr:uid="{00000000-0004-0000-0200-00002E040000}"/>
    <hyperlink ref="R1078" r:id="rId1072" xr:uid="{00000000-0004-0000-0200-00002F040000}"/>
    <hyperlink ref="R1076" r:id="rId1073" xr:uid="{00000000-0004-0000-0200-000030040000}"/>
    <hyperlink ref="R1073" r:id="rId1074" xr:uid="{00000000-0004-0000-0200-000031040000}"/>
    <hyperlink ref="R1072" r:id="rId1075" xr:uid="{00000000-0004-0000-0200-000032040000}"/>
    <hyperlink ref="R580" r:id="rId1076" xr:uid="{00000000-0004-0000-0200-00003304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H1563"/>
  <sheetViews>
    <sheetView workbookViewId="0">
      <selection activeCell="V2" sqref="V2"/>
    </sheetView>
  </sheetViews>
  <sheetFormatPr baseColWidth="10" defaultColWidth="0" defaultRowHeight="18" thickTop="1" thickBottom="1" x14ac:dyDescent="0.25"/>
  <cols>
    <col min="1" max="1" width="9.5" style="563" customWidth="1"/>
    <col min="2" max="2" width="24.6640625" style="371" customWidth="1"/>
    <col min="3" max="3" width="12" style="561" customWidth="1"/>
    <col min="4" max="4" width="14.5" style="561" customWidth="1"/>
    <col min="5" max="5" width="19.1640625" style="564" customWidth="1"/>
    <col min="6" max="6" width="53" style="361" customWidth="1"/>
    <col min="7" max="7" width="25.33203125" style="371" customWidth="1"/>
    <col min="8" max="8" width="46.83203125" style="371" customWidth="1"/>
    <col min="9" max="9" width="12" style="371" customWidth="1"/>
    <col min="10" max="10" width="6.1640625" style="565" customWidth="1"/>
    <col min="11" max="11" width="7.83203125" style="565" customWidth="1"/>
    <col min="12" max="12" width="17.5" style="561" customWidth="1"/>
    <col min="13" max="13" width="19" style="566" customWidth="1"/>
    <col min="14" max="14" width="15.83203125" style="562" customWidth="1"/>
    <col min="15" max="15" width="36.5" style="398" customWidth="1"/>
    <col min="16" max="16" width="12.5" style="561" customWidth="1"/>
    <col min="17" max="17" width="11.5" style="568" customWidth="1"/>
    <col min="18" max="18" width="18.6640625" style="568" customWidth="1"/>
    <col min="19" max="19" width="12.83203125" style="567" customWidth="1"/>
    <col min="20" max="20" width="10.83203125" style="371" customWidth="1"/>
    <col min="21" max="21" width="16.6640625" style="569" customWidth="1"/>
    <col min="22" max="22" width="12" style="570" customWidth="1"/>
    <col min="23" max="23" width="10.6640625" style="558" customWidth="1"/>
    <col min="24" max="24" width="13.83203125" style="430" customWidth="1"/>
    <col min="25" max="25" width="12.33203125" style="430" customWidth="1"/>
    <col min="26" max="26" width="11" style="559" customWidth="1"/>
    <col min="27" max="27" width="13.33203125" style="430" customWidth="1"/>
    <col min="28" max="28" width="12.83203125" style="430" customWidth="1"/>
    <col min="29" max="29" width="11.33203125" style="559" customWidth="1"/>
    <col min="30" max="30" width="11.33203125" style="430" customWidth="1"/>
    <col min="31" max="31" width="12" style="430" customWidth="1"/>
    <col min="32" max="32" width="11.33203125" style="559" customWidth="1"/>
    <col min="33" max="33" width="11.33203125" style="430" customWidth="1"/>
    <col min="34" max="34" width="12" style="430" customWidth="1"/>
    <col min="35" max="35" width="11.33203125" style="430" customWidth="1"/>
    <col min="36" max="36" width="16" style="431" customWidth="1"/>
    <col min="37" max="37" width="11.33203125" style="430" customWidth="1"/>
    <col min="38" max="38" width="11.33203125" style="431" customWidth="1"/>
    <col min="39" max="39" width="11.33203125" style="430" customWidth="1"/>
    <col min="40" max="40" width="11.33203125" style="560" customWidth="1"/>
    <col min="41" max="41" width="14.6640625" style="371" customWidth="1"/>
    <col min="42" max="42" width="14.5" style="371" customWidth="1"/>
    <col min="43" max="43" width="16.5" style="561" customWidth="1"/>
    <col min="44" max="44" width="20.6640625" style="371" customWidth="1"/>
    <col min="45" max="45" width="15.1640625" style="371" customWidth="1"/>
    <col min="46" max="46" width="11.5" style="371" customWidth="1"/>
    <col min="47" max="47" width="55.5" style="371" customWidth="1"/>
    <col min="48" max="48" width="38.33203125" style="562" customWidth="1"/>
    <col min="49" max="49" width="16.6640625" style="562" customWidth="1"/>
    <col min="50" max="50" width="16.5" style="562" customWidth="1"/>
    <col min="51" max="51" width="21.33203125" style="371" customWidth="1"/>
    <col min="52" max="52" width="14.5" style="371" customWidth="1"/>
    <col min="53" max="53" width="20.5" style="371" customWidth="1"/>
    <col min="54" max="56" width="11.5" style="371" hidden="1" customWidth="1"/>
    <col min="57" max="57" width="0" style="371" hidden="1" customWidth="1"/>
    <col min="58" max="58" width="11.5" style="371" hidden="1" customWidth="1"/>
    <col min="59" max="60" width="0" style="371" hidden="1" customWidth="1"/>
    <col min="61" max="61" width="11.5" style="371" hidden="1" customWidth="1"/>
    <col min="62" max="64" width="0" style="371" hidden="1" customWidth="1"/>
    <col min="65" max="65" width="11.5" style="371" hidden="1" customWidth="1"/>
    <col min="66" max="70" width="0" style="371" hidden="1" customWidth="1"/>
    <col min="71" max="71" width="11.5" style="371" hidden="1" customWidth="1"/>
    <col min="72" max="86" width="0" style="371" hidden="1" customWidth="1"/>
    <col min="87" max="16384" width="11.5" style="371" hidden="1"/>
  </cols>
  <sheetData>
    <row r="1" spans="1:55" ht="10.5" customHeight="1" thickTop="1" thickBot="1" x14ac:dyDescent="0.25">
      <c r="A1" s="372" t="s">
        <v>1968</v>
      </c>
      <c r="B1" s="259" t="s">
        <v>1968</v>
      </c>
      <c r="C1" s="260"/>
      <c r="D1" s="260"/>
      <c r="E1" s="261"/>
      <c r="F1" s="262"/>
      <c r="G1" s="260"/>
      <c r="H1" s="260"/>
      <c r="I1" s="260"/>
      <c r="J1" s="263"/>
      <c r="K1" s="263"/>
      <c r="L1" s="264"/>
      <c r="M1" s="263"/>
      <c r="N1" s="264"/>
      <c r="O1" s="373"/>
      <c r="P1" s="267"/>
      <c r="Q1" s="267"/>
      <c r="R1" s="267"/>
      <c r="S1" s="264"/>
      <c r="T1" s="266"/>
      <c r="U1" s="268"/>
      <c r="V1" s="264"/>
      <c r="W1" s="669" t="s">
        <v>0</v>
      </c>
      <c r="X1" s="670"/>
      <c r="Y1" s="671"/>
      <c r="Z1" s="672" t="s">
        <v>1</v>
      </c>
      <c r="AA1" s="673"/>
      <c r="AB1" s="674"/>
      <c r="AC1" s="675" t="s">
        <v>2</v>
      </c>
      <c r="AD1" s="676"/>
      <c r="AE1" s="677"/>
      <c r="AF1" s="678" t="s">
        <v>3483</v>
      </c>
      <c r="AG1" s="679"/>
      <c r="AH1" s="680"/>
      <c r="AI1" s="681" t="s">
        <v>3</v>
      </c>
      <c r="AJ1" s="682"/>
      <c r="AK1" s="683" t="s">
        <v>4</v>
      </c>
      <c r="AL1" s="684"/>
      <c r="AM1" s="665" t="s">
        <v>5</v>
      </c>
      <c r="AN1" s="666"/>
      <c r="AO1" s="667" t="s">
        <v>6</v>
      </c>
      <c r="AP1" s="668"/>
      <c r="AQ1" s="260"/>
      <c r="AR1" s="260"/>
      <c r="AS1" s="264"/>
      <c r="AT1" s="264"/>
      <c r="AU1" s="260"/>
      <c r="AV1" s="264"/>
      <c r="AW1" s="264"/>
      <c r="AX1" s="264"/>
      <c r="AY1" s="269"/>
      <c r="AZ1" s="376"/>
    </row>
    <row r="2" spans="1:55" s="377" customFormat="1" ht="37.5" customHeight="1" thickTop="1" thickBot="1" x14ac:dyDescent="0.2">
      <c r="A2" s="378" t="s">
        <v>13550</v>
      </c>
      <c r="B2" s="379" t="s">
        <v>1969</v>
      </c>
      <c r="C2" s="380" t="s">
        <v>11</v>
      </c>
      <c r="D2" s="380" t="s">
        <v>1970</v>
      </c>
      <c r="E2" s="380" t="s">
        <v>1971</v>
      </c>
      <c r="F2" s="379" t="s">
        <v>12</v>
      </c>
      <c r="G2" s="380" t="s">
        <v>13</v>
      </c>
      <c r="H2" s="380" t="s">
        <v>14</v>
      </c>
      <c r="I2" s="381" t="s">
        <v>1972</v>
      </c>
      <c r="J2" s="382" t="s">
        <v>1973</v>
      </c>
      <c r="K2" s="382" t="s">
        <v>1974</v>
      </c>
      <c r="L2" s="380" t="s">
        <v>1975</v>
      </c>
      <c r="M2" s="382" t="s">
        <v>1976</v>
      </c>
      <c r="N2" s="383" t="s">
        <v>19</v>
      </c>
      <c r="O2" s="383" t="s">
        <v>1977</v>
      </c>
      <c r="P2" s="385" t="s">
        <v>1978</v>
      </c>
      <c r="Q2" s="385" t="s">
        <v>1979</v>
      </c>
      <c r="R2" s="385" t="s">
        <v>1980</v>
      </c>
      <c r="S2" s="380" t="s">
        <v>24</v>
      </c>
      <c r="T2" s="384" t="s">
        <v>25</v>
      </c>
      <c r="U2" s="386" t="s">
        <v>1981</v>
      </c>
      <c r="V2" s="386" t="s">
        <v>13551</v>
      </c>
      <c r="W2" s="387" t="s">
        <v>27</v>
      </c>
      <c r="X2" s="388" t="s">
        <v>28</v>
      </c>
      <c r="Y2" s="388" t="s">
        <v>29</v>
      </c>
      <c r="Z2" s="389" t="s">
        <v>27</v>
      </c>
      <c r="AA2" s="388" t="s">
        <v>30</v>
      </c>
      <c r="AB2" s="388" t="s">
        <v>29</v>
      </c>
      <c r="AC2" s="389" t="s">
        <v>27</v>
      </c>
      <c r="AD2" s="388" t="s">
        <v>30</v>
      </c>
      <c r="AE2" s="388" t="s">
        <v>29</v>
      </c>
      <c r="AF2" s="389" t="s">
        <v>27</v>
      </c>
      <c r="AG2" s="388" t="s">
        <v>30</v>
      </c>
      <c r="AH2" s="388" t="s">
        <v>29</v>
      </c>
      <c r="AI2" s="388" t="s">
        <v>31</v>
      </c>
      <c r="AJ2" s="390" t="s">
        <v>32</v>
      </c>
      <c r="AK2" s="388" t="s">
        <v>33</v>
      </c>
      <c r="AL2" s="390" t="s">
        <v>32</v>
      </c>
      <c r="AM2" s="388" t="s">
        <v>33</v>
      </c>
      <c r="AN2" s="391" t="s">
        <v>32</v>
      </c>
      <c r="AO2" s="392" t="s">
        <v>33</v>
      </c>
      <c r="AP2" s="391" t="s">
        <v>32</v>
      </c>
      <c r="AQ2" s="393" t="s">
        <v>34</v>
      </c>
      <c r="AR2" s="393" t="s">
        <v>35</v>
      </c>
      <c r="AS2" s="394" t="s">
        <v>36</v>
      </c>
      <c r="AT2" s="394"/>
      <c r="AU2" s="394" t="s">
        <v>37</v>
      </c>
      <c r="AV2" s="394" t="s">
        <v>1982</v>
      </c>
      <c r="AW2" s="394" t="s">
        <v>1983</v>
      </c>
      <c r="AX2" s="394" t="s">
        <v>1984</v>
      </c>
      <c r="AY2" s="395" t="s">
        <v>1985</v>
      </c>
      <c r="AZ2" s="396" t="s">
        <v>1986</v>
      </c>
      <c r="BA2" s="395" t="s">
        <v>7498</v>
      </c>
    </row>
    <row r="3" spans="1:55" ht="13.5" customHeight="1" thickTop="1" thickBot="1" x14ac:dyDescent="0.25">
      <c r="A3" s="397">
        <v>1</v>
      </c>
      <c r="B3" s="398" t="s">
        <v>2000</v>
      </c>
      <c r="C3" s="399">
        <v>43479</v>
      </c>
      <c r="D3" s="399" t="s">
        <v>7499</v>
      </c>
      <c r="E3" s="400" t="s">
        <v>5690</v>
      </c>
      <c r="F3" s="400" t="s">
        <v>7500</v>
      </c>
      <c r="G3" s="401" t="s">
        <v>66</v>
      </c>
      <c r="H3" s="402" t="s">
        <v>7501</v>
      </c>
      <c r="I3" s="403" t="s">
        <v>1989</v>
      </c>
      <c r="J3" s="404">
        <v>0</v>
      </c>
      <c r="K3" s="405">
        <v>0</v>
      </c>
      <c r="L3" s="405">
        <v>76800000</v>
      </c>
      <c r="M3" s="405">
        <f t="shared" ref="M3:M66" si="0">L3+AJ3+AL3+AN3+AP3</f>
        <v>103800000</v>
      </c>
      <c r="N3" s="406" t="s">
        <v>1990</v>
      </c>
      <c r="O3" s="398" t="s">
        <v>5669</v>
      </c>
      <c r="P3" s="408">
        <f t="shared" ref="P3:P66" si="1">C3</f>
        <v>43479</v>
      </c>
      <c r="Q3" s="408">
        <v>43738</v>
      </c>
      <c r="R3" s="408">
        <v>43794</v>
      </c>
      <c r="S3" s="407">
        <f t="shared" ref="S3:S66" si="2">R3-P3</f>
        <v>315</v>
      </c>
      <c r="T3" s="409">
        <f t="shared" ref="T3:T66" si="3">+S3/30</f>
        <v>10.5</v>
      </c>
      <c r="U3" s="410" t="s">
        <v>3487</v>
      </c>
      <c r="V3" s="375"/>
      <c r="W3" s="411">
        <v>90</v>
      </c>
      <c r="X3" s="412">
        <v>43738</v>
      </c>
      <c r="Y3" s="413">
        <v>43830</v>
      </c>
      <c r="Z3" s="414"/>
      <c r="AA3" s="412"/>
      <c r="AB3" s="413"/>
      <c r="AC3" s="414"/>
      <c r="AD3" s="412"/>
      <c r="AE3" s="413"/>
      <c r="AF3" s="414"/>
      <c r="AG3" s="412"/>
      <c r="AH3" s="413"/>
      <c r="AI3" s="412">
        <v>43738</v>
      </c>
      <c r="AJ3" s="415">
        <v>27000000</v>
      </c>
      <c r="AK3" s="416"/>
      <c r="AL3" s="417"/>
      <c r="AM3" s="416"/>
      <c r="AN3" s="418"/>
      <c r="AO3" s="418"/>
      <c r="AP3" s="418"/>
      <c r="AQ3" s="314"/>
      <c r="AR3" s="315"/>
      <c r="AS3" s="419"/>
      <c r="AT3" s="420"/>
      <c r="AU3" s="318"/>
      <c r="AV3" s="319" t="s">
        <v>2964</v>
      </c>
      <c r="AW3" s="370">
        <v>43794</v>
      </c>
      <c r="AX3" s="370">
        <v>43794</v>
      </c>
      <c r="AY3" s="320" t="s">
        <v>2073</v>
      </c>
      <c r="AZ3" s="376" t="s">
        <v>49</v>
      </c>
      <c r="BA3" s="376"/>
      <c r="BB3" s="371" t="s">
        <v>1993</v>
      </c>
      <c r="BC3" s="371" t="s">
        <v>1994</v>
      </c>
    </row>
    <row r="4" spans="1:55" ht="13.5" customHeight="1" thickTop="1" thickBot="1" x14ac:dyDescent="0.25">
      <c r="A4" s="397">
        <v>2</v>
      </c>
      <c r="B4" s="398" t="s">
        <v>1987</v>
      </c>
      <c r="C4" s="399">
        <v>43479</v>
      </c>
      <c r="D4" s="399" t="s">
        <v>7502</v>
      </c>
      <c r="E4" s="400" t="s">
        <v>5690</v>
      </c>
      <c r="F4" s="400" t="s">
        <v>7503</v>
      </c>
      <c r="G4" s="401" t="s">
        <v>66</v>
      </c>
      <c r="H4" s="402" t="s">
        <v>7501</v>
      </c>
      <c r="I4" s="403" t="s">
        <v>1989</v>
      </c>
      <c r="J4" s="404">
        <v>0</v>
      </c>
      <c r="K4" s="405">
        <v>0</v>
      </c>
      <c r="L4" s="405">
        <v>76800000</v>
      </c>
      <c r="M4" s="405">
        <f t="shared" si="0"/>
        <v>99900000</v>
      </c>
      <c r="N4" s="406" t="s">
        <v>1990</v>
      </c>
      <c r="O4" s="398" t="s">
        <v>2782</v>
      </c>
      <c r="P4" s="408">
        <f t="shared" si="1"/>
        <v>43479</v>
      </c>
      <c r="Q4" s="408">
        <v>43738</v>
      </c>
      <c r="R4" s="408">
        <v>43830</v>
      </c>
      <c r="S4" s="407">
        <f t="shared" si="2"/>
        <v>351</v>
      </c>
      <c r="T4" s="409">
        <f t="shared" si="3"/>
        <v>11.7</v>
      </c>
      <c r="U4" s="410" t="s">
        <v>7504</v>
      </c>
      <c r="V4" s="421">
        <v>43600</v>
      </c>
      <c r="W4" s="411">
        <v>77</v>
      </c>
      <c r="X4" s="412">
        <v>43733</v>
      </c>
      <c r="Y4" s="413">
        <v>43830</v>
      </c>
      <c r="Z4" s="414"/>
      <c r="AA4" s="412"/>
      <c r="AB4" s="413"/>
      <c r="AC4" s="414"/>
      <c r="AD4" s="412"/>
      <c r="AE4" s="413"/>
      <c r="AF4" s="414"/>
      <c r="AG4" s="412"/>
      <c r="AH4" s="413"/>
      <c r="AI4" s="412">
        <v>43733</v>
      </c>
      <c r="AJ4" s="415">
        <v>23100000</v>
      </c>
      <c r="AK4" s="416"/>
      <c r="AL4" s="417"/>
      <c r="AM4" s="416"/>
      <c r="AN4" s="418"/>
      <c r="AO4" s="418"/>
      <c r="AP4" s="418"/>
      <c r="AQ4" s="314"/>
      <c r="AR4" s="315"/>
      <c r="AS4" s="419"/>
      <c r="AT4" s="420"/>
      <c r="AU4" s="318"/>
      <c r="AV4" s="319"/>
      <c r="AW4" s="319"/>
      <c r="AX4" s="319"/>
      <c r="AY4" s="320"/>
      <c r="AZ4" s="376"/>
      <c r="BA4" s="376"/>
      <c r="BC4" s="371" t="s">
        <v>1999</v>
      </c>
    </row>
    <row r="5" spans="1:55" ht="13.5" customHeight="1" thickTop="1" thickBot="1" x14ac:dyDescent="0.25">
      <c r="A5" s="397">
        <v>3</v>
      </c>
      <c r="B5" s="398" t="s">
        <v>175</v>
      </c>
      <c r="C5" s="399">
        <v>43481</v>
      </c>
      <c r="D5" s="399" t="s">
        <v>7505</v>
      </c>
      <c r="E5" s="400" t="s">
        <v>5690</v>
      </c>
      <c r="F5" s="400" t="s">
        <v>7506</v>
      </c>
      <c r="G5" s="401" t="s">
        <v>66</v>
      </c>
      <c r="H5" s="402" t="s">
        <v>7501</v>
      </c>
      <c r="I5" s="403" t="s">
        <v>1989</v>
      </c>
      <c r="J5" s="404">
        <v>0</v>
      </c>
      <c r="K5" s="405">
        <v>0</v>
      </c>
      <c r="L5" s="405">
        <v>63516667</v>
      </c>
      <c r="M5" s="405">
        <f t="shared" si="0"/>
        <v>63516667</v>
      </c>
      <c r="N5" s="406" t="s">
        <v>1990</v>
      </c>
      <c r="O5" s="398" t="s">
        <v>5735</v>
      </c>
      <c r="P5" s="408">
        <f t="shared" si="1"/>
        <v>43481</v>
      </c>
      <c r="Q5" s="408">
        <v>43665</v>
      </c>
      <c r="R5" s="408">
        <f t="shared" ref="R5:R58" si="4">Q5</f>
        <v>43665</v>
      </c>
      <c r="S5" s="407">
        <f t="shared" si="2"/>
        <v>184</v>
      </c>
      <c r="T5" s="409">
        <f t="shared" si="3"/>
        <v>6.1333333333333337</v>
      </c>
      <c r="U5" s="410" t="s">
        <v>7507</v>
      </c>
      <c r="V5" s="375"/>
      <c r="W5" s="411"/>
      <c r="X5" s="412"/>
      <c r="Y5" s="413"/>
      <c r="Z5" s="414"/>
      <c r="AA5" s="412"/>
      <c r="AB5" s="413"/>
      <c r="AC5" s="414"/>
      <c r="AD5" s="412"/>
      <c r="AE5" s="413"/>
      <c r="AF5" s="414"/>
      <c r="AG5" s="412"/>
      <c r="AH5" s="413"/>
      <c r="AI5" s="412"/>
      <c r="AJ5" s="415"/>
      <c r="AK5" s="416"/>
      <c r="AL5" s="417"/>
      <c r="AM5" s="416"/>
      <c r="AN5" s="418"/>
      <c r="AO5" s="418"/>
      <c r="AP5" s="418"/>
      <c r="AQ5" s="314"/>
      <c r="AR5" s="315"/>
      <c r="AS5" s="419"/>
      <c r="AT5" s="420"/>
      <c r="AU5" s="318"/>
      <c r="AV5" s="319"/>
      <c r="AW5" s="319"/>
      <c r="AX5" s="319"/>
      <c r="AY5" s="320"/>
      <c r="AZ5" s="376"/>
      <c r="BA5" s="376"/>
      <c r="BC5" s="371" t="s">
        <v>2003</v>
      </c>
    </row>
    <row r="6" spans="1:55" ht="13.5" customHeight="1" thickTop="1" thickBot="1" x14ac:dyDescent="0.25">
      <c r="A6" s="397">
        <v>4</v>
      </c>
      <c r="B6" s="398" t="s">
        <v>2000</v>
      </c>
      <c r="C6" s="399">
        <v>43483</v>
      </c>
      <c r="D6" s="399" t="s">
        <v>7508</v>
      </c>
      <c r="E6" s="400" t="s">
        <v>5690</v>
      </c>
      <c r="F6" s="400" t="s">
        <v>7509</v>
      </c>
      <c r="G6" s="401" t="s">
        <v>66</v>
      </c>
      <c r="H6" s="402" t="s">
        <v>7501</v>
      </c>
      <c r="I6" s="403" t="s">
        <v>1989</v>
      </c>
      <c r="J6" s="404">
        <v>0</v>
      </c>
      <c r="K6" s="405">
        <v>0</v>
      </c>
      <c r="L6" s="405">
        <v>35000000</v>
      </c>
      <c r="M6" s="405">
        <f t="shared" si="0"/>
        <v>45033333</v>
      </c>
      <c r="N6" s="406" t="s">
        <v>1990</v>
      </c>
      <c r="O6" s="398" t="s">
        <v>2298</v>
      </c>
      <c r="P6" s="408">
        <f t="shared" si="1"/>
        <v>43483</v>
      </c>
      <c r="Q6" s="408">
        <v>43633</v>
      </c>
      <c r="R6" s="408">
        <f t="shared" si="4"/>
        <v>43633</v>
      </c>
      <c r="S6" s="407">
        <f t="shared" si="2"/>
        <v>150</v>
      </c>
      <c r="T6" s="409">
        <f t="shared" si="3"/>
        <v>5</v>
      </c>
      <c r="U6" s="410" t="s">
        <v>7510</v>
      </c>
      <c r="V6" s="421" t="s">
        <v>13553</v>
      </c>
      <c r="W6" s="411">
        <v>43</v>
      </c>
      <c r="X6" s="412">
        <v>43633</v>
      </c>
      <c r="Y6" s="413">
        <v>43677</v>
      </c>
      <c r="Z6" s="414"/>
      <c r="AA6" s="412"/>
      <c r="AB6" s="413"/>
      <c r="AC6" s="414"/>
      <c r="AD6" s="412"/>
      <c r="AE6" s="413"/>
      <c r="AF6" s="414"/>
      <c r="AG6" s="412"/>
      <c r="AH6" s="413"/>
      <c r="AI6" s="412">
        <v>43633</v>
      </c>
      <c r="AJ6" s="415">
        <v>10033333</v>
      </c>
      <c r="AK6" s="416"/>
      <c r="AL6" s="417"/>
      <c r="AM6" s="416"/>
      <c r="AN6" s="418"/>
      <c r="AO6" s="418"/>
      <c r="AP6" s="418"/>
      <c r="AQ6" s="314"/>
      <c r="AR6" s="315"/>
      <c r="AS6" s="419"/>
      <c r="AT6" s="420"/>
      <c r="AU6" s="318"/>
      <c r="AV6" s="319"/>
      <c r="AW6" s="319"/>
      <c r="AX6" s="319"/>
      <c r="AY6" s="320"/>
      <c r="AZ6" s="376"/>
      <c r="BA6" s="376"/>
      <c r="BC6" s="371" t="s">
        <v>2006</v>
      </c>
    </row>
    <row r="7" spans="1:55" ht="13.5" customHeight="1" thickTop="1" thickBot="1" x14ac:dyDescent="0.25">
      <c r="A7" s="397">
        <v>5</v>
      </c>
      <c r="B7" s="398" t="s">
        <v>7210</v>
      </c>
      <c r="C7" s="399">
        <v>43487</v>
      </c>
      <c r="D7" s="399" t="s">
        <v>7511</v>
      </c>
      <c r="E7" s="400" t="s">
        <v>5690</v>
      </c>
      <c r="F7" s="400" t="s">
        <v>7512</v>
      </c>
      <c r="G7" s="401" t="s">
        <v>66</v>
      </c>
      <c r="H7" s="402" t="s">
        <v>7501</v>
      </c>
      <c r="I7" s="403" t="s">
        <v>1989</v>
      </c>
      <c r="J7" s="404">
        <v>0</v>
      </c>
      <c r="K7" s="405">
        <v>0</v>
      </c>
      <c r="L7" s="405">
        <v>16540000</v>
      </c>
      <c r="M7" s="405">
        <f t="shared" si="0"/>
        <v>20950667</v>
      </c>
      <c r="N7" s="406" t="s">
        <v>1990</v>
      </c>
      <c r="O7" s="398" t="s">
        <v>92</v>
      </c>
      <c r="P7" s="408">
        <f t="shared" si="1"/>
        <v>43487</v>
      </c>
      <c r="Q7" s="408">
        <v>43637</v>
      </c>
      <c r="R7" s="408">
        <f t="shared" si="4"/>
        <v>43637</v>
      </c>
      <c r="S7" s="407">
        <f t="shared" si="2"/>
        <v>150</v>
      </c>
      <c r="T7" s="409">
        <f t="shared" si="3"/>
        <v>5</v>
      </c>
      <c r="U7" s="410" t="s">
        <v>7513</v>
      </c>
      <c r="V7" s="421">
        <v>43682</v>
      </c>
      <c r="W7" s="411">
        <v>40</v>
      </c>
      <c r="X7" s="412">
        <v>43637</v>
      </c>
      <c r="Y7" s="413">
        <v>43677</v>
      </c>
      <c r="Z7" s="414"/>
      <c r="AA7" s="412"/>
      <c r="AB7" s="413"/>
      <c r="AC7" s="414"/>
      <c r="AD7" s="412"/>
      <c r="AE7" s="413"/>
      <c r="AF7" s="414"/>
      <c r="AG7" s="412"/>
      <c r="AH7" s="413"/>
      <c r="AI7" s="412">
        <v>43637</v>
      </c>
      <c r="AJ7" s="415">
        <v>4410667</v>
      </c>
      <c r="AK7" s="416"/>
      <c r="AL7" s="417"/>
      <c r="AM7" s="416"/>
      <c r="AN7" s="418"/>
      <c r="AO7" s="418"/>
      <c r="AP7" s="418"/>
      <c r="AQ7" s="314"/>
      <c r="AR7" s="315"/>
      <c r="AS7" s="419"/>
      <c r="AT7" s="420"/>
      <c r="AU7" s="318"/>
      <c r="AV7" s="319"/>
      <c r="AW7" s="319"/>
      <c r="AX7" s="319"/>
      <c r="AY7" s="320"/>
      <c r="AZ7" s="376"/>
      <c r="BA7" s="376"/>
      <c r="BB7" s="371" t="s">
        <v>104</v>
      </c>
    </row>
    <row r="8" spans="1:55" ht="13.5" customHeight="1" thickTop="1" thickBot="1" x14ac:dyDescent="0.25">
      <c r="A8" s="397">
        <v>6</v>
      </c>
      <c r="B8" s="398" t="s">
        <v>3441</v>
      </c>
      <c r="C8" s="399">
        <v>43487</v>
      </c>
      <c r="D8" s="399" t="s">
        <v>7514</v>
      </c>
      <c r="E8" s="400" t="s">
        <v>5690</v>
      </c>
      <c r="F8" s="400" t="s">
        <v>7515</v>
      </c>
      <c r="G8" s="401" t="s">
        <v>66</v>
      </c>
      <c r="H8" s="402" t="s">
        <v>10502</v>
      </c>
      <c r="I8" s="403" t="s">
        <v>1989</v>
      </c>
      <c r="J8" s="404">
        <v>0</v>
      </c>
      <c r="K8" s="405">
        <v>0</v>
      </c>
      <c r="L8" s="405">
        <v>16500000</v>
      </c>
      <c r="M8" s="405">
        <f t="shared" si="0"/>
        <v>20790000</v>
      </c>
      <c r="N8" s="406" t="s">
        <v>1990</v>
      </c>
      <c r="O8" s="398" t="s">
        <v>2421</v>
      </c>
      <c r="P8" s="408">
        <f t="shared" si="1"/>
        <v>43487</v>
      </c>
      <c r="Q8" s="408">
        <v>43637</v>
      </c>
      <c r="R8" s="408">
        <f t="shared" si="4"/>
        <v>43637</v>
      </c>
      <c r="S8" s="407">
        <f t="shared" si="2"/>
        <v>150</v>
      </c>
      <c r="T8" s="409">
        <f t="shared" si="3"/>
        <v>5</v>
      </c>
      <c r="U8" s="410" t="s">
        <v>7516</v>
      </c>
      <c r="V8" s="375"/>
      <c r="W8" s="411">
        <v>40</v>
      </c>
      <c r="X8" s="412">
        <v>43635</v>
      </c>
      <c r="Y8" s="413">
        <v>43677</v>
      </c>
      <c r="Z8" s="414"/>
      <c r="AA8" s="412"/>
      <c r="AB8" s="413"/>
      <c r="AC8" s="414"/>
      <c r="AD8" s="412"/>
      <c r="AE8" s="413"/>
      <c r="AF8" s="414"/>
      <c r="AG8" s="412"/>
      <c r="AH8" s="413"/>
      <c r="AI8" s="412">
        <v>43635</v>
      </c>
      <c r="AJ8" s="415">
        <v>4290000</v>
      </c>
      <c r="AK8" s="416"/>
      <c r="AL8" s="417"/>
      <c r="AM8" s="416"/>
      <c r="AN8" s="418"/>
      <c r="AO8" s="418"/>
      <c r="AP8" s="418"/>
      <c r="AQ8" s="314"/>
      <c r="AR8" s="315"/>
      <c r="AS8" s="419"/>
      <c r="AT8" s="420"/>
      <c r="AU8" s="318"/>
      <c r="AV8" s="319"/>
      <c r="AW8" s="319"/>
      <c r="AX8" s="319"/>
      <c r="AY8" s="320"/>
      <c r="AZ8" s="376"/>
      <c r="BA8" s="376"/>
      <c r="BB8" s="371" t="s">
        <v>107</v>
      </c>
    </row>
    <row r="9" spans="1:55" ht="13.5" customHeight="1" thickTop="1" thickBot="1" x14ac:dyDescent="0.25">
      <c r="A9" s="397">
        <v>7</v>
      </c>
      <c r="B9" s="398" t="s">
        <v>1987</v>
      </c>
      <c r="C9" s="399">
        <v>43488</v>
      </c>
      <c r="D9" s="399" t="s">
        <v>7517</v>
      </c>
      <c r="E9" s="400" t="s">
        <v>5690</v>
      </c>
      <c r="F9" s="400" t="s">
        <v>7518</v>
      </c>
      <c r="G9" s="401" t="s">
        <v>66</v>
      </c>
      <c r="H9" s="402" t="s">
        <v>10502</v>
      </c>
      <c r="I9" s="403" t="s">
        <v>1989</v>
      </c>
      <c r="J9" s="404">
        <v>0</v>
      </c>
      <c r="K9" s="405">
        <v>0</v>
      </c>
      <c r="L9" s="405">
        <v>12500000</v>
      </c>
      <c r="M9" s="405">
        <f t="shared" si="0"/>
        <v>15750000</v>
      </c>
      <c r="N9" s="406" t="s">
        <v>1990</v>
      </c>
      <c r="O9" s="398" t="s">
        <v>5840</v>
      </c>
      <c r="P9" s="408">
        <f t="shared" si="1"/>
        <v>43488</v>
      </c>
      <c r="Q9" s="408">
        <v>43638</v>
      </c>
      <c r="R9" s="408">
        <f t="shared" si="4"/>
        <v>43638</v>
      </c>
      <c r="S9" s="407">
        <f t="shared" si="2"/>
        <v>150</v>
      </c>
      <c r="T9" s="409">
        <f t="shared" si="3"/>
        <v>5</v>
      </c>
      <c r="U9" s="410" t="s">
        <v>7519</v>
      </c>
      <c r="V9" s="421">
        <v>43600</v>
      </c>
      <c r="W9" s="411">
        <v>39</v>
      </c>
      <c r="X9" s="412">
        <v>43637</v>
      </c>
      <c r="Y9" s="413">
        <v>43677</v>
      </c>
      <c r="Z9" s="414"/>
      <c r="AA9" s="412"/>
      <c r="AB9" s="413"/>
      <c r="AC9" s="414"/>
      <c r="AD9" s="412"/>
      <c r="AE9" s="413"/>
      <c r="AF9" s="414"/>
      <c r="AG9" s="412"/>
      <c r="AH9" s="413"/>
      <c r="AI9" s="412">
        <v>43637</v>
      </c>
      <c r="AJ9" s="415">
        <v>3250000</v>
      </c>
      <c r="AK9" s="416"/>
      <c r="AL9" s="417"/>
      <c r="AM9" s="416"/>
      <c r="AN9" s="418"/>
      <c r="AO9" s="418"/>
      <c r="AP9" s="418"/>
      <c r="AQ9" s="314"/>
      <c r="AR9" s="315"/>
      <c r="AS9" s="419"/>
      <c r="AT9" s="420"/>
      <c r="AU9" s="318"/>
      <c r="AV9" s="319"/>
      <c r="AW9" s="319"/>
      <c r="AX9" s="319"/>
      <c r="AY9" s="320"/>
      <c r="AZ9" s="376"/>
      <c r="BA9" s="376"/>
      <c r="BB9" s="371" t="s">
        <v>112</v>
      </c>
    </row>
    <row r="10" spans="1:55" ht="13.5" customHeight="1" thickTop="1" thickBot="1" x14ac:dyDescent="0.25">
      <c r="A10" s="397">
        <v>8</v>
      </c>
      <c r="B10" s="398" t="s">
        <v>1987</v>
      </c>
      <c r="C10" s="399">
        <v>43488</v>
      </c>
      <c r="D10" s="399" t="s">
        <v>7520</v>
      </c>
      <c r="E10" s="400" t="s">
        <v>5690</v>
      </c>
      <c r="F10" s="400" t="s">
        <v>7518</v>
      </c>
      <c r="G10" s="401" t="s">
        <v>66</v>
      </c>
      <c r="H10" s="402" t="s">
        <v>10502</v>
      </c>
      <c r="I10" s="403" t="s">
        <v>1989</v>
      </c>
      <c r="J10" s="404">
        <v>0</v>
      </c>
      <c r="K10" s="405">
        <v>0</v>
      </c>
      <c r="L10" s="405">
        <v>12500000</v>
      </c>
      <c r="M10" s="405">
        <f t="shared" si="0"/>
        <v>15750000</v>
      </c>
      <c r="N10" s="406" t="s">
        <v>1990</v>
      </c>
      <c r="O10" s="398" t="s">
        <v>5859</v>
      </c>
      <c r="P10" s="408">
        <f t="shared" si="1"/>
        <v>43488</v>
      </c>
      <c r="Q10" s="408">
        <v>43638</v>
      </c>
      <c r="R10" s="408">
        <f t="shared" si="4"/>
        <v>43638</v>
      </c>
      <c r="S10" s="407">
        <f t="shared" si="2"/>
        <v>150</v>
      </c>
      <c r="T10" s="409">
        <f t="shared" si="3"/>
        <v>5</v>
      </c>
      <c r="U10" s="410" t="s">
        <v>7521</v>
      </c>
      <c r="V10" s="421">
        <v>43600</v>
      </c>
      <c r="W10" s="411">
        <v>39</v>
      </c>
      <c r="X10" s="412">
        <v>43637</v>
      </c>
      <c r="Y10" s="413">
        <v>43677</v>
      </c>
      <c r="Z10" s="414"/>
      <c r="AA10" s="412"/>
      <c r="AB10" s="413"/>
      <c r="AC10" s="414"/>
      <c r="AD10" s="412"/>
      <c r="AE10" s="413"/>
      <c r="AF10" s="414"/>
      <c r="AG10" s="412"/>
      <c r="AH10" s="413"/>
      <c r="AI10" s="412">
        <v>43637</v>
      </c>
      <c r="AJ10" s="415">
        <v>3250000</v>
      </c>
      <c r="AK10" s="416"/>
      <c r="AL10" s="417"/>
      <c r="AM10" s="416"/>
      <c r="AN10" s="418"/>
      <c r="AO10" s="418"/>
      <c r="AP10" s="418"/>
      <c r="AQ10" s="314"/>
      <c r="AR10" s="315"/>
      <c r="AS10" s="419"/>
      <c r="AT10" s="420"/>
      <c r="AU10" s="318"/>
      <c r="AV10" s="319"/>
      <c r="AW10" s="319"/>
      <c r="AX10" s="319"/>
      <c r="AY10" s="320"/>
      <c r="AZ10" s="376"/>
      <c r="BA10" s="376"/>
      <c r="BB10" s="371" t="s">
        <v>115</v>
      </c>
    </row>
    <row r="11" spans="1:55" ht="13.5" customHeight="1" thickTop="1" thickBot="1" x14ac:dyDescent="0.25">
      <c r="A11" s="397">
        <v>9</v>
      </c>
      <c r="B11" s="398" t="s">
        <v>1987</v>
      </c>
      <c r="C11" s="399">
        <v>43488</v>
      </c>
      <c r="D11" s="399" t="s">
        <v>7522</v>
      </c>
      <c r="E11" s="400" t="s">
        <v>5690</v>
      </c>
      <c r="F11" s="400" t="s">
        <v>7523</v>
      </c>
      <c r="G11" s="401" t="s">
        <v>66</v>
      </c>
      <c r="H11" s="402" t="s">
        <v>10502</v>
      </c>
      <c r="I11" s="403" t="s">
        <v>1989</v>
      </c>
      <c r="J11" s="404">
        <v>0</v>
      </c>
      <c r="K11" s="405">
        <v>0</v>
      </c>
      <c r="L11" s="405">
        <v>14000000</v>
      </c>
      <c r="M11" s="405">
        <f t="shared" si="0"/>
        <v>19133333</v>
      </c>
      <c r="N11" s="406" t="s">
        <v>1990</v>
      </c>
      <c r="O11" s="398" t="s">
        <v>2032</v>
      </c>
      <c r="P11" s="408">
        <f t="shared" si="1"/>
        <v>43488</v>
      </c>
      <c r="Q11" s="408">
        <v>43638</v>
      </c>
      <c r="R11" s="408">
        <f t="shared" si="4"/>
        <v>43638</v>
      </c>
      <c r="S11" s="407">
        <f t="shared" si="2"/>
        <v>150</v>
      </c>
      <c r="T11" s="409">
        <f t="shared" si="3"/>
        <v>5</v>
      </c>
      <c r="U11" s="410" t="s">
        <v>7524</v>
      </c>
      <c r="V11" s="421">
        <v>43600</v>
      </c>
      <c r="W11" s="411">
        <v>40</v>
      </c>
      <c r="X11" s="412">
        <v>43637</v>
      </c>
      <c r="Y11" s="413">
        <v>43678</v>
      </c>
      <c r="Z11" s="414">
        <v>8</v>
      </c>
      <c r="AA11" s="412">
        <v>43678</v>
      </c>
      <c r="AB11" s="413">
        <v>43685</v>
      </c>
      <c r="AC11" s="414">
        <v>15</v>
      </c>
      <c r="AD11" s="412">
        <v>43685</v>
      </c>
      <c r="AE11" s="413">
        <v>43700</v>
      </c>
      <c r="AF11" s="414"/>
      <c r="AG11" s="412"/>
      <c r="AH11" s="413"/>
      <c r="AI11" s="412">
        <v>43637</v>
      </c>
      <c r="AJ11" s="415">
        <v>3733333</v>
      </c>
      <c r="AK11" s="416">
        <v>43685</v>
      </c>
      <c r="AL11" s="417">
        <v>1400000</v>
      </c>
      <c r="AM11" s="416"/>
      <c r="AN11" s="418"/>
      <c r="AO11" s="418"/>
      <c r="AP11" s="418"/>
      <c r="AQ11" s="314"/>
      <c r="AR11" s="315"/>
      <c r="AS11" s="419"/>
      <c r="AT11" s="420"/>
      <c r="AU11" s="318"/>
      <c r="AV11" s="319"/>
      <c r="AW11" s="319"/>
      <c r="AX11" s="319"/>
      <c r="AY11" s="320"/>
      <c r="AZ11" s="376"/>
      <c r="BA11" s="376"/>
      <c r="BC11" s="371" t="s">
        <v>71</v>
      </c>
    </row>
    <row r="12" spans="1:55" ht="13.5" customHeight="1" thickTop="1" thickBot="1" x14ac:dyDescent="0.25">
      <c r="A12" s="397">
        <v>10</v>
      </c>
      <c r="B12" s="398" t="s">
        <v>63</v>
      </c>
      <c r="C12" s="399">
        <v>43488</v>
      </c>
      <c r="D12" s="399" t="s">
        <v>7525</v>
      </c>
      <c r="E12" s="400" t="s">
        <v>5690</v>
      </c>
      <c r="F12" s="400" t="s">
        <v>7526</v>
      </c>
      <c r="G12" s="401" t="s">
        <v>66</v>
      </c>
      <c r="H12" s="402" t="s">
        <v>7501</v>
      </c>
      <c r="I12" s="403" t="s">
        <v>1989</v>
      </c>
      <c r="J12" s="404">
        <v>0</v>
      </c>
      <c r="K12" s="405">
        <v>0</v>
      </c>
      <c r="L12" s="405">
        <v>32500000</v>
      </c>
      <c r="M12" s="405">
        <f t="shared" si="0"/>
        <v>40733333</v>
      </c>
      <c r="N12" s="406" t="s">
        <v>1990</v>
      </c>
      <c r="O12" s="398" t="s">
        <v>2046</v>
      </c>
      <c r="P12" s="408">
        <f t="shared" si="1"/>
        <v>43488</v>
      </c>
      <c r="Q12" s="408">
        <v>43638</v>
      </c>
      <c r="R12" s="408">
        <f t="shared" si="4"/>
        <v>43638</v>
      </c>
      <c r="S12" s="407">
        <f t="shared" si="2"/>
        <v>150</v>
      </c>
      <c r="T12" s="409">
        <f t="shared" si="3"/>
        <v>5</v>
      </c>
      <c r="U12" s="410" t="s">
        <v>7527</v>
      </c>
      <c r="V12" s="375"/>
      <c r="W12" s="411">
        <v>38</v>
      </c>
      <c r="X12" s="412">
        <v>43637</v>
      </c>
      <c r="Y12" s="413">
        <v>43677</v>
      </c>
      <c r="Z12" s="414"/>
      <c r="AA12" s="412"/>
      <c r="AB12" s="413"/>
      <c r="AC12" s="414"/>
      <c r="AD12" s="412"/>
      <c r="AE12" s="413"/>
      <c r="AF12" s="414"/>
      <c r="AG12" s="412"/>
      <c r="AH12" s="413"/>
      <c r="AI12" s="412">
        <v>43637</v>
      </c>
      <c r="AJ12" s="415">
        <v>8233333</v>
      </c>
      <c r="AK12" s="416"/>
      <c r="AL12" s="417"/>
      <c r="AM12" s="416"/>
      <c r="AN12" s="418"/>
      <c r="AO12" s="418"/>
      <c r="AP12" s="418"/>
      <c r="AQ12" s="314"/>
      <c r="AR12" s="315"/>
      <c r="AS12" s="419"/>
      <c r="AT12" s="420"/>
      <c r="AU12" s="318"/>
      <c r="AV12" s="319"/>
      <c r="AW12" s="319"/>
      <c r="AX12" s="319"/>
      <c r="AY12" s="320"/>
      <c r="AZ12" s="376"/>
      <c r="BA12" s="376"/>
    </row>
    <row r="13" spans="1:55" ht="13.5" customHeight="1" thickTop="1" thickBot="1" x14ac:dyDescent="0.25">
      <c r="A13" s="397">
        <v>11</v>
      </c>
      <c r="B13" s="398" t="s">
        <v>444</v>
      </c>
      <c r="C13" s="399">
        <v>43489</v>
      </c>
      <c r="D13" s="399" t="s">
        <v>7528</v>
      </c>
      <c r="E13" s="400" t="s">
        <v>5690</v>
      </c>
      <c r="F13" s="361" t="s">
        <v>7529</v>
      </c>
      <c r="G13" s="401" t="s">
        <v>66</v>
      </c>
      <c r="H13" s="402" t="s">
        <v>10502</v>
      </c>
      <c r="I13" s="403" t="s">
        <v>1989</v>
      </c>
      <c r="J13" s="404">
        <v>0</v>
      </c>
      <c r="K13" s="405">
        <v>0</v>
      </c>
      <c r="L13" s="405">
        <v>13200000</v>
      </c>
      <c r="M13" s="405">
        <f t="shared" si="0"/>
        <v>13200000</v>
      </c>
      <c r="N13" s="406" t="s">
        <v>1990</v>
      </c>
      <c r="O13" s="398" t="s">
        <v>332</v>
      </c>
      <c r="P13" s="408">
        <f t="shared" si="1"/>
        <v>43489</v>
      </c>
      <c r="Q13" s="408">
        <v>43609</v>
      </c>
      <c r="R13" s="408">
        <f t="shared" si="4"/>
        <v>43609</v>
      </c>
      <c r="S13" s="407">
        <f t="shared" si="2"/>
        <v>120</v>
      </c>
      <c r="T13" s="409">
        <f t="shared" si="3"/>
        <v>4</v>
      </c>
      <c r="U13" s="410" t="s">
        <v>7530</v>
      </c>
      <c r="V13" s="421">
        <v>43595</v>
      </c>
      <c r="W13" s="411"/>
      <c r="X13" s="412"/>
      <c r="Y13" s="413"/>
      <c r="Z13" s="414"/>
      <c r="AA13" s="412"/>
      <c r="AB13" s="413"/>
      <c r="AC13" s="414"/>
      <c r="AD13" s="412"/>
      <c r="AE13" s="413"/>
      <c r="AF13" s="414"/>
      <c r="AG13" s="412"/>
      <c r="AH13" s="413"/>
      <c r="AI13" s="412"/>
      <c r="AJ13" s="415"/>
      <c r="AK13" s="416"/>
      <c r="AL13" s="417"/>
      <c r="AM13" s="416"/>
      <c r="AN13" s="418"/>
      <c r="AO13" s="418"/>
      <c r="AP13" s="418"/>
      <c r="AQ13" s="314"/>
      <c r="AR13" s="315"/>
      <c r="AS13" s="419"/>
      <c r="AT13" s="420"/>
      <c r="AU13" s="318"/>
      <c r="AV13" s="319"/>
      <c r="AW13" s="319"/>
      <c r="AX13" s="319"/>
      <c r="AY13" s="320"/>
      <c r="AZ13" s="376"/>
      <c r="BA13" s="376"/>
    </row>
    <row r="14" spans="1:55" ht="13.5" customHeight="1" thickTop="1" thickBot="1" x14ac:dyDescent="0.25">
      <c r="A14" s="397">
        <v>12</v>
      </c>
      <c r="B14" s="398" t="s">
        <v>3432</v>
      </c>
      <c r="C14" s="399">
        <v>43490</v>
      </c>
      <c r="D14" s="399" t="s">
        <v>7531</v>
      </c>
      <c r="E14" s="400" t="s">
        <v>5690</v>
      </c>
      <c r="F14" s="400" t="s">
        <v>7532</v>
      </c>
      <c r="G14" s="376" t="s">
        <v>13554</v>
      </c>
      <c r="H14" s="400" t="s">
        <v>7533</v>
      </c>
      <c r="I14" s="403" t="s">
        <v>1989</v>
      </c>
      <c r="J14" s="404">
        <v>0</v>
      </c>
      <c r="K14" s="405">
        <v>0</v>
      </c>
      <c r="L14" s="405">
        <v>5000000000</v>
      </c>
      <c r="M14" s="405">
        <f t="shared" si="0"/>
        <v>7500000000</v>
      </c>
      <c r="N14" s="406" t="s">
        <v>4981</v>
      </c>
      <c r="O14" s="398" t="s">
        <v>7534</v>
      </c>
      <c r="P14" s="408">
        <f t="shared" si="1"/>
        <v>43490</v>
      </c>
      <c r="Q14" s="408">
        <v>43830</v>
      </c>
      <c r="R14" s="408">
        <f t="shared" si="4"/>
        <v>43830</v>
      </c>
      <c r="S14" s="407">
        <f t="shared" si="2"/>
        <v>340</v>
      </c>
      <c r="T14" s="409">
        <f t="shared" si="3"/>
        <v>11.333333333333334</v>
      </c>
      <c r="U14" s="410" t="s">
        <v>7535</v>
      </c>
      <c r="V14" s="375"/>
      <c r="W14" s="411"/>
      <c r="X14" s="412"/>
      <c r="Y14" s="413"/>
      <c r="Z14" s="414"/>
      <c r="AA14" s="412"/>
      <c r="AB14" s="413"/>
      <c r="AC14" s="414"/>
      <c r="AD14" s="412"/>
      <c r="AE14" s="413"/>
      <c r="AF14" s="414"/>
      <c r="AG14" s="412"/>
      <c r="AH14" s="413"/>
      <c r="AI14" s="412">
        <v>43711</v>
      </c>
      <c r="AJ14" s="415">
        <v>2500000000</v>
      </c>
      <c r="AK14" s="416"/>
      <c r="AL14" s="417"/>
      <c r="AM14" s="416"/>
      <c r="AN14" s="418"/>
      <c r="AO14" s="418"/>
      <c r="AP14" s="418"/>
      <c r="AQ14" s="314"/>
      <c r="AR14" s="315"/>
      <c r="AS14" s="419"/>
      <c r="AT14" s="420"/>
      <c r="AU14" s="318"/>
      <c r="AV14" s="319"/>
      <c r="AW14" s="319"/>
      <c r="AX14" s="319"/>
      <c r="AY14" s="320"/>
      <c r="AZ14" s="376"/>
      <c r="BA14" s="376"/>
    </row>
    <row r="15" spans="1:55" ht="13.5" customHeight="1" thickTop="1" thickBot="1" x14ac:dyDescent="0.25">
      <c r="A15" s="397">
        <v>13</v>
      </c>
      <c r="B15" s="398" t="s">
        <v>1987</v>
      </c>
      <c r="C15" s="399">
        <v>43493</v>
      </c>
      <c r="D15" s="399" t="s">
        <v>7536</v>
      </c>
      <c r="E15" s="400" t="s">
        <v>5690</v>
      </c>
      <c r="F15" s="400" t="s">
        <v>2061</v>
      </c>
      <c r="G15" s="401" t="s">
        <v>66</v>
      </c>
      <c r="H15" s="402" t="s">
        <v>10502</v>
      </c>
      <c r="I15" s="403" t="s">
        <v>1989</v>
      </c>
      <c r="J15" s="404">
        <v>0</v>
      </c>
      <c r="K15" s="405">
        <v>0</v>
      </c>
      <c r="L15" s="405">
        <v>9000000</v>
      </c>
      <c r="M15" s="405">
        <f t="shared" si="0"/>
        <v>13500000</v>
      </c>
      <c r="N15" s="406" t="s">
        <v>1990</v>
      </c>
      <c r="O15" s="398" t="s">
        <v>2077</v>
      </c>
      <c r="P15" s="408">
        <f t="shared" si="1"/>
        <v>43493</v>
      </c>
      <c r="Q15" s="408">
        <v>43583</v>
      </c>
      <c r="R15" s="408">
        <f t="shared" si="4"/>
        <v>43583</v>
      </c>
      <c r="S15" s="407">
        <f t="shared" si="2"/>
        <v>90</v>
      </c>
      <c r="T15" s="409">
        <f t="shared" si="3"/>
        <v>3</v>
      </c>
      <c r="U15" s="410" t="s">
        <v>7537</v>
      </c>
      <c r="V15" s="421">
        <v>43600</v>
      </c>
      <c r="W15" s="411">
        <v>45</v>
      </c>
      <c r="X15" s="412">
        <v>43581</v>
      </c>
      <c r="Y15" s="413">
        <v>43627</v>
      </c>
      <c r="Z15" s="414"/>
      <c r="AA15" s="412"/>
      <c r="AB15" s="413"/>
      <c r="AC15" s="414"/>
      <c r="AD15" s="412"/>
      <c r="AE15" s="413"/>
      <c r="AF15" s="414"/>
      <c r="AG15" s="412"/>
      <c r="AH15" s="413"/>
      <c r="AI15" s="412">
        <v>43581</v>
      </c>
      <c r="AJ15" s="415">
        <v>4500000</v>
      </c>
      <c r="AK15" s="416"/>
      <c r="AL15" s="417"/>
      <c r="AM15" s="416"/>
      <c r="AN15" s="418"/>
      <c r="AO15" s="418"/>
      <c r="AP15" s="418"/>
      <c r="AQ15" s="314"/>
      <c r="AR15" s="315"/>
      <c r="AS15" s="419"/>
      <c r="AT15" s="420"/>
      <c r="AU15" s="318"/>
      <c r="AV15" s="319"/>
      <c r="AW15" s="319"/>
      <c r="AX15" s="319"/>
      <c r="AY15" s="320"/>
      <c r="AZ15" s="376"/>
      <c r="BA15" s="376"/>
    </row>
    <row r="16" spans="1:55" ht="13.5" customHeight="1" thickTop="1" thickBot="1" x14ac:dyDescent="0.25">
      <c r="A16" s="397">
        <v>14</v>
      </c>
      <c r="B16" s="398" t="s">
        <v>1987</v>
      </c>
      <c r="C16" s="399">
        <v>43493</v>
      </c>
      <c r="D16" s="399" t="s">
        <v>7538</v>
      </c>
      <c r="E16" s="400" t="s">
        <v>5690</v>
      </c>
      <c r="F16" s="400" t="s">
        <v>7539</v>
      </c>
      <c r="G16" s="401" t="s">
        <v>66</v>
      </c>
      <c r="H16" s="402" t="s">
        <v>7501</v>
      </c>
      <c r="I16" s="403" t="s">
        <v>1989</v>
      </c>
      <c r="J16" s="404">
        <v>0</v>
      </c>
      <c r="K16" s="405">
        <v>0</v>
      </c>
      <c r="L16" s="405">
        <v>10500000</v>
      </c>
      <c r="M16" s="405">
        <f t="shared" si="0"/>
        <v>15750000</v>
      </c>
      <c r="N16" s="406" t="s">
        <v>1990</v>
      </c>
      <c r="O16" s="398" t="s">
        <v>2445</v>
      </c>
      <c r="P16" s="408">
        <f t="shared" si="1"/>
        <v>43493</v>
      </c>
      <c r="Q16" s="408">
        <v>43583</v>
      </c>
      <c r="R16" s="408">
        <f t="shared" si="4"/>
        <v>43583</v>
      </c>
      <c r="S16" s="407">
        <f t="shared" si="2"/>
        <v>90</v>
      </c>
      <c r="T16" s="409">
        <f t="shared" si="3"/>
        <v>3</v>
      </c>
      <c r="U16" s="410" t="s">
        <v>7540</v>
      </c>
      <c r="V16" s="421">
        <v>43600</v>
      </c>
      <c r="W16" s="411">
        <v>45</v>
      </c>
      <c r="X16" s="412">
        <v>43581</v>
      </c>
      <c r="Y16" s="413">
        <v>43627</v>
      </c>
      <c r="Z16" s="414"/>
      <c r="AA16" s="412"/>
      <c r="AB16" s="413"/>
      <c r="AC16" s="414"/>
      <c r="AD16" s="412"/>
      <c r="AE16" s="413"/>
      <c r="AF16" s="414"/>
      <c r="AG16" s="412"/>
      <c r="AH16" s="413"/>
      <c r="AI16" s="412">
        <v>43581</v>
      </c>
      <c r="AJ16" s="415">
        <v>5250000</v>
      </c>
      <c r="AK16" s="416"/>
      <c r="AL16" s="417"/>
      <c r="AM16" s="416"/>
      <c r="AN16" s="418"/>
      <c r="AO16" s="418"/>
      <c r="AP16" s="418"/>
      <c r="AQ16" s="314"/>
      <c r="AR16" s="315"/>
      <c r="AS16" s="419"/>
      <c r="AT16" s="420"/>
      <c r="AU16" s="318"/>
      <c r="AV16" s="319"/>
      <c r="AW16" s="319"/>
      <c r="AX16" s="319"/>
      <c r="AY16" s="320"/>
      <c r="AZ16" s="376"/>
      <c r="BA16" s="376"/>
    </row>
    <row r="17" spans="1:53" ht="13.5" customHeight="1" thickTop="1" thickBot="1" x14ac:dyDescent="0.25">
      <c r="A17" s="397">
        <v>15</v>
      </c>
      <c r="B17" s="398" t="s">
        <v>2000</v>
      </c>
      <c r="C17" s="399">
        <v>43494</v>
      </c>
      <c r="D17" s="399" t="s">
        <v>7541</v>
      </c>
      <c r="E17" s="400" t="s">
        <v>5690</v>
      </c>
      <c r="F17" s="400" t="s">
        <v>7542</v>
      </c>
      <c r="G17" s="401" t="s">
        <v>66</v>
      </c>
      <c r="H17" s="402" t="s">
        <v>10502</v>
      </c>
      <c r="I17" s="403" t="s">
        <v>1989</v>
      </c>
      <c r="J17" s="404">
        <v>0</v>
      </c>
      <c r="K17" s="405">
        <v>0</v>
      </c>
      <c r="L17" s="405">
        <v>6000000</v>
      </c>
      <c r="M17" s="405">
        <f t="shared" si="0"/>
        <v>9000000</v>
      </c>
      <c r="N17" s="406" t="s">
        <v>1990</v>
      </c>
      <c r="O17" s="398" t="s">
        <v>3241</v>
      </c>
      <c r="P17" s="408">
        <f t="shared" si="1"/>
        <v>43494</v>
      </c>
      <c r="Q17" s="408">
        <v>43585</v>
      </c>
      <c r="R17" s="408">
        <f t="shared" si="4"/>
        <v>43585</v>
      </c>
      <c r="S17" s="407">
        <f t="shared" si="2"/>
        <v>91</v>
      </c>
      <c r="T17" s="409">
        <f t="shared" si="3"/>
        <v>3.0333333333333332</v>
      </c>
      <c r="U17" s="410" t="s">
        <v>7543</v>
      </c>
      <c r="V17" s="421">
        <v>43587</v>
      </c>
      <c r="W17" s="411">
        <v>45</v>
      </c>
      <c r="X17" s="412">
        <v>43584</v>
      </c>
      <c r="Y17" s="413">
        <v>43631</v>
      </c>
      <c r="Z17" s="414"/>
      <c r="AA17" s="412"/>
      <c r="AB17" s="413"/>
      <c r="AC17" s="414"/>
      <c r="AD17" s="412"/>
      <c r="AE17" s="413"/>
      <c r="AF17" s="414"/>
      <c r="AG17" s="412"/>
      <c r="AH17" s="413"/>
      <c r="AI17" s="412">
        <v>43584</v>
      </c>
      <c r="AJ17" s="415">
        <v>3000000</v>
      </c>
      <c r="AK17" s="416"/>
      <c r="AL17" s="417"/>
      <c r="AM17" s="416"/>
      <c r="AN17" s="418"/>
      <c r="AO17" s="418"/>
      <c r="AP17" s="418"/>
      <c r="AQ17" s="314"/>
      <c r="AR17" s="315"/>
      <c r="AS17" s="419"/>
      <c r="AT17" s="420"/>
      <c r="AU17" s="318"/>
      <c r="AV17" s="319"/>
      <c r="AW17" s="319"/>
      <c r="AX17" s="319"/>
      <c r="AY17" s="320"/>
      <c r="AZ17" s="376"/>
      <c r="BA17" s="376"/>
    </row>
    <row r="18" spans="1:53" ht="13.5" customHeight="1" thickTop="1" thickBot="1" x14ac:dyDescent="0.25">
      <c r="A18" s="397">
        <v>16</v>
      </c>
      <c r="B18" s="398" t="s">
        <v>175</v>
      </c>
      <c r="C18" s="399">
        <v>43494</v>
      </c>
      <c r="D18" s="399" t="s">
        <v>7544</v>
      </c>
      <c r="E18" s="400" t="s">
        <v>5690</v>
      </c>
      <c r="F18" s="400" t="s">
        <v>7545</v>
      </c>
      <c r="G18" s="401" t="s">
        <v>66</v>
      </c>
      <c r="H18" s="402" t="s">
        <v>7501</v>
      </c>
      <c r="I18" s="403" t="s">
        <v>1989</v>
      </c>
      <c r="J18" s="404">
        <v>0</v>
      </c>
      <c r="K18" s="405">
        <v>0</v>
      </c>
      <c r="L18" s="405">
        <v>34023332</v>
      </c>
      <c r="M18" s="405">
        <f t="shared" si="0"/>
        <v>34023332</v>
      </c>
      <c r="N18" s="406" t="s">
        <v>1990</v>
      </c>
      <c r="O18" s="398" t="s">
        <v>5863</v>
      </c>
      <c r="P18" s="408">
        <f t="shared" si="1"/>
        <v>43494</v>
      </c>
      <c r="Q18" s="408">
        <v>43665</v>
      </c>
      <c r="R18" s="408">
        <f t="shared" si="4"/>
        <v>43665</v>
      </c>
      <c r="S18" s="407">
        <f t="shared" si="2"/>
        <v>171</v>
      </c>
      <c r="T18" s="409">
        <f t="shared" si="3"/>
        <v>5.7</v>
      </c>
      <c r="U18" s="410" t="s">
        <v>7546</v>
      </c>
      <c r="V18" s="375"/>
      <c r="W18" s="411"/>
      <c r="X18" s="412"/>
      <c r="Y18" s="413"/>
      <c r="Z18" s="414"/>
      <c r="AA18" s="412"/>
      <c r="AB18" s="413"/>
      <c r="AC18" s="414"/>
      <c r="AD18" s="412"/>
      <c r="AE18" s="413"/>
      <c r="AF18" s="414"/>
      <c r="AG18" s="412"/>
      <c r="AH18" s="413"/>
      <c r="AI18" s="412"/>
      <c r="AJ18" s="415"/>
      <c r="AK18" s="416"/>
      <c r="AL18" s="417"/>
      <c r="AM18" s="416"/>
      <c r="AN18" s="418"/>
      <c r="AO18" s="418"/>
      <c r="AP18" s="418"/>
      <c r="AQ18" s="314"/>
      <c r="AR18" s="315"/>
      <c r="AS18" s="419"/>
      <c r="AT18" s="420"/>
      <c r="AU18" s="318"/>
      <c r="AV18" s="319"/>
      <c r="AW18" s="319"/>
      <c r="AX18" s="319"/>
      <c r="AY18" s="320"/>
      <c r="AZ18" s="376"/>
      <c r="BA18" s="376"/>
    </row>
    <row r="19" spans="1:53" ht="13.5" customHeight="1" thickTop="1" thickBot="1" x14ac:dyDescent="0.25">
      <c r="A19" s="397">
        <v>17</v>
      </c>
      <c r="B19" s="398" t="s">
        <v>3441</v>
      </c>
      <c r="C19" s="399">
        <v>43495</v>
      </c>
      <c r="D19" s="399" t="s">
        <v>7547</v>
      </c>
      <c r="E19" s="400" t="s">
        <v>5690</v>
      </c>
      <c r="F19" s="400" t="s">
        <v>7548</v>
      </c>
      <c r="G19" s="401" t="s">
        <v>66</v>
      </c>
      <c r="H19" s="402" t="s">
        <v>10502</v>
      </c>
      <c r="I19" s="403" t="s">
        <v>1989</v>
      </c>
      <c r="J19" s="404">
        <v>0</v>
      </c>
      <c r="K19" s="405">
        <v>0</v>
      </c>
      <c r="L19" s="405">
        <v>13200000</v>
      </c>
      <c r="M19" s="405">
        <f t="shared" si="0"/>
        <v>13200000</v>
      </c>
      <c r="N19" s="406" t="s">
        <v>1990</v>
      </c>
      <c r="O19" s="398" t="s">
        <v>292</v>
      </c>
      <c r="P19" s="408">
        <f t="shared" si="1"/>
        <v>43495</v>
      </c>
      <c r="Q19" s="408">
        <v>43615</v>
      </c>
      <c r="R19" s="408">
        <f t="shared" si="4"/>
        <v>43615</v>
      </c>
      <c r="S19" s="407">
        <f t="shared" si="2"/>
        <v>120</v>
      </c>
      <c r="T19" s="409">
        <f t="shared" si="3"/>
        <v>4</v>
      </c>
      <c r="U19" s="410" t="s">
        <v>7549</v>
      </c>
      <c r="V19" s="375"/>
      <c r="W19" s="411"/>
      <c r="X19" s="412"/>
      <c r="Y19" s="413"/>
      <c r="Z19" s="414"/>
      <c r="AA19" s="412"/>
      <c r="AB19" s="413"/>
      <c r="AC19" s="414"/>
      <c r="AD19" s="412"/>
      <c r="AE19" s="413"/>
      <c r="AF19" s="414"/>
      <c r="AG19" s="412"/>
      <c r="AH19" s="413"/>
      <c r="AI19" s="412"/>
      <c r="AJ19" s="415"/>
      <c r="AK19" s="416"/>
      <c r="AL19" s="417"/>
      <c r="AM19" s="416"/>
      <c r="AN19" s="418"/>
      <c r="AO19" s="418"/>
      <c r="AP19" s="418"/>
      <c r="AQ19" s="314"/>
      <c r="AR19" s="315"/>
      <c r="AS19" s="419"/>
      <c r="AT19" s="420"/>
      <c r="AU19" s="318"/>
      <c r="AV19" s="319"/>
      <c r="AW19" s="319"/>
      <c r="AX19" s="319"/>
      <c r="AY19" s="320"/>
      <c r="AZ19" s="376"/>
      <c r="BA19" s="376"/>
    </row>
    <row r="20" spans="1:53" ht="13.5" customHeight="1" thickTop="1" thickBot="1" x14ac:dyDescent="0.25">
      <c r="A20" s="397">
        <v>18</v>
      </c>
      <c r="B20" s="398" t="s">
        <v>3444</v>
      </c>
      <c r="C20" s="399">
        <v>43495</v>
      </c>
      <c r="D20" s="399" t="s">
        <v>7550</v>
      </c>
      <c r="E20" s="400" t="s">
        <v>5690</v>
      </c>
      <c r="F20" s="400" t="s">
        <v>7551</v>
      </c>
      <c r="G20" s="401" t="s">
        <v>66</v>
      </c>
      <c r="H20" s="402" t="s">
        <v>10502</v>
      </c>
      <c r="I20" s="403" t="s">
        <v>1989</v>
      </c>
      <c r="J20" s="404">
        <v>0</v>
      </c>
      <c r="K20" s="405">
        <v>0</v>
      </c>
      <c r="L20" s="405">
        <v>6400000</v>
      </c>
      <c r="M20" s="405">
        <f t="shared" si="0"/>
        <v>6400000</v>
      </c>
      <c r="N20" s="406" t="s">
        <v>1990</v>
      </c>
      <c r="O20" s="398" t="s">
        <v>2488</v>
      </c>
      <c r="P20" s="408">
        <f t="shared" si="1"/>
        <v>43495</v>
      </c>
      <c r="Q20" s="408">
        <v>43555</v>
      </c>
      <c r="R20" s="408">
        <f t="shared" si="4"/>
        <v>43555</v>
      </c>
      <c r="S20" s="407">
        <f t="shared" si="2"/>
        <v>60</v>
      </c>
      <c r="T20" s="409">
        <f t="shared" si="3"/>
        <v>2</v>
      </c>
      <c r="U20" s="410" t="s">
        <v>7552</v>
      </c>
      <c r="V20" s="421">
        <v>43633</v>
      </c>
      <c r="W20" s="411"/>
      <c r="X20" s="412"/>
      <c r="Y20" s="413"/>
      <c r="Z20" s="414"/>
      <c r="AA20" s="412"/>
      <c r="AB20" s="413"/>
      <c r="AC20" s="414"/>
      <c r="AD20" s="412"/>
      <c r="AE20" s="413"/>
      <c r="AF20" s="414"/>
      <c r="AG20" s="412"/>
      <c r="AH20" s="413"/>
      <c r="AI20" s="412"/>
      <c r="AJ20" s="415"/>
      <c r="AK20" s="416"/>
      <c r="AL20" s="417"/>
      <c r="AM20" s="416"/>
      <c r="AN20" s="418"/>
      <c r="AO20" s="418"/>
      <c r="AP20" s="418"/>
      <c r="AQ20" s="314"/>
      <c r="AR20" s="315"/>
      <c r="AS20" s="419"/>
      <c r="AT20" s="420"/>
      <c r="AU20" s="318"/>
      <c r="AV20" s="319"/>
      <c r="AW20" s="319"/>
      <c r="AX20" s="319"/>
      <c r="AY20" s="320"/>
      <c r="AZ20" s="376"/>
      <c r="BA20" s="376"/>
    </row>
    <row r="21" spans="1:53" ht="13.5" customHeight="1" thickTop="1" thickBot="1" x14ac:dyDescent="0.25">
      <c r="A21" s="397">
        <v>19</v>
      </c>
      <c r="B21" s="398" t="s">
        <v>2000</v>
      </c>
      <c r="C21" s="399">
        <v>43496</v>
      </c>
      <c r="D21" s="399" t="s">
        <v>7553</v>
      </c>
      <c r="E21" s="400" t="s">
        <v>5690</v>
      </c>
      <c r="F21" s="400" t="s">
        <v>7554</v>
      </c>
      <c r="G21" s="401" t="s">
        <v>66</v>
      </c>
      <c r="H21" s="402" t="s">
        <v>7501</v>
      </c>
      <c r="I21" s="403" t="s">
        <v>1989</v>
      </c>
      <c r="J21" s="404">
        <v>0</v>
      </c>
      <c r="K21" s="405">
        <v>0</v>
      </c>
      <c r="L21" s="405">
        <v>8500000</v>
      </c>
      <c r="M21" s="405">
        <f t="shared" si="0"/>
        <v>8500000</v>
      </c>
      <c r="N21" s="406" t="s">
        <v>4981</v>
      </c>
      <c r="O21" s="398" t="s">
        <v>1391</v>
      </c>
      <c r="P21" s="408">
        <f t="shared" si="1"/>
        <v>43496</v>
      </c>
      <c r="Q21" s="408">
        <v>43526</v>
      </c>
      <c r="R21" s="408">
        <f t="shared" si="4"/>
        <v>43526</v>
      </c>
      <c r="S21" s="407">
        <f t="shared" si="2"/>
        <v>30</v>
      </c>
      <c r="T21" s="409">
        <f t="shared" si="3"/>
        <v>1</v>
      </c>
      <c r="U21" s="410" t="s">
        <v>7555</v>
      </c>
      <c r="V21" s="421">
        <v>43602</v>
      </c>
      <c r="W21" s="411"/>
      <c r="X21" s="412"/>
      <c r="Y21" s="413"/>
      <c r="Z21" s="414"/>
      <c r="AA21" s="412"/>
      <c r="AB21" s="413"/>
      <c r="AC21" s="414"/>
      <c r="AD21" s="412"/>
      <c r="AE21" s="413"/>
      <c r="AF21" s="414"/>
      <c r="AG21" s="412"/>
      <c r="AH21" s="413"/>
      <c r="AI21" s="412"/>
      <c r="AJ21" s="415"/>
      <c r="AK21" s="416"/>
      <c r="AL21" s="417"/>
      <c r="AM21" s="416"/>
      <c r="AN21" s="418"/>
      <c r="AO21" s="418"/>
      <c r="AP21" s="418"/>
      <c r="AQ21" s="314"/>
      <c r="AR21" s="315"/>
      <c r="AS21" s="419"/>
      <c r="AT21" s="420"/>
      <c r="AU21" s="318"/>
      <c r="AV21" s="319"/>
      <c r="AW21" s="319"/>
      <c r="AX21" s="319"/>
      <c r="AY21" s="320"/>
      <c r="AZ21" s="376"/>
      <c r="BA21" s="376"/>
    </row>
    <row r="22" spans="1:53" ht="13.5" customHeight="1" thickTop="1" thickBot="1" x14ac:dyDescent="0.25">
      <c r="A22" s="397">
        <v>20</v>
      </c>
      <c r="B22" s="398" t="s">
        <v>2000</v>
      </c>
      <c r="C22" s="399">
        <v>43497</v>
      </c>
      <c r="D22" s="399" t="s">
        <v>7556</v>
      </c>
      <c r="E22" s="400" t="s">
        <v>5690</v>
      </c>
      <c r="F22" s="400" t="s">
        <v>7557</v>
      </c>
      <c r="G22" s="401" t="s">
        <v>66</v>
      </c>
      <c r="H22" s="402" t="s">
        <v>10502</v>
      </c>
      <c r="I22" s="403" t="s">
        <v>1989</v>
      </c>
      <c r="J22" s="404">
        <v>0</v>
      </c>
      <c r="K22" s="405">
        <v>0</v>
      </c>
      <c r="L22" s="405">
        <v>7500000</v>
      </c>
      <c r="M22" s="405">
        <f t="shared" si="0"/>
        <v>10000000</v>
      </c>
      <c r="N22" s="406" t="s">
        <v>1990</v>
      </c>
      <c r="O22" s="398" t="s">
        <v>3714</v>
      </c>
      <c r="P22" s="408">
        <f t="shared" si="1"/>
        <v>43497</v>
      </c>
      <c r="Q22" s="408">
        <v>43587</v>
      </c>
      <c r="R22" s="408">
        <f t="shared" si="4"/>
        <v>43587</v>
      </c>
      <c r="S22" s="407">
        <f t="shared" si="2"/>
        <v>90</v>
      </c>
      <c r="T22" s="409">
        <f t="shared" si="3"/>
        <v>3</v>
      </c>
      <c r="U22" s="410" t="s">
        <v>7558</v>
      </c>
      <c r="V22" s="421" t="s">
        <v>13555</v>
      </c>
      <c r="W22" s="411">
        <v>3</v>
      </c>
      <c r="X22" s="412">
        <v>43585</v>
      </c>
      <c r="Y22" s="413">
        <v>43588</v>
      </c>
      <c r="Z22" s="414">
        <v>30</v>
      </c>
      <c r="AA22" s="412">
        <v>43588</v>
      </c>
      <c r="AB22" s="413">
        <v>43618</v>
      </c>
      <c r="AC22" s="414"/>
      <c r="AD22" s="412"/>
      <c r="AE22" s="413"/>
      <c r="AF22" s="414"/>
      <c r="AG22" s="412"/>
      <c r="AH22" s="413"/>
      <c r="AI22" s="412">
        <v>43588</v>
      </c>
      <c r="AJ22" s="415">
        <v>2500000</v>
      </c>
      <c r="AK22" s="416"/>
      <c r="AL22" s="417"/>
      <c r="AM22" s="416"/>
      <c r="AN22" s="418"/>
      <c r="AO22" s="418"/>
      <c r="AP22" s="418"/>
      <c r="AQ22" s="314"/>
      <c r="AR22" s="315"/>
      <c r="AS22" s="419"/>
      <c r="AT22" s="420"/>
      <c r="AU22" s="318"/>
      <c r="AV22" s="319"/>
      <c r="AW22" s="319"/>
      <c r="AX22" s="319"/>
      <c r="AY22" s="320"/>
      <c r="AZ22" s="376"/>
      <c r="BA22" s="376"/>
    </row>
    <row r="23" spans="1:53" ht="13.5" customHeight="1" thickTop="1" thickBot="1" x14ac:dyDescent="0.25">
      <c r="A23" s="397">
        <v>21</v>
      </c>
      <c r="B23" s="398" t="s">
        <v>175</v>
      </c>
      <c r="C23" s="399">
        <v>43501</v>
      </c>
      <c r="D23" s="399" t="s">
        <v>7559</v>
      </c>
      <c r="E23" s="400" t="s">
        <v>5690</v>
      </c>
      <c r="F23" s="400" t="s">
        <v>7560</v>
      </c>
      <c r="G23" s="401" t="s">
        <v>66</v>
      </c>
      <c r="H23" s="402" t="s">
        <v>7501</v>
      </c>
      <c r="I23" s="403" t="s">
        <v>1989</v>
      </c>
      <c r="J23" s="404">
        <v>0</v>
      </c>
      <c r="K23" s="405">
        <v>0</v>
      </c>
      <c r="L23" s="405">
        <v>33800000</v>
      </c>
      <c r="M23" s="405">
        <f t="shared" si="0"/>
        <v>33800000</v>
      </c>
      <c r="N23" s="406" t="s">
        <v>1990</v>
      </c>
      <c r="O23" s="398" t="s">
        <v>286</v>
      </c>
      <c r="P23" s="408">
        <f t="shared" si="1"/>
        <v>43501</v>
      </c>
      <c r="Q23" s="408">
        <v>43665</v>
      </c>
      <c r="R23" s="408">
        <f t="shared" si="4"/>
        <v>43665</v>
      </c>
      <c r="S23" s="407">
        <f t="shared" si="2"/>
        <v>164</v>
      </c>
      <c r="T23" s="409">
        <f t="shared" si="3"/>
        <v>5.4666666666666668</v>
      </c>
      <c r="U23" s="410" t="s">
        <v>7561</v>
      </c>
      <c r="V23" s="375"/>
      <c r="W23" s="411"/>
      <c r="X23" s="412"/>
      <c r="Y23" s="413"/>
      <c r="Z23" s="414"/>
      <c r="AA23" s="412"/>
      <c r="AB23" s="413"/>
      <c r="AC23" s="414"/>
      <c r="AD23" s="412"/>
      <c r="AE23" s="413"/>
      <c r="AF23" s="414"/>
      <c r="AG23" s="412"/>
      <c r="AH23" s="413"/>
      <c r="AI23" s="412"/>
      <c r="AJ23" s="415"/>
      <c r="AK23" s="416"/>
      <c r="AL23" s="417"/>
      <c r="AM23" s="416"/>
      <c r="AN23" s="418"/>
      <c r="AO23" s="418"/>
      <c r="AP23" s="418"/>
      <c r="AQ23" s="314"/>
      <c r="AR23" s="315"/>
      <c r="AS23" s="419"/>
      <c r="AT23" s="420"/>
      <c r="AU23" s="318"/>
      <c r="AV23" s="319"/>
      <c r="AW23" s="319"/>
      <c r="AX23" s="319"/>
      <c r="AY23" s="320"/>
      <c r="AZ23" s="376"/>
      <c r="BA23" s="376"/>
    </row>
    <row r="24" spans="1:53" ht="13.5" customHeight="1" thickTop="1" thickBot="1" x14ac:dyDescent="0.25">
      <c r="A24" s="397">
        <v>22</v>
      </c>
      <c r="B24" s="398" t="s">
        <v>367</v>
      </c>
      <c r="C24" s="399">
        <v>43501</v>
      </c>
      <c r="D24" s="399" t="s">
        <v>7562</v>
      </c>
      <c r="E24" s="400" t="s">
        <v>5690</v>
      </c>
      <c r="F24" s="400" t="s">
        <v>7563</v>
      </c>
      <c r="G24" s="401" t="s">
        <v>66</v>
      </c>
      <c r="H24" s="402" t="s">
        <v>7564</v>
      </c>
      <c r="I24" s="403" t="s">
        <v>1989</v>
      </c>
      <c r="J24" s="404">
        <v>0</v>
      </c>
      <c r="K24" s="405">
        <v>0</v>
      </c>
      <c r="L24" s="405">
        <v>500000000</v>
      </c>
      <c r="M24" s="405">
        <f t="shared" si="0"/>
        <v>750000000</v>
      </c>
      <c r="N24" s="406" t="s">
        <v>4981</v>
      </c>
      <c r="O24" s="398" t="s">
        <v>2455</v>
      </c>
      <c r="P24" s="408">
        <f t="shared" si="1"/>
        <v>43501</v>
      </c>
      <c r="Q24" s="408">
        <v>43830</v>
      </c>
      <c r="R24" s="408">
        <f t="shared" si="4"/>
        <v>43830</v>
      </c>
      <c r="S24" s="407">
        <f t="shared" si="2"/>
        <v>329</v>
      </c>
      <c r="T24" s="409">
        <f t="shared" si="3"/>
        <v>10.966666666666667</v>
      </c>
      <c r="U24" s="410" t="s">
        <v>7565</v>
      </c>
      <c r="V24" s="421" t="s">
        <v>13556</v>
      </c>
      <c r="W24" s="411"/>
      <c r="X24" s="412"/>
      <c r="Y24" s="413"/>
      <c r="Z24" s="414"/>
      <c r="AA24" s="412"/>
      <c r="AB24" s="413"/>
      <c r="AC24" s="414"/>
      <c r="AD24" s="412"/>
      <c r="AE24" s="413"/>
      <c r="AF24" s="414"/>
      <c r="AG24" s="412"/>
      <c r="AH24" s="413"/>
      <c r="AI24" s="412">
        <v>43642</v>
      </c>
      <c r="AJ24" s="415">
        <v>250000000</v>
      </c>
      <c r="AK24" s="416"/>
      <c r="AL24" s="417"/>
      <c r="AM24" s="416"/>
      <c r="AN24" s="418"/>
      <c r="AO24" s="418"/>
      <c r="AP24" s="418"/>
      <c r="AQ24" s="314"/>
      <c r="AR24" s="315"/>
      <c r="AS24" s="419"/>
      <c r="AT24" s="420"/>
      <c r="AU24" s="318"/>
      <c r="AV24" s="319"/>
      <c r="AW24" s="319"/>
      <c r="AX24" s="319"/>
      <c r="AY24" s="320"/>
      <c r="AZ24" s="376"/>
      <c r="BA24" s="376"/>
    </row>
    <row r="25" spans="1:53" ht="13.5" customHeight="1" thickTop="1" thickBot="1" x14ac:dyDescent="0.25">
      <c r="A25" s="397">
        <v>23</v>
      </c>
      <c r="B25" s="398" t="s">
        <v>3432</v>
      </c>
      <c r="C25" s="422">
        <v>43503</v>
      </c>
      <c r="D25" s="399" t="s">
        <v>7566</v>
      </c>
      <c r="E25" s="400" t="s">
        <v>5690</v>
      </c>
      <c r="F25" s="400" t="s">
        <v>7567</v>
      </c>
      <c r="G25" s="401" t="s">
        <v>66</v>
      </c>
      <c r="H25" s="402" t="s">
        <v>7501</v>
      </c>
      <c r="I25" s="403" t="s">
        <v>1989</v>
      </c>
      <c r="J25" s="404">
        <v>0</v>
      </c>
      <c r="K25" s="405">
        <v>0</v>
      </c>
      <c r="L25" s="405">
        <v>8000000</v>
      </c>
      <c r="M25" s="405">
        <f t="shared" si="0"/>
        <v>8000000</v>
      </c>
      <c r="N25" s="406" t="s">
        <v>1990</v>
      </c>
      <c r="O25" s="398" t="s">
        <v>7568</v>
      </c>
      <c r="P25" s="408">
        <f t="shared" si="1"/>
        <v>43503</v>
      </c>
      <c r="Q25" s="408">
        <v>43533</v>
      </c>
      <c r="R25" s="408">
        <f t="shared" si="4"/>
        <v>43533</v>
      </c>
      <c r="S25" s="407">
        <f t="shared" si="2"/>
        <v>30</v>
      </c>
      <c r="T25" s="409">
        <f t="shared" si="3"/>
        <v>1</v>
      </c>
      <c r="U25" s="410" t="s">
        <v>7569</v>
      </c>
      <c r="V25" s="375"/>
      <c r="W25" s="411"/>
      <c r="X25" s="412"/>
      <c r="Y25" s="413"/>
      <c r="Z25" s="414"/>
      <c r="AA25" s="412"/>
      <c r="AB25" s="413"/>
      <c r="AC25" s="414"/>
      <c r="AD25" s="412"/>
      <c r="AE25" s="413"/>
      <c r="AF25" s="414"/>
      <c r="AG25" s="412"/>
      <c r="AH25" s="413"/>
      <c r="AI25" s="412"/>
      <c r="AJ25" s="415"/>
      <c r="AK25" s="416"/>
      <c r="AL25" s="417"/>
      <c r="AM25" s="416"/>
      <c r="AN25" s="418"/>
      <c r="AO25" s="418"/>
      <c r="AP25" s="418"/>
      <c r="AQ25" s="314"/>
      <c r="AR25" s="315"/>
      <c r="AS25" s="419"/>
      <c r="AT25" s="420"/>
      <c r="AU25" s="318"/>
      <c r="AV25" s="319"/>
      <c r="AW25" s="319"/>
      <c r="AX25" s="319"/>
      <c r="AY25" s="320"/>
      <c r="AZ25" s="376"/>
      <c r="BA25" s="376"/>
    </row>
    <row r="26" spans="1:53" ht="13.5" customHeight="1" thickTop="1" thickBot="1" x14ac:dyDescent="0.25">
      <c r="A26" s="397" t="s">
        <v>7570</v>
      </c>
      <c r="B26" s="398" t="s">
        <v>7571</v>
      </c>
      <c r="C26" s="422">
        <v>43507</v>
      </c>
      <c r="D26" s="399" t="s">
        <v>7572</v>
      </c>
      <c r="E26" s="400" t="s">
        <v>5690</v>
      </c>
      <c r="F26" s="400" t="s">
        <v>2432</v>
      </c>
      <c r="G26" s="401" t="s">
        <v>66</v>
      </c>
      <c r="H26" s="402" t="s">
        <v>7501</v>
      </c>
      <c r="I26" s="403" t="s">
        <v>1989</v>
      </c>
      <c r="J26" s="404">
        <v>0</v>
      </c>
      <c r="K26" s="405">
        <v>0</v>
      </c>
      <c r="L26" s="405">
        <v>8000000</v>
      </c>
      <c r="M26" s="405">
        <f t="shared" si="0"/>
        <v>8000000</v>
      </c>
      <c r="N26" s="406" t="s">
        <v>1990</v>
      </c>
      <c r="O26" s="398" t="s">
        <v>2433</v>
      </c>
      <c r="P26" s="408">
        <f t="shared" si="1"/>
        <v>43507</v>
      </c>
      <c r="Q26" s="408">
        <v>43567</v>
      </c>
      <c r="R26" s="408">
        <f t="shared" si="4"/>
        <v>43567</v>
      </c>
      <c r="S26" s="407">
        <f t="shared" si="2"/>
        <v>60</v>
      </c>
      <c r="T26" s="409">
        <f t="shared" si="3"/>
        <v>2</v>
      </c>
      <c r="U26" s="410" t="s">
        <v>7573</v>
      </c>
      <c r="V26" s="375"/>
      <c r="W26" s="411"/>
      <c r="X26" s="412"/>
      <c r="Y26" s="413"/>
      <c r="Z26" s="414"/>
      <c r="AA26" s="412"/>
      <c r="AB26" s="413"/>
      <c r="AC26" s="414"/>
      <c r="AD26" s="412"/>
      <c r="AE26" s="413"/>
      <c r="AF26" s="414"/>
      <c r="AG26" s="412"/>
      <c r="AH26" s="413"/>
      <c r="AI26" s="412"/>
      <c r="AJ26" s="415"/>
      <c r="AK26" s="416"/>
      <c r="AL26" s="417"/>
      <c r="AM26" s="416"/>
      <c r="AN26" s="418"/>
      <c r="AO26" s="418"/>
      <c r="AP26" s="418"/>
      <c r="AQ26" s="314"/>
      <c r="AR26" s="315"/>
      <c r="AS26" s="419"/>
      <c r="AT26" s="420"/>
      <c r="AU26" s="318"/>
      <c r="AV26" s="319"/>
      <c r="AW26" s="319"/>
      <c r="AX26" s="319"/>
      <c r="AY26" s="320"/>
      <c r="AZ26" s="376"/>
      <c r="BA26" s="376"/>
    </row>
    <row r="27" spans="1:53" ht="13.5" customHeight="1" thickTop="1" thickBot="1" x14ac:dyDescent="0.25">
      <c r="A27" s="397">
        <v>24</v>
      </c>
      <c r="B27" s="398" t="s">
        <v>7574</v>
      </c>
      <c r="C27" s="422">
        <v>43507</v>
      </c>
      <c r="D27" s="399" t="s">
        <v>7575</v>
      </c>
      <c r="E27" s="400" t="s">
        <v>5690</v>
      </c>
      <c r="F27" s="400" t="s">
        <v>7576</v>
      </c>
      <c r="G27" s="401" t="s">
        <v>66</v>
      </c>
      <c r="H27" s="402" t="s">
        <v>7501</v>
      </c>
      <c r="I27" s="403" t="s">
        <v>1989</v>
      </c>
      <c r="J27" s="404">
        <v>0</v>
      </c>
      <c r="K27" s="405">
        <v>0</v>
      </c>
      <c r="L27" s="405">
        <v>16000000</v>
      </c>
      <c r="M27" s="405">
        <f t="shared" si="0"/>
        <v>16000000</v>
      </c>
      <c r="N27" s="406" t="s">
        <v>1990</v>
      </c>
      <c r="O27" s="398" t="s">
        <v>7577</v>
      </c>
      <c r="P27" s="408">
        <f t="shared" si="1"/>
        <v>43507</v>
      </c>
      <c r="Q27" s="408">
        <v>43567</v>
      </c>
      <c r="R27" s="408">
        <f t="shared" si="4"/>
        <v>43567</v>
      </c>
      <c r="S27" s="407">
        <f t="shared" si="2"/>
        <v>60</v>
      </c>
      <c r="T27" s="409">
        <f t="shared" si="3"/>
        <v>2</v>
      </c>
      <c r="U27" s="410" t="s">
        <v>7578</v>
      </c>
      <c r="V27" s="375"/>
      <c r="W27" s="411"/>
      <c r="X27" s="412"/>
      <c r="Y27" s="413"/>
      <c r="Z27" s="414"/>
      <c r="AA27" s="412"/>
      <c r="AB27" s="413"/>
      <c r="AC27" s="414"/>
      <c r="AD27" s="412"/>
      <c r="AE27" s="413"/>
      <c r="AF27" s="414"/>
      <c r="AG27" s="412"/>
      <c r="AH27" s="413"/>
      <c r="AI27" s="412"/>
      <c r="AJ27" s="415"/>
      <c r="AK27" s="416"/>
      <c r="AL27" s="417"/>
      <c r="AM27" s="416"/>
      <c r="AN27" s="418"/>
      <c r="AO27" s="418"/>
      <c r="AP27" s="418"/>
      <c r="AQ27" s="314"/>
      <c r="AR27" s="315"/>
      <c r="AS27" s="419"/>
      <c r="AT27" s="420"/>
      <c r="AU27" s="318"/>
      <c r="AV27" s="319"/>
      <c r="AW27" s="319"/>
      <c r="AX27" s="319"/>
      <c r="AY27" s="320"/>
      <c r="AZ27" s="376"/>
      <c r="BA27" s="376"/>
    </row>
    <row r="28" spans="1:53" ht="13.5" customHeight="1" thickTop="1" thickBot="1" x14ac:dyDescent="0.25">
      <c r="A28" s="397">
        <v>25</v>
      </c>
      <c r="B28" s="398" t="s">
        <v>63</v>
      </c>
      <c r="C28" s="422">
        <v>43508</v>
      </c>
      <c r="D28" s="399" t="s">
        <v>7579</v>
      </c>
      <c r="E28" s="400" t="s">
        <v>5690</v>
      </c>
      <c r="F28" s="400" t="s">
        <v>7580</v>
      </c>
      <c r="G28" s="401" t="s">
        <v>66</v>
      </c>
      <c r="H28" s="402" t="s">
        <v>10502</v>
      </c>
      <c r="I28" s="403" t="s">
        <v>1989</v>
      </c>
      <c r="J28" s="404">
        <v>0</v>
      </c>
      <c r="K28" s="405">
        <v>0</v>
      </c>
      <c r="L28" s="405">
        <v>12500000</v>
      </c>
      <c r="M28" s="405">
        <f t="shared" si="0"/>
        <v>14166666</v>
      </c>
      <c r="N28" s="406" t="s">
        <v>1990</v>
      </c>
      <c r="O28" s="398" t="s">
        <v>7581</v>
      </c>
      <c r="P28" s="408">
        <f t="shared" si="1"/>
        <v>43508</v>
      </c>
      <c r="Q28" s="408">
        <v>43658</v>
      </c>
      <c r="R28" s="408">
        <f t="shared" si="4"/>
        <v>43658</v>
      </c>
      <c r="S28" s="407">
        <f t="shared" si="2"/>
        <v>150</v>
      </c>
      <c r="T28" s="409">
        <f t="shared" si="3"/>
        <v>5</v>
      </c>
      <c r="U28" s="410" t="s">
        <v>7582</v>
      </c>
      <c r="V28" s="421">
        <v>43668</v>
      </c>
      <c r="W28" s="411">
        <v>20</v>
      </c>
      <c r="X28" s="412">
        <v>43651</v>
      </c>
      <c r="Y28" s="413">
        <v>43677</v>
      </c>
      <c r="Z28" s="414"/>
      <c r="AA28" s="412"/>
      <c r="AB28" s="413"/>
      <c r="AC28" s="414"/>
      <c r="AD28" s="412"/>
      <c r="AE28" s="413"/>
      <c r="AF28" s="414"/>
      <c r="AG28" s="412"/>
      <c r="AH28" s="413"/>
      <c r="AI28" s="412">
        <v>43651</v>
      </c>
      <c r="AJ28" s="415">
        <v>1666666</v>
      </c>
      <c r="AK28" s="416"/>
      <c r="AL28" s="417"/>
      <c r="AM28" s="416"/>
      <c r="AN28" s="418"/>
      <c r="AO28" s="418"/>
      <c r="AP28" s="418"/>
      <c r="AQ28" s="314"/>
      <c r="AR28" s="315"/>
      <c r="AS28" s="419"/>
      <c r="AT28" s="420"/>
      <c r="AU28" s="318"/>
      <c r="AV28" s="319"/>
      <c r="AW28" s="319"/>
      <c r="AX28" s="319"/>
      <c r="AY28" s="320"/>
      <c r="AZ28" s="376"/>
      <c r="BA28" s="376"/>
    </row>
    <row r="29" spans="1:53" ht="13.5" customHeight="1" thickTop="1" thickBot="1" x14ac:dyDescent="0.25">
      <c r="A29" s="397">
        <v>26</v>
      </c>
      <c r="B29" s="398" t="s">
        <v>63</v>
      </c>
      <c r="C29" s="422">
        <v>43509</v>
      </c>
      <c r="D29" s="399" t="s">
        <v>7583</v>
      </c>
      <c r="E29" s="400" t="s">
        <v>5690</v>
      </c>
      <c r="F29" s="400" t="s">
        <v>7584</v>
      </c>
      <c r="G29" s="401" t="s">
        <v>66</v>
      </c>
      <c r="H29" s="402" t="s">
        <v>10502</v>
      </c>
      <c r="I29" s="403" t="s">
        <v>1989</v>
      </c>
      <c r="J29" s="404">
        <v>0</v>
      </c>
      <c r="K29" s="405">
        <v>0</v>
      </c>
      <c r="L29" s="405">
        <v>10000000</v>
      </c>
      <c r="M29" s="405">
        <f t="shared" si="0"/>
        <v>10000000</v>
      </c>
      <c r="N29" s="406" t="s">
        <v>1990</v>
      </c>
      <c r="O29" s="398" t="s">
        <v>7585</v>
      </c>
      <c r="P29" s="408">
        <f t="shared" si="1"/>
        <v>43509</v>
      </c>
      <c r="Q29" s="408">
        <v>43629</v>
      </c>
      <c r="R29" s="408">
        <f t="shared" si="4"/>
        <v>43629</v>
      </c>
      <c r="S29" s="407">
        <f t="shared" si="2"/>
        <v>120</v>
      </c>
      <c r="T29" s="409">
        <f t="shared" si="3"/>
        <v>4</v>
      </c>
      <c r="U29" s="410" t="s">
        <v>7586</v>
      </c>
      <c r="V29" s="421">
        <v>43668</v>
      </c>
      <c r="W29" s="411"/>
      <c r="X29" s="412"/>
      <c r="Y29" s="413"/>
      <c r="Z29" s="414"/>
      <c r="AA29" s="412"/>
      <c r="AB29" s="413"/>
      <c r="AC29" s="414"/>
      <c r="AD29" s="412"/>
      <c r="AE29" s="413"/>
      <c r="AF29" s="414"/>
      <c r="AG29" s="412"/>
      <c r="AH29" s="413"/>
      <c r="AI29" s="412"/>
      <c r="AJ29" s="415"/>
      <c r="AK29" s="416"/>
      <c r="AL29" s="417"/>
      <c r="AM29" s="416"/>
      <c r="AN29" s="418"/>
      <c r="AO29" s="418"/>
      <c r="AP29" s="418"/>
      <c r="AQ29" s="314"/>
      <c r="AR29" s="315"/>
      <c r="AS29" s="419"/>
      <c r="AT29" s="420"/>
      <c r="AU29" s="318"/>
      <c r="AV29" s="319"/>
      <c r="AW29" s="319"/>
      <c r="AX29" s="319"/>
      <c r="AY29" s="320"/>
      <c r="AZ29" s="376"/>
      <c r="BA29" s="376"/>
    </row>
    <row r="30" spans="1:53" ht="13.5" customHeight="1" thickTop="1" thickBot="1" x14ac:dyDescent="0.25">
      <c r="A30" s="397">
        <v>27</v>
      </c>
      <c r="B30" s="398" t="s">
        <v>3441</v>
      </c>
      <c r="C30" s="422">
        <v>43509</v>
      </c>
      <c r="D30" s="399" t="s">
        <v>7587</v>
      </c>
      <c r="E30" s="400" t="s">
        <v>5690</v>
      </c>
      <c r="F30" s="400" t="s">
        <v>7588</v>
      </c>
      <c r="G30" s="401" t="s">
        <v>66</v>
      </c>
      <c r="H30" s="402" t="s">
        <v>7501</v>
      </c>
      <c r="I30" s="403" t="s">
        <v>1989</v>
      </c>
      <c r="J30" s="404">
        <v>0</v>
      </c>
      <c r="K30" s="405">
        <v>0</v>
      </c>
      <c r="L30" s="405">
        <v>10000000</v>
      </c>
      <c r="M30" s="405">
        <f t="shared" si="0"/>
        <v>10000000</v>
      </c>
      <c r="N30" s="406" t="s">
        <v>1990</v>
      </c>
      <c r="O30" s="398" t="s">
        <v>7589</v>
      </c>
      <c r="P30" s="408">
        <f t="shared" si="1"/>
        <v>43509</v>
      </c>
      <c r="Q30" s="408">
        <v>43555</v>
      </c>
      <c r="R30" s="408">
        <f t="shared" si="4"/>
        <v>43555</v>
      </c>
      <c r="S30" s="407">
        <f t="shared" si="2"/>
        <v>46</v>
      </c>
      <c r="T30" s="409">
        <f t="shared" si="3"/>
        <v>1.5333333333333334</v>
      </c>
      <c r="U30" s="410" t="s">
        <v>7590</v>
      </c>
      <c r="V30" s="375"/>
      <c r="W30" s="411"/>
      <c r="X30" s="412"/>
      <c r="Y30" s="413"/>
      <c r="Z30" s="414"/>
      <c r="AA30" s="412"/>
      <c r="AB30" s="413"/>
      <c r="AC30" s="414"/>
      <c r="AD30" s="412"/>
      <c r="AE30" s="413"/>
      <c r="AF30" s="414"/>
      <c r="AG30" s="412"/>
      <c r="AH30" s="413"/>
      <c r="AI30" s="412"/>
      <c r="AJ30" s="415"/>
      <c r="AK30" s="416"/>
      <c r="AL30" s="417"/>
      <c r="AM30" s="416"/>
      <c r="AN30" s="418"/>
      <c r="AO30" s="418"/>
      <c r="AP30" s="418"/>
      <c r="AQ30" s="314"/>
      <c r="AR30" s="315"/>
      <c r="AS30" s="419"/>
      <c r="AT30" s="420"/>
      <c r="AU30" s="318"/>
      <c r="AV30" s="319"/>
      <c r="AW30" s="319"/>
      <c r="AX30" s="319"/>
      <c r="AY30" s="320"/>
      <c r="AZ30" s="376"/>
      <c r="BA30" s="376"/>
    </row>
    <row r="31" spans="1:53" ht="13.5" customHeight="1" thickTop="1" thickBot="1" x14ac:dyDescent="0.25">
      <c r="A31" s="397">
        <v>28</v>
      </c>
      <c r="B31" s="398" t="s">
        <v>3888</v>
      </c>
      <c r="C31" s="422">
        <v>43510</v>
      </c>
      <c r="D31" s="399" t="s">
        <v>7591</v>
      </c>
      <c r="E31" s="400" t="s">
        <v>5690</v>
      </c>
      <c r="F31" s="400" t="s">
        <v>7592</v>
      </c>
      <c r="G31" s="401" t="s">
        <v>66</v>
      </c>
      <c r="H31" s="402" t="s">
        <v>7501</v>
      </c>
      <c r="I31" s="403" t="s">
        <v>1989</v>
      </c>
      <c r="J31" s="404">
        <v>0</v>
      </c>
      <c r="K31" s="405">
        <v>0</v>
      </c>
      <c r="L31" s="405">
        <v>30000000</v>
      </c>
      <c r="M31" s="405">
        <f t="shared" si="0"/>
        <v>30000000</v>
      </c>
      <c r="N31" s="406" t="s">
        <v>1990</v>
      </c>
      <c r="O31" s="398" t="s">
        <v>2176</v>
      </c>
      <c r="P31" s="408">
        <f t="shared" si="1"/>
        <v>43510</v>
      </c>
      <c r="Q31" s="408">
        <v>43630</v>
      </c>
      <c r="R31" s="408">
        <f t="shared" si="4"/>
        <v>43630</v>
      </c>
      <c r="S31" s="407">
        <f t="shared" si="2"/>
        <v>120</v>
      </c>
      <c r="T31" s="409">
        <f t="shared" si="3"/>
        <v>4</v>
      </c>
      <c r="U31" s="410" t="s">
        <v>7593</v>
      </c>
      <c r="V31" s="421">
        <v>43655</v>
      </c>
      <c r="W31" s="411"/>
      <c r="X31" s="412"/>
      <c r="Y31" s="413"/>
      <c r="Z31" s="414"/>
      <c r="AA31" s="412"/>
      <c r="AB31" s="413"/>
      <c r="AC31" s="414"/>
      <c r="AD31" s="412"/>
      <c r="AE31" s="413"/>
      <c r="AF31" s="414"/>
      <c r="AG31" s="412"/>
      <c r="AH31" s="413"/>
      <c r="AI31" s="412"/>
      <c r="AJ31" s="415"/>
      <c r="AK31" s="416"/>
      <c r="AL31" s="417"/>
      <c r="AM31" s="416"/>
      <c r="AN31" s="418"/>
      <c r="AO31" s="418"/>
      <c r="AP31" s="418"/>
      <c r="AQ31" s="314"/>
      <c r="AR31" s="315"/>
      <c r="AS31" s="419"/>
      <c r="AT31" s="420"/>
      <c r="AU31" s="318"/>
      <c r="AV31" s="319"/>
      <c r="AW31" s="319"/>
      <c r="AX31" s="319"/>
      <c r="AY31" s="320"/>
      <c r="AZ31" s="376"/>
      <c r="BA31" s="376"/>
    </row>
    <row r="32" spans="1:53" ht="13.5" customHeight="1" thickTop="1" thickBot="1" x14ac:dyDescent="0.25">
      <c r="A32" s="397">
        <v>29</v>
      </c>
      <c r="B32" s="398" t="s">
        <v>3432</v>
      </c>
      <c r="C32" s="422">
        <v>43510</v>
      </c>
      <c r="D32" s="399" t="s">
        <v>7594</v>
      </c>
      <c r="E32" s="400" t="s">
        <v>5690</v>
      </c>
      <c r="F32" s="400" t="s">
        <v>7595</v>
      </c>
      <c r="G32" s="401" t="s">
        <v>66</v>
      </c>
      <c r="H32" s="402" t="s">
        <v>10502</v>
      </c>
      <c r="I32" s="403" t="s">
        <v>1989</v>
      </c>
      <c r="J32" s="404">
        <v>0</v>
      </c>
      <c r="K32" s="405">
        <v>0</v>
      </c>
      <c r="L32" s="405">
        <v>3307243</v>
      </c>
      <c r="M32" s="405">
        <f t="shared" si="0"/>
        <v>3307243</v>
      </c>
      <c r="N32" s="406" t="s">
        <v>1990</v>
      </c>
      <c r="O32" s="398" t="s">
        <v>2084</v>
      </c>
      <c r="P32" s="408">
        <f t="shared" si="1"/>
        <v>43510</v>
      </c>
      <c r="Q32" s="408">
        <v>43540</v>
      </c>
      <c r="R32" s="408">
        <f t="shared" si="4"/>
        <v>43540</v>
      </c>
      <c r="S32" s="407">
        <f t="shared" si="2"/>
        <v>30</v>
      </c>
      <c r="T32" s="409">
        <f t="shared" si="3"/>
        <v>1</v>
      </c>
      <c r="U32" s="410" t="s">
        <v>7596</v>
      </c>
      <c r="V32" s="375"/>
      <c r="W32" s="411"/>
      <c r="X32" s="412"/>
      <c r="Y32" s="413"/>
      <c r="Z32" s="414"/>
      <c r="AA32" s="412"/>
      <c r="AB32" s="413"/>
      <c r="AC32" s="414"/>
      <c r="AD32" s="412"/>
      <c r="AE32" s="413"/>
      <c r="AF32" s="414"/>
      <c r="AG32" s="412"/>
      <c r="AH32" s="413"/>
      <c r="AI32" s="412"/>
      <c r="AJ32" s="415"/>
      <c r="AK32" s="416"/>
      <c r="AL32" s="417"/>
      <c r="AM32" s="416"/>
      <c r="AN32" s="418"/>
      <c r="AO32" s="418"/>
      <c r="AP32" s="418"/>
      <c r="AQ32" s="314"/>
      <c r="AR32" s="315"/>
      <c r="AS32" s="419"/>
      <c r="AT32" s="420"/>
      <c r="AU32" s="318"/>
      <c r="AV32" s="319"/>
      <c r="AW32" s="319"/>
      <c r="AX32" s="319"/>
      <c r="AY32" s="320"/>
      <c r="AZ32" s="376"/>
      <c r="BA32" s="376"/>
    </row>
    <row r="33" spans="1:53" ht="13.5" customHeight="1" thickTop="1" thickBot="1" x14ac:dyDescent="0.25">
      <c r="A33" s="397">
        <v>30</v>
      </c>
      <c r="B33" s="398" t="s">
        <v>2000</v>
      </c>
      <c r="C33" s="422">
        <v>43510</v>
      </c>
      <c r="D33" s="399" t="s">
        <v>7597</v>
      </c>
      <c r="E33" s="400" t="s">
        <v>5690</v>
      </c>
      <c r="F33" s="400" t="s">
        <v>7598</v>
      </c>
      <c r="G33" s="401" t="s">
        <v>66</v>
      </c>
      <c r="H33" s="402" t="s">
        <v>7501</v>
      </c>
      <c r="I33" s="403" t="s">
        <v>1989</v>
      </c>
      <c r="J33" s="404">
        <v>0</v>
      </c>
      <c r="K33" s="405">
        <v>0</v>
      </c>
      <c r="L33" s="405">
        <v>6000000</v>
      </c>
      <c r="M33" s="405">
        <f t="shared" si="0"/>
        <v>9000000</v>
      </c>
      <c r="N33" s="406" t="s">
        <v>1990</v>
      </c>
      <c r="O33" s="398" t="s">
        <v>7599</v>
      </c>
      <c r="P33" s="408">
        <f t="shared" si="1"/>
        <v>43510</v>
      </c>
      <c r="Q33" s="408">
        <v>43540</v>
      </c>
      <c r="R33" s="408">
        <f t="shared" si="4"/>
        <v>43540</v>
      </c>
      <c r="S33" s="407">
        <f t="shared" si="2"/>
        <v>30</v>
      </c>
      <c r="T33" s="409">
        <f t="shared" si="3"/>
        <v>1</v>
      </c>
      <c r="U33" s="410" t="s">
        <v>7600</v>
      </c>
      <c r="V33" s="421">
        <v>43594</v>
      </c>
      <c r="W33" s="411">
        <v>15</v>
      </c>
      <c r="X33" s="412"/>
      <c r="Y33" s="413">
        <v>43558</v>
      </c>
      <c r="Z33" s="414"/>
      <c r="AA33" s="412"/>
      <c r="AB33" s="413"/>
      <c r="AC33" s="414"/>
      <c r="AD33" s="412"/>
      <c r="AE33" s="413"/>
      <c r="AF33" s="414"/>
      <c r="AG33" s="412"/>
      <c r="AH33" s="413"/>
      <c r="AI33" s="412"/>
      <c r="AJ33" s="415">
        <v>3000000</v>
      </c>
      <c r="AK33" s="416"/>
      <c r="AL33" s="417"/>
      <c r="AM33" s="416"/>
      <c r="AN33" s="418"/>
      <c r="AO33" s="418"/>
      <c r="AP33" s="418"/>
      <c r="AQ33" s="314"/>
      <c r="AR33" s="315"/>
      <c r="AS33" s="419"/>
      <c r="AT33" s="420"/>
      <c r="AU33" s="318"/>
      <c r="AV33" s="319"/>
      <c r="AW33" s="319"/>
      <c r="AX33" s="319"/>
      <c r="AY33" s="320"/>
      <c r="AZ33" s="376"/>
      <c r="BA33" s="376"/>
    </row>
    <row r="34" spans="1:53" ht="13.5" customHeight="1" thickTop="1" thickBot="1" x14ac:dyDescent="0.25">
      <c r="A34" s="397">
        <v>31</v>
      </c>
      <c r="B34" s="398" t="s">
        <v>3432</v>
      </c>
      <c r="C34" s="422">
        <v>43510</v>
      </c>
      <c r="D34" s="399" t="s">
        <v>7601</v>
      </c>
      <c r="E34" s="400" t="s">
        <v>5690</v>
      </c>
      <c r="F34" s="400" t="s">
        <v>7602</v>
      </c>
      <c r="G34" s="401" t="s">
        <v>66</v>
      </c>
      <c r="H34" s="402" t="s">
        <v>7501</v>
      </c>
      <c r="I34" s="403" t="s">
        <v>1989</v>
      </c>
      <c r="J34" s="404">
        <v>0</v>
      </c>
      <c r="K34" s="405">
        <v>0</v>
      </c>
      <c r="L34" s="405">
        <v>3800000</v>
      </c>
      <c r="M34" s="405">
        <f t="shared" si="0"/>
        <v>3800000</v>
      </c>
      <c r="N34" s="406" t="s">
        <v>1990</v>
      </c>
      <c r="O34" s="398" t="s">
        <v>123</v>
      </c>
      <c r="P34" s="408">
        <f t="shared" si="1"/>
        <v>43510</v>
      </c>
      <c r="Q34" s="408">
        <v>43540</v>
      </c>
      <c r="R34" s="408">
        <f t="shared" si="4"/>
        <v>43540</v>
      </c>
      <c r="S34" s="407">
        <f t="shared" si="2"/>
        <v>30</v>
      </c>
      <c r="T34" s="409">
        <f t="shared" si="3"/>
        <v>1</v>
      </c>
      <c r="U34" s="410" t="s">
        <v>7603</v>
      </c>
      <c r="V34" s="375"/>
      <c r="W34" s="411"/>
      <c r="X34" s="412"/>
      <c r="Y34" s="413"/>
      <c r="Z34" s="414"/>
      <c r="AA34" s="412"/>
      <c r="AB34" s="413"/>
      <c r="AC34" s="414"/>
      <c r="AD34" s="412"/>
      <c r="AE34" s="413"/>
      <c r="AF34" s="414"/>
      <c r="AG34" s="412"/>
      <c r="AH34" s="413"/>
      <c r="AI34" s="412"/>
      <c r="AJ34" s="415"/>
      <c r="AK34" s="416"/>
      <c r="AL34" s="417"/>
      <c r="AM34" s="416"/>
      <c r="AN34" s="418"/>
      <c r="AO34" s="418"/>
      <c r="AP34" s="418"/>
      <c r="AQ34" s="314"/>
      <c r="AR34" s="315"/>
      <c r="AS34" s="419"/>
      <c r="AT34" s="420"/>
      <c r="AU34" s="318"/>
      <c r="AV34" s="319"/>
      <c r="AW34" s="319"/>
      <c r="AX34" s="319"/>
      <c r="AY34" s="320"/>
      <c r="AZ34" s="376"/>
      <c r="BA34" s="376"/>
    </row>
    <row r="35" spans="1:53" ht="13.5" customHeight="1" thickTop="1" thickBot="1" x14ac:dyDescent="0.25">
      <c r="A35" s="397">
        <v>32</v>
      </c>
      <c r="B35" s="398" t="s">
        <v>3432</v>
      </c>
      <c r="C35" s="422">
        <v>43510</v>
      </c>
      <c r="D35" s="399" t="s">
        <v>7604</v>
      </c>
      <c r="E35" s="400" t="s">
        <v>5690</v>
      </c>
      <c r="F35" s="400" t="s">
        <v>7605</v>
      </c>
      <c r="G35" s="401" t="s">
        <v>66</v>
      </c>
      <c r="H35" s="402" t="s">
        <v>7501</v>
      </c>
      <c r="I35" s="403" t="s">
        <v>1989</v>
      </c>
      <c r="J35" s="404">
        <v>0</v>
      </c>
      <c r="K35" s="405">
        <v>0</v>
      </c>
      <c r="L35" s="405">
        <v>6500000</v>
      </c>
      <c r="M35" s="405">
        <f t="shared" si="0"/>
        <v>6500000</v>
      </c>
      <c r="N35" s="406" t="s">
        <v>1990</v>
      </c>
      <c r="O35" s="398" t="s">
        <v>3672</v>
      </c>
      <c r="P35" s="408">
        <f t="shared" si="1"/>
        <v>43510</v>
      </c>
      <c r="Q35" s="408">
        <v>43540</v>
      </c>
      <c r="R35" s="408">
        <f t="shared" si="4"/>
        <v>43540</v>
      </c>
      <c r="S35" s="407">
        <f t="shared" si="2"/>
        <v>30</v>
      </c>
      <c r="T35" s="409">
        <f t="shared" si="3"/>
        <v>1</v>
      </c>
      <c r="U35" s="410" t="s">
        <v>7606</v>
      </c>
      <c r="V35" s="375"/>
      <c r="W35" s="411"/>
      <c r="X35" s="412"/>
      <c r="Y35" s="413"/>
      <c r="Z35" s="414"/>
      <c r="AA35" s="412"/>
      <c r="AB35" s="413"/>
      <c r="AC35" s="414"/>
      <c r="AD35" s="412"/>
      <c r="AE35" s="413"/>
      <c r="AF35" s="414"/>
      <c r="AG35" s="412"/>
      <c r="AH35" s="413"/>
      <c r="AI35" s="412"/>
      <c r="AJ35" s="415"/>
      <c r="AK35" s="416"/>
      <c r="AL35" s="417"/>
      <c r="AM35" s="416"/>
      <c r="AN35" s="418"/>
      <c r="AO35" s="418"/>
      <c r="AP35" s="418"/>
      <c r="AQ35" s="314"/>
      <c r="AR35" s="315"/>
      <c r="AS35" s="419"/>
      <c r="AT35" s="420"/>
      <c r="AU35" s="318"/>
      <c r="AV35" s="319"/>
      <c r="AW35" s="319"/>
      <c r="AX35" s="319"/>
      <c r="AY35" s="320"/>
      <c r="AZ35" s="376"/>
      <c r="BA35" s="376"/>
    </row>
    <row r="36" spans="1:53" ht="13.5" customHeight="1" thickTop="1" thickBot="1" x14ac:dyDescent="0.25">
      <c r="A36" s="397">
        <v>33</v>
      </c>
      <c r="B36" s="398" t="s">
        <v>3441</v>
      </c>
      <c r="C36" s="422">
        <v>43510</v>
      </c>
      <c r="D36" s="399" t="s">
        <v>7607</v>
      </c>
      <c r="E36" s="400" t="s">
        <v>5690</v>
      </c>
      <c r="F36" s="400" t="s">
        <v>7608</v>
      </c>
      <c r="G36" s="401" t="s">
        <v>66</v>
      </c>
      <c r="H36" s="402" t="s">
        <v>7501</v>
      </c>
      <c r="I36" s="403" t="s">
        <v>1989</v>
      </c>
      <c r="J36" s="404">
        <v>0</v>
      </c>
      <c r="K36" s="405">
        <v>0</v>
      </c>
      <c r="L36" s="405">
        <v>4000000</v>
      </c>
      <c r="M36" s="405">
        <f t="shared" si="0"/>
        <v>4000000</v>
      </c>
      <c r="N36" s="406" t="s">
        <v>1990</v>
      </c>
      <c r="O36" s="398" t="s">
        <v>88</v>
      </c>
      <c r="P36" s="408">
        <f t="shared" si="1"/>
        <v>43510</v>
      </c>
      <c r="Q36" s="408">
        <v>43540</v>
      </c>
      <c r="R36" s="408">
        <f t="shared" si="4"/>
        <v>43540</v>
      </c>
      <c r="S36" s="407">
        <f t="shared" si="2"/>
        <v>30</v>
      </c>
      <c r="T36" s="409">
        <f t="shared" si="3"/>
        <v>1</v>
      </c>
      <c r="U36" s="410" t="s">
        <v>7609</v>
      </c>
      <c r="V36" s="375"/>
      <c r="W36" s="411"/>
      <c r="X36" s="412"/>
      <c r="Y36" s="413"/>
      <c r="Z36" s="414"/>
      <c r="AA36" s="412"/>
      <c r="AB36" s="413"/>
      <c r="AC36" s="414"/>
      <c r="AD36" s="412"/>
      <c r="AE36" s="413"/>
      <c r="AF36" s="414"/>
      <c r="AG36" s="412"/>
      <c r="AH36" s="413"/>
      <c r="AI36" s="412"/>
      <c r="AJ36" s="415"/>
      <c r="AK36" s="416"/>
      <c r="AL36" s="417"/>
      <c r="AM36" s="416"/>
      <c r="AN36" s="418"/>
      <c r="AO36" s="418"/>
      <c r="AP36" s="418"/>
      <c r="AQ36" s="314"/>
      <c r="AR36" s="315"/>
      <c r="AS36" s="419"/>
      <c r="AT36" s="420"/>
      <c r="AU36" s="318"/>
      <c r="AV36" s="319"/>
      <c r="AW36" s="319"/>
      <c r="AX36" s="319"/>
      <c r="AY36" s="320"/>
      <c r="AZ36" s="376"/>
      <c r="BA36" s="376"/>
    </row>
    <row r="37" spans="1:53" ht="13.5" customHeight="1" thickTop="1" thickBot="1" x14ac:dyDescent="0.25">
      <c r="A37" s="397">
        <v>34</v>
      </c>
      <c r="B37" s="398" t="s">
        <v>3432</v>
      </c>
      <c r="C37" s="422">
        <v>43510</v>
      </c>
      <c r="D37" s="399" t="s">
        <v>7610</v>
      </c>
      <c r="E37" s="400" t="s">
        <v>5690</v>
      </c>
      <c r="F37" s="400" t="s">
        <v>7611</v>
      </c>
      <c r="G37" s="401" t="s">
        <v>66</v>
      </c>
      <c r="H37" s="402" t="s">
        <v>7501</v>
      </c>
      <c r="I37" s="403" t="s">
        <v>1989</v>
      </c>
      <c r="J37" s="404">
        <v>0</v>
      </c>
      <c r="K37" s="405">
        <v>0</v>
      </c>
      <c r="L37" s="405">
        <v>4000000</v>
      </c>
      <c r="M37" s="405">
        <f t="shared" si="0"/>
        <v>4000000</v>
      </c>
      <c r="N37" s="406" t="s">
        <v>1990</v>
      </c>
      <c r="O37" s="398" t="s">
        <v>2082</v>
      </c>
      <c r="P37" s="408">
        <f t="shared" si="1"/>
        <v>43510</v>
      </c>
      <c r="Q37" s="408">
        <v>43540</v>
      </c>
      <c r="R37" s="408">
        <f t="shared" si="4"/>
        <v>43540</v>
      </c>
      <c r="S37" s="407">
        <f t="shared" si="2"/>
        <v>30</v>
      </c>
      <c r="T37" s="409">
        <f t="shared" si="3"/>
        <v>1</v>
      </c>
      <c r="U37" s="410" t="s">
        <v>7612</v>
      </c>
      <c r="V37" s="375"/>
      <c r="W37" s="411"/>
      <c r="X37" s="412"/>
      <c r="Y37" s="413"/>
      <c r="Z37" s="414"/>
      <c r="AA37" s="412"/>
      <c r="AB37" s="413"/>
      <c r="AC37" s="414"/>
      <c r="AD37" s="412"/>
      <c r="AE37" s="413"/>
      <c r="AF37" s="414"/>
      <c r="AG37" s="412"/>
      <c r="AH37" s="413"/>
      <c r="AI37" s="412"/>
      <c r="AJ37" s="415"/>
      <c r="AK37" s="416"/>
      <c r="AL37" s="417"/>
      <c r="AM37" s="416"/>
      <c r="AN37" s="418"/>
      <c r="AO37" s="418"/>
      <c r="AP37" s="418"/>
      <c r="AQ37" s="314"/>
      <c r="AR37" s="315"/>
      <c r="AS37" s="419"/>
      <c r="AT37" s="420"/>
      <c r="AU37" s="318"/>
      <c r="AV37" s="319"/>
      <c r="AW37" s="319"/>
      <c r="AX37" s="319"/>
      <c r="AY37" s="320"/>
      <c r="AZ37" s="376"/>
      <c r="BA37" s="376"/>
    </row>
    <row r="38" spans="1:53" ht="13.5" customHeight="1" thickTop="1" thickBot="1" x14ac:dyDescent="0.25">
      <c r="A38" s="397">
        <v>35</v>
      </c>
      <c r="B38" s="398" t="s">
        <v>3432</v>
      </c>
      <c r="C38" s="422">
        <v>43510</v>
      </c>
      <c r="D38" s="399" t="s">
        <v>7613</v>
      </c>
      <c r="E38" s="400" t="s">
        <v>5690</v>
      </c>
      <c r="F38" s="400" t="s">
        <v>7614</v>
      </c>
      <c r="G38" s="401" t="s">
        <v>66</v>
      </c>
      <c r="H38" s="402" t="s">
        <v>7501</v>
      </c>
      <c r="I38" s="403" t="s">
        <v>1989</v>
      </c>
      <c r="J38" s="404">
        <v>0</v>
      </c>
      <c r="K38" s="405">
        <v>0</v>
      </c>
      <c r="L38" s="405">
        <v>3350000</v>
      </c>
      <c r="M38" s="405">
        <f t="shared" si="0"/>
        <v>3350000</v>
      </c>
      <c r="N38" s="406" t="s">
        <v>1990</v>
      </c>
      <c r="O38" s="398" t="s">
        <v>1701</v>
      </c>
      <c r="P38" s="408">
        <f t="shared" si="1"/>
        <v>43510</v>
      </c>
      <c r="Q38" s="408">
        <v>43540</v>
      </c>
      <c r="R38" s="408">
        <f t="shared" si="4"/>
        <v>43540</v>
      </c>
      <c r="S38" s="407">
        <f t="shared" si="2"/>
        <v>30</v>
      </c>
      <c r="T38" s="409">
        <f t="shared" si="3"/>
        <v>1</v>
      </c>
      <c r="U38" s="410" t="s">
        <v>7615</v>
      </c>
      <c r="V38" s="375"/>
      <c r="W38" s="411"/>
      <c r="X38" s="412"/>
      <c r="Y38" s="413"/>
      <c r="Z38" s="414"/>
      <c r="AA38" s="412"/>
      <c r="AB38" s="413"/>
      <c r="AC38" s="414"/>
      <c r="AD38" s="412"/>
      <c r="AE38" s="413"/>
      <c r="AF38" s="414"/>
      <c r="AG38" s="412"/>
      <c r="AH38" s="413"/>
      <c r="AI38" s="412"/>
      <c r="AJ38" s="415"/>
      <c r="AK38" s="416"/>
      <c r="AL38" s="417"/>
      <c r="AM38" s="416"/>
      <c r="AN38" s="418"/>
      <c r="AO38" s="418"/>
      <c r="AP38" s="418"/>
      <c r="AQ38" s="314"/>
      <c r="AR38" s="315"/>
      <c r="AS38" s="419"/>
      <c r="AT38" s="420"/>
      <c r="AU38" s="318"/>
      <c r="AV38" s="319"/>
      <c r="AW38" s="319"/>
      <c r="AX38" s="319"/>
      <c r="AY38" s="320"/>
      <c r="AZ38" s="376"/>
      <c r="BA38" s="376"/>
    </row>
    <row r="39" spans="1:53" ht="13.5" customHeight="1" thickTop="1" thickBot="1" x14ac:dyDescent="0.25">
      <c r="A39" s="397">
        <v>36</v>
      </c>
      <c r="B39" s="398" t="s">
        <v>6618</v>
      </c>
      <c r="C39" s="399">
        <v>43511</v>
      </c>
      <c r="D39" s="399" t="s">
        <v>7616</v>
      </c>
      <c r="E39" s="400" t="s">
        <v>5690</v>
      </c>
      <c r="F39" s="400" t="s">
        <v>7617</v>
      </c>
      <c r="G39" s="401" t="s">
        <v>66</v>
      </c>
      <c r="H39" s="402" t="s">
        <v>7501</v>
      </c>
      <c r="I39" s="403" t="s">
        <v>1989</v>
      </c>
      <c r="J39" s="404">
        <v>0</v>
      </c>
      <c r="K39" s="405">
        <v>0</v>
      </c>
      <c r="L39" s="405">
        <v>8000000</v>
      </c>
      <c r="M39" s="405">
        <f t="shared" si="0"/>
        <v>8000000</v>
      </c>
      <c r="N39" s="406" t="s">
        <v>1990</v>
      </c>
      <c r="O39" s="398" t="s">
        <v>3368</v>
      </c>
      <c r="P39" s="408">
        <f t="shared" si="1"/>
        <v>43511</v>
      </c>
      <c r="Q39" s="408">
        <v>43571</v>
      </c>
      <c r="R39" s="408">
        <f t="shared" si="4"/>
        <v>43571</v>
      </c>
      <c r="S39" s="407">
        <f t="shared" si="2"/>
        <v>60</v>
      </c>
      <c r="T39" s="409">
        <f t="shared" si="3"/>
        <v>2</v>
      </c>
      <c r="U39" s="410" t="s">
        <v>7618</v>
      </c>
      <c r="V39" s="375"/>
      <c r="W39" s="411"/>
      <c r="X39" s="412"/>
      <c r="Y39" s="413"/>
      <c r="Z39" s="414"/>
      <c r="AA39" s="412"/>
      <c r="AB39" s="413"/>
      <c r="AC39" s="414"/>
      <c r="AD39" s="412"/>
      <c r="AE39" s="413"/>
      <c r="AF39" s="414"/>
      <c r="AG39" s="412"/>
      <c r="AH39" s="413"/>
      <c r="AI39" s="412"/>
      <c r="AJ39" s="415"/>
      <c r="AK39" s="423"/>
      <c r="AL39" s="417"/>
      <c r="AM39" s="416"/>
      <c r="AN39" s="418"/>
      <c r="AO39" s="418"/>
      <c r="AP39" s="418"/>
      <c r="AQ39" s="314"/>
      <c r="AR39" s="315"/>
      <c r="AS39" s="419"/>
      <c r="AT39" s="420"/>
      <c r="AU39" s="318"/>
      <c r="AV39" s="319"/>
      <c r="AW39" s="319"/>
      <c r="AX39" s="319"/>
      <c r="AY39" s="320"/>
      <c r="AZ39" s="376"/>
      <c r="BA39" s="376"/>
    </row>
    <row r="40" spans="1:53" ht="13.5" customHeight="1" thickTop="1" thickBot="1" x14ac:dyDescent="0.25">
      <c r="A40" s="397">
        <v>37</v>
      </c>
      <c r="B40" s="398" t="s">
        <v>3441</v>
      </c>
      <c r="C40" s="399">
        <v>43514</v>
      </c>
      <c r="D40" s="399" t="s">
        <v>7619</v>
      </c>
      <c r="E40" s="400" t="s">
        <v>5690</v>
      </c>
      <c r="F40" s="400" t="s">
        <v>5058</v>
      </c>
      <c r="G40" s="401" t="s">
        <v>66</v>
      </c>
      <c r="H40" s="402" t="s">
        <v>7620</v>
      </c>
      <c r="I40" s="403" t="s">
        <v>1989</v>
      </c>
      <c r="J40" s="404">
        <v>0</v>
      </c>
      <c r="K40" s="405">
        <v>0</v>
      </c>
      <c r="L40" s="405">
        <v>79918223</v>
      </c>
      <c r="M40" s="405">
        <f t="shared" si="0"/>
        <v>79918223</v>
      </c>
      <c r="N40" s="406" t="s">
        <v>4981</v>
      </c>
      <c r="O40" s="398" t="s">
        <v>7621</v>
      </c>
      <c r="P40" s="408">
        <f t="shared" si="1"/>
        <v>43514</v>
      </c>
      <c r="Q40" s="408">
        <v>43585</v>
      </c>
      <c r="R40" s="408">
        <f t="shared" si="4"/>
        <v>43585</v>
      </c>
      <c r="S40" s="407">
        <f t="shared" si="2"/>
        <v>71</v>
      </c>
      <c r="T40" s="409">
        <f t="shared" si="3"/>
        <v>2.3666666666666667</v>
      </c>
      <c r="U40" s="410" t="s">
        <v>7622</v>
      </c>
      <c r="V40" s="421">
        <v>43600</v>
      </c>
      <c r="W40" s="411"/>
      <c r="X40" s="412"/>
      <c r="Y40" s="413"/>
      <c r="Z40" s="414"/>
      <c r="AA40" s="412"/>
      <c r="AB40" s="413"/>
      <c r="AC40" s="414"/>
      <c r="AD40" s="412"/>
      <c r="AE40" s="413"/>
      <c r="AF40" s="414"/>
      <c r="AG40" s="412"/>
      <c r="AH40" s="413"/>
      <c r="AI40" s="412"/>
      <c r="AJ40" s="415"/>
      <c r="AK40" s="416"/>
      <c r="AL40" s="417"/>
      <c r="AM40" s="416"/>
      <c r="AN40" s="418"/>
      <c r="AO40" s="418"/>
      <c r="AP40" s="418"/>
      <c r="AQ40" s="314"/>
      <c r="AR40" s="315"/>
      <c r="AS40" s="419"/>
      <c r="AT40" s="420"/>
      <c r="AU40" s="318"/>
      <c r="AV40" s="319"/>
      <c r="AW40" s="319"/>
      <c r="AX40" s="319"/>
      <c r="AY40" s="320"/>
      <c r="AZ40" s="376"/>
      <c r="BA40" s="376"/>
    </row>
    <row r="41" spans="1:53" ht="13.5" customHeight="1" thickTop="1" thickBot="1" x14ac:dyDescent="0.25">
      <c r="A41" s="397">
        <v>38</v>
      </c>
      <c r="B41" s="398" t="s">
        <v>7623</v>
      </c>
      <c r="C41" s="399">
        <v>43515</v>
      </c>
      <c r="D41" s="399" t="s">
        <v>7624</v>
      </c>
      <c r="E41" s="400" t="s">
        <v>5690</v>
      </c>
      <c r="F41" s="400" t="s">
        <v>2184</v>
      </c>
      <c r="G41" s="401" t="s">
        <v>66</v>
      </c>
      <c r="H41" s="402" t="s">
        <v>10502</v>
      </c>
      <c r="I41" s="403" t="s">
        <v>1989</v>
      </c>
      <c r="J41" s="404">
        <v>0</v>
      </c>
      <c r="K41" s="405">
        <v>0</v>
      </c>
      <c r="L41" s="405">
        <v>15500000</v>
      </c>
      <c r="M41" s="405">
        <f t="shared" si="0"/>
        <v>15500000</v>
      </c>
      <c r="N41" s="406" t="s">
        <v>1990</v>
      </c>
      <c r="O41" s="398" t="s">
        <v>199</v>
      </c>
      <c r="P41" s="408">
        <f t="shared" si="1"/>
        <v>43515</v>
      </c>
      <c r="Q41" s="408">
        <v>43665</v>
      </c>
      <c r="R41" s="408">
        <f t="shared" si="4"/>
        <v>43665</v>
      </c>
      <c r="S41" s="407">
        <f t="shared" si="2"/>
        <v>150</v>
      </c>
      <c r="T41" s="409">
        <f t="shared" si="3"/>
        <v>5</v>
      </c>
      <c r="U41" s="410" t="s">
        <v>7625</v>
      </c>
      <c r="V41" s="375"/>
      <c r="W41" s="411"/>
      <c r="X41" s="412"/>
      <c r="Y41" s="413"/>
      <c r="Z41" s="414"/>
      <c r="AA41" s="412"/>
      <c r="AB41" s="413"/>
      <c r="AC41" s="414"/>
      <c r="AD41" s="412"/>
      <c r="AE41" s="413"/>
      <c r="AF41" s="414"/>
      <c r="AG41" s="412"/>
      <c r="AH41" s="413"/>
      <c r="AI41" s="412"/>
      <c r="AJ41" s="415"/>
      <c r="AK41" s="416"/>
      <c r="AL41" s="417"/>
      <c r="AM41" s="416"/>
      <c r="AN41" s="418"/>
      <c r="AO41" s="418"/>
      <c r="AP41" s="418"/>
      <c r="AQ41" s="314"/>
      <c r="AR41" s="315"/>
      <c r="AS41" s="419"/>
      <c r="AT41" s="420"/>
      <c r="AU41" s="318"/>
      <c r="AV41" s="319"/>
      <c r="AW41" s="319"/>
      <c r="AX41" s="319"/>
      <c r="AY41" s="320"/>
      <c r="AZ41" s="376"/>
      <c r="BA41" s="376"/>
    </row>
    <row r="42" spans="1:53" ht="13.5" customHeight="1" thickTop="1" thickBot="1" x14ac:dyDescent="0.25">
      <c r="A42" s="397">
        <v>39</v>
      </c>
      <c r="B42" s="398" t="s">
        <v>7623</v>
      </c>
      <c r="C42" s="399">
        <v>43515</v>
      </c>
      <c r="D42" s="399" t="s">
        <v>7626</v>
      </c>
      <c r="E42" s="400" t="s">
        <v>5690</v>
      </c>
      <c r="F42" s="400" t="s">
        <v>7627</v>
      </c>
      <c r="G42" s="401" t="s">
        <v>66</v>
      </c>
      <c r="H42" s="402" t="s">
        <v>7501</v>
      </c>
      <c r="I42" s="403" t="s">
        <v>1989</v>
      </c>
      <c r="J42" s="404">
        <v>0</v>
      </c>
      <c r="K42" s="405">
        <v>0</v>
      </c>
      <c r="L42" s="405">
        <v>15446000</v>
      </c>
      <c r="M42" s="405">
        <f t="shared" si="0"/>
        <v>15446000</v>
      </c>
      <c r="N42" s="406" t="s">
        <v>1990</v>
      </c>
      <c r="O42" s="398" t="s">
        <v>2450</v>
      </c>
      <c r="P42" s="408">
        <f t="shared" si="1"/>
        <v>43515</v>
      </c>
      <c r="Q42" s="408">
        <v>43655</v>
      </c>
      <c r="R42" s="408">
        <f t="shared" si="4"/>
        <v>43655</v>
      </c>
      <c r="S42" s="407">
        <f t="shared" si="2"/>
        <v>140</v>
      </c>
      <c r="T42" s="409">
        <f t="shared" si="3"/>
        <v>4.666666666666667</v>
      </c>
      <c r="U42" s="410" t="s">
        <v>7628</v>
      </c>
      <c r="V42" s="375"/>
      <c r="W42" s="411"/>
      <c r="X42" s="412"/>
      <c r="Y42" s="413"/>
      <c r="Z42" s="414"/>
      <c r="AA42" s="412"/>
      <c r="AB42" s="413"/>
      <c r="AC42" s="414"/>
      <c r="AD42" s="412"/>
      <c r="AE42" s="413"/>
      <c r="AF42" s="414"/>
      <c r="AG42" s="412"/>
      <c r="AH42" s="413"/>
      <c r="AI42" s="412"/>
      <c r="AJ42" s="415"/>
      <c r="AK42" s="416"/>
      <c r="AL42" s="417"/>
      <c r="AM42" s="416"/>
      <c r="AN42" s="418"/>
      <c r="AO42" s="418"/>
      <c r="AP42" s="418"/>
      <c r="AQ42" s="314"/>
      <c r="AR42" s="315"/>
      <c r="AS42" s="419"/>
      <c r="AT42" s="420"/>
      <c r="AU42" s="318"/>
      <c r="AV42" s="319"/>
      <c r="AW42" s="319"/>
      <c r="AX42" s="319"/>
      <c r="AY42" s="320"/>
      <c r="AZ42" s="376"/>
      <c r="BA42" s="376"/>
    </row>
    <row r="43" spans="1:53" ht="13.5" customHeight="1" thickTop="1" thickBot="1" x14ac:dyDescent="0.25">
      <c r="A43" s="397">
        <v>40</v>
      </c>
      <c r="B43" s="398" t="s">
        <v>3441</v>
      </c>
      <c r="C43" s="399">
        <v>43515</v>
      </c>
      <c r="D43" s="399" t="s">
        <v>7629</v>
      </c>
      <c r="E43" s="400" t="s">
        <v>5690</v>
      </c>
      <c r="F43" s="361" t="s">
        <v>7630</v>
      </c>
      <c r="G43" s="401" t="s">
        <v>66</v>
      </c>
      <c r="H43" s="402" t="s">
        <v>7501</v>
      </c>
      <c r="I43" s="403" t="s">
        <v>1989</v>
      </c>
      <c r="J43" s="404">
        <v>0</v>
      </c>
      <c r="K43" s="405">
        <v>0</v>
      </c>
      <c r="L43" s="405">
        <v>6000000</v>
      </c>
      <c r="M43" s="405">
        <f t="shared" si="0"/>
        <v>6000000</v>
      </c>
      <c r="N43" s="406" t="s">
        <v>1990</v>
      </c>
      <c r="O43" s="398" t="s">
        <v>2070</v>
      </c>
      <c r="P43" s="408">
        <f t="shared" si="1"/>
        <v>43515</v>
      </c>
      <c r="Q43" s="408">
        <v>43545</v>
      </c>
      <c r="R43" s="408">
        <f t="shared" si="4"/>
        <v>43545</v>
      </c>
      <c r="S43" s="407">
        <f t="shared" si="2"/>
        <v>30</v>
      </c>
      <c r="T43" s="409">
        <f t="shared" si="3"/>
        <v>1</v>
      </c>
      <c r="U43" s="410" t="s">
        <v>7631</v>
      </c>
      <c r="V43" s="375"/>
      <c r="W43" s="411"/>
      <c r="X43" s="412"/>
      <c r="Y43" s="413"/>
      <c r="Z43" s="414"/>
      <c r="AA43" s="412"/>
      <c r="AB43" s="413"/>
      <c r="AC43" s="414"/>
      <c r="AD43" s="412"/>
      <c r="AE43" s="413"/>
      <c r="AF43" s="414"/>
      <c r="AG43" s="412"/>
      <c r="AH43" s="413"/>
      <c r="AI43" s="412"/>
      <c r="AJ43" s="415"/>
      <c r="AK43" s="416"/>
      <c r="AL43" s="417"/>
      <c r="AM43" s="416"/>
      <c r="AN43" s="418"/>
      <c r="AO43" s="418"/>
      <c r="AP43" s="418"/>
      <c r="AQ43" s="314"/>
      <c r="AR43" s="315"/>
      <c r="AS43" s="419"/>
      <c r="AT43" s="420"/>
      <c r="AU43" s="318"/>
      <c r="AV43" s="319"/>
      <c r="AW43" s="319"/>
      <c r="AX43" s="319"/>
      <c r="AY43" s="320"/>
      <c r="AZ43" s="376"/>
      <c r="BA43" s="376"/>
    </row>
    <row r="44" spans="1:53" ht="13.5" customHeight="1" thickTop="1" thickBot="1" x14ac:dyDescent="0.25">
      <c r="A44" s="397">
        <v>41</v>
      </c>
      <c r="B44" s="398" t="s">
        <v>2000</v>
      </c>
      <c r="C44" s="399">
        <v>43515</v>
      </c>
      <c r="D44" s="399" t="s">
        <v>7632</v>
      </c>
      <c r="E44" s="400" t="s">
        <v>5690</v>
      </c>
      <c r="F44" s="400" t="s">
        <v>5684</v>
      </c>
      <c r="G44" s="401" t="s">
        <v>66</v>
      </c>
      <c r="H44" s="402" t="s">
        <v>7501</v>
      </c>
      <c r="I44" s="403" t="s">
        <v>1989</v>
      </c>
      <c r="J44" s="404">
        <v>0</v>
      </c>
      <c r="K44" s="405">
        <v>0</v>
      </c>
      <c r="L44" s="405">
        <v>6000000</v>
      </c>
      <c r="M44" s="405">
        <f t="shared" si="0"/>
        <v>6000000</v>
      </c>
      <c r="N44" s="406" t="s">
        <v>1990</v>
      </c>
      <c r="O44" s="398" t="s">
        <v>2026</v>
      </c>
      <c r="P44" s="408">
        <f t="shared" si="1"/>
        <v>43515</v>
      </c>
      <c r="Q44" s="408">
        <v>43545</v>
      </c>
      <c r="R44" s="408">
        <f t="shared" si="4"/>
        <v>43545</v>
      </c>
      <c r="S44" s="407">
        <f t="shared" si="2"/>
        <v>30</v>
      </c>
      <c r="T44" s="409">
        <f t="shared" si="3"/>
        <v>1</v>
      </c>
      <c r="U44" s="410" t="s">
        <v>7633</v>
      </c>
      <c r="V44" s="421">
        <v>43602</v>
      </c>
      <c r="W44" s="411"/>
      <c r="X44" s="412"/>
      <c r="Y44" s="413"/>
      <c r="Z44" s="414"/>
      <c r="AA44" s="412"/>
      <c r="AB44" s="413"/>
      <c r="AC44" s="414"/>
      <c r="AD44" s="412"/>
      <c r="AE44" s="413"/>
      <c r="AF44" s="414"/>
      <c r="AG44" s="412"/>
      <c r="AH44" s="413"/>
      <c r="AI44" s="412"/>
      <c r="AJ44" s="415"/>
      <c r="AK44" s="416"/>
      <c r="AL44" s="417"/>
      <c r="AM44" s="416"/>
      <c r="AN44" s="418"/>
      <c r="AO44" s="418"/>
      <c r="AP44" s="418"/>
      <c r="AQ44" s="314"/>
      <c r="AR44" s="315"/>
      <c r="AS44" s="419"/>
      <c r="AT44" s="420"/>
      <c r="AU44" s="318"/>
      <c r="AV44" s="319"/>
      <c r="AW44" s="319"/>
      <c r="AX44" s="319"/>
      <c r="AY44" s="320"/>
      <c r="AZ44" s="376"/>
      <c r="BA44" s="376"/>
    </row>
    <row r="45" spans="1:53" ht="13.5" customHeight="1" thickTop="1" thickBot="1" x14ac:dyDescent="0.25">
      <c r="A45" s="397">
        <v>42</v>
      </c>
      <c r="B45" s="398" t="s">
        <v>2000</v>
      </c>
      <c r="C45" s="399">
        <v>43515</v>
      </c>
      <c r="D45" s="399" t="s">
        <v>7634</v>
      </c>
      <c r="E45" s="400" t="s">
        <v>5690</v>
      </c>
      <c r="F45" s="400" t="s">
        <v>7635</v>
      </c>
      <c r="G45" s="401" t="s">
        <v>66</v>
      </c>
      <c r="H45" s="402" t="s">
        <v>7501</v>
      </c>
      <c r="I45" s="403" t="s">
        <v>1989</v>
      </c>
      <c r="J45" s="404">
        <v>0</v>
      </c>
      <c r="K45" s="405">
        <v>0</v>
      </c>
      <c r="L45" s="405">
        <v>6500000</v>
      </c>
      <c r="M45" s="405">
        <f t="shared" si="0"/>
        <v>6500000</v>
      </c>
      <c r="N45" s="406" t="s">
        <v>1990</v>
      </c>
      <c r="O45" s="398" t="s">
        <v>3563</v>
      </c>
      <c r="P45" s="408">
        <f t="shared" si="1"/>
        <v>43515</v>
      </c>
      <c r="Q45" s="408">
        <v>43545</v>
      </c>
      <c r="R45" s="408">
        <f t="shared" si="4"/>
        <v>43545</v>
      </c>
      <c r="S45" s="407">
        <f t="shared" si="2"/>
        <v>30</v>
      </c>
      <c r="T45" s="409">
        <f t="shared" si="3"/>
        <v>1</v>
      </c>
      <c r="U45" s="410" t="s">
        <v>7636</v>
      </c>
      <c r="V45" s="421">
        <v>43602</v>
      </c>
      <c r="W45" s="411"/>
      <c r="X45" s="412"/>
      <c r="Y45" s="413"/>
      <c r="Z45" s="414"/>
      <c r="AA45" s="412"/>
      <c r="AB45" s="413"/>
      <c r="AC45" s="414"/>
      <c r="AD45" s="412"/>
      <c r="AE45" s="413"/>
      <c r="AF45" s="414"/>
      <c r="AG45" s="412"/>
      <c r="AH45" s="413"/>
      <c r="AI45" s="412"/>
      <c r="AJ45" s="415"/>
      <c r="AK45" s="416"/>
      <c r="AL45" s="417"/>
      <c r="AM45" s="416"/>
      <c r="AN45" s="418"/>
      <c r="AO45" s="418"/>
      <c r="AP45" s="418"/>
      <c r="AQ45" s="314"/>
      <c r="AR45" s="315"/>
      <c r="AS45" s="419"/>
      <c r="AT45" s="420"/>
      <c r="AU45" s="318"/>
      <c r="AV45" s="319"/>
      <c r="AW45" s="319"/>
      <c r="AX45" s="319"/>
      <c r="AY45" s="320"/>
      <c r="AZ45" s="376"/>
      <c r="BA45" s="376"/>
    </row>
    <row r="46" spans="1:53" ht="13.5" customHeight="1" thickTop="1" thickBot="1" x14ac:dyDescent="0.25">
      <c r="A46" s="397">
        <v>43</v>
      </c>
      <c r="B46" s="398" t="s">
        <v>2000</v>
      </c>
      <c r="C46" s="399">
        <v>43515</v>
      </c>
      <c r="D46" s="399" t="s">
        <v>7637</v>
      </c>
      <c r="E46" s="400" t="s">
        <v>5690</v>
      </c>
      <c r="F46" s="400" t="s">
        <v>7598</v>
      </c>
      <c r="G46" s="401" t="s">
        <v>66</v>
      </c>
      <c r="H46" s="402" t="s">
        <v>7501</v>
      </c>
      <c r="I46" s="403" t="s">
        <v>1989</v>
      </c>
      <c r="J46" s="404">
        <v>0</v>
      </c>
      <c r="K46" s="405">
        <v>0</v>
      </c>
      <c r="L46" s="405">
        <v>6700000</v>
      </c>
      <c r="M46" s="405">
        <f t="shared" si="0"/>
        <v>6700000</v>
      </c>
      <c r="N46" s="406" t="s">
        <v>1990</v>
      </c>
      <c r="O46" s="398" t="s">
        <v>2349</v>
      </c>
      <c r="P46" s="408">
        <f t="shared" si="1"/>
        <v>43515</v>
      </c>
      <c r="Q46" s="408">
        <v>43575</v>
      </c>
      <c r="R46" s="408">
        <f t="shared" si="4"/>
        <v>43575</v>
      </c>
      <c r="S46" s="407">
        <f t="shared" si="2"/>
        <v>60</v>
      </c>
      <c r="T46" s="409">
        <f t="shared" si="3"/>
        <v>2</v>
      </c>
      <c r="U46" s="410" t="s">
        <v>7638</v>
      </c>
      <c r="V46" s="421">
        <v>43584</v>
      </c>
      <c r="W46" s="411"/>
      <c r="X46" s="412"/>
      <c r="Y46" s="413"/>
      <c r="Z46" s="414"/>
      <c r="AA46" s="412"/>
      <c r="AB46" s="413"/>
      <c r="AC46" s="414"/>
      <c r="AD46" s="412"/>
      <c r="AE46" s="413"/>
      <c r="AF46" s="414"/>
      <c r="AG46" s="412"/>
      <c r="AH46" s="413"/>
      <c r="AI46" s="412"/>
      <c r="AJ46" s="415"/>
      <c r="AK46" s="416"/>
      <c r="AL46" s="417"/>
      <c r="AM46" s="416"/>
      <c r="AN46" s="418"/>
      <c r="AO46" s="418"/>
      <c r="AP46" s="418"/>
      <c r="AQ46" s="314"/>
      <c r="AR46" s="315"/>
      <c r="AS46" s="419"/>
      <c r="AT46" s="420"/>
      <c r="AU46" s="318"/>
      <c r="AV46" s="319"/>
      <c r="AW46" s="319"/>
      <c r="AX46" s="319"/>
      <c r="AY46" s="320"/>
      <c r="AZ46" s="376"/>
      <c r="BA46" s="376"/>
    </row>
    <row r="47" spans="1:53" ht="13.5" customHeight="1" thickTop="1" thickBot="1" x14ac:dyDescent="0.25">
      <c r="A47" s="397">
        <v>44</v>
      </c>
      <c r="B47" s="398" t="s">
        <v>6353</v>
      </c>
      <c r="C47" s="399">
        <v>43516</v>
      </c>
      <c r="D47" s="399" t="s">
        <v>7639</v>
      </c>
      <c r="E47" s="400" t="s">
        <v>5690</v>
      </c>
      <c r="F47" s="400" t="s">
        <v>6355</v>
      </c>
      <c r="G47" s="401" t="s">
        <v>66</v>
      </c>
      <c r="H47" s="402" t="s">
        <v>7501</v>
      </c>
      <c r="I47" s="403" t="s">
        <v>1989</v>
      </c>
      <c r="J47" s="404">
        <v>0</v>
      </c>
      <c r="K47" s="405">
        <v>0</v>
      </c>
      <c r="L47" s="405">
        <v>32296524</v>
      </c>
      <c r="M47" s="405">
        <f t="shared" si="0"/>
        <v>32296524</v>
      </c>
      <c r="N47" s="406" t="s">
        <v>1990</v>
      </c>
      <c r="O47" s="398" t="s">
        <v>6356</v>
      </c>
      <c r="P47" s="408">
        <f t="shared" si="1"/>
        <v>43516</v>
      </c>
      <c r="Q47" s="408">
        <v>43646</v>
      </c>
      <c r="R47" s="408">
        <f t="shared" si="4"/>
        <v>43646</v>
      </c>
      <c r="S47" s="407">
        <f t="shared" si="2"/>
        <v>130</v>
      </c>
      <c r="T47" s="409">
        <f t="shared" si="3"/>
        <v>4.333333333333333</v>
      </c>
      <c r="U47" s="410" t="s">
        <v>7640</v>
      </c>
      <c r="V47" s="375"/>
      <c r="W47" s="411"/>
      <c r="X47" s="412"/>
      <c r="Y47" s="413"/>
      <c r="Z47" s="414"/>
      <c r="AA47" s="412"/>
      <c r="AB47" s="413"/>
      <c r="AC47" s="414"/>
      <c r="AD47" s="412"/>
      <c r="AE47" s="413"/>
      <c r="AF47" s="414"/>
      <c r="AG47" s="412"/>
      <c r="AH47" s="413"/>
      <c r="AI47" s="412"/>
      <c r="AJ47" s="415"/>
      <c r="AK47" s="416"/>
      <c r="AL47" s="417"/>
      <c r="AM47" s="416"/>
      <c r="AN47" s="418"/>
      <c r="AO47" s="418"/>
      <c r="AP47" s="418"/>
      <c r="AQ47" s="314"/>
      <c r="AR47" s="315"/>
      <c r="AS47" s="419"/>
      <c r="AT47" s="420"/>
      <c r="AU47" s="318"/>
      <c r="AV47" s="319"/>
      <c r="AW47" s="319"/>
      <c r="AX47" s="319"/>
      <c r="AY47" s="320"/>
      <c r="AZ47" s="376"/>
      <c r="BA47" s="376"/>
    </row>
    <row r="48" spans="1:53" ht="13.5" customHeight="1" thickTop="1" thickBot="1" x14ac:dyDescent="0.25">
      <c r="A48" s="397">
        <v>45</v>
      </c>
      <c r="B48" s="398" t="s">
        <v>7641</v>
      </c>
      <c r="C48" s="399">
        <v>43516</v>
      </c>
      <c r="D48" s="399" t="s">
        <v>7642</v>
      </c>
      <c r="E48" s="400" t="s">
        <v>5690</v>
      </c>
      <c r="F48" s="400" t="s">
        <v>7643</v>
      </c>
      <c r="G48" s="401" t="s">
        <v>66</v>
      </c>
      <c r="H48" s="402" t="s">
        <v>7501</v>
      </c>
      <c r="I48" s="403" t="s">
        <v>1989</v>
      </c>
      <c r="J48" s="404">
        <v>0</v>
      </c>
      <c r="K48" s="405">
        <v>0</v>
      </c>
      <c r="L48" s="405">
        <v>85571987</v>
      </c>
      <c r="M48" s="405">
        <f t="shared" si="0"/>
        <v>85571987</v>
      </c>
      <c r="N48" s="406" t="s">
        <v>1990</v>
      </c>
      <c r="O48" s="398" t="s">
        <v>2097</v>
      </c>
      <c r="P48" s="408">
        <f t="shared" si="1"/>
        <v>43516</v>
      </c>
      <c r="Q48" s="408">
        <v>43830</v>
      </c>
      <c r="R48" s="408">
        <f t="shared" si="4"/>
        <v>43830</v>
      </c>
      <c r="S48" s="407">
        <f t="shared" si="2"/>
        <v>314</v>
      </c>
      <c r="T48" s="409">
        <f t="shared" si="3"/>
        <v>10.466666666666667</v>
      </c>
      <c r="U48" s="410" t="s">
        <v>7644</v>
      </c>
      <c r="V48" s="421">
        <v>43692</v>
      </c>
      <c r="W48" s="411"/>
      <c r="X48" s="412"/>
      <c r="Y48" s="413"/>
      <c r="Z48" s="414"/>
      <c r="AA48" s="412"/>
      <c r="AB48" s="413"/>
      <c r="AC48" s="414"/>
      <c r="AD48" s="412"/>
      <c r="AE48" s="413"/>
      <c r="AF48" s="414"/>
      <c r="AG48" s="412"/>
      <c r="AH48" s="413"/>
      <c r="AI48" s="412"/>
      <c r="AJ48" s="415"/>
      <c r="AK48" s="416"/>
      <c r="AL48" s="417"/>
      <c r="AM48" s="416"/>
      <c r="AN48" s="418"/>
      <c r="AO48" s="418"/>
      <c r="AP48" s="418"/>
      <c r="AQ48" s="314"/>
      <c r="AR48" s="315"/>
      <c r="AS48" s="419"/>
      <c r="AT48" s="420"/>
      <c r="AU48" s="318"/>
      <c r="AV48" s="319"/>
      <c r="AW48" s="319"/>
      <c r="AX48" s="319"/>
      <c r="AY48" s="320"/>
      <c r="AZ48" s="376"/>
      <c r="BA48" s="376"/>
    </row>
    <row r="49" spans="1:53" ht="13.5" customHeight="1" thickTop="1" thickBot="1" x14ac:dyDescent="0.25">
      <c r="A49" s="397">
        <v>46</v>
      </c>
      <c r="B49" s="398" t="s">
        <v>3444</v>
      </c>
      <c r="C49" s="399">
        <v>43516</v>
      </c>
      <c r="D49" s="399" t="s">
        <v>7645</v>
      </c>
      <c r="E49" s="400" t="s">
        <v>5690</v>
      </c>
      <c r="F49" s="400" t="s">
        <v>7646</v>
      </c>
      <c r="G49" s="401" t="s">
        <v>66</v>
      </c>
      <c r="H49" s="402" t="s">
        <v>7501</v>
      </c>
      <c r="I49" s="403" t="s">
        <v>1989</v>
      </c>
      <c r="J49" s="404">
        <v>0</v>
      </c>
      <c r="K49" s="405">
        <v>0</v>
      </c>
      <c r="L49" s="405">
        <v>8000000</v>
      </c>
      <c r="M49" s="405">
        <f t="shared" si="0"/>
        <v>8000000</v>
      </c>
      <c r="N49" s="406" t="s">
        <v>1990</v>
      </c>
      <c r="O49" s="398" t="s">
        <v>252</v>
      </c>
      <c r="P49" s="408">
        <f t="shared" si="1"/>
        <v>43516</v>
      </c>
      <c r="Q49" s="408">
        <v>43576</v>
      </c>
      <c r="R49" s="408">
        <f t="shared" si="4"/>
        <v>43576</v>
      </c>
      <c r="S49" s="407">
        <f t="shared" si="2"/>
        <v>60</v>
      </c>
      <c r="T49" s="409">
        <f t="shared" si="3"/>
        <v>2</v>
      </c>
      <c r="U49" s="410" t="s">
        <v>7647</v>
      </c>
      <c r="V49" s="421">
        <v>43691</v>
      </c>
      <c r="W49" s="411"/>
      <c r="X49" s="412"/>
      <c r="Y49" s="413"/>
      <c r="Z49" s="414"/>
      <c r="AA49" s="412"/>
      <c r="AB49" s="413"/>
      <c r="AC49" s="414"/>
      <c r="AD49" s="412"/>
      <c r="AE49" s="413"/>
      <c r="AF49" s="414"/>
      <c r="AG49" s="412"/>
      <c r="AH49" s="413"/>
      <c r="AI49" s="412"/>
      <c r="AJ49" s="415"/>
      <c r="AK49" s="416"/>
      <c r="AL49" s="417"/>
      <c r="AM49" s="416"/>
      <c r="AN49" s="418"/>
      <c r="AO49" s="418"/>
      <c r="AP49" s="418"/>
      <c r="AQ49" s="314"/>
      <c r="AR49" s="315"/>
      <c r="AS49" s="419"/>
      <c r="AT49" s="420"/>
      <c r="AU49" s="318"/>
      <c r="AV49" s="319"/>
      <c r="AW49" s="319"/>
      <c r="AX49" s="319"/>
      <c r="AY49" s="320"/>
      <c r="AZ49" s="376"/>
      <c r="BA49" s="376"/>
    </row>
    <row r="50" spans="1:53" ht="13.5" customHeight="1" thickTop="1" thickBot="1" x14ac:dyDescent="0.25">
      <c r="A50" s="397">
        <v>47</v>
      </c>
      <c r="B50" s="398" t="s">
        <v>6348</v>
      </c>
      <c r="C50" s="399">
        <v>43516</v>
      </c>
      <c r="D50" s="399" t="s">
        <v>7648</v>
      </c>
      <c r="E50" s="400" t="s">
        <v>5690</v>
      </c>
      <c r="F50" s="400" t="s">
        <v>7649</v>
      </c>
      <c r="G50" s="401" t="s">
        <v>66</v>
      </c>
      <c r="H50" s="402" t="s">
        <v>7501</v>
      </c>
      <c r="I50" s="403" t="s">
        <v>1989</v>
      </c>
      <c r="J50" s="404">
        <v>0</v>
      </c>
      <c r="K50" s="405">
        <v>0</v>
      </c>
      <c r="L50" s="405">
        <v>94129185</v>
      </c>
      <c r="M50" s="405">
        <f t="shared" si="0"/>
        <v>94129185</v>
      </c>
      <c r="N50" s="406" t="s">
        <v>1990</v>
      </c>
      <c r="O50" s="398" t="s">
        <v>6351</v>
      </c>
      <c r="P50" s="408">
        <f t="shared" si="1"/>
        <v>43516</v>
      </c>
      <c r="Q50" s="408">
        <v>43830</v>
      </c>
      <c r="R50" s="408">
        <f t="shared" si="4"/>
        <v>43830</v>
      </c>
      <c r="S50" s="407">
        <f t="shared" si="2"/>
        <v>314</v>
      </c>
      <c r="T50" s="409">
        <f t="shared" si="3"/>
        <v>10.466666666666667</v>
      </c>
      <c r="U50" s="410" t="s">
        <v>7650</v>
      </c>
      <c r="V50" s="421">
        <v>43699</v>
      </c>
      <c r="W50" s="411"/>
      <c r="X50" s="412"/>
      <c r="Y50" s="413"/>
      <c r="Z50" s="414"/>
      <c r="AA50" s="412"/>
      <c r="AB50" s="413"/>
      <c r="AC50" s="414"/>
      <c r="AD50" s="412"/>
      <c r="AE50" s="413"/>
      <c r="AF50" s="414"/>
      <c r="AG50" s="412"/>
      <c r="AH50" s="413"/>
      <c r="AI50" s="412"/>
      <c r="AJ50" s="415"/>
      <c r="AK50" s="416"/>
      <c r="AL50" s="417"/>
      <c r="AM50" s="416"/>
      <c r="AN50" s="418"/>
      <c r="AO50" s="418"/>
      <c r="AP50" s="418"/>
      <c r="AQ50" s="314"/>
      <c r="AR50" s="315"/>
      <c r="AS50" s="419"/>
      <c r="AT50" s="420"/>
      <c r="AU50" s="318"/>
      <c r="AV50" s="319" t="s">
        <v>2964</v>
      </c>
      <c r="AW50" s="370">
        <v>43633</v>
      </c>
      <c r="AX50" s="370">
        <v>43633</v>
      </c>
      <c r="AY50" s="320" t="s">
        <v>2073</v>
      </c>
      <c r="AZ50" s="376" t="s">
        <v>49</v>
      </c>
      <c r="BA50" s="376"/>
    </row>
    <row r="51" spans="1:53" ht="13.5" customHeight="1" thickTop="1" thickBot="1" x14ac:dyDescent="0.25">
      <c r="A51" s="397">
        <v>48</v>
      </c>
      <c r="B51" s="398" t="s">
        <v>7574</v>
      </c>
      <c r="C51" s="399">
        <v>43517</v>
      </c>
      <c r="D51" s="399" t="s">
        <v>7651</v>
      </c>
      <c r="E51" s="400" t="s">
        <v>5690</v>
      </c>
      <c r="F51" s="400" t="s">
        <v>7652</v>
      </c>
      <c r="G51" s="401" t="s">
        <v>66</v>
      </c>
      <c r="H51" s="402" t="s">
        <v>7501</v>
      </c>
      <c r="I51" s="403" t="s">
        <v>1989</v>
      </c>
      <c r="J51" s="404">
        <v>0</v>
      </c>
      <c r="K51" s="405">
        <v>0</v>
      </c>
      <c r="L51" s="405">
        <v>14000000</v>
      </c>
      <c r="M51" s="405">
        <f t="shared" si="0"/>
        <v>14000000</v>
      </c>
      <c r="N51" s="406" t="s">
        <v>1990</v>
      </c>
      <c r="O51" s="398" t="s">
        <v>7653</v>
      </c>
      <c r="P51" s="408">
        <f t="shared" si="1"/>
        <v>43517</v>
      </c>
      <c r="Q51" s="408">
        <v>43577</v>
      </c>
      <c r="R51" s="408">
        <f t="shared" si="4"/>
        <v>43577</v>
      </c>
      <c r="S51" s="407">
        <f t="shared" si="2"/>
        <v>60</v>
      </c>
      <c r="T51" s="409">
        <f t="shared" si="3"/>
        <v>2</v>
      </c>
      <c r="U51" s="410" t="s">
        <v>7654</v>
      </c>
      <c r="V51" s="375"/>
      <c r="W51" s="411"/>
      <c r="X51" s="412"/>
      <c r="Y51" s="413"/>
      <c r="Z51" s="414"/>
      <c r="AA51" s="412"/>
      <c r="AB51" s="413"/>
      <c r="AC51" s="414"/>
      <c r="AD51" s="412"/>
      <c r="AE51" s="413"/>
      <c r="AF51" s="414"/>
      <c r="AG51" s="412"/>
      <c r="AH51" s="413"/>
      <c r="AI51" s="412"/>
      <c r="AJ51" s="415"/>
      <c r="AK51" s="416"/>
      <c r="AL51" s="417"/>
      <c r="AM51" s="416"/>
      <c r="AN51" s="418"/>
      <c r="AO51" s="418"/>
      <c r="AP51" s="418"/>
      <c r="AQ51" s="314"/>
      <c r="AR51" s="315"/>
      <c r="AS51" s="419"/>
      <c r="AT51" s="420"/>
      <c r="AU51" s="318"/>
      <c r="AV51" s="319"/>
      <c r="AW51" s="319"/>
      <c r="AX51" s="319"/>
      <c r="AY51" s="320"/>
      <c r="AZ51" s="376"/>
      <c r="BA51" s="376"/>
    </row>
    <row r="52" spans="1:53" ht="13.5" customHeight="1" thickTop="1" thickBot="1" x14ac:dyDescent="0.25">
      <c r="A52" s="397">
        <v>49</v>
      </c>
      <c r="B52" s="398" t="s">
        <v>7655</v>
      </c>
      <c r="C52" s="399">
        <v>43517</v>
      </c>
      <c r="D52" s="399" t="s">
        <v>7656</v>
      </c>
      <c r="E52" s="400" t="s">
        <v>5690</v>
      </c>
      <c r="F52" s="400" t="s">
        <v>7657</v>
      </c>
      <c r="G52" s="401" t="s">
        <v>66</v>
      </c>
      <c r="H52" s="402" t="s">
        <v>7501</v>
      </c>
      <c r="I52" s="403" t="s">
        <v>1989</v>
      </c>
      <c r="J52" s="404">
        <v>0</v>
      </c>
      <c r="K52" s="405">
        <v>0</v>
      </c>
      <c r="L52" s="405">
        <v>85571987</v>
      </c>
      <c r="M52" s="405">
        <f t="shared" si="0"/>
        <v>85571987</v>
      </c>
      <c r="N52" s="406" t="s">
        <v>1990</v>
      </c>
      <c r="O52" s="398" t="s">
        <v>7658</v>
      </c>
      <c r="P52" s="408">
        <f t="shared" si="1"/>
        <v>43517</v>
      </c>
      <c r="Q52" s="408">
        <v>43830</v>
      </c>
      <c r="R52" s="408">
        <f t="shared" si="4"/>
        <v>43830</v>
      </c>
      <c r="S52" s="407">
        <f t="shared" si="2"/>
        <v>313</v>
      </c>
      <c r="T52" s="409">
        <f t="shared" si="3"/>
        <v>10.433333333333334</v>
      </c>
      <c r="U52" s="410" t="s">
        <v>7659</v>
      </c>
      <c r="V52" s="421">
        <v>43690</v>
      </c>
      <c r="W52" s="411"/>
      <c r="X52" s="412"/>
      <c r="Y52" s="413"/>
      <c r="Z52" s="414"/>
      <c r="AA52" s="412"/>
      <c r="AB52" s="413"/>
      <c r="AC52" s="414"/>
      <c r="AD52" s="412"/>
      <c r="AE52" s="413"/>
      <c r="AF52" s="414"/>
      <c r="AG52" s="412"/>
      <c r="AH52" s="413"/>
      <c r="AI52" s="412"/>
      <c r="AJ52" s="415"/>
      <c r="AK52" s="416"/>
      <c r="AL52" s="417"/>
      <c r="AM52" s="416"/>
      <c r="AN52" s="418"/>
      <c r="AO52" s="418"/>
      <c r="AP52" s="418"/>
      <c r="AQ52" s="314"/>
      <c r="AR52" s="315"/>
      <c r="AS52" s="419"/>
      <c r="AT52" s="420"/>
      <c r="AU52" s="318"/>
      <c r="AV52" s="319" t="s">
        <v>2964</v>
      </c>
      <c r="AW52" s="370">
        <v>43626</v>
      </c>
      <c r="AX52" s="370">
        <v>43626</v>
      </c>
      <c r="AY52" s="320" t="s">
        <v>2073</v>
      </c>
      <c r="AZ52" s="376" t="s">
        <v>49</v>
      </c>
      <c r="BA52" s="376"/>
    </row>
    <row r="53" spans="1:53" ht="13.5" customHeight="1" thickTop="1" thickBot="1" x14ac:dyDescent="0.25">
      <c r="A53" s="397">
        <v>50</v>
      </c>
      <c r="B53" s="398" t="s">
        <v>5599</v>
      </c>
      <c r="C53" s="399">
        <v>43517</v>
      </c>
      <c r="D53" s="399" t="s">
        <v>7660</v>
      </c>
      <c r="E53" s="400" t="s">
        <v>5690</v>
      </c>
      <c r="F53" s="400" t="s">
        <v>6333</v>
      </c>
      <c r="G53" s="401" t="s">
        <v>66</v>
      </c>
      <c r="H53" s="402" t="s">
        <v>7501</v>
      </c>
      <c r="I53" s="403" t="s">
        <v>1989</v>
      </c>
      <c r="J53" s="404">
        <v>0</v>
      </c>
      <c r="K53" s="405">
        <v>0</v>
      </c>
      <c r="L53" s="405">
        <v>68457589</v>
      </c>
      <c r="M53" s="405">
        <f t="shared" si="0"/>
        <v>68457589</v>
      </c>
      <c r="N53" s="406" t="s">
        <v>1990</v>
      </c>
      <c r="O53" s="398" t="s">
        <v>6346</v>
      </c>
      <c r="P53" s="408">
        <f t="shared" si="1"/>
        <v>43517</v>
      </c>
      <c r="Q53" s="408">
        <v>43830</v>
      </c>
      <c r="R53" s="408">
        <f t="shared" si="4"/>
        <v>43830</v>
      </c>
      <c r="S53" s="407">
        <f t="shared" si="2"/>
        <v>313</v>
      </c>
      <c r="T53" s="409">
        <f t="shared" si="3"/>
        <v>10.433333333333334</v>
      </c>
      <c r="U53" s="410" t="s">
        <v>7661</v>
      </c>
      <c r="V53" s="421">
        <v>43703</v>
      </c>
      <c r="W53" s="411"/>
      <c r="X53" s="412"/>
      <c r="Y53" s="413"/>
      <c r="Z53" s="414"/>
      <c r="AA53" s="412"/>
      <c r="AB53" s="413"/>
      <c r="AC53" s="414"/>
      <c r="AD53" s="412"/>
      <c r="AE53" s="413"/>
      <c r="AF53" s="414"/>
      <c r="AG53" s="412"/>
      <c r="AH53" s="413"/>
      <c r="AI53" s="412"/>
      <c r="AJ53" s="415"/>
      <c r="AK53" s="416"/>
      <c r="AL53" s="417"/>
      <c r="AM53" s="416"/>
      <c r="AN53" s="418"/>
      <c r="AO53" s="418"/>
      <c r="AP53" s="418"/>
      <c r="AQ53" s="314"/>
      <c r="AR53" s="315"/>
      <c r="AS53" s="419"/>
      <c r="AT53" s="420"/>
      <c r="AU53" s="318"/>
      <c r="AV53" s="319" t="s">
        <v>2964</v>
      </c>
      <c r="AW53" s="370">
        <v>43711</v>
      </c>
      <c r="AX53" s="370">
        <v>43711</v>
      </c>
      <c r="AY53" s="320" t="s">
        <v>2073</v>
      </c>
      <c r="AZ53" s="376" t="s">
        <v>49</v>
      </c>
      <c r="BA53" s="376"/>
    </row>
    <row r="54" spans="1:53" ht="13.5" customHeight="1" thickTop="1" thickBot="1" x14ac:dyDescent="0.25">
      <c r="A54" s="397">
        <v>51</v>
      </c>
      <c r="B54" s="398" t="s">
        <v>5618</v>
      </c>
      <c r="C54" s="399">
        <v>43517</v>
      </c>
      <c r="D54" s="399" t="s">
        <v>7662</v>
      </c>
      <c r="E54" s="400" t="s">
        <v>5690</v>
      </c>
      <c r="F54" s="400" t="s">
        <v>7663</v>
      </c>
      <c r="G54" s="401" t="s">
        <v>66</v>
      </c>
      <c r="H54" s="402" t="s">
        <v>7501</v>
      </c>
      <c r="I54" s="403" t="s">
        <v>1989</v>
      </c>
      <c r="J54" s="404">
        <v>0</v>
      </c>
      <c r="K54" s="405">
        <v>0</v>
      </c>
      <c r="L54" s="405">
        <v>68457589</v>
      </c>
      <c r="M54" s="405">
        <f t="shared" si="0"/>
        <v>68457589</v>
      </c>
      <c r="N54" s="406" t="s">
        <v>1990</v>
      </c>
      <c r="O54" s="398" t="s">
        <v>5621</v>
      </c>
      <c r="P54" s="408">
        <f t="shared" si="1"/>
        <v>43517</v>
      </c>
      <c r="Q54" s="408">
        <v>43830</v>
      </c>
      <c r="R54" s="408">
        <f t="shared" si="4"/>
        <v>43830</v>
      </c>
      <c r="S54" s="407">
        <f t="shared" si="2"/>
        <v>313</v>
      </c>
      <c r="T54" s="409">
        <f t="shared" si="3"/>
        <v>10.433333333333334</v>
      </c>
      <c r="U54" s="410" t="s">
        <v>7664</v>
      </c>
      <c r="V54" s="375"/>
      <c r="W54" s="411"/>
      <c r="X54" s="412"/>
      <c r="Y54" s="413"/>
      <c r="Z54" s="414"/>
      <c r="AA54" s="412"/>
      <c r="AB54" s="413"/>
      <c r="AC54" s="414"/>
      <c r="AD54" s="412"/>
      <c r="AE54" s="413"/>
      <c r="AF54" s="414"/>
      <c r="AG54" s="412"/>
      <c r="AH54" s="413"/>
      <c r="AI54" s="412"/>
      <c r="AJ54" s="415"/>
      <c r="AK54" s="416"/>
      <c r="AL54" s="417"/>
      <c r="AM54" s="416"/>
      <c r="AN54" s="418"/>
      <c r="AO54" s="418"/>
      <c r="AP54" s="418"/>
      <c r="AQ54" s="314"/>
      <c r="AR54" s="315"/>
      <c r="AS54" s="419"/>
      <c r="AT54" s="420"/>
      <c r="AU54" s="318"/>
      <c r="AV54" s="319" t="s">
        <v>2964</v>
      </c>
      <c r="AW54" s="370">
        <v>43678</v>
      </c>
      <c r="AX54" s="370">
        <v>43678</v>
      </c>
      <c r="AY54" s="320" t="s">
        <v>2073</v>
      </c>
      <c r="AZ54" s="376" t="s">
        <v>49</v>
      </c>
      <c r="BA54" s="376"/>
    </row>
    <row r="55" spans="1:53" ht="13.5" customHeight="1" thickTop="1" thickBot="1" x14ac:dyDescent="0.25">
      <c r="A55" s="397">
        <v>52</v>
      </c>
      <c r="B55" s="398" t="s">
        <v>5576</v>
      </c>
      <c r="C55" s="399">
        <v>43517</v>
      </c>
      <c r="D55" s="399" t="s">
        <v>7665</v>
      </c>
      <c r="E55" s="400" t="s">
        <v>5690</v>
      </c>
      <c r="F55" s="400" t="s">
        <v>7666</v>
      </c>
      <c r="G55" s="401" t="s">
        <v>66</v>
      </c>
      <c r="H55" s="402" t="s">
        <v>7501</v>
      </c>
      <c r="I55" s="403" t="s">
        <v>1989</v>
      </c>
      <c r="J55" s="404">
        <v>0</v>
      </c>
      <c r="K55" s="405">
        <v>0</v>
      </c>
      <c r="L55" s="405">
        <v>68236758</v>
      </c>
      <c r="M55" s="405">
        <f t="shared" si="0"/>
        <v>68236758</v>
      </c>
      <c r="N55" s="406" t="s">
        <v>1990</v>
      </c>
      <c r="O55" s="398" t="s">
        <v>5579</v>
      </c>
      <c r="P55" s="408">
        <f t="shared" si="1"/>
        <v>43517</v>
      </c>
      <c r="Q55" s="408">
        <v>43830</v>
      </c>
      <c r="R55" s="408">
        <f t="shared" si="4"/>
        <v>43830</v>
      </c>
      <c r="S55" s="407">
        <f t="shared" si="2"/>
        <v>313</v>
      </c>
      <c r="T55" s="409">
        <f t="shared" si="3"/>
        <v>10.433333333333334</v>
      </c>
      <c r="U55" s="410" t="s">
        <v>7667</v>
      </c>
      <c r="V55" s="375"/>
      <c r="W55" s="411"/>
      <c r="X55" s="412"/>
      <c r="Y55" s="413"/>
      <c r="Z55" s="414"/>
      <c r="AA55" s="412"/>
      <c r="AB55" s="413"/>
      <c r="AC55" s="414"/>
      <c r="AD55" s="412"/>
      <c r="AE55" s="413"/>
      <c r="AF55" s="414"/>
      <c r="AG55" s="412"/>
      <c r="AH55" s="413"/>
      <c r="AI55" s="412"/>
      <c r="AJ55" s="415"/>
      <c r="AK55" s="416"/>
      <c r="AL55" s="417"/>
      <c r="AM55" s="416"/>
      <c r="AN55" s="418"/>
      <c r="AO55" s="418"/>
      <c r="AP55" s="418"/>
      <c r="AQ55" s="314"/>
      <c r="AR55" s="315"/>
      <c r="AS55" s="419"/>
      <c r="AT55" s="420"/>
      <c r="AU55" s="318"/>
      <c r="AV55" s="319"/>
      <c r="AW55" s="319"/>
      <c r="AX55" s="319"/>
      <c r="AY55" s="320"/>
      <c r="AZ55" s="376"/>
      <c r="BA55" s="376"/>
    </row>
    <row r="56" spans="1:53" ht="13.5" customHeight="1" thickTop="1" thickBot="1" x14ac:dyDescent="0.25">
      <c r="A56" s="397">
        <v>53</v>
      </c>
      <c r="B56" s="398" t="s">
        <v>7668</v>
      </c>
      <c r="C56" s="399">
        <v>43517</v>
      </c>
      <c r="D56" s="399" t="s">
        <v>7669</v>
      </c>
      <c r="E56" s="400" t="s">
        <v>5690</v>
      </c>
      <c r="F56" s="400" t="s">
        <v>7670</v>
      </c>
      <c r="G56" s="401" t="s">
        <v>66</v>
      </c>
      <c r="H56" s="402" t="s">
        <v>7501</v>
      </c>
      <c r="I56" s="403" t="s">
        <v>1989</v>
      </c>
      <c r="J56" s="404">
        <v>0</v>
      </c>
      <c r="K56" s="405">
        <v>0</v>
      </c>
      <c r="L56" s="405">
        <v>128357980</v>
      </c>
      <c r="M56" s="405">
        <f t="shared" si="0"/>
        <v>128357980</v>
      </c>
      <c r="N56" s="406" t="s">
        <v>1990</v>
      </c>
      <c r="O56" s="398" t="s">
        <v>7671</v>
      </c>
      <c r="P56" s="408">
        <f t="shared" si="1"/>
        <v>43517</v>
      </c>
      <c r="Q56" s="408">
        <v>43830</v>
      </c>
      <c r="R56" s="408">
        <f t="shared" si="4"/>
        <v>43830</v>
      </c>
      <c r="S56" s="407">
        <f t="shared" si="2"/>
        <v>313</v>
      </c>
      <c r="T56" s="409">
        <f t="shared" si="3"/>
        <v>10.433333333333334</v>
      </c>
      <c r="U56" s="410" t="s">
        <v>7672</v>
      </c>
      <c r="V56" s="421">
        <v>43676</v>
      </c>
      <c r="W56" s="411"/>
      <c r="X56" s="412"/>
      <c r="Y56" s="413"/>
      <c r="Z56" s="414"/>
      <c r="AA56" s="412"/>
      <c r="AB56" s="413"/>
      <c r="AC56" s="414"/>
      <c r="AD56" s="412"/>
      <c r="AE56" s="413"/>
      <c r="AF56" s="414"/>
      <c r="AG56" s="412"/>
      <c r="AH56" s="413"/>
      <c r="AI56" s="412"/>
      <c r="AJ56" s="415"/>
      <c r="AK56" s="416"/>
      <c r="AL56" s="417"/>
      <c r="AM56" s="416"/>
      <c r="AN56" s="418"/>
      <c r="AO56" s="418"/>
      <c r="AP56" s="418"/>
      <c r="AQ56" s="314"/>
      <c r="AR56" s="315"/>
      <c r="AS56" s="419"/>
      <c r="AT56" s="420"/>
      <c r="AU56" s="318"/>
      <c r="AV56" s="319"/>
      <c r="AW56" s="319"/>
      <c r="AX56" s="319"/>
      <c r="AY56" s="320"/>
      <c r="AZ56" s="376"/>
      <c r="BA56" s="376"/>
    </row>
    <row r="57" spans="1:53" ht="13.5" customHeight="1" thickTop="1" thickBot="1" x14ac:dyDescent="0.25">
      <c r="A57" s="397">
        <v>54</v>
      </c>
      <c r="B57" s="398" t="s">
        <v>7574</v>
      </c>
      <c r="C57" s="399">
        <v>43517</v>
      </c>
      <c r="D57" s="399" t="s">
        <v>7673</v>
      </c>
      <c r="E57" s="400" t="s">
        <v>5690</v>
      </c>
      <c r="F57" s="400" t="s">
        <v>7674</v>
      </c>
      <c r="G57" s="401" t="s">
        <v>66</v>
      </c>
      <c r="H57" s="402" t="s">
        <v>7501</v>
      </c>
      <c r="I57" s="403" t="s">
        <v>1989</v>
      </c>
      <c r="J57" s="404">
        <v>0</v>
      </c>
      <c r="K57" s="405">
        <v>0</v>
      </c>
      <c r="L57" s="405">
        <v>14000000</v>
      </c>
      <c r="M57" s="405">
        <f t="shared" si="0"/>
        <v>14000000</v>
      </c>
      <c r="N57" s="406" t="s">
        <v>1990</v>
      </c>
      <c r="O57" s="398" t="s">
        <v>7675</v>
      </c>
      <c r="P57" s="408">
        <f t="shared" si="1"/>
        <v>43517</v>
      </c>
      <c r="Q57" s="408">
        <v>43577</v>
      </c>
      <c r="R57" s="408">
        <f t="shared" si="4"/>
        <v>43577</v>
      </c>
      <c r="S57" s="407">
        <f t="shared" si="2"/>
        <v>60</v>
      </c>
      <c r="T57" s="409">
        <f t="shared" si="3"/>
        <v>2</v>
      </c>
      <c r="U57" s="410" t="s">
        <v>7676</v>
      </c>
      <c r="V57" s="375"/>
      <c r="W57" s="411"/>
      <c r="X57" s="412"/>
      <c r="Y57" s="413"/>
      <c r="Z57" s="414"/>
      <c r="AA57" s="412"/>
      <c r="AB57" s="413"/>
      <c r="AC57" s="414"/>
      <c r="AD57" s="412"/>
      <c r="AE57" s="413"/>
      <c r="AF57" s="414"/>
      <c r="AG57" s="412"/>
      <c r="AH57" s="413"/>
      <c r="AI57" s="412"/>
      <c r="AJ57" s="415"/>
      <c r="AK57" s="416"/>
      <c r="AL57" s="417"/>
      <c r="AM57" s="416"/>
      <c r="AN57" s="418"/>
      <c r="AO57" s="418"/>
      <c r="AP57" s="418"/>
      <c r="AQ57" s="314"/>
      <c r="AR57" s="315"/>
      <c r="AS57" s="419"/>
      <c r="AT57" s="420"/>
      <c r="AU57" s="318"/>
      <c r="AV57" s="319"/>
      <c r="AW57" s="319"/>
      <c r="AX57" s="319"/>
      <c r="AY57" s="320"/>
      <c r="AZ57" s="376"/>
      <c r="BA57" s="376"/>
    </row>
    <row r="58" spans="1:53" ht="13.5" customHeight="1" thickTop="1" thickBot="1" x14ac:dyDescent="0.25">
      <c r="A58" s="424">
        <v>55</v>
      </c>
      <c r="B58" s="398" t="s">
        <v>5633</v>
      </c>
      <c r="C58" s="399">
        <v>43517</v>
      </c>
      <c r="D58" s="399" t="s">
        <v>7677</v>
      </c>
      <c r="E58" s="400" t="s">
        <v>5690</v>
      </c>
      <c r="F58" s="400" t="s">
        <v>7678</v>
      </c>
      <c r="G58" s="401" t="s">
        <v>66</v>
      </c>
      <c r="H58" s="402" t="s">
        <v>7501</v>
      </c>
      <c r="I58" s="403" t="s">
        <v>1989</v>
      </c>
      <c r="J58" s="404">
        <v>0</v>
      </c>
      <c r="K58" s="405">
        <v>0</v>
      </c>
      <c r="L58" s="405">
        <v>68457589</v>
      </c>
      <c r="M58" s="405">
        <f t="shared" si="0"/>
        <v>68457589</v>
      </c>
      <c r="N58" s="406" t="s">
        <v>1990</v>
      </c>
      <c r="O58" s="398" t="s">
        <v>5636</v>
      </c>
      <c r="P58" s="408">
        <f t="shared" si="1"/>
        <v>43517</v>
      </c>
      <c r="Q58" s="408">
        <v>43830</v>
      </c>
      <c r="R58" s="408">
        <f t="shared" si="4"/>
        <v>43830</v>
      </c>
      <c r="S58" s="407">
        <f t="shared" si="2"/>
        <v>313</v>
      </c>
      <c r="T58" s="409">
        <f t="shared" si="3"/>
        <v>10.433333333333334</v>
      </c>
      <c r="U58" s="410" t="s">
        <v>7679</v>
      </c>
      <c r="V58" s="421">
        <v>43699</v>
      </c>
      <c r="W58" s="411"/>
      <c r="X58" s="412"/>
      <c r="Y58" s="413"/>
      <c r="Z58" s="414"/>
      <c r="AA58" s="412"/>
      <c r="AB58" s="413"/>
      <c r="AC58" s="414"/>
      <c r="AD58" s="412"/>
      <c r="AE58" s="413"/>
      <c r="AF58" s="414"/>
      <c r="AG58" s="412"/>
      <c r="AH58" s="413"/>
      <c r="AI58" s="412"/>
      <c r="AJ58" s="415"/>
      <c r="AK58" s="416"/>
      <c r="AL58" s="417"/>
      <c r="AM58" s="416"/>
      <c r="AN58" s="418"/>
      <c r="AO58" s="418"/>
      <c r="AP58" s="418"/>
      <c r="AQ58" s="314"/>
      <c r="AR58" s="315"/>
      <c r="AS58" s="419"/>
      <c r="AT58" s="420"/>
      <c r="AU58" s="318"/>
      <c r="AV58" s="319"/>
      <c r="AW58" s="319"/>
      <c r="AX58" s="319"/>
      <c r="AY58" s="320"/>
      <c r="AZ58" s="376"/>
      <c r="BA58" s="376"/>
    </row>
    <row r="59" spans="1:53" ht="13.5" customHeight="1" thickTop="1" thickBot="1" x14ac:dyDescent="0.25">
      <c r="A59" s="397">
        <v>56</v>
      </c>
      <c r="B59" s="398" t="s">
        <v>7680</v>
      </c>
      <c r="C59" s="399">
        <v>43517</v>
      </c>
      <c r="D59" s="399" t="s">
        <v>7681</v>
      </c>
      <c r="E59" s="400" t="s">
        <v>5690</v>
      </c>
      <c r="F59" s="400" t="s">
        <v>7682</v>
      </c>
      <c r="G59" s="401" t="s">
        <v>66</v>
      </c>
      <c r="H59" s="402" t="s">
        <v>7501</v>
      </c>
      <c r="I59" s="403" t="s">
        <v>1989</v>
      </c>
      <c r="J59" s="404">
        <v>0</v>
      </c>
      <c r="K59" s="405">
        <v>0</v>
      </c>
      <c r="L59" s="405">
        <v>85571987</v>
      </c>
      <c r="M59" s="405">
        <f t="shared" si="0"/>
        <v>85571987</v>
      </c>
      <c r="N59" s="406" t="s">
        <v>1990</v>
      </c>
      <c r="O59" s="398" t="s">
        <v>7683</v>
      </c>
      <c r="P59" s="408">
        <f t="shared" si="1"/>
        <v>43517</v>
      </c>
      <c r="Q59" s="408">
        <v>43830</v>
      </c>
      <c r="R59" s="408">
        <v>43768</v>
      </c>
      <c r="S59" s="407">
        <f t="shared" si="2"/>
        <v>251</v>
      </c>
      <c r="T59" s="409">
        <f t="shared" si="3"/>
        <v>8.3666666666666671</v>
      </c>
      <c r="U59" s="410" t="s">
        <v>7684</v>
      </c>
      <c r="V59" s="421">
        <v>43629</v>
      </c>
      <c r="W59" s="411"/>
      <c r="X59" s="412"/>
      <c r="Y59" s="413"/>
      <c r="Z59" s="414"/>
      <c r="AA59" s="412"/>
      <c r="AB59" s="413"/>
      <c r="AC59" s="414"/>
      <c r="AD59" s="412"/>
      <c r="AE59" s="413"/>
      <c r="AF59" s="414"/>
      <c r="AG59" s="412"/>
      <c r="AH59" s="413"/>
      <c r="AI59" s="412"/>
      <c r="AJ59" s="415"/>
      <c r="AK59" s="416"/>
      <c r="AL59" s="417"/>
      <c r="AM59" s="416"/>
      <c r="AN59" s="418"/>
      <c r="AO59" s="418"/>
      <c r="AP59" s="418"/>
      <c r="AQ59" s="314"/>
      <c r="AR59" s="315"/>
      <c r="AS59" s="419"/>
      <c r="AT59" s="420"/>
      <c r="AU59" s="318"/>
      <c r="AV59" s="319" t="s">
        <v>2964</v>
      </c>
      <c r="AW59" s="370">
        <v>43769</v>
      </c>
      <c r="AX59" s="370">
        <v>43769</v>
      </c>
      <c r="AY59" s="320" t="s">
        <v>2073</v>
      </c>
      <c r="AZ59" s="376" t="s">
        <v>49</v>
      </c>
      <c r="BA59" s="376"/>
    </row>
    <row r="60" spans="1:53" ht="13.5" customHeight="1" thickTop="1" thickBot="1" x14ac:dyDescent="0.25">
      <c r="A60" s="397">
        <v>57</v>
      </c>
      <c r="B60" s="398" t="s">
        <v>7623</v>
      </c>
      <c r="C60" s="399">
        <v>43518</v>
      </c>
      <c r="D60" s="399" t="s">
        <v>7685</v>
      </c>
      <c r="E60" s="400" t="s">
        <v>5690</v>
      </c>
      <c r="F60" s="400" t="s">
        <v>7686</v>
      </c>
      <c r="G60" s="401" t="s">
        <v>66</v>
      </c>
      <c r="H60" s="402" t="s">
        <v>7501</v>
      </c>
      <c r="I60" s="403" t="s">
        <v>1989</v>
      </c>
      <c r="J60" s="404">
        <v>0</v>
      </c>
      <c r="K60" s="405">
        <v>0</v>
      </c>
      <c r="L60" s="405">
        <v>40355000</v>
      </c>
      <c r="M60" s="405">
        <f t="shared" si="0"/>
        <v>40355000</v>
      </c>
      <c r="N60" s="406" t="s">
        <v>1990</v>
      </c>
      <c r="O60" s="398" t="s">
        <v>304</v>
      </c>
      <c r="P60" s="408">
        <f t="shared" si="1"/>
        <v>43518</v>
      </c>
      <c r="Q60" s="408">
        <v>43668</v>
      </c>
      <c r="R60" s="408">
        <f t="shared" ref="R60:R72" si="5">Q60</f>
        <v>43668</v>
      </c>
      <c r="S60" s="407">
        <f t="shared" si="2"/>
        <v>150</v>
      </c>
      <c r="T60" s="409">
        <f t="shared" si="3"/>
        <v>5</v>
      </c>
      <c r="U60" s="410" t="s">
        <v>7687</v>
      </c>
      <c r="V60" s="421">
        <v>43699</v>
      </c>
      <c r="W60" s="411"/>
      <c r="X60" s="412"/>
      <c r="Y60" s="413"/>
      <c r="Z60" s="414"/>
      <c r="AA60" s="412"/>
      <c r="AB60" s="413"/>
      <c r="AC60" s="414"/>
      <c r="AD60" s="412"/>
      <c r="AE60" s="413"/>
      <c r="AF60" s="414"/>
      <c r="AG60" s="412"/>
      <c r="AH60" s="413"/>
      <c r="AI60" s="412"/>
      <c r="AJ60" s="415"/>
      <c r="AK60" s="416"/>
      <c r="AL60" s="417"/>
      <c r="AM60" s="416"/>
      <c r="AN60" s="418"/>
      <c r="AO60" s="418"/>
      <c r="AP60" s="418"/>
      <c r="AQ60" s="314"/>
      <c r="AR60" s="315"/>
      <c r="AS60" s="419"/>
      <c r="AT60" s="420"/>
      <c r="AU60" s="318"/>
      <c r="AV60" s="319"/>
      <c r="AW60" s="319"/>
      <c r="AX60" s="319"/>
      <c r="AY60" s="320"/>
      <c r="AZ60" s="376"/>
      <c r="BA60" s="376"/>
    </row>
    <row r="61" spans="1:53" ht="13.5" customHeight="1" thickTop="1" thickBot="1" x14ac:dyDescent="0.25">
      <c r="A61" s="397">
        <v>58</v>
      </c>
      <c r="B61" s="398" t="s">
        <v>7623</v>
      </c>
      <c r="C61" s="399">
        <v>43518</v>
      </c>
      <c r="D61" s="399" t="s">
        <v>7688</v>
      </c>
      <c r="E61" s="400" t="s">
        <v>5700</v>
      </c>
      <c r="F61" s="400" t="s">
        <v>7689</v>
      </c>
      <c r="G61" s="401" t="s">
        <v>66</v>
      </c>
      <c r="H61" s="402" t="s">
        <v>10502</v>
      </c>
      <c r="I61" s="403" t="s">
        <v>1989</v>
      </c>
      <c r="J61" s="404">
        <v>0</v>
      </c>
      <c r="K61" s="405">
        <v>0</v>
      </c>
      <c r="L61" s="405">
        <v>4800000</v>
      </c>
      <c r="M61" s="405">
        <f t="shared" si="0"/>
        <v>4800000</v>
      </c>
      <c r="N61" s="406" t="s">
        <v>1990</v>
      </c>
      <c r="O61" s="398" t="s">
        <v>3922</v>
      </c>
      <c r="P61" s="408">
        <f t="shared" si="1"/>
        <v>43518</v>
      </c>
      <c r="Q61" s="408">
        <v>43638</v>
      </c>
      <c r="R61" s="408">
        <f t="shared" si="5"/>
        <v>43638</v>
      </c>
      <c r="S61" s="407">
        <f t="shared" si="2"/>
        <v>120</v>
      </c>
      <c r="T61" s="409">
        <f t="shared" si="3"/>
        <v>4</v>
      </c>
      <c r="U61" s="410" t="s">
        <v>7690</v>
      </c>
      <c r="V61" s="375"/>
      <c r="W61" s="411"/>
      <c r="X61" s="412"/>
      <c r="Y61" s="413"/>
      <c r="Z61" s="414"/>
      <c r="AA61" s="412"/>
      <c r="AB61" s="413"/>
      <c r="AC61" s="414"/>
      <c r="AD61" s="412"/>
      <c r="AE61" s="413"/>
      <c r="AF61" s="414"/>
      <c r="AG61" s="412"/>
      <c r="AH61" s="413"/>
      <c r="AI61" s="412"/>
      <c r="AJ61" s="415"/>
      <c r="AK61" s="416"/>
      <c r="AL61" s="417"/>
      <c r="AM61" s="416"/>
      <c r="AN61" s="418"/>
      <c r="AO61" s="418"/>
      <c r="AP61" s="418"/>
      <c r="AQ61" s="314"/>
      <c r="AR61" s="315"/>
      <c r="AS61" s="419"/>
      <c r="AT61" s="420"/>
      <c r="AU61" s="318"/>
      <c r="AV61" s="319"/>
      <c r="AW61" s="319"/>
      <c r="AX61" s="319"/>
      <c r="AY61" s="320"/>
      <c r="AZ61" s="376"/>
      <c r="BA61" s="376"/>
    </row>
    <row r="62" spans="1:53" ht="13.5" customHeight="1" thickTop="1" thickBot="1" x14ac:dyDescent="0.25">
      <c r="A62" s="397">
        <v>59</v>
      </c>
      <c r="B62" s="398" t="s">
        <v>7623</v>
      </c>
      <c r="C62" s="399">
        <v>43518</v>
      </c>
      <c r="D62" s="399" t="s">
        <v>7691</v>
      </c>
      <c r="E62" s="400" t="s">
        <v>5690</v>
      </c>
      <c r="F62" s="400" t="s">
        <v>7692</v>
      </c>
      <c r="G62" s="401" t="s">
        <v>66</v>
      </c>
      <c r="H62" s="402" t="s">
        <v>7501</v>
      </c>
      <c r="I62" s="403" t="s">
        <v>1989</v>
      </c>
      <c r="J62" s="404">
        <v>0</v>
      </c>
      <c r="K62" s="405">
        <v>0</v>
      </c>
      <c r="L62" s="405">
        <v>19200000</v>
      </c>
      <c r="M62" s="405">
        <f t="shared" si="0"/>
        <v>28800000</v>
      </c>
      <c r="N62" s="406" t="s">
        <v>1990</v>
      </c>
      <c r="O62" s="398" t="s">
        <v>5932</v>
      </c>
      <c r="P62" s="408">
        <f t="shared" si="1"/>
        <v>43518</v>
      </c>
      <c r="Q62" s="408">
        <v>43638</v>
      </c>
      <c r="R62" s="408">
        <f t="shared" si="5"/>
        <v>43638</v>
      </c>
      <c r="S62" s="407">
        <f t="shared" si="2"/>
        <v>120</v>
      </c>
      <c r="T62" s="409">
        <f t="shared" si="3"/>
        <v>4</v>
      </c>
      <c r="U62" s="410" t="s">
        <v>7693</v>
      </c>
      <c r="V62" s="421" t="s">
        <v>13557</v>
      </c>
      <c r="W62" s="411">
        <v>60</v>
      </c>
      <c r="X62" s="412">
        <v>43637</v>
      </c>
      <c r="Y62" s="413">
        <v>43698</v>
      </c>
      <c r="Z62" s="414"/>
      <c r="AA62" s="412"/>
      <c r="AB62" s="413"/>
      <c r="AC62" s="414"/>
      <c r="AD62" s="412"/>
      <c r="AE62" s="413"/>
      <c r="AF62" s="414"/>
      <c r="AG62" s="412"/>
      <c r="AH62" s="413"/>
      <c r="AI62" s="412">
        <v>43637</v>
      </c>
      <c r="AJ62" s="415">
        <v>9600000</v>
      </c>
      <c r="AK62" s="416"/>
      <c r="AL62" s="417"/>
      <c r="AM62" s="416"/>
      <c r="AN62" s="418"/>
      <c r="AO62" s="418"/>
      <c r="AP62" s="418"/>
      <c r="AQ62" s="314"/>
      <c r="AR62" s="315"/>
      <c r="AS62" s="419"/>
      <c r="AT62" s="420"/>
      <c r="AU62" s="318"/>
      <c r="AV62" s="319"/>
      <c r="AW62" s="319"/>
      <c r="AX62" s="319"/>
      <c r="AY62" s="320"/>
      <c r="AZ62" s="376"/>
      <c r="BA62" s="376"/>
    </row>
    <row r="63" spans="1:53" ht="13.5" customHeight="1" thickTop="1" thickBot="1" x14ac:dyDescent="0.25">
      <c r="A63" s="397">
        <v>60</v>
      </c>
      <c r="B63" s="398" t="s">
        <v>7623</v>
      </c>
      <c r="C63" s="399">
        <v>43518</v>
      </c>
      <c r="D63" s="399" t="s">
        <v>7694</v>
      </c>
      <c r="E63" s="400" t="s">
        <v>5690</v>
      </c>
      <c r="F63" s="400" t="s">
        <v>7695</v>
      </c>
      <c r="G63" s="401" t="s">
        <v>66</v>
      </c>
      <c r="H63" s="402" t="s">
        <v>10502</v>
      </c>
      <c r="I63" s="403" t="s">
        <v>1989</v>
      </c>
      <c r="J63" s="404">
        <v>0</v>
      </c>
      <c r="K63" s="405">
        <v>0</v>
      </c>
      <c r="L63" s="405">
        <v>6000000</v>
      </c>
      <c r="M63" s="405">
        <f t="shared" si="0"/>
        <v>6000000</v>
      </c>
      <c r="N63" s="406" t="s">
        <v>1990</v>
      </c>
      <c r="O63" s="398" t="s">
        <v>327</v>
      </c>
      <c r="P63" s="408">
        <f t="shared" si="1"/>
        <v>43518</v>
      </c>
      <c r="Q63" s="408">
        <v>43668</v>
      </c>
      <c r="R63" s="408">
        <f t="shared" si="5"/>
        <v>43668</v>
      </c>
      <c r="S63" s="407">
        <f t="shared" si="2"/>
        <v>150</v>
      </c>
      <c r="T63" s="409">
        <f t="shared" si="3"/>
        <v>5</v>
      </c>
      <c r="U63" s="410" t="s">
        <v>7696</v>
      </c>
      <c r="V63" s="375"/>
      <c r="W63" s="411"/>
      <c r="X63" s="412"/>
      <c r="Y63" s="413"/>
      <c r="Z63" s="414"/>
      <c r="AA63" s="412"/>
      <c r="AB63" s="413"/>
      <c r="AC63" s="414"/>
      <c r="AD63" s="412"/>
      <c r="AE63" s="413"/>
      <c r="AF63" s="414"/>
      <c r="AG63" s="412"/>
      <c r="AH63" s="413"/>
      <c r="AI63" s="412"/>
      <c r="AJ63" s="415"/>
      <c r="AK63" s="416"/>
      <c r="AL63" s="417"/>
      <c r="AM63" s="416"/>
      <c r="AN63" s="418"/>
      <c r="AO63" s="418"/>
      <c r="AP63" s="418"/>
      <c r="AQ63" s="314"/>
      <c r="AR63" s="315"/>
      <c r="AS63" s="419"/>
      <c r="AT63" s="420"/>
      <c r="AU63" s="318"/>
      <c r="AV63" s="319"/>
      <c r="AW63" s="319"/>
      <c r="AX63" s="319"/>
      <c r="AY63" s="320"/>
      <c r="AZ63" s="376"/>
      <c r="BA63" s="376"/>
    </row>
    <row r="64" spans="1:53" ht="13.5" customHeight="1" thickTop="1" thickBot="1" x14ac:dyDescent="0.25">
      <c r="A64" s="397">
        <v>61</v>
      </c>
      <c r="B64" s="398" t="s">
        <v>7623</v>
      </c>
      <c r="C64" s="399">
        <v>43518</v>
      </c>
      <c r="D64" s="399" t="s">
        <v>7697</v>
      </c>
      <c r="E64" s="400" t="s">
        <v>5690</v>
      </c>
      <c r="F64" s="400" t="s">
        <v>7698</v>
      </c>
      <c r="G64" s="401" t="s">
        <v>66</v>
      </c>
      <c r="H64" s="402" t="s">
        <v>10502</v>
      </c>
      <c r="I64" s="403" t="s">
        <v>1989</v>
      </c>
      <c r="J64" s="404">
        <v>0</v>
      </c>
      <c r="K64" s="405">
        <v>0</v>
      </c>
      <c r="L64" s="405">
        <v>8800000</v>
      </c>
      <c r="M64" s="405">
        <f t="shared" si="0"/>
        <v>8800000</v>
      </c>
      <c r="N64" s="406" t="s">
        <v>1990</v>
      </c>
      <c r="O64" s="398" t="s">
        <v>7699</v>
      </c>
      <c r="P64" s="408">
        <f t="shared" si="1"/>
        <v>43518</v>
      </c>
      <c r="Q64" s="408">
        <v>43638</v>
      </c>
      <c r="R64" s="408">
        <f t="shared" si="5"/>
        <v>43638</v>
      </c>
      <c r="S64" s="407">
        <f t="shared" si="2"/>
        <v>120</v>
      </c>
      <c r="T64" s="409">
        <f t="shared" si="3"/>
        <v>4</v>
      </c>
      <c r="U64" s="410" t="s">
        <v>7700</v>
      </c>
      <c r="V64" s="421" t="s">
        <v>13558</v>
      </c>
      <c r="W64" s="411"/>
      <c r="X64" s="412"/>
      <c r="Y64" s="413"/>
      <c r="Z64" s="414"/>
      <c r="AA64" s="412"/>
      <c r="AB64" s="413"/>
      <c r="AC64" s="414"/>
      <c r="AD64" s="412"/>
      <c r="AE64" s="413"/>
      <c r="AF64" s="414"/>
      <c r="AG64" s="412"/>
      <c r="AH64" s="413"/>
      <c r="AI64" s="412"/>
      <c r="AJ64" s="415"/>
      <c r="AK64" s="416"/>
      <c r="AL64" s="417"/>
      <c r="AM64" s="416"/>
      <c r="AN64" s="418"/>
      <c r="AO64" s="418"/>
      <c r="AP64" s="418"/>
      <c r="AQ64" s="314"/>
      <c r="AR64" s="315"/>
      <c r="AS64" s="419"/>
      <c r="AT64" s="420"/>
      <c r="AU64" s="318"/>
      <c r="AV64" s="319"/>
      <c r="AW64" s="319"/>
      <c r="AX64" s="319"/>
      <c r="AY64" s="320"/>
      <c r="AZ64" s="376"/>
      <c r="BA64" s="376"/>
    </row>
    <row r="65" spans="1:53" ht="13.5" customHeight="1" thickTop="1" thickBot="1" x14ac:dyDescent="0.25">
      <c r="A65" s="397">
        <v>62</v>
      </c>
      <c r="B65" s="398" t="s">
        <v>7623</v>
      </c>
      <c r="C65" s="399">
        <v>43518</v>
      </c>
      <c r="D65" s="399" t="s">
        <v>7701</v>
      </c>
      <c r="E65" s="400" t="s">
        <v>5690</v>
      </c>
      <c r="F65" s="400" t="s">
        <v>7702</v>
      </c>
      <c r="G65" s="401" t="s">
        <v>66</v>
      </c>
      <c r="H65" s="402" t="s">
        <v>10502</v>
      </c>
      <c r="I65" s="403" t="s">
        <v>1989</v>
      </c>
      <c r="J65" s="404">
        <v>0</v>
      </c>
      <c r="K65" s="405">
        <v>0</v>
      </c>
      <c r="L65" s="405">
        <v>13228000</v>
      </c>
      <c r="M65" s="405">
        <f t="shared" si="0"/>
        <v>13228000</v>
      </c>
      <c r="N65" s="406" t="s">
        <v>1990</v>
      </c>
      <c r="O65" s="398" t="s">
        <v>5848</v>
      </c>
      <c r="P65" s="408">
        <f t="shared" si="1"/>
        <v>43518</v>
      </c>
      <c r="Q65" s="408">
        <v>43638</v>
      </c>
      <c r="R65" s="408">
        <f t="shared" si="5"/>
        <v>43638</v>
      </c>
      <c r="S65" s="407">
        <f t="shared" si="2"/>
        <v>120</v>
      </c>
      <c r="T65" s="409">
        <f t="shared" si="3"/>
        <v>4</v>
      </c>
      <c r="U65" s="410" t="s">
        <v>7703</v>
      </c>
      <c r="V65" s="421" t="s">
        <v>13558</v>
      </c>
      <c r="W65" s="411"/>
      <c r="X65" s="412"/>
      <c r="Y65" s="413"/>
      <c r="Z65" s="414"/>
      <c r="AA65" s="412"/>
      <c r="AB65" s="413"/>
      <c r="AC65" s="414"/>
      <c r="AD65" s="412"/>
      <c r="AE65" s="413"/>
      <c r="AF65" s="414"/>
      <c r="AG65" s="412"/>
      <c r="AH65" s="413"/>
      <c r="AI65" s="412"/>
      <c r="AJ65" s="415"/>
      <c r="AK65" s="416"/>
      <c r="AL65" s="417"/>
      <c r="AM65" s="416"/>
      <c r="AN65" s="418"/>
      <c r="AO65" s="418"/>
      <c r="AP65" s="418"/>
      <c r="AQ65" s="314"/>
      <c r="AR65" s="315"/>
      <c r="AS65" s="419"/>
      <c r="AT65" s="420"/>
      <c r="AU65" s="318"/>
      <c r="AV65" s="319"/>
      <c r="AW65" s="319"/>
      <c r="AX65" s="319"/>
      <c r="AY65" s="320"/>
      <c r="AZ65" s="376"/>
      <c r="BA65" s="376"/>
    </row>
    <row r="66" spans="1:53" ht="13.5" customHeight="1" thickTop="1" thickBot="1" x14ac:dyDescent="0.25">
      <c r="A66" s="397">
        <v>63</v>
      </c>
      <c r="B66" s="398" t="s">
        <v>367</v>
      </c>
      <c r="C66" s="399">
        <v>43518</v>
      </c>
      <c r="D66" s="399" t="s">
        <v>7704</v>
      </c>
      <c r="E66" s="400" t="s">
        <v>5690</v>
      </c>
      <c r="F66" s="400" t="s">
        <v>7705</v>
      </c>
      <c r="G66" s="401" t="s">
        <v>66</v>
      </c>
      <c r="H66" s="402" t="s">
        <v>10502</v>
      </c>
      <c r="I66" s="403" t="s">
        <v>1989</v>
      </c>
      <c r="J66" s="404">
        <v>0</v>
      </c>
      <c r="K66" s="405">
        <v>0</v>
      </c>
      <c r="L66" s="405">
        <v>2500000</v>
      </c>
      <c r="M66" s="405">
        <f t="shared" si="0"/>
        <v>2500000</v>
      </c>
      <c r="N66" s="406" t="s">
        <v>1990</v>
      </c>
      <c r="O66" s="398" t="s">
        <v>407</v>
      </c>
      <c r="P66" s="408">
        <f t="shared" si="1"/>
        <v>43518</v>
      </c>
      <c r="Q66" s="408">
        <v>43548</v>
      </c>
      <c r="R66" s="408">
        <f t="shared" si="5"/>
        <v>43548</v>
      </c>
      <c r="S66" s="407">
        <f t="shared" si="2"/>
        <v>30</v>
      </c>
      <c r="T66" s="409">
        <f t="shared" si="3"/>
        <v>1</v>
      </c>
      <c r="U66" s="410" t="s">
        <v>7706</v>
      </c>
      <c r="V66" s="421">
        <v>43556</v>
      </c>
      <c r="W66" s="411"/>
      <c r="X66" s="412"/>
      <c r="Y66" s="413"/>
      <c r="Z66" s="414"/>
      <c r="AA66" s="412"/>
      <c r="AB66" s="413"/>
      <c r="AC66" s="414"/>
      <c r="AD66" s="412"/>
      <c r="AE66" s="413"/>
      <c r="AF66" s="414"/>
      <c r="AG66" s="412"/>
      <c r="AH66" s="413"/>
      <c r="AI66" s="412"/>
      <c r="AJ66" s="415"/>
      <c r="AK66" s="416"/>
      <c r="AL66" s="417"/>
      <c r="AM66" s="416"/>
      <c r="AN66" s="418"/>
      <c r="AO66" s="418"/>
      <c r="AP66" s="418"/>
      <c r="AQ66" s="314"/>
      <c r="AR66" s="315"/>
      <c r="AS66" s="419"/>
      <c r="AT66" s="420"/>
      <c r="AU66" s="318"/>
      <c r="AV66" s="319"/>
      <c r="AW66" s="319"/>
      <c r="AX66" s="319"/>
      <c r="AY66" s="320"/>
      <c r="AZ66" s="376"/>
      <c r="BA66" s="376"/>
    </row>
    <row r="67" spans="1:53" ht="13.5" customHeight="1" thickTop="1" thickBot="1" x14ac:dyDescent="0.25">
      <c r="A67" s="397">
        <v>64</v>
      </c>
      <c r="B67" s="398" t="s">
        <v>3888</v>
      </c>
      <c r="C67" s="399">
        <v>43518</v>
      </c>
      <c r="D67" s="399" t="s">
        <v>7707</v>
      </c>
      <c r="E67" s="400" t="s">
        <v>5690</v>
      </c>
      <c r="F67" s="400" t="s">
        <v>7708</v>
      </c>
      <c r="G67" s="401" t="s">
        <v>66</v>
      </c>
      <c r="H67" s="402" t="s">
        <v>7501</v>
      </c>
      <c r="I67" s="403" t="s">
        <v>1989</v>
      </c>
      <c r="J67" s="404">
        <v>0</v>
      </c>
      <c r="K67" s="405">
        <v>0</v>
      </c>
      <c r="L67" s="405">
        <v>16000000</v>
      </c>
      <c r="M67" s="405">
        <f t="shared" ref="M67:M130" si="6">L67+AJ67+AL67+AN67+AP67</f>
        <v>16000000</v>
      </c>
      <c r="N67" s="406" t="s">
        <v>1990</v>
      </c>
      <c r="O67" s="398" t="s">
        <v>7709</v>
      </c>
      <c r="P67" s="408">
        <f t="shared" ref="P67:P130" si="7">C67</f>
        <v>43518</v>
      </c>
      <c r="Q67" s="408">
        <v>43638</v>
      </c>
      <c r="R67" s="408">
        <f t="shared" si="5"/>
        <v>43638</v>
      </c>
      <c r="S67" s="407">
        <f t="shared" ref="S67:S130" si="8">R67-P67</f>
        <v>120</v>
      </c>
      <c r="T67" s="409">
        <f t="shared" ref="T67:T130" si="9">+S67/30</f>
        <v>4</v>
      </c>
      <c r="U67" s="410" t="s">
        <v>7710</v>
      </c>
      <c r="V67" s="421">
        <v>43655</v>
      </c>
      <c r="W67" s="411"/>
      <c r="X67" s="412"/>
      <c r="Y67" s="413"/>
      <c r="Z67" s="414"/>
      <c r="AA67" s="412"/>
      <c r="AB67" s="413"/>
      <c r="AC67" s="414"/>
      <c r="AD67" s="412"/>
      <c r="AE67" s="413"/>
      <c r="AF67" s="414"/>
      <c r="AG67" s="412"/>
      <c r="AH67" s="413"/>
      <c r="AI67" s="412"/>
      <c r="AJ67" s="415"/>
      <c r="AK67" s="416"/>
      <c r="AL67" s="417"/>
      <c r="AM67" s="416"/>
      <c r="AN67" s="418"/>
      <c r="AO67" s="418"/>
      <c r="AP67" s="418"/>
      <c r="AQ67" s="314"/>
      <c r="AR67" s="315"/>
      <c r="AS67" s="419"/>
      <c r="AT67" s="420"/>
      <c r="AU67" s="318"/>
      <c r="AV67" s="319"/>
      <c r="AW67" s="319"/>
      <c r="AX67" s="319"/>
      <c r="AY67" s="320"/>
      <c r="AZ67" s="376"/>
      <c r="BA67" s="376"/>
    </row>
    <row r="68" spans="1:53" ht="13.5" customHeight="1" thickTop="1" thickBot="1" x14ac:dyDescent="0.25">
      <c r="A68" s="397">
        <v>65</v>
      </c>
      <c r="B68" s="398" t="s">
        <v>3432</v>
      </c>
      <c r="C68" s="399">
        <v>43518</v>
      </c>
      <c r="D68" s="399" t="s">
        <v>7711</v>
      </c>
      <c r="E68" s="400" t="s">
        <v>5700</v>
      </c>
      <c r="F68" s="400" t="s">
        <v>7712</v>
      </c>
      <c r="G68" s="401" t="s">
        <v>66</v>
      </c>
      <c r="H68" s="402" t="s">
        <v>10502</v>
      </c>
      <c r="I68" s="403" t="s">
        <v>1989</v>
      </c>
      <c r="J68" s="404">
        <v>0</v>
      </c>
      <c r="K68" s="405">
        <v>0</v>
      </c>
      <c r="L68" s="405">
        <v>13200000</v>
      </c>
      <c r="M68" s="405">
        <f t="shared" si="6"/>
        <v>13200000</v>
      </c>
      <c r="N68" s="406" t="s">
        <v>1990</v>
      </c>
      <c r="O68" s="398" t="s">
        <v>6793</v>
      </c>
      <c r="P68" s="408">
        <f t="shared" si="7"/>
        <v>43518</v>
      </c>
      <c r="Q68" s="408">
        <v>43638</v>
      </c>
      <c r="R68" s="408">
        <f t="shared" si="5"/>
        <v>43638</v>
      </c>
      <c r="S68" s="407">
        <f t="shared" si="8"/>
        <v>120</v>
      </c>
      <c r="T68" s="409">
        <f t="shared" si="9"/>
        <v>4</v>
      </c>
      <c r="U68" s="410" t="s">
        <v>7713</v>
      </c>
      <c r="V68" s="375"/>
      <c r="W68" s="411"/>
      <c r="X68" s="412"/>
      <c r="Y68" s="413"/>
      <c r="Z68" s="414"/>
      <c r="AA68" s="412"/>
      <c r="AB68" s="413"/>
      <c r="AC68" s="414"/>
      <c r="AD68" s="412"/>
      <c r="AE68" s="413"/>
      <c r="AF68" s="414"/>
      <c r="AG68" s="412"/>
      <c r="AH68" s="413"/>
      <c r="AI68" s="412"/>
      <c r="AJ68" s="415"/>
      <c r="AK68" s="416"/>
      <c r="AL68" s="417"/>
      <c r="AM68" s="416"/>
      <c r="AN68" s="418"/>
      <c r="AO68" s="418"/>
      <c r="AP68" s="418"/>
      <c r="AQ68" s="314"/>
      <c r="AR68" s="315"/>
      <c r="AS68" s="419"/>
      <c r="AT68" s="420"/>
      <c r="AU68" s="318"/>
      <c r="AV68" s="319"/>
      <c r="AW68" s="319"/>
      <c r="AX68" s="319"/>
      <c r="AY68" s="320"/>
      <c r="AZ68" s="376"/>
      <c r="BA68" s="376"/>
    </row>
    <row r="69" spans="1:53" ht="13.5" customHeight="1" thickTop="1" thickBot="1" x14ac:dyDescent="0.25">
      <c r="A69" s="397">
        <v>66</v>
      </c>
      <c r="B69" s="398" t="s">
        <v>7623</v>
      </c>
      <c r="C69" s="399">
        <v>43518</v>
      </c>
      <c r="D69" s="399" t="s">
        <v>7714</v>
      </c>
      <c r="E69" s="400" t="s">
        <v>5700</v>
      </c>
      <c r="F69" s="400" t="s">
        <v>7715</v>
      </c>
      <c r="G69" s="401" t="s">
        <v>66</v>
      </c>
      <c r="H69" s="402" t="s">
        <v>10502</v>
      </c>
      <c r="I69" s="403" t="s">
        <v>1989</v>
      </c>
      <c r="J69" s="404">
        <v>0</v>
      </c>
      <c r="K69" s="405">
        <v>0</v>
      </c>
      <c r="L69" s="405">
        <v>12000000</v>
      </c>
      <c r="M69" s="405">
        <f t="shared" si="6"/>
        <v>12000000</v>
      </c>
      <c r="N69" s="406" t="s">
        <v>1990</v>
      </c>
      <c r="O69" s="398" t="s">
        <v>197</v>
      </c>
      <c r="P69" s="408">
        <f t="shared" si="7"/>
        <v>43518</v>
      </c>
      <c r="Q69" s="408">
        <v>43638</v>
      </c>
      <c r="R69" s="408">
        <f t="shared" si="5"/>
        <v>43638</v>
      </c>
      <c r="S69" s="407">
        <f t="shared" si="8"/>
        <v>120</v>
      </c>
      <c r="T69" s="409">
        <f t="shared" si="9"/>
        <v>4</v>
      </c>
      <c r="U69" s="410" t="s">
        <v>7716</v>
      </c>
      <c r="V69" s="421" t="s">
        <v>13558</v>
      </c>
      <c r="W69" s="411"/>
      <c r="X69" s="412"/>
      <c r="Y69" s="413"/>
      <c r="Z69" s="414"/>
      <c r="AA69" s="412"/>
      <c r="AB69" s="413"/>
      <c r="AC69" s="414"/>
      <c r="AD69" s="412"/>
      <c r="AE69" s="413"/>
      <c r="AF69" s="414"/>
      <c r="AG69" s="412"/>
      <c r="AH69" s="413"/>
      <c r="AI69" s="412"/>
      <c r="AJ69" s="415"/>
      <c r="AK69" s="416"/>
      <c r="AL69" s="417"/>
      <c r="AM69" s="416"/>
      <c r="AN69" s="418"/>
      <c r="AO69" s="418"/>
      <c r="AP69" s="418"/>
      <c r="AQ69" s="314"/>
      <c r="AR69" s="315"/>
      <c r="AS69" s="419"/>
      <c r="AT69" s="420"/>
      <c r="AU69" s="318"/>
      <c r="AV69" s="319"/>
      <c r="AW69" s="319"/>
      <c r="AX69" s="319"/>
      <c r="AY69" s="320"/>
      <c r="AZ69" s="376"/>
      <c r="BA69" s="376"/>
    </row>
    <row r="70" spans="1:53" ht="13.5" customHeight="1" thickTop="1" thickBot="1" x14ac:dyDescent="0.25">
      <c r="A70" s="397">
        <v>67</v>
      </c>
      <c r="B70" s="398" t="s">
        <v>7623</v>
      </c>
      <c r="C70" s="399">
        <v>43521</v>
      </c>
      <c r="D70" s="399" t="s">
        <v>7717</v>
      </c>
      <c r="E70" s="400" t="s">
        <v>5690</v>
      </c>
      <c r="F70" s="400" t="s">
        <v>7718</v>
      </c>
      <c r="G70" s="401" t="s">
        <v>66</v>
      </c>
      <c r="H70" s="402" t="s">
        <v>10502</v>
      </c>
      <c r="I70" s="403" t="s">
        <v>1989</v>
      </c>
      <c r="J70" s="404">
        <v>0</v>
      </c>
      <c r="K70" s="405">
        <v>0</v>
      </c>
      <c r="L70" s="405">
        <v>12000000</v>
      </c>
      <c r="M70" s="405">
        <f t="shared" si="6"/>
        <v>12000000</v>
      </c>
      <c r="N70" s="406" t="s">
        <v>1990</v>
      </c>
      <c r="O70" s="398" t="s">
        <v>6493</v>
      </c>
      <c r="P70" s="408">
        <f t="shared" si="7"/>
        <v>43521</v>
      </c>
      <c r="Q70" s="408">
        <v>43641</v>
      </c>
      <c r="R70" s="408">
        <f t="shared" si="5"/>
        <v>43641</v>
      </c>
      <c r="S70" s="407">
        <f t="shared" si="8"/>
        <v>120</v>
      </c>
      <c r="T70" s="409">
        <f t="shared" si="9"/>
        <v>4</v>
      </c>
      <c r="U70" s="410" t="s">
        <v>7719</v>
      </c>
      <c r="V70" s="421" t="s">
        <v>13558</v>
      </c>
      <c r="W70" s="411"/>
      <c r="X70" s="412"/>
      <c r="Y70" s="413"/>
      <c r="Z70" s="414"/>
      <c r="AA70" s="412"/>
      <c r="AB70" s="413"/>
      <c r="AC70" s="414"/>
      <c r="AD70" s="412"/>
      <c r="AE70" s="413"/>
      <c r="AF70" s="414"/>
      <c r="AG70" s="412"/>
      <c r="AH70" s="413"/>
      <c r="AI70" s="412"/>
      <c r="AJ70" s="415"/>
      <c r="AK70" s="416"/>
      <c r="AL70" s="417"/>
      <c r="AM70" s="416"/>
      <c r="AN70" s="418"/>
      <c r="AO70" s="418"/>
      <c r="AP70" s="418"/>
      <c r="AQ70" s="314"/>
      <c r="AR70" s="315"/>
      <c r="AS70" s="419"/>
      <c r="AT70" s="420"/>
      <c r="AU70" s="318"/>
      <c r="AV70" s="319"/>
      <c r="AW70" s="319"/>
      <c r="AX70" s="319"/>
      <c r="AY70" s="320"/>
      <c r="AZ70" s="376"/>
      <c r="BA70" s="376"/>
    </row>
    <row r="71" spans="1:53" ht="13.5" customHeight="1" thickTop="1" thickBot="1" x14ac:dyDescent="0.25">
      <c r="A71" s="397">
        <v>68</v>
      </c>
      <c r="B71" s="398" t="s">
        <v>7574</v>
      </c>
      <c r="C71" s="399">
        <v>43521</v>
      </c>
      <c r="D71" s="399" t="s">
        <v>7720</v>
      </c>
      <c r="E71" s="400" t="s">
        <v>5690</v>
      </c>
      <c r="F71" s="400" t="s">
        <v>7721</v>
      </c>
      <c r="G71" s="401" t="s">
        <v>66</v>
      </c>
      <c r="H71" s="402" t="s">
        <v>7501</v>
      </c>
      <c r="I71" s="403" t="s">
        <v>1989</v>
      </c>
      <c r="J71" s="404">
        <v>0</v>
      </c>
      <c r="K71" s="405">
        <v>0</v>
      </c>
      <c r="L71" s="405">
        <v>6000000</v>
      </c>
      <c r="M71" s="405">
        <f t="shared" si="6"/>
        <v>6000000</v>
      </c>
      <c r="N71" s="406" t="s">
        <v>1990</v>
      </c>
      <c r="O71" s="398" t="s">
        <v>7722</v>
      </c>
      <c r="P71" s="408">
        <f t="shared" si="7"/>
        <v>43521</v>
      </c>
      <c r="Q71" s="408">
        <v>43551</v>
      </c>
      <c r="R71" s="408">
        <f t="shared" si="5"/>
        <v>43551</v>
      </c>
      <c r="S71" s="407">
        <f t="shared" si="8"/>
        <v>30</v>
      </c>
      <c r="T71" s="409">
        <f t="shared" si="9"/>
        <v>1</v>
      </c>
      <c r="U71" s="410" t="s">
        <v>7723</v>
      </c>
      <c r="V71" s="375"/>
      <c r="W71" s="411"/>
      <c r="X71" s="412"/>
      <c r="Y71" s="413"/>
      <c r="Z71" s="414"/>
      <c r="AA71" s="412"/>
      <c r="AB71" s="413"/>
      <c r="AC71" s="414"/>
      <c r="AD71" s="412"/>
      <c r="AE71" s="413"/>
      <c r="AF71" s="414"/>
      <c r="AG71" s="412"/>
      <c r="AH71" s="413"/>
      <c r="AI71" s="412"/>
      <c r="AJ71" s="415"/>
      <c r="AK71" s="416"/>
      <c r="AL71" s="417"/>
      <c r="AM71" s="416"/>
      <c r="AN71" s="418"/>
      <c r="AO71" s="418"/>
      <c r="AP71" s="418"/>
      <c r="AQ71" s="314"/>
      <c r="AR71" s="315"/>
      <c r="AS71" s="419"/>
      <c r="AT71" s="420"/>
      <c r="AU71" s="318"/>
      <c r="AV71" s="319"/>
      <c r="AW71" s="319"/>
      <c r="AX71" s="319"/>
      <c r="AY71" s="320"/>
      <c r="AZ71" s="376"/>
      <c r="BA71" s="376"/>
    </row>
    <row r="72" spans="1:53" ht="13.5" customHeight="1" thickTop="1" thickBot="1" x14ac:dyDescent="0.25">
      <c r="A72" s="397">
        <v>69</v>
      </c>
      <c r="B72" s="398" t="s">
        <v>7623</v>
      </c>
      <c r="C72" s="399">
        <v>43521</v>
      </c>
      <c r="D72" s="399" t="s">
        <v>7724</v>
      </c>
      <c r="E72" s="400" t="s">
        <v>7725</v>
      </c>
      <c r="F72" s="400" t="s">
        <v>7726</v>
      </c>
      <c r="G72" s="401" t="s">
        <v>66</v>
      </c>
      <c r="H72" s="402" t="s">
        <v>7501</v>
      </c>
      <c r="I72" s="403" t="s">
        <v>1989</v>
      </c>
      <c r="J72" s="404">
        <v>0</v>
      </c>
      <c r="K72" s="405">
        <v>0</v>
      </c>
      <c r="L72" s="405">
        <v>15840000</v>
      </c>
      <c r="M72" s="405">
        <f t="shared" si="6"/>
        <v>15840000</v>
      </c>
      <c r="N72" s="406" t="s">
        <v>1990</v>
      </c>
      <c r="O72" s="398" t="s">
        <v>7727</v>
      </c>
      <c r="P72" s="408">
        <f t="shared" si="7"/>
        <v>43521</v>
      </c>
      <c r="Q72" s="408">
        <v>43641</v>
      </c>
      <c r="R72" s="408">
        <f t="shared" si="5"/>
        <v>43641</v>
      </c>
      <c r="S72" s="407">
        <f t="shared" si="8"/>
        <v>120</v>
      </c>
      <c r="T72" s="409">
        <f t="shared" si="9"/>
        <v>4</v>
      </c>
      <c r="U72" s="410" t="s">
        <v>7728</v>
      </c>
      <c r="V72" s="421" t="s">
        <v>13559</v>
      </c>
      <c r="W72" s="411"/>
      <c r="X72" s="412"/>
      <c r="Y72" s="413"/>
      <c r="Z72" s="414"/>
      <c r="AA72" s="412"/>
      <c r="AB72" s="413"/>
      <c r="AC72" s="414"/>
      <c r="AD72" s="412"/>
      <c r="AE72" s="413"/>
      <c r="AF72" s="414"/>
      <c r="AG72" s="412"/>
      <c r="AH72" s="413"/>
      <c r="AI72" s="412"/>
      <c r="AJ72" s="415"/>
      <c r="AK72" s="416"/>
      <c r="AL72" s="417"/>
      <c r="AM72" s="416"/>
      <c r="AN72" s="418"/>
      <c r="AO72" s="418"/>
      <c r="AP72" s="418"/>
      <c r="AQ72" s="314"/>
      <c r="AR72" s="315"/>
      <c r="AS72" s="419"/>
      <c r="AT72" s="420"/>
      <c r="AU72" s="318"/>
      <c r="AV72" s="319"/>
      <c r="AW72" s="319"/>
      <c r="AX72" s="319"/>
      <c r="AY72" s="320"/>
      <c r="AZ72" s="376"/>
      <c r="BA72" s="376"/>
    </row>
    <row r="73" spans="1:53" ht="13.5" customHeight="1" thickTop="1" thickBot="1" x14ac:dyDescent="0.25">
      <c r="A73" s="397">
        <v>70</v>
      </c>
      <c r="B73" s="398" t="s">
        <v>7729</v>
      </c>
      <c r="C73" s="399">
        <v>43521</v>
      </c>
      <c r="D73" s="399" t="s">
        <v>7730</v>
      </c>
      <c r="E73" s="400" t="s">
        <v>5690</v>
      </c>
      <c r="F73" s="400" t="s">
        <v>7731</v>
      </c>
      <c r="G73" s="401" t="s">
        <v>66</v>
      </c>
      <c r="H73" s="402" t="s">
        <v>7501</v>
      </c>
      <c r="I73" s="403" t="s">
        <v>1989</v>
      </c>
      <c r="J73" s="404">
        <v>0</v>
      </c>
      <c r="K73" s="405">
        <v>0</v>
      </c>
      <c r="L73" s="405">
        <v>92086499</v>
      </c>
      <c r="M73" s="405">
        <f t="shared" si="6"/>
        <v>102023891</v>
      </c>
      <c r="N73" s="406" t="s">
        <v>1990</v>
      </c>
      <c r="O73" s="398" t="s">
        <v>7732</v>
      </c>
      <c r="P73" s="408">
        <f t="shared" si="7"/>
        <v>43521</v>
      </c>
      <c r="Q73" s="408">
        <v>43799</v>
      </c>
      <c r="R73" s="408">
        <v>43830</v>
      </c>
      <c r="S73" s="407">
        <f t="shared" si="8"/>
        <v>309</v>
      </c>
      <c r="T73" s="409">
        <f t="shared" si="9"/>
        <v>10.3</v>
      </c>
      <c r="U73" s="410" t="s">
        <v>7733</v>
      </c>
      <c r="V73" s="375"/>
      <c r="W73" s="411">
        <v>30</v>
      </c>
      <c r="X73" s="412">
        <v>43797</v>
      </c>
      <c r="Y73" s="413">
        <v>43830</v>
      </c>
      <c r="Z73" s="414"/>
      <c r="AA73" s="412"/>
      <c r="AB73" s="413"/>
      <c r="AC73" s="414"/>
      <c r="AD73" s="412"/>
      <c r="AE73" s="413"/>
      <c r="AF73" s="414"/>
      <c r="AG73" s="412"/>
      <c r="AH73" s="413"/>
      <c r="AI73" s="412">
        <v>43797</v>
      </c>
      <c r="AJ73" s="415">
        <v>9937392</v>
      </c>
      <c r="AK73" s="416"/>
      <c r="AL73" s="417"/>
      <c r="AM73" s="416"/>
      <c r="AN73" s="418"/>
      <c r="AO73" s="418"/>
      <c r="AP73" s="418"/>
      <c r="AQ73" s="314"/>
      <c r="AR73" s="315"/>
      <c r="AS73" s="419"/>
      <c r="AT73" s="420"/>
      <c r="AU73" s="318"/>
      <c r="AV73" s="319"/>
      <c r="AW73" s="319"/>
      <c r="AX73" s="319"/>
      <c r="AY73" s="320"/>
      <c r="AZ73" s="376"/>
      <c r="BA73" s="376"/>
    </row>
    <row r="74" spans="1:53" ht="13.5" customHeight="1" thickTop="1" thickBot="1" x14ac:dyDescent="0.25">
      <c r="A74" s="397">
        <v>71</v>
      </c>
      <c r="B74" s="398" t="s">
        <v>367</v>
      </c>
      <c r="C74" s="399">
        <v>43521</v>
      </c>
      <c r="D74" s="399" t="s">
        <v>7734</v>
      </c>
      <c r="E74" s="400" t="s">
        <v>5700</v>
      </c>
      <c r="F74" s="400" t="s">
        <v>7735</v>
      </c>
      <c r="G74" s="401" t="s">
        <v>66</v>
      </c>
      <c r="H74" s="402" t="s">
        <v>7501</v>
      </c>
      <c r="I74" s="403" t="s">
        <v>1989</v>
      </c>
      <c r="J74" s="404">
        <v>0</v>
      </c>
      <c r="K74" s="405">
        <v>0</v>
      </c>
      <c r="L74" s="405">
        <v>12600000</v>
      </c>
      <c r="M74" s="405">
        <f t="shared" si="6"/>
        <v>12600000</v>
      </c>
      <c r="N74" s="406" t="s">
        <v>1990</v>
      </c>
      <c r="O74" s="398" t="s">
        <v>1613</v>
      </c>
      <c r="P74" s="408">
        <f t="shared" si="7"/>
        <v>43521</v>
      </c>
      <c r="Q74" s="408">
        <v>43581</v>
      </c>
      <c r="R74" s="408">
        <f t="shared" ref="R74:R81" si="10">Q74</f>
        <v>43581</v>
      </c>
      <c r="S74" s="407">
        <f t="shared" si="8"/>
        <v>60</v>
      </c>
      <c r="T74" s="409">
        <f t="shared" si="9"/>
        <v>2</v>
      </c>
      <c r="U74" s="410" t="s">
        <v>7736</v>
      </c>
      <c r="V74" s="421">
        <v>43690</v>
      </c>
      <c r="W74" s="411"/>
      <c r="X74" s="412"/>
      <c r="Y74" s="413"/>
      <c r="Z74" s="414"/>
      <c r="AA74" s="412"/>
      <c r="AB74" s="413"/>
      <c r="AC74" s="414"/>
      <c r="AD74" s="412"/>
      <c r="AE74" s="413"/>
      <c r="AF74" s="414"/>
      <c r="AG74" s="412"/>
      <c r="AH74" s="413"/>
      <c r="AI74" s="412"/>
      <c r="AJ74" s="415"/>
      <c r="AK74" s="416"/>
      <c r="AL74" s="417"/>
      <c r="AM74" s="416"/>
      <c r="AN74" s="418"/>
      <c r="AO74" s="418"/>
      <c r="AP74" s="418"/>
      <c r="AQ74" s="314"/>
      <c r="AR74" s="315"/>
      <c r="AS74" s="419"/>
      <c r="AT74" s="420"/>
      <c r="AU74" s="318"/>
      <c r="AV74" s="319"/>
      <c r="AW74" s="319"/>
      <c r="AX74" s="319"/>
      <c r="AY74" s="320"/>
      <c r="AZ74" s="376"/>
      <c r="BA74" s="376"/>
    </row>
    <row r="75" spans="1:53" ht="13.5" customHeight="1" thickTop="1" thickBot="1" x14ac:dyDescent="0.25">
      <c r="A75" s="397">
        <v>72</v>
      </c>
      <c r="B75" s="398" t="s">
        <v>7623</v>
      </c>
      <c r="C75" s="399">
        <v>43521</v>
      </c>
      <c r="D75" s="399" t="s">
        <v>7737</v>
      </c>
      <c r="E75" s="400" t="s">
        <v>5700</v>
      </c>
      <c r="F75" s="400" t="s">
        <v>7738</v>
      </c>
      <c r="G75" s="401" t="s">
        <v>66</v>
      </c>
      <c r="H75" s="402" t="s">
        <v>10502</v>
      </c>
      <c r="I75" s="403" t="s">
        <v>1989</v>
      </c>
      <c r="J75" s="404">
        <v>0</v>
      </c>
      <c r="K75" s="405">
        <v>0</v>
      </c>
      <c r="L75" s="405">
        <v>8800000</v>
      </c>
      <c r="M75" s="405">
        <f t="shared" si="6"/>
        <v>8800000</v>
      </c>
      <c r="N75" s="406" t="s">
        <v>1990</v>
      </c>
      <c r="O75" s="398" t="s">
        <v>6656</v>
      </c>
      <c r="P75" s="408">
        <f t="shared" si="7"/>
        <v>43521</v>
      </c>
      <c r="Q75" s="408">
        <v>43641</v>
      </c>
      <c r="R75" s="408">
        <f t="shared" si="10"/>
        <v>43641</v>
      </c>
      <c r="S75" s="407">
        <f t="shared" si="8"/>
        <v>120</v>
      </c>
      <c r="T75" s="409">
        <f t="shared" si="9"/>
        <v>4</v>
      </c>
      <c r="U75" s="410" t="s">
        <v>7739</v>
      </c>
      <c r="V75" s="421">
        <v>43668</v>
      </c>
      <c r="W75" s="411"/>
      <c r="X75" s="412"/>
      <c r="Y75" s="413"/>
      <c r="Z75" s="414"/>
      <c r="AA75" s="412"/>
      <c r="AB75" s="413"/>
      <c r="AC75" s="414"/>
      <c r="AD75" s="412"/>
      <c r="AE75" s="413"/>
      <c r="AF75" s="414"/>
      <c r="AG75" s="412"/>
      <c r="AH75" s="413"/>
      <c r="AI75" s="412"/>
      <c r="AJ75" s="415"/>
      <c r="AK75" s="416"/>
      <c r="AL75" s="417"/>
      <c r="AM75" s="416"/>
      <c r="AN75" s="418"/>
      <c r="AO75" s="418"/>
      <c r="AP75" s="418"/>
      <c r="AQ75" s="314"/>
      <c r="AR75" s="315"/>
      <c r="AS75" s="419"/>
      <c r="AT75" s="420"/>
      <c r="AU75" s="318"/>
      <c r="AV75" s="319"/>
      <c r="AW75" s="319"/>
      <c r="AX75" s="319"/>
      <c r="AY75" s="320"/>
      <c r="AZ75" s="376"/>
      <c r="BA75" s="376"/>
    </row>
    <row r="76" spans="1:53" ht="13.5" customHeight="1" thickTop="1" thickBot="1" x14ac:dyDescent="0.25">
      <c r="A76" s="397">
        <v>73</v>
      </c>
      <c r="B76" s="398" t="s">
        <v>7623</v>
      </c>
      <c r="C76" s="399">
        <v>43521</v>
      </c>
      <c r="D76" s="399" t="s">
        <v>7740</v>
      </c>
      <c r="E76" s="400" t="s">
        <v>5690</v>
      </c>
      <c r="F76" s="400" t="s">
        <v>7741</v>
      </c>
      <c r="G76" s="401" t="s">
        <v>66</v>
      </c>
      <c r="H76" s="402" t="s">
        <v>10502</v>
      </c>
      <c r="I76" s="403" t="s">
        <v>1989</v>
      </c>
      <c r="J76" s="404">
        <v>0</v>
      </c>
      <c r="K76" s="405">
        <v>0</v>
      </c>
      <c r="L76" s="405">
        <v>6400000</v>
      </c>
      <c r="M76" s="405">
        <f t="shared" si="6"/>
        <v>6400000</v>
      </c>
      <c r="N76" s="406" t="s">
        <v>1990</v>
      </c>
      <c r="O76" s="398" t="s">
        <v>7742</v>
      </c>
      <c r="P76" s="408">
        <f t="shared" si="7"/>
        <v>43521</v>
      </c>
      <c r="Q76" s="408">
        <v>43641</v>
      </c>
      <c r="R76" s="408">
        <f t="shared" si="10"/>
        <v>43641</v>
      </c>
      <c r="S76" s="407">
        <f t="shared" si="8"/>
        <v>120</v>
      </c>
      <c r="T76" s="409">
        <f t="shared" si="9"/>
        <v>4</v>
      </c>
      <c r="U76" s="410" t="s">
        <v>7743</v>
      </c>
      <c r="V76" s="421" t="s">
        <v>13559</v>
      </c>
      <c r="W76" s="411"/>
      <c r="X76" s="412"/>
      <c r="Y76" s="413"/>
      <c r="Z76" s="414"/>
      <c r="AA76" s="412"/>
      <c r="AB76" s="413"/>
      <c r="AC76" s="414"/>
      <c r="AD76" s="412"/>
      <c r="AE76" s="413"/>
      <c r="AF76" s="414"/>
      <c r="AG76" s="412"/>
      <c r="AH76" s="413"/>
      <c r="AI76" s="412"/>
      <c r="AJ76" s="415"/>
      <c r="AK76" s="416"/>
      <c r="AL76" s="417"/>
      <c r="AM76" s="416"/>
      <c r="AN76" s="418"/>
      <c r="AO76" s="418"/>
      <c r="AP76" s="418"/>
      <c r="AQ76" s="314"/>
      <c r="AR76" s="315"/>
      <c r="AS76" s="419"/>
      <c r="AT76" s="420"/>
      <c r="AU76" s="318"/>
      <c r="AV76" s="319"/>
      <c r="AW76" s="319"/>
      <c r="AX76" s="319"/>
      <c r="AY76" s="320"/>
      <c r="AZ76" s="376"/>
      <c r="BA76" s="376"/>
    </row>
    <row r="77" spans="1:53" ht="13.5" customHeight="1" thickTop="1" thickBot="1" x14ac:dyDescent="0.25">
      <c r="A77" s="397">
        <v>74</v>
      </c>
      <c r="B77" s="398" t="s">
        <v>7623</v>
      </c>
      <c r="C77" s="399">
        <v>43521</v>
      </c>
      <c r="D77" s="399" t="s">
        <v>7744</v>
      </c>
      <c r="E77" s="400" t="s">
        <v>5690</v>
      </c>
      <c r="F77" s="400" t="s">
        <v>7745</v>
      </c>
      <c r="G77" s="401" t="s">
        <v>66</v>
      </c>
      <c r="H77" s="402" t="s">
        <v>7501</v>
      </c>
      <c r="I77" s="403" t="s">
        <v>1989</v>
      </c>
      <c r="J77" s="404">
        <v>0</v>
      </c>
      <c r="K77" s="405">
        <v>0</v>
      </c>
      <c r="L77" s="405">
        <v>40200000</v>
      </c>
      <c r="M77" s="405">
        <f t="shared" si="6"/>
        <v>40200000</v>
      </c>
      <c r="N77" s="406" t="s">
        <v>1990</v>
      </c>
      <c r="O77" s="398" t="s">
        <v>458</v>
      </c>
      <c r="P77" s="408">
        <f t="shared" si="7"/>
        <v>43521</v>
      </c>
      <c r="Q77" s="408">
        <v>43671</v>
      </c>
      <c r="R77" s="408">
        <f t="shared" si="10"/>
        <v>43671</v>
      </c>
      <c r="S77" s="407">
        <f t="shared" si="8"/>
        <v>150</v>
      </c>
      <c r="T77" s="409">
        <f t="shared" si="9"/>
        <v>5</v>
      </c>
      <c r="U77" s="410" t="s">
        <v>7746</v>
      </c>
      <c r="V77" s="421">
        <v>43699</v>
      </c>
      <c r="W77" s="411"/>
      <c r="X77" s="412"/>
      <c r="Y77" s="413"/>
      <c r="Z77" s="414"/>
      <c r="AA77" s="412"/>
      <c r="AB77" s="413"/>
      <c r="AC77" s="414"/>
      <c r="AD77" s="412"/>
      <c r="AE77" s="413"/>
      <c r="AF77" s="414"/>
      <c r="AG77" s="412"/>
      <c r="AH77" s="413"/>
      <c r="AI77" s="412"/>
      <c r="AJ77" s="415"/>
      <c r="AK77" s="416"/>
      <c r="AL77" s="417"/>
      <c r="AM77" s="416"/>
      <c r="AN77" s="418"/>
      <c r="AO77" s="418"/>
      <c r="AP77" s="418"/>
      <c r="AQ77" s="314"/>
      <c r="AR77" s="315"/>
      <c r="AS77" s="419"/>
      <c r="AT77" s="420"/>
      <c r="AU77" s="318"/>
      <c r="AV77" s="319"/>
      <c r="AW77" s="319"/>
      <c r="AX77" s="319"/>
      <c r="AY77" s="320"/>
      <c r="AZ77" s="376"/>
      <c r="BA77" s="376"/>
    </row>
    <row r="78" spans="1:53" ht="13.5" customHeight="1" thickTop="1" thickBot="1" x14ac:dyDescent="0.25">
      <c r="A78" s="397">
        <v>75</v>
      </c>
      <c r="B78" s="398" t="s">
        <v>5973</v>
      </c>
      <c r="C78" s="399">
        <v>43521</v>
      </c>
      <c r="D78" s="399" t="s">
        <v>7747</v>
      </c>
      <c r="E78" s="400" t="s">
        <v>5700</v>
      </c>
      <c r="F78" s="400" t="s">
        <v>7748</v>
      </c>
      <c r="G78" s="401" t="s">
        <v>66</v>
      </c>
      <c r="H78" s="402" t="s">
        <v>10502</v>
      </c>
      <c r="I78" s="403" t="s">
        <v>1989</v>
      </c>
      <c r="J78" s="404">
        <v>0</v>
      </c>
      <c r="K78" s="405">
        <v>0</v>
      </c>
      <c r="L78" s="405">
        <v>7840000</v>
      </c>
      <c r="M78" s="405">
        <f t="shared" si="6"/>
        <v>7840000</v>
      </c>
      <c r="N78" s="406" t="s">
        <v>1990</v>
      </c>
      <c r="O78" s="398" t="s">
        <v>7749</v>
      </c>
      <c r="P78" s="408">
        <f t="shared" si="7"/>
        <v>43521</v>
      </c>
      <c r="Q78" s="408">
        <v>43641</v>
      </c>
      <c r="R78" s="408">
        <f t="shared" si="10"/>
        <v>43641</v>
      </c>
      <c r="S78" s="407">
        <f t="shared" si="8"/>
        <v>120</v>
      </c>
      <c r="T78" s="409">
        <f t="shared" si="9"/>
        <v>4</v>
      </c>
      <c r="U78" s="410" t="s">
        <v>7750</v>
      </c>
      <c r="V78" s="375"/>
      <c r="W78" s="411"/>
      <c r="X78" s="412"/>
      <c r="Y78" s="413"/>
      <c r="Z78" s="414"/>
      <c r="AA78" s="412"/>
      <c r="AB78" s="413"/>
      <c r="AC78" s="414"/>
      <c r="AD78" s="412"/>
      <c r="AE78" s="413"/>
      <c r="AF78" s="414"/>
      <c r="AG78" s="412"/>
      <c r="AH78" s="413"/>
      <c r="AI78" s="412"/>
      <c r="AJ78" s="415"/>
      <c r="AK78" s="416"/>
      <c r="AL78" s="417"/>
      <c r="AM78" s="416"/>
      <c r="AN78" s="418"/>
      <c r="AO78" s="418"/>
      <c r="AP78" s="418"/>
      <c r="AQ78" s="314"/>
      <c r="AR78" s="315"/>
      <c r="AS78" s="419"/>
      <c r="AT78" s="420"/>
      <c r="AU78" s="318"/>
      <c r="AV78" s="319"/>
      <c r="AW78" s="319"/>
      <c r="AX78" s="319"/>
      <c r="AY78" s="320"/>
      <c r="AZ78" s="376"/>
      <c r="BA78" s="376"/>
    </row>
    <row r="79" spans="1:53" ht="13.5" customHeight="1" thickTop="1" thickBot="1" x14ac:dyDescent="0.25">
      <c r="A79" s="397">
        <v>76</v>
      </c>
      <c r="B79" s="398" t="s">
        <v>7623</v>
      </c>
      <c r="C79" s="399">
        <v>43521</v>
      </c>
      <c r="D79" s="399" t="s">
        <v>7751</v>
      </c>
      <c r="E79" s="400" t="s">
        <v>5690</v>
      </c>
      <c r="F79" s="400" t="s">
        <v>7752</v>
      </c>
      <c r="G79" s="401" t="s">
        <v>66</v>
      </c>
      <c r="H79" s="402" t="s">
        <v>10502</v>
      </c>
      <c r="I79" s="403" t="s">
        <v>1989</v>
      </c>
      <c r="J79" s="404">
        <v>0</v>
      </c>
      <c r="K79" s="405">
        <v>0</v>
      </c>
      <c r="L79" s="405">
        <v>13228000</v>
      </c>
      <c r="M79" s="405">
        <f t="shared" si="6"/>
        <v>13228000</v>
      </c>
      <c r="N79" s="406" t="s">
        <v>1990</v>
      </c>
      <c r="O79" s="398" t="s">
        <v>7753</v>
      </c>
      <c r="P79" s="408">
        <f t="shared" si="7"/>
        <v>43521</v>
      </c>
      <c r="Q79" s="408">
        <v>43641</v>
      </c>
      <c r="R79" s="408">
        <f t="shared" si="10"/>
        <v>43641</v>
      </c>
      <c r="S79" s="407">
        <f t="shared" si="8"/>
        <v>120</v>
      </c>
      <c r="T79" s="409">
        <f t="shared" si="9"/>
        <v>4</v>
      </c>
      <c r="U79" s="410" t="s">
        <v>7754</v>
      </c>
      <c r="V79" s="421" t="s">
        <v>13559</v>
      </c>
      <c r="W79" s="411"/>
      <c r="X79" s="412"/>
      <c r="Y79" s="413"/>
      <c r="Z79" s="414"/>
      <c r="AA79" s="412"/>
      <c r="AB79" s="413"/>
      <c r="AC79" s="414"/>
      <c r="AD79" s="412"/>
      <c r="AE79" s="413"/>
      <c r="AF79" s="414"/>
      <c r="AG79" s="412"/>
      <c r="AH79" s="413"/>
      <c r="AI79" s="412"/>
      <c r="AJ79" s="415"/>
      <c r="AK79" s="416"/>
      <c r="AL79" s="417"/>
      <c r="AM79" s="416"/>
      <c r="AN79" s="418"/>
      <c r="AO79" s="418"/>
      <c r="AP79" s="418"/>
      <c r="AQ79" s="314"/>
      <c r="AR79" s="315"/>
      <c r="AS79" s="419"/>
      <c r="AT79" s="420"/>
      <c r="AU79" s="318"/>
      <c r="AV79" s="319"/>
      <c r="AW79" s="319"/>
      <c r="AX79" s="319"/>
      <c r="AY79" s="320"/>
      <c r="AZ79" s="376"/>
      <c r="BA79" s="376"/>
    </row>
    <row r="80" spans="1:53" ht="13.5" customHeight="1" thickTop="1" thickBot="1" x14ac:dyDescent="0.25">
      <c r="A80" s="397">
        <v>77</v>
      </c>
      <c r="B80" s="398" t="s">
        <v>333</v>
      </c>
      <c r="C80" s="399">
        <v>43521</v>
      </c>
      <c r="D80" s="399" t="s">
        <v>7755</v>
      </c>
      <c r="E80" s="400" t="s">
        <v>5690</v>
      </c>
      <c r="F80" s="400" t="s">
        <v>7756</v>
      </c>
      <c r="G80" s="401" t="s">
        <v>66</v>
      </c>
      <c r="H80" s="402" t="s">
        <v>7501</v>
      </c>
      <c r="I80" s="403" t="s">
        <v>1989</v>
      </c>
      <c r="J80" s="404">
        <v>0</v>
      </c>
      <c r="K80" s="405">
        <v>0</v>
      </c>
      <c r="L80" s="405">
        <v>20100467</v>
      </c>
      <c r="M80" s="405">
        <f t="shared" si="6"/>
        <v>20100467</v>
      </c>
      <c r="N80" s="406" t="s">
        <v>1990</v>
      </c>
      <c r="O80" s="398" t="s">
        <v>5320</v>
      </c>
      <c r="P80" s="408">
        <f t="shared" si="7"/>
        <v>43521</v>
      </c>
      <c r="Q80" s="408">
        <v>43661</v>
      </c>
      <c r="R80" s="408">
        <f t="shared" si="10"/>
        <v>43661</v>
      </c>
      <c r="S80" s="407">
        <f t="shared" si="8"/>
        <v>140</v>
      </c>
      <c r="T80" s="409">
        <f t="shared" si="9"/>
        <v>4.666666666666667</v>
      </c>
      <c r="U80" s="410" t="s">
        <v>7757</v>
      </c>
      <c r="V80" s="375"/>
      <c r="W80" s="411"/>
      <c r="X80" s="412"/>
      <c r="Y80" s="413"/>
      <c r="Z80" s="414"/>
      <c r="AA80" s="412"/>
      <c r="AB80" s="413"/>
      <c r="AC80" s="414"/>
      <c r="AD80" s="412"/>
      <c r="AE80" s="413"/>
      <c r="AF80" s="414"/>
      <c r="AG80" s="412"/>
      <c r="AH80" s="413"/>
      <c r="AI80" s="412"/>
      <c r="AJ80" s="415"/>
      <c r="AK80" s="416"/>
      <c r="AL80" s="417"/>
      <c r="AM80" s="416"/>
      <c r="AN80" s="418"/>
      <c r="AO80" s="418"/>
      <c r="AP80" s="418"/>
      <c r="AQ80" s="314"/>
      <c r="AR80" s="315"/>
      <c r="AS80" s="419"/>
      <c r="AT80" s="420"/>
      <c r="AU80" s="318"/>
      <c r="AV80" s="319"/>
      <c r="AW80" s="319"/>
      <c r="AX80" s="319"/>
      <c r="AY80" s="320"/>
      <c r="AZ80" s="376"/>
      <c r="BA80" s="376"/>
    </row>
    <row r="81" spans="1:53" ht="13.5" customHeight="1" thickTop="1" thickBot="1" x14ac:dyDescent="0.25">
      <c r="A81" s="397">
        <v>78</v>
      </c>
      <c r="B81" s="398" t="s">
        <v>333</v>
      </c>
      <c r="C81" s="399">
        <v>43521</v>
      </c>
      <c r="D81" s="399" t="s">
        <v>7758</v>
      </c>
      <c r="E81" s="400" t="s">
        <v>5690</v>
      </c>
      <c r="F81" s="400" t="s">
        <v>7756</v>
      </c>
      <c r="G81" s="401" t="s">
        <v>66</v>
      </c>
      <c r="H81" s="402" t="s">
        <v>7501</v>
      </c>
      <c r="I81" s="403" t="s">
        <v>1989</v>
      </c>
      <c r="J81" s="404">
        <v>0</v>
      </c>
      <c r="K81" s="405">
        <v>0</v>
      </c>
      <c r="L81" s="405">
        <v>14881992</v>
      </c>
      <c r="M81" s="405">
        <f t="shared" si="6"/>
        <v>14881992</v>
      </c>
      <c r="N81" s="406" t="s">
        <v>1990</v>
      </c>
      <c r="O81" s="398" t="s">
        <v>7759</v>
      </c>
      <c r="P81" s="408">
        <f t="shared" si="7"/>
        <v>43521</v>
      </c>
      <c r="Q81" s="408">
        <v>43611</v>
      </c>
      <c r="R81" s="408">
        <f t="shared" si="10"/>
        <v>43611</v>
      </c>
      <c r="S81" s="407">
        <f t="shared" si="8"/>
        <v>90</v>
      </c>
      <c r="T81" s="409">
        <f t="shared" si="9"/>
        <v>3</v>
      </c>
      <c r="U81" s="410" t="s">
        <v>7760</v>
      </c>
      <c r="V81" s="375"/>
      <c r="W81" s="411">
        <v>45</v>
      </c>
      <c r="X81" s="412">
        <v>43609</v>
      </c>
      <c r="Y81" s="413">
        <v>43656</v>
      </c>
      <c r="Z81" s="414"/>
      <c r="AA81" s="412"/>
      <c r="AB81" s="413"/>
      <c r="AC81" s="414"/>
      <c r="AD81" s="412"/>
      <c r="AE81" s="413"/>
      <c r="AF81" s="414"/>
      <c r="AG81" s="412"/>
      <c r="AH81" s="413"/>
      <c r="AI81" s="412"/>
      <c r="AJ81" s="415"/>
      <c r="AK81" s="416"/>
      <c r="AL81" s="417"/>
      <c r="AM81" s="416"/>
      <c r="AN81" s="418"/>
      <c r="AO81" s="418"/>
      <c r="AP81" s="418"/>
      <c r="AQ81" s="314"/>
      <c r="AR81" s="315"/>
      <c r="AS81" s="419"/>
      <c r="AT81" s="420"/>
      <c r="AU81" s="318"/>
      <c r="AV81" s="319"/>
      <c r="AW81" s="319"/>
      <c r="AX81" s="319"/>
      <c r="AY81" s="320"/>
      <c r="AZ81" s="376"/>
      <c r="BA81" s="376"/>
    </row>
    <row r="82" spans="1:53" ht="13.5" customHeight="1" thickTop="1" thickBot="1" x14ac:dyDescent="0.25">
      <c r="A82" s="397">
        <v>79</v>
      </c>
      <c r="B82" s="398" t="s">
        <v>5638</v>
      </c>
      <c r="C82" s="399">
        <v>43521</v>
      </c>
      <c r="D82" s="399" t="s">
        <v>7761</v>
      </c>
      <c r="E82" s="400" t="s">
        <v>5700</v>
      </c>
      <c r="F82" s="400" t="s">
        <v>7762</v>
      </c>
      <c r="G82" s="401" t="s">
        <v>66</v>
      </c>
      <c r="H82" s="402" t="s">
        <v>7501</v>
      </c>
      <c r="I82" s="403" t="s">
        <v>1989</v>
      </c>
      <c r="J82" s="404">
        <v>0</v>
      </c>
      <c r="K82" s="405">
        <v>0</v>
      </c>
      <c r="L82" s="405">
        <v>102686384</v>
      </c>
      <c r="M82" s="405">
        <f t="shared" si="6"/>
        <v>127529864</v>
      </c>
      <c r="N82" s="406" t="s">
        <v>1990</v>
      </c>
      <c r="O82" s="398" t="s">
        <v>7763</v>
      </c>
      <c r="P82" s="408">
        <f t="shared" si="7"/>
        <v>43521</v>
      </c>
      <c r="Q82" s="408">
        <v>43769</v>
      </c>
      <c r="R82" s="408">
        <v>43830</v>
      </c>
      <c r="S82" s="407">
        <f t="shared" si="8"/>
        <v>309</v>
      </c>
      <c r="T82" s="409">
        <f t="shared" si="9"/>
        <v>10.3</v>
      </c>
      <c r="U82" s="410" t="s">
        <v>7764</v>
      </c>
      <c r="V82" s="421">
        <v>43600</v>
      </c>
      <c r="W82" s="411">
        <v>60</v>
      </c>
      <c r="X82" s="412">
        <v>43768</v>
      </c>
      <c r="Y82" s="413">
        <v>43830</v>
      </c>
      <c r="Z82" s="414"/>
      <c r="AA82" s="412"/>
      <c r="AB82" s="413"/>
      <c r="AC82" s="414"/>
      <c r="AD82" s="412"/>
      <c r="AE82" s="413"/>
      <c r="AF82" s="414"/>
      <c r="AG82" s="412"/>
      <c r="AH82" s="413"/>
      <c r="AI82" s="412">
        <v>43768</v>
      </c>
      <c r="AJ82" s="415">
        <v>24843480</v>
      </c>
      <c r="AK82" s="416"/>
      <c r="AL82" s="417"/>
      <c r="AM82" s="416"/>
      <c r="AN82" s="418"/>
      <c r="AO82" s="418"/>
      <c r="AP82" s="418"/>
      <c r="AQ82" s="314"/>
      <c r="AR82" s="315"/>
      <c r="AS82" s="419"/>
      <c r="AT82" s="420"/>
      <c r="AU82" s="318"/>
      <c r="AV82" s="319"/>
      <c r="AW82" s="319"/>
      <c r="AX82" s="319"/>
      <c r="AY82" s="320"/>
      <c r="AZ82" s="376"/>
      <c r="BA82" s="376"/>
    </row>
    <row r="83" spans="1:53" ht="13.5" customHeight="1" thickTop="1" thickBot="1" x14ac:dyDescent="0.25">
      <c r="A83" s="397">
        <v>80</v>
      </c>
      <c r="B83" s="398" t="s">
        <v>7623</v>
      </c>
      <c r="C83" s="399">
        <v>43522</v>
      </c>
      <c r="D83" s="399" t="s">
        <v>7765</v>
      </c>
      <c r="E83" s="400" t="s">
        <v>5690</v>
      </c>
      <c r="F83" s="400" t="s">
        <v>7766</v>
      </c>
      <c r="G83" s="401" t="s">
        <v>66</v>
      </c>
      <c r="H83" s="402" t="s">
        <v>10502</v>
      </c>
      <c r="I83" s="403" t="s">
        <v>1989</v>
      </c>
      <c r="J83" s="404">
        <v>0</v>
      </c>
      <c r="K83" s="405">
        <v>0</v>
      </c>
      <c r="L83" s="405">
        <v>13228000</v>
      </c>
      <c r="M83" s="405">
        <f t="shared" si="6"/>
        <v>13228000</v>
      </c>
      <c r="N83" s="406" t="s">
        <v>1990</v>
      </c>
      <c r="O83" s="398" t="s">
        <v>7767</v>
      </c>
      <c r="P83" s="408">
        <f t="shared" si="7"/>
        <v>43522</v>
      </c>
      <c r="Q83" s="408">
        <v>43642</v>
      </c>
      <c r="R83" s="408">
        <f t="shared" ref="R83:R146" si="11">Q83</f>
        <v>43642</v>
      </c>
      <c r="S83" s="407">
        <f t="shared" si="8"/>
        <v>120</v>
      </c>
      <c r="T83" s="409">
        <f t="shared" si="9"/>
        <v>4</v>
      </c>
      <c r="U83" s="410" t="s">
        <v>7768</v>
      </c>
      <c r="V83" s="421" t="s">
        <v>13558</v>
      </c>
      <c r="W83" s="411"/>
      <c r="X83" s="412"/>
      <c r="Y83" s="413"/>
      <c r="Z83" s="414"/>
      <c r="AA83" s="412"/>
      <c r="AB83" s="413"/>
      <c r="AC83" s="414"/>
      <c r="AD83" s="412"/>
      <c r="AE83" s="413"/>
      <c r="AF83" s="414"/>
      <c r="AG83" s="412"/>
      <c r="AH83" s="413"/>
      <c r="AI83" s="412"/>
      <c r="AJ83" s="415"/>
      <c r="AK83" s="416"/>
      <c r="AL83" s="417"/>
      <c r="AM83" s="416"/>
      <c r="AN83" s="418"/>
      <c r="AO83" s="418"/>
      <c r="AP83" s="418"/>
      <c r="AQ83" s="314"/>
      <c r="AR83" s="315"/>
      <c r="AS83" s="419"/>
      <c r="AT83" s="420"/>
      <c r="AU83" s="318"/>
      <c r="AV83" s="319"/>
      <c r="AW83" s="319"/>
      <c r="AX83" s="319"/>
      <c r="AY83" s="320"/>
      <c r="AZ83" s="376"/>
      <c r="BA83" s="376"/>
    </row>
    <row r="84" spans="1:53" ht="13.5" customHeight="1" thickTop="1" thickBot="1" x14ac:dyDescent="0.25">
      <c r="A84" s="397">
        <v>81</v>
      </c>
      <c r="B84" s="398" t="s">
        <v>7623</v>
      </c>
      <c r="C84" s="399">
        <v>43522</v>
      </c>
      <c r="D84" s="399" t="s">
        <v>7769</v>
      </c>
      <c r="E84" s="400" t="s">
        <v>5690</v>
      </c>
      <c r="F84" s="400" t="s">
        <v>7702</v>
      </c>
      <c r="G84" s="401" t="s">
        <v>66</v>
      </c>
      <c r="H84" s="402" t="s">
        <v>10502</v>
      </c>
      <c r="I84" s="403" t="s">
        <v>1989</v>
      </c>
      <c r="J84" s="404">
        <v>0</v>
      </c>
      <c r="K84" s="405">
        <v>0</v>
      </c>
      <c r="L84" s="405">
        <v>10000000</v>
      </c>
      <c r="M84" s="405">
        <f t="shared" si="6"/>
        <v>10000000</v>
      </c>
      <c r="N84" s="406" t="s">
        <v>1990</v>
      </c>
      <c r="O84" s="398" t="s">
        <v>7770</v>
      </c>
      <c r="P84" s="408">
        <f t="shared" si="7"/>
        <v>43522</v>
      </c>
      <c r="Q84" s="408">
        <v>43642</v>
      </c>
      <c r="R84" s="408">
        <f t="shared" si="11"/>
        <v>43642</v>
      </c>
      <c r="S84" s="407">
        <f t="shared" si="8"/>
        <v>120</v>
      </c>
      <c r="T84" s="409">
        <f t="shared" si="9"/>
        <v>4</v>
      </c>
      <c r="U84" s="410" t="s">
        <v>7771</v>
      </c>
      <c r="V84" s="421" t="s">
        <v>13558</v>
      </c>
      <c r="W84" s="411"/>
      <c r="X84" s="412"/>
      <c r="Y84" s="413"/>
      <c r="Z84" s="414"/>
      <c r="AA84" s="412"/>
      <c r="AB84" s="413"/>
      <c r="AC84" s="414"/>
      <c r="AD84" s="412"/>
      <c r="AE84" s="413"/>
      <c r="AF84" s="414"/>
      <c r="AG84" s="412"/>
      <c r="AH84" s="413"/>
      <c r="AI84" s="412"/>
      <c r="AJ84" s="415"/>
      <c r="AK84" s="416"/>
      <c r="AL84" s="417"/>
      <c r="AM84" s="416"/>
      <c r="AN84" s="418"/>
      <c r="AO84" s="418"/>
      <c r="AP84" s="418"/>
      <c r="AQ84" s="314"/>
      <c r="AR84" s="315"/>
      <c r="AS84" s="419"/>
      <c r="AT84" s="420"/>
      <c r="AU84" s="318"/>
      <c r="AV84" s="319"/>
      <c r="AW84" s="319"/>
      <c r="AX84" s="319"/>
      <c r="AY84" s="320"/>
      <c r="AZ84" s="376"/>
      <c r="BA84" s="376"/>
    </row>
    <row r="85" spans="1:53" ht="13.5" customHeight="1" thickTop="1" thickBot="1" x14ac:dyDescent="0.25">
      <c r="A85" s="397">
        <v>82</v>
      </c>
      <c r="B85" s="398" t="s">
        <v>7623</v>
      </c>
      <c r="C85" s="399">
        <v>43522</v>
      </c>
      <c r="D85" s="399" t="s">
        <v>7772</v>
      </c>
      <c r="E85" s="400" t="s">
        <v>5690</v>
      </c>
      <c r="F85" s="400" t="s">
        <v>7773</v>
      </c>
      <c r="G85" s="401" t="s">
        <v>66</v>
      </c>
      <c r="H85" s="402" t="s">
        <v>10502</v>
      </c>
      <c r="I85" s="403" t="s">
        <v>1989</v>
      </c>
      <c r="J85" s="404">
        <v>0</v>
      </c>
      <c r="K85" s="405">
        <v>0</v>
      </c>
      <c r="L85" s="405">
        <v>8800000</v>
      </c>
      <c r="M85" s="405">
        <f t="shared" si="6"/>
        <v>8800000</v>
      </c>
      <c r="N85" s="406" t="s">
        <v>1990</v>
      </c>
      <c r="O85" s="398" t="s">
        <v>7774</v>
      </c>
      <c r="P85" s="408">
        <f t="shared" si="7"/>
        <v>43522</v>
      </c>
      <c r="Q85" s="408">
        <v>43642</v>
      </c>
      <c r="R85" s="408">
        <f t="shared" si="11"/>
        <v>43642</v>
      </c>
      <c r="S85" s="407">
        <f t="shared" si="8"/>
        <v>120</v>
      </c>
      <c r="T85" s="409">
        <f t="shared" si="9"/>
        <v>4</v>
      </c>
      <c r="U85" s="410" t="s">
        <v>7775</v>
      </c>
      <c r="V85" s="421">
        <v>43668</v>
      </c>
      <c r="W85" s="411"/>
      <c r="X85" s="412"/>
      <c r="Y85" s="413"/>
      <c r="Z85" s="414"/>
      <c r="AA85" s="412"/>
      <c r="AB85" s="413"/>
      <c r="AC85" s="414"/>
      <c r="AD85" s="412"/>
      <c r="AE85" s="413"/>
      <c r="AF85" s="414"/>
      <c r="AG85" s="412"/>
      <c r="AH85" s="413"/>
      <c r="AI85" s="412"/>
      <c r="AJ85" s="415"/>
      <c r="AK85" s="416"/>
      <c r="AL85" s="417"/>
      <c r="AM85" s="416"/>
      <c r="AN85" s="418"/>
      <c r="AO85" s="418"/>
      <c r="AP85" s="418"/>
      <c r="AQ85" s="314"/>
      <c r="AR85" s="315"/>
      <c r="AS85" s="419"/>
      <c r="AT85" s="420"/>
      <c r="AU85" s="318"/>
      <c r="AV85" s="319"/>
      <c r="AW85" s="319"/>
      <c r="AX85" s="319"/>
      <c r="AY85" s="320"/>
      <c r="AZ85" s="376"/>
      <c r="BA85" s="376"/>
    </row>
    <row r="86" spans="1:53" ht="13.5" customHeight="1" thickTop="1" thickBot="1" x14ac:dyDescent="0.25">
      <c r="A86" s="397">
        <v>83</v>
      </c>
      <c r="B86" s="398" t="s">
        <v>7623</v>
      </c>
      <c r="C86" s="399">
        <v>43522</v>
      </c>
      <c r="D86" s="399" t="s">
        <v>7776</v>
      </c>
      <c r="E86" s="400" t="s">
        <v>5690</v>
      </c>
      <c r="F86" s="400" t="s">
        <v>7777</v>
      </c>
      <c r="G86" s="401" t="s">
        <v>66</v>
      </c>
      <c r="H86" s="402" t="s">
        <v>7501</v>
      </c>
      <c r="I86" s="403" t="s">
        <v>1989</v>
      </c>
      <c r="J86" s="404">
        <v>0</v>
      </c>
      <c r="K86" s="405">
        <v>0</v>
      </c>
      <c r="L86" s="405">
        <v>15842656</v>
      </c>
      <c r="M86" s="405">
        <f t="shared" si="6"/>
        <v>15842656</v>
      </c>
      <c r="N86" s="406" t="s">
        <v>1990</v>
      </c>
      <c r="O86" s="398" t="s">
        <v>6536</v>
      </c>
      <c r="P86" s="408">
        <f t="shared" si="7"/>
        <v>43522</v>
      </c>
      <c r="Q86" s="408">
        <v>43642</v>
      </c>
      <c r="R86" s="408">
        <f t="shared" si="11"/>
        <v>43642</v>
      </c>
      <c r="S86" s="407">
        <f t="shared" si="8"/>
        <v>120</v>
      </c>
      <c r="T86" s="409">
        <f t="shared" si="9"/>
        <v>4</v>
      </c>
      <c r="U86" s="410" t="s">
        <v>7778</v>
      </c>
      <c r="V86" s="421">
        <v>43668</v>
      </c>
      <c r="W86" s="411"/>
      <c r="X86" s="412"/>
      <c r="Y86" s="413"/>
      <c r="Z86" s="414"/>
      <c r="AA86" s="412"/>
      <c r="AB86" s="413"/>
      <c r="AC86" s="414"/>
      <c r="AD86" s="412"/>
      <c r="AE86" s="413"/>
      <c r="AF86" s="414"/>
      <c r="AG86" s="412"/>
      <c r="AH86" s="413"/>
      <c r="AI86" s="412"/>
      <c r="AJ86" s="415"/>
      <c r="AK86" s="416"/>
      <c r="AL86" s="417"/>
      <c r="AM86" s="416"/>
      <c r="AN86" s="418"/>
      <c r="AO86" s="418"/>
      <c r="AP86" s="418"/>
      <c r="AQ86" s="314"/>
      <c r="AR86" s="315"/>
      <c r="AS86" s="419"/>
      <c r="AT86" s="420"/>
      <c r="AU86" s="318"/>
      <c r="AV86" s="319"/>
      <c r="AW86" s="319"/>
      <c r="AX86" s="319"/>
      <c r="AY86" s="320"/>
      <c r="AZ86" s="376"/>
      <c r="BA86" s="376"/>
    </row>
    <row r="87" spans="1:53" ht="13.5" customHeight="1" thickTop="1" thickBot="1" x14ac:dyDescent="0.25">
      <c r="A87" s="397">
        <v>84</v>
      </c>
      <c r="B87" s="398" t="s">
        <v>3432</v>
      </c>
      <c r="C87" s="399">
        <v>43522</v>
      </c>
      <c r="D87" s="399" t="s">
        <v>7779</v>
      </c>
      <c r="E87" s="400" t="s">
        <v>5690</v>
      </c>
      <c r="F87" s="400" t="s">
        <v>6398</v>
      </c>
      <c r="G87" s="401" t="s">
        <v>66</v>
      </c>
      <c r="H87" s="402" t="s">
        <v>10502</v>
      </c>
      <c r="I87" s="403" t="s">
        <v>1989</v>
      </c>
      <c r="J87" s="404">
        <v>0</v>
      </c>
      <c r="K87" s="405">
        <v>0</v>
      </c>
      <c r="L87" s="405">
        <v>3000000</v>
      </c>
      <c r="M87" s="405">
        <f t="shared" si="6"/>
        <v>3000000</v>
      </c>
      <c r="N87" s="406" t="s">
        <v>1990</v>
      </c>
      <c r="O87" s="398" t="s">
        <v>145</v>
      </c>
      <c r="P87" s="408">
        <f t="shared" si="7"/>
        <v>43522</v>
      </c>
      <c r="Q87" s="408">
        <v>43582</v>
      </c>
      <c r="R87" s="408">
        <f t="shared" si="11"/>
        <v>43582</v>
      </c>
      <c r="S87" s="407">
        <f t="shared" si="8"/>
        <v>60</v>
      </c>
      <c r="T87" s="409">
        <f t="shared" si="9"/>
        <v>2</v>
      </c>
      <c r="U87" s="410" t="s">
        <v>7780</v>
      </c>
      <c r="V87" s="375"/>
      <c r="W87" s="411"/>
      <c r="X87" s="412"/>
      <c r="Y87" s="413"/>
      <c r="Z87" s="414"/>
      <c r="AA87" s="412"/>
      <c r="AB87" s="413"/>
      <c r="AC87" s="414"/>
      <c r="AD87" s="412"/>
      <c r="AE87" s="413"/>
      <c r="AF87" s="414"/>
      <c r="AG87" s="412"/>
      <c r="AH87" s="413"/>
      <c r="AI87" s="412"/>
      <c r="AJ87" s="415"/>
      <c r="AK87" s="416"/>
      <c r="AL87" s="417"/>
      <c r="AM87" s="416"/>
      <c r="AN87" s="418"/>
      <c r="AO87" s="418"/>
      <c r="AP87" s="418"/>
      <c r="AQ87" s="314"/>
      <c r="AR87" s="315"/>
      <c r="AS87" s="419"/>
      <c r="AT87" s="420"/>
      <c r="AU87" s="318"/>
      <c r="AV87" s="319"/>
      <c r="AW87" s="319"/>
      <c r="AX87" s="319"/>
      <c r="AY87" s="320"/>
      <c r="AZ87" s="376"/>
      <c r="BA87" s="376"/>
    </row>
    <row r="88" spans="1:53" ht="13.5" customHeight="1" thickTop="1" thickBot="1" x14ac:dyDescent="0.25">
      <c r="A88" s="397">
        <v>85</v>
      </c>
      <c r="B88" s="398" t="s">
        <v>3432</v>
      </c>
      <c r="C88" s="399">
        <v>43522</v>
      </c>
      <c r="D88" s="399" t="s">
        <v>7781</v>
      </c>
      <c r="E88" s="400" t="s">
        <v>5690</v>
      </c>
      <c r="F88" s="400" t="s">
        <v>6398</v>
      </c>
      <c r="G88" s="401" t="s">
        <v>66</v>
      </c>
      <c r="H88" s="402" t="s">
        <v>10502</v>
      </c>
      <c r="I88" s="403" t="s">
        <v>1989</v>
      </c>
      <c r="J88" s="404">
        <v>0</v>
      </c>
      <c r="K88" s="405">
        <v>0</v>
      </c>
      <c r="L88" s="405">
        <v>3000000</v>
      </c>
      <c r="M88" s="405">
        <f t="shared" si="6"/>
        <v>3000000</v>
      </c>
      <c r="N88" s="406" t="s">
        <v>1990</v>
      </c>
      <c r="O88" s="398" t="s">
        <v>2157</v>
      </c>
      <c r="P88" s="408">
        <f t="shared" si="7"/>
        <v>43522</v>
      </c>
      <c r="Q88" s="408">
        <v>43582</v>
      </c>
      <c r="R88" s="408">
        <f t="shared" si="11"/>
        <v>43582</v>
      </c>
      <c r="S88" s="407">
        <f t="shared" si="8"/>
        <v>60</v>
      </c>
      <c r="T88" s="409">
        <f t="shared" si="9"/>
        <v>2</v>
      </c>
      <c r="U88" s="410" t="s">
        <v>7782</v>
      </c>
      <c r="V88" s="375"/>
      <c r="W88" s="411"/>
      <c r="X88" s="412"/>
      <c r="Y88" s="413"/>
      <c r="Z88" s="414"/>
      <c r="AA88" s="412"/>
      <c r="AB88" s="413"/>
      <c r="AC88" s="414"/>
      <c r="AD88" s="412"/>
      <c r="AE88" s="413"/>
      <c r="AF88" s="414"/>
      <c r="AG88" s="412"/>
      <c r="AH88" s="413"/>
      <c r="AI88" s="412"/>
      <c r="AJ88" s="415"/>
      <c r="AK88" s="416"/>
      <c r="AL88" s="417"/>
      <c r="AM88" s="416"/>
      <c r="AN88" s="418"/>
      <c r="AO88" s="418"/>
      <c r="AP88" s="418"/>
      <c r="AQ88" s="314"/>
      <c r="AR88" s="315"/>
      <c r="AS88" s="419"/>
      <c r="AT88" s="420"/>
      <c r="AU88" s="318"/>
      <c r="AV88" s="319"/>
      <c r="AW88" s="319"/>
      <c r="AX88" s="319"/>
      <c r="AY88" s="320"/>
      <c r="AZ88" s="376"/>
      <c r="BA88" s="376"/>
    </row>
    <row r="89" spans="1:53" ht="13.5" customHeight="1" thickTop="1" thickBot="1" x14ac:dyDescent="0.25">
      <c r="A89" s="397">
        <v>86</v>
      </c>
      <c r="B89" s="398" t="s">
        <v>444</v>
      </c>
      <c r="C89" s="399">
        <v>43522</v>
      </c>
      <c r="D89" s="399" t="s">
        <v>7783</v>
      </c>
      <c r="E89" s="400" t="s">
        <v>5690</v>
      </c>
      <c r="F89" s="400" t="s">
        <v>7784</v>
      </c>
      <c r="G89" s="401" t="s">
        <v>66</v>
      </c>
      <c r="H89" s="402" t="s">
        <v>7501</v>
      </c>
      <c r="I89" s="403" t="s">
        <v>1989</v>
      </c>
      <c r="J89" s="404">
        <v>0</v>
      </c>
      <c r="K89" s="405">
        <v>0</v>
      </c>
      <c r="L89" s="405">
        <v>16000000</v>
      </c>
      <c r="M89" s="405">
        <f t="shared" si="6"/>
        <v>16000000</v>
      </c>
      <c r="N89" s="406" t="s">
        <v>1990</v>
      </c>
      <c r="O89" s="398" t="s">
        <v>6172</v>
      </c>
      <c r="P89" s="408">
        <f t="shared" si="7"/>
        <v>43522</v>
      </c>
      <c r="Q89" s="408">
        <v>43642</v>
      </c>
      <c r="R89" s="408">
        <f t="shared" si="11"/>
        <v>43642</v>
      </c>
      <c r="S89" s="407">
        <f t="shared" si="8"/>
        <v>120</v>
      </c>
      <c r="T89" s="409">
        <f t="shared" si="9"/>
        <v>4</v>
      </c>
      <c r="U89" s="410" t="s">
        <v>7785</v>
      </c>
      <c r="V89" s="421" t="s">
        <v>13560</v>
      </c>
      <c r="W89" s="411"/>
      <c r="X89" s="412"/>
      <c r="Y89" s="413"/>
      <c r="Z89" s="414"/>
      <c r="AA89" s="412"/>
      <c r="AB89" s="413"/>
      <c r="AC89" s="414"/>
      <c r="AD89" s="412"/>
      <c r="AE89" s="413"/>
      <c r="AF89" s="414"/>
      <c r="AG89" s="412"/>
      <c r="AH89" s="413"/>
      <c r="AI89" s="412"/>
      <c r="AJ89" s="415"/>
      <c r="AK89" s="416"/>
      <c r="AL89" s="417"/>
      <c r="AM89" s="416"/>
      <c r="AN89" s="418"/>
      <c r="AO89" s="418"/>
      <c r="AP89" s="418"/>
      <c r="AQ89" s="314"/>
      <c r="AR89" s="315"/>
      <c r="AS89" s="419"/>
      <c r="AT89" s="420"/>
      <c r="AU89" s="318"/>
      <c r="AV89" s="319"/>
      <c r="AW89" s="319"/>
      <c r="AX89" s="319"/>
      <c r="AY89" s="320"/>
      <c r="AZ89" s="376"/>
      <c r="BA89" s="376"/>
    </row>
    <row r="90" spans="1:53" ht="13.5" customHeight="1" thickTop="1" thickBot="1" x14ac:dyDescent="0.25">
      <c r="A90" s="397">
        <v>87</v>
      </c>
      <c r="B90" s="398" t="s">
        <v>3451</v>
      </c>
      <c r="C90" s="399">
        <v>43522</v>
      </c>
      <c r="D90" s="399" t="s">
        <v>7786</v>
      </c>
      <c r="E90" s="400" t="s">
        <v>5690</v>
      </c>
      <c r="F90" s="400" t="s">
        <v>7787</v>
      </c>
      <c r="G90" s="401" t="s">
        <v>66</v>
      </c>
      <c r="H90" s="402" t="s">
        <v>10502</v>
      </c>
      <c r="I90" s="403" t="s">
        <v>1989</v>
      </c>
      <c r="J90" s="404">
        <v>0</v>
      </c>
      <c r="K90" s="405">
        <v>0</v>
      </c>
      <c r="L90" s="405">
        <v>13228000</v>
      </c>
      <c r="M90" s="405">
        <f t="shared" si="6"/>
        <v>19842000</v>
      </c>
      <c r="N90" s="406" t="s">
        <v>1990</v>
      </c>
      <c r="O90" s="398" t="s">
        <v>5785</v>
      </c>
      <c r="P90" s="408">
        <f t="shared" si="7"/>
        <v>43522</v>
      </c>
      <c r="Q90" s="408">
        <v>43642</v>
      </c>
      <c r="R90" s="408">
        <f t="shared" si="11"/>
        <v>43642</v>
      </c>
      <c r="S90" s="407">
        <f t="shared" si="8"/>
        <v>120</v>
      </c>
      <c r="T90" s="409">
        <f t="shared" si="9"/>
        <v>4</v>
      </c>
      <c r="U90" s="410" t="s">
        <v>7788</v>
      </c>
      <c r="V90" s="375"/>
      <c r="W90" s="411">
        <v>60</v>
      </c>
      <c r="X90" s="412">
        <v>43642</v>
      </c>
      <c r="Y90" s="413">
        <v>43703</v>
      </c>
      <c r="Z90" s="414"/>
      <c r="AA90" s="412"/>
      <c r="AB90" s="413"/>
      <c r="AC90" s="414"/>
      <c r="AD90" s="412"/>
      <c r="AE90" s="413"/>
      <c r="AF90" s="414"/>
      <c r="AG90" s="412"/>
      <c r="AH90" s="413"/>
      <c r="AI90" s="412">
        <v>43642</v>
      </c>
      <c r="AJ90" s="415">
        <v>6614000</v>
      </c>
      <c r="AK90" s="416"/>
      <c r="AL90" s="417"/>
      <c r="AM90" s="416"/>
      <c r="AN90" s="418"/>
      <c r="AO90" s="418"/>
      <c r="AP90" s="418"/>
      <c r="AQ90" s="314"/>
      <c r="AR90" s="315"/>
      <c r="AS90" s="419"/>
      <c r="AT90" s="420"/>
      <c r="AU90" s="318"/>
      <c r="AV90" s="319"/>
      <c r="AW90" s="319"/>
      <c r="AX90" s="319"/>
      <c r="AY90" s="320"/>
      <c r="AZ90" s="376"/>
      <c r="BA90" s="376"/>
    </row>
    <row r="91" spans="1:53" ht="13.5" customHeight="1" thickTop="1" thickBot="1" x14ac:dyDescent="0.25">
      <c r="A91" s="397">
        <v>88</v>
      </c>
      <c r="B91" s="398" t="s">
        <v>3444</v>
      </c>
      <c r="C91" s="399">
        <v>43522</v>
      </c>
      <c r="D91" s="399" t="s">
        <v>7789</v>
      </c>
      <c r="E91" s="400" t="s">
        <v>5700</v>
      </c>
      <c r="F91" s="400" t="s">
        <v>7790</v>
      </c>
      <c r="G91" s="401" t="s">
        <v>66</v>
      </c>
      <c r="H91" s="402" t="s">
        <v>10502</v>
      </c>
      <c r="I91" s="403" t="s">
        <v>1989</v>
      </c>
      <c r="J91" s="404">
        <v>0</v>
      </c>
      <c r="K91" s="405">
        <v>0</v>
      </c>
      <c r="L91" s="405">
        <v>6600000</v>
      </c>
      <c r="M91" s="405">
        <f t="shared" si="6"/>
        <v>6600000</v>
      </c>
      <c r="N91" s="406" t="s">
        <v>1990</v>
      </c>
      <c r="O91" s="398" t="s">
        <v>5980</v>
      </c>
      <c r="P91" s="408">
        <f t="shared" si="7"/>
        <v>43522</v>
      </c>
      <c r="Q91" s="408">
        <v>43582</v>
      </c>
      <c r="R91" s="408">
        <f t="shared" si="11"/>
        <v>43582</v>
      </c>
      <c r="S91" s="407">
        <f t="shared" si="8"/>
        <v>60</v>
      </c>
      <c r="T91" s="409">
        <f t="shared" si="9"/>
        <v>2</v>
      </c>
      <c r="U91" s="410" t="s">
        <v>7791</v>
      </c>
      <c r="V91" s="421">
        <v>43633</v>
      </c>
      <c r="W91" s="411"/>
      <c r="X91" s="412"/>
      <c r="Y91" s="413"/>
      <c r="Z91" s="414"/>
      <c r="AA91" s="412"/>
      <c r="AB91" s="413"/>
      <c r="AC91" s="414"/>
      <c r="AD91" s="412"/>
      <c r="AE91" s="413"/>
      <c r="AF91" s="414"/>
      <c r="AG91" s="412"/>
      <c r="AH91" s="413"/>
      <c r="AI91" s="412"/>
      <c r="AJ91" s="415"/>
      <c r="AK91" s="416"/>
      <c r="AL91" s="417"/>
      <c r="AM91" s="416"/>
      <c r="AN91" s="418"/>
      <c r="AO91" s="418"/>
      <c r="AP91" s="418"/>
      <c r="AQ91" s="314"/>
      <c r="AR91" s="315"/>
      <c r="AS91" s="419"/>
      <c r="AT91" s="420"/>
      <c r="AU91" s="318"/>
      <c r="AV91" s="319"/>
      <c r="AW91" s="319"/>
      <c r="AX91" s="319"/>
      <c r="AY91" s="320"/>
      <c r="AZ91" s="376"/>
      <c r="BA91" s="376"/>
    </row>
    <row r="92" spans="1:53" ht="13.5" customHeight="1" thickTop="1" thickBot="1" x14ac:dyDescent="0.25">
      <c r="A92" s="397">
        <v>89</v>
      </c>
      <c r="B92" s="398" t="s">
        <v>7623</v>
      </c>
      <c r="C92" s="399">
        <v>43522</v>
      </c>
      <c r="D92" s="399" t="s">
        <v>7792</v>
      </c>
      <c r="E92" s="400" t="s">
        <v>7725</v>
      </c>
      <c r="F92" s="400" t="s">
        <v>7793</v>
      </c>
      <c r="G92" s="401" t="s">
        <v>66</v>
      </c>
      <c r="H92" s="402" t="s">
        <v>7501</v>
      </c>
      <c r="I92" s="403" t="s">
        <v>1989</v>
      </c>
      <c r="J92" s="404">
        <v>0</v>
      </c>
      <c r="K92" s="405">
        <v>0</v>
      </c>
      <c r="L92" s="405">
        <v>20614486</v>
      </c>
      <c r="M92" s="405">
        <f t="shared" si="6"/>
        <v>20614486</v>
      </c>
      <c r="N92" s="406" t="s">
        <v>1990</v>
      </c>
      <c r="O92" s="398" t="s">
        <v>280</v>
      </c>
      <c r="P92" s="408">
        <f t="shared" si="7"/>
        <v>43522</v>
      </c>
      <c r="Q92" s="408">
        <v>43582</v>
      </c>
      <c r="R92" s="408">
        <f t="shared" si="11"/>
        <v>43582</v>
      </c>
      <c r="S92" s="407">
        <f t="shared" si="8"/>
        <v>60</v>
      </c>
      <c r="T92" s="409">
        <f t="shared" si="9"/>
        <v>2</v>
      </c>
      <c r="U92" s="410" t="s">
        <v>7794</v>
      </c>
      <c r="V92" s="421" t="s">
        <v>13561</v>
      </c>
      <c r="W92" s="411"/>
      <c r="X92" s="412"/>
      <c r="Y92" s="413"/>
      <c r="Z92" s="414"/>
      <c r="AA92" s="412"/>
      <c r="AB92" s="413"/>
      <c r="AC92" s="414"/>
      <c r="AD92" s="412"/>
      <c r="AE92" s="413"/>
      <c r="AF92" s="414"/>
      <c r="AG92" s="412"/>
      <c r="AH92" s="413"/>
      <c r="AI92" s="412"/>
      <c r="AJ92" s="415"/>
      <c r="AK92" s="416"/>
      <c r="AL92" s="417"/>
      <c r="AM92" s="416"/>
      <c r="AN92" s="418"/>
      <c r="AO92" s="418"/>
      <c r="AP92" s="418"/>
      <c r="AQ92" s="314"/>
      <c r="AR92" s="315"/>
      <c r="AS92" s="419"/>
      <c r="AT92" s="420"/>
      <c r="AU92" s="318"/>
      <c r="AV92" s="319"/>
      <c r="AW92" s="319"/>
      <c r="AX92" s="319"/>
      <c r="AY92" s="320"/>
      <c r="AZ92" s="376"/>
      <c r="BA92" s="376"/>
    </row>
    <row r="93" spans="1:53" ht="13.5" customHeight="1" thickTop="1" thickBot="1" x14ac:dyDescent="0.25">
      <c r="A93" s="397">
        <v>90</v>
      </c>
      <c r="B93" s="398" t="s">
        <v>63</v>
      </c>
      <c r="C93" s="399">
        <v>43522</v>
      </c>
      <c r="D93" s="399" t="s">
        <v>7795</v>
      </c>
      <c r="E93" s="400" t="s">
        <v>5700</v>
      </c>
      <c r="F93" s="400" t="s">
        <v>7796</v>
      </c>
      <c r="G93" s="401" t="s">
        <v>66</v>
      </c>
      <c r="H93" s="402" t="s">
        <v>7501</v>
      </c>
      <c r="I93" s="403" t="s">
        <v>1989</v>
      </c>
      <c r="J93" s="404">
        <v>0</v>
      </c>
      <c r="K93" s="405">
        <v>0</v>
      </c>
      <c r="L93" s="405">
        <v>6000000</v>
      </c>
      <c r="M93" s="405">
        <f t="shared" si="6"/>
        <v>6000000</v>
      </c>
      <c r="N93" s="406" t="s">
        <v>1990</v>
      </c>
      <c r="O93" s="398" t="s">
        <v>2048</v>
      </c>
      <c r="P93" s="408">
        <f t="shared" si="7"/>
        <v>43522</v>
      </c>
      <c r="Q93" s="408">
        <v>43552</v>
      </c>
      <c r="R93" s="408">
        <f t="shared" si="11"/>
        <v>43552</v>
      </c>
      <c r="S93" s="407">
        <f t="shared" si="8"/>
        <v>30</v>
      </c>
      <c r="T93" s="409">
        <f t="shared" si="9"/>
        <v>1</v>
      </c>
      <c r="U93" s="410" t="s">
        <v>7797</v>
      </c>
      <c r="V93" s="375"/>
      <c r="W93" s="411"/>
      <c r="X93" s="412"/>
      <c r="Y93" s="413"/>
      <c r="Z93" s="414"/>
      <c r="AA93" s="412"/>
      <c r="AB93" s="413"/>
      <c r="AC93" s="414"/>
      <c r="AD93" s="412"/>
      <c r="AE93" s="413"/>
      <c r="AF93" s="414"/>
      <c r="AG93" s="412"/>
      <c r="AH93" s="413"/>
      <c r="AI93" s="412"/>
      <c r="AJ93" s="415"/>
      <c r="AK93" s="416"/>
      <c r="AL93" s="417"/>
      <c r="AM93" s="416"/>
      <c r="AN93" s="418"/>
      <c r="AO93" s="418"/>
      <c r="AP93" s="418"/>
      <c r="AQ93" s="314"/>
      <c r="AR93" s="315"/>
      <c r="AS93" s="419"/>
      <c r="AT93" s="420"/>
      <c r="AU93" s="318"/>
      <c r="AV93" s="319"/>
      <c r="AW93" s="319"/>
      <c r="AX93" s="319"/>
      <c r="AY93" s="320"/>
      <c r="AZ93" s="376"/>
      <c r="BA93" s="376"/>
    </row>
    <row r="94" spans="1:53" ht="13.5" customHeight="1" thickTop="1" thickBot="1" x14ac:dyDescent="0.25">
      <c r="A94" s="397">
        <v>91</v>
      </c>
      <c r="B94" s="398" t="s">
        <v>7623</v>
      </c>
      <c r="C94" s="399">
        <v>43523</v>
      </c>
      <c r="D94" s="399" t="s">
        <v>7798</v>
      </c>
      <c r="E94" s="400" t="s">
        <v>5700</v>
      </c>
      <c r="F94" s="400" t="s">
        <v>7799</v>
      </c>
      <c r="G94" s="401" t="s">
        <v>66</v>
      </c>
      <c r="H94" s="402" t="s">
        <v>7501</v>
      </c>
      <c r="I94" s="403" t="s">
        <v>1989</v>
      </c>
      <c r="J94" s="404">
        <v>0</v>
      </c>
      <c r="K94" s="405">
        <v>0</v>
      </c>
      <c r="L94" s="405">
        <v>21232000</v>
      </c>
      <c r="M94" s="405">
        <f t="shared" si="6"/>
        <v>21232000</v>
      </c>
      <c r="N94" s="406" t="s">
        <v>1990</v>
      </c>
      <c r="O94" s="398" t="s">
        <v>7800</v>
      </c>
      <c r="P94" s="408">
        <f t="shared" si="7"/>
        <v>43523</v>
      </c>
      <c r="Q94" s="408">
        <v>43643</v>
      </c>
      <c r="R94" s="408">
        <f t="shared" si="11"/>
        <v>43643</v>
      </c>
      <c r="S94" s="407">
        <f t="shared" si="8"/>
        <v>120</v>
      </c>
      <c r="T94" s="409">
        <f t="shared" si="9"/>
        <v>4</v>
      </c>
      <c r="U94" s="410" t="s">
        <v>7801</v>
      </c>
      <c r="V94" s="421">
        <v>43668</v>
      </c>
      <c r="W94" s="411"/>
      <c r="X94" s="412"/>
      <c r="Y94" s="413"/>
      <c r="Z94" s="414"/>
      <c r="AA94" s="412"/>
      <c r="AB94" s="413"/>
      <c r="AC94" s="414"/>
      <c r="AD94" s="412"/>
      <c r="AE94" s="413"/>
      <c r="AF94" s="414"/>
      <c r="AG94" s="412"/>
      <c r="AH94" s="413"/>
      <c r="AI94" s="412"/>
      <c r="AJ94" s="415"/>
      <c r="AK94" s="416"/>
      <c r="AL94" s="417"/>
      <c r="AM94" s="416"/>
      <c r="AN94" s="418"/>
      <c r="AO94" s="418"/>
      <c r="AP94" s="418"/>
      <c r="AQ94" s="314"/>
      <c r="AR94" s="315"/>
      <c r="AS94" s="419"/>
      <c r="AT94" s="420"/>
      <c r="AU94" s="318"/>
      <c r="AV94" s="319"/>
      <c r="AW94" s="319"/>
      <c r="AX94" s="319"/>
      <c r="AY94" s="320"/>
      <c r="AZ94" s="376"/>
      <c r="BA94" s="376"/>
    </row>
    <row r="95" spans="1:53" ht="13.5" customHeight="1" thickTop="1" thickBot="1" x14ac:dyDescent="0.25">
      <c r="A95" s="397">
        <v>92</v>
      </c>
      <c r="B95" s="398" t="s">
        <v>333</v>
      </c>
      <c r="C95" s="399">
        <v>43523</v>
      </c>
      <c r="D95" s="399" t="s">
        <v>7802</v>
      </c>
      <c r="E95" s="400" t="s">
        <v>5690</v>
      </c>
      <c r="F95" s="400" t="s">
        <v>7803</v>
      </c>
      <c r="G95" s="401" t="s">
        <v>66</v>
      </c>
      <c r="H95" s="402" t="s">
        <v>10502</v>
      </c>
      <c r="I95" s="403" t="s">
        <v>1989</v>
      </c>
      <c r="J95" s="404">
        <v>0</v>
      </c>
      <c r="K95" s="405">
        <v>0</v>
      </c>
      <c r="L95" s="405">
        <v>8268108</v>
      </c>
      <c r="M95" s="405">
        <f t="shared" si="6"/>
        <v>8268108</v>
      </c>
      <c r="N95" s="406" t="s">
        <v>1990</v>
      </c>
      <c r="O95" s="398" t="s">
        <v>6886</v>
      </c>
      <c r="P95" s="408">
        <f t="shared" si="7"/>
        <v>43523</v>
      </c>
      <c r="Q95" s="408">
        <v>43598</v>
      </c>
      <c r="R95" s="408">
        <f t="shared" si="11"/>
        <v>43598</v>
      </c>
      <c r="S95" s="407">
        <f t="shared" si="8"/>
        <v>75</v>
      </c>
      <c r="T95" s="409">
        <f t="shared" si="9"/>
        <v>2.5</v>
      </c>
      <c r="U95" s="410" t="s">
        <v>7804</v>
      </c>
      <c r="V95" s="375"/>
      <c r="W95" s="411"/>
      <c r="X95" s="412"/>
      <c r="Y95" s="413"/>
      <c r="Z95" s="414"/>
      <c r="AA95" s="412"/>
      <c r="AB95" s="413"/>
      <c r="AC95" s="414"/>
      <c r="AD95" s="412"/>
      <c r="AE95" s="413"/>
      <c r="AF95" s="414"/>
      <c r="AG95" s="412"/>
      <c r="AH95" s="413"/>
      <c r="AI95" s="412"/>
      <c r="AJ95" s="415"/>
      <c r="AK95" s="416"/>
      <c r="AL95" s="417"/>
      <c r="AM95" s="416"/>
      <c r="AN95" s="418"/>
      <c r="AO95" s="418"/>
      <c r="AP95" s="418"/>
      <c r="AQ95" s="314"/>
      <c r="AR95" s="315"/>
      <c r="AS95" s="419"/>
      <c r="AT95" s="420"/>
      <c r="AU95" s="318"/>
      <c r="AV95" s="319"/>
      <c r="AW95" s="319"/>
      <c r="AX95" s="319"/>
      <c r="AY95" s="320"/>
      <c r="AZ95" s="376"/>
      <c r="BA95" s="376"/>
    </row>
    <row r="96" spans="1:53" ht="13.5" customHeight="1" thickTop="1" thickBot="1" x14ac:dyDescent="0.25">
      <c r="A96" s="397">
        <v>93</v>
      </c>
      <c r="B96" s="398" t="s">
        <v>63</v>
      </c>
      <c r="C96" s="399">
        <v>43523</v>
      </c>
      <c r="D96" s="399" t="s">
        <v>7805</v>
      </c>
      <c r="E96" s="400" t="s">
        <v>7806</v>
      </c>
      <c r="F96" s="400" t="s">
        <v>7807</v>
      </c>
      <c r="G96" s="401" t="s">
        <v>66</v>
      </c>
      <c r="H96" s="402" t="s">
        <v>7501</v>
      </c>
      <c r="I96" s="403" t="s">
        <v>1989</v>
      </c>
      <c r="J96" s="404">
        <v>0</v>
      </c>
      <c r="K96" s="405">
        <v>0</v>
      </c>
      <c r="L96" s="405">
        <v>5000000</v>
      </c>
      <c r="M96" s="405">
        <f t="shared" si="6"/>
        <v>5000000</v>
      </c>
      <c r="N96" s="406" t="s">
        <v>1990</v>
      </c>
      <c r="O96" s="398" t="s">
        <v>2044</v>
      </c>
      <c r="P96" s="408">
        <f t="shared" si="7"/>
        <v>43523</v>
      </c>
      <c r="Q96" s="408">
        <v>43553</v>
      </c>
      <c r="R96" s="408">
        <f t="shared" si="11"/>
        <v>43553</v>
      </c>
      <c r="S96" s="407">
        <f t="shared" si="8"/>
        <v>30</v>
      </c>
      <c r="T96" s="409">
        <f t="shared" si="9"/>
        <v>1</v>
      </c>
      <c r="U96" s="410" t="s">
        <v>7808</v>
      </c>
      <c r="V96" s="375"/>
      <c r="W96" s="411"/>
      <c r="X96" s="412"/>
      <c r="Y96" s="413"/>
      <c r="Z96" s="414"/>
      <c r="AA96" s="412"/>
      <c r="AB96" s="413"/>
      <c r="AC96" s="414"/>
      <c r="AD96" s="412"/>
      <c r="AE96" s="413"/>
      <c r="AF96" s="414"/>
      <c r="AG96" s="412"/>
      <c r="AH96" s="413"/>
      <c r="AI96" s="412"/>
      <c r="AJ96" s="415"/>
      <c r="AK96" s="416"/>
      <c r="AL96" s="417"/>
      <c r="AM96" s="416"/>
      <c r="AN96" s="418"/>
      <c r="AO96" s="418"/>
      <c r="AP96" s="418"/>
      <c r="AQ96" s="314"/>
      <c r="AR96" s="315"/>
      <c r="AS96" s="419"/>
      <c r="AT96" s="420"/>
      <c r="AU96" s="318"/>
      <c r="AV96" s="319"/>
      <c r="AW96" s="319"/>
      <c r="AX96" s="319"/>
      <c r="AY96" s="320"/>
      <c r="AZ96" s="376"/>
      <c r="BA96" s="376"/>
    </row>
    <row r="97" spans="1:53" ht="13.5" customHeight="1" thickTop="1" thickBot="1" x14ac:dyDescent="0.25">
      <c r="A97" s="397">
        <v>94</v>
      </c>
      <c r="B97" s="398" t="s">
        <v>3888</v>
      </c>
      <c r="C97" s="399">
        <v>43523</v>
      </c>
      <c r="D97" s="399" t="s">
        <v>7809</v>
      </c>
      <c r="E97" s="400" t="s">
        <v>5700</v>
      </c>
      <c r="F97" s="400" t="s">
        <v>7810</v>
      </c>
      <c r="G97" s="401" t="s">
        <v>66</v>
      </c>
      <c r="H97" s="402" t="s">
        <v>7501</v>
      </c>
      <c r="I97" s="403" t="s">
        <v>1989</v>
      </c>
      <c r="J97" s="404">
        <v>0</v>
      </c>
      <c r="K97" s="405">
        <v>0</v>
      </c>
      <c r="L97" s="405">
        <v>20000000</v>
      </c>
      <c r="M97" s="405">
        <f t="shared" si="6"/>
        <v>20000000</v>
      </c>
      <c r="N97" s="406" t="s">
        <v>1990</v>
      </c>
      <c r="O97" s="398" t="s">
        <v>3069</v>
      </c>
      <c r="P97" s="408">
        <f t="shared" si="7"/>
        <v>43523</v>
      </c>
      <c r="Q97" s="408">
        <v>43643</v>
      </c>
      <c r="R97" s="408">
        <f t="shared" si="11"/>
        <v>43643</v>
      </c>
      <c r="S97" s="407">
        <f t="shared" si="8"/>
        <v>120</v>
      </c>
      <c r="T97" s="409">
        <f t="shared" si="9"/>
        <v>4</v>
      </c>
      <c r="U97" s="410" t="s">
        <v>7811</v>
      </c>
      <c r="V97" s="421">
        <v>43655</v>
      </c>
      <c r="W97" s="411"/>
      <c r="X97" s="412"/>
      <c r="Y97" s="413"/>
      <c r="Z97" s="414"/>
      <c r="AA97" s="412"/>
      <c r="AB97" s="413"/>
      <c r="AC97" s="414"/>
      <c r="AD97" s="412"/>
      <c r="AE97" s="413"/>
      <c r="AF97" s="414"/>
      <c r="AG97" s="412"/>
      <c r="AH97" s="413"/>
      <c r="AI97" s="412"/>
      <c r="AJ97" s="415"/>
      <c r="AK97" s="416"/>
      <c r="AL97" s="417"/>
      <c r="AM97" s="416"/>
      <c r="AN97" s="418"/>
      <c r="AO97" s="418"/>
      <c r="AP97" s="418"/>
      <c r="AQ97" s="314"/>
      <c r="AR97" s="315"/>
      <c r="AS97" s="419"/>
      <c r="AT97" s="420"/>
      <c r="AU97" s="318"/>
      <c r="AV97" s="319"/>
      <c r="AW97" s="319"/>
      <c r="AX97" s="319"/>
      <c r="AY97" s="320"/>
      <c r="AZ97" s="376"/>
      <c r="BA97" s="376"/>
    </row>
    <row r="98" spans="1:53" ht="13.5" customHeight="1" thickTop="1" thickBot="1" x14ac:dyDescent="0.25">
      <c r="A98" s="397">
        <v>95</v>
      </c>
      <c r="B98" s="398" t="s">
        <v>3444</v>
      </c>
      <c r="C98" s="399">
        <v>43524</v>
      </c>
      <c r="D98" s="399" t="s">
        <v>7812</v>
      </c>
      <c r="E98" s="400" t="s">
        <v>5690</v>
      </c>
      <c r="F98" s="400" t="s">
        <v>7813</v>
      </c>
      <c r="G98" s="401" t="s">
        <v>66</v>
      </c>
      <c r="H98" s="402" t="s">
        <v>7501</v>
      </c>
      <c r="I98" s="403" t="s">
        <v>1989</v>
      </c>
      <c r="J98" s="404">
        <v>0</v>
      </c>
      <c r="K98" s="405">
        <v>0</v>
      </c>
      <c r="L98" s="405">
        <v>7000000</v>
      </c>
      <c r="M98" s="405">
        <f t="shared" si="6"/>
        <v>7000000</v>
      </c>
      <c r="N98" s="406" t="s">
        <v>1990</v>
      </c>
      <c r="O98" s="398" t="s">
        <v>3064</v>
      </c>
      <c r="P98" s="408">
        <f t="shared" si="7"/>
        <v>43524</v>
      </c>
      <c r="Q98" s="408">
        <v>43584</v>
      </c>
      <c r="R98" s="408">
        <f t="shared" si="11"/>
        <v>43584</v>
      </c>
      <c r="S98" s="407">
        <f t="shared" si="8"/>
        <v>60</v>
      </c>
      <c r="T98" s="409">
        <f t="shared" si="9"/>
        <v>2</v>
      </c>
      <c r="U98" s="410" t="s">
        <v>7814</v>
      </c>
      <c r="V98" s="421">
        <v>43633</v>
      </c>
      <c r="W98" s="411"/>
      <c r="X98" s="412"/>
      <c r="Y98" s="413"/>
      <c r="Z98" s="414"/>
      <c r="AA98" s="412"/>
      <c r="AB98" s="413"/>
      <c r="AC98" s="414"/>
      <c r="AD98" s="412"/>
      <c r="AE98" s="413"/>
      <c r="AF98" s="414"/>
      <c r="AG98" s="412"/>
      <c r="AH98" s="413"/>
      <c r="AI98" s="412"/>
      <c r="AJ98" s="415"/>
      <c r="AK98" s="416"/>
      <c r="AL98" s="417"/>
      <c r="AM98" s="416"/>
      <c r="AN98" s="418"/>
      <c r="AO98" s="418"/>
      <c r="AP98" s="418"/>
      <c r="AQ98" s="314"/>
      <c r="AR98" s="315"/>
      <c r="AS98" s="419"/>
      <c r="AT98" s="420"/>
      <c r="AU98" s="318"/>
      <c r="AV98" s="319"/>
      <c r="AW98" s="319"/>
      <c r="AX98" s="319"/>
      <c r="AY98" s="320"/>
      <c r="AZ98" s="376"/>
      <c r="BA98" s="376"/>
    </row>
    <row r="99" spans="1:53" ht="13.5" customHeight="1" thickTop="1" thickBot="1" x14ac:dyDescent="0.25">
      <c r="A99" s="397">
        <v>96</v>
      </c>
      <c r="B99" s="398" t="s">
        <v>3451</v>
      </c>
      <c r="C99" s="399">
        <v>43524</v>
      </c>
      <c r="D99" s="399" t="s">
        <v>7815</v>
      </c>
      <c r="E99" s="400" t="s">
        <v>5700</v>
      </c>
      <c r="F99" s="400" t="s">
        <v>7816</v>
      </c>
      <c r="G99" s="401" t="s">
        <v>66</v>
      </c>
      <c r="H99" s="402" t="s">
        <v>10502</v>
      </c>
      <c r="I99" s="403" t="s">
        <v>1989</v>
      </c>
      <c r="J99" s="404">
        <v>0</v>
      </c>
      <c r="K99" s="405">
        <v>0</v>
      </c>
      <c r="L99" s="405">
        <v>10640000</v>
      </c>
      <c r="M99" s="405">
        <f t="shared" si="6"/>
        <v>13300000</v>
      </c>
      <c r="N99" s="406" t="s">
        <v>1990</v>
      </c>
      <c r="O99" s="398" t="s">
        <v>7299</v>
      </c>
      <c r="P99" s="408">
        <f t="shared" si="7"/>
        <v>43524</v>
      </c>
      <c r="Q99" s="408">
        <v>43644</v>
      </c>
      <c r="R99" s="408">
        <f t="shared" si="11"/>
        <v>43644</v>
      </c>
      <c r="S99" s="407">
        <f t="shared" si="8"/>
        <v>120</v>
      </c>
      <c r="T99" s="409">
        <f t="shared" si="9"/>
        <v>4</v>
      </c>
      <c r="U99" s="410" t="s">
        <v>7817</v>
      </c>
      <c r="V99" s="421">
        <v>43706</v>
      </c>
      <c r="W99" s="411">
        <v>30</v>
      </c>
      <c r="X99" s="412">
        <v>43641</v>
      </c>
      <c r="Y99" s="413">
        <v>43676</v>
      </c>
      <c r="Z99" s="414"/>
      <c r="AA99" s="412"/>
      <c r="AB99" s="413"/>
      <c r="AC99" s="414"/>
      <c r="AD99" s="412"/>
      <c r="AE99" s="413"/>
      <c r="AF99" s="414"/>
      <c r="AG99" s="412"/>
      <c r="AH99" s="413"/>
      <c r="AI99" s="412">
        <v>43641</v>
      </c>
      <c r="AJ99" s="415">
        <v>2660000</v>
      </c>
      <c r="AK99" s="416"/>
      <c r="AL99" s="417"/>
      <c r="AM99" s="416"/>
      <c r="AN99" s="418"/>
      <c r="AO99" s="418"/>
      <c r="AP99" s="418"/>
      <c r="AQ99" s="314"/>
      <c r="AR99" s="315"/>
      <c r="AS99" s="419"/>
      <c r="AT99" s="420"/>
      <c r="AU99" s="318"/>
      <c r="AV99" s="319"/>
      <c r="AW99" s="319"/>
      <c r="AX99" s="319"/>
      <c r="AY99" s="320"/>
      <c r="AZ99" s="376"/>
      <c r="BA99" s="376"/>
    </row>
    <row r="100" spans="1:53" ht="13.5" customHeight="1" thickTop="1" thickBot="1" x14ac:dyDescent="0.25">
      <c r="A100" s="397">
        <v>97</v>
      </c>
      <c r="B100" s="398" t="s">
        <v>3451</v>
      </c>
      <c r="C100" s="399">
        <v>43524</v>
      </c>
      <c r="D100" s="399" t="s">
        <v>7818</v>
      </c>
      <c r="E100" s="400" t="s">
        <v>5700</v>
      </c>
      <c r="F100" s="400" t="s">
        <v>7819</v>
      </c>
      <c r="G100" s="401" t="s">
        <v>66</v>
      </c>
      <c r="H100" s="402" t="s">
        <v>10502</v>
      </c>
      <c r="I100" s="403" t="s">
        <v>1989</v>
      </c>
      <c r="J100" s="404">
        <v>0</v>
      </c>
      <c r="K100" s="405">
        <v>0</v>
      </c>
      <c r="L100" s="405">
        <v>10640000</v>
      </c>
      <c r="M100" s="405">
        <f t="shared" si="6"/>
        <v>10640000</v>
      </c>
      <c r="N100" s="406" t="s">
        <v>1990</v>
      </c>
      <c r="O100" s="398" t="s">
        <v>6733</v>
      </c>
      <c r="P100" s="408">
        <f t="shared" si="7"/>
        <v>43524</v>
      </c>
      <c r="Q100" s="408">
        <v>43644</v>
      </c>
      <c r="R100" s="408">
        <f t="shared" si="11"/>
        <v>43644</v>
      </c>
      <c r="S100" s="407">
        <f t="shared" si="8"/>
        <v>120</v>
      </c>
      <c r="T100" s="409">
        <f t="shared" si="9"/>
        <v>4</v>
      </c>
      <c r="U100" s="410" t="s">
        <v>7820</v>
      </c>
      <c r="V100" s="421">
        <v>43706</v>
      </c>
      <c r="W100" s="425" t="s">
        <v>7821</v>
      </c>
      <c r="X100" s="426"/>
      <c r="Y100" s="427"/>
      <c r="Z100" s="414"/>
      <c r="AA100" s="412"/>
      <c r="AB100" s="413"/>
      <c r="AC100" s="414"/>
      <c r="AD100" s="412"/>
      <c r="AE100" s="413"/>
      <c r="AF100" s="414"/>
      <c r="AG100" s="412"/>
      <c r="AH100" s="413"/>
      <c r="AI100" s="412"/>
      <c r="AJ100" s="415"/>
      <c r="AK100" s="416"/>
      <c r="AL100" s="417"/>
      <c r="AM100" s="416"/>
      <c r="AN100" s="418"/>
      <c r="AO100" s="418"/>
      <c r="AP100" s="418"/>
      <c r="AQ100" s="314"/>
      <c r="AR100" s="315"/>
      <c r="AS100" s="419"/>
      <c r="AT100" s="420"/>
      <c r="AU100" s="318"/>
      <c r="AV100" s="319"/>
      <c r="AW100" s="319"/>
      <c r="AX100" s="319"/>
      <c r="AY100" s="320"/>
      <c r="AZ100" s="376"/>
      <c r="BA100" s="376"/>
    </row>
    <row r="101" spans="1:53" ht="13.5" customHeight="1" thickTop="1" thickBot="1" x14ac:dyDescent="0.25">
      <c r="A101" s="397">
        <v>98</v>
      </c>
      <c r="B101" s="398" t="s">
        <v>3441</v>
      </c>
      <c r="C101" s="399">
        <v>43524</v>
      </c>
      <c r="D101" s="399" t="s">
        <v>7822</v>
      </c>
      <c r="E101" s="400" t="s">
        <v>5690</v>
      </c>
      <c r="F101" s="400" t="s">
        <v>7823</v>
      </c>
      <c r="G101" s="401" t="s">
        <v>66</v>
      </c>
      <c r="H101" s="402" t="s">
        <v>7501</v>
      </c>
      <c r="I101" s="403" t="s">
        <v>1989</v>
      </c>
      <c r="J101" s="404">
        <v>0</v>
      </c>
      <c r="K101" s="405">
        <v>0</v>
      </c>
      <c r="L101" s="405">
        <v>18000000</v>
      </c>
      <c r="M101" s="405">
        <f t="shared" si="6"/>
        <v>18000000</v>
      </c>
      <c r="N101" s="406" t="s">
        <v>1990</v>
      </c>
      <c r="O101" s="398" t="s">
        <v>2521</v>
      </c>
      <c r="P101" s="408">
        <f t="shared" si="7"/>
        <v>43524</v>
      </c>
      <c r="Q101" s="408">
        <v>43644</v>
      </c>
      <c r="R101" s="408">
        <f t="shared" si="11"/>
        <v>43644</v>
      </c>
      <c r="S101" s="407">
        <f t="shared" si="8"/>
        <v>120</v>
      </c>
      <c r="T101" s="409">
        <f t="shared" si="9"/>
        <v>4</v>
      </c>
      <c r="U101" s="410" t="s">
        <v>7824</v>
      </c>
      <c r="V101" s="375"/>
      <c r="W101" s="411"/>
      <c r="X101" s="412"/>
      <c r="Y101" s="413"/>
      <c r="Z101" s="414"/>
      <c r="AA101" s="412"/>
      <c r="AB101" s="413"/>
      <c r="AC101" s="414"/>
      <c r="AD101" s="412"/>
      <c r="AE101" s="413"/>
      <c r="AF101" s="414"/>
      <c r="AG101" s="412"/>
      <c r="AH101" s="413"/>
      <c r="AI101" s="412"/>
      <c r="AJ101" s="415"/>
      <c r="AK101" s="416"/>
      <c r="AL101" s="417"/>
      <c r="AM101" s="416"/>
      <c r="AN101" s="418"/>
      <c r="AO101" s="418"/>
      <c r="AP101" s="418"/>
      <c r="AQ101" s="314"/>
      <c r="AR101" s="315"/>
      <c r="AS101" s="419"/>
      <c r="AT101" s="420"/>
      <c r="AU101" s="318"/>
      <c r="AV101" s="319"/>
      <c r="AW101" s="319"/>
      <c r="AX101" s="319"/>
      <c r="AY101" s="320"/>
      <c r="AZ101" s="376"/>
      <c r="BA101" s="376"/>
    </row>
    <row r="102" spans="1:53" ht="13.5" customHeight="1" thickTop="1" thickBot="1" x14ac:dyDescent="0.25">
      <c r="A102" s="397">
        <v>99</v>
      </c>
      <c r="B102" s="398" t="s">
        <v>7574</v>
      </c>
      <c r="C102" s="399">
        <v>43524</v>
      </c>
      <c r="D102" s="399" t="s">
        <v>7825</v>
      </c>
      <c r="E102" s="400" t="s">
        <v>5690</v>
      </c>
      <c r="F102" s="400" t="s">
        <v>7826</v>
      </c>
      <c r="G102" s="401" t="s">
        <v>66</v>
      </c>
      <c r="H102" s="402" t="s">
        <v>7501</v>
      </c>
      <c r="I102" s="403" t="s">
        <v>1989</v>
      </c>
      <c r="J102" s="404">
        <v>0</v>
      </c>
      <c r="K102" s="405">
        <v>0</v>
      </c>
      <c r="L102" s="405">
        <v>32000000</v>
      </c>
      <c r="M102" s="405">
        <f t="shared" si="6"/>
        <v>32000000</v>
      </c>
      <c r="N102" s="406" t="s">
        <v>1990</v>
      </c>
      <c r="O102" s="398" t="s">
        <v>605</v>
      </c>
      <c r="P102" s="408">
        <f t="shared" si="7"/>
        <v>43524</v>
      </c>
      <c r="Q102" s="408">
        <v>43644</v>
      </c>
      <c r="R102" s="408">
        <f t="shared" si="11"/>
        <v>43644</v>
      </c>
      <c r="S102" s="407">
        <f t="shared" si="8"/>
        <v>120</v>
      </c>
      <c r="T102" s="409">
        <f t="shared" si="9"/>
        <v>4</v>
      </c>
      <c r="U102" s="410" t="s">
        <v>7827</v>
      </c>
      <c r="V102" s="375"/>
      <c r="W102" s="411"/>
      <c r="X102" s="412"/>
      <c r="Y102" s="413"/>
      <c r="Z102" s="414"/>
      <c r="AA102" s="412"/>
      <c r="AB102" s="413"/>
      <c r="AC102" s="414"/>
      <c r="AD102" s="412"/>
      <c r="AE102" s="413"/>
      <c r="AF102" s="414"/>
      <c r="AG102" s="412"/>
      <c r="AH102" s="413"/>
      <c r="AI102" s="412"/>
      <c r="AJ102" s="415"/>
      <c r="AK102" s="416"/>
      <c r="AL102" s="417"/>
      <c r="AM102" s="416"/>
      <c r="AN102" s="418"/>
      <c r="AO102" s="418"/>
      <c r="AP102" s="418"/>
      <c r="AQ102" s="314"/>
      <c r="AR102" s="315"/>
      <c r="AS102" s="419"/>
      <c r="AT102" s="420"/>
      <c r="AU102" s="318"/>
      <c r="AV102" s="319"/>
      <c r="AW102" s="319"/>
      <c r="AX102" s="319"/>
      <c r="AY102" s="320"/>
      <c r="AZ102" s="376"/>
      <c r="BA102" s="376"/>
    </row>
    <row r="103" spans="1:53" ht="13.5" customHeight="1" thickTop="1" thickBot="1" x14ac:dyDescent="0.25">
      <c r="A103" s="397">
        <v>100</v>
      </c>
      <c r="B103" s="398" t="s">
        <v>3444</v>
      </c>
      <c r="C103" s="399">
        <v>43524</v>
      </c>
      <c r="D103" s="399" t="s">
        <v>7828</v>
      </c>
      <c r="E103" s="400" t="s">
        <v>5690</v>
      </c>
      <c r="F103" s="400" t="s">
        <v>7829</v>
      </c>
      <c r="G103" s="376" t="s">
        <v>13554</v>
      </c>
      <c r="H103" s="402" t="s">
        <v>7620</v>
      </c>
      <c r="I103" s="403" t="s">
        <v>1989</v>
      </c>
      <c r="J103" s="404">
        <v>0</v>
      </c>
      <c r="K103" s="405">
        <v>0</v>
      </c>
      <c r="L103" s="405">
        <v>2200000000</v>
      </c>
      <c r="M103" s="405">
        <f t="shared" si="6"/>
        <v>2200000000</v>
      </c>
      <c r="N103" s="406" t="s">
        <v>4981</v>
      </c>
      <c r="O103" s="398" t="s">
        <v>5428</v>
      </c>
      <c r="P103" s="408">
        <f t="shared" si="7"/>
        <v>43524</v>
      </c>
      <c r="Q103" s="408">
        <v>43830</v>
      </c>
      <c r="R103" s="408">
        <f t="shared" si="11"/>
        <v>43830</v>
      </c>
      <c r="S103" s="407">
        <f t="shared" si="8"/>
        <v>306</v>
      </c>
      <c r="T103" s="409">
        <f t="shared" si="9"/>
        <v>10.199999999999999</v>
      </c>
      <c r="U103" s="410" t="s">
        <v>7830</v>
      </c>
      <c r="V103" s="421">
        <v>43633</v>
      </c>
      <c r="W103" s="411"/>
      <c r="X103" s="412"/>
      <c r="Y103" s="413"/>
      <c r="Z103" s="414"/>
      <c r="AA103" s="412"/>
      <c r="AB103" s="413"/>
      <c r="AC103" s="414"/>
      <c r="AD103" s="412"/>
      <c r="AE103" s="413"/>
      <c r="AF103" s="414"/>
      <c r="AG103" s="412"/>
      <c r="AH103" s="413"/>
      <c r="AI103" s="412"/>
      <c r="AJ103" s="415"/>
      <c r="AK103" s="416"/>
      <c r="AL103" s="417"/>
      <c r="AM103" s="416"/>
      <c r="AN103" s="418"/>
      <c r="AO103" s="418"/>
      <c r="AP103" s="418"/>
      <c r="AQ103" s="314"/>
      <c r="AR103" s="315"/>
      <c r="AS103" s="419"/>
      <c r="AT103" s="420"/>
      <c r="AU103" s="318"/>
      <c r="AV103" s="319"/>
      <c r="AW103" s="319"/>
      <c r="AX103" s="319"/>
      <c r="AY103" s="320"/>
      <c r="AZ103" s="376"/>
      <c r="BA103" s="376"/>
    </row>
    <row r="104" spans="1:53" ht="13.5" customHeight="1" thickTop="1" thickBot="1" x14ac:dyDescent="0.25">
      <c r="A104" s="397">
        <v>101</v>
      </c>
      <c r="B104" s="398" t="s">
        <v>7574</v>
      </c>
      <c r="C104" s="399">
        <v>43525</v>
      </c>
      <c r="D104" s="399" t="s">
        <v>7831</v>
      </c>
      <c r="E104" s="400" t="s">
        <v>5700</v>
      </c>
      <c r="F104" s="400" t="s">
        <v>7832</v>
      </c>
      <c r="G104" s="401" t="s">
        <v>66</v>
      </c>
      <c r="H104" s="402" t="s">
        <v>7501</v>
      </c>
      <c r="I104" s="403" t="s">
        <v>1989</v>
      </c>
      <c r="J104" s="404">
        <v>0</v>
      </c>
      <c r="K104" s="405">
        <v>0</v>
      </c>
      <c r="L104" s="405">
        <v>6000000</v>
      </c>
      <c r="M104" s="405">
        <f t="shared" si="6"/>
        <v>6000000</v>
      </c>
      <c r="N104" s="406" t="s">
        <v>1990</v>
      </c>
      <c r="O104" s="398" t="s">
        <v>7833</v>
      </c>
      <c r="P104" s="408">
        <f t="shared" si="7"/>
        <v>43525</v>
      </c>
      <c r="Q104" s="408">
        <v>43555</v>
      </c>
      <c r="R104" s="408">
        <f t="shared" si="11"/>
        <v>43555</v>
      </c>
      <c r="S104" s="407">
        <f t="shared" si="8"/>
        <v>30</v>
      </c>
      <c r="T104" s="409">
        <f t="shared" si="9"/>
        <v>1</v>
      </c>
      <c r="U104" s="410" t="s">
        <v>7834</v>
      </c>
      <c r="V104" s="375"/>
      <c r="W104" s="411"/>
      <c r="X104" s="412"/>
      <c r="Y104" s="413"/>
      <c r="Z104" s="414"/>
      <c r="AA104" s="412"/>
      <c r="AB104" s="413"/>
      <c r="AC104" s="414"/>
      <c r="AD104" s="412"/>
      <c r="AE104" s="413"/>
      <c r="AF104" s="414"/>
      <c r="AG104" s="412"/>
      <c r="AH104" s="413"/>
      <c r="AI104" s="412"/>
      <c r="AJ104" s="415"/>
      <c r="AK104" s="416"/>
      <c r="AL104" s="417"/>
      <c r="AM104" s="416"/>
      <c r="AN104" s="418"/>
      <c r="AO104" s="418"/>
      <c r="AP104" s="418"/>
      <c r="AQ104" s="314"/>
      <c r="AR104" s="315"/>
      <c r="AS104" s="419"/>
      <c r="AT104" s="420"/>
      <c r="AU104" s="318"/>
      <c r="AV104" s="319"/>
      <c r="AW104" s="319"/>
      <c r="AX104" s="319"/>
      <c r="AY104" s="320"/>
      <c r="AZ104" s="376"/>
      <c r="BA104" s="376"/>
    </row>
    <row r="105" spans="1:53" ht="13.5" customHeight="1" thickTop="1" thickBot="1" x14ac:dyDescent="0.25">
      <c r="A105" s="397">
        <v>102</v>
      </c>
      <c r="B105" s="398" t="s">
        <v>3444</v>
      </c>
      <c r="C105" s="399">
        <v>43525</v>
      </c>
      <c r="D105" s="399" t="s">
        <v>7835</v>
      </c>
      <c r="E105" s="400" t="s">
        <v>5690</v>
      </c>
      <c r="F105" s="400" t="s">
        <v>7836</v>
      </c>
      <c r="G105" s="401" t="s">
        <v>66</v>
      </c>
      <c r="H105" s="402" t="s">
        <v>10502</v>
      </c>
      <c r="I105" s="403" t="s">
        <v>1989</v>
      </c>
      <c r="J105" s="404">
        <v>0</v>
      </c>
      <c r="K105" s="405">
        <v>0</v>
      </c>
      <c r="L105" s="405">
        <v>5800000</v>
      </c>
      <c r="M105" s="405">
        <f t="shared" si="6"/>
        <v>5800000</v>
      </c>
      <c r="N105" s="406" t="s">
        <v>1990</v>
      </c>
      <c r="O105" s="398" t="s">
        <v>2505</v>
      </c>
      <c r="P105" s="408">
        <f t="shared" si="7"/>
        <v>43525</v>
      </c>
      <c r="Q105" s="408">
        <v>43585</v>
      </c>
      <c r="R105" s="408">
        <f t="shared" si="11"/>
        <v>43585</v>
      </c>
      <c r="S105" s="407">
        <f t="shared" si="8"/>
        <v>60</v>
      </c>
      <c r="T105" s="409">
        <f t="shared" si="9"/>
        <v>2</v>
      </c>
      <c r="U105" s="410" t="s">
        <v>7837</v>
      </c>
      <c r="V105" s="421">
        <v>43633</v>
      </c>
      <c r="W105" s="411"/>
      <c r="X105" s="412"/>
      <c r="Y105" s="413"/>
      <c r="Z105" s="414"/>
      <c r="AA105" s="412"/>
      <c r="AB105" s="413"/>
      <c r="AC105" s="414"/>
      <c r="AD105" s="412"/>
      <c r="AE105" s="413"/>
      <c r="AF105" s="414"/>
      <c r="AG105" s="412"/>
      <c r="AH105" s="413"/>
      <c r="AI105" s="412"/>
      <c r="AJ105" s="415"/>
      <c r="AK105" s="416"/>
      <c r="AL105" s="417"/>
      <c r="AM105" s="416"/>
      <c r="AN105" s="418"/>
      <c r="AO105" s="418"/>
      <c r="AP105" s="418"/>
      <c r="AQ105" s="314"/>
      <c r="AR105" s="315"/>
      <c r="AS105" s="419"/>
      <c r="AT105" s="420"/>
      <c r="AU105" s="318"/>
      <c r="AV105" s="319"/>
      <c r="AW105" s="319"/>
      <c r="AX105" s="319"/>
      <c r="AY105" s="320"/>
      <c r="AZ105" s="376"/>
      <c r="BA105" s="376"/>
    </row>
    <row r="106" spans="1:53" ht="13.5" customHeight="1" thickTop="1" thickBot="1" x14ac:dyDescent="0.25">
      <c r="A106" s="397">
        <v>103</v>
      </c>
      <c r="B106" s="398" t="s">
        <v>3888</v>
      </c>
      <c r="C106" s="399">
        <v>43525</v>
      </c>
      <c r="D106" s="399" t="s">
        <v>7838</v>
      </c>
      <c r="E106" s="400" t="s">
        <v>5690</v>
      </c>
      <c r="F106" s="400" t="s">
        <v>6304</v>
      </c>
      <c r="G106" s="401" t="s">
        <v>66</v>
      </c>
      <c r="H106" s="402" t="s">
        <v>7501</v>
      </c>
      <c r="I106" s="403" t="s">
        <v>1989</v>
      </c>
      <c r="J106" s="404">
        <v>0</v>
      </c>
      <c r="K106" s="405">
        <v>0</v>
      </c>
      <c r="L106" s="405">
        <v>17640000</v>
      </c>
      <c r="M106" s="405">
        <f t="shared" si="6"/>
        <v>17640000</v>
      </c>
      <c r="N106" s="406" t="s">
        <v>1990</v>
      </c>
      <c r="O106" s="398" t="s">
        <v>2497</v>
      </c>
      <c r="P106" s="408">
        <f t="shared" si="7"/>
        <v>43525</v>
      </c>
      <c r="Q106" s="408">
        <v>43645</v>
      </c>
      <c r="R106" s="408">
        <f t="shared" si="11"/>
        <v>43645</v>
      </c>
      <c r="S106" s="407">
        <f t="shared" si="8"/>
        <v>120</v>
      </c>
      <c r="T106" s="409">
        <f t="shared" si="9"/>
        <v>4</v>
      </c>
      <c r="U106" s="410" t="s">
        <v>7839</v>
      </c>
      <c r="V106" s="421">
        <v>43655</v>
      </c>
      <c r="W106" s="411"/>
      <c r="X106" s="412"/>
      <c r="Y106" s="413"/>
      <c r="Z106" s="414"/>
      <c r="AA106" s="412"/>
      <c r="AB106" s="413"/>
      <c r="AC106" s="414"/>
      <c r="AD106" s="412"/>
      <c r="AE106" s="413"/>
      <c r="AF106" s="414"/>
      <c r="AG106" s="412"/>
      <c r="AH106" s="413"/>
      <c r="AI106" s="412"/>
      <c r="AJ106" s="415"/>
      <c r="AK106" s="416"/>
      <c r="AL106" s="417"/>
      <c r="AM106" s="416"/>
      <c r="AN106" s="418"/>
      <c r="AO106" s="418"/>
      <c r="AP106" s="418"/>
      <c r="AQ106" s="314"/>
      <c r="AR106" s="315"/>
      <c r="AS106" s="419"/>
      <c r="AT106" s="420"/>
      <c r="AU106" s="318"/>
      <c r="AV106" s="319"/>
      <c r="AW106" s="319"/>
      <c r="AX106" s="319"/>
      <c r="AY106" s="320"/>
      <c r="AZ106" s="376"/>
      <c r="BA106" s="376"/>
    </row>
    <row r="107" spans="1:53" ht="13.5" customHeight="1" thickTop="1" thickBot="1" x14ac:dyDescent="0.25">
      <c r="A107" s="397">
        <v>104</v>
      </c>
      <c r="B107" s="398" t="s">
        <v>7623</v>
      </c>
      <c r="C107" s="399">
        <v>43525</v>
      </c>
      <c r="D107" s="399" t="s">
        <v>7840</v>
      </c>
      <c r="E107" s="400" t="s">
        <v>5700</v>
      </c>
      <c r="F107" s="400" t="s">
        <v>7841</v>
      </c>
      <c r="G107" s="401" t="s">
        <v>66</v>
      </c>
      <c r="H107" s="402" t="s">
        <v>10502</v>
      </c>
      <c r="I107" s="403" t="s">
        <v>1989</v>
      </c>
      <c r="J107" s="404">
        <v>0</v>
      </c>
      <c r="K107" s="405">
        <v>0</v>
      </c>
      <c r="L107" s="405">
        <v>9880000</v>
      </c>
      <c r="M107" s="405">
        <f t="shared" si="6"/>
        <v>9880000</v>
      </c>
      <c r="N107" s="406" t="s">
        <v>1990</v>
      </c>
      <c r="O107" s="398" t="s">
        <v>7842</v>
      </c>
      <c r="P107" s="408">
        <f t="shared" si="7"/>
        <v>43525</v>
      </c>
      <c r="Q107" s="408">
        <v>43645</v>
      </c>
      <c r="R107" s="408">
        <f t="shared" si="11"/>
        <v>43645</v>
      </c>
      <c r="S107" s="407">
        <f t="shared" si="8"/>
        <v>120</v>
      </c>
      <c r="T107" s="409">
        <f t="shared" si="9"/>
        <v>4</v>
      </c>
      <c r="U107" s="410" t="s">
        <v>7843</v>
      </c>
      <c r="V107" s="421">
        <v>43668</v>
      </c>
      <c r="W107" s="411"/>
      <c r="X107" s="412"/>
      <c r="Y107" s="413"/>
      <c r="Z107" s="414"/>
      <c r="AA107" s="412"/>
      <c r="AB107" s="413"/>
      <c r="AC107" s="414"/>
      <c r="AD107" s="412"/>
      <c r="AE107" s="413"/>
      <c r="AF107" s="414"/>
      <c r="AG107" s="412"/>
      <c r="AH107" s="413"/>
      <c r="AI107" s="412"/>
      <c r="AJ107" s="415"/>
      <c r="AK107" s="416"/>
      <c r="AL107" s="417"/>
      <c r="AM107" s="416"/>
      <c r="AN107" s="418"/>
      <c r="AO107" s="418"/>
      <c r="AP107" s="418"/>
      <c r="AQ107" s="314"/>
      <c r="AR107" s="315"/>
      <c r="AS107" s="419"/>
      <c r="AT107" s="420"/>
      <c r="AU107" s="318"/>
      <c r="AV107" s="319"/>
      <c r="AW107" s="319"/>
      <c r="AX107" s="319"/>
      <c r="AY107" s="320"/>
      <c r="AZ107" s="376"/>
      <c r="BA107" s="376"/>
    </row>
    <row r="108" spans="1:53" ht="13.5" customHeight="1" thickTop="1" thickBot="1" x14ac:dyDescent="0.25">
      <c r="A108" s="397">
        <v>105</v>
      </c>
      <c r="B108" s="398" t="s">
        <v>3451</v>
      </c>
      <c r="C108" s="399">
        <v>43525</v>
      </c>
      <c r="D108" s="399" t="s">
        <v>7844</v>
      </c>
      <c r="E108" s="400" t="s">
        <v>5700</v>
      </c>
      <c r="F108" s="400" t="s">
        <v>7845</v>
      </c>
      <c r="G108" s="401" t="s">
        <v>66</v>
      </c>
      <c r="H108" s="402" t="s">
        <v>7501</v>
      </c>
      <c r="I108" s="403" t="s">
        <v>1989</v>
      </c>
      <c r="J108" s="404">
        <v>0</v>
      </c>
      <c r="K108" s="405">
        <v>0</v>
      </c>
      <c r="L108" s="405">
        <v>26640000</v>
      </c>
      <c r="M108" s="405">
        <f t="shared" si="6"/>
        <v>29304000</v>
      </c>
      <c r="N108" s="406" t="s">
        <v>1990</v>
      </c>
      <c r="O108" s="398" t="s">
        <v>421</v>
      </c>
      <c r="P108" s="408">
        <f t="shared" si="7"/>
        <v>43525</v>
      </c>
      <c r="Q108" s="408">
        <v>43645</v>
      </c>
      <c r="R108" s="408">
        <f t="shared" si="11"/>
        <v>43645</v>
      </c>
      <c r="S108" s="407">
        <f t="shared" si="8"/>
        <v>120</v>
      </c>
      <c r="T108" s="409">
        <f t="shared" si="9"/>
        <v>4</v>
      </c>
      <c r="U108" s="410" t="s">
        <v>7846</v>
      </c>
      <c r="V108" s="421">
        <v>43706</v>
      </c>
      <c r="W108" s="411">
        <v>12</v>
      </c>
      <c r="X108" s="412">
        <v>43641</v>
      </c>
      <c r="Y108" s="413">
        <v>43659</v>
      </c>
      <c r="Z108" s="414"/>
      <c r="AA108" s="412"/>
      <c r="AB108" s="413"/>
      <c r="AC108" s="414"/>
      <c r="AD108" s="412"/>
      <c r="AE108" s="413"/>
      <c r="AF108" s="414"/>
      <c r="AG108" s="412"/>
      <c r="AH108" s="413"/>
      <c r="AI108" s="412">
        <v>43641</v>
      </c>
      <c r="AJ108" s="415">
        <v>2664000</v>
      </c>
      <c r="AK108" s="416"/>
      <c r="AL108" s="417"/>
      <c r="AM108" s="416"/>
      <c r="AN108" s="418"/>
      <c r="AO108" s="418"/>
      <c r="AP108" s="418"/>
      <c r="AQ108" s="314"/>
      <c r="AR108" s="315"/>
      <c r="AS108" s="419"/>
      <c r="AT108" s="420"/>
      <c r="AU108" s="318"/>
      <c r="AV108" s="319"/>
      <c r="AW108" s="319"/>
      <c r="AX108" s="319"/>
      <c r="AY108" s="320"/>
      <c r="AZ108" s="376"/>
      <c r="BA108" s="376"/>
    </row>
    <row r="109" spans="1:53" ht="13.5" customHeight="1" thickTop="1" thickBot="1" x14ac:dyDescent="0.25">
      <c r="A109" s="397">
        <v>106</v>
      </c>
      <c r="B109" s="398" t="s">
        <v>3451</v>
      </c>
      <c r="C109" s="399">
        <v>43525</v>
      </c>
      <c r="D109" s="399" t="s">
        <v>7847</v>
      </c>
      <c r="E109" s="400" t="s">
        <v>5700</v>
      </c>
      <c r="F109" s="400" t="s">
        <v>7848</v>
      </c>
      <c r="G109" s="401" t="s">
        <v>66</v>
      </c>
      <c r="H109" s="402" t="s">
        <v>7501</v>
      </c>
      <c r="I109" s="403" t="s">
        <v>1989</v>
      </c>
      <c r="J109" s="404">
        <v>0</v>
      </c>
      <c r="K109" s="405">
        <v>0</v>
      </c>
      <c r="L109" s="405">
        <v>48000000</v>
      </c>
      <c r="M109" s="405">
        <f t="shared" si="6"/>
        <v>48000000</v>
      </c>
      <c r="N109" s="406" t="s">
        <v>1990</v>
      </c>
      <c r="O109" s="398" t="s">
        <v>3617</v>
      </c>
      <c r="P109" s="408">
        <f t="shared" si="7"/>
        <v>43525</v>
      </c>
      <c r="Q109" s="408">
        <v>43645</v>
      </c>
      <c r="R109" s="408">
        <f t="shared" si="11"/>
        <v>43645</v>
      </c>
      <c r="S109" s="407">
        <f t="shared" si="8"/>
        <v>120</v>
      </c>
      <c r="T109" s="409">
        <f t="shared" si="9"/>
        <v>4</v>
      </c>
      <c r="U109" s="410" t="s">
        <v>7849</v>
      </c>
      <c r="V109" s="421">
        <v>43706</v>
      </c>
      <c r="W109" s="411"/>
      <c r="X109" s="412"/>
      <c r="Y109" s="413"/>
      <c r="Z109" s="414"/>
      <c r="AA109" s="412"/>
      <c r="AB109" s="413"/>
      <c r="AC109" s="414"/>
      <c r="AD109" s="412"/>
      <c r="AE109" s="413"/>
      <c r="AF109" s="414"/>
      <c r="AG109" s="412"/>
      <c r="AH109" s="413"/>
      <c r="AI109" s="412"/>
      <c r="AJ109" s="415"/>
      <c r="AK109" s="416"/>
      <c r="AL109" s="417"/>
      <c r="AM109" s="416"/>
      <c r="AN109" s="418"/>
      <c r="AO109" s="418"/>
      <c r="AP109" s="418"/>
      <c r="AQ109" s="314"/>
      <c r="AR109" s="315"/>
      <c r="AS109" s="419"/>
      <c r="AT109" s="420"/>
      <c r="AU109" s="318"/>
      <c r="AV109" s="319"/>
      <c r="AW109" s="319"/>
      <c r="AX109" s="319"/>
      <c r="AY109" s="320"/>
      <c r="AZ109" s="376"/>
      <c r="BA109" s="376"/>
    </row>
    <row r="110" spans="1:53" ht="13.5" customHeight="1" thickTop="1" thickBot="1" x14ac:dyDescent="0.25">
      <c r="A110" s="397">
        <v>107</v>
      </c>
      <c r="B110" s="398" t="s">
        <v>3444</v>
      </c>
      <c r="C110" s="399">
        <v>43525</v>
      </c>
      <c r="D110" s="399" t="s">
        <v>7850</v>
      </c>
      <c r="E110" s="400" t="s">
        <v>5700</v>
      </c>
      <c r="F110" s="400" t="s">
        <v>7836</v>
      </c>
      <c r="G110" s="401" t="s">
        <v>66</v>
      </c>
      <c r="H110" s="402" t="s">
        <v>10502</v>
      </c>
      <c r="I110" s="403" t="s">
        <v>1989</v>
      </c>
      <c r="J110" s="404">
        <v>0</v>
      </c>
      <c r="K110" s="405">
        <v>0</v>
      </c>
      <c r="L110" s="405">
        <v>5800000</v>
      </c>
      <c r="M110" s="405">
        <f t="shared" si="6"/>
        <v>5800000</v>
      </c>
      <c r="N110" s="406" t="s">
        <v>1990</v>
      </c>
      <c r="O110" s="398" t="s">
        <v>2563</v>
      </c>
      <c r="P110" s="408">
        <f t="shared" si="7"/>
        <v>43525</v>
      </c>
      <c r="Q110" s="408">
        <v>43585</v>
      </c>
      <c r="R110" s="408">
        <f t="shared" si="11"/>
        <v>43585</v>
      </c>
      <c r="S110" s="407">
        <f t="shared" si="8"/>
        <v>60</v>
      </c>
      <c r="T110" s="409">
        <f t="shared" si="9"/>
        <v>2</v>
      </c>
      <c r="U110" s="410" t="s">
        <v>7851</v>
      </c>
      <c r="V110" s="421">
        <v>43633</v>
      </c>
      <c r="W110" s="411"/>
      <c r="X110" s="412"/>
      <c r="Y110" s="413"/>
      <c r="Z110" s="414"/>
      <c r="AA110" s="412"/>
      <c r="AB110" s="413"/>
      <c r="AC110" s="414"/>
      <c r="AD110" s="412"/>
      <c r="AE110" s="413"/>
      <c r="AF110" s="414"/>
      <c r="AG110" s="412"/>
      <c r="AH110" s="413"/>
      <c r="AI110" s="412"/>
      <c r="AJ110" s="415"/>
      <c r="AK110" s="416"/>
      <c r="AL110" s="417"/>
      <c r="AM110" s="416"/>
      <c r="AN110" s="418"/>
      <c r="AO110" s="418"/>
      <c r="AP110" s="418"/>
      <c r="AQ110" s="314"/>
      <c r="AR110" s="315"/>
      <c r="AS110" s="419"/>
      <c r="AT110" s="420"/>
      <c r="AU110" s="318"/>
      <c r="AV110" s="319"/>
      <c r="AW110" s="319"/>
      <c r="AX110" s="319"/>
      <c r="AY110" s="320"/>
      <c r="AZ110" s="376"/>
      <c r="BA110" s="376"/>
    </row>
    <row r="111" spans="1:53" ht="13.5" customHeight="1" thickTop="1" thickBot="1" x14ac:dyDescent="0.25">
      <c r="A111" s="397">
        <v>108</v>
      </c>
      <c r="B111" s="398" t="s">
        <v>3432</v>
      </c>
      <c r="C111" s="399">
        <v>43525</v>
      </c>
      <c r="D111" s="399" t="s">
        <v>7852</v>
      </c>
      <c r="E111" s="400" t="s">
        <v>5700</v>
      </c>
      <c r="F111" s="400" t="s">
        <v>7853</v>
      </c>
      <c r="G111" s="401" t="s">
        <v>66</v>
      </c>
      <c r="H111" s="402" t="s">
        <v>7501</v>
      </c>
      <c r="I111" s="403" t="s">
        <v>1989</v>
      </c>
      <c r="J111" s="404">
        <v>0</v>
      </c>
      <c r="K111" s="405">
        <v>0</v>
      </c>
      <c r="L111" s="405">
        <v>16000000</v>
      </c>
      <c r="M111" s="405">
        <f t="shared" si="6"/>
        <v>16000000</v>
      </c>
      <c r="N111" s="406" t="s">
        <v>1990</v>
      </c>
      <c r="O111" s="398" t="s">
        <v>7854</v>
      </c>
      <c r="P111" s="408">
        <f t="shared" si="7"/>
        <v>43525</v>
      </c>
      <c r="Q111" s="408">
        <v>43645</v>
      </c>
      <c r="R111" s="408">
        <f t="shared" si="11"/>
        <v>43645</v>
      </c>
      <c r="S111" s="407">
        <f t="shared" si="8"/>
        <v>120</v>
      </c>
      <c r="T111" s="409">
        <f t="shared" si="9"/>
        <v>4</v>
      </c>
      <c r="U111" s="410" t="s">
        <v>7855</v>
      </c>
      <c r="V111" s="375"/>
      <c r="W111" s="411"/>
      <c r="X111" s="412"/>
      <c r="Y111" s="413"/>
      <c r="Z111" s="414"/>
      <c r="AA111" s="412"/>
      <c r="AB111" s="413"/>
      <c r="AC111" s="414"/>
      <c r="AD111" s="412"/>
      <c r="AE111" s="413"/>
      <c r="AF111" s="414"/>
      <c r="AG111" s="412"/>
      <c r="AH111" s="413"/>
      <c r="AI111" s="412"/>
      <c r="AJ111" s="415"/>
      <c r="AK111" s="416"/>
      <c r="AL111" s="417"/>
      <c r="AM111" s="416"/>
      <c r="AN111" s="418"/>
      <c r="AO111" s="418"/>
      <c r="AP111" s="418"/>
      <c r="AQ111" s="314"/>
      <c r="AR111" s="315"/>
      <c r="AS111" s="419"/>
      <c r="AT111" s="420"/>
      <c r="AU111" s="318"/>
      <c r="AV111" s="319"/>
      <c r="AW111" s="319"/>
      <c r="AX111" s="319"/>
      <c r="AY111" s="320"/>
      <c r="AZ111" s="376"/>
      <c r="BA111" s="376"/>
    </row>
    <row r="112" spans="1:53" ht="13.5" customHeight="1" thickTop="1" thickBot="1" x14ac:dyDescent="0.25">
      <c r="A112" s="397">
        <v>109</v>
      </c>
      <c r="B112" s="398" t="s">
        <v>444</v>
      </c>
      <c r="C112" s="399">
        <v>43528</v>
      </c>
      <c r="D112" s="399" t="s">
        <v>7856</v>
      </c>
      <c r="E112" s="400" t="s">
        <v>5700</v>
      </c>
      <c r="F112" s="400" t="s">
        <v>7857</v>
      </c>
      <c r="G112" s="401" t="s">
        <v>66</v>
      </c>
      <c r="H112" s="402" t="s">
        <v>7501</v>
      </c>
      <c r="I112" s="403" t="s">
        <v>1989</v>
      </c>
      <c r="J112" s="404">
        <v>0</v>
      </c>
      <c r="K112" s="405">
        <v>0</v>
      </c>
      <c r="L112" s="405">
        <v>19842656</v>
      </c>
      <c r="M112" s="405">
        <f t="shared" si="6"/>
        <v>19842656</v>
      </c>
      <c r="N112" s="406" t="s">
        <v>1990</v>
      </c>
      <c r="O112" s="398" t="s">
        <v>6118</v>
      </c>
      <c r="P112" s="408">
        <f t="shared" si="7"/>
        <v>43528</v>
      </c>
      <c r="Q112" s="408">
        <v>43648</v>
      </c>
      <c r="R112" s="408">
        <f t="shared" si="11"/>
        <v>43648</v>
      </c>
      <c r="S112" s="407">
        <f t="shared" si="8"/>
        <v>120</v>
      </c>
      <c r="T112" s="409">
        <f t="shared" si="9"/>
        <v>4</v>
      </c>
      <c r="U112" s="410" t="s">
        <v>7858</v>
      </c>
      <c r="V112" s="421" t="s">
        <v>13562</v>
      </c>
      <c r="W112" s="411"/>
      <c r="X112" s="412"/>
      <c r="Y112" s="413"/>
      <c r="Z112" s="414"/>
      <c r="AA112" s="412"/>
      <c r="AB112" s="413"/>
      <c r="AC112" s="414"/>
      <c r="AD112" s="412"/>
      <c r="AE112" s="413"/>
      <c r="AF112" s="414"/>
      <c r="AG112" s="412"/>
      <c r="AH112" s="413"/>
      <c r="AI112" s="412"/>
      <c r="AJ112" s="415"/>
      <c r="AK112" s="416"/>
      <c r="AL112" s="417"/>
      <c r="AM112" s="416"/>
      <c r="AN112" s="418"/>
      <c r="AO112" s="418"/>
      <c r="AP112" s="418"/>
      <c r="AQ112" s="314"/>
      <c r="AR112" s="315"/>
      <c r="AS112" s="419"/>
      <c r="AT112" s="420"/>
      <c r="AU112" s="318"/>
      <c r="AV112" s="319"/>
      <c r="AW112" s="319"/>
      <c r="AX112" s="319"/>
      <c r="AY112" s="320"/>
      <c r="AZ112" s="376"/>
      <c r="BA112" s="376"/>
    </row>
    <row r="113" spans="1:53" ht="13.5" customHeight="1" thickTop="1" thickBot="1" x14ac:dyDescent="0.25">
      <c r="A113" s="397">
        <v>110</v>
      </c>
      <c r="B113" s="398" t="s">
        <v>333</v>
      </c>
      <c r="C113" s="399">
        <v>43528</v>
      </c>
      <c r="D113" s="399" t="s">
        <v>7859</v>
      </c>
      <c r="E113" s="400" t="s">
        <v>5690</v>
      </c>
      <c r="F113" s="400" t="s">
        <v>7860</v>
      </c>
      <c r="G113" s="401" t="s">
        <v>66</v>
      </c>
      <c r="H113" s="402" t="s">
        <v>7501</v>
      </c>
      <c r="I113" s="403" t="s">
        <v>1989</v>
      </c>
      <c r="J113" s="404">
        <v>0</v>
      </c>
      <c r="K113" s="405">
        <v>0</v>
      </c>
      <c r="L113" s="405">
        <v>10000000</v>
      </c>
      <c r="M113" s="405">
        <f t="shared" si="6"/>
        <v>10000000</v>
      </c>
      <c r="N113" s="406" t="s">
        <v>1990</v>
      </c>
      <c r="O113" s="398" t="s">
        <v>7861</v>
      </c>
      <c r="P113" s="408">
        <f t="shared" si="7"/>
        <v>43528</v>
      </c>
      <c r="Q113" s="408">
        <v>43588</v>
      </c>
      <c r="R113" s="408">
        <f t="shared" si="11"/>
        <v>43588</v>
      </c>
      <c r="S113" s="407">
        <f t="shared" si="8"/>
        <v>60</v>
      </c>
      <c r="T113" s="409">
        <f t="shared" si="9"/>
        <v>2</v>
      </c>
      <c r="U113" s="410" t="s">
        <v>7862</v>
      </c>
      <c r="V113" s="375"/>
      <c r="W113" s="411"/>
      <c r="X113" s="412"/>
      <c r="Y113" s="413"/>
      <c r="Z113" s="414"/>
      <c r="AA113" s="412"/>
      <c r="AB113" s="413"/>
      <c r="AC113" s="414"/>
      <c r="AD113" s="412"/>
      <c r="AE113" s="413"/>
      <c r="AF113" s="414"/>
      <c r="AG113" s="412"/>
      <c r="AH113" s="413"/>
      <c r="AI113" s="412"/>
      <c r="AJ113" s="415"/>
      <c r="AK113" s="416"/>
      <c r="AL113" s="417"/>
      <c r="AM113" s="416"/>
      <c r="AN113" s="418"/>
      <c r="AO113" s="418"/>
      <c r="AP113" s="418"/>
      <c r="AQ113" s="314"/>
      <c r="AR113" s="315"/>
      <c r="AS113" s="419"/>
      <c r="AT113" s="420"/>
      <c r="AU113" s="318"/>
      <c r="AV113" s="319"/>
      <c r="AW113" s="319"/>
      <c r="AX113" s="319"/>
      <c r="AY113" s="320"/>
      <c r="AZ113" s="376"/>
      <c r="BA113" s="376"/>
    </row>
    <row r="114" spans="1:53" ht="13.5" customHeight="1" thickTop="1" thickBot="1" x14ac:dyDescent="0.25">
      <c r="A114" s="397">
        <v>111</v>
      </c>
      <c r="B114" s="398" t="s">
        <v>7623</v>
      </c>
      <c r="C114" s="399">
        <v>43528</v>
      </c>
      <c r="D114" s="399" t="s">
        <v>7863</v>
      </c>
      <c r="E114" s="400" t="s">
        <v>5700</v>
      </c>
      <c r="F114" s="400" t="s">
        <v>7864</v>
      </c>
      <c r="G114" s="401" t="s">
        <v>66</v>
      </c>
      <c r="H114" s="402" t="s">
        <v>7501</v>
      </c>
      <c r="I114" s="403" t="s">
        <v>1989</v>
      </c>
      <c r="J114" s="404">
        <v>0</v>
      </c>
      <c r="K114" s="405">
        <v>0</v>
      </c>
      <c r="L114" s="405">
        <v>13000000</v>
      </c>
      <c r="M114" s="405">
        <f t="shared" si="6"/>
        <v>13000000</v>
      </c>
      <c r="N114" s="406" t="s">
        <v>1990</v>
      </c>
      <c r="O114" s="398" t="s">
        <v>7865</v>
      </c>
      <c r="P114" s="408">
        <f t="shared" si="7"/>
        <v>43528</v>
      </c>
      <c r="Q114" s="408">
        <v>43588</v>
      </c>
      <c r="R114" s="408">
        <f t="shared" si="11"/>
        <v>43588</v>
      </c>
      <c r="S114" s="407">
        <f t="shared" si="8"/>
        <v>60</v>
      </c>
      <c r="T114" s="409">
        <f t="shared" si="9"/>
        <v>2</v>
      </c>
      <c r="U114" s="410" t="s">
        <v>7866</v>
      </c>
      <c r="V114" s="421" t="s">
        <v>13559</v>
      </c>
      <c r="W114" s="411"/>
      <c r="X114" s="412"/>
      <c r="Y114" s="413"/>
      <c r="Z114" s="414"/>
      <c r="AA114" s="412"/>
      <c r="AB114" s="413"/>
      <c r="AC114" s="414"/>
      <c r="AD114" s="412"/>
      <c r="AE114" s="413"/>
      <c r="AF114" s="414"/>
      <c r="AG114" s="412"/>
      <c r="AH114" s="413"/>
      <c r="AI114" s="412"/>
      <c r="AJ114" s="415"/>
      <c r="AK114" s="416"/>
      <c r="AL114" s="417"/>
      <c r="AM114" s="416"/>
      <c r="AN114" s="418"/>
      <c r="AO114" s="418"/>
      <c r="AP114" s="418"/>
      <c r="AQ114" s="314"/>
      <c r="AR114" s="315"/>
      <c r="AS114" s="419"/>
      <c r="AT114" s="420"/>
      <c r="AU114" s="318"/>
      <c r="AV114" s="319"/>
      <c r="AW114" s="319"/>
      <c r="AX114" s="319"/>
      <c r="AY114" s="320"/>
      <c r="AZ114" s="376"/>
      <c r="BA114" s="376"/>
    </row>
    <row r="115" spans="1:53" ht="13.5" customHeight="1" thickTop="1" thickBot="1" x14ac:dyDescent="0.25">
      <c r="A115" s="397">
        <v>112</v>
      </c>
      <c r="B115" s="398" t="s">
        <v>3451</v>
      </c>
      <c r="C115" s="399">
        <v>43528</v>
      </c>
      <c r="D115" s="399" t="s">
        <v>7867</v>
      </c>
      <c r="E115" s="400" t="s">
        <v>5700</v>
      </c>
      <c r="F115" s="400" t="s">
        <v>7868</v>
      </c>
      <c r="G115" s="401" t="s">
        <v>66</v>
      </c>
      <c r="H115" s="402" t="s">
        <v>7501</v>
      </c>
      <c r="I115" s="403" t="s">
        <v>1989</v>
      </c>
      <c r="J115" s="404">
        <v>0</v>
      </c>
      <c r="K115" s="405">
        <v>0</v>
      </c>
      <c r="L115" s="405">
        <v>24000000</v>
      </c>
      <c r="M115" s="405">
        <f t="shared" si="6"/>
        <v>24000000</v>
      </c>
      <c r="N115" s="406" t="s">
        <v>1990</v>
      </c>
      <c r="O115" s="398" t="s">
        <v>7869</v>
      </c>
      <c r="P115" s="408">
        <f t="shared" si="7"/>
        <v>43528</v>
      </c>
      <c r="Q115" s="408">
        <v>43648</v>
      </c>
      <c r="R115" s="408">
        <f t="shared" si="11"/>
        <v>43648</v>
      </c>
      <c r="S115" s="407">
        <f t="shared" si="8"/>
        <v>120</v>
      </c>
      <c r="T115" s="409">
        <f t="shared" si="9"/>
        <v>4</v>
      </c>
      <c r="U115" s="410" t="s">
        <v>7870</v>
      </c>
      <c r="V115" s="421">
        <v>43706</v>
      </c>
      <c r="W115" s="411"/>
      <c r="X115" s="412"/>
      <c r="Y115" s="413"/>
      <c r="Z115" s="414"/>
      <c r="AA115" s="412"/>
      <c r="AB115" s="413"/>
      <c r="AC115" s="414"/>
      <c r="AD115" s="412"/>
      <c r="AE115" s="413"/>
      <c r="AF115" s="414"/>
      <c r="AG115" s="412"/>
      <c r="AH115" s="413"/>
      <c r="AI115" s="412"/>
      <c r="AJ115" s="415"/>
      <c r="AK115" s="416"/>
      <c r="AL115" s="417"/>
      <c r="AM115" s="416"/>
      <c r="AN115" s="418"/>
      <c r="AO115" s="418"/>
      <c r="AP115" s="418"/>
      <c r="AQ115" s="314"/>
      <c r="AR115" s="315"/>
      <c r="AS115" s="419"/>
      <c r="AT115" s="420"/>
      <c r="AU115" s="318"/>
      <c r="AV115" s="319"/>
      <c r="AW115" s="319"/>
      <c r="AX115" s="319"/>
      <c r="AY115" s="320"/>
      <c r="AZ115" s="376"/>
      <c r="BA115" s="376"/>
    </row>
    <row r="116" spans="1:53" ht="13.5" customHeight="1" thickTop="1" thickBot="1" x14ac:dyDescent="0.25">
      <c r="A116" s="397">
        <v>113</v>
      </c>
      <c r="B116" s="398" t="s">
        <v>3451</v>
      </c>
      <c r="C116" s="399">
        <v>43528</v>
      </c>
      <c r="D116" s="399" t="s">
        <v>7871</v>
      </c>
      <c r="E116" s="400" t="s">
        <v>5700</v>
      </c>
      <c r="F116" s="400" t="s">
        <v>7872</v>
      </c>
      <c r="G116" s="401" t="s">
        <v>66</v>
      </c>
      <c r="H116" s="402" t="s">
        <v>10502</v>
      </c>
      <c r="I116" s="403" t="s">
        <v>1989</v>
      </c>
      <c r="J116" s="404">
        <v>0</v>
      </c>
      <c r="K116" s="405">
        <v>0</v>
      </c>
      <c r="L116" s="405">
        <v>9000000</v>
      </c>
      <c r="M116" s="405">
        <f t="shared" si="6"/>
        <v>9000000</v>
      </c>
      <c r="N116" s="406" t="s">
        <v>1990</v>
      </c>
      <c r="O116" s="398" t="s">
        <v>6216</v>
      </c>
      <c r="P116" s="408">
        <f t="shared" si="7"/>
        <v>43528</v>
      </c>
      <c r="Q116" s="408">
        <v>43618</v>
      </c>
      <c r="R116" s="408">
        <f t="shared" si="11"/>
        <v>43618</v>
      </c>
      <c r="S116" s="407">
        <f t="shared" si="8"/>
        <v>90</v>
      </c>
      <c r="T116" s="409">
        <f t="shared" si="9"/>
        <v>3</v>
      </c>
      <c r="U116" s="410" t="s">
        <v>7873</v>
      </c>
      <c r="V116" s="421">
        <v>43706</v>
      </c>
      <c r="W116" s="411"/>
      <c r="X116" s="412"/>
      <c r="Y116" s="413"/>
      <c r="Z116" s="414"/>
      <c r="AA116" s="412"/>
      <c r="AB116" s="413"/>
      <c r="AC116" s="414"/>
      <c r="AD116" s="412"/>
      <c r="AE116" s="413"/>
      <c r="AF116" s="414"/>
      <c r="AG116" s="412"/>
      <c r="AH116" s="413"/>
      <c r="AI116" s="412"/>
      <c r="AJ116" s="415"/>
      <c r="AK116" s="416"/>
      <c r="AL116" s="417"/>
      <c r="AM116" s="416"/>
      <c r="AN116" s="418"/>
      <c r="AO116" s="418"/>
      <c r="AP116" s="418"/>
      <c r="AQ116" s="314"/>
      <c r="AR116" s="315"/>
      <c r="AS116" s="419"/>
      <c r="AT116" s="420"/>
      <c r="AU116" s="318"/>
      <c r="AV116" s="319"/>
      <c r="AW116" s="319"/>
      <c r="AX116" s="319"/>
      <c r="AY116" s="320"/>
      <c r="AZ116" s="376"/>
      <c r="BA116" s="376"/>
    </row>
    <row r="117" spans="1:53" ht="13.5" customHeight="1" thickTop="1" thickBot="1" x14ac:dyDescent="0.25">
      <c r="A117" s="397">
        <v>114</v>
      </c>
      <c r="B117" s="398" t="s">
        <v>3451</v>
      </c>
      <c r="C117" s="399">
        <v>43528</v>
      </c>
      <c r="D117" s="399" t="s">
        <v>7874</v>
      </c>
      <c r="E117" s="400" t="s">
        <v>5700</v>
      </c>
      <c r="F117" s="400" t="s">
        <v>7875</v>
      </c>
      <c r="G117" s="401" t="s">
        <v>66</v>
      </c>
      <c r="H117" s="402" t="s">
        <v>7501</v>
      </c>
      <c r="I117" s="403" t="s">
        <v>1989</v>
      </c>
      <c r="J117" s="404">
        <v>0</v>
      </c>
      <c r="K117" s="405">
        <v>0</v>
      </c>
      <c r="L117" s="405">
        <v>30000000</v>
      </c>
      <c r="M117" s="405">
        <f t="shared" si="6"/>
        <v>30000000</v>
      </c>
      <c r="N117" s="406" t="s">
        <v>1990</v>
      </c>
      <c r="O117" s="398" t="s">
        <v>7876</v>
      </c>
      <c r="P117" s="408">
        <f t="shared" si="7"/>
        <v>43528</v>
      </c>
      <c r="Q117" s="408">
        <v>43648</v>
      </c>
      <c r="R117" s="408">
        <f t="shared" si="11"/>
        <v>43648</v>
      </c>
      <c r="S117" s="407">
        <f t="shared" si="8"/>
        <v>120</v>
      </c>
      <c r="T117" s="409">
        <f t="shared" si="9"/>
        <v>4</v>
      </c>
      <c r="U117" s="410" t="s">
        <v>7877</v>
      </c>
      <c r="V117" s="421">
        <v>43706</v>
      </c>
      <c r="W117" s="411"/>
      <c r="X117" s="412"/>
      <c r="Y117" s="413"/>
      <c r="Z117" s="414"/>
      <c r="AA117" s="412"/>
      <c r="AB117" s="413"/>
      <c r="AC117" s="414"/>
      <c r="AD117" s="412"/>
      <c r="AE117" s="413"/>
      <c r="AF117" s="414"/>
      <c r="AG117" s="412"/>
      <c r="AH117" s="413"/>
      <c r="AI117" s="412"/>
      <c r="AJ117" s="415"/>
      <c r="AK117" s="416"/>
      <c r="AL117" s="417"/>
      <c r="AM117" s="416"/>
      <c r="AN117" s="418"/>
      <c r="AO117" s="418"/>
      <c r="AP117" s="418"/>
      <c r="AQ117" s="314"/>
      <c r="AR117" s="315"/>
      <c r="AS117" s="419"/>
      <c r="AT117" s="420"/>
      <c r="AU117" s="318"/>
      <c r="AV117" s="319"/>
      <c r="AW117" s="319"/>
      <c r="AX117" s="319"/>
      <c r="AY117" s="320"/>
      <c r="AZ117" s="376"/>
      <c r="BA117" s="376"/>
    </row>
    <row r="118" spans="1:53" ht="13.5" customHeight="1" thickTop="1" thickBot="1" x14ac:dyDescent="0.25">
      <c r="A118" s="397">
        <v>115</v>
      </c>
      <c r="B118" s="398" t="s">
        <v>3451</v>
      </c>
      <c r="C118" s="399">
        <v>43528</v>
      </c>
      <c r="D118" s="399" t="s">
        <v>7878</v>
      </c>
      <c r="E118" s="400" t="s">
        <v>5700</v>
      </c>
      <c r="F118" s="400" t="s">
        <v>418</v>
      </c>
      <c r="G118" s="401" t="s">
        <v>66</v>
      </c>
      <c r="H118" s="402" t="s">
        <v>10502</v>
      </c>
      <c r="I118" s="403" t="s">
        <v>1989</v>
      </c>
      <c r="J118" s="404">
        <v>0</v>
      </c>
      <c r="K118" s="405">
        <v>0</v>
      </c>
      <c r="L118" s="405">
        <v>12000000</v>
      </c>
      <c r="M118" s="405">
        <f t="shared" si="6"/>
        <v>12000000</v>
      </c>
      <c r="N118" s="406" t="s">
        <v>1990</v>
      </c>
      <c r="O118" s="398" t="s">
        <v>5855</v>
      </c>
      <c r="P118" s="408">
        <f t="shared" si="7"/>
        <v>43528</v>
      </c>
      <c r="Q118" s="408">
        <v>43648</v>
      </c>
      <c r="R118" s="408">
        <f t="shared" si="11"/>
        <v>43648</v>
      </c>
      <c r="S118" s="407">
        <f t="shared" si="8"/>
        <v>120</v>
      </c>
      <c r="T118" s="409">
        <f t="shared" si="9"/>
        <v>4</v>
      </c>
      <c r="U118" s="410" t="s">
        <v>7879</v>
      </c>
      <c r="V118" s="421">
        <v>43706</v>
      </c>
      <c r="W118" s="411"/>
      <c r="X118" s="412"/>
      <c r="Y118" s="413"/>
      <c r="Z118" s="414"/>
      <c r="AA118" s="412"/>
      <c r="AB118" s="413"/>
      <c r="AC118" s="414"/>
      <c r="AD118" s="412"/>
      <c r="AE118" s="413"/>
      <c r="AF118" s="414"/>
      <c r="AG118" s="412"/>
      <c r="AH118" s="413"/>
      <c r="AI118" s="412"/>
      <c r="AJ118" s="415"/>
      <c r="AK118" s="416"/>
      <c r="AL118" s="417"/>
      <c r="AM118" s="416"/>
      <c r="AN118" s="418"/>
      <c r="AO118" s="418"/>
      <c r="AP118" s="418"/>
      <c r="AQ118" s="314"/>
      <c r="AR118" s="315"/>
      <c r="AS118" s="419"/>
      <c r="AT118" s="420"/>
      <c r="AU118" s="318"/>
      <c r="AV118" s="319"/>
      <c r="AW118" s="319"/>
      <c r="AX118" s="319"/>
      <c r="AY118" s="320"/>
      <c r="AZ118" s="376"/>
      <c r="BA118" s="376"/>
    </row>
    <row r="119" spans="1:53" ht="13.5" customHeight="1" thickTop="1" thickBot="1" x14ac:dyDescent="0.25">
      <c r="A119" s="397">
        <v>116</v>
      </c>
      <c r="B119" s="398" t="s">
        <v>3444</v>
      </c>
      <c r="C119" s="399">
        <v>43528</v>
      </c>
      <c r="D119" s="399" t="s">
        <v>7880</v>
      </c>
      <c r="E119" s="400" t="s">
        <v>5690</v>
      </c>
      <c r="F119" s="400" t="s">
        <v>7790</v>
      </c>
      <c r="G119" s="401" t="s">
        <v>66</v>
      </c>
      <c r="H119" s="402" t="s">
        <v>10502</v>
      </c>
      <c r="I119" s="403" t="s">
        <v>1989</v>
      </c>
      <c r="J119" s="404">
        <v>0</v>
      </c>
      <c r="K119" s="405">
        <v>0</v>
      </c>
      <c r="L119" s="405">
        <v>6600000</v>
      </c>
      <c r="M119" s="405">
        <f t="shared" si="6"/>
        <v>6600000</v>
      </c>
      <c r="N119" s="406" t="s">
        <v>1990</v>
      </c>
      <c r="O119" s="398" t="s">
        <v>3026</v>
      </c>
      <c r="P119" s="408">
        <f t="shared" si="7"/>
        <v>43528</v>
      </c>
      <c r="Q119" s="408">
        <v>43588</v>
      </c>
      <c r="R119" s="408">
        <f t="shared" si="11"/>
        <v>43588</v>
      </c>
      <c r="S119" s="407">
        <f t="shared" si="8"/>
        <v>60</v>
      </c>
      <c r="T119" s="409">
        <f t="shared" si="9"/>
        <v>2</v>
      </c>
      <c r="U119" s="410" t="s">
        <v>7881</v>
      </c>
      <c r="V119" s="421">
        <v>43633</v>
      </c>
      <c r="W119" s="411"/>
      <c r="X119" s="412"/>
      <c r="Y119" s="413"/>
      <c r="Z119" s="414"/>
      <c r="AA119" s="412"/>
      <c r="AB119" s="413"/>
      <c r="AC119" s="414"/>
      <c r="AD119" s="412"/>
      <c r="AE119" s="413"/>
      <c r="AF119" s="414"/>
      <c r="AG119" s="412"/>
      <c r="AH119" s="413"/>
      <c r="AI119" s="412"/>
      <c r="AJ119" s="415"/>
      <c r="AK119" s="416"/>
      <c r="AL119" s="417"/>
      <c r="AM119" s="416"/>
      <c r="AN119" s="418"/>
      <c r="AO119" s="418"/>
      <c r="AP119" s="418"/>
      <c r="AQ119" s="314"/>
      <c r="AR119" s="315"/>
      <c r="AS119" s="419"/>
      <c r="AT119" s="420"/>
      <c r="AU119" s="318"/>
      <c r="AV119" s="319"/>
      <c r="AW119" s="319"/>
      <c r="AX119" s="319"/>
      <c r="AY119" s="320"/>
      <c r="AZ119" s="376"/>
      <c r="BA119" s="376"/>
    </row>
    <row r="120" spans="1:53" ht="13.5" customHeight="1" thickTop="1" thickBot="1" x14ac:dyDescent="0.25">
      <c r="A120" s="397">
        <v>117</v>
      </c>
      <c r="B120" s="398" t="s">
        <v>3444</v>
      </c>
      <c r="C120" s="399">
        <v>43528</v>
      </c>
      <c r="D120" s="399" t="s">
        <v>7882</v>
      </c>
      <c r="E120" s="400" t="s">
        <v>5690</v>
      </c>
      <c r="F120" s="400" t="s">
        <v>7883</v>
      </c>
      <c r="G120" s="401" t="s">
        <v>66</v>
      </c>
      <c r="H120" s="402" t="s">
        <v>7501</v>
      </c>
      <c r="I120" s="403" t="s">
        <v>1989</v>
      </c>
      <c r="J120" s="404">
        <v>0</v>
      </c>
      <c r="K120" s="405">
        <v>0</v>
      </c>
      <c r="L120" s="405">
        <v>7800000</v>
      </c>
      <c r="M120" s="405">
        <f t="shared" si="6"/>
        <v>7800000</v>
      </c>
      <c r="N120" s="406" t="s">
        <v>1990</v>
      </c>
      <c r="O120" s="398" t="s">
        <v>5810</v>
      </c>
      <c r="P120" s="408">
        <f t="shared" si="7"/>
        <v>43528</v>
      </c>
      <c r="Q120" s="408">
        <v>43588</v>
      </c>
      <c r="R120" s="408">
        <f t="shared" si="11"/>
        <v>43588</v>
      </c>
      <c r="S120" s="407">
        <f t="shared" si="8"/>
        <v>60</v>
      </c>
      <c r="T120" s="409">
        <f t="shared" si="9"/>
        <v>2</v>
      </c>
      <c r="U120" s="410" t="s">
        <v>7884</v>
      </c>
      <c r="V120" s="421">
        <v>43633</v>
      </c>
      <c r="W120" s="411"/>
      <c r="X120" s="412"/>
      <c r="Y120" s="413"/>
      <c r="Z120" s="414"/>
      <c r="AA120" s="412"/>
      <c r="AB120" s="413"/>
      <c r="AC120" s="414"/>
      <c r="AD120" s="412"/>
      <c r="AE120" s="413"/>
      <c r="AF120" s="414"/>
      <c r="AG120" s="412"/>
      <c r="AH120" s="413"/>
      <c r="AI120" s="412"/>
      <c r="AJ120" s="415"/>
      <c r="AK120" s="416"/>
      <c r="AL120" s="417"/>
      <c r="AM120" s="416"/>
      <c r="AN120" s="418"/>
      <c r="AO120" s="418"/>
      <c r="AP120" s="418"/>
      <c r="AQ120" s="314"/>
      <c r="AR120" s="315"/>
      <c r="AS120" s="419"/>
      <c r="AT120" s="420"/>
      <c r="AU120" s="318"/>
      <c r="AV120" s="319"/>
      <c r="AW120" s="319"/>
      <c r="AX120" s="319"/>
      <c r="AY120" s="320"/>
      <c r="AZ120" s="376"/>
      <c r="BA120" s="376"/>
    </row>
    <row r="121" spans="1:53" ht="13.5" customHeight="1" thickTop="1" thickBot="1" x14ac:dyDescent="0.25">
      <c r="A121" s="397">
        <v>118</v>
      </c>
      <c r="B121" s="398" t="s">
        <v>3888</v>
      </c>
      <c r="C121" s="399">
        <v>43528</v>
      </c>
      <c r="D121" s="399" t="s">
        <v>7885</v>
      </c>
      <c r="E121" s="400" t="s">
        <v>5700</v>
      </c>
      <c r="F121" s="400" t="s">
        <v>7886</v>
      </c>
      <c r="G121" s="401" t="s">
        <v>66</v>
      </c>
      <c r="H121" s="402" t="s">
        <v>7501</v>
      </c>
      <c r="I121" s="403" t="s">
        <v>1989</v>
      </c>
      <c r="J121" s="404">
        <v>0</v>
      </c>
      <c r="K121" s="405">
        <v>0</v>
      </c>
      <c r="L121" s="405">
        <v>14000000</v>
      </c>
      <c r="M121" s="405">
        <f t="shared" si="6"/>
        <v>14000000</v>
      </c>
      <c r="N121" s="406" t="s">
        <v>1990</v>
      </c>
      <c r="O121" s="398" t="s">
        <v>6455</v>
      </c>
      <c r="P121" s="408">
        <f t="shared" si="7"/>
        <v>43528</v>
      </c>
      <c r="Q121" s="408">
        <v>43648</v>
      </c>
      <c r="R121" s="408">
        <f t="shared" si="11"/>
        <v>43648</v>
      </c>
      <c r="S121" s="407">
        <f t="shared" si="8"/>
        <v>120</v>
      </c>
      <c r="T121" s="409">
        <f t="shared" si="9"/>
        <v>4</v>
      </c>
      <c r="U121" s="410" t="s">
        <v>7887</v>
      </c>
      <c r="V121" s="421">
        <v>43655</v>
      </c>
      <c r="W121" s="411"/>
      <c r="X121" s="412"/>
      <c r="Y121" s="413"/>
      <c r="Z121" s="414"/>
      <c r="AA121" s="412"/>
      <c r="AB121" s="413"/>
      <c r="AC121" s="414"/>
      <c r="AD121" s="412"/>
      <c r="AE121" s="413"/>
      <c r="AF121" s="414"/>
      <c r="AG121" s="412"/>
      <c r="AH121" s="413"/>
      <c r="AI121" s="412"/>
      <c r="AJ121" s="415"/>
      <c r="AK121" s="416"/>
      <c r="AL121" s="417"/>
      <c r="AM121" s="416"/>
      <c r="AN121" s="418"/>
      <c r="AO121" s="418"/>
      <c r="AP121" s="418"/>
      <c r="AQ121" s="314"/>
      <c r="AR121" s="315"/>
      <c r="AS121" s="419"/>
      <c r="AT121" s="420"/>
      <c r="AU121" s="318"/>
      <c r="AV121" s="319"/>
      <c r="AW121" s="319"/>
      <c r="AX121" s="319"/>
      <c r="AY121" s="320"/>
      <c r="AZ121" s="376"/>
      <c r="BA121" s="376"/>
    </row>
    <row r="122" spans="1:53" ht="13.5" customHeight="1" thickTop="1" thickBot="1" x14ac:dyDescent="0.25">
      <c r="A122" s="397">
        <v>119</v>
      </c>
      <c r="B122" s="398" t="s">
        <v>2000</v>
      </c>
      <c r="C122" s="399">
        <v>43528</v>
      </c>
      <c r="D122" s="399" t="s">
        <v>7888</v>
      </c>
      <c r="E122" s="400" t="s">
        <v>5700</v>
      </c>
      <c r="F122" s="400" t="s">
        <v>7889</v>
      </c>
      <c r="G122" s="401" t="s">
        <v>66</v>
      </c>
      <c r="H122" s="402" t="s">
        <v>7501</v>
      </c>
      <c r="I122" s="403" t="s">
        <v>1989</v>
      </c>
      <c r="J122" s="404">
        <v>0</v>
      </c>
      <c r="K122" s="405">
        <v>0</v>
      </c>
      <c r="L122" s="405">
        <v>16550000</v>
      </c>
      <c r="M122" s="405">
        <f t="shared" si="6"/>
        <v>19860000</v>
      </c>
      <c r="N122" s="406" t="s">
        <v>1990</v>
      </c>
      <c r="O122" s="398" t="s">
        <v>7890</v>
      </c>
      <c r="P122" s="408">
        <f t="shared" si="7"/>
        <v>43528</v>
      </c>
      <c r="Q122" s="408">
        <v>43713</v>
      </c>
      <c r="R122" s="408">
        <f t="shared" si="11"/>
        <v>43713</v>
      </c>
      <c r="S122" s="407">
        <f t="shared" si="8"/>
        <v>185</v>
      </c>
      <c r="T122" s="409">
        <f t="shared" si="9"/>
        <v>6.166666666666667</v>
      </c>
      <c r="U122" s="410" t="s">
        <v>7891</v>
      </c>
      <c r="V122" s="421" t="s">
        <v>13563</v>
      </c>
      <c r="W122" s="411">
        <v>30</v>
      </c>
      <c r="X122" s="412">
        <v>43683</v>
      </c>
      <c r="Y122" s="413">
        <v>43713</v>
      </c>
      <c r="Z122" s="414"/>
      <c r="AA122" s="412"/>
      <c r="AB122" s="413"/>
      <c r="AC122" s="414"/>
      <c r="AD122" s="412"/>
      <c r="AE122" s="413"/>
      <c r="AF122" s="414"/>
      <c r="AG122" s="412"/>
      <c r="AH122" s="413"/>
      <c r="AI122" s="412">
        <v>43683</v>
      </c>
      <c r="AJ122" s="415">
        <v>3310000</v>
      </c>
      <c r="AK122" s="416"/>
      <c r="AL122" s="417"/>
      <c r="AM122" s="416"/>
      <c r="AN122" s="418"/>
      <c r="AO122" s="418"/>
      <c r="AP122" s="418"/>
      <c r="AQ122" s="314"/>
      <c r="AR122" s="315"/>
      <c r="AS122" s="419"/>
      <c r="AT122" s="420"/>
      <c r="AU122" s="318"/>
      <c r="AV122" s="319"/>
      <c r="AW122" s="319"/>
      <c r="AX122" s="319"/>
      <c r="AY122" s="320"/>
      <c r="AZ122" s="376"/>
      <c r="BA122" s="376"/>
    </row>
    <row r="123" spans="1:53" ht="13.5" customHeight="1" thickTop="1" thickBot="1" x14ac:dyDescent="0.25">
      <c r="A123" s="397">
        <v>120</v>
      </c>
      <c r="B123" s="398" t="s">
        <v>3451</v>
      </c>
      <c r="C123" s="399">
        <v>43529</v>
      </c>
      <c r="D123" s="399" t="s">
        <v>7892</v>
      </c>
      <c r="E123" s="400" t="s">
        <v>5700</v>
      </c>
      <c r="F123" s="400" t="s">
        <v>7893</v>
      </c>
      <c r="G123" s="401" t="s">
        <v>66</v>
      </c>
      <c r="H123" s="402" t="s">
        <v>7501</v>
      </c>
      <c r="I123" s="403" t="s">
        <v>1989</v>
      </c>
      <c r="J123" s="404">
        <v>0</v>
      </c>
      <c r="K123" s="405">
        <v>0</v>
      </c>
      <c r="L123" s="405">
        <v>20000000</v>
      </c>
      <c r="M123" s="405">
        <f t="shared" si="6"/>
        <v>20000000</v>
      </c>
      <c r="N123" s="406" t="s">
        <v>1990</v>
      </c>
      <c r="O123" s="398" t="s">
        <v>6206</v>
      </c>
      <c r="P123" s="408">
        <f t="shared" si="7"/>
        <v>43529</v>
      </c>
      <c r="Q123" s="408">
        <v>43649</v>
      </c>
      <c r="R123" s="408">
        <f t="shared" si="11"/>
        <v>43649</v>
      </c>
      <c r="S123" s="407">
        <f t="shared" si="8"/>
        <v>120</v>
      </c>
      <c r="T123" s="409">
        <f t="shared" si="9"/>
        <v>4</v>
      </c>
      <c r="U123" s="410" t="s">
        <v>7894</v>
      </c>
      <c r="V123" s="421">
        <v>43706</v>
      </c>
      <c r="W123" s="411"/>
      <c r="X123" s="412"/>
      <c r="Y123" s="413"/>
      <c r="Z123" s="414"/>
      <c r="AA123" s="412"/>
      <c r="AB123" s="413"/>
      <c r="AC123" s="414"/>
      <c r="AD123" s="412"/>
      <c r="AE123" s="413"/>
      <c r="AF123" s="414"/>
      <c r="AG123" s="412"/>
      <c r="AH123" s="413"/>
      <c r="AI123" s="412"/>
      <c r="AJ123" s="415"/>
      <c r="AK123" s="416"/>
      <c r="AL123" s="417"/>
      <c r="AM123" s="416"/>
      <c r="AN123" s="418"/>
      <c r="AO123" s="418"/>
      <c r="AP123" s="418"/>
      <c r="AQ123" s="314"/>
      <c r="AR123" s="315"/>
      <c r="AS123" s="419"/>
      <c r="AT123" s="420"/>
      <c r="AU123" s="318"/>
      <c r="AV123" s="319"/>
      <c r="AW123" s="319"/>
      <c r="AX123" s="319"/>
      <c r="AY123" s="320"/>
      <c r="AZ123" s="376"/>
      <c r="BA123" s="376"/>
    </row>
    <row r="124" spans="1:53" ht="13.5" customHeight="1" thickTop="1" thickBot="1" x14ac:dyDescent="0.25">
      <c r="A124" s="397">
        <v>121</v>
      </c>
      <c r="B124" s="398" t="s">
        <v>444</v>
      </c>
      <c r="C124" s="399">
        <v>43529</v>
      </c>
      <c r="D124" s="399" t="s">
        <v>7895</v>
      </c>
      <c r="E124" s="400" t="s">
        <v>5690</v>
      </c>
      <c r="F124" s="400" t="s">
        <v>7896</v>
      </c>
      <c r="G124" s="401" t="s">
        <v>66</v>
      </c>
      <c r="H124" s="402" t="s">
        <v>10502</v>
      </c>
      <c r="I124" s="403" t="s">
        <v>1989</v>
      </c>
      <c r="J124" s="404">
        <v>0</v>
      </c>
      <c r="K124" s="405">
        <v>0</v>
      </c>
      <c r="L124" s="405">
        <v>9000000</v>
      </c>
      <c r="M124" s="405">
        <f t="shared" si="6"/>
        <v>9000000</v>
      </c>
      <c r="N124" s="406" t="s">
        <v>1990</v>
      </c>
      <c r="O124" s="398" t="s">
        <v>6863</v>
      </c>
      <c r="P124" s="408">
        <f t="shared" si="7"/>
        <v>43529</v>
      </c>
      <c r="Q124" s="408">
        <v>43619</v>
      </c>
      <c r="R124" s="408">
        <f t="shared" si="11"/>
        <v>43619</v>
      </c>
      <c r="S124" s="407">
        <f t="shared" si="8"/>
        <v>90</v>
      </c>
      <c r="T124" s="409">
        <f t="shared" si="9"/>
        <v>3</v>
      </c>
      <c r="U124" s="410" t="s">
        <v>7897</v>
      </c>
      <c r="V124" s="421">
        <v>43629</v>
      </c>
      <c r="W124" s="411"/>
      <c r="X124" s="412"/>
      <c r="Y124" s="413"/>
      <c r="Z124" s="414"/>
      <c r="AA124" s="412"/>
      <c r="AB124" s="413"/>
      <c r="AC124" s="414"/>
      <c r="AD124" s="412"/>
      <c r="AE124" s="413"/>
      <c r="AF124" s="414"/>
      <c r="AG124" s="412"/>
      <c r="AH124" s="413"/>
      <c r="AI124" s="412"/>
      <c r="AJ124" s="415"/>
      <c r="AK124" s="416"/>
      <c r="AL124" s="417"/>
      <c r="AM124" s="416"/>
      <c r="AN124" s="418"/>
      <c r="AO124" s="418"/>
      <c r="AP124" s="418"/>
      <c r="AQ124" s="314"/>
      <c r="AR124" s="315"/>
      <c r="AS124" s="419"/>
      <c r="AT124" s="420"/>
      <c r="AU124" s="318"/>
      <c r="AV124" s="319"/>
      <c r="AW124" s="319"/>
      <c r="AX124" s="319"/>
      <c r="AY124" s="320"/>
      <c r="AZ124" s="376"/>
      <c r="BA124" s="376"/>
    </row>
    <row r="125" spans="1:53" ht="13.5" customHeight="1" thickTop="1" thickBot="1" x14ac:dyDescent="0.25">
      <c r="A125" s="397">
        <v>122</v>
      </c>
      <c r="B125" s="398" t="s">
        <v>3444</v>
      </c>
      <c r="C125" s="399">
        <v>43529</v>
      </c>
      <c r="D125" s="399" t="s">
        <v>7898</v>
      </c>
      <c r="E125" s="400" t="s">
        <v>5690</v>
      </c>
      <c r="F125" s="400" t="s">
        <v>7899</v>
      </c>
      <c r="G125" s="401" t="s">
        <v>66</v>
      </c>
      <c r="H125" s="402" t="s">
        <v>10502</v>
      </c>
      <c r="I125" s="403" t="s">
        <v>1989</v>
      </c>
      <c r="J125" s="404">
        <v>0</v>
      </c>
      <c r="K125" s="405">
        <v>0</v>
      </c>
      <c r="L125" s="405">
        <v>5800000</v>
      </c>
      <c r="M125" s="405">
        <f t="shared" si="6"/>
        <v>5800000</v>
      </c>
      <c r="N125" s="406" t="s">
        <v>1990</v>
      </c>
      <c r="O125" s="398" t="s">
        <v>2495</v>
      </c>
      <c r="P125" s="408">
        <f t="shared" si="7"/>
        <v>43529</v>
      </c>
      <c r="Q125" s="408">
        <v>43589</v>
      </c>
      <c r="R125" s="408">
        <f t="shared" si="11"/>
        <v>43589</v>
      </c>
      <c r="S125" s="407">
        <f t="shared" si="8"/>
        <v>60</v>
      </c>
      <c r="T125" s="409">
        <f t="shared" si="9"/>
        <v>2</v>
      </c>
      <c r="U125" s="410" t="s">
        <v>7900</v>
      </c>
      <c r="V125" s="421">
        <v>43633</v>
      </c>
      <c r="W125" s="411"/>
      <c r="X125" s="412"/>
      <c r="Y125" s="413"/>
      <c r="Z125" s="414"/>
      <c r="AA125" s="412"/>
      <c r="AB125" s="413"/>
      <c r="AC125" s="414"/>
      <c r="AD125" s="412"/>
      <c r="AE125" s="413"/>
      <c r="AF125" s="414"/>
      <c r="AG125" s="412"/>
      <c r="AH125" s="413"/>
      <c r="AI125" s="412"/>
      <c r="AJ125" s="415"/>
      <c r="AK125" s="416"/>
      <c r="AL125" s="417"/>
      <c r="AM125" s="416"/>
      <c r="AN125" s="418"/>
      <c r="AO125" s="418"/>
      <c r="AP125" s="418"/>
      <c r="AQ125" s="314"/>
      <c r="AR125" s="315"/>
      <c r="AS125" s="419"/>
      <c r="AT125" s="420"/>
      <c r="AU125" s="318"/>
      <c r="AV125" s="319"/>
      <c r="AW125" s="319"/>
      <c r="AX125" s="319"/>
      <c r="AY125" s="320"/>
      <c r="AZ125" s="376"/>
      <c r="BA125" s="376"/>
    </row>
    <row r="126" spans="1:53" ht="13.5" customHeight="1" thickTop="1" thickBot="1" x14ac:dyDescent="0.25">
      <c r="A126" s="397">
        <v>123</v>
      </c>
      <c r="B126" s="398" t="s">
        <v>3444</v>
      </c>
      <c r="C126" s="399">
        <v>43529</v>
      </c>
      <c r="D126" s="399" t="s">
        <v>7901</v>
      </c>
      <c r="E126" s="400" t="s">
        <v>5690</v>
      </c>
      <c r="F126" s="400" t="s">
        <v>7902</v>
      </c>
      <c r="G126" s="401" t="s">
        <v>66</v>
      </c>
      <c r="H126" s="402" t="s">
        <v>10502</v>
      </c>
      <c r="I126" s="403" t="s">
        <v>1989</v>
      </c>
      <c r="J126" s="404">
        <v>0</v>
      </c>
      <c r="K126" s="405">
        <v>0</v>
      </c>
      <c r="L126" s="405">
        <v>5800000</v>
      </c>
      <c r="M126" s="405">
        <f t="shared" si="6"/>
        <v>5800000</v>
      </c>
      <c r="N126" s="406" t="s">
        <v>1990</v>
      </c>
      <c r="O126" s="398" t="s">
        <v>2543</v>
      </c>
      <c r="P126" s="408">
        <f t="shared" si="7"/>
        <v>43529</v>
      </c>
      <c r="Q126" s="408">
        <v>43589</v>
      </c>
      <c r="R126" s="408">
        <f t="shared" si="11"/>
        <v>43589</v>
      </c>
      <c r="S126" s="407">
        <f t="shared" si="8"/>
        <v>60</v>
      </c>
      <c r="T126" s="409">
        <f t="shared" si="9"/>
        <v>2</v>
      </c>
      <c r="U126" s="410" t="s">
        <v>7903</v>
      </c>
      <c r="V126" s="421">
        <v>43633</v>
      </c>
      <c r="W126" s="411"/>
      <c r="X126" s="412"/>
      <c r="Y126" s="413"/>
      <c r="Z126" s="414"/>
      <c r="AA126" s="412"/>
      <c r="AB126" s="413"/>
      <c r="AC126" s="414"/>
      <c r="AD126" s="412"/>
      <c r="AE126" s="413"/>
      <c r="AF126" s="414"/>
      <c r="AG126" s="412"/>
      <c r="AH126" s="413"/>
      <c r="AI126" s="412"/>
      <c r="AJ126" s="415"/>
      <c r="AK126" s="416"/>
      <c r="AL126" s="417"/>
      <c r="AM126" s="416"/>
      <c r="AN126" s="418"/>
      <c r="AO126" s="418"/>
      <c r="AP126" s="418"/>
      <c r="AQ126" s="314"/>
      <c r="AR126" s="315"/>
      <c r="AS126" s="419"/>
      <c r="AT126" s="420"/>
      <c r="AU126" s="318"/>
      <c r="AV126" s="319"/>
      <c r="AW126" s="319"/>
      <c r="AX126" s="319"/>
      <c r="AY126" s="320"/>
      <c r="AZ126" s="376"/>
      <c r="BA126" s="376"/>
    </row>
    <row r="127" spans="1:53" ht="13.5" customHeight="1" thickTop="1" thickBot="1" x14ac:dyDescent="0.25">
      <c r="A127" s="397">
        <v>124</v>
      </c>
      <c r="B127" s="398" t="s">
        <v>444</v>
      </c>
      <c r="C127" s="399">
        <v>43529</v>
      </c>
      <c r="D127" s="399" t="s">
        <v>7904</v>
      </c>
      <c r="E127" s="400" t="s">
        <v>5700</v>
      </c>
      <c r="F127" s="400" t="s">
        <v>7905</v>
      </c>
      <c r="G127" s="401" t="s">
        <v>66</v>
      </c>
      <c r="H127" s="402" t="s">
        <v>7501</v>
      </c>
      <c r="I127" s="403" t="s">
        <v>1989</v>
      </c>
      <c r="J127" s="404">
        <v>0</v>
      </c>
      <c r="K127" s="405">
        <v>0</v>
      </c>
      <c r="L127" s="405">
        <v>19600000</v>
      </c>
      <c r="M127" s="405">
        <f t="shared" si="6"/>
        <v>19600000</v>
      </c>
      <c r="N127" s="406" t="s">
        <v>1990</v>
      </c>
      <c r="O127" s="398" t="s">
        <v>793</v>
      </c>
      <c r="P127" s="408">
        <f t="shared" si="7"/>
        <v>43529</v>
      </c>
      <c r="Q127" s="408">
        <v>43649</v>
      </c>
      <c r="R127" s="408">
        <f t="shared" si="11"/>
        <v>43649</v>
      </c>
      <c r="S127" s="407">
        <f t="shared" si="8"/>
        <v>120</v>
      </c>
      <c r="T127" s="409">
        <f t="shared" si="9"/>
        <v>4</v>
      </c>
      <c r="U127" s="410" t="s">
        <v>7906</v>
      </c>
      <c r="V127" s="421">
        <v>43675</v>
      </c>
      <c r="W127" s="411"/>
      <c r="X127" s="412"/>
      <c r="Y127" s="413"/>
      <c r="Z127" s="414"/>
      <c r="AA127" s="412"/>
      <c r="AB127" s="413"/>
      <c r="AC127" s="414"/>
      <c r="AD127" s="412"/>
      <c r="AE127" s="413"/>
      <c r="AF127" s="414"/>
      <c r="AG127" s="412"/>
      <c r="AH127" s="413"/>
      <c r="AI127" s="412"/>
      <c r="AJ127" s="415"/>
      <c r="AK127" s="416"/>
      <c r="AL127" s="417"/>
      <c r="AM127" s="416"/>
      <c r="AN127" s="418"/>
      <c r="AO127" s="418"/>
      <c r="AP127" s="418"/>
      <c r="AQ127" s="314"/>
      <c r="AR127" s="315"/>
      <c r="AS127" s="419"/>
      <c r="AT127" s="420"/>
      <c r="AU127" s="318"/>
      <c r="AV127" s="319"/>
      <c r="AW127" s="319"/>
      <c r="AX127" s="319"/>
      <c r="AY127" s="320"/>
      <c r="AZ127" s="376"/>
      <c r="BA127" s="376"/>
    </row>
    <row r="128" spans="1:53" ht="13.5" customHeight="1" thickTop="1" thickBot="1" x14ac:dyDescent="0.25">
      <c r="A128" s="397">
        <v>125</v>
      </c>
      <c r="B128" s="398" t="s">
        <v>3444</v>
      </c>
      <c r="C128" s="399">
        <v>43529</v>
      </c>
      <c r="D128" s="399" t="s">
        <v>7907</v>
      </c>
      <c r="E128" s="400" t="s">
        <v>5690</v>
      </c>
      <c r="F128" s="400" t="s">
        <v>7908</v>
      </c>
      <c r="G128" s="401" t="s">
        <v>66</v>
      </c>
      <c r="H128" s="402" t="s">
        <v>10502</v>
      </c>
      <c r="I128" s="403" t="s">
        <v>1989</v>
      </c>
      <c r="J128" s="404">
        <v>0</v>
      </c>
      <c r="K128" s="405">
        <v>0</v>
      </c>
      <c r="L128" s="405">
        <v>5000000</v>
      </c>
      <c r="M128" s="405">
        <f t="shared" si="6"/>
        <v>5000000</v>
      </c>
      <c r="N128" s="406" t="s">
        <v>1990</v>
      </c>
      <c r="O128" s="398" t="s">
        <v>5820</v>
      </c>
      <c r="P128" s="408">
        <f t="shared" si="7"/>
        <v>43529</v>
      </c>
      <c r="Q128" s="408">
        <v>43589</v>
      </c>
      <c r="R128" s="408">
        <f t="shared" si="11"/>
        <v>43589</v>
      </c>
      <c r="S128" s="407">
        <f t="shared" si="8"/>
        <v>60</v>
      </c>
      <c r="T128" s="409">
        <f t="shared" si="9"/>
        <v>2</v>
      </c>
      <c r="U128" s="410" t="s">
        <v>7909</v>
      </c>
      <c r="V128" s="421">
        <v>43633</v>
      </c>
      <c r="W128" s="411"/>
      <c r="X128" s="412"/>
      <c r="Y128" s="413"/>
      <c r="Z128" s="414"/>
      <c r="AA128" s="412"/>
      <c r="AB128" s="413"/>
      <c r="AC128" s="414"/>
      <c r="AD128" s="412"/>
      <c r="AE128" s="413"/>
      <c r="AF128" s="414"/>
      <c r="AG128" s="412"/>
      <c r="AH128" s="413"/>
      <c r="AI128" s="412"/>
      <c r="AJ128" s="415"/>
      <c r="AK128" s="416"/>
      <c r="AL128" s="417"/>
      <c r="AM128" s="416"/>
      <c r="AN128" s="418"/>
      <c r="AO128" s="418"/>
      <c r="AP128" s="418"/>
      <c r="AQ128" s="314"/>
      <c r="AR128" s="315"/>
      <c r="AS128" s="419"/>
      <c r="AT128" s="420"/>
      <c r="AU128" s="318"/>
      <c r="AV128" s="319"/>
      <c r="AW128" s="319"/>
      <c r="AX128" s="319"/>
      <c r="AY128" s="320"/>
      <c r="AZ128" s="376"/>
      <c r="BA128" s="376"/>
    </row>
    <row r="129" spans="1:53" ht="13.5" customHeight="1" thickTop="1" thickBot="1" x14ac:dyDescent="0.25">
      <c r="A129" s="397">
        <v>126</v>
      </c>
      <c r="B129" s="398" t="s">
        <v>367</v>
      </c>
      <c r="C129" s="399">
        <v>43529</v>
      </c>
      <c r="D129" s="399" t="s">
        <v>7910</v>
      </c>
      <c r="E129" s="400" t="s">
        <v>5690</v>
      </c>
      <c r="F129" s="400" t="s">
        <v>7911</v>
      </c>
      <c r="G129" s="401" t="s">
        <v>66</v>
      </c>
      <c r="H129" s="402" t="s">
        <v>10502</v>
      </c>
      <c r="I129" s="403" t="s">
        <v>1989</v>
      </c>
      <c r="J129" s="404">
        <v>0</v>
      </c>
      <c r="K129" s="405">
        <v>0</v>
      </c>
      <c r="L129" s="405">
        <v>10000000</v>
      </c>
      <c r="M129" s="405">
        <f t="shared" si="6"/>
        <v>12250000</v>
      </c>
      <c r="N129" s="406" t="s">
        <v>1990</v>
      </c>
      <c r="O129" s="398" t="s">
        <v>7912</v>
      </c>
      <c r="P129" s="408">
        <f t="shared" si="7"/>
        <v>43529</v>
      </c>
      <c r="Q129" s="408">
        <v>43649</v>
      </c>
      <c r="R129" s="408">
        <f t="shared" si="11"/>
        <v>43649</v>
      </c>
      <c r="S129" s="407">
        <f t="shared" si="8"/>
        <v>120</v>
      </c>
      <c r="T129" s="409">
        <f t="shared" si="9"/>
        <v>4</v>
      </c>
      <c r="U129" s="410" t="s">
        <v>7913</v>
      </c>
      <c r="V129" s="421" t="s">
        <v>13564</v>
      </c>
      <c r="W129" s="411">
        <v>27</v>
      </c>
      <c r="X129" s="412">
        <v>43650</v>
      </c>
      <c r="Y129" s="413">
        <v>43676</v>
      </c>
      <c r="Z129" s="414"/>
      <c r="AA129" s="412"/>
      <c r="AB129" s="413"/>
      <c r="AC129" s="414"/>
      <c r="AD129" s="412"/>
      <c r="AE129" s="413"/>
      <c r="AF129" s="414"/>
      <c r="AG129" s="412"/>
      <c r="AH129" s="413"/>
      <c r="AI129" s="412">
        <v>43650</v>
      </c>
      <c r="AJ129" s="415">
        <v>2250000</v>
      </c>
      <c r="AK129" s="416"/>
      <c r="AL129" s="417"/>
      <c r="AM129" s="416"/>
      <c r="AN129" s="418"/>
      <c r="AO129" s="418"/>
      <c r="AP129" s="418"/>
      <c r="AQ129" s="314"/>
      <c r="AR129" s="315"/>
      <c r="AS129" s="419"/>
      <c r="AT129" s="420"/>
      <c r="AU129" s="318"/>
      <c r="AV129" s="319"/>
      <c r="AW129" s="319"/>
      <c r="AX129" s="319"/>
      <c r="AY129" s="320"/>
      <c r="AZ129" s="376"/>
      <c r="BA129" s="376"/>
    </row>
    <row r="130" spans="1:53" ht="13.5" customHeight="1" thickTop="1" thickBot="1" x14ac:dyDescent="0.25">
      <c r="A130" s="397">
        <v>127</v>
      </c>
      <c r="B130" s="398" t="s">
        <v>2000</v>
      </c>
      <c r="C130" s="399">
        <v>43529</v>
      </c>
      <c r="D130" s="399" t="s">
        <v>7914</v>
      </c>
      <c r="E130" s="400" t="s">
        <v>5690</v>
      </c>
      <c r="F130" s="400" t="s">
        <v>7915</v>
      </c>
      <c r="G130" s="401" t="s">
        <v>66</v>
      </c>
      <c r="H130" s="402" t="s">
        <v>7501</v>
      </c>
      <c r="I130" s="403" t="s">
        <v>1989</v>
      </c>
      <c r="J130" s="404">
        <v>0</v>
      </c>
      <c r="K130" s="405">
        <v>0</v>
      </c>
      <c r="L130" s="405">
        <v>16000000</v>
      </c>
      <c r="M130" s="405">
        <f t="shared" si="6"/>
        <v>20000000</v>
      </c>
      <c r="N130" s="406" t="s">
        <v>1990</v>
      </c>
      <c r="O130" s="398" t="s">
        <v>5993</v>
      </c>
      <c r="P130" s="408">
        <f t="shared" si="7"/>
        <v>43529</v>
      </c>
      <c r="Q130" s="408">
        <v>43649</v>
      </c>
      <c r="R130" s="408">
        <f t="shared" si="11"/>
        <v>43649</v>
      </c>
      <c r="S130" s="407">
        <f t="shared" si="8"/>
        <v>120</v>
      </c>
      <c r="T130" s="409">
        <f t="shared" si="9"/>
        <v>4</v>
      </c>
      <c r="U130" s="410" t="s">
        <v>7916</v>
      </c>
      <c r="V130" s="421" t="s">
        <v>13565</v>
      </c>
      <c r="W130" s="411">
        <v>30</v>
      </c>
      <c r="X130" s="412">
        <v>43650</v>
      </c>
      <c r="Y130" s="413">
        <v>43679</v>
      </c>
      <c r="Z130" s="414"/>
      <c r="AA130" s="412"/>
      <c r="AB130" s="413"/>
      <c r="AC130" s="414"/>
      <c r="AD130" s="412"/>
      <c r="AE130" s="413"/>
      <c r="AF130" s="414"/>
      <c r="AG130" s="412"/>
      <c r="AH130" s="413"/>
      <c r="AI130" s="412">
        <v>43650</v>
      </c>
      <c r="AJ130" s="415">
        <v>4000000</v>
      </c>
      <c r="AK130" s="416"/>
      <c r="AL130" s="417"/>
      <c r="AM130" s="416"/>
      <c r="AN130" s="418"/>
      <c r="AO130" s="418"/>
      <c r="AP130" s="418"/>
      <c r="AQ130" s="314"/>
      <c r="AR130" s="315"/>
      <c r="AS130" s="419"/>
      <c r="AT130" s="420"/>
      <c r="AU130" s="318"/>
      <c r="AV130" s="319"/>
      <c r="AW130" s="319"/>
      <c r="AX130" s="319"/>
      <c r="AY130" s="320"/>
      <c r="AZ130" s="376"/>
      <c r="BA130" s="376"/>
    </row>
    <row r="131" spans="1:53" ht="13.5" customHeight="1" thickTop="1" thickBot="1" x14ac:dyDescent="0.25">
      <c r="A131" s="397">
        <v>128</v>
      </c>
      <c r="B131" s="398" t="s">
        <v>2000</v>
      </c>
      <c r="C131" s="399">
        <v>43529</v>
      </c>
      <c r="D131" s="399" t="s">
        <v>7917</v>
      </c>
      <c r="E131" s="400" t="s">
        <v>5690</v>
      </c>
      <c r="F131" s="400" t="s">
        <v>7915</v>
      </c>
      <c r="G131" s="401" t="s">
        <v>66</v>
      </c>
      <c r="H131" s="402" t="s">
        <v>7501</v>
      </c>
      <c r="I131" s="403" t="s">
        <v>1989</v>
      </c>
      <c r="J131" s="404">
        <v>0</v>
      </c>
      <c r="K131" s="405">
        <v>0</v>
      </c>
      <c r="L131" s="405">
        <v>5000000</v>
      </c>
      <c r="M131" s="405">
        <f t="shared" ref="M131:M194" si="12">L131+AJ131+AL131+AN131+AP131</f>
        <v>5000000</v>
      </c>
      <c r="N131" s="406" t="s">
        <v>1990</v>
      </c>
      <c r="O131" s="398" t="s">
        <v>7918</v>
      </c>
      <c r="P131" s="408">
        <f t="shared" ref="P131:P194" si="13">C131</f>
        <v>43529</v>
      </c>
      <c r="Q131" s="408">
        <v>43559</v>
      </c>
      <c r="R131" s="408">
        <f t="shared" si="11"/>
        <v>43559</v>
      </c>
      <c r="S131" s="407">
        <f t="shared" ref="S131:S194" si="14">R131-P131</f>
        <v>30</v>
      </c>
      <c r="T131" s="409">
        <f t="shared" ref="T131:T194" si="15">+S131/30</f>
        <v>1</v>
      </c>
      <c r="U131" s="410" t="s">
        <v>7919</v>
      </c>
      <c r="V131" s="421">
        <v>43602</v>
      </c>
      <c r="W131" s="411"/>
      <c r="X131" s="412"/>
      <c r="Y131" s="413"/>
      <c r="Z131" s="414"/>
      <c r="AA131" s="412"/>
      <c r="AB131" s="413"/>
      <c r="AC131" s="414"/>
      <c r="AD131" s="412"/>
      <c r="AE131" s="413"/>
      <c r="AF131" s="414"/>
      <c r="AG131" s="412"/>
      <c r="AH131" s="413"/>
      <c r="AI131" s="412"/>
      <c r="AJ131" s="415"/>
      <c r="AK131" s="416"/>
      <c r="AL131" s="417"/>
      <c r="AM131" s="416"/>
      <c r="AN131" s="418"/>
      <c r="AO131" s="418"/>
      <c r="AP131" s="418"/>
      <c r="AQ131" s="314"/>
      <c r="AR131" s="315"/>
      <c r="AS131" s="419"/>
      <c r="AT131" s="420"/>
      <c r="AU131" s="318"/>
      <c r="AV131" s="319"/>
      <c r="AW131" s="319"/>
      <c r="AX131" s="319"/>
      <c r="AY131" s="320"/>
      <c r="AZ131" s="376"/>
      <c r="BA131" s="376"/>
    </row>
    <row r="132" spans="1:53" ht="13.5" customHeight="1" thickTop="1" thickBot="1" x14ac:dyDescent="0.25">
      <c r="A132" s="397">
        <v>129</v>
      </c>
      <c r="B132" s="398" t="s">
        <v>2000</v>
      </c>
      <c r="C132" s="399">
        <v>43529</v>
      </c>
      <c r="D132" s="399" t="s">
        <v>7920</v>
      </c>
      <c r="E132" s="400" t="s">
        <v>5690</v>
      </c>
      <c r="F132" s="400" t="s">
        <v>7915</v>
      </c>
      <c r="G132" s="401" t="s">
        <v>66</v>
      </c>
      <c r="H132" s="402" t="s">
        <v>7501</v>
      </c>
      <c r="I132" s="403" t="s">
        <v>1989</v>
      </c>
      <c r="J132" s="404">
        <v>0</v>
      </c>
      <c r="K132" s="405">
        <v>0</v>
      </c>
      <c r="L132" s="405">
        <v>10000000</v>
      </c>
      <c r="M132" s="405">
        <f t="shared" si="12"/>
        <v>10000000</v>
      </c>
      <c r="N132" s="406" t="s">
        <v>1990</v>
      </c>
      <c r="O132" s="398" t="s">
        <v>2911</v>
      </c>
      <c r="P132" s="408">
        <f t="shared" si="13"/>
        <v>43529</v>
      </c>
      <c r="Q132" s="408">
        <v>43589</v>
      </c>
      <c r="R132" s="408">
        <f t="shared" si="11"/>
        <v>43589</v>
      </c>
      <c r="S132" s="407">
        <f t="shared" si="14"/>
        <v>60</v>
      </c>
      <c r="T132" s="409">
        <f t="shared" si="15"/>
        <v>2</v>
      </c>
      <c r="U132" s="410" t="s">
        <v>7921</v>
      </c>
      <c r="V132" s="421">
        <v>43602</v>
      </c>
      <c r="W132" s="411"/>
      <c r="X132" s="412"/>
      <c r="Y132" s="413"/>
      <c r="Z132" s="414"/>
      <c r="AA132" s="412"/>
      <c r="AB132" s="413"/>
      <c r="AC132" s="414"/>
      <c r="AD132" s="412"/>
      <c r="AE132" s="413"/>
      <c r="AF132" s="414"/>
      <c r="AG132" s="412"/>
      <c r="AH132" s="413"/>
      <c r="AI132" s="412"/>
      <c r="AJ132" s="415"/>
      <c r="AK132" s="416"/>
      <c r="AL132" s="417"/>
      <c r="AM132" s="416"/>
      <c r="AN132" s="418"/>
      <c r="AO132" s="418"/>
      <c r="AP132" s="418"/>
      <c r="AQ132" s="314"/>
      <c r="AR132" s="315"/>
      <c r="AS132" s="419"/>
      <c r="AT132" s="420"/>
      <c r="AU132" s="318"/>
      <c r="AV132" s="319"/>
      <c r="AW132" s="319"/>
      <c r="AX132" s="319"/>
      <c r="AY132" s="320"/>
      <c r="AZ132" s="376"/>
      <c r="BA132" s="376"/>
    </row>
    <row r="133" spans="1:53" ht="13.5" customHeight="1" thickTop="1" thickBot="1" x14ac:dyDescent="0.25">
      <c r="A133" s="397">
        <v>130</v>
      </c>
      <c r="B133" s="398" t="s">
        <v>3444</v>
      </c>
      <c r="C133" s="399">
        <v>43529</v>
      </c>
      <c r="D133" s="399" t="s">
        <v>7922</v>
      </c>
      <c r="E133" s="400" t="s">
        <v>5690</v>
      </c>
      <c r="F133" s="400" t="s">
        <v>7923</v>
      </c>
      <c r="G133" s="401" t="s">
        <v>66</v>
      </c>
      <c r="H133" s="402" t="s">
        <v>10502</v>
      </c>
      <c r="I133" s="403" t="s">
        <v>1989</v>
      </c>
      <c r="J133" s="404">
        <v>0</v>
      </c>
      <c r="K133" s="405">
        <v>0</v>
      </c>
      <c r="L133" s="405">
        <v>6000000</v>
      </c>
      <c r="M133" s="405">
        <f t="shared" si="12"/>
        <v>6000000</v>
      </c>
      <c r="N133" s="406" t="s">
        <v>1990</v>
      </c>
      <c r="O133" s="398" t="s">
        <v>2572</v>
      </c>
      <c r="P133" s="408">
        <f t="shared" si="13"/>
        <v>43529</v>
      </c>
      <c r="Q133" s="408">
        <v>43589</v>
      </c>
      <c r="R133" s="408">
        <f t="shared" si="11"/>
        <v>43589</v>
      </c>
      <c r="S133" s="407">
        <f t="shared" si="14"/>
        <v>60</v>
      </c>
      <c r="T133" s="409">
        <f t="shared" si="15"/>
        <v>2</v>
      </c>
      <c r="U133" s="410" t="s">
        <v>7924</v>
      </c>
      <c r="V133" s="421">
        <v>43633</v>
      </c>
      <c r="W133" s="411"/>
      <c r="X133" s="412"/>
      <c r="Y133" s="413"/>
      <c r="Z133" s="414"/>
      <c r="AA133" s="412"/>
      <c r="AB133" s="413"/>
      <c r="AC133" s="414"/>
      <c r="AD133" s="412"/>
      <c r="AE133" s="413"/>
      <c r="AF133" s="414"/>
      <c r="AG133" s="412"/>
      <c r="AH133" s="413"/>
      <c r="AI133" s="412"/>
      <c r="AJ133" s="415"/>
      <c r="AK133" s="416"/>
      <c r="AL133" s="417"/>
      <c r="AM133" s="416"/>
      <c r="AN133" s="418"/>
      <c r="AO133" s="418"/>
      <c r="AP133" s="418"/>
      <c r="AQ133" s="314"/>
      <c r="AR133" s="315"/>
      <c r="AS133" s="419"/>
      <c r="AT133" s="420"/>
      <c r="AU133" s="318"/>
      <c r="AV133" s="319"/>
      <c r="AW133" s="319"/>
      <c r="AX133" s="319"/>
      <c r="AY133" s="320"/>
      <c r="AZ133" s="376"/>
      <c r="BA133" s="376"/>
    </row>
    <row r="134" spans="1:53" ht="13.5" customHeight="1" thickTop="1" thickBot="1" x14ac:dyDescent="0.25">
      <c r="A134" s="397">
        <v>131</v>
      </c>
      <c r="B134" s="398" t="s">
        <v>3444</v>
      </c>
      <c r="C134" s="399">
        <v>43529</v>
      </c>
      <c r="D134" s="399" t="s">
        <v>7925</v>
      </c>
      <c r="E134" s="400" t="s">
        <v>5690</v>
      </c>
      <c r="F134" s="400" t="s">
        <v>7926</v>
      </c>
      <c r="G134" s="401" t="s">
        <v>66</v>
      </c>
      <c r="H134" s="402" t="s">
        <v>10502</v>
      </c>
      <c r="I134" s="403" t="s">
        <v>1989</v>
      </c>
      <c r="J134" s="404">
        <v>0</v>
      </c>
      <c r="K134" s="405">
        <v>0</v>
      </c>
      <c r="L134" s="405">
        <v>5000000</v>
      </c>
      <c r="M134" s="405">
        <f t="shared" si="12"/>
        <v>5000000</v>
      </c>
      <c r="N134" s="406" t="s">
        <v>1990</v>
      </c>
      <c r="O134" s="398" t="s">
        <v>388</v>
      </c>
      <c r="P134" s="408">
        <f t="shared" si="13"/>
        <v>43529</v>
      </c>
      <c r="Q134" s="408">
        <v>43589</v>
      </c>
      <c r="R134" s="408">
        <f t="shared" si="11"/>
        <v>43589</v>
      </c>
      <c r="S134" s="407">
        <f t="shared" si="14"/>
        <v>60</v>
      </c>
      <c r="T134" s="409">
        <f t="shared" si="15"/>
        <v>2</v>
      </c>
      <c r="U134" s="410" t="s">
        <v>7927</v>
      </c>
      <c r="V134" s="421">
        <v>43633</v>
      </c>
      <c r="W134" s="411"/>
      <c r="X134" s="412"/>
      <c r="Y134" s="413"/>
      <c r="Z134" s="414"/>
      <c r="AA134" s="412"/>
      <c r="AB134" s="413"/>
      <c r="AC134" s="414"/>
      <c r="AD134" s="412"/>
      <c r="AE134" s="413"/>
      <c r="AF134" s="414"/>
      <c r="AG134" s="412"/>
      <c r="AH134" s="413"/>
      <c r="AI134" s="412"/>
      <c r="AJ134" s="415"/>
      <c r="AK134" s="416"/>
      <c r="AL134" s="417"/>
      <c r="AM134" s="416"/>
      <c r="AN134" s="418"/>
      <c r="AO134" s="418"/>
      <c r="AP134" s="418"/>
      <c r="AQ134" s="314"/>
      <c r="AR134" s="315"/>
      <c r="AS134" s="419"/>
      <c r="AT134" s="420"/>
      <c r="AU134" s="318"/>
      <c r="AV134" s="319"/>
      <c r="AW134" s="319"/>
      <c r="AX134" s="319"/>
      <c r="AY134" s="320"/>
      <c r="AZ134" s="376"/>
      <c r="BA134" s="376"/>
    </row>
    <row r="135" spans="1:53" ht="13.5" customHeight="1" thickTop="1" thickBot="1" x14ac:dyDescent="0.25">
      <c r="A135" s="397">
        <v>132</v>
      </c>
      <c r="B135" s="398" t="s">
        <v>3444</v>
      </c>
      <c r="C135" s="399">
        <v>43529</v>
      </c>
      <c r="D135" s="399" t="s">
        <v>7928</v>
      </c>
      <c r="E135" s="400" t="s">
        <v>5690</v>
      </c>
      <c r="F135" s="400" t="s">
        <v>7929</v>
      </c>
      <c r="G135" s="401" t="s">
        <v>66</v>
      </c>
      <c r="H135" s="402" t="s">
        <v>10502</v>
      </c>
      <c r="I135" s="403" t="s">
        <v>1989</v>
      </c>
      <c r="J135" s="404">
        <v>0</v>
      </c>
      <c r="K135" s="405">
        <v>0</v>
      </c>
      <c r="L135" s="405">
        <v>5800000</v>
      </c>
      <c r="M135" s="405">
        <f t="shared" si="12"/>
        <v>5800000</v>
      </c>
      <c r="N135" s="406" t="s">
        <v>1990</v>
      </c>
      <c r="O135" s="398" t="s">
        <v>2546</v>
      </c>
      <c r="P135" s="408">
        <f t="shared" si="13"/>
        <v>43529</v>
      </c>
      <c r="Q135" s="408">
        <v>43589</v>
      </c>
      <c r="R135" s="408">
        <f t="shared" si="11"/>
        <v>43589</v>
      </c>
      <c r="S135" s="407">
        <f t="shared" si="14"/>
        <v>60</v>
      </c>
      <c r="T135" s="409">
        <f t="shared" si="15"/>
        <v>2</v>
      </c>
      <c r="U135" s="410" t="s">
        <v>7930</v>
      </c>
      <c r="V135" s="421">
        <v>43633</v>
      </c>
      <c r="W135" s="411"/>
      <c r="X135" s="412"/>
      <c r="Y135" s="413"/>
      <c r="Z135" s="414"/>
      <c r="AA135" s="412"/>
      <c r="AB135" s="413"/>
      <c r="AC135" s="414"/>
      <c r="AD135" s="412"/>
      <c r="AE135" s="413"/>
      <c r="AF135" s="414"/>
      <c r="AG135" s="412"/>
      <c r="AH135" s="413"/>
      <c r="AI135" s="412"/>
      <c r="AJ135" s="415"/>
      <c r="AK135" s="416"/>
      <c r="AL135" s="417"/>
      <c r="AM135" s="416"/>
      <c r="AN135" s="418"/>
      <c r="AO135" s="418"/>
      <c r="AP135" s="418"/>
      <c r="AQ135" s="314"/>
      <c r="AR135" s="315"/>
      <c r="AS135" s="419"/>
      <c r="AT135" s="420"/>
      <c r="AU135" s="318"/>
      <c r="AV135" s="319"/>
      <c r="AW135" s="319"/>
      <c r="AX135" s="319"/>
      <c r="AY135" s="320"/>
      <c r="AZ135" s="376"/>
      <c r="BA135" s="376"/>
    </row>
    <row r="136" spans="1:53" ht="13.5" customHeight="1" thickTop="1" thickBot="1" x14ac:dyDescent="0.25">
      <c r="A136" s="397">
        <v>133</v>
      </c>
      <c r="B136" s="398" t="s">
        <v>3451</v>
      </c>
      <c r="C136" s="399">
        <v>43529</v>
      </c>
      <c r="D136" s="399" t="s">
        <v>7931</v>
      </c>
      <c r="E136" s="400" t="s">
        <v>5700</v>
      </c>
      <c r="F136" s="400" t="s">
        <v>7932</v>
      </c>
      <c r="G136" s="401" t="s">
        <v>66</v>
      </c>
      <c r="H136" s="402" t="s">
        <v>10502</v>
      </c>
      <c r="I136" s="403" t="s">
        <v>1989</v>
      </c>
      <c r="J136" s="404">
        <v>0</v>
      </c>
      <c r="K136" s="405">
        <v>0</v>
      </c>
      <c r="L136" s="405">
        <v>13200000</v>
      </c>
      <c r="M136" s="405">
        <f t="shared" si="12"/>
        <v>13200000</v>
      </c>
      <c r="N136" s="406" t="s">
        <v>1990</v>
      </c>
      <c r="O136" s="398" t="s">
        <v>7933</v>
      </c>
      <c r="P136" s="408">
        <f t="shared" si="13"/>
        <v>43529</v>
      </c>
      <c r="Q136" s="408">
        <v>43649</v>
      </c>
      <c r="R136" s="408">
        <f t="shared" si="11"/>
        <v>43649</v>
      </c>
      <c r="S136" s="407">
        <f t="shared" si="14"/>
        <v>120</v>
      </c>
      <c r="T136" s="409">
        <f t="shared" si="15"/>
        <v>4</v>
      </c>
      <c r="U136" s="410" t="s">
        <v>7934</v>
      </c>
      <c r="V136" s="421">
        <v>43706</v>
      </c>
      <c r="W136" s="411"/>
      <c r="X136" s="412"/>
      <c r="Y136" s="413"/>
      <c r="Z136" s="414"/>
      <c r="AA136" s="412"/>
      <c r="AB136" s="413"/>
      <c r="AC136" s="414"/>
      <c r="AD136" s="412"/>
      <c r="AE136" s="413"/>
      <c r="AF136" s="414"/>
      <c r="AG136" s="412"/>
      <c r="AH136" s="413"/>
      <c r="AI136" s="412"/>
      <c r="AJ136" s="415"/>
      <c r="AK136" s="416"/>
      <c r="AL136" s="417"/>
      <c r="AM136" s="416"/>
      <c r="AN136" s="418"/>
      <c r="AO136" s="418"/>
      <c r="AP136" s="418"/>
      <c r="AQ136" s="314"/>
      <c r="AR136" s="315"/>
      <c r="AS136" s="419"/>
      <c r="AT136" s="420"/>
      <c r="AU136" s="318"/>
      <c r="AV136" s="319"/>
      <c r="AW136" s="319"/>
      <c r="AX136" s="319"/>
      <c r="AY136" s="320"/>
      <c r="AZ136" s="376"/>
      <c r="BA136" s="376"/>
    </row>
    <row r="137" spans="1:53" ht="13.5" customHeight="1" thickTop="1" thickBot="1" x14ac:dyDescent="0.25">
      <c r="A137" s="397">
        <v>134</v>
      </c>
      <c r="B137" s="398" t="s">
        <v>3451</v>
      </c>
      <c r="C137" s="399">
        <v>43529</v>
      </c>
      <c r="D137" s="399" t="s">
        <v>7935</v>
      </c>
      <c r="E137" s="400" t="s">
        <v>5700</v>
      </c>
      <c r="F137" s="400" t="s">
        <v>7936</v>
      </c>
      <c r="G137" s="401" t="s">
        <v>66</v>
      </c>
      <c r="H137" s="402" t="s">
        <v>7501</v>
      </c>
      <c r="I137" s="403" t="s">
        <v>1989</v>
      </c>
      <c r="J137" s="404">
        <v>0</v>
      </c>
      <c r="K137" s="405">
        <v>0</v>
      </c>
      <c r="L137" s="405">
        <v>28000000</v>
      </c>
      <c r="M137" s="405">
        <f t="shared" si="12"/>
        <v>28000000</v>
      </c>
      <c r="N137" s="406" t="s">
        <v>1990</v>
      </c>
      <c r="O137" s="398" t="s">
        <v>6428</v>
      </c>
      <c r="P137" s="408">
        <f t="shared" si="13"/>
        <v>43529</v>
      </c>
      <c r="Q137" s="408">
        <v>43649</v>
      </c>
      <c r="R137" s="408">
        <f t="shared" si="11"/>
        <v>43649</v>
      </c>
      <c r="S137" s="407">
        <f t="shared" si="14"/>
        <v>120</v>
      </c>
      <c r="T137" s="409">
        <f t="shared" si="15"/>
        <v>4</v>
      </c>
      <c r="U137" s="410" t="s">
        <v>7937</v>
      </c>
      <c r="V137" s="421">
        <v>43706</v>
      </c>
      <c r="W137" s="411"/>
      <c r="X137" s="412"/>
      <c r="Y137" s="413"/>
      <c r="Z137" s="414"/>
      <c r="AA137" s="412"/>
      <c r="AB137" s="413"/>
      <c r="AC137" s="414"/>
      <c r="AD137" s="412"/>
      <c r="AE137" s="413"/>
      <c r="AF137" s="414"/>
      <c r="AG137" s="412"/>
      <c r="AH137" s="413"/>
      <c r="AI137" s="412"/>
      <c r="AJ137" s="415"/>
      <c r="AK137" s="416"/>
      <c r="AL137" s="417"/>
      <c r="AM137" s="416"/>
      <c r="AN137" s="418"/>
      <c r="AO137" s="418"/>
      <c r="AP137" s="418"/>
      <c r="AQ137" s="314"/>
      <c r="AR137" s="315"/>
      <c r="AS137" s="419"/>
      <c r="AT137" s="420"/>
      <c r="AU137" s="318"/>
      <c r="AV137" s="319"/>
      <c r="AW137" s="319"/>
      <c r="AX137" s="319"/>
      <c r="AY137" s="320"/>
      <c r="AZ137" s="376"/>
      <c r="BA137" s="376"/>
    </row>
    <row r="138" spans="1:53" ht="13.5" customHeight="1" thickTop="1" thickBot="1" x14ac:dyDescent="0.25">
      <c r="A138" s="397">
        <v>135</v>
      </c>
      <c r="B138" s="398" t="s">
        <v>3888</v>
      </c>
      <c r="C138" s="399">
        <v>43530</v>
      </c>
      <c r="D138" s="399" t="s">
        <v>7938</v>
      </c>
      <c r="E138" s="400" t="s">
        <v>5700</v>
      </c>
      <c r="F138" s="400" t="s">
        <v>7939</v>
      </c>
      <c r="G138" s="401" t="s">
        <v>66</v>
      </c>
      <c r="H138" s="402" t="s">
        <v>10502</v>
      </c>
      <c r="I138" s="403" t="s">
        <v>1989</v>
      </c>
      <c r="J138" s="404">
        <v>0</v>
      </c>
      <c r="K138" s="405">
        <v>0</v>
      </c>
      <c r="L138" s="405">
        <v>9000000</v>
      </c>
      <c r="M138" s="405">
        <f t="shared" si="12"/>
        <v>9000000</v>
      </c>
      <c r="N138" s="406" t="s">
        <v>1990</v>
      </c>
      <c r="O138" s="398" t="s">
        <v>7940</v>
      </c>
      <c r="P138" s="408">
        <f t="shared" si="13"/>
        <v>43530</v>
      </c>
      <c r="Q138" s="408">
        <v>43620</v>
      </c>
      <c r="R138" s="408">
        <f t="shared" si="11"/>
        <v>43620</v>
      </c>
      <c r="S138" s="407">
        <f t="shared" si="14"/>
        <v>90</v>
      </c>
      <c r="T138" s="409">
        <f t="shared" si="15"/>
        <v>3</v>
      </c>
      <c r="U138" s="410" t="s">
        <v>7941</v>
      </c>
      <c r="V138" s="421">
        <v>43655</v>
      </c>
      <c r="W138" s="411"/>
      <c r="X138" s="412"/>
      <c r="Y138" s="413"/>
      <c r="Z138" s="414"/>
      <c r="AA138" s="412"/>
      <c r="AB138" s="413"/>
      <c r="AC138" s="414"/>
      <c r="AD138" s="412"/>
      <c r="AE138" s="413"/>
      <c r="AF138" s="414"/>
      <c r="AG138" s="412"/>
      <c r="AH138" s="413"/>
      <c r="AI138" s="412"/>
      <c r="AJ138" s="415"/>
      <c r="AK138" s="416"/>
      <c r="AL138" s="417"/>
      <c r="AM138" s="416"/>
      <c r="AN138" s="418"/>
      <c r="AO138" s="418"/>
      <c r="AP138" s="418"/>
      <c r="AQ138" s="314"/>
      <c r="AR138" s="315"/>
      <c r="AS138" s="419"/>
      <c r="AT138" s="420"/>
      <c r="AU138" s="318"/>
      <c r="AV138" s="319"/>
      <c r="AW138" s="319"/>
      <c r="AX138" s="319"/>
      <c r="AY138" s="320"/>
      <c r="AZ138" s="376"/>
      <c r="BA138" s="376"/>
    </row>
    <row r="139" spans="1:53" ht="13.5" customHeight="1" thickTop="1" thickBot="1" x14ac:dyDescent="0.25">
      <c r="A139" s="397">
        <v>136</v>
      </c>
      <c r="B139" s="398" t="s">
        <v>333</v>
      </c>
      <c r="C139" s="399">
        <v>43530</v>
      </c>
      <c r="D139" s="399" t="s">
        <v>7942</v>
      </c>
      <c r="E139" s="400" t="s">
        <v>5690</v>
      </c>
      <c r="F139" s="400" t="s">
        <v>7943</v>
      </c>
      <c r="G139" s="401" t="s">
        <v>66</v>
      </c>
      <c r="H139" s="402" t="s">
        <v>7501</v>
      </c>
      <c r="I139" s="403" t="s">
        <v>1989</v>
      </c>
      <c r="J139" s="404">
        <v>0</v>
      </c>
      <c r="K139" s="405">
        <v>0</v>
      </c>
      <c r="L139" s="405">
        <v>22075350</v>
      </c>
      <c r="M139" s="405">
        <f t="shared" si="12"/>
        <v>22075350</v>
      </c>
      <c r="N139" s="406" t="s">
        <v>1990</v>
      </c>
      <c r="O139" s="398" t="s">
        <v>7944</v>
      </c>
      <c r="P139" s="408">
        <f t="shared" si="13"/>
        <v>43530</v>
      </c>
      <c r="Q139" s="408">
        <v>43605</v>
      </c>
      <c r="R139" s="408">
        <f t="shared" si="11"/>
        <v>43605</v>
      </c>
      <c r="S139" s="407">
        <f t="shared" si="14"/>
        <v>75</v>
      </c>
      <c r="T139" s="409">
        <f t="shared" si="15"/>
        <v>2.5</v>
      </c>
      <c r="U139" s="410" t="s">
        <v>7945</v>
      </c>
      <c r="V139" s="375"/>
      <c r="W139" s="411"/>
      <c r="X139" s="412"/>
      <c r="Y139" s="413"/>
      <c r="Z139" s="414"/>
      <c r="AA139" s="412"/>
      <c r="AB139" s="413"/>
      <c r="AC139" s="414"/>
      <c r="AD139" s="412"/>
      <c r="AE139" s="413"/>
      <c r="AF139" s="414"/>
      <c r="AG139" s="412"/>
      <c r="AH139" s="413"/>
      <c r="AI139" s="412"/>
      <c r="AJ139" s="415"/>
      <c r="AK139" s="416"/>
      <c r="AL139" s="417"/>
      <c r="AM139" s="416"/>
      <c r="AN139" s="418"/>
      <c r="AO139" s="418"/>
      <c r="AP139" s="418"/>
      <c r="AQ139" s="314"/>
      <c r="AR139" s="315"/>
      <c r="AS139" s="419"/>
      <c r="AT139" s="420"/>
      <c r="AU139" s="318"/>
      <c r="AV139" s="319"/>
      <c r="AW139" s="319"/>
      <c r="AX139" s="319"/>
      <c r="AY139" s="320"/>
      <c r="AZ139" s="376"/>
      <c r="BA139" s="376"/>
    </row>
    <row r="140" spans="1:53" ht="13.5" customHeight="1" thickTop="1" thickBot="1" x14ac:dyDescent="0.25">
      <c r="A140" s="397">
        <v>137</v>
      </c>
      <c r="B140" s="398" t="s">
        <v>3444</v>
      </c>
      <c r="C140" s="399">
        <v>43530</v>
      </c>
      <c r="D140" s="399" t="s">
        <v>7946</v>
      </c>
      <c r="E140" s="400" t="s">
        <v>5700</v>
      </c>
      <c r="F140" s="400" t="s">
        <v>7947</v>
      </c>
      <c r="G140" s="401" t="s">
        <v>66</v>
      </c>
      <c r="H140" s="402" t="s">
        <v>7501</v>
      </c>
      <c r="I140" s="403" t="s">
        <v>1989</v>
      </c>
      <c r="J140" s="404">
        <v>0</v>
      </c>
      <c r="K140" s="405">
        <v>0</v>
      </c>
      <c r="L140" s="405">
        <v>9921328</v>
      </c>
      <c r="M140" s="405">
        <f t="shared" si="12"/>
        <v>9921328</v>
      </c>
      <c r="N140" s="406" t="s">
        <v>1990</v>
      </c>
      <c r="O140" s="398" t="s">
        <v>5836</v>
      </c>
      <c r="P140" s="408">
        <f t="shared" si="13"/>
        <v>43530</v>
      </c>
      <c r="Q140" s="408">
        <v>43590</v>
      </c>
      <c r="R140" s="408">
        <f t="shared" si="11"/>
        <v>43590</v>
      </c>
      <c r="S140" s="407">
        <f t="shared" si="14"/>
        <v>60</v>
      </c>
      <c r="T140" s="409">
        <f t="shared" si="15"/>
        <v>2</v>
      </c>
      <c r="U140" s="410" t="s">
        <v>7948</v>
      </c>
      <c r="V140" s="421">
        <v>43633</v>
      </c>
      <c r="W140" s="411"/>
      <c r="X140" s="412"/>
      <c r="Y140" s="413"/>
      <c r="Z140" s="414"/>
      <c r="AA140" s="412"/>
      <c r="AB140" s="413"/>
      <c r="AC140" s="414"/>
      <c r="AD140" s="412"/>
      <c r="AE140" s="413"/>
      <c r="AF140" s="414"/>
      <c r="AG140" s="412"/>
      <c r="AH140" s="413"/>
      <c r="AI140" s="412"/>
      <c r="AJ140" s="415"/>
      <c r="AK140" s="416"/>
      <c r="AL140" s="417"/>
      <c r="AM140" s="416"/>
      <c r="AN140" s="418"/>
      <c r="AO140" s="418"/>
      <c r="AP140" s="418"/>
      <c r="AQ140" s="314"/>
      <c r="AR140" s="315"/>
      <c r="AS140" s="419"/>
      <c r="AT140" s="420"/>
      <c r="AU140" s="318"/>
      <c r="AV140" s="319"/>
      <c r="AW140" s="319"/>
      <c r="AX140" s="319"/>
      <c r="AY140" s="320"/>
      <c r="AZ140" s="376"/>
      <c r="BA140" s="376"/>
    </row>
    <row r="141" spans="1:53" ht="13.5" customHeight="1" thickTop="1" thickBot="1" x14ac:dyDescent="0.25">
      <c r="A141" s="397">
        <v>138</v>
      </c>
      <c r="B141" s="398" t="s">
        <v>7949</v>
      </c>
      <c r="C141" s="399">
        <v>43530</v>
      </c>
      <c r="D141" s="399" t="s">
        <v>7950</v>
      </c>
      <c r="E141" s="400" t="s">
        <v>5690</v>
      </c>
      <c r="F141" s="400" t="s">
        <v>7951</v>
      </c>
      <c r="G141" s="401" t="s">
        <v>66</v>
      </c>
      <c r="H141" s="402" t="s">
        <v>7501</v>
      </c>
      <c r="I141" s="403" t="s">
        <v>1989</v>
      </c>
      <c r="J141" s="404">
        <v>0</v>
      </c>
      <c r="K141" s="405">
        <v>0</v>
      </c>
      <c r="L141" s="405">
        <v>24000000</v>
      </c>
      <c r="M141" s="405">
        <f t="shared" si="12"/>
        <v>30000000</v>
      </c>
      <c r="N141" s="406" t="s">
        <v>1990</v>
      </c>
      <c r="O141" s="398" t="s">
        <v>6600</v>
      </c>
      <c r="P141" s="408">
        <f t="shared" si="13"/>
        <v>43530</v>
      </c>
      <c r="Q141" s="408">
        <v>43650</v>
      </c>
      <c r="R141" s="408">
        <f t="shared" si="11"/>
        <v>43650</v>
      </c>
      <c r="S141" s="407">
        <f t="shared" si="14"/>
        <v>120</v>
      </c>
      <c r="T141" s="409">
        <f t="shared" si="15"/>
        <v>4</v>
      </c>
      <c r="U141" s="410" t="s">
        <v>7952</v>
      </c>
      <c r="V141" s="421">
        <v>43682</v>
      </c>
      <c r="W141" s="411">
        <v>30</v>
      </c>
      <c r="X141" s="412">
        <v>43651</v>
      </c>
      <c r="Y141" s="413">
        <v>43682</v>
      </c>
      <c r="Z141" s="414"/>
      <c r="AA141" s="412"/>
      <c r="AB141" s="413"/>
      <c r="AC141" s="414"/>
      <c r="AD141" s="412"/>
      <c r="AE141" s="413"/>
      <c r="AF141" s="414"/>
      <c r="AG141" s="412"/>
      <c r="AH141" s="413"/>
      <c r="AI141" s="412">
        <v>43651</v>
      </c>
      <c r="AJ141" s="415">
        <v>6000000</v>
      </c>
      <c r="AK141" s="416"/>
      <c r="AL141" s="417"/>
      <c r="AM141" s="416"/>
      <c r="AN141" s="418"/>
      <c r="AO141" s="418"/>
      <c r="AP141" s="418"/>
      <c r="AQ141" s="314"/>
      <c r="AR141" s="315"/>
      <c r="AS141" s="419"/>
      <c r="AT141" s="420"/>
      <c r="AU141" s="318"/>
      <c r="AV141" s="319"/>
      <c r="AW141" s="319"/>
      <c r="AX141" s="319"/>
      <c r="AY141" s="320"/>
      <c r="AZ141" s="376"/>
      <c r="BA141" s="376"/>
    </row>
    <row r="142" spans="1:53" ht="13.5" customHeight="1" thickTop="1" thickBot="1" x14ac:dyDescent="0.25">
      <c r="A142" s="397" t="s">
        <v>7953</v>
      </c>
      <c r="B142" s="398" t="s">
        <v>7210</v>
      </c>
      <c r="C142" s="399">
        <v>43530</v>
      </c>
      <c r="D142" s="399" t="s">
        <v>7954</v>
      </c>
      <c r="E142" s="400" t="s">
        <v>5690</v>
      </c>
      <c r="F142" s="400" t="s">
        <v>7955</v>
      </c>
      <c r="G142" s="401" t="s">
        <v>66</v>
      </c>
      <c r="H142" s="402" t="s">
        <v>7501</v>
      </c>
      <c r="I142" s="403" t="s">
        <v>1989</v>
      </c>
      <c r="J142" s="404">
        <v>0</v>
      </c>
      <c r="K142" s="405">
        <v>0</v>
      </c>
      <c r="L142" s="405">
        <v>9372000</v>
      </c>
      <c r="M142" s="405">
        <f t="shared" si="12"/>
        <v>9372000</v>
      </c>
      <c r="N142" s="406" t="s">
        <v>1990</v>
      </c>
      <c r="O142" s="398" t="s">
        <v>7213</v>
      </c>
      <c r="P142" s="408">
        <f t="shared" si="13"/>
        <v>43530</v>
      </c>
      <c r="Q142" s="408">
        <v>43601</v>
      </c>
      <c r="R142" s="408">
        <f t="shared" si="11"/>
        <v>43601</v>
      </c>
      <c r="S142" s="407">
        <f t="shared" si="14"/>
        <v>71</v>
      </c>
      <c r="T142" s="409">
        <f t="shared" si="15"/>
        <v>2.3666666666666667</v>
      </c>
      <c r="U142" s="410" t="s">
        <v>7956</v>
      </c>
      <c r="V142" s="421">
        <v>43682</v>
      </c>
      <c r="W142" s="411"/>
      <c r="X142" s="412"/>
      <c r="Y142" s="413"/>
      <c r="Z142" s="414"/>
      <c r="AA142" s="412"/>
      <c r="AB142" s="413"/>
      <c r="AC142" s="414"/>
      <c r="AD142" s="412"/>
      <c r="AE142" s="413"/>
      <c r="AF142" s="414"/>
      <c r="AG142" s="412"/>
      <c r="AH142" s="413"/>
      <c r="AI142" s="412"/>
      <c r="AJ142" s="415"/>
      <c r="AK142" s="416"/>
      <c r="AL142" s="417"/>
      <c r="AM142" s="416"/>
      <c r="AN142" s="418"/>
      <c r="AO142" s="418"/>
      <c r="AP142" s="418"/>
      <c r="AQ142" s="314"/>
      <c r="AR142" s="315"/>
      <c r="AS142" s="419"/>
      <c r="AT142" s="420"/>
      <c r="AU142" s="318"/>
      <c r="AV142" s="319"/>
      <c r="AW142" s="319"/>
      <c r="AX142" s="319"/>
      <c r="AY142" s="320"/>
      <c r="AZ142" s="376"/>
      <c r="BA142" s="376"/>
    </row>
    <row r="143" spans="1:53" ht="13.5" customHeight="1" thickTop="1" thickBot="1" x14ac:dyDescent="0.25">
      <c r="A143" s="397">
        <v>139</v>
      </c>
      <c r="B143" s="398" t="s">
        <v>11591</v>
      </c>
      <c r="C143" s="399">
        <v>43530</v>
      </c>
      <c r="D143" s="399" t="s">
        <v>7957</v>
      </c>
      <c r="E143" s="400" t="s">
        <v>5690</v>
      </c>
      <c r="F143" s="400" t="s">
        <v>7958</v>
      </c>
      <c r="G143" s="401" t="s">
        <v>66</v>
      </c>
      <c r="H143" s="402" t="s">
        <v>10502</v>
      </c>
      <c r="I143" s="403" t="s">
        <v>1989</v>
      </c>
      <c r="J143" s="404">
        <v>0</v>
      </c>
      <c r="K143" s="405">
        <v>0</v>
      </c>
      <c r="L143" s="405">
        <v>10000000</v>
      </c>
      <c r="M143" s="405">
        <f t="shared" si="12"/>
        <v>15000000</v>
      </c>
      <c r="N143" s="406" t="s">
        <v>1990</v>
      </c>
      <c r="O143" s="398" t="s">
        <v>7959</v>
      </c>
      <c r="P143" s="408">
        <f t="shared" si="13"/>
        <v>43530</v>
      </c>
      <c r="Q143" s="408">
        <v>43650</v>
      </c>
      <c r="R143" s="408">
        <f t="shared" si="11"/>
        <v>43650</v>
      </c>
      <c r="S143" s="407">
        <f t="shared" si="14"/>
        <v>120</v>
      </c>
      <c r="T143" s="409">
        <f t="shared" si="15"/>
        <v>4</v>
      </c>
      <c r="U143" s="410" t="s">
        <v>7960</v>
      </c>
      <c r="V143" s="421">
        <v>43699</v>
      </c>
      <c r="W143" s="411">
        <v>60</v>
      </c>
      <c r="X143" s="412">
        <v>43633</v>
      </c>
      <c r="Y143" s="413">
        <v>43713</v>
      </c>
      <c r="Z143" s="414"/>
      <c r="AA143" s="412"/>
      <c r="AB143" s="413"/>
      <c r="AC143" s="414"/>
      <c r="AD143" s="412"/>
      <c r="AE143" s="413"/>
      <c r="AF143" s="414"/>
      <c r="AG143" s="412"/>
      <c r="AH143" s="413"/>
      <c r="AI143" s="412">
        <v>43633</v>
      </c>
      <c r="AJ143" s="415">
        <v>5000000</v>
      </c>
      <c r="AK143" s="416"/>
      <c r="AL143" s="417"/>
      <c r="AM143" s="416"/>
      <c r="AN143" s="418"/>
      <c r="AO143" s="418"/>
      <c r="AP143" s="418"/>
      <c r="AQ143" s="314"/>
      <c r="AR143" s="315"/>
      <c r="AS143" s="419"/>
      <c r="AT143" s="420"/>
      <c r="AU143" s="318"/>
      <c r="AV143" s="319"/>
      <c r="AW143" s="319"/>
      <c r="AX143" s="319"/>
      <c r="AY143" s="320"/>
      <c r="AZ143" s="376"/>
      <c r="BA143" s="376"/>
    </row>
    <row r="144" spans="1:53" ht="13.5" customHeight="1" thickTop="1" thickBot="1" x14ac:dyDescent="0.25">
      <c r="A144" s="397">
        <v>140</v>
      </c>
      <c r="B144" s="398" t="s">
        <v>3451</v>
      </c>
      <c r="C144" s="399">
        <v>43530</v>
      </c>
      <c r="D144" s="399" t="s">
        <v>7961</v>
      </c>
      <c r="E144" s="400" t="s">
        <v>5690</v>
      </c>
      <c r="F144" s="400" t="s">
        <v>7962</v>
      </c>
      <c r="G144" s="401" t="s">
        <v>66</v>
      </c>
      <c r="H144" s="402" t="s">
        <v>7501</v>
      </c>
      <c r="I144" s="403" t="s">
        <v>1989</v>
      </c>
      <c r="J144" s="404">
        <v>0</v>
      </c>
      <c r="K144" s="405">
        <v>0</v>
      </c>
      <c r="L144" s="405">
        <v>20000000</v>
      </c>
      <c r="M144" s="405">
        <f t="shared" si="12"/>
        <v>20000000</v>
      </c>
      <c r="N144" s="406" t="s">
        <v>1990</v>
      </c>
      <c r="O144" s="398" t="s">
        <v>2750</v>
      </c>
      <c r="P144" s="408">
        <f t="shared" si="13"/>
        <v>43530</v>
      </c>
      <c r="Q144" s="408">
        <v>43650</v>
      </c>
      <c r="R144" s="408">
        <f t="shared" si="11"/>
        <v>43650</v>
      </c>
      <c r="S144" s="407">
        <f t="shared" si="14"/>
        <v>120</v>
      </c>
      <c r="T144" s="409">
        <f t="shared" si="15"/>
        <v>4</v>
      </c>
      <c r="U144" s="410" t="s">
        <v>7963</v>
      </c>
      <c r="V144" s="421">
        <v>43706</v>
      </c>
      <c r="W144" s="411"/>
      <c r="X144" s="412"/>
      <c r="Y144" s="413"/>
      <c r="Z144" s="414"/>
      <c r="AA144" s="412"/>
      <c r="AB144" s="413"/>
      <c r="AC144" s="414"/>
      <c r="AD144" s="412"/>
      <c r="AE144" s="413"/>
      <c r="AF144" s="414"/>
      <c r="AG144" s="412"/>
      <c r="AH144" s="413"/>
      <c r="AI144" s="412"/>
      <c r="AJ144" s="415"/>
      <c r="AK144" s="416"/>
      <c r="AL144" s="417"/>
      <c r="AM144" s="416"/>
      <c r="AN144" s="418"/>
      <c r="AO144" s="418"/>
      <c r="AP144" s="418"/>
      <c r="AQ144" s="314"/>
      <c r="AR144" s="315"/>
      <c r="AS144" s="419"/>
      <c r="AT144" s="420"/>
      <c r="AU144" s="318"/>
      <c r="AV144" s="319"/>
      <c r="AW144" s="319"/>
      <c r="AX144" s="319"/>
      <c r="AY144" s="320"/>
      <c r="AZ144" s="376"/>
      <c r="BA144" s="376"/>
    </row>
    <row r="145" spans="1:53" ht="13.5" customHeight="1" thickTop="1" thickBot="1" x14ac:dyDescent="0.25">
      <c r="A145" s="397">
        <v>141</v>
      </c>
      <c r="B145" s="398" t="s">
        <v>3451</v>
      </c>
      <c r="C145" s="399">
        <v>43530</v>
      </c>
      <c r="D145" s="399" t="s">
        <v>7964</v>
      </c>
      <c r="E145" s="400" t="s">
        <v>5700</v>
      </c>
      <c r="F145" s="400" t="s">
        <v>7965</v>
      </c>
      <c r="G145" s="401" t="s">
        <v>66</v>
      </c>
      <c r="H145" s="402" t="s">
        <v>7501</v>
      </c>
      <c r="I145" s="403" t="s">
        <v>1989</v>
      </c>
      <c r="J145" s="404">
        <v>0</v>
      </c>
      <c r="K145" s="405">
        <v>0</v>
      </c>
      <c r="L145" s="405">
        <v>24000000</v>
      </c>
      <c r="M145" s="405">
        <f t="shared" si="12"/>
        <v>24000000</v>
      </c>
      <c r="N145" s="406" t="s">
        <v>1990</v>
      </c>
      <c r="O145" s="398" t="s">
        <v>6567</v>
      </c>
      <c r="P145" s="408">
        <f t="shared" si="13"/>
        <v>43530</v>
      </c>
      <c r="Q145" s="408">
        <v>43650</v>
      </c>
      <c r="R145" s="408">
        <f t="shared" si="11"/>
        <v>43650</v>
      </c>
      <c r="S145" s="407">
        <f t="shared" si="14"/>
        <v>120</v>
      </c>
      <c r="T145" s="409">
        <f t="shared" si="15"/>
        <v>4</v>
      </c>
      <c r="U145" s="410" t="s">
        <v>7966</v>
      </c>
      <c r="V145" s="375"/>
      <c r="W145" s="411"/>
      <c r="X145" s="412"/>
      <c r="Y145" s="413"/>
      <c r="Z145" s="414"/>
      <c r="AA145" s="412"/>
      <c r="AB145" s="413"/>
      <c r="AC145" s="414"/>
      <c r="AD145" s="412"/>
      <c r="AE145" s="413"/>
      <c r="AF145" s="414"/>
      <c r="AG145" s="412"/>
      <c r="AH145" s="413"/>
      <c r="AI145" s="412"/>
      <c r="AJ145" s="415"/>
      <c r="AK145" s="416"/>
      <c r="AL145" s="417"/>
      <c r="AM145" s="416"/>
      <c r="AN145" s="418"/>
      <c r="AO145" s="418"/>
      <c r="AP145" s="418"/>
      <c r="AQ145" s="314"/>
      <c r="AR145" s="315"/>
      <c r="AS145" s="419"/>
      <c r="AT145" s="420"/>
      <c r="AU145" s="318"/>
      <c r="AV145" s="319"/>
      <c r="AW145" s="319"/>
      <c r="AX145" s="319"/>
      <c r="AY145" s="320"/>
      <c r="AZ145" s="376"/>
      <c r="BA145" s="376"/>
    </row>
    <row r="146" spans="1:53" ht="13.5" customHeight="1" thickTop="1" thickBot="1" x14ac:dyDescent="0.25">
      <c r="A146" s="397">
        <v>142</v>
      </c>
      <c r="B146" s="398" t="s">
        <v>3444</v>
      </c>
      <c r="C146" s="399">
        <v>43530</v>
      </c>
      <c r="D146" s="399" t="s">
        <v>7967</v>
      </c>
      <c r="E146" s="400" t="s">
        <v>5690</v>
      </c>
      <c r="F146" s="400" t="s">
        <v>7968</v>
      </c>
      <c r="G146" s="401" t="s">
        <v>66</v>
      </c>
      <c r="H146" s="402" t="s">
        <v>7501</v>
      </c>
      <c r="I146" s="403" t="s">
        <v>1989</v>
      </c>
      <c r="J146" s="404">
        <v>0</v>
      </c>
      <c r="K146" s="405">
        <v>0</v>
      </c>
      <c r="L146" s="405">
        <v>9000000</v>
      </c>
      <c r="M146" s="405">
        <f t="shared" si="12"/>
        <v>9000000</v>
      </c>
      <c r="N146" s="406" t="s">
        <v>1990</v>
      </c>
      <c r="O146" s="398" t="s">
        <v>7969</v>
      </c>
      <c r="P146" s="408">
        <f t="shared" si="13"/>
        <v>43530</v>
      </c>
      <c r="Q146" s="408">
        <v>43590</v>
      </c>
      <c r="R146" s="408">
        <f t="shared" si="11"/>
        <v>43590</v>
      </c>
      <c r="S146" s="407">
        <f t="shared" si="14"/>
        <v>60</v>
      </c>
      <c r="T146" s="409">
        <f t="shared" si="15"/>
        <v>2</v>
      </c>
      <c r="U146" s="410" t="s">
        <v>7970</v>
      </c>
      <c r="V146" s="421">
        <v>43633</v>
      </c>
      <c r="W146" s="411"/>
      <c r="X146" s="412"/>
      <c r="Y146" s="413"/>
      <c r="Z146" s="414"/>
      <c r="AA146" s="412"/>
      <c r="AB146" s="413"/>
      <c r="AC146" s="414"/>
      <c r="AD146" s="412"/>
      <c r="AE146" s="413"/>
      <c r="AF146" s="414"/>
      <c r="AG146" s="412"/>
      <c r="AH146" s="413"/>
      <c r="AI146" s="412"/>
      <c r="AJ146" s="415"/>
      <c r="AK146" s="416"/>
      <c r="AL146" s="417"/>
      <c r="AM146" s="416"/>
      <c r="AN146" s="418"/>
      <c r="AO146" s="418"/>
      <c r="AP146" s="418"/>
      <c r="AQ146" s="314"/>
      <c r="AR146" s="315"/>
      <c r="AS146" s="419"/>
      <c r="AT146" s="420"/>
      <c r="AU146" s="318"/>
      <c r="AV146" s="319"/>
      <c r="AW146" s="319"/>
      <c r="AX146" s="319"/>
      <c r="AY146" s="320"/>
      <c r="AZ146" s="376"/>
      <c r="BA146" s="376"/>
    </row>
    <row r="147" spans="1:53" ht="13.5" customHeight="1" thickTop="1" thickBot="1" x14ac:dyDescent="0.25">
      <c r="A147" s="397">
        <v>143</v>
      </c>
      <c r="B147" s="398" t="s">
        <v>63</v>
      </c>
      <c r="C147" s="399">
        <v>43530</v>
      </c>
      <c r="D147" s="399" t="s">
        <v>7971</v>
      </c>
      <c r="E147" s="400" t="s">
        <v>7725</v>
      </c>
      <c r="F147" s="400" t="s">
        <v>7972</v>
      </c>
      <c r="G147" s="376" t="s">
        <v>13566</v>
      </c>
      <c r="H147" s="402" t="s">
        <v>7620</v>
      </c>
      <c r="I147" s="403" t="s">
        <v>1989</v>
      </c>
      <c r="J147" s="404">
        <v>0</v>
      </c>
      <c r="K147" s="405">
        <v>0</v>
      </c>
      <c r="L147" s="405">
        <v>13692140</v>
      </c>
      <c r="M147" s="405">
        <f t="shared" si="12"/>
        <v>13692140</v>
      </c>
      <c r="N147" s="406" t="s">
        <v>4981</v>
      </c>
      <c r="O147" s="398" t="s">
        <v>7973</v>
      </c>
      <c r="P147" s="408">
        <f t="shared" si="13"/>
        <v>43530</v>
      </c>
      <c r="Q147" s="408">
        <v>43538</v>
      </c>
      <c r="R147" s="408">
        <f t="shared" ref="R147:R210" si="16">Q147</f>
        <v>43538</v>
      </c>
      <c r="S147" s="407">
        <f t="shared" si="14"/>
        <v>8</v>
      </c>
      <c r="T147" s="409">
        <f t="shared" si="15"/>
        <v>0.26666666666666666</v>
      </c>
      <c r="U147" s="410" t="s">
        <v>7974</v>
      </c>
      <c r="V147" s="421">
        <v>43668</v>
      </c>
      <c r="W147" s="411"/>
      <c r="X147" s="412"/>
      <c r="Y147" s="413"/>
      <c r="Z147" s="414"/>
      <c r="AA147" s="412"/>
      <c r="AB147" s="413"/>
      <c r="AC147" s="414"/>
      <c r="AD147" s="412"/>
      <c r="AE147" s="413"/>
      <c r="AF147" s="414"/>
      <c r="AG147" s="412"/>
      <c r="AH147" s="413"/>
      <c r="AI147" s="412"/>
      <c r="AJ147" s="415"/>
      <c r="AK147" s="416"/>
      <c r="AL147" s="417"/>
      <c r="AM147" s="416"/>
      <c r="AN147" s="418"/>
      <c r="AO147" s="418"/>
      <c r="AP147" s="418"/>
      <c r="AQ147" s="314"/>
      <c r="AR147" s="315"/>
      <c r="AS147" s="419"/>
      <c r="AT147" s="420"/>
      <c r="AU147" s="318"/>
      <c r="AV147" s="319"/>
      <c r="AW147" s="319"/>
      <c r="AX147" s="319"/>
      <c r="AY147" s="320"/>
      <c r="AZ147" s="376"/>
      <c r="BA147" s="376"/>
    </row>
    <row r="148" spans="1:53" ht="13.5" customHeight="1" thickTop="1" thickBot="1" x14ac:dyDescent="0.25">
      <c r="A148" s="397">
        <v>144</v>
      </c>
      <c r="B148" s="398" t="s">
        <v>3451</v>
      </c>
      <c r="C148" s="399">
        <v>43530</v>
      </c>
      <c r="D148" s="399" t="s">
        <v>7975</v>
      </c>
      <c r="E148" s="400" t="s">
        <v>5700</v>
      </c>
      <c r="F148" s="400" t="s">
        <v>7976</v>
      </c>
      <c r="G148" s="401" t="s">
        <v>66</v>
      </c>
      <c r="H148" s="402" t="s">
        <v>7501</v>
      </c>
      <c r="I148" s="403" t="s">
        <v>1989</v>
      </c>
      <c r="J148" s="404">
        <v>0</v>
      </c>
      <c r="K148" s="405">
        <v>0</v>
      </c>
      <c r="L148" s="405">
        <v>14000000</v>
      </c>
      <c r="M148" s="405">
        <f t="shared" si="12"/>
        <v>14000000</v>
      </c>
      <c r="N148" s="406" t="s">
        <v>1990</v>
      </c>
      <c r="O148" s="398" t="s">
        <v>5130</v>
      </c>
      <c r="P148" s="408">
        <f t="shared" si="13"/>
        <v>43530</v>
      </c>
      <c r="Q148" s="408">
        <v>43650</v>
      </c>
      <c r="R148" s="408">
        <f t="shared" si="16"/>
        <v>43650</v>
      </c>
      <c r="S148" s="407">
        <f t="shared" si="14"/>
        <v>120</v>
      </c>
      <c r="T148" s="409">
        <f t="shared" si="15"/>
        <v>4</v>
      </c>
      <c r="U148" s="410" t="s">
        <v>7977</v>
      </c>
      <c r="V148" s="375"/>
      <c r="W148" s="411"/>
      <c r="X148" s="412"/>
      <c r="Y148" s="413"/>
      <c r="Z148" s="414"/>
      <c r="AA148" s="412"/>
      <c r="AB148" s="413"/>
      <c r="AC148" s="414"/>
      <c r="AD148" s="412"/>
      <c r="AE148" s="413"/>
      <c r="AF148" s="414"/>
      <c r="AG148" s="412"/>
      <c r="AH148" s="413"/>
      <c r="AI148" s="412"/>
      <c r="AJ148" s="415"/>
      <c r="AK148" s="416"/>
      <c r="AL148" s="417"/>
      <c r="AM148" s="416"/>
      <c r="AN148" s="418"/>
      <c r="AO148" s="418"/>
      <c r="AP148" s="418"/>
      <c r="AQ148" s="314"/>
      <c r="AR148" s="315"/>
      <c r="AS148" s="419"/>
      <c r="AT148" s="420"/>
      <c r="AU148" s="318"/>
      <c r="AV148" s="319"/>
      <c r="AW148" s="319"/>
      <c r="AX148" s="319"/>
      <c r="AY148" s="320"/>
      <c r="AZ148" s="376"/>
      <c r="BA148" s="376"/>
    </row>
    <row r="149" spans="1:53" ht="13.5" customHeight="1" thickTop="1" thickBot="1" x14ac:dyDescent="0.25">
      <c r="A149" s="397" t="s">
        <v>7978</v>
      </c>
      <c r="B149" s="398" t="s">
        <v>3444</v>
      </c>
      <c r="C149" s="399">
        <v>43530</v>
      </c>
      <c r="D149" s="399" t="s">
        <v>7979</v>
      </c>
      <c r="E149" s="400" t="s">
        <v>5690</v>
      </c>
      <c r="F149" s="400" t="s">
        <v>7929</v>
      </c>
      <c r="G149" s="401" t="s">
        <v>66</v>
      </c>
      <c r="H149" s="402" t="s">
        <v>10502</v>
      </c>
      <c r="I149" s="403" t="s">
        <v>1989</v>
      </c>
      <c r="J149" s="404">
        <v>0</v>
      </c>
      <c r="K149" s="405">
        <v>0</v>
      </c>
      <c r="L149" s="405">
        <v>5800000</v>
      </c>
      <c r="M149" s="405">
        <f t="shared" si="12"/>
        <v>5800000</v>
      </c>
      <c r="N149" s="406" t="s">
        <v>1990</v>
      </c>
      <c r="O149" s="398" t="s">
        <v>7980</v>
      </c>
      <c r="P149" s="408">
        <f t="shared" si="13"/>
        <v>43530</v>
      </c>
      <c r="Q149" s="408">
        <v>43590</v>
      </c>
      <c r="R149" s="408">
        <f t="shared" si="16"/>
        <v>43590</v>
      </c>
      <c r="S149" s="407">
        <f t="shared" si="14"/>
        <v>60</v>
      </c>
      <c r="T149" s="409">
        <f t="shared" si="15"/>
        <v>2</v>
      </c>
      <c r="U149" s="410" t="s">
        <v>7981</v>
      </c>
      <c r="V149" s="421">
        <v>43633</v>
      </c>
      <c r="W149" s="411"/>
      <c r="X149" s="412"/>
      <c r="Y149" s="413"/>
      <c r="Z149" s="414"/>
      <c r="AA149" s="412"/>
      <c r="AB149" s="413"/>
      <c r="AC149" s="414"/>
      <c r="AD149" s="412"/>
      <c r="AE149" s="413"/>
      <c r="AF149" s="414"/>
      <c r="AG149" s="412"/>
      <c r="AH149" s="413"/>
      <c r="AI149" s="412"/>
      <c r="AJ149" s="415"/>
      <c r="AK149" s="416"/>
      <c r="AL149" s="417"/>
      <c r="AM149" s="416"/>
      <c r="AN149" s="418"/>
      <c r="AO149" s="418"/>
      <c r="AP149" s="418"/>
      <c r="AQ149" s="314"/>
      <c r="AR149" s="315"/>
      <c r="AS149" s="419"/>
      <c r="AT149" s="420"/>
      <c r="AU149" s="318"/>
      <c r="AV149" s="319"/>
      <c r="AW149" s="319"/>
      <c r="AX149" s="319"/>
      <c r="AY149" s="320"/>
      <c r="AZ149" s="376"/>
      <c r="BA149" s="376"/>
    </row>
    <row r="150" spans="1:53" ht="13.5" customHeight="1" thickTop="1" thickBot="1" x14ac:dyDescent="0.25">
      <c r="A150" s="397">
        <v>145</v>
      </c>
      <c r="B150" s="398" t="s">
        <v>3444</v>
      </c>
      <c r="C150" s="399">
        <v>43530</v>
      </c>
      <c r="D150" s="399" t="s">
        <v>7982</v>
      </c>
      <c r="E150" s="400" t="s">
        <v>5690</v>
      </c>
      <c r="F150" s="400" t="s">
        <v>7983</v>
      </c>
      <c r="G150" s="401" t="s">
        <v>66</v>
      </c>
      <c r="H150" s="402" t="s">
        <v>7501</v>
      </c>
      <c r="I150" s="403" t="s">
        <v>1989</v>
      </c>
      <c r="J150" s="404">
        <v>0</v>
      </c>
      <c r="K150" s="405">
        <v>0</v>
      </c>
      <c r="L150" s="405">
        <v>6000000</v>
      </c>
      <c r="M150" s="405">
        <f t="shared" si="12"/>
        <v>6000000</v>
      </c>
      <c r="N150" s="406" t="s">
        <v>1990</v>
      </c>
      <c r="O150" s="398" t="s">
        <v>2472</v>
      </c>
      <c r="P150" s="408">
        <f t="shared" si="13"/>
        <v>43530</v>
      </c>
      <c r="Q150" s="408">
        <v>43560</v>
      </c>
      <c r="R150" s="408">
        <f t="shared" si="16"/>
        <v>43560</v>
      </c>
      <c r="S150" s="407">
        <f t="shared" si="14"/>
        <v>30</v>
      </c>
      <c r="T150" s="409">
        <f t="shared" si="15"/>
        <v>1</v>
      </c>
      <c r="U150" s="410" t="s">
        <v>7984</v>
      </c>
      <c r="V150" s="421">
        <v>43633</v>
      </c>
      <c r="W150" s="411"/>
      <c r="X150" s="412"/>
      <c r="Y150" s="413"/>
      <c r="Z150" s="414"/>
      <c r="AA150" s="412"/>
      <c r="AB150" s="413"/>
      <c r="AC150" s="414"/>
      <c r="AD150" s="412"/>
      <c r="AE150" s="413"/>
      <c r="AF150" s="414"/>
      <c r="AG150" s="412"/>
      <c r="AH150" s="413"/>
      <c r="AI150" s="412"/>
      <c r="AJ150" s="415"/>
      <c r="AK150" s="416"/>
      <c r="AL150" s="417"/>
      <c r="AM150" s="416"/>
      <c r="AN150" s="418"/>
      <c r="AO150" s="418"/>
      <c r="AP150" s="418"/>
      <c r="AQ150" s="314"/>
      <c r="AR150" s="315"/>
      <c r="AS150" s="419"/>
      <c r="AT150" s="420"/>
      <c r="AU150" s="318"/>
      <c r="AV150" s="319"/>
      <c r="AW150" s="319"/>
      <c r="AX150" s="319"/>
      <c r="AY150" s="320"/>
      <c r="AZ150" s="376"/>
      <c r="BA150" s="376"/>
    </row>
    <row r="151" spans="1:53" ht="13.5" customHeight="1" thickTop="1" thickBot="1" x14ac:dyDescent="0.25">
      <c r="A151" s="397">
        <v>146</v>
      </c>
      <c r="B151" s="398" t="s">
        <v>3444</v>
      </c>
      <c r="C151" s="399">
        <v>43530</v>
      </c>
      <c r="D151" s="399" t="s">
        <v>7985</v>
      </c>
      <c r="E151" s="400" t="s">
        <v>5690</v>
      </c>
      <c r="F151" s="400" t="s">
        <v>7986</v>
      </c>
      <c r="G151" s="401" t="s">
        <v>66</v>
      </c>
      <c r="H151" s="402" t="s">
        <v>10502</v>
      </c>
      <c r="I151" s="403" t="s">
        <v>1989</v>
      </c>
      <c r="J151" s="404">
        <v>0</v>
      </c>
      <c r="K151" s="405">
        <v>0</v>
      </c>
      <c r="L151" s="405">
        <v>5800000</v>
      </c>
      <c r="M151" s="405">
        <f t="shared" si="12"/>
        <v>5800000</v>
      </c>
      <c r="N151" s="406" t="s">
        <v>1990</v>
      </c>
      <c r="O151" s="398" t="s">
        <v>2476</v>
      </c>
      <c r="P151" s="408">
        <f t="shared" si="13"/>
        <v>43530</v>
      </c>
      <c r="Q151" s="408">
        <v>43590</v>
      </c>
      <c r="R151" s="408">
        <f t="shared" si="16"/>
        <v>43590</v>
      </c>
      <c r="S151" s="407">
        <f t="shared" si="14"/>
        <v>60</v>
      </c>
      <c r="T151" s="409">
        <f t="shared" si="15"/>
        <v>2</v>
      </c>
      <c r="U151" s="410" t="s">
        <v>7987</v>
      </c>
      <c r="V151" s="421">
        <v>43633</v>
      </c>
      <c r="W151" s="411"/>
      <c r="X151" s="412"/>
      <c r="Y151" s="413"/>
      <c r="Z151" s="414"/>
      <c r="AA151" s="412"/>
      <c r="AB151" s="413"/>
      <c r="AC151" s="414"/>
      <c r="AD151" s="412"/>
      <c r="AE151" s="413"/>
      <c r="AF151" s="414"/>
      <c r="AG151" s="412"/>
      <c r="AH151" s="413"/>
      <c r="AI151" s="412"/>
      <c r="AJ151" s="415"/>
      <c r="AK151" s="416"/>
      <c r="AL151" s="417"/>
      <c r="AM151" s="416"/>
      <c r="AN151" s="418"/>
      <c r="AO151" s="418"/>
      <c r="AP151" s="418"/>
      <c r="AQ151" s="314"/>
      <c r="AR151" s="315"/>
      <c r="AS151" s="419"/>
      <c r="AT151" s="420"/>
      <c r="AU151" s="318"/>
      <c r="AV151" s="319"/>
      <c r="AW151" s="319"/>
      <c r="AX151" s="319"/>
      <c r="AY151" s="320"/>
      <c r="AZ151" s="376"/>
      <c r="BA151" s="376"/>
    </row>
    <row r="152" spans="1:53" ht="13.5" customHeight="1" thickTop="1" thickBot="1" x14ac:dyDescent="0.25">
      <c r="A152" s="397">
        <v>147</v>
      </c>
      <c r="B152" s="398" t="s">
        <v>3444</v>
      </c>
      <c r="C152" s="399">
        <v>43530</v>
      </c>
      <c r="D152" s="399" t="s">
        <v>7988</v>
      </c>
      <c r="E152" s="400" t="s">
        <v>5700</v>
      </c>
      <c r="F152" s="400" t="s">
        <v>6421</v>
      </c>
      <c r="G152" s="401" t="s">
        <v>66</v>
      </c>
      <c r="H152" s="402" t="s">
        <v>10502</v>
      </c>
      <c r="I152" s="403" t="s">
        <v>1989</v>
      </c>
      <c r="J152" s="404">
        <v>0</v>
      </c>
      <c r="K152" s="405">
        <v>0</v>
      </c>
      <c r="L152" s="405">
        <v>13228972</v>
      </c>
      <c r="M152" s="405">
        <f t="shared" si="12"/>
        <v>13228972</v>
      </c>
      <c r="N152" s="406" t="s">
        <v>1990</v>
      </c>
      <c r="O152" s="398" t="s">
        <v>3265</v>
      </c>
      <c r="P152" s="408">
        <f t="shared" si="13"/>
        <v>43530</v>
      </c>
      <c r="Q152" s="408">
        <v>43650</v>
      </c>
      <c r="R152" s="408">
        <f t="shared" si="16"/>
        <v>43650</v>
      </c>
      <c r="S152" s="407">
        <f t="shared" si="14"/>
        <v>120</v>
      </c>
      <c r="T152" s="409">
        <f t="shared" si="15"/>
        <v>4</v>
      </c>
      <c r="U152" s="410" t="s">
        <v>7989</v>
      </c>
      <c r="V152" s="421">
        <v>43691</v>
      </c>
      <c r="W152" s="411"/>
      <c r="X152" s="412"/>
      <c r="Y152" s="413"/>
      <c r="Z152" s="414"/>
      <c r="AA152" s="412"/>
      <c r="AB152" s="413"/>
      <c r="AC152" s="414"/>
      <c r="AD152" s="412"/>
      <c r="AE152" s="413"/>
      <c r="AF152" s="414"/>
      <c r="AG152" s="412"/>
      <c r="AH152" s="413"/>
      <c r="AI152" s="412"/>
      <c r="AJ152" s="415"/>
      <c r="AK152" s="416"/>
      <c r="AL152" s="417"/>
      <c r="AM152" s="416"/>
      <c r="AN152" s="418"/>
      <c r="AO152" s="418"/>
      <c r="AP152" s="418"/>
      <c r="AQ152" s="314"/>
      <c r="AR152" s="315"/>
      <c r="AS152" s="419"/>
      <c r="AT152" s="420"/>
      <c r="AU152" s="318"/>
      <c r="AV152" s="319"/>
      <c r="AW152" s="319"/>
      <c r="AX152" s="319"/>
      <c r="AY152" s="320"/>
      <c r="AZ152" s="376"/>
      <c r="BA152" s="376"/>
    </row>
    <row r="153" spans="1:53" ht="13.5" customHeight="1" thickTop="1" thickBot="1" x14ac:dyDescent="0.25">
      <c r="A153" s="397">
        <v>148</v>
      </c>
      <c r="B153" s="398" t="s">
        <v>3444</v>
      </c>
      <c r="C153" s="399">
        <v>43530</v>
      </c>
      <c r="D153" s="399" t="s">
        <v>7990</v>
      </c>
      <c r="E153" s="400" t="s">
        <v>5690</v>
      </c>
      <c r="F153" s="400" t="s">
        <v>7991</v>
      </c>
      <c r="G153" s="401" t="s">
        <v>66</v>
      </c>
      <c r="H153" s="402" t="s">
        <v>7501</v>
      </c>
      <c r="I153" s="403" t="s">
        <v>1989</v>
      </c>
      <c r="J153" s="404">
        <v>0</v>
      </c>
      <c r="K153" s="405">
        <v>0</v>
      </c>
      <c r="L153" s="405">
        <v>8000000</v>
      </c>
      <c r="M153" s="405">
        <f t="shared" si="12"/>
        <v>8000000</v>
      </c>
      <c r="N153" s="406" t="s">
        <v>1990</v>
      </c>
      <c r="O153" s="398" t="s">
        <v>463</v>
      </c>
      <c r="P153" s="408">
        <f t="shared" si="13"/>
        <v>43530</v>
      </c>
      <c r="Q153" s="408">
        <v>43590</v>
      </c>
      <c r="R153" s="408">
        <f t="shared" si="16"/>
        <v>43590</v>
      </c>
      <c r="S153" s="407">
        <f t="shared" si="14"/>
        <v>60</v>
      </c>
      <c r="T153" s="409">
        <f t="shared" si="15"/>
        <v>2</v>
      </c>
      <c r="U153" s="410" t="s">
        <v>7992</v>
      </c>
      <c r="V153" s="421">
        <v>43633</v>
      </c>
      <c r="W153" s="411"/>
      <c r="X153" s="412"/>
      <c r="Y153" s="413"/>
      <c r="Z153" s="414"/>
      <c r="AA153" s="412"/>
      <c r="AB153" s="413"/>
      <c r="AC153" s="414"/>
      <c r="AD153" s="412"/>
      <c r="AE153" s="413"/>
      <c r="AF153" s="414"/>
      <c r="AG153" s="412"/>
      <c r="AH153" s="413"/>
      <c r="AI153" s="412"/>
      <c r="AJ153" s="415"/>
      <c r="AK153" s="416"/>
      <c r="AL153" s="417"/>
      <c r="AM153" s="416"/>
      <c r="AN153" s="418"/>
      <c r="AO153" s="418"/>
      <c r="AP153" s="418"/>
      <c r="AQ153" s="314"/>
      <c r="AR153" s="315"/>
      <c r="AS153" s="419"/>
      <c r="AT153" s="420"/>
      <c r="AU153" s="318"/>
      <c r="AV153" s="319"/>
      <c r="AW153" s="319"/>
      <c r="AX153" s="319"/>
      <c r="AY153" s="320"/>
      <c r="AZ153" s="376"/>
      <c r="BA153" s="376"/>
    </row>
    <row r="154" spans="1:53" ht="13.5" customHeight="1" thickTop="1" thickBot="1" x14ac:dyDescent="0.25">
      <c r="A154" s="397">
        <v>149</v>
      </c>
      <c r="B154" s="398" t="s">
        <v>7623</v>
      </c>
      <c r="C154" s="399">
        <v>43531</v>
      </c>
      <c r="D154" s="399" t="s">
        <v>7993</v>
      </c>
      <c r="E154" s="400" t="s">
        <v>5690</v>
      </c>
      <c r="F154" s="400" t="s">
        <v>7994</v>
      </c>
      <c r="G154" s="401" t="s">
        <v>66</v>
      </c>
      <c r="H154" s="402" t="s">
        <v>7501</v>
      </c>
      <c r="I154" s="403" t="s">
        <v>1989</v>
      </c>
      <c r="J154" s="404">
        <v>0</v>
      </c>
      <c r="K154" s="405">
        <v>0</v>
      </c>
      <c r="L154" s="405">
        <v>22815000</v>
      </c>
      <c r="M154" s="405">
        <f t="shared" si="12"/>
        <v>22815000</v>
      </c>
      <c r="N154" s="406" t="s">
        <v>1990</v>
      </c>
      <c r="O154" s="398" t="s">
        <v>7995</v>
      </c>
      <c r="P154" s="408">
        <f t="shared" si="13"/>
        <v>43531</v>
      </c>
      <c r="Q154" s="408">
        <v>43651</v>
      </c>
      <c r="R154" s="408">
        <f t="shared" si="16"/>
        <v>43651</v>
      </c>
      <c r="S154" s="407">
        <f t="shared" si="14"/>
        <v>120</v>
      </c>
      <c r="T154" s="409">
        <f t="shared" si="15"/>
        <v>4</v>
      </c>
      <c r="U154" s="410" t="s">
        <v>7996</v>
      </c>
      <c r="V154" s="421" t="s">
        <v>13567</v>
      </c>
      <c r="W154" s="411"/>
      <c r="X154" s="412"/>
      <c r="Y154" s="413"/>
      <c r="Z154" s="414"/>
      <c r="AA154" s="412"/>
      <c r="AB154" s="413"/>
      <c r="AC154" s="414"/>
      <c r="AD154" s="412"/>
      <c r="AE154" s="413"/>
      <c r="AF154" s="414"/>
      <c r="AG154" s="412"/>
      <c r="AH154" s="413"/>
      <c r="AI154" s="412"/>
      <c r="AJ154" s="415"/>
      <c r="AK154" s="416"/>
      <c r="AL154" s="417"/>
      <c r="AM154" s="416"/>
      <c r="AN154" s="418"/>
      <c r="AO154" s="418"/>
      <c r="AP154" s="418"/>
      <c r="AQ154" s="314"/>
      <c r="AR154" s="315"/>
      <c r="AS154" s="419"/>
      <c r="AT154" s="420"/>
      <c r="AU154" s="318"/>
      <c r="AV154" s="319"/>
      <c r="AW154" s="319"/>
      <c r="AX154" s="319"/>
      <c r="AY154" s="320"/>
      <c r="AZ154" s="376"/>
      <c r="BA154" s="376"/>
    </row>
    <row r="155" spans="1:53" ht="13.5" customHeight="1" thickTop="1" thickBot="1" x14ac:dyDescent="0.25">
      <c r="A155" s="397">
        <v>150</v>
      </c>
      <c r="B155" s="398" t="s">
        <v>7623</v>
      </c>
      <c r="C155" s="399">
        <v>43531</v>
      </c>
      <c r="D155" s="399" t="s">
        <v>7997</v>
      </c>
      <c r="E155" s="400" t="s">
        <v>5690</v>
      </c>
      <c r="F155" s="400" t="s">
        <v>7998</v>
      </c>
      <c r="G155" s="401" t="s">
        <v>66</v>
      </c>
      <c r="H155" s="402" t="s">
        <v>7501</v>
      </c>
      <c r="I155" s="403" t="s">
        <v>1989</v>
      </c>
      <c r="J155" s="404">
        <v>0</v>
      </c>
      <c r="K155" s="405">
        <v>0</v>
      </c>
      <c r="L155" s="405">
        <v>22815000</v>
      </c>
      <c r="M155" s="405">
        <f t="shared" si="12"/>
        <v>22815000</v>
      </c>
      <c r="N155" s="406" t="s">
        <v>1990</v>
      </c>
      <c r="O155" s="398" t="s">
        <v>6196</v>
      </c>
      <c r="P155" s="408">
        <f t="shared" si="13"/>
        <v>43531</v>
      </c>
      <c r="Q155" s="408">
        <v>43651</v>
      </c>
      <c r="R155" s="408">
        <f t="shared" si="16"/>
        <v>43651</v>
      </c>
      <c r="S155" s="407">
        <f t="shared" si="14"/>
        <v>120</v>
      </c>
      <c r="T155" s="409">
        <f t="shared" si="15"/>
        <v>4</v>
      </c>
      <c r="U155" s="410" t="s">
        <v>7999</v>
      </c>
      <c r="V155" s="421">
        <v>43668</v>
      </c>
      <c r="W155" s="411"/>
      <c r="X155" s="412"/>
      <c r="Y155" s="413"/>
      <c r="Z155" s="414"/>
      <c r="AA155" s="412"/>
      <c r="AB155" s="413"/>
      <c r="AC155" s="414"/>
      <c r="AD155" s="412"/>
      <c r="AE155" s="413"/>
      <c r="AF155" s="414"/>
      <c r="AG155" s="412"/>
      <c r="AH155" s="413"/>
      <c r="AI155" s="412"/>
      <c r="AJ155" s="415"/>
      <c r="AK155" s="416"/>
      <c r="AL155" s="417"/>
      <c r="AM155" s="416"/>
      <c r="AN155" s="418"/>
      <c r="AO155" s="418"/>
      <c r="AP155" s="418"/>
      <c r="AQ155" s="314"/>
      <c r="AR155" s="315"/>
      <c r="AS155" s="419"/>
      <c r="AT155" s="420"/>
      <c r="AU155" s="318"/>
      <c r="AV155" s="319"/>
      <c r="AW155" s="319"/>
      <c r="AX155" s="319"/>
      <c r="AY155" s="320"/>
      <c r="AZ155" s="376"/>
      <c r="BA155" s="376"/>
    </row>
    <row r="156" spans="1:53" ht="13.5" customHeight="1" thickTop="1" thickBot="1" x14ac:dyDescent="0.25">
      <c r="A156" s="397">
        <v>151</v>
      </c>
      <c r="B156" s="398" t="s">
        <v>2000</v>
      </c>
      <c r="C156" s="399">
        <v>43531</v>
      </c>
      <c r="D156" s="399" t="s">
        <v>8000</v>
      </c>
      <c r="E156" s="400" t="s">
        <v>5690</v>
      </c>
      <c r="F156" s="400" t="s">
        <v>8001</v>
      </c>
      <c r="G156" s="401" t="s">
        <v>66</v>
      </c>
      <c r="H156" s="402" t="s">
        <v>10502</v>
      </c>
      <c r="I156" s="403" t="s">
        <v>1989</v>
      </c>
      <c r="J156" s="404">
        <v>0</v>
      </c>
      <c r="K156" s="405">
        <v>0</v>
      </c>
      <c r="L156" s="405">
        <v>7500000</v>
      </c>
      <c r="M156" s="405">
        <f t="shared" si="12"/>
        <v>7500000</v>
      </c>
      <c r="N156" s="406" t="s">
        <v>1990</v>
      </c>
      <c r="O156" s="398" t="s">
        <v>6367</v>
      </c>
      <c r="P156" s="408">
        <f t="shared" si="13"/>
        <v>43531</v>
      </c>
      <c r="Q156" s="408">
        <v>43621</v>
      </c>
      <c r="R156" s="408">
        <f t="shared" si="16"/>
        <v>43621</v>
      </c>
      <c r="S156" s="407">
        <f t="shared" si="14"/>
        <v>90</v>
      </c>
      <c r="T156" s="409">
        <f t="shared" si="15"/>
        <v>3</v>
      </c>
      <c r="U156" s="410" t="s">
        <v>8002</v>
      </c>
      <c r="V156" s="421">
        <v>43633</v>
      </c>
      <c r="W156" s="411">
        <v>30</v>
      </c>
      <c r="X156" s="412">
        <v>43621</v>
      </c>
      <c r="Y156" s="413">
        <v>43651</v>
      </c>
      <c r="Z156" s="414"/>
      <c r="AA156" s="412"/>
      <c r="AB156" s="413"/>
      <c r="AC156" s="414"/>
      <c r="AD156" s="412"/>
      <c r="AE156" s="413"/>
      <c r="AF156" s="414"/>
      <c r="AG156" s="412"/>
      <c r="AH156" s="413"/>
      <c r="AI156" s="412"/>
      <c r="AJ156" s="415"/>
      <c r="AK156" s="416"/>
      <c r="AL156" s="417"/>
      <c r="AM156" s="416"/>
      <c r="AN156" s="418"/>
      <c r="AO156" s="418"/>
      <c r="AP156" s="418"/>
      <c r="AQ156" s="314"/>
      <c r="AR156" s="315"/>
      <c r="AS156" s="419"/>
      <c r="AT156" s="420"/>
      <c r="AU156" s="318"/>
      <c r="AV156" s="319"/>
      <c r="AW156" s="319"/>
      <c r="AX156" s="319"/>
      <c r="AY156" s="320"/>
      <c r="AZ156" s="376"/>
      <c r="BA156" s="376"/>
    </row>
    <row r="157" spans="1:53" ht="13.5" customHeight="1" thickTop="1" thickBot="1" x14ac:dyDescent="0.25">
      <c r="A157" s="397">
        <v>152</v>
      </c>
      <c r="B157" s="398" t="s">
        <v>8003</v>
      </c>
      <c r="C157" s="399">
        <v>43531</v>
      </c>
      <c r="D157" s="399" t="s">
        <v>8004</v>
      </c>
      <c r="E157" s="400" t="s">
        <v>5700</v>
      </c>
      <c r="F157" s="400" t="s">
        <v>8005</v>
      </c>
      <c r="G157" s="401" t="s">
        <v>66</v>
      </c>
      <c r="H157" s="402" t="s">
        <v>7501</v>
      </c>
      <c r="I157" s="403" t="s">
        <v>1989</v>
      </c>
      <c r="J157" s="404">
        <v>0</v>
      </c>
      <c r="K157" s="405">
        <v>0</v>
      </c>
      <c r="L157" s="405">
        <v>10800000</v>
      </c>
      <c r="M157" s="405">
        <f t="shared" si="12"/>
        <v>10800000</v>
      </c>
      <c r="N157" s="406" t="s">
        <v>1990</v>
      </c>
      <c r="O157" s="398" t="s">
        <v>2141</v>
      </c>
      <c r="P157" s="408">
        <f t="shared" si="13"/>
        <v>43531</v>
      </c>
      <c r="Q157" s="408">
        <v>43621</v>
      </c>
      <c r="R157" s="408">
        <f t="shared" si="16"/>
        <v>43621</v>
      </c>
      <c r="S157" s="407">
        <f t="shared" si="14"/>
        <v>90</v>
      </c>
      <c r="T157" s="409">
        <f t="shared" si="15"/>
        <v>3</v>
      </c>
      <c r="U157" s="410" t="s">
        <v>8006</v>
      </c>
      <c r="V157" s="421">
        <v>43682</v>
      </c>
      <c r="W157" s="411">
        <v>15</v>
      </c>
      <c r="X157" s="412">
        <v>43621</v>
      </c>
      <c r="Y157" s="413">
        <v>43637</v>
      </c>
      <c r="Z157" s="414"/>
      <c r="AA157" s="412"/>
      <c r="AB157" s="413"/>
      <c r="AC157" s="414"/>
      <c r="AD157" s="412"/>
      <c r="AE157" s="413"/>
      <c r="AF157" s="414"/>
      <c r="AG157" s="412"/>
      <c r="AH157" s="413"/>
      <c r="AI157" s="412"/>
      <c r="AJ157" s="415"/>
      <c r="AK157" s="416"/>
      <c r="AL157" s="417"/>
      <c r="AM157" s="416"/>
      <c r="AN157" s="418"/>
      <c r="AO157" s="418"/>
      <c r="AP157" s="418"/>
      <c r="AQ157" s="314"/>
      <c r="AR157" s="315"/>
      <c r="AS157" s="419"/>
      <c r="AT157" s="420"/>
      <c r="AU157" s="318"/>
      <c r="AV157" s="319"/>
      <c r="AW157" s="319"/>
      <c r="AX157" s="319"/>
      <c r="AY157" s="320"/>
      <c r="AZ157" s="376"/>
      <c r="BA157" s="376"/>
    </row>
    <row r="158" spans="1:53" ht="13.5" customHeight="1" thickTop="1" thickBot="1" x14ac:dyDescent="0.25">
      <c r="A158" s="397">
        <v>153</v>
      </c>
      <c r="B158" s="398" t="s">
        <v>333</v>
      </c>
      <c r="C158" s="399">
        <v>43531</v>
      </c>
      <c r="D158" s="399" t="s">
        <v>8007</v>
      </c>
      <c r="E158" s="400" t="s">
        <v>5690</v>
      </c>
      <c r="F158" s="400" t="s">
        <v>8008</v>
      </c>
      <c r="G158" s="401" t="s">
        <v>66</v>
      </c>
      <c r="H158" s="402" t="s">
        <v>7501</v>
      </c>
      <c r="I158" s="403" t="s">
        <v>1989</v>
      </c>
      <c r="J158" s="404">
        <v>0</v>
      </c>
      <c r="K158" s="405">
        <v>0</v>
      </c>
      <c r="L158" s="405">
        <v>12060280</v>
      </c>
      <c r="M158" s="405">
        <f t="shared" si="12"/>
        <v>12060280</v>
      </c>
      <c r="N158" s="406" t="s">
        <v>1990</v>
      </c>
      <c r="O158" s="398" t="s">
        <v>7356</v>
      </c>
      <c r="P158" s="408">
        <f t="shared" si="13"/>
        <v>43531</v>
      </c>
      <c r="Q158" s="408">
        <v>43615</v>
      </c>
      <c r="R158" s="408">
        <f t="shared" si="16"/>
        <v>43615</v>
      </c>
      <c r="S158" s="407">
        <f t="shared" si="14"/>
        <v>84</v>
      </c>
      <c r="T158" s="409">
        <f t="shared" si="15"/>
        <v>2.8</v>
      </c>
      <c r="U158" s="410" t="s">
        <v>8009</v>
      </c>
      <c r="V158" s="375"/>
      <c r="W158" s="411"/>
      <c r="X158" s="412"/>
      <c r="Y158" s="413"/>
      <c r="Z158" s="414"/>
      <c r="AA158" s="412"/>
      <c r="AB158" s="413"/>
      <c r="AC158" s="414"/>
      <c r="AD158" s="412"/>
      <c r="AE158" s="413"/>
      <c r="AF158" s="414"/>
      <c r="AG158" s="412"/>
      <c r="AH158" s="413"/>
      <c r="AI158" s="412"/>
      <c r="AJ158" s="415"/>
      <c r="AK158" s="416"/>
      <c r="AL158" s="417"/>
      <c r="AM158" s="416"/>
      <c r="AN158" s="418"/>
      <c r="AO158" s="418"/>
      <c r="AP158" s="418"/>
      <c r="AQ158" s="314"/>
      <c r="AR158" s="315"/>
      <c r="AS158" s="419"/>
      <c r="AT158" s="420"/>
      <c r="AU158" s="318"/>
      <c r="AV158" s="319"/>
      <c r="AW158" s="319"/>
      <c r="AX158" s="319"/>
      <c r="AY158" s="320"/>
      <c r="AZ158" s="376"/>
      <c r="BA158" s="376"/>
    </row>
    <row r="159" spans="1:53" ht="13.5" customHeight="1" thickTop="1" thickBot="1" x14ac:dyDescent="0.25">
      <c r="A159" s="397">
        <v>154</v>
      </c>
      <c r="B159" s="398" t="s">
        <v>3432</v>
      </c>
      <c r="C159" s="399">
        <v>43531</v>
      </c>
      <c r="D159" s="399" t="s">
        <v>8010</v>
      </c>
      <c r="E159" s="400" t="s">
        <v>5700</v>
      </c>
      <c r="F159" s="400" t="s">
        <v>8011</v>
      </c>
      <c r="G159" s="401" t="s">
        <v>66</v>
      </c>
      <c r="H159" s="402" t="s">
        <v>10502</v>
      </c>
      <c r="I159" s="403" t="s">
        <v>1989</v>
      </c>
      <c r="J159" s="404">
        <v>0</v>
      </c>
      <c r="K159" s="405">
        <v>0</v>
      </c>
      <c r="L159" s="405">
        <v>6000000</v>
      </c>
      <c r="M159" s="405">
        <f t="shared" si="12"/>
        <v>6000000</v>
      </c>
      <c r="N159" s="406" t="s">
        <v>1990</v>
      </c>
      <c r="O159" s="398" t="s">
        <v>8012</v>
      </c>
      <c r="P159" s="408">
        <f t="shared" si="13"/>
        <v>43531</v>
      </c>
      <c r="Q159" s="408">
        <v>43621</v>
      </c>
      <c r="R159" s="408">
        <f t="shared" si="16"/>
        <v>43621</v>
      </c>
      <c r="S159" s="407">
        <f t="shared" si="14"/>
        <v>90</v>
      </c>
      <c r="T159" s="409">
        <f t="shared" si="15"/>
        <v>3</v>
      </c>
      <c r="U159" s="410" t="s">
        <v>8013</v>
      </c>
      <c r="V159" s="375"/>
      <c r="W159" s="411"/>
      <c r="X159" s="412"/>
      <c r="Y159" s="413"/>
      <c r="Z159" s="414"/>
      <c r="AA159" s="412"/>
      <c r="AB159" s="413"/>
      <c r="AC159" s="414"/>
      <c r="AD159" s="412"/>
      <c r="AE159" s="413"/>
      <c r="AF159" s="414"/>
      <c r="AG159" s="412"/>
      <c r="AH159" s="413"/>
      <c r="AI159" s="412"/>
      <c r="AJ159" s="415"/>
      <c r="AK159" s="416"/>
      <c r="AL159" s="417"/>
      <c r="AM159" s="416"/>
      <c r="AN159" s="418"/>
      <c r="AO159" s="418"/>
      <c r="AP159" s="418"/>
      <c r="AQ159" s="314"/>
      <c r="AR159" s="315"/>
      <c r="AS159" s="419"/>
      <c r="AT159" s="420"/>
      <c r="AU159" s="318"/>
      <c r="AV159" s="319"/>
      <c r="AW159" s="319"/>
      <c r="AX159" s="319"/>
      <c r="AY159" s="320"/>
      <c r="AZ159" s="376"/>
      <c r="BA159" s="376"/>
    </row>
    <row r="160" spans="1:53" ht="13.5" customHeight="1" thickTop="1" thickBot="1" x14ac:dyDescent="0.25">
      <c r="A160" s="397">
        <v>155</v>
      </c>
      <c r="B160" s="398" t="s">
        <v>3444</v>
      </c>
      <c r="C160" s="399">
        <v>43531</v>
      </c>
      <c r="D160" s="399" t="s">
        <v>8014</v>
      </c>
      <c r="E160" s="400" t="s">
        <v>5700</v>
      </c>
      <c r="F160" s="400" t="s">
        <v>8015</v>
      </c>
      <c r="G160" s="401" t="s">
        <v>66</v>
      </c>
      <c r="H160" s="402" t="s">
        <v>10502</v>
      </c>
      <c r="I160" s="403" t="s">
        <v>1989</v>
      </c>
      <c r="J160" s="404">
        <v>0</v>
      </c>
      <c r="K160" s="405">
        <v>0</v>
      </c>
      <c r="L160" s="405">
        <v>9921729</v>
      </c>
      <c r="M160" s="405">
        <f t="shared" si="12"/>
        <v>9921729</v>
      </c>
      <c r="N160" s="406" t="s">
        <v>1990</v>
      </c>
      <c r="O160" s="400" t="s">
        <v>1886</v>
      </c>
      <c r="P160" s="408">
        <f t="shared" si="13"/>
        <v>43531</v>
      </c>
      <c r="Q160" s="408">
        <v>43621</v>
      </c>
      <c r="R160" s="408">
        <f t="shared" si="16"/>
        <v>43621</v>
      </c>
      <c r="S160" s="407">
        <f t="shared" si="14"/>
        <v>90</v>
      </c>
      <c r="T160" s="409">
        <f t="shared" si="15"/>
        <v>3</v>
      </c>
      <c r="U160" s="410" t="s">
        <v>8016</v>
      </c>
      <c r="V160" s="421">
        <v>43691</v>
      </c>
      <c r="W160" s="411"/>
      <c r="X160" s="412"/>
      <c r="Y160" s="413"/>
      <c r="Z160" s="414"/>
      <c r="AA160" s="412"/>
      <c r="AB160" s="413"/>
      <c r="AC160" s="414"/>
      <c r="AD160" s="412"/>
      <c r="AE160" s="413"/>
      <c r="AF160" s="414"/>
      <c r="AG160" s="412"/>
      <c r="AH160" s="413"/>
      <c r="AI160" s="412"/>
      <c r="AJ160" s="415"/>
      <c r="AK160" s="416"/>
      <c r="AL160" s="417"/>
      <c r="AM160" s="416"/>
      <c r="AN160" s="418"/>
      <c r="AO160" s="418"/>
      <c r="AP160" s="418"/>
      <c r="AQ160" s="314"/>
      <c r="AR160" s="315"/>
      <c r="AS160" s="419"/>
      <c r="AT160" s="420"/>
      <c r="AU160" s="318"/>
      <c r="AV160" s="319"/>
      <c r="AW160" s="319"/>
      <c r="AX160" s="319"/>
      <c r="AY160" s="320"/>
      <c r="AZ160" s="376"/>
      <c r="BA160" s="376"/>
    </row>
    <row r="161" spans="1:53" ht="13.5" customHeight="1" thickTop="1" thickBot="1" x14ac:dyDescent="0.25">
      <c r="A161" s="397">
        <v>156</v>
      </c>
      <c r="B161" s="398" t="s">
        <v>3451</v>
      </c>
      <c r="C161" s="399">
        <v>43531</v>
      </c>
      <c r="D161" s="399" t="s">
        <v>8017</v>
      </c>
      <c r="E161" s="400" t="s">
        <v>5700</v>
      </c>
      <c r="F161" s="400" t="s">
        <v>8018</v>
      </c>
      <c r="G161" s="401" t="s">
        <v>66</v>
      </c>
      <c r="H161" s="402" t="s">
        <v>7501</v>
      </c>
      <c r="I161" s="403" t="s">
        <v>1989</v>
      </c>
      <c r="J161" s="404">
        <v>0</v>
      </c>
      <c r="K161" s="405">
        <v>0</v>
      </c>
      <c r="L161" s="405">
        <v>16000000</v>
      </c>
      <c r="M161" s="405">
        <f t="shared" si="12"/>
        <v>16000000</v>
      </c>
      <c r="N161" s="406" t="s">
        <v>1990</v>
      </c>
      <c r="O161" s="398" t="s">
        <v>454</v>
      </c>
      <c r="P161" s="408">
        <f t="shared" si="13"/>
        <v>43531</v>
      </c>
      <c r="Q161" s="408">
        <v>43651</v>
      </c>
      <c r="R161" s="408">
        <f t="shared" si="16"/>
        <v>43651</v>
      </c>
      <c r="S161" s="407">
        <f t="shared" si="14"/>
        <v>120</v>
      </c>
      <c r="T161" s="409">
        <f t="shared" si="15"/>
        <v>4</v>
      </c>
      <c r="U161" s="410" t="s">
        <v>8019</v>
      </c>
      <c r="V161" s="421">
        <v>43706</v>
      </c>
      <c r="W161" s="411"/>
      <c r="X161" s="412"/>
      <c r="Y161" s="413"/>
      <c r="Z161" s="414"/>
      <c r="AA161" s="412"/>
      <c r="AB161" s="413"/>
      <c r="AC161" s="414"/>
      <c r="AD161" s="412"/>
      <c r="AE161" s="413"/>
      <c r="AF161" s="414"/>
      <c r="AG161" s="412"/>
      <c r="AH161" s="413"/>
      <c r="AI161" s="412"/>
      <c r="AJ161" s="415"/>
      <c r="AK161" s="416"/>
      <c r="AL161" s="417"/>
      <c r="AM161" s="416"/>
      <c r="AN161" s="418"/>
      <c r="AO161" s="418"/>
      <c r="AP161" s="418"/>
      <c r="AQ161" s="314"/>
      <c r="AR161" s="315"/>
      <c r="AS161" s="419"/>
      <c r="AT161" s="420"/>
      <c r="AU161" s="318"/>
      <c r="AV161" s="319"/>
      <c r="AW161" s="319"/>
      <c r="AX161" s="319"/>
      <c r="AY161" s="320"/>
      <c r="AZ161" s="376"/>
      <c r="BA161" s="376"/>
    </row>
    <row r="162" spans="1:53" ht="13.5" customHeight="1" thickTop="1" thickBot="1" x14ac:dyDescent="0.25">
      <c r="A162" s="397">
        <v>157</v>
      </c>
      <c r="B162" s="398" t="s">
        <v>3451</v>
      </c>
      <c r="C162" s="399">
        <v>43532</v>
      </c>
      <c r="D162" s="399" t="s">
        <v>8020</v>
      </c>
      <c r="E162" s="400" t="s">
        <v>5690</v>
      </c>
      <c r="F162" s="400" t="s">
        <v>8021</v>
      </c>
      <c r="G162" s="401" t="s">
        <v>66</v>
      </c>
      <c r="H162" s="402" t="s">
        <v>7501</v>
      </c>
      <c r="I162" s="403" t="s">
        <v>1989</v>
      </c>
      <c r="J162" s="404">
        <v>0</v>
      </c>
      <c r="K162" s="405">
        <v>0</v>
      </c>
      <c r="L162" s="405">
        <v>32000000</v>
      </c>
      <c r="M162" s="405">
        <f t="shared" si="12"/>
        <v>32000000</v>
      </c>
      <c r="N162" s="406" t="s">
        <v>1990</v>
      </c>
      <c r="O162" s="398" t="s">
        <v>6986</v>
      </c>
      <c r="P162" s="408">
        <f t="shared" si="13"/>
        <v>43532</v>
      </c>
      <c r="Q162" s="408">
        <v>43682</v>
      </c>
      <c r="R162" s="408">
        <f t="shared" si="16"/>
        <v>43682</v>
      </c>
      <c r="S162" s="407">
        <f t="shared" si="14"/>
        <v>150</v>
      </c>
      <c r="T162" s="409">
        <f t="shared" si="15"/>
        <v>5</v>
      </c>
      <c r="U162" s="410" t="s">
        <v>8022</v>
      </c>
      <c r="V162" s="375"/>
      <c r="W162" s="411"/>
      <c r="X162" s="412"/>
      <c r="Y162" s="413"/>
      <c r="Z162" s="414"/>
      <c r="AA162" s="412"/>
      <c r="AB162" s="413"/>
      <c r="AC162" s="414"/>
      <c r="AD162" s="412"/>
      <c r="AE162" s="413"/>
      <c r="AF162" s="414"/>
      <c r="AG162" s="412"/>
      <c r="AH162" s="413"/>
      <c r="AI162" s="412"/>
      <c r="AJ162" s="415"/>
      <c r="AK162" s="416"/>
      <c r="AL162" s="417"/>
      <c r="AM162" s="416"/>
      <c r="AN162" s="418"/>
      <c r="AO162" s="418"/>
      <c r="AP162" s="418"/>
      <c r="AQ162" s="314"/>
      <c r="AR162" s="315"/>
      <c r="AS162" s="419"/>
      <c r="AT162" s="420"/>
      <c r="AU162" s="318"/>
      <c r="AV162" s="319"/>
      <c r="AW162" s="319"/>
      <c r="AX162" s="319"/>
      <c r="AY162" s="320"/>
      <c r="AZ162" s="376"/>
      <c r="BA162" s="376"/>
    </row>
    <row r="163" spans="1:53" ht="13.5" customHeight="1" thickTop="1" thickBot="1" x14ac:dyDescent="0.25">
      <c r="A163" s="397">
        <v>158</v>
      </c>
      <c r="B163" s="398" t="s">
        <v>7623</v>
      </c>
      <c r="C163" s="399">
        <v>43532</v>
      </c>
      <c r="D163" s="399" t="s">
        <v>8023</v>
      </c>
      <c r="E163" s="400" t="s">
        <v>5690</v>
      </c>
      <c r="F163" s="400" t="s">
        <v>8024</v>
      </c>
      <c r="G163" s="401" t="s">
        <v>66</v>
      </c>
      <c r="H163" s="402" t="s">
        <v>10502</v>
      </c>
      <c r="I163" s="403" t="s">
        <v>1989</v>
      </c>
      <c r="J163" s="404">
        <v>0</v>
      </c>
      <c r="K163" s="405">
        <v>0</v>
      </c>
      <c r="L163" s="405">
        <v>9600000</v>
      </c>
      <c r="M163" s="405">
        <f t="shared" si="12"/>
        <v>9600000</v>
      </c>
      <c r="N163" s="406" t="s">
        <v>1990</v>
      </c>
      <c r="O163" s="398" t="s">
        <v>6029</v>
      </c>
      <c r="P163" s="408">
        <f t="shared" si="13"/>
        <v>43532</v>
      </c>
      <c r="Q163" s="408">
        <v>43652</v>
      </c>
      <c r="R163" s="408">
        <f t="shared" si="16"/>
        <v>43652</v>
      </c>
      <c r="S163" s="407">
        <f t="shared" si="14"/>
        <v>120</v>
      </c>
      <c r="T163" s="409">
        <f t="shared" si="15"/>
        <v>4</v>
      </c>
      <c r="U163" s="410" t="s">
        <v>8025</v>
      </c>
      <c r="V163" s="375"/>
      <c r="W163" s="411"/>
      <c r="X163" s="412"/>
      <c r="Y163" s="413"/>
      <c r="Z163" s="414"/>
      <c r="AA163" s="412"/>
      <c r="AB163" s="413"/>
      <c r="AC163" s="414"/>
      <c r="AD163" s="412"/>
      <c r="AE163" s="413"/>
      <c r="AF163" s="414"/>
      <c r="AG163" s="412"/>
      <c r="AH163" s="413"/>
      <c r="AI163" s="412"/>
      <c r="AJ163" s="415"/>
      <c r="AK163" s="416"/>
      <c r="AL163" s="417"/>
      <c r="AM163" s="416"/>
      <c r="AN163" s="418"/>
      <c r="AO163" s="418"/>
      <c r="AP163" s="418"/>
      <c r="AQ163" s="314"/>
      <c r="AR163" s="315"/>
      <c r="AS163" s="419"/>
      <c r="AT163" s="420"/>
      <c r="AU163" s="318"/>
      <c r="AV163" s="319"/>
      <c r="AW163" s="319"/>
      <c r="AX163" s="319"/>
      <c r="AY163" s="320"/>
      <c r="AZ163" s="376"/>
      <c r="BA163" s="376"/>
    </row>
    <row r="164" spans="1:53" ht="13.5" customHeight="1" thickTop="1" thickBot="1" x14ac:dyDescent="0.25">
      <c r="A164" s="397">
        <v>159</v>
      </c>
      <c r="B164" s="398" t="s">
        <v>7210</v>
      </c>
      <c r="C164" s="399">
        <v>43532</v>
      </c>
      <c r="D164" s="399" t="s">
        <v>8026</v>
      </c>
      <c r="E164" s="400" t="s">
        <v>5700</v>
      </c>
      <c r="F164" s="400" t="s">
        <v>8027</v>
      </c>
      <c r="G164" s="401" t="s">
        <v>66</v>
      </c>
      <c r="H164" s="402" t="s">
        <v>10502</v>
      </c>
      <c r="I164" s="403" t="s">
        <v>1989</v>
      </c>
      <c r="J164" s="404">
        <v>0</v>
      </c>
      <c r="K164" s="405">
        <v>0</v>
      </c>
      <c r="L164" s="405">
        <v>12000000</v>
      </c>
      <c r="M164" s="405">
        <f t="shared" si="12"/>
        <v>12000000</v>
      </c>
      <c r="N164" s="406" t="s">
        <v>1990</v>
      </c>
      <c r="O164" s="398" t="s">
        <v>8028</v>
      </c>
      <c r="P164" s="408">
        <f t="shared" si="13"/>
        <v>43532</v>
      </c>
      <c r="Q164" s="408">
        <v>43652</v>
      </c>
      <c r="R164" s="408">
        <f t="shared" si="16"/>
        <v>43652</v>
      </c>
      <c r="S164" s="407">
        <f t="shared" si="14"/>
        <v>120</v>
      </c>
      <c r="T164" s="409">
        <f t="shared" si="15"/>
        <v>4</v>
      </c>
      <c r="U164" s="410" t="s">
        <v>8029</v>
      </c>
      <c r="V164" s="421">
        <v>43682</v>
      </c>
      <c r="W164" s="411"/>
      <c r="X164" s="412"/>
      <c r="Y164" s="413"/>
      <c r="Z164" s="414"/>
      <c r="AA164" s="412"/>
      <c r="AB164" s="413"/>
      <c r="AC164" s="414"/>
      <c r="AD164" s="412"/>
      <c r="AE164" s="413"/>
      <c r="AF164" s="414"/>
      <c r="AG164" s="412"/>
      <c r="AH164" s="413"/>
      <c r="AI164" s="412"/>
      <c r="AJ164" s="415"/>
      <c r="AK164" s="416"/>
      <c r="AL164" s="417"/>
      <c r="AM164" s="416"/>
      <c r="AN164" s="418"/>
      <c r="AO164" s="418"/>
      <c r="AP164" s="418"/>
      <c r="AQ164" s="314"/>
      <c r="AR164" s="315"/>
      <c r="AS164" s="419"/>
      <c r="AT164" s="420"/>
      <c r="AU164" s="318"/>
      <c r="AV164" s="319"/>
      <c r="AW164" s="319"/>
      <c r="AX164" s="319"/>
      <c r="AY164" s="320"/>
      <c r="AZ164" s="376"/>
      <c r="BA164" s="376"/>
    </row>
    <row r="165" spans="1:53" ht="13.5" customHeight="1" thickTop="1" thickBot="1" x14ac:dyDescent="0.25">
      <c r="A165" s="397">
        <v>160</v>
      </c>
      <c r="B165" s="398" t="s">
        <v>3451</v>
      </c>
      <c r="C165" s="399">
        <v>43532</v>
      </c>
      <c r="D165" s="399" t="s">
        <v>8030</v>
      </c>
      <c r="E165" s="400" t="s">
        <v>5700</v>
      </c>
      <c r="F165" s="400" t="s">
        <v>8031</v>
      </c>
      <c r="G165" s="401" t="s">
        <v>66</v>
      </c>
      <c r="H165" s="402" t="s">
        <v>10502</v>
      </c>
      <c r="I165" s="403" t="s">
        <v>1989</v>
      </c>
      <c r="J165" s="404">
        <v>0</v>
      </c>
      <c r="K165" s="405">
        <v>0</v>
      </c>
      <c r="L165" s="405">
        <v>13200000</v>
      </c>
      <c r="M165" s="405">
        <f t="shared" si="12"/>
        <v>13200000</v>
      </c>
      <c r="N165" s="406" t="s">
        <v>1990</v>
      </c>
      <c r="O165" s="398" t="s">
        <v>8032</v>
      </c>
      <c r="P165" s="408">
        <f t="shared" si="13"/>
        <v>43532</v>
      </c>
      <c r="Q165" s="408">
        <v>43652</v>
      </c>
      <c r="R165" s="408">
        <f t="shared" si="16"/>
        <v>43652</v>
      </c>
      <c r="S165" s="407">
        <f t="shared" si="14"/>
        <v>120</v>
      </c>
      <c r="T165" s="409">
        <f t="shared" si="15"/>
        <v>4</v>
      </c>
      <c r="U165" s="410" t="s">
        <v>8033</v>
      </c>
      <c r="V165" s="421">
        <v>43706</v>
      </c>
      <c r="W165" s="411"/>
      <c r="X165" s="412"/>
      <c r="Y165" s="413"/>
      <c r="Z165" s="414"/>
      <c r="AA165" s="412"/>
      <c r="AB165" s="413"/>
      <c r="AC165" s="414"/>
      <c r="AD165" s="412"/>
      <c r="AE165" s="413"/>
      <c r="AF165" s="414"/>
      <c r="AG165" s="412"/>
      <c r="AH165" s="413"/>
      <c r="AI165" s="412"/>
      <c r="AJ165" s="415"/>
      <c r="AK165" s="416"/>
      <c r="AL165" s="417"/>
      <c r="AM165" s="416"/>
      <c r="AN165" s="418"/>
      <c r="AO165" s="418"/>
      <c r="AP165" s="418"/>
      <c r="AQ165" s="314"/>
      <c r="AR165" s="315"/>
      <c r="AS165" s="419"/>
      <c r="AT165" s="420"/>
      <c r="AU165" s="318"/>
      <c r="AV165" s="319"/>
      <c r="AW165" s="319"/>
      <c r="AX165" s="319"/>
      <c r="AY165" s="320"/>
      <c r="AZ165" s="376"/>
      <c r="BA165" s="376"/>
    </row>
    <row r="166" spans="1:53" ht="13.5" customHeight="1" thickTop="1" thickBot="1" x14ac:dyDescent="0.25">
      <c r="A166" s="397">
        <v>161</v>
      </c>
      <c r="B166" s="398" t="s">
        <v>7623</v>
      </c>
      <c r="C166" s="399">
        <v>43532</v>
      </c>
      <c r="D166" s="399" t="s">
        <v>8034</v>
      </c>
      <c r="E166" s="400" t="s">
        <v>5690</v>
      </c>
      <c r="F166" s="400" t="s">
        <v>8035</v>
      </c>
      <c r="G166" s="401" t="s">
        <v>66</v>
      </c>
      <c r="H166" s="402" t="s">
        <v>10502</v>
      </c>
      <c r="I166" s="403" t="s">
        <v>1989</v>
      </c>
      <c r="J166" s="404">
        <v>0</v>
      </c>
      <c r="K166" s="405">
        <v>0</v>
      </c>
      <c r="L166" s="405">
        <v>9750000</v>
      </c>
      <c r="M166" s="405">
        <f t="shared" si="12"/>
        <v>9750000</v>
      </c>
      <c r="N166" s="406" t="s">
        <v>1990</v>
      </c>
      <c r="O166" s="398" t="s">
        <v>6176</v>
      </c>
      <c r="P166" s="408">
        <f t="shared" si="13"/>
        <v>43532</v>
      </c>
      <c r="Q166" s="408">
        <v>43622</v>
      </c>
      <c r="R166" s="408">
        <f t="shared" si="16"/>
        <v>43622</v>
      </c>
      <c r="S166" s="407">
        <f t="shared" si="14"/>
        <v>90</v>
      </c>
      <c r="T166" s="409">
        <f t="shared" si="15"/>
        <v>3</v>
      </c>
      <c r="U166" s="410" t="s">
        <v>8036</v>
      </c>
      <c r="V166" s="421" t="s">
        <v>13559</v>
      </c>
      <c r="W166" s="411"/>
      <c r="X166" s="412"/>
      <c r="Y166" s="413"/>
      <c r="Z166" s="414"/>
      <c r="AA166" s="412"/>
      <c r="AB166" s="413"/>
      <c r="AC166" s="414"/>
      <c r="AD166" s="412"/>
      <c r="AE166" s="413"/>
      <c r="AF166" s="414"/>
      <c r="AG166" s="412"/>
      <c r="AH166" s="413"/>
      <c r="AI166" s="412"/>
      <c r="AJ166" s="415"/>
      <c r="AK166" s="416"/>
      <c r="AL166" s="417"/>
      <c r="AM166" s="416"/>
      <c r="AN166" s="418"/>
      <c r="AO166" s="418"/>
      <c r="AP166" s="418"/>
      <c r="AQ166" s="314"/>
      <c r="AR166" s="315"/>
      <c r="AS166" s="419"/>
      <c r="AT166" s="420"/>
      <c r="AU166" s="318"/>
      <c r="AV166" s="319"/>
      <c r="AW166" s="319"/>
      <c r="AX166" s="319"/>
      <c r="AY166" s="320"/>
      <c r="AZ166" s="376"/>
      <c r="BA166" s="376"/>
    </row>
    <row r="167" spans="1:53" ht="13.5" customHeight="1" thickTop="1" thickBot="1" x14ac:dyDescent="0.25">
      <c r="A167" s="397">
        <v>162</v>
      </c>
      <c r="B167" s="398" t="s">
        <v>3432</v>
      </c>
      <c r="C167" s="399">
        <v>43532</v>
      </c>
      <c r="D167" s="399" t="s">
        <v>8037</v>
      </c>
      <c r="E167" s="400" t="s">
        <v>5700</v>
      </c>
      <c r="F167" s="400" t="s">
        <v>8038</v>
      </c>
      <c r="G167" s="401" t="s">
        <v>66</v>
      </c>
      <c r="H167" s="402" t="s">
        <v>7501</v>
      </c>
      <c r="I167" s="403" t="s">
        <v>1989</v>
      </c>
      <c r="J167" s="404">
        <v>0</v>
      </c>
      <c r="K167" s="405">
        <v>0</v>
      </c>
      <c r="L167" s="405">
        <v>16000000</v>
      </c>
      <c r="M167" s="405">
        <f t="shared" si="12"/>
        <v>16000000</v>
      </c>
      <c r="N167" s="406" t="s">
        <v>1990</v>
      </c>
      <c r="O167" s="398" t="s">
        <v>6919</v>
      </c>
      <c r="P167" s="408">
        <f t="shared" si="13"/>
        <v>43532</v>
      </c>
      <c r="Q167" s="408">
        <v>43652</v>
      </c>
      <c r="R167" s="408">
        <f t="shared" si="16"/>
        <v>43652</v>
      </c>
      <c r="S167" s="407">
        <f t="shared" si="14"/>
        <v>120</v>
      </c>
      <c r="T167" s="409">
        <f t="shared" si="15"/>
        <v>4</v>
      </c>
      <c r="U167" s="410" t="s">
        <v>8039</v>
      </c>
      <c r="V167" s="375"/>
      <c r="W167" s="411"/>
      <c r="X167" s="412"/>
      <c r="Y167" s="413"/>
      <c r="Z167" s="414"/>
      <c r="AA167" s="412"/>
      <c r="AB167" s="413"/>
      <c r="AC167" s="414"/>
      <c r="AD167" s="412"/>
      <c r="AE167" s="413"/>
      <c r="AF167" s="414"/>
      <c r="AG167" s="412"/>
      <c r="AH167" s="413"/>
      <c r="AI167" s="412"/>
      <c r="AJ167" s="415"/>
      <c r="AK167" s="416"/>
      <c r="AL167" s="417"/>
      <c r="AM167" s="416"/>
      <c r="AN167" s="418"/>
      <c r="AO167" s="418"/>
      <c r="AP167" s="418"/>
      <c r="AQ167" s="314"/>
      <c r="AR167" s="315"/>
      <c r="AS167" s="419"/>
      <c r="AT167" s="420"/>
      <c r="AU167" s="318"/>
      <c r="AV167" s="319"/>
      <c r="AW167" s="319"/>
      <c r="AX167" s="319"/>
      <c r="AY167" s="320"/>
      <c r="AZ167" s="376"/>
      <c r="BA167" s="376"/>
    </row>
    <row r="168" spans="1:53" ht="13.5" customHeight="1" thickTop="1" thickBot="1" x14ac:dyDescent="0.25">
      <c r="A168" s="397">
        <v>163</v>
      </c>
      <c r="B168" s="398" t="s">
        <v>3451</v>
      </c>
      <c r="C168" s="399">
        <v>43532</v>
      </c>
      <c r="D168" s="399" t="s">
        <v>8040</v>
      </c>
      <c r="E168" s="400" t="s">
        <v>5700</v>
      </c>
      <c r="F168" s="400" t="s">
        <v>8041</v>
      </c>
      <c r="G168" s="401" t="s">
        <v>66</v>
      </c>
      <c r="H168" s="402" t="s">
        <v>10502</v>
      </c>
      <c r="I168" s="403" t="s">
        <v>1989</v>
      </c>
      <c r="J168" s="404">
        <v>0</v>
      </c>
      <c r="K168" s="405">
        <v>0</v>
      </c>
      <c r="L168" s="405">
        <v>9000000</v>
      </c>
      <c r="M168" s="405">
        <f t="shared" si="12"/>
        <v>9000000</v>
      </c>
      <c r="N168" s="406" t="s">
        <v>1990</v>
      </c>
      <c r="O168" s="398" t="s">
        <v>6246</v>
      </c>
      <c r="P168" s="408">
        <f t="shared" si="13"/>
        <v>43532</v>
      </c>
      <c r="Q168" s="408">
        <v>43622</v>
      </c>
      <c r="R168" s="408">
        <f t="shared" si="16"/>
        <v>43622</v>
      </c>
      <c r="S168" s="407">
        <f t="shared" si="14"/>
        <v>90</v>
      </c>
      <c r="T168" s="409">
        <f t="shared" si="15"/>
        <v>3</v>
      </c>
      <c r="U168" s="410" t="s">
        <v>8042</v>
      </c>
      <c r="V168" s="421">
        <v>43706</v>
      </c>
      <c r="W168" s="411"/>
      <c r="X168" s="412"/>
      <c r="Y168" s="413"/>
      <c r="Z168" s="414"/>
      <c r="AA168" s="412"/>
      <c r="AB168" s="413"/>
      <c r="AC168" s="414"/>
      <c r="AD168" s="412"/>
      <c r="AE168" s="413"/>
      <c r="AF168" s="414"/>
      <c r="AG168" s="412"/>
      <c r="AH168" s="413"/>
      <c r="AI168" s="412"/>
      <c r="AJ168" s="415"/>
      <c r="AK168" s="416"/>
      <c r="AL168" s="417"/>
      <c r="AM168" s="416"/>
      <c r="AN168" s="418"/>
      <c r="AO168" s="418"/>
      <c r="AP168" s="418"/>
      <c r="AQ168" s="314"/>
      <c r="AR168" s="315"/>
      <c r="AS168" s="419"/>
      <c r="AT168" s="420"/>
      <c r="AU168" s="318"/>
      <c r="AV168" s="319"/>
      <c r="AW168" s="319"/>
      <c r="AX168" s="319"/>
      <c r="AY168" s="320"/>
      <c r="AZ168" s="376"/>
      <c r="BA168" s="376"/>
    </row>
    <row r="169" spans="1:53" ht="13.5" customHeight="1" thickTop="1" thickBot="1" x14ac:dyDescent="0.25">
      <c r="A169" s="397">
        <v>164</v>
      </c>
      <c r="B169" s="398" t="s">
        <v>3451</v>
      </c>
      <c r="C169" s="399">
        <v>43532</v>
      </c>
      <c r="D169" s="399" t="s">
        <v>8043</v>
      </c>
      <c r="E169" s="400" t="s">
        <v>5700</v>
      </c>
      <c r="F169" s="400" t="s">
        <v>8044</v>
      </c>
      <c r="G169" s="401" t="s">
        <v>66</v>
      </c>
      <c r="H169" s="402" t="s">
        <v>7501</v>
      </c>
      <c r="I169" s="403" t="s">
        <v>1989</v>
      </c>
      <c r="J169" s="404">
        <v>0</v>
      </c>
      <c r="K169" s="405">
        <v>0</v>
      </c>
      <c r="L169" s="405">
        <v>20000000</v>
      </c>
      <c r="M169" s="405">
        <f t="shared" si="12"/>
        <v>20000000</v>
      </c>
      <c r="N169" s="406" t="s">
        <v>1990</v>
      </c>
      <c r="O169" s="398" t="s">
        <v>8045</v>
      </c>
      <c r="P169" s="408">
        <f t="shared" si="13"/>
        <v>43532</v>
      </c>
      <c r="Q169" s="408">
        <v>43652</v>
      </c>
      <c r="R169" s="408">
        <f t="shared" si="16"/>
        <v>43652</v>
      </c>
      <c r="S169" s="407">
        <f t="shared" si="14"/>
        <v>120</v>
      </c>
      <c r="T169" s="409">
        <f t="shared" si="15"/>
        <v>4</v>
      </c>
      <c r="U169" s="410" t="s">
        <v>8046</v>
      </c>
      <c r="V169" s="421">
        <v>43706</v>
      </c>
      <c r="W169" s="411"/>
      <c r="X169" s="412"/>
      <c r="Y169" s="413"/>
      <c r="Z169" s="414"/>
      <c r="AA169" s="412"/>
      <c r="AB169" s="413"/>
      <c r="AC169" s="414"/>
      <c r="AD169" s="412"/>
      <c r="AE169" s="413"/>
      <c r="AF169" s="414"/>
      <c r="AG169" s="412"/>
      <c r="AH169" s="413"/>
      <c r="AI169" s="412"/>
      <c r="AJ169" s="415"/>
      <c r="AK169" s="416"/>
      <c r="AL169" s="417"/>
      <c r="AM169" s="416"/>
      <c r="AN169" s="418"/>
      <c r="AO169" s="418"/>
      <c r="AP169" s="418"/>
      <c r="AQ169" s="314"/>
      <c r="AR169" s="315"/>
      <c r="AS169" s="419"/>
      <c r="AT169" s="420"/>
      <c r="AU169" s="318"/>
      <c r="AV169" s="319"/>
      <c r="AW169" s="319"/>
      <c r="AX169" s="319"/>
      <c r="AY169" s="320"/>
      <c r="AZ169" s="376"/>
      <c r="BA169" s="376"/>
    </row>
    <row r="170" spans="1:53" ht="13.5" customHeight="1" thickTop="1" thickBot="1" x14ac:dyDescent="0.25">
      <c r="A170" s="397">
        <v>165</v>
      </c>
      <c r="B170" s="398" t="s">
        <v>3888</v>
      </c>
      <c r="C170" s="399">
        <v>43532</v>
      </c>
      <c r="D170" s="399" t="s">
        <v>8047</v>
      </c>
      <c r="E170" s="400" t="s">
        <v>5700</v>
      </c>
      <c r="F170" s="400" t="s">
        <v>8048</v>
      </c>
      <c r="G170" s="401" t="s">
        <v>66</v>
      </c>
      <c r="H170" s="402" t="s">
        <v>7501</v>
      </c>
      <c r="I170" s="403" t="s">
        <v>1989</v>
      </c>
      <c r="J170" s="404">
        <v>0</v>
      </c>
      <c r="K170" s="405">
        <v>0</v>
      </c>
      <c r="L170" s="405">
        <v>18000000</v>
      </c>
      <c r="M170" s="405">
        <f t="shared" si="12"/>
        <v>18000000</v>
      </c>
      <c r="N170" s="406" t="s">
        <v>1990</v>
      </c>
      <c r="O170" s="398" t="s">
        <v>5392</v>
      </c>
      <c r="P170" s="408">
        <f t="shared" si="13"/>
        <v>43532</v>
      </c>
      <c r="Q170" s="408">
        <v>43622</v>
      </c>
      <c r="R170" s="408">
        <f t="shared" si="16"/>
        <v>43622</v>
      </c>
      <c r="S170" s="407">
        <f t="shared" si="14"/>
        <v>90</v>
      </c>
      <c r="T170" s="409">
        <f t="shared" si="15"/>
        <v>3</v>
      </c>
      <c r="U170" s="410" t="s">
        <v>8049</v>
      </c>
      <c r="V170" s="421">
        <v>43655</v>
      </c>
      <c r="W170" s="411"/>
      <c r="X170" s="412"/>
      <c r="Y170" s="413"/>
      <c r="Z170" s="414"/>
      <c r="AA170" s="412"/>
      <c r="AB170" s="413"/>
      <c r="AC170" s="414"/>
      <c r="AD170" s="412"/>
      <c r="AE170" s="413"/>
      <c r="AF170" s="414"/>
      <c r="AG170" s="412"/>
      <c r="AH170" s="413"/>
      <c r="AI170" s="412"/>
      <c r="AJ170" s="415"/>
      <c r="AK170" s="416"/>
      <c r="AL170" s="417"/>
      <c r="AM170" s="416"/>
      <c r="AN170" s="418"/>
      <c r="AO170" s="418"/>
      <c r="AP170" s="418"/>
      <c r="AQ170" s="314"/>
      <c r="AR170" s="315"/>
      <c r="AS170" s="419"/>
      <c r="AT170" s="420"/>
      <c r="AU170" s="318"/>
      <c r="AV170" s="319"/>
      <c r="AW170" s="319"/>
      <c r="AX170" s="319"/>
      <c r="AY170" s="320"/>
      <c r="AZ170" s="376"/>
      <c r="BA170" s="376"/>
    </row>
    <row r="171" spans="1:53" ht="13.5" customHeight="1" thickTop="1" thickBot="1" x14ac:dyDescent="0.25">
      <c r="A171" s="397">
        <v>166</v>
      </c>
      <c r="B171" s="398" t="s">
        <v>3441</v>
      </c>
      <c r="C171" s="399">
        <v>43532</v>
      </c>
      <c r="D171" s="399" t="s">
        <v>8050</v>
      </c>
      <c r="E171" s="400" t="s">
        <v>5690</v>
      </c>
      <c r="F171" s="400" t="s">
        <v>6580</v>
      </c>
      <c r="G171" s="401" t="s">
        <v>66</v>
      </c>
      <c r="H171" s="402" t="s">
        <v>7501</v>
      </c>
      <c r="I171" s="403" t="s">
        <v>1989</v>
      </c>
      <c r="J171" s="404">
        <v>0</v>
      </c>
      <c r="K171" s="405">
        <v>0</v>
      </c>
      <c r="L171" s="405">
        <v>13998000</v>
      </c>
      <c r="M171" s="405">
        <f t="shared" si="12"/>
        <v>13998000</v>
      </c>
      <c r="N171" s="406" t="s">
        <v>1990</v>
      </c>
      <c r="O171" s="398" t="s">
        <v>6581</v>
      </c>
      <c r="P171" s="408">
        <f t="shared" si="13"/>
        <v>43532</v>
      </c>
      <c r="Q171" s="408">
        <v>43622</v>
      </c>
      <c r="R171" s="408">
        <f t="shared" si="16"/>
        <v>43622</v>
      </c>
      <c r="S171" s="407">
        <f t="shared" si="14"/>
        <v>90</v>
      </c>
      <c r="T171" s="409">
        <f t="shared" si="15"/>
        <v>3</v>
      </c>
      <c r="U171" s="410" t="s">
        <v>8051</v>
      </c>
      <c r="V171" s="375"/>
      <c r="W171" s="411"/>
      <c r="X171" s="412"/>
      <c r="Y171" s="413"/>
      <c r="Z171" s="414"/>
      <c r="AA171" s="412"/>
      <c r="AB171" s="413"/>
      <c r="AC171" s="414"/>
      <c r="AD171" s="412"/>
      <c r="AE171" s="413"/>
      <c r="AF171" s="414"/>
      <c r="AG171" s="412"/>
      <c r="AH171" s="413"/>
      <c r="AI171" s="412"/>
      <c r="AJ171" s="415"/>
      <c r="AK171" s="416"/>
      <c r="AL171" s="417"/>
      <c r="AM171" s="416"/>
      <c r="AN171" s="418"/>
      <c r="AO171" s="418"/>
      <c r="AP171" s="418"/>
      <c r="AQ171" s="314"/>
      <c r="AR171" s="315"/>
      <c r="AS171" s="419"/>
      <c r="AT171" s="420"/>
      <c r="AU171" s="318"/>
      <c r="AV171" s="319"/>
      <c r="AW171" s="319"/>
      <c r="AX171" s="319"/>
      <c r="AY171" s="320"/>
      <c r="AZ171" s="376"/>
      <c r="BA171" s="376"/>
    </row>
    <row r="172" spans="1:53" ht="13.5" customHeight="1" thickTop="1" thickBot="1" x14ac:dyDescent="0.25">
      <c r="A172" s="397">
        <v>167</v>
      </c>
      <c r="B172" s="398" t="s">
        <v>3451</v>
      </c>
      <c r="C172" s="399">
        <v>43532</v>
      </c>
      <c r="D172" s="399" t="s">
        <v>8052</v>
      </c>
      <c r="E172" s="400" t="s">
        <v>5700</v>
      </c>
      <c r="F172" s="400" t="s">
        <v>8053</v>
      </c>
      <c r="G172" s="401" t="s">
        <v>66</v>
      </c>
      <c r="H172" s="402" t="s">
        <v>10502</v>
      </c>
      <c r="I172" s="403" t="s">
        <v>1989</v>
      </c>
      <c r="J172" s="404">
        <v>0</v>
      </c>
      <c r="K172" s="405">
        <v>0</v>
      </c>
      <c r="L172" s="405">
        <v>3921000</v>
      </c>
      <c r="M172" s="405">
        <f t="shared" si="12"/>
        <v>3921000</v>
      </c>
      <c r="N172" s="406" t="s">
        <v>1990</v>
      </c>
      <c r="O172" s="398" t="s">
        <v>8054</v>
      </c>
      <c r="P172" s="408">
        <f t="shared" si="13"/>
        <v>43532</v>
      </c>
      <c r="Q172" s="408">
        <v>43622</v>
      </c>
      <c r="R172" s="408">
        <f t="shared" si="16"/>
        <v>43622</v>
      </c>
      <c r="S172" s="407">
        <f t="shared" si="14"/>
        <v>90</v>
      </c>
      <c r="T172" s="409">
        <f t="shared" si="15"/>
        <v>3</v>
      </c>
      <c r="U172" s="410" t="s">
        <v>8055</v>
      </c>
      <c r="V172" s="421">
        <v>43706</v>
      </c>
      <c r="W172" s="411"/>
      <c r="X172" s="412"/>
      <c r="Y172" s="413"/>
      <c r="Z172" s="414"/>
      <c r="AA172" s="412"/>
      <c r="AB172" s="413"/>
      <c r="AC172" s="414"/>
      <c r="AD172" s="412"/>
      <c r="AE172" s="413"/>
      <c r="AF172" s="414"/>
      <c r="AG172" s="412"/>
      <c r="AH172" s="413"/>
      <c r="AI172" s="412"/>
      <c r="AJ172" s="415"/>
      <c r="AK172" s="416"/>
      <c r="AL172" s="417"/>
      <c r="AM172" s="416"/>
      <c r="AN172" s="418"/>
      <c r="AO172" s="418"/>
      <c r="AP172" s="418"/>
      <c r="AQ172" s="314"/>
      <c r="AR172" s="315"/>
      <c r="AS172" s="419"/>
      <c r="AT172" s="420"/>
      <c r="AU172" s="318"/>
      <c r="AV172" s="319"/>
      <c r="AW172" s="319"/>
      <c r="AX172" s="319"/>
      <c r="AY172" s="320"/>
      <c r="AZ172" s="376"/>
      <c r="BA172" s="376"/>
    </row>
    <row r="173" spans="1:53" ht="13.5" customHeight="1" thickTop="1" thickBot="1" x14ac:dyDescent="0.25">
      <c r="A173" s="397">
        <v>168</v>
      </c>
      <c r="B173" s="398" t="s">
        <v>3444</v>
      </c>
      <c r="C173" s="399">
        <v>43532</v>
      </c>
      <c r="D173" s="399" t="s">
        <v>8056</v>
      </c>
      <c r="E173" s="400" t="s">
        <v>5700</v>
      </c>
      <c r="F173" s="400" t="s">
        <v>8057</v>
      </c>
      <c r="G173" s="401" t="s">
        <v>66</v>
      </c>
      <c r="H173" s="402" t="s">
        <v>7501</v>
      </c>
      <c r="I173" s="403" t="s">
        <v>1989</v>
      </c>
      <c r="J173" s="404">
        <v>0</v>
      </c>
      <c r="K173" s="405">
        <v>0</v>
      </c>
      <c r="L173" s="405">
        <v>3500000</v>
      </c>
      <c r="M173" s="405">
        <f t="shared" si="12"/>
        <v>3500000</v>
      </c>
      <c r="N173" s="406" t="s">
        <v>1990</v>
      </c>
      <c r="O173" s="398" t="s">
        <v>2463</v>
      </c>
      <c r="P173" s="408">
        <f t="shared" si="13"/>
        <v>43532</v>
      </c>
      <c r="Q173" s="408">
        <v>43562</v>
      </c>
      <c r="R173" s="408">
        <f t="shared" si="16"/>
        <v>43562</v>
      </c>
      <c r="S173" s="407">
        <f t="shared" si="14"/>
        <v>30</v>
      </c>
      <c r="T173" s="409">
        <f t="shared" si="15"/>
        <v>1</v>
      </c>
      <c r="U173" s="410" t="s">
        <v>8058</v>
      </c>
      <c r="V173" s="421">
        <v>43633</v>
      </c>
      <c r="W173" s="411"/>
      <c r="X173" s="412"/>
      <c r="Y173" s="413"/>
      <c r="Z173" s="414"/>
      <c r="AA173" s="412"/>
      <c r="AB173" s="413"/>
      <c r="AC173" s="414"/>
      <c r="AD173" s="412"/>
      <c r="AE173" s="413"/>
      <c r="AF173" s="414"/>
      <c r="AG173" s="412"/>
      <c r="AH173" s="413"/>
      <c r="AI173" s="412"/>
      <c r="AJ173" s="415"/>
      <c r="AK173" s="416"/>
      <c r="AL173" s="417"/>
      <c r="AM173" s="416"/>
      <c r="AN173" s="418"/>
      <c r="AO173" s="418"/>
      <c r="AP173" s="418"/>
      <c r="AQ173" s="314"/>
      <c r="AR173" s="315"/>
      <c r="AS173" s="419"/>
      <c r="AT173" s="420"/>
      <c r="AU173" s="318"/>
      <c r="AV173" s="319"/>
      <c r="AW173" s="319"/>
      <c r="AX173" s="319"/>
      <c r="AY173" s="320"/>
      <c r="AZ173" s="376"/>
      <c r="BA173" s="376"/>
    </row>
    <row r="174" spans="1:53" ht="13.5" customHeight="1" thickTop="1" thickBot="1" x14ac:dyDescent="0.25">
      <c r="A174" s="397">
        <v>169</v>
      </c>
      <c r="B174" s="398" t="s">
        <v>3444</v>
      </c>
      <c r="C174" s="399">
        <v>43532</v>
      </c>
      <c r="D174" s="399" t="s">
        <v>8059</v>
      </c>
      <c r="E174" s="400" t="s">
        <v>7725</v>
      </c>
      <c r="F174" s="400" t="s">
        <v>8060</v>
      </c>
      <c r="G174" s="401" t="s">
        <v>66</v>
      </c>
      <c r="H174" s="402" t="s">
        <v>10502</v>
      </c>
      <c r="I174" s="403" t="s">
        <v>1989</v>
      </c>
      <c r="J174" s="404">
        <v>0</v>
      </c>
      <c r="K174" s="405">
        <v>0</v>
      </c>
      <c r="L174" s="405">
        <v>4000000</v>
      </c>
      <c r="M174" s="405">
        <f t="shared" si="12"/>
        <v>4000000</v>
      </c>
      <c r="N174" s="406" t="s">
        <v>1990</v>
      </c>
      <c r="O174" s="398" t="s">
        <v>8061</v>
      </c>
      <c r="P174" s="408">
        <f t="shared" si="13"/>
        <v>43532</v>
      </c>
      <c r="Q174" s="408">
        <v>43592</v>
      </c>
      <c r="R174" s="408">
        <f t="shared" si="16"/>
        <v>43592</v>
      </c>
      <c r="S174" s="407">
        <f t="shared" si="14"/>
        <v>60</v>
      </c>
      <c r="T174" s="409">
        <f t="shared" si="15"/>
        <v>2</v>
      </c>
      <c r="U174" s="410" t="s">
        <v>8062</v>
      </c>
      <c r="V174" s="421">
        <v>43633</v>
      </c>
      <c r="W174" s="411"/>
      <c r="X174" s="412"/>
      <c r="Y174" s="413"/>
      <c r="Z174" s="414"/>
      <c r="AA174" s="412"/>
      <c r="AB174" s="413"/>
      <c r="AC174" s="414"/>
      <c r="AD174" s="412"/>
      <c r="AE174" s="413"/>
      <c r="AF174" s="414"/>
      <c r="AG174" s="412"/>
      <c r="AH174" s="413"/>
      <c r="AI174" s="412"/>
      <c r="AJ174" s="415"/>
      <c r="AK174" s="416"/>
      <c r="AL174" s="417"/>
      <c r="AM174" s="416"/>
      <c r="AN174" s="418"/>
      <c r="AO174" s="418"/>
      <c r="AP174" s="418"/>
      <c r="AQ174" s="314"/>
      <c r="AR174" s="315"/>
      <c r="AS174" s="419"/>
      <c r="AT174" s="420"/>
      <c r="AU174" s="318"/>
      <c r="AV174" s="319"/>
      <c r="AW174" s="319"/>
      <c r="AX174" s="319"/>
      <c r="AY174" s="320"/>
      <c r="AZ174" s="376"/>
      <c r="BA174" s="376"/>
    </row>
    <row r="175" spans="1:53" ht="13.5" customHeight="1" thickTop="1" thickBot="1" x14ac:dyDescent="0.25">
      <c r="A175" s="397">
        <v>170</v>
      </c>
      <c r="B175" s="398" t="s">
        <v>7623</v>
      </c>
      <c r="C175" s="399">
        <v>43532</v>
      </c>
      <c r="D175" s="399" t="s">
        <v>8063</v>
      </c>
      <c r="E175" s="400" t="s">
        <v>5700</v>
      </c>
      <c r="F175" s="400" t="s">
        <v>8064</v>
      </c>
      <c r="G175" s="401" t="s">
        <v>66</v>
      </c>
      <c r="H175" s="402" t="s">
        <v>7501</v>
      </c>
      <c r="I175" s="403" t="s">
        <v>1989</v>
      </c>
      <c r="J175" s="404">
        <v>0</v>
      </c>
      <c r="K175" s="405">
        <v>0</v>
      </c>
      <c r="L175" s="405">
        <v>20100000</v>
      </c>
      <c r="M175" s="405">
        <f t="shared" si="12"/>
        <v>20100000</v>
      </c>
      <c r="N175" s="406" t="s">
        <v>1990</v>
      </c>
      <c r="O175" s="398" t="s">
        <v>6139</v>
      </c>
      <c r="P175" s="408">
        <f t="shared" si="13"/>
        <v>43532</v>
      </c>
      <c r="Q175" s="408">
        <v>43622</v>
      </c>
      <c r="R175" s="408">
        <f t="shared" si="16"/>
        <v>43622</v>
      </c>
      <c r="S175" s="407">
        <f t="shared" si="14"/>
        <v>90</v>
      </c>
      <c r="T175" s="409">
        <f t="shared" si="15"/>
        <v>3</v>
      </c>
      <c r="U175" s="410" t="s">
        <v>8065</v>
      </c>
      <c r="V175" s="375"/>
      <c r="W175" s="411"/>
      <c r="X175" s="412"/>
      <c r="Y175" s="413"/>
      <c r="Z175" s="414"/>
      <c r="AA175" s="412"/>
      <c r="AB175" s="413"/>
      <c r="AC175" s="414"/>
      <c r="AD175" s="412"/>
      <c r="AE175" s="413"/>
      <c r="AF175" s="414"/>
      <c r="AG175" s="412"/>
      <c r="AH175" s="413"/>
      <c r="AI175" s="412"/>
      <c r="AJ175" s="415"/>
      <c r="AK175" s="416"/>
      <c r="AL175" s="417"/>
      <c r="AM175" s="416"/>
      <c r="AN175" s="418"/>
      <c r="AO175" s="418"/>
      <c r="AP175" s="418"/>
      <c r="AQ175" s="314"/>
      <c r="AR175" s="315"/>
      <c r="AS175" s="419"/>
      <c r="AT175" s="420"/>
      <c r="AU175" s="318" t="s">
        <v>8066</v>
      </c>
      <c r="AV175" s="319"/>
      <c r="AW175" s="319"/>
      <c r="AX175" s="319"/>
      <c r="AY175" s="320"/>
      <c r="AZ175" s="376"/>
      <c r="BA175" s="376"/>
    </row>
    <row r="176" spans="1:53" ht="13.5" customHeight="1" thickTop="1" thickBot="1" x14ac:dyDescent="0.25">
      <c r="A176" s="397">
        <v>171</v>
      </c>
      <c r="B176" s="398" t="s">
        <v>3451</v>
      </c>
      <c r="C176" s="399">
        <v>43535</v>
      </c>
      <c r="D176" s="399" t="s">
        <v>8067</v>
      </c>
      <c r="E176" s="400" t="s">
        <v>5700</v>
      </c>
      <c r="F176" s="400" t="s">
        <v>8068</v>
      </c>
      <c r="G176" s="401" t="s">
        <v>66</v>
      </c>
      <c r="H176" s="402" t="s">
        <v>7501</v>
      </c>
      <c r="I176" s="403" t="s">
        <v>1989</v>
      </c>
      <c r="J176" s="404">
        <v>0</v>
      </c>
      <c r="K176" s="405">
        <v>0</v>
      </c>
      <c r="L176" s="405">
        <v>16000000</v>
      </c>
      <c r="M176" s="405">
        <f t="shared" si="12"/>
        <v>16000000</v>
      </c>
      <c r="N176" s="406" t="s">
        <v>1990</v>
      </c>
      <c r="O176" s="398" t="s">
        <v>505</v>
      </c>
      <c r="P176" s="408">
        <f t="shared" si="13"/>
        <v>43535</v>
      </c>
      <c r="Q176" s="408">
        <v>43655</v>
      </c>
      <c r="R176" s="408">
        <f t="shared" si="16"/>
        <v>43655</v>
      </c>
      <c r="S176" s="407">
        <f t="shared" si="14"/>
        <v>120</v>
      </c>
      <c r="T176" s="409">
        <f t="shared" si="15"/>
        <v>4</v>
      </c>
      <c r="U176" s="410" t="s">
        <v>8069</v>
      </c>
      <c r="V176" s="421">
        <v>43706</v>
      </c>
      <c r="W176" s="411"/>
      <c r="X176" s="412"/>
      <c r="Y176" s="413"/>
      <c r="Z176" s="414"/>
      <c r="AA176" s="412"/>
      <c r="AB176" s="413"/>
      <c r="AC176" s="414"/>
      <c r="AD176" s="412"/>
      <c r="AE176" s="413"/>
      <c r="AF176" s="414"/>
      <c r="AG176" s="412"/>
      <c r="AH176" s="413"/>
      <c r="AI176" s="412"/>
      <c r="AJ176" s="415"/>
      <c r="AK176" s="416"/>
      <c r="AL176" s="417"/>
      <c r="AM176" s="416"/>
      <c r="AN176" s="418"/>
      <c r="AO176" s="418"/>
      <c r="AP176" s="418"/>
      <c r="AQ176" s="314"/>
      <c r="AR176" s="315"/>
      <c r="AS176" s="419"/>
      <c r="AT176" s="420"/>
      <c r="AU176" s="318"/>
      <c r="AV176" s="319"/>
      <c r="AW176" s="319"/>
      <c r="AX176" s="319"/>
      <c r="AY176" s="320"/>
      <c r="AZ176" s="376"/>
      <c r="BA176" s="376"/>
    </row>
    <row r="177" spans="1:53" ht="13.5" customHeight="1" thickTop="1" thickBot="1" x14ac:dyDescent="0.25">
      <c r="A177" s="397">
        <v>172</v>
      </c>
      <c r="B177" s="398" t="s">
        <v>3441</v>
      </c>
      <c r="C177" s="399">
        <v>43535</v>
      </c>
      <c r="D177" s="399" t="s">
        <v>8070</v>
      </c>
      <c r="E177" s="400" t="s">
        <v>5700</v>
      </c>
      <c r="F177" s="400" t="s">
        <v>8071</v>
      </c>
      <c r="G177" s="401" t="s">
        <v>66</v>
      </c>
      <c r="H177" s="402" t="s">
        <v>7501</v>
      </c>
      <c r="I177" s="403" t="s">
        <v>1989</v>
      </c>
      <c r="J177" s="404">
        <v>0</v>
      </c>
      <c r="K177" s="405">
        <v>0</v>
      </c>
      <c r="L177" s="405">
        <v>14000000</v>
      </c>
      <c r="M177" s="405">
        <f t="shared" si="12"/>
        <v>14000000</v>
      </c>
      <c r="N177" s="406" t="s">
        <v>1990</v>
      </c>
      <c r="O177" s="398" t="s">
        <v>7037</v>
      </c>
      <c r="P177" s="408">
        <f t="shared" si="13"/>
        <v>43535</v>
      </c>
      <c r="Q177" s="408">
        <v>43655</v>
      </c>
      <c r="R177" s="408">
        <f t="shared" si="16"/>
        <v>43655</v>
      </c>
      <c r="S177" s="407">
        <f t="shared" si="14"/>
        <v>120</v>
      </c>
      <c r="T177" s="409">
        <f t="shared" si="15"/>
        <v>4</v>
      </c>
      <c r="U177" s="410" t="s">
        <v>8072</v>
      </c>
      <c r="V177" s="375"/>
      <c r="W177" s="411"/>
      <c r="X177" s="412"/>
      <c r="Y177" s="413"/>
      <c r="Z177" s="414"/>
      <c r="AA177" s="412"/>
      <c r="AB177" s="413"/>
      <c r="AC177" s="414"/>
      <c r="AD177" s="412"/>
      <c r="AE177" s="413"/>
      <c r="AF177" s="414"/>
      <c r="AG177" s="412"/>
      <c r="AH177" s="413"/>
      <c r="AI177" s="412"/>
      <c r="AJ177" s="415"/>
      <c r="AK177" s="416"/>
      <c r="AL177" s="417"/>
      <c r="AM177" s="416"/>
      <c r="AN177" s="418"/>
      <c r="AO177" s="418"/>
      <c r="AP177" s="418"/>
      <c r="AQ177" s="314"/>
      <c r="AR177" s="315"/>
      <c r="AS177" s="419"/>
      <c r="AT177" s="420"/>
      <c r="AU177" s="318"/>
      <c r="AV177" s="319" t="s">
        <v>2964</v>
      </c>
      <c r="AW177" s="370">
        <v>43657</v>
      </c>
      <c r="AX177" s="370">
        <v>43657</v>
      </c>
      <c r="AY177" s="320" t="s">
        <v>2073</v>
      </c>
      <c r="AZ177" s="376" t="s">
        <v>49</v>
      </c>
      <c r="BA177" s="376"/>
    </row>
    <row r="178" spans="1:53" ht="13.5" customHeight="1" thickTop="1" thickBot="1" x14ac:dyDescent="0.25">
      <c r="A178" s="397">
        <v>173</v>
      </c>
      <c r="B178" s="398" t="s">
        <v>3451</v>
      </c>
      <c r="C178" s="399">
        <v>43535</v>
      </c>
      <c r="D178" s="399" t="s">
        <v>8073</v>
      </c>
      <c r="E178" s="400" t="s">
        <v>5700</v>
      </c>
      <c r="F178" s="400" t="s">
        <v>8074</v>
      </c>
      <c r="G178" s="401" t="s">
        <v>66</v>
      </c>
      <c r="H178" s="402" t="s">
        <v>7501</v>
      </c>
      <c r="I178" s="403" t="s">
        <v>1989</v>
      </c>
      <c r="J178" s="404">
        <v>0</v>
      </c>
      <c r="K178" s="405">
        <v>0</v>
      </c>
      <c r="L178" s="405">
        <v>17400000</v>
      </c>
      <c r="M178" s="405">
        <f t="shared" si="12"/>
        <v>17400000</v>
      </c>
      <c r="N178" s="406" t="s">
        <v>1990</v>
      </c>
      <c r="O178" s="398" t="s">
        <v>8075</v>
      </c>
      <c r="P178" s="408">
        <f t="shared" si="13"/>
        <v>43535</v>
      </c>
      <c r="Q178" s="408">
        <v>43625</v>
      </c>
      <c r="R178" s="408">
        <f t="shared" si="16"/>
        <v>43625</v>
      </c>
      <c r="S178" s="407">
        <f t="shared" si="14"/>
        <v>90</v>
      </c>
      <c r="T178" s="409">
        <f t="shared" si="15"/>
        <v>3</v>
      </c>
      <c r="U178" s="410" t="s">
        <v>8076</v>
      </c>
      <c r="V178" s="421">
        <v>43706</v>
      </c>
      <c r="W178" s="411"/>
      <c r="X178" s="412"/>
      <c r="Y178" s="413"/>
      <c r="Z178" s="414"/>
      <c r="AA178" s="412"/>
      <c r="AB178" s="413"/>
      <c r="AC178" s="414"/>
      <c r="AD178" s="412"/>
      <c r="AE178" s="413"/>
      <c r="AF178" s="414"/>
      <c r="AG178" s="412"/>
      <c r="AH178" s="413"/>
      <c r="AI178" s="412"/>
      <c r="AJ178" s="415"/>
      <c r="AK178" s="416"/>
      <c r="AL178" s="417"/>
      <c r="AM178" s="416"/>
      <c r="AN178" s="418"/>
      <c r="AO178" s="418"/>
      <c r="AP178" s="418"/>
      <c r="AQ178" s="314"/>
      <c r="AR178" s="315"/>
      <c r="AS178" s="419"/>
      <c r="AT178" s="420"/>
      <c r="AU178" s="318"/>
      <c r="AV178" s="319"/>
      <c r="AW178" s="319"/>
      <c r="AX178" s="319"/>
      <c r="AY178" s="320"/>
      <c r="AZ178" s="376"/>
      <c r="BA178" s="376"/>
    </row>
    <row r="179" spans="1:53" ht="13.5" customHeight="1" thickTop="1" thickBot="1" x14ac:dyDescent="0.25">
      <c r="A179" s="397">
        <v>174</v>
      </c>
      <c r="B179" s="398" t="s">
        <v>7623</v>
      </c>
      <c r="C179" s="399">
        <v>43535</v>
      </c>
      <c r="D179" s="399" t="s">
        <v>8077</v>
      </c>
      <c r="E179" s="400" t="s">
        <v>5690</v>
      </c>
      <c r="F179" s="400" t="s">
        <v>8078</v>
      </c>
      <c r="G179" s="401" t="s">
        <v>66</v>
      </c>
      <c r="H179" s="402" t="s">
        <v>10502</v>
      </c>
      <c r="I179" s="403" t="s">
        <v>1989</v>
      </c>
      <c r="J179" s="404">
        <v>0</v>
      </c>
      <c r="K179" s="405">
        <v>0</v>
      </c>
      <c r="L179" s="405">
        <v>10800000</v>
      </c>
      <c r="M179" s="405">
        <f t="shared" si="12"/>
        <v>10800000</v>
      </c>
      <c r="N179" s="406" t="s">
        <v>1990</v>
      </c>
      <c r="O179" s="398" t="s">
        <v>8079</v>
      </c>
      <c r="P179" s="408">
        <f t="shared" si="13"/>
        <v>43535</v>
      </c>
      <c r="Q179" s="408">
        <v>43655</v>
      </c>
      <c r="R179" s="408">
        <f t="shared" si="16"/>
        <v>43655</v>
      </c>
      <c r="S179" s="407">
        <f t="shared" si="14"/>
        <v>120</v>
      </c>
      <c r="T179" s="409">
        <f t="shared" si="15"/>
        <v>4</v>
      </c>
      <c r="U179" s="410" t="s">
        <v>8080</v>
      </c>
      <c r="V179" s="421">
        <v>43668</v>
      </c>
      <c r="W179" s="411"/>
      <c r="X179" s="412"/>
      <c r="Y179" s="413"/>
      <c r="Z179" s="414"/>
      <c r="AA179" s="412"/>
      <c r="AB179" s="413"/>
      <c r="AC179" s="414"/>
      <c r="AD179" s="412"/>
      <c r="AE179" s="413"/>
      <c r="AF179" s="414"/>
      <c r="AG179" s="412"/>
      <c r="AH179" s="413"/>
      <c r="AI179" s="412"/>
      <c r="AJ179" s="415"/>
      <c r="AK179" s="416"/>
      <c r="AL179" s="417"/>
      <c r="AM179" s="416"/>
      <c r="AN179" s="418"/>
      <c r="AO179" s="418"/>
      <c r="AP179" s="418"/>
      <c r="AQ179" s="314"/>
      <c r="AR179" s="315"/>
      <c r="AS179" s="419"/>
      <c r="AT179" s="420"/>
      <c r="AU179" s="318"/>
      <c r="AV179" s="319"/>
      <c r="AW179" s="319"/>
      <c r="AX179" s="319"/>
      <c r="AY179" s="320"/>
      <c r="AZ179" s="376"/>
      <c r="BA179" s="376"/>
    </row>
    <row r="180" spans="1:53" ht="13.5" customHeight="1" thickTop="1" thickBot="1" x14ac:dyDescent="0.25">
      <c r="A180" s="397">
        <v>175</v>
      </c>
      <c r="B180" s="398" t="s">
        <v>3432</v>
      </c>
      <c r="C180" s="399">
        <v>43535</v>
      </c>
      <c r="D180" s="399" t="s">
        <v>8081</v>
      </c>
      <c r="E180" s="400" t="s">
        <v>5700</v>
      </c>
      <c r="F180" s="400" t="s">
        <v>8082</v>
      </c>
      <c r="G180" s="401" t="s">
        <v>66</v>
      </c>
      <c r="H180" s="402" t="s">
        <v>10502</v>
      </c>
      <c r="I180" s="403" t="s">
        <v>1989</v>
      </c>
      <c r="J180" s="404">
        <v>0</v>
      </c>
      <c r="K180" s="405">
        <v>0</v>
      </c>
      <c r="L180" s="405">
        <v>7924133</v>
      </c>
      <c r="M180" s="405">
        <f t="shared" si="12"/>
        <v>7924133</v>
      </c>
      <c r="N180" s="406" t="s">
        <v>1990</v>
      </c>
      <c r="O180" s="398" t="s">
        <v>8083</v>
      </c>
      <c r="P180" s="408">
        <f t="shared" si="13"/>
        <v>43535</v>
      </c>
      <c r="Q180" s="408">
        <v>43638</v>
      </c>
      <c r="R180" s="408">
        <f t="shared" si="16"/>
        <v>43638</v>
      </c>
      <c r="S180" s="407">
        <f t="shared" si="14"/>
        <v>103</v>
      </c>
      <c r="T180" s="409">
        <f t="shared" si="15"/>
        <v>3.4333333333333331</v>
      </c>
      <c r="U180" s="410" t="s">
        <v>8084</v>
      </c>
      <c r="V180" s="375"/>
      <c r="W180" s="411"/>
      <c r="X180" s="412"/>
      <c r="Y180" s="413"/>
      <c r="Z180" s="414"/>
      <c r="AA180" s="412"/>
      <c r="AB180" s="413"/>
      <c r="AC180" s="414"/>
      <c r="AD180" s="412"/>
      <c r="AE180" s="413"/>
      <c r="AF180" s="414"/>
      <c r="AG180" s="412"/>
      <c r="AH180" s="413"/>
      <c r="AI180" s="412"/>
      <c r="AJ180" s="415"/>
      <c r="AK180" s="416"/>
      <c r="AL180" s="417"/>
      <c r="AM180" s="416"/>
      <c r="AN180" s="418"/>
      <c r="AO180" s="418"/>
      <c r="AP180" s="418"/>
      <c r="AQ180" s="314"/>
      <c r="AR180" s="315"/>
      <c r="AS180" s="419"/>
      <c r="AT180" s="420"/>
      <c r="AU180" s="318"/>
      <c r="AV180" s="319"/>
      <c r="AW180" s="319"/>
      <c r="AX180" s="319"/>
      <c r="AY180" s="320"/>
      <c r="AZ180" s="376"/>
      <c r="BA180" s="376"/>
    </row>
    <row r="181" spans="1:53" ht="13.5" customHeight="1" thickTop="1" thickBot="1" x14ac:dyDescent="0.25">
      <c r="A181" s="397">
        <v>176</v>
      </c>
      <c r="B181" s="398" t="s">
        <v>3441</v>
      </c>
      <c r="C181" s="399">
        <v>43535</v>
      </c>
      <c r="D181" s="399" t="s">
        <v>8085</v>
      </c>
      <c r="E181" s="400" t="s">
        <v>5690</v>
      </c>
      <c r="F181" s="400" t="s">
        <v>8086</v>
      </c>
      <c r="G181" s="401" t="s">
        <v>66</v>
      </c>
      <c r="H181" s="402" t="s">
        <v>10502</v>
      </c>
      <c r="I181" s="403" t="s">
        <v>1989</v>
      </c>
      <c r="J181" s="404">
        <v>0</v>
      </c>
      <c r="K181" s="405">
        <v>0</v>
      </c>
      <c r="L181" s="405">
        <v>6000000</v>
      </c>
      <c r="M181" s="405">
        <f t="shared" si="12"/>
        <v>6000000</v>
      </c>
      <c r="N181" s="406" t="s">
        <v>1990</v>
      </c>
      <c r="O181" s="398" t="s">
        <v>8087</v>
      </c>
      <c r="P181" s="408">
        <f t="shared" si="13"/>
        <v>43535</v>
      </c>
      <c r="Q181" s="408">
        <v>43625</v>
      </c>
      <c r="R181" s="408">
        <f t="shared" si="16"/>
        <v>43625</v>
      </c>
      <c r="S181" s="407">
        <f t="shared" si="14"/>
        <v>90</v>
      </c>
      <c r="T181" s="409">
        <f t="shared" si="15"/>
        <v>3</v>
      </c>
      <c r="U181" s="410" t="s">
        <v>8088</v>
      </c>
      <c r="V181" s="375"/>
      <c r="W181" s="411"/>
      <c r="X181" s="412"/>
      <c r="Y181" s="413"/>
      <c r="Z181" s="414"/>
      <c r="AA181" s="412"/>
      <c r="AB181" s="413"/>
      <c r="AC181" s="414"/>
      <c r="AD181" s="412"/>
      <c r="AE181" s="413"/>
      <c r="AF181" s="414"/>
      <c r="AG181" s="412"/>
      <c r="AH181" s="413"/>
      <c r="AI181" s="412"/>
      <c r="AJ181" s="415"/>
      <c r="AK181" s="416"/>
      <c r="AL181" s="417"/>
      <c r="AM181" s="416"/>
      <c r="AN181" s="418"/>
      <c r="AO181" s="418"/>
      <c r="AP181" s="418"/>
      <c r="AQ181" s="314"/>
      <c r="AR181" s="315"/>
      <c r="AS181" s="419"/>
      <c r="AT181" s="420"/>
      <c r="AU181" s="318"/>
      <c r="AV181" s="319"/>
      <c r="AW181" s="319"/>
      <c r="AX181" s="319"/>
      <c r="AY181" s="320"/>
      <c r="AZ181" s="376"/>
      <c r="BA181" s="376"/>
    </row>
    <row r="182" spans="1:53" ht="13.5" customHeight="1" thickTop="1" thickBot="1" x14ac:dyDescent="0.25">
      <c r="A182" s="397">
        <v>177</v>
      </c>
      <c r="B182" s="398" t="s">
        <v>163</v>
      </c>
      <c r="C182" s="399">
        <v>43535</v>
      </c>
      <c r="D182" s="399" t="s">
        <v>8089</v>
      </c>
      <c r="E182" s="400" t="s">
        <v>5700</v>
      </c>
      <c r="F182" s="400" t="s">
        <v>6080</v>
      </c>
      <c r="G182" s="401" t="s">
        <v>66</v>
      </c>
      <c r="H182" s="402" t="s">
        <v>10502</v>
      </c>
      <c r="I182" s="403" t="s">
        <v>1989</v>
      </c>
      <c r="J182" s="404">
        <v>0</v>
      </c>
      <c r="K182" s="405">
        <v>0</v>
      </c>
      <c r="L182" s="405">
        <v>11200000</v>
      </c>
      <c r="M182" s="405">
        <f t="shared" si="12"/>
        <v>11200000</v>
      </c>
      <c r="N182" s="406" t="s">
        <v>1990</v>
      </c>
      <c r="O182" s="398" t="s">
        <v>8090</v>
      </c>
      <c r="P182" s="408">
        <f t="shared" si="13"/>
        <v>43535</v>
      </c>
      <c r="Q182" s="408">
        <v>43655</v>
      </c>
      <c r="R182" s="408">
        <f t="shared" si="16"/>
        <v>43655</v>
      </c>
      <c r="S182" s="407">
        <f t="shared" si="14"/>
        <v>120</v>
      </c>
      <c r="T182" s="409">
        <f t="shared" si="15"/>
        <v>4</v>
      </c>
      <c r="U182" s="410" t="s">
        <v>8091</v>
      </c>
      <c r="V182" s="375"/>
      <c r="W182" s="411"/>
      <c r="X182" s="412"/>
      <c r="Y182" s="413"/>
      <c r="Z182" s="414"/>
      <c r="AA182" s="412"/>
      <c r="AB182" s="413"/>
      <c r="AC182" s="414"/>
      <c r="AD182" s="412"/>
      <c r="AE182" s="413"/>
      <c r="AF182" s="414"/>
      <c r="AG182" s="412"/>
      <c r="AH182" s="413"/>
      <c r="AI182" s="412"/>
      <c r="AJ182" s="415"/>
      <c r="AK182" s="416"/>
      <c r="AL182" s="417"/>
      <c r="AM182" s="416"/>
      <c r="AN182" s="418"/>
      <c r="AO182" s="418"/>
      <c r="AP182" s="418"/>
      <c r="AQ182" s="314"/>
      <c r="AR182" s="315"/>
      <c r="AS182" s="419"/>
      <c r="AT182" s="420"/>
      <c r="AU182" s="318"/>
      <c r="AV182" s="319"/>
      <c r="AW182" s="319"/>
      <c r="AX182" s="319"/>
      <c r="AY182" s="320"/>
      <c r="AZ182" s="376"/>
      <c r="BA182" s="376"/>
    </row>
    <row r="183" spans="1:53" ht="13.5" customHeight="1" thickTop="1" thickBot="1" x14ac:dyDescent="0.25">
      <c r="A183" s="397">
        <v>178</v>
      </c>
      <c r="B183" s="398" t="s">
        <v>3444</v>
      </c>
      <c r="C183" s="399">
        <v>43535</v>
      </c>
      <c r="D183" s="399" t="s">
        <v>8092</v>
      </c>
      <c r="E183" s="400" t="s">
        <v>5700</v>
      </c>
      <c r="F183" s="400" t="s">
        <v>8093</v>
      </c>
      <c r="G183" s="401" t="s">
        <v>66</v>
      </c>
      <c r="H183" s="402" t="s">
        <v>7501</v>
      </c>
      <c r="I183" s="403" t="s">
        <v>1989</v>
      </c>
      <c r="J183" s="404">
        <v>0</v>
      </c>
      <c r="K183" s="405">
        <v>0</v>
      </c>
      <c r="L183" s="405">
        <v>24614486</v>
      </c>
      <c r="M183" s="405">
        <f t="shared" si="12"/>
        <v>24614486</v>
      </c>
      <c r="N183" s="406" t="s">
        <v>1990</v>
      </c>
      <c r="O183" s="398" t="s">
        <v>5828</v>
      </c>
      <c r="P183" s="408">
        <f t="shared" si="13"/>
        <v>43535</v>
      </c>
      <c r="Q183" s="408">
        <v>43595</v>
      </c>
      <c r="R183" s="408">
        <f t="shared" si="16"/>
        <v>43595</v>
      </c>
      <c r="S183" s="407">
        <f t="shared" si="14"/>
        <v>60</v>
      </c>
      <c r="T183" s="409">
        <f t="shared" si="15"/>
        <v>2</v>
      </c>
      <c r="U183" s="410" t="s">
        <v>8094</v>
      </c>
      <c r="V183" s="421">
        <v>43633</v>
      </c>
      <c r="W183" s="411"/>
      <c r="X183" s="412"/>
      <c r="Y183" s="413"/>
      <c r="Z183" s="414"/>
      <c r="AA183" s="412"/>
      <c r="AB183" s="413"/>
      <c r="AC183" s="414"/>
      <c r="AD183" s="412"/>
      <c r="AE183" s="413"/>
      <c r="AF183" s="414"/>
      <c r="AG183" s="412"/>
      <c r="AH183" s="413"/>
      <c r="AI183" s="412"/>
      <c r="AJ183" s="415"/>
      <c r="AK183" s="416"/>
      <c r="AL183" s="417"/>
      <c r="AM183" s="416"/>
      <c r="AN183" s="418"/>
      <c r="AO183" s="418"/>
      <c r="AP183" s="418"/>
      <c r="AQ183" s="314"/>
      <c r="AR183" s="315"/>
      <c r="AS183" s="419"/>
      <c r="AT183" s="420"/>
      <c r="AU183" s="318"/>
      <c r="AV183" s="319"/>
      <c r="AW183" s="319"/>
      <c r="AX183" s="319"/>
      <c r="AY183" s="320"/>
      <c r="AZ183" s="376"/>
      <c r="BA183" s="376"/>
    </row>
    <row r="184" spans="1:53" ht="13.5" customHeight="1" thickTop="1" thickBot="1" x14ac:dyDescent="0.25">
      <c r="A184" s="397">
        <v>179</v>
      </c>
      <c r="B184" s="398" t="s">
        <v>175</v>
      </c>
      <c r="C184" s="399">
        <v>43535</v>
      </c>
      <c r="D184" s="399" t="s">
        <v>8095</v>
      </c>
      <c r="E184" s="400" t="s">
        <v>5690</v>
      </c>
      <c r="F184" s="400" t="s">
        <v>8096</v>
      </c>
      <c r="G184" s="401" t="s">
        <v>66</v>
      </c>
      <c r="H184" s="402" t="s">
        <v>7501</v>
      </c>
      <c r="I184" s="403" t="s">
        <v>1989</v>
      </c>
      <c r="J184" s="404">
        <v>0</v>
      </c>
      <c r="K184" s="405">
        <v>0</v>
      </c>
      <c r="L184" s="405">
        <v>30000000</v>
      </c>
      <c r="M184" s="405">
        <f t="shared" si="12"/>
        <v>30000000</v>
      </c>
      <c r="N184" s="406" t="s">
        <v>1990</v>
      </c>
      <c r="O184" s="398" t="s">
        <v>8097</v>
      </c>
      <c r="P184" s="408">
        <f t="shared" si="13"/>
        <v>43535</v>
      </c>
      <c r="Q184" s="408">
        <v>43595</v>
      </c>
      <c r="R184" s="408">
        <f t="shared" si="16"/>
        <v>43595</v>
      </c>
      <c r="S184" s="407">
        <f t="shared" si="14"/>
        <v>60</v>
      </c>
      <c r="T184" s="409">
        <f t="shared" si="15"/>
        <v>2</v>
      </c>
      <c r="U184" s="410" t="s">
        <v>8098</v>
      </c>
      <c r="V184" s="375"/>
      <c r="W184" s="411"/>
      <c r="X184" s="412"/>
      <c r="Y184" s="413"/>
      <c r="Z184" s="414"/>
      <c r="AA184" s="412"/>
      <c r="AB184" s="413"/>
      <c r="AC184" s="414"/>
      <c r="AD184" s="412"/>
      <c r="AE184" s="413"/>
      <c r="AF184" s="414"/>
      <c r="AG184" s="412"/>
      <c r="AH184" s="413"/>
      <c r="AI184" s="412"/>
      <c r="AJ184" s="415"/>
      <c r="AK184" s="416"/>
      <c r="AL184" s="417"/>
      <c r="AM184" s="416"/>
      <c r="AN184" s="418"/>
      <c r="AO184" s="418"/>
      <c r="AP184" s="418"/>
      <c r="AQ184" s="314"/>
      <c r="AR184" s="315"/>
      <c r="AS184" s="419"/>
      <c r="AT184" s="420"/>
      <c r="AU184" s="318"/>
      <c r="AV184" s="319"/>
      <c r="AW184" s="319"/>
      <c r="AX184" s="319"/>
      <c r="AY184" s="320"/>
      <c r="AZ184" s="376"/>
      <c r="BA184" s="376"/>
    </row>
    <row r="185" spans="1:53" ht="13.5" customHeight="1" thickTop="1" thickBot="1" x14ac:dyDescent="0.25">
      <c r="A185" s="397">
        <v>180</v>
      </c>
      <c r="B185" s="398" t="s">
        <v>444</v>
      </c>
      <c r="C185" s="399">
        <v>43536</v>
      </c>
      <c r="D185" s="399" t="s">
        <v>8099</v>
      </c>
      <c r="E185" s="400" t="s">
        <v>5690</v>
      </c>
      <c r="F185" s="400" t="s">
        <v>8100</v>
      </c>
      <c r="G185" s="401" t="s">
        <v>66</v>
      </c>
      <c r="H185" s="402" t="s">
        <v>10502</v>
      </c>
      <c r="I185" s="403" t="s">
        <v>1989</v>
      </c>
      <c r="J185" s="404">
        <v>0</v>
      </c>
      <c r="K185" s="405">
        <v>0</v>
      </c>
      <c r="L185" s="405">
        <v>12000000</v>
      </c>
      <c r="M185" s="405">
        <f t="shared" si="12"/>
        <v>12000000</v>
      </c>
      <c r="N185" s="406" t="s">
        <v>1990</v>
      </c>
      <c r="O185" s="398" t="s">
        <v>7429</v>
      </c>
      <c r="P185" s="408">
        <f t="shared" si="13"/>
        <v>43536</v>
      </c>
      <c r="Q185" s="408">
        <v>43656</v>
      </c>
      <c r="R185" s="408">
        <f t="shared" si="16"/>
        <v>43656</v>
      </c>
      <c r="S185" s="407">
        <f t="shared" si="14"/>
        <v>120</v>
      </c>
      <c r="T185" s="409">
        <f t="shared" si="15"/>
        <v>4</v>
      </c>
      <c r="U185" s="410" t="s">
        <v>8101</v>
      </c>
      <c r="V185" s="421">
        <v>43644</v>
      </c>
      <c r="W185" s="411"/>
      <c r="X185" s="412"/>
      <c r="Y185" s="413"/>
      <c r="Z185" s="414"/>
      <c r="AA185" s="412"/>
      <c r="AB185" s="413"/>
      <c r="AC185" s="414"/>
      <c r="AD185" s="412"/>
      <c r="AE185" s="413"/>
      <c r="AF185" s="414"/>
      <c r="AG185" s="412"/>
      <c r="AH185" s="413"/>
      <c r="AI185" s="412"/>
      <c r="AJ185" s="415"/>
      <c r="AK185" s="416"/>
      <c r="AL185" s="417"/>
      <c r="AM185" s="416"/>
      <c r="AN185" s="418"/>
      <c r="AO185" s="418"/>
      <c r="AP185" s="418"/>
      <c r="AQ185" s="314"/>
      <c r="AR185" s="315"/>
      <c r="AS185" s="419"/>
      <c r="AT185" s="420"/>
      <c r="AU185" s="318"/>
      <c r="AV185" s="319"/>
      <c r="AW185" s="319"/>
      <c r="AX185" s="319"/>
      <c r="AY185" s="320"/>
      <c r="AZ185" s="376"/>
      <c r="BA185" s="376"/>
    </row>
    <row r="186" spans="1:53" ht="13.5" customHeight="1" thickTop="1" thickBot="1" x14ac:dyDescent="0.25">
      <c r="A186" s="397">
        <v>181</v>
      </c>
      <c r="B186" s="398" t="s">
        <v>7623</v>
      </c>
      <c r="C186" s="399">
        <v>43536</v>
      </c>
      <c r="D186" s="399" t="s">
        <v>8102</v>
      </c>
      <c r="E186" s="400" t="s">
        <v>5690</v>
      </c>
      <c r="F186" s="400" t="s">
        <v>8103</v>
      </c>
      <c r="G186" s="401" t="s">
        <v>66</v>
      </c>
      <c r="H186" s="402" t="s">
        <v>10502</v>
      </c>
      <c r="I186" s="403" t="s">
        <v>1989</v>
      </c>
      <c r="J186" s="404">
        <v>0</v>
      </c>
      <c r="K186" s="405">
        <v>0</v>
      </c>
      <c r="L186" s="405">
        <v>11000000</v>
      </c>
      <c r="M186" s="405">
        <f t="shared" si="12"/>
        <v>11000000</v>
      </c>
      <c r="N186" s="406" t="s">
        <v>1990</v>
      </c>
      <c r="O186" s="398" t="s">
        <v>8104</v>
      </c>
      <c r="P186" s="408">
        <f t="shared" si="13"/>
        <v>43536</v>
      </c>
      <c r="Q186" s="408">
        <v>43656</v>
      </c>
      <c r="R186" s="408">
        <f t="shared" si="16"/>
        <v>43656</v>
      </c>
      <c r="S186" s="407">
        <f t="shared" si="14"/>
        <v>120</v>
      </c>
      <c r="T186" s="409">
        <f t="shared" si="15"/>
        <v>4</v>
      </c>
      <c r="U186" s="410" t="s">
        <v>8105</v>
      </c>
      <c r="V186" s="375"/>
      <c r="W186" s="411"/>
      <c r="X186" s="412"/>
      <c r="Y186" s="413"/>
      <c r="Z186" s="414"/>
      <c r="AA186" s="412"/>
      <c r="AB186" s="413"/>
      <c r="AC186" s="414"/>
      <c r="AD186" s="412"/>
      <c r="AE186" s="413"/>
      <c r="AF186" s="414"/>
      <c r="AG186" s="412"/>
      <c r="AH186" s="413"/>
      <c r="AI186" s="412"/>
      <c r="AJ186" s="415"/>
      <c r="AK186" s="416"/>
      <c r="AL186" s="417"/>
      <c r="AM186" s="416"/>
      <c r="AN186" s="418"/>
      <c r="AO186" s="418"/>
      <c r="AP186" s="418"/>
      <c r="AQ186" s="314"/>
      <c r="AR186" s="315"/>
      <c r="AS186" s="419"/>
      <c r="AT186" s="420"/>
      <c r="AU186" s="318" t="s">
        <v>8106</v>
      </c>
      <c r="AV186" s="319"/>
      <c r="AW186" s="319"/>
      <c r="AX186" s="319"/>
      <c r="AY186" s="320"/>
      <c r="AZ186" s="376"/>
      <c r="BA186" s="376"/>
    </row>
    <row r="187" spans="1:53" ht="13.5" customHeight="1" thickTop="1" thickBot="1" x14ac:dyDescent="0.25">
      <c r="A187" s="397">
        <v>182</v>
      </c>
      <c r="B187" s="398" t="s">
        <v>3451</v>
      </c>
      <c r="C187" s="399">
        <v>43536</v>
      </c>
      <c r="D187" s="399" t="s">
        <v>8107</v>
      </c>
      <c r="E187" s="400" t="s">
        <v>5700</v>
      </c>
      <c r="F187" s="400" t="s">
        <v>8108</v>
      </c>
      <c r="G187" s="401" t="s">
        <v>66</v>
      </c>
      <c r="H187" s="402" t="s">
        <v>7501</v>
      </c>
      <c r="I187" s="403" t="s">
        <v>1989</v>
      </c>
      <c r="J187" s="404">
        <v>0</v>
      </c>
      <c r="K187" s="405">
        <v>0</v>
      </c>
      <c r="L187" s="405">
        <v>17400000</v>
      </c>
      <c r="M187" s="405">
        <f t="shared" si="12"/>
        <v>17400000</v>
      </c>
      <c r="N187" s="406" t="s">
        <v>1990</v>
      </c>
      <c r="O187" s="398" t="s">
        <v>8109</v>
      </c>
      <c r="P187" s="408">
        <f t="shared" si="13"/>
        <v>43536</v>
      </c>
      <c r="Q187" s="408">
        <v>43656</v>
      </c>
      <c r="R187" s="408">
        <f t="shared" si="16"/>
        <v>43656</v>
      </c>
      <c r="S187" s="407">
        <f t="shared" si="14"/>
        <v>120</v>
      </c>
      <c r="T187" s="409">
        <f t="shared" si="15"/>
        <v>4</v>
      </c>
      <c r="U187" s="410" t="s">
        <v>8110</v>
      </c>
      <c r="V187" s="421">
        <v>43706</v>
      </c>
      <c r="W187" s="411"/>
      <c r="X187" s="412"/>
      <c r="Y187" s="413"/>
      <c r="Z187" s="414"/>
      <c r="AA187" s="412"/>
      <c r="AB187" s="413"/>
      <c r="AC187" s="414"/>
      <c r="AD187" s="412"/>
      <c r="AE187" s="413"/>
      <c r="AF187" s="414"/>
      <c r="AG187" s="412"/>
      <c r="AH187" s="413"/>
      <c r="AI187" s="412"/>
      <c r="AJ187" s="415"/>
      <c r="AK187" s="416"/>
      <c r="AL187" s="417"/>
      <c r="AM187" s="416"/>
      <c r="AN187" s="418"/>
      <c r="AO187" s="418"/>
      <c r="AP187" s="418"/>
      <c r="AQ187" s="314"/>
      <c r="AR187" s="315"/>
      <c r="AS187" s="419"/>
      <c r="AT187" s="420"/>
      <c r="AU187" s="318"/>
      <c r="AV187" s="319"/>
      <c r="AW187" s="319"/>
      <c r="AX187" s="319"/>
      <c r="AY187" s="320"/>
      <c r="AZ187" s="376"/>
      <c r="BA187" s="376"/>
    </row>
    <row r="188" spans="1:53" ht="13.5" customHeight="1" thickTop="1" thickBot="1" x14ac:dyDescent="0.25">
      <c r="A188" s="397">
        <v>183</v>
      </c>
      <c r="B188" s="398" t="s">
        <v>3441</v>
      </c>
      <c r="C188" s="399">
        <v>43536</v>
      </c>
      <c r="D188" s="399" t="s">
        <v>8111</v>
      </c>
      <c r="E188" s="400" t="s">
        <v>5700</v>
      </c>
      <c r="F188" s="400" t="s">
        <v>8112</v>
      </c>
      <c r="G188" s="401" t="s">
        <v>66</v>
      </c>
      <c r="H188" s="402" t="s">
        <v>7501</v>
      </c>
      <c r="I188" s="403" t="s">
        <v>1989</v>
      </c>
      <c r="J188" s="404">
        <v>0</v>
      </c>
      <c r="K188" s="405">
        <v>0</v>
      </c>
      <c r="L188" s="405">
        <v>14000000</v>
      </c>
      <c r="M188" s="405">
        <f t="shared" si="12"/>
        <v>14000000</v>
      </c>
      <c r="N188" s="406" t="s">
        <v>1990</v>
      </c>
      <c r="O188" s="398" t="s">
        <v>8113</v>
      </c>
      <c r="P188" s="408">
        <f t="shared" si="13"/>
        <v>43536</v>
      </c>
      <c r="Q188" s="408">
        <v>43656</v>
      </c>
      <c r="R188" s="408">
        <f t="shared" si="16"/>
        <v>43656</v>
      </c>
      <c r="S188" s="407">
        <f t="shared" si="14"/>
        <v>120</v>
      </c>
      <c r="T188" s="409">
        <f t="shared" si="15"/>
        <v>4</v>
      </c>
      <c r="U188" s="410" t="s">
        <v>8114</v>
      </c>
      <c r="V188" s="375"/>
      <c r="W188" s="411"/>
      <c r="X188" s="412"/>
      <c r="Y188" s="413"/>
      <c r="Z188" s="414"/>
      <c r="AA188" s="412"/>
      <c r="AB188" s="413"/>
      <c r="AC188" s="414"/>
      <c r="AD188" s="412"/>
      <c r="AE188" s="413"/>
      <c r="AF188" s="414"/>
      <c r="AG188" s="412"/>
      <c r="AH188" s="413"/>
      <c r="AI188" s="412"/>
      <c r="AJ188" s="415"/>
      <c r="AK188" s="416"/>
      <c r="AL188" s="417"/>
      <c r="AM188" s="416"/>
      <c r="AN188" s="418"/>
      <c r="AO188" s="418"/>
      <c r="AP188" s="418"/>
      <c r="AQ188" s="314"/>
      <c r="AR188" s="315"/>
      <c r="AS188" s="419"/>
      <c r="AT188" s="420"/>
      <c r="AU188" s="318"/>
      <c r="AV188" s="319"/>
      <c r="AW188" s="319"/>
      <c r="AX188" s="319"/>
      <c r="AY188" s="320"/>
      <c r="AZ188" s="376"/>
      <c r="BA188" s="376"/>
    </row>
    <row r="189" spans="1:53" ht="13.5" customHeight="1" thickTop="1" thickBot="1" x14ac:dyDescent="0.25">
      <c r="A189" s="397">
        <v>184</v>
      </c>
      <c r="B189" s="398" t="s">
        <v>3444</v>
      </c>
      <c r="C189" s="399">
        <v>43536</v>
      </c>
      <c r="D189" s="399" t="s">
        <v>8115</v>
      </c>
      <c r="E189" s="400" t="s">
        <v>5700</v>
      </c>
      <c r="F189" s="400" t="s">
        <v>8057</v>
      </c>
      <c r="G189" s="401" t="s">
        <v>66</v>
      </c>
      <c r="H189" s="402" t="s">
        <v>7501</v>
      </c>
      <c r="I189" s="403" t="s">
        <v>1989</v>
      </c>
      <c r="J189" s="404">
        <v>0</v>
      </c>
      <c r="K189" s="405">
        <v>0</v>
      </c>
      <c r="L189" s="405">
        <v>14000000</v>
      </c>
      <c r="M189" s="405">
        <f t="shared" si="12"/>
        <v>14000000</v>
      </c>
      <c r="N189" s="406" t="s">
        <v>1990</v>
      </c>
      <c r="O189" s="398" t="s">
        <v>8116</v>
      </c>
      <c r="P189" s="408">
        <f t="shared" si="13"/>
        <v>43536</v>
      </c>
      <c r="Q189" s="408">
        <v>43656</v>
      </c>
      <c r="R189" s="408">
        <f t="shared" si="16"/>
        <v>43656</v>
      </c>
      <c r="S189" s="407">
        <f t="shared" si="14"/>
        <v>120</v>
      </c>
      <c r="T189" s="409">
        <f t="shared" si="15"/>
        <v>4</v>
      </c>
      <c r="U189" s="410" t="s">
        <v>8117</v>
      </c>
      <c r="V189" s="421">
        <v>43691</v>
      </c>
      <c r="W189" s="411"/>
      <c r="X189" s="412"/>
      <c r="Y189" s="413"/>
      <c r="Z189" s="414"/>
      <c r="AA189" s="412"/>
      <c r="AB189" s="413"/>
      <c r="AC189" s="414"/>
      <c r="AD189" s="412"/>
      <c r="AE189" s="413"/>
      <c r="AF189" s="414"/>
      <c r="AG189" s="412"/>
      <c r="AH189" s="413"/>
      <c r="AI189" s="412"/>
      <c r="AJ189" s="415"/>
      <c r="AK189" s="416"/>
      <c r="AL189" s="417"/>
      <c r="AM189" s="416"/>
      <c r="AN189" s="418"/>
      <c r="AO189" s="418"/>
      <c r="AP189" s="418"/>
      <c r="AQ189" s="314"/>
      <c r="AR189" s="315"/>
      <c r="AS189" s="419"/>
      <c r="AT189" s="420"/>
      <c r="AU189" s="318"/>
      <c r="AV189" s="319"/>
      <c r="AW189" s="319"/>
      <c r="AX189" s="319"/>
      <c r="AY189" s="320"/>
      <c r="AZ189" s="376"/>
      <c r="BA189" s="376"/>
    </row>
    <row r="190" spans="1:53" ht="13.5" customHeight="1" thickTop="1" thickBot="1" x14ac:dyDescent="0.25">
      <c r="A190" s="397">
        <v>185</v>
      </c>
      <c r="B190" s="398" t="s">
        <v>2230</v>
      </c>
      <c r="C190" s="399">
        <v>43536</v>
      </c>
      <c r="D190" s="399" t="s">
        <v>8118</v>
      </c>
      <c r="E190" s="400" t="s">
        <v>5690</v>
      </c>
      <c r="F190" s="400" t="s">
        <v>8119</v>
      </c>
      <c r="G190" s="401" t="s">
        <v>66</v>
      </c>
      <c r="H190" s="402" t="s">
        <v>7501</v>
      </c>
      <c r="I190" s="403" t="s">
        <v>1989</v>
      </c>
      <c r="J190" s="404">
        <v>0</v>
      </c>
      <c r="K190" s="405">
        <v>0</v>
      </c>
      <c r="L190" s="405">
        <v>16898833</v>
      </c>
      <c r="M190" s="405">
        <f t="shared" si="12"/>
        <v>16898833</v>
      </c>
      <c r="N190" s="406" t="s">
        <v>1990</v>
      </c>
      <c r="O190" s="398" t="s">
        <v>8120</v>
      </c>
      <c r="P190" s="408">
        <f t="shared" si="13"/>
        <v>43536</v>
      </c>
      <c r="Q190" s="408">
        <v>43661</v>
      </c>
      <c r="R190" s="408">
        <f t="shared" si="16"/>
        <v>43661</v>
      </c>
      <c r="S190" s="407">
        <f t="shared" si="14"/>
        <v>125</v>
      </c>
      <c r="T190" s="409">
        <f t="shared" si="15"/>
        <v>4.166666666666667</v>
      </c>
      <c r="U190" s="410" t="s">
        <v>8121</v>
      </c>
      <c r="V190" s="421">
        <v>43641</v>
      </c>
      <c r="W190" s="411"/>
      <c r="X190" s="412"/>
      <c r="Y190" s="413"/>
      <c r="Z190" s="414"/>
      <c r="AA190" s="412"/>
      <c r="AB190" s="413"/>
      <c r="AC190" s="414"/>
      <c r="AD190" s="412"/>
      <c r="AE190" s="413"/>
      <c r="AF190" s="414"/>
      <c r="AG190" s="412"/>
      <c r="AH190" s="413"/>
      <c r="AI190" s="412"/>
      <c r="AJ190" s="415"/>
      <c r="AK190" s="416"/>
      <c r="AL190" s="417"/>
      <c r="AM190" s="416"/>
      <c r="AN190" s="418"/>
      <c r="AO190" s="418"/>
      <c r="AP190" s="418"/>
      <c r="AQ190" s="314"/>
      <c r="AR190" s="315"/>
      <c r="AS190" s="419"/>
      <c r="AT190" s="420"/>
      <c r="AU190" s="318"/>
      <c r="AV190" s="319"/>
      <c r="AW190" s="319"/>
      <c r="AX190" s="319"/>
      <c r="AY190" s="320"/>
      <c r="AZ190" s="376"/>
      <c r="BA190" s="376"/>
    </row>
    <row r="191" spans="1:53" ht="13.5" customHeight="1" thickTop="1" thickBot="1" x14ac:dyDescent="0.25">
      <c r="A191" s="397">
        <v>186</v>
      </c>
      <c r="B191" s="398" t="s">
        <v>2230</v>
      </c>
      <c r="C191" s="399">
        <v>43536</v>
      </c>
      <c r="D191" s="399" t="s">
        <v>8122</v>
      </c>
      <c r="E191" s="400" t="s">
        <v>5690</v>
      </c>
      <c r="F191" s="400" t="s">
        <v>8123</v>
      </c>
      <c r="G191" s="401" t="s">
        <v>66</v>
      </c>
      <c r="H191" s="402" t="s">
        <v>7501</v>
      </c>
      <c r="I191" s="403" t="s">
        <v>1989</v>
      </c>
      <c r="J191" s="404">
        <v>0</v>
      </c>
      <c r="K191" s="405">
        <v>0</v>
      </c>
      <c r="L191" s="405">
        <v>16898833</v>
      </c>
      <c r="M191" s="405">
        <f t="shared" si="12"/>
        <v>16898833</v>
      </c>
      <c r="N191" s="406" t="s">
        <v>1990</v>
      </c>
      <c r="O191" s="398" t="s">
        <v>8124</v>
      </c>
      <c r="P191" s="408">
        <f t="shared" si="13"/>
        <v>43536</v>
      </c>
      <c r="Q191" s="408">
        <v>43661</v>
      </c>
      <c r="R191" s="408">
        <f t="shared" si="16"/>
        <v>43661</v>
      </c>
      <c r="S191" s="407">
        <f t="shared" si="14"/>
        <v>125</v>
      </c>
      <c r="T191" s="409">
        <f t="shared" si="15"/>
        <v>4.166666666666667</v>
      </c>
      <c r="U191" s="410" t="s">
        <v>8125</v>
      </c>
      <c r="V191" s="421">
        <v>43641</v>
      </c>
      <c r="W191" s="411"/>
      <c r="X191" s="412"/>
      <c r="Y191" s="413"/>
      <c r="Z191" s="414"/>
      <c r="AA191" s="412"/>
      <c r="AB191" s="413"/>
      <c r="AC191" s="414"/>
      <c r="AD191" s="412"/>
      <c r="AE191" s="413"/>
      <c r="AF191" s="414"/>
      <c r="AG191" s="412"/>
      <c r="AH191" s="413"/>
      <c r="AI191" s="412"/>
      <c r="AJ191" s="415"/>
      <c r="AK191" s="416"/>
      <c r="AL191" s="417"/>
      <c r="AM191" s="416"/>
      <c r="AN191" s="418"/>
      <c r="AO191" s="418"/>
      <c r="AP191" s="418"/>
      <c r="AQ191" s="314"/>
      <c r="AR191" s="315"/>
      <c r="AS191" s="419"/>
      <c r="AT191" s="420"/>
      <c r="AU191" s="318"/>
      <c r="AV191" s="319"/>
      <c r="AW191" s="319"/>
      <c r="AX191" s="319"/>
      <c r="AY191" s="320"/>
      <c r="AZ191" s="376"/>
      <c r="BA191" s="376"/>
    </row>
    <row r="192" spans="1:53" ht="13.5" customHeight="1" thickTop="1" thickBot="1" x14ac:dyDescent="0.25">
      <c r="A192" s="397">
        <v>187</v>
      </c>
      <c r="B192" s="398" t="s">
        <v>3444</v>
      </c>
      <c r="C192" s="399">
        <v>43536</v>
      </c>
      <c r="D192" s="399" t="s">
        <v>8126</v>
      </c>
      <c r="E192" s="400" t="s">
        <v>5700</v>
      </c>
      <c r="F192" s="400" t="s">
        <v>8127</v>
      </c>
      <c r="G192" s="401" t="s">
        <v>66</v>
      </c>
      <c r="H192" s="402" t="s">
        <v>10502</v>
      </c>
      <c r="I192" s="403" t="s">
        <v>1989</v>
      </c>
      <c r="J192" s="404">
        <v>0</v>
      </c>
      <c r="K192" s="405">
        <v>0</v>
      </c>
      <c r="L192" s="405">
        <v>10000000</v>
      </c>
      <c r="M192" s="405">
        <f t="shared" si="12"/>
        <v>10000000</v>
      </c>
      <c r="N192" s="406" t="s">
        <v>1990</v>
      </c>
      <c r="O192" s="398" t="s">
        <v>2480</v>
      </c>
      <c r="P192" s="408">
        <f t="shared" si="13"/>
        <v>43536</v>
      </c>
      <c r="Q192" s="408">
        <v>43656</v>
      </c>
      <c r="R192" s="408">
        <f t="shared" si="16"/>
        <v>43656</v>
      </c>
      <c r="S192" s="407">
        <f t="shared" si="14"/>
        <v>120</v>
      </c>
      <c r="T192" s="409">
        <f t="shared" si="15"/>
        <v>4</v>
      </c>
      <c r="U192" s="410" t="s">
        <v>8128</v>
      </c>
      <c r="V192" s="421">
        <v>43691</v>
      </c>
      <c r="W192" s="411"/>
      <c r="X192" s="412"/>
      <c r="Y192" s="413"/>
      <c r="Z192" s="414"/>
      <c r="AA192" s="412"/>
      <c r="AB192" s="413"/>
      <c r="AC192" s="414"/>
      <c r="AD192" s="412"/>
      <c r="AE192" s="413"/>
      <c r="AF192" s="414"/>
      <c r="AG192" s="412"/>
      <c r="AH192" s="413"/>
      <c r="AI192" s="412"/>
      <c r="AJ192" s="415"/>
      <c r="AK192" s="416"/>
      <c r="AL192" s="417"/>
      <c r="AM192" s="416"/>
      <c r="AN192" s="418"/>
      <c r="AO192" s="418"/>
      <c r="AP192" s="418"/>
      <c r="AQ192" s="314"/>
      <c r="AR192" s="315"/>
      <c r="AS192" s="419"/>
      <c r="AT192" s="420"/>
      <c r="AU192" s="318"/>
      <c r="AV192" s="319"/>
      <c r="AW192" s="319"/>
      <c r="AX192" s="319"/>
      <c r="AY192" s="320"/>
      <c r="AZ192" s="376"/>
      <c r="BA192" s="376"/>
    </row>
    <row r="193" spans="1:53" ht="13.5" customHeight="1" thickTop="1" thickBot="1" x14ac:dyDescent="0.25">
      <c r="A193" s="397">
        <v>188</v>
      </c>
      <c r="B193" s="398" t="s">
        <v>3444</v>
      </c>
      <c r="C193" s="399">
        <v>43537</v>
      </c>
      <c r="D193" s="399" t="s">
        <v>8129</v>
      </c>
      <c r="E193" s="400" t="s">
        <v>5690</v>
      </c>
      <c r="F193" s="400" t="s">
        <v>8130</v>
      </c>
      <c r="G193" s="401" t="s">
        <v>66</v>
      </c>
      <c r="H193" s="402" t="s">
        <v>7501</v>
      </c>
      <c r="I193" s="403" t="s">
        <v>1989</v>
      </c>
      <c r="J193" s="404">
        <v>0</v>
      </c>
      <c r="K193" s="405">
        <v>0</v>
      </c>
      <c r="L193" s="405">
        <v>10768108</v>
      </c>
      <c r="M193" s="405">
        <f t="shared" si="12"/>
        <v>10768108</v>
      </c>
      <c r="N193" s="406" t="s">
        <v>1990</v>
      </c>
      <c r="O193" s="398" t="s">
        <v>311</v>
      </c>
      <c r="P193" s="408">
        <f t="shared" si="13"/>
        <v>43537</v>
      </c>
      <c r="Q193" s="408">
        <v>43612</v>
      </c>
      <c r="R193" s="408">
        <f t="shared" si="16"/>
        <v>43612</v>
      </c>
      <c r="S193" s="407">
        <f t="shared" si="14"/>
        <v>75</v>
      </c>
      <c r="T193" s="409">
        <f t="shared" si="15"/>
        <v>2.5</v>
      </c>
      <c r="U193" s="410" t="s">
        <v>8131</v>
      </c>
      <c r="V193" s="421">
        <v>43691</v>
      </c>
      <c r="W193" s="411"/>
      <c r="X193" s="412"/>
      <c r="Y193" s="413"/>
      <c r="Z193" s="414"/>
      <c r="AA193" s="412"/>
      <c r="AB193" s="413"/>
      <c r="AC193" s="414"/>
      <c r="AD193" s="412"/>
      <c r="AE193" s="413"/>
      <c r="AF193" s="414"/>
      <c r="AG193" s="412"/>
      <c r="AH193" s="413"/>
      <c r="AI193" s="412"/>
      <c r="AJ193" s="415"/>
      <c r="AK193" s="416"/>
      <c r="AL193" s="417"/>
      <c r="AM193" s="416"/>
      <c r="AN193" s="418"/>
      <c r="AO193" s="418"/>
      <c r="AP193" s="418"/>
      <c r="AQ193" s="314"/>
      <c r="AR193" s="315"/>
      <c r="AS193" s="419"/>
      <c r="AT193" s="420"/>
      <c r="AU193" s="318"/>
      <c r="AV193" s="319"/>
      <c r="AW193" s="319"/>
      <c r="AX193" s="319"/>
      <c r="AY193" s="320"/>
      <c r="AZ193" s="376"/>
      <c r="BA193" s="376"/>
    </row>
    <row r="194" spans="1:53" ht="13.5" customHeight="1" thickTop="1" thickBot="1" x14ac:dyDescent="0.25">
      <c r="A194" s="397">
        <v>189</v>
      </c>
      <c r="B194" s="398" t="s">
        <v>2230</v>
      </c>
      <c r="C194" s="399">
        <v>43537</v>
      </c>
      <c r="D194" s="399" t="s">
        <v>8132</v>
      </c>
      <c r="E194" s="400" t="s">
        <v>5690</v>
      </c>
      <c r="F194" s="400" t="s">
        <v>8133</v>
      </c>
      <c r="G194" s="401" t="s">
        <v>66</v>
      </c>
      <c r="H194" s="402" t="s">
        <v>10502</v>
      </c>
      <c r="I194" s="403" t="s">
        <v>1989</v>
      </c>
      <c r="J194" s="404">
        <v>0</v>
      </c>
      <c r="K194" s="405">
        <v>0</v>
      </c>
      <c r="L194" s="405">
        <v>14110903</v>
      </c>
      <c r="M194" s="405">
        <f t="shared" si="12"/>
        <v>14110903</v>
      </c>
      <c r="N194" s="406" t="s">
        <v>1990</v>
      </c>
      <c r="O194" s="398" t="s">
        <v>8134</v>
      </c>
      <c r="P194" s="408">
        <f t="shared" si="13"/>
        <v>43537</v>
      </c>
      <c r="Q194" s="408">
        <v>43661</v>
      </c>
      <c r="R194" s="408">
        <f t="shared" si="16"/>
        <v>43661</v>
      </c>
      <c r="S194" s="407">
        <f t="shared" si="14"/>
        <v>124</v>
      </c>
      <c r="T194" s="409">
        <f t="shared" si="15"/>
        <v>4.1333333333333337</v>
      </c>
      <c r="U194" s="410" t="s">
        <v>8135</v>
      </c>
      <c r="V194" s="421">
        <v>43641</v>
      </c>
      <c r="W194" s="411"/>
      <c r="X194" s="412"/>
      <c r="Y194" s="413"/>
      <c r="Z194" s="414"/>
      <c r="AA194" s="412"/>
      <c r="AB194" s="413"/>
      <c r="AC194" s="414"/>
      <c r="AD194" s="412"/>
      <c r="AE194" s="413"/>
      <c r="AF194" s="414"/>
      <c r="AG194" s="412"/>
      <c r="AH194" s="413"/>
      <c r="AI194" s="412"/>
      <c r="AJ194" s="415"/>
      <c r="AK194" s="416"/>
      <c r="AL194" s="417"/>
      <c r="AM194" s="416"/>
      <c r="AN194" s="418"/>
      <c r="AO194" s="418"/>
      <c r="AP194" s="418"/>
      <c r="AQ194" s="314"/>
      <c r="AR194" s="315"/>
      <c r="AS194" s="419"/>
      <c r="AT194" s="420"/>
      <c r="AU194" s="318"/>
      <c r="AV194" s="319"/>
      <c r="AW194" s="319"/>
      <c r="AX194" s="319"/>
      <c r="AY194" s="320"/>
      <c r="AZ194" s="376"/>
      <c r="BA194" s="376"/>
    </row>
    <row r="195" spans="1:53" ht="13.5" customHeight="1" thickTop="1" thickBot="1" x14ac:dyDescent="0.25">
      <c r="A195" s="397">
        <v>190</v>
      </c>
      <c r="B195" s="398" t="s">
        <v>7623</v>
      </c>
      <c r="C195" s="399">
        <v>43537</v>
      </c>
      <c r="D195" s="399" t="s">
        <v>8136</v>
      </c>
      <c r="E195" s="400" t="s">
        <v>5690</v>
      </c>
      <c r="F195" s="400" t="s">
        <v>8137</v>
      </c>
      <c r="G195" s="401" t="s">
        <v>66</v>
      </c>
      <c r="H195" s="402" t="s">
        <v>7501</v>
      </c>
      <c r="I195" s="403" t="s">
        <v>1989</v>
      </c>
      <c r="J195" s="404">
        <v>0</v>
      </c>
      <c r="K195" s="405">
        <v>0</v>
      </c>
      <c r="L195" s="405">
        <v>24500000</v>
      </c>
      <c r="M195" s="405">
        <f t="shared" ref="M195:M258" si="17">L195+AJ195+AL195+AN195+AP195</f>
        <v>24500000</v>
      </c>
      <c r="N195" s="406" t="s">
        <v>1990</v>
      </c>
      <c r="O195" s="398" t="s">
        <v>6571</v>
      </c>
      <c r="P195" s="408">
        <f t="shared" ref="P195:P258" si="18">C195</f>
        <v>43537</v>
      </c>
      <c r="Q195" s="408">
        <v>43657</v>
      </c>
      <c r="R195" s="408">
        <f t="shared" si="16"/>
        <v>43657</v>
      </c>
      <c r="S195" s="407">
        <f t="shared" ref="S195:S258" si="19">R195-P195</f>
        <v>120</v>
      </c>
      <c r="T195" s="409">
        <f t="shared" ref="T195:T258" si="20">+S195/30</f>
        <v>4</v>
      </c>
      <c r="U195" s="410" t="s">
        <v>8138</v>
      </c>
      <c r="V195" s="421" t="s">
        <v>13568</v>
      </c>
      <c r="W195" s="411"/>
      <c r="X195" s="412"/>
      <c r="Y195" s="413"/>
      <c r="Z195" s="414"/>
      <c r="AA195" s="412"/>
      <c r="AB195" s="413"/>
      <c r="AC195" s="414"/>
      <c r="AD195" s="412"/>
      <c r="AE195" s="413"/>
      <c r="AF195" s="414"/>
      <c r="AG195" s="412"/>
      <c r="AH195" s="413"/>
      <c r="AI195" s="412"/>
      <c r="AJ195" s="415"/>
      <c r="AK195" s="416"/>
      <c r="AL195" s="417"/>
      <c r="AM195" s="416"/>
      <c r="AN195" s="418"/>
      <c r="AO195" s="418"/>
      <c r="AP195" s="418"/>
      <c r="AQ195" s="314"/>
      <c r="AR195" s="315"/>
      <c r="AS195" s="419"/>
      <c r="AT195" s="420"/>
      <c r="AU195" s="318"/>
      <c r="AV195" s="319"/>
      <c r="AW195" s="319"/>
      <c r="AX195" s="319"/>
      <c r="AY195" s="320"/>
      <c r="AZ195" s="376"/>
      <c r="BA195" s="376"/>
    </row>
    <row r="196" spans="1:53" ht="13.5" customHeight="1" thickTop="1" thickBot="1" x14ac:dyDescent="0.25">
      <c r="A196" s="397">
        <v>191</v>
      </c>
      <c r="B196" s="398" t="s">
        <v>2230</v>
      </c>
      <c r="C196" s="399">
        <v>43537</v>
      </c>
      <c r="D196" s="399" t="s">
        <v>8139</v>
      </c>
      <c r="E196" s="400" t="s">
        <v>5690</v>
      </c>
      <c r="F196" s="400" t="s">
        <v>8140</v>
      </c>
      <c r="G196" s="401" t="s">
        <v>66</v>
      </c>
      <c r="H196" s="402" t="s">
        <v>10502</v>
      </c>
      <c r="I196" s="403" t="s">
        <v>1989</v>
      </c>
      <c r="J196" s="404">
        <v>0</v>
      </c>
      <c r="K196" s="405">
        <v>0</v>
      </c>
      <c r="L196" s="405">
        <v>14110903</v>
      </c>
      <c r="M196" s="405">
        <f t="shared" si="17"/>
        <v>14110903</v>
      </c>
      <c r="N196" s="406" t="s">
        <v>1990</v>
      </c>
      <c r="O196" s="398" t="s">
        <v>6432</v>
      </c>
      <c r="P196" s="408">
        <f t="shared" si="18"/>
        <v>43537</v>
      </c>
      <c r="Q196" s="408">
        <v>43661</v>
      </c>
      <c r="R196" s="408">
        <f t="shared" si="16"/>
        <v>43661</v>
      </c>
      <c r="S196" s="407">
        <f t="shared" si="19"/>
        <v>124</v>
      </c>
      <c r="T196" s="409">
        <f t="shared" si="20"/>
        <v>4.1333333333333337</v>
      </c>
      <c r="U196" s="410" t="s">
        <v>8141</v>
      </c>
      <c r="V196" s="421">
        <v>43641</v>
      </c>
      <c r="W196" s="411"/>
      <c r="X196" s="412"/>
      <c r="Y196" s="413"/>
      <c r="Z196" s="414"/>
      <c r="AA196" s="412"/>
      <c r="AB196" s="413"/>
      <c r="AC196" s="414"/>
      <c r="AD196" s="412"/>
      <c r="AE196" s="413"/>
      <c r="AF196" s="414"/>
      <c r="AG196" s="412"/>
      <c r="AH196" s="413"/>
      <c r="AI196" s="412"/>
      <c r="AJ196" s="415"/>
      <c r="AK196" s="416"/>
      <c r="AL196" s="417"/>
      <c r="AM196" s="416"/>
      <c r="AN196" s="418"/>
      <c r="AO196" s="418"/>
      <c r="AP196" s="418"/>
      <c r="AQ196" s="314"/>
      <c r="AR196" s="315"/>
      <c r="AS196" s="419"/>
      <c r="AT196" s="420"/>
      <c r="AU196" s="318"/>
      <c r="AV196" s="319"/>
      <c r="AW196" s="319"/>
      <c r="AX196" s="319"/>
      <c r="AY196" s="320"/>
      <c r="AZ196" s="376"/>
      <c r="BA196" s="376"/>
    </row>
    <row r="197" spans="1:53" ht="13.5" customHeight="1" thickTop="1" thickBot="1" x14ac:dyDescent="0.25">
      <c r="A197" s="397">
        <v>192</v>
      </c>
      <c r="B197" s="398" t="s">
        <v>7623</v>
      </c>
      <c r="C197" s="399">
        <v>43537</v>
      </c>
      <c r="D197" s="399" t="s">
        <v>8142</v>
      </c>
      <c r="E197" s="400" t="s">
        <v>5690</v>
      </c>
      <c r="F197" s="400" t="s">
        <v>8143</v>
      </c>
      <c r="G197" s="401" t="s">
        <v>66</v>
      </c>
      <c r="H197" s="402" t="s">
        <v>7501</v>
      </c>
      <c r="I197" s="403" t="s">
        <v>1989</v>
      </c>
      <c r="J197" s="404">
        <v>0</v>
      </c>
      <c r="K197" s="405">
        <v>0</v>
      </c>
      <c r="L197" s="405">
        <v>12000000</v>
      </c>
      <c r="M197" s="405">
        <f t="shared" si="17"/>
        <v>12000000</v>
      </c>
      <c r="N197" s="406" t="s">
        <v>1990</v>
      </c>
      <c r="O197" s="398" t="s">
        <v>6560</v>
      </c>
      <c r="P197" s="408">
        <f t="shared" si="18"/>
        <v>43537</v>
      </c>
      <c r="Q197" s="408">
        <v>43627</v>
      </c>
      <c r="R197" s="408">
        <f t="shared" si="16"/>
        <v>43627</v>
      </c>
      <c r="S197" s="407">
        <f t="shared" si="19"/>
        <v>90</v>
      </c>
      <c r="T197" s="409">
        <f t="shared" si="20"/>
        <v>3</v>
      </c>
      <c r="U197" s="410" t="s">
        <v>8144</v>
      </c>
      <c r="V197" s="421" t="s">
        <v>13559</v>
      </c>
      <c r="W197" s="411"/>
      <c r="X197" s="412"/>
      <c r="Y197" s="413"/>
      <c r="Z197" s="414"/>
      <c r="AA197" s="412"/>
      <c r="AB197" s="413"/>
      <c r="AC197" s="414"/>
      <c r="AD197" s="412"/>
      <c r="AE197" s="413"/>
      <c r="AF197" s="414"/>
      <c r="AG197" s="412"/>
      <c r="AH197" s="413"/>
      <c r="AI197" s="412"/>
      <c r="AJ197" s="415"/>
      <c r="AK197" s="416"/>
      <c r="AL197" s="417"/>
      <c r="AM197" s="416"/>
      <c r="AN197" s="418"/>
      <c r="AO197" s="418"/>
      <c r="AP197" s="418"/>
      <c r="AQ197" s="314"/>
      <c r="AR197" s="315"/>
      <c r="AS197" s="419"/>
      <c r="AT197" s="420"/>
      <c r="AU197" s="318"/>
      <c r="AV197" s="319"/>
      <c r="AW197" s="319"/>
      <c r="AX197" s="319"/>
      <c r="AY197" s="320"/>
      <c r="AZ197" s="376"/>
      <c r="BA197" s="376"/>
    </row>
    <row r="198" spans="1:53" ht="13.5" customHeight="1" thickTop="1" thickBot="1" x14ac:dyDescent="0.25">
      <c r="A198" s="397">
        <v>193</v>
      </c>
      <c r="B198" s="398" t="s">
        <v>3444</v>
      </c>
      <c r="C198" s="399">
        <v>43537</v>
      </c>
      <c r="D198" s="399" t="s">
        <v>8145</v>
      </c>
      <c r="E198" s="400" t="s">
        <v>5700</v>
      </c>
      <c r="F198" s="400" t="s">
        <v>8146</v>
      </c>
      <c r="G198" s="401" t="s">
        <v>66</v>
      </c>
      <c r="H198" s="402" t="s">
        <v>7501</v>
      </c>
      <c r="I198" s="403" t="s">
        <v>1989</v>
      </c>
      <c r="J198" s="404">
        <v>0</v>
      </c>
      <c r="K198" s="405">
        <v>0</v>
      </c>
      <c r="L198" s="405">
        <v>10000000</v>
      </c>
      <c r="M198" s="405">
        <f t="shared" si="17"/>
        <v>10000000</v>
      </c>
      <c r="N198" s="406" t="s">
        <v>1990</v>
      </c>
      <c r="O198" s="398" t="s">
        <v>8147</v>
      </c>
      <c r="P198" s="408">
        <f t="shared" si="18"/>
        <v>43537</v>
      </c>
      <c r="Q198" s="408">
        <v>43597</v>
      </c>
      <c r="R198" s="408">
        <f t="shared" si="16"/>
        <v>43597</v>
      </c>
      <c r="S198" s="407">
        <f t="shared" si="19"/>
        <v>60</v>
      </c>
      <c r="T198" s="409">
        <f t="shared" si="20"/>
        <v>2</v>
      </c>
      <c r="U198" s="410" t="s">
        <v>8148</v>
      </c>
      <c r="V198" s="421">
        <v>43633</v>
      </c>
      <c r="W198" s="411"/>
      <c r="X198" s="412"/>
      <c r="Y198" s="413"/>
      <c r="Z198" s="414"/>
      <c r="AA198" s="412"/>
      <c r="AB198" s="413"/>
      <c r="AC198" s="414"/>
      <c r="AD198" s="412"/>
      <c r="AE198" s="413"/>
      <c r="AF198" s="414"/>
      <c r="AG198" s="412"/>
      <c r="AH198" s="413"/>
      <c r="AI198" s="412"/>
      <c r="AJ198" s="415"/>
      <c r="AK198" s="416"/>
      <c r="AL198" s="417"/>
      <c r="AM198" s="416"/>
      <c r="AN198" s="418"/>
      <c r="AO198" s="418"/>
      <c r="AP198" s="418"/>
      <c r="AQ198" s="314"/>
      <c r="AR198" s="315"/>
      <c r="AS198" s="419"/>
      <c r="AT198" s="420"/>
      <c r="AU198" s="318"/>
      <c r="AV198" s="319"/>
      <c r="AW198" s="319"/>
      <c r="AX198" s="319"/>
      <c r="AY198" s="320"/>
      <c r="AZ198" s="376"/>
      <c r="BA198" s="376"/>
    </row>
    <row r="199" spans="1:53" ht="13.5" customHeight="1" thickTop="1" thickBot="1" x14ac:dyDescent="0.25">
      <c r="A199" s="397">
        <v>194</v>
      </c>
      <c r="B199" s="398" t="s">
        <v>7623</v>
      </c>
      <c r="C199" s="399">
        <v>43537</v>
      </c>
      <c r="D199" s="399" t="s">
        <v>8149</v>
      </c>
      <c r="E199" s="400" t="s">
        <v>5690</v>
      </c>
      <c r="F199" s="400" t="s">
        <v>8150</v>
      </c>
      <c r="G199" s="401" t="s">
        <v>66</v>
      </c>
      <c r="H199" s="402" t="s">
        <v>7501</v>
      </c>
      <c r="I199" s="403" t="s">
        <v>1989</v>
      </c>
      <c r="J199" s="404">
        <v>0</v>
      </c>
      <c r="K199" s="405">
        <v>0</v>
      </c>
      <c r="L199" s="405">
        <v>13500000</v>
      </c>
      <c r="M199" s="405">
        <f t="shared" si="17"/>
        <v>13500000</v>
      </c>
      <c r="N199" s="406" t="s">
        <v>1990</v>
      </c>
      <c r="O199" s="398" t="s">
        <v>5626</v>
      </c>
      <c r="P199" s="408">
        <f t="shared" si="18"/>
        <v>43537</v>
      </c>
      <c r="Q199" s="408">
        <v>43627</v>
      </c>
      <c r="R199" s="408">
        <f t="shared" si="16"/>
        <v>43627</v>
      </c>
      <c r="S199" s="407">
        <f t="shared" si="19"/>
        <v>90</v>
      </c>
      <c r="T199" s="409">
        <f t="shared" si="20"/>
        <v>3</v>
      </c>
      <c r="U199" s="410" t="s">
        <v>8151</v>
      </c>
      <c r="V199" s="375"/>
      <c r="W199" s="411"/>
      <c r="X199" s="412"/>
      <c r="Y199" s="413"/>
      <c r="Z199" s="414"/>
      <c r="AA199" s="412"/>
      <c r="AB199" s="413"/>
      <c r="AC199" s="414"/>
      <c r="AD199" s="412"/>
      <c r="AE199" s="413"/>
      <c r="AF199" s="414"/>
      <c r="AG199" s="412"/>
      <c r="AH199" s="413"/>
      <c r="AI199" s="412"/>
      <c r="AJ199" s="415"/>
      <c r="AK199" s="416"/>
      <c r="AL199" s="417"/>
      <c r="AM199" s="416"/>
      <c r="AN199" s="418"/>
      <c r="AO199" s="418"/>
      <c r="AP199" s="418"/>
      <c r="AQ199" s="314"/>
      <c r="AR199" s="315"/>
      <c r="AS199" s="419"/>
      <c r="AT199" s="420"/>
      <c r="AU199" s="318"/>
      <c r="AV199" s="319"/>
      <c r="AW199" s="319"/>
      <c r="AX199" s="319"/>
      <c r="AY199" s="320"/>
      <c r="AZ199" s="376"/>
      <c r="BA199" s="376"/>
    </row>
    <row r="200" spans="1:53" ht="13.5" customHeight="1" thickTop="1" thickBot="1" x14ac:dyDescent="0.25">
      <c r="A200" s="397">
        <v>195</v>
      </c>
      <c r="B200" s="398" t="s">
        <v>7623</v>
      </c>
      <c r="C200" s="399">
        <v>43537</v>
      </c>
      <c r="D200" s="399" t="s">
        <v>8149</v>
      </c>
      <c r="E200" s="400" t="s">
        <v>5690</v>
      </c>
      <c r="F200" s="400" t="s">
        <v>8152</v>
      </c>
      <c r="G200" s="401" t="s">
        <v>66</v>
      </c>
      <c r="H200" s="402" t="s">
        <v>10502</v>
      </c>
      <c r="I200" s="403" t="s">
        <v>1989</v>
      </c>
      <c r="J200" s="404">
        <v>0</v>
      </c>
      <c r="K200" s="405">
        <v>0</v>
      </c>
      <c r="L200" s="405">
        <v>24500000</v>
      </c>
      <c r="M200" s="405">
        <f t="shared" si="17"/>
        <v>24500000</v>
      </c>
      <c r="N200" s="406" t="s">
        <v>1990</v>
      </c>
      <c r="O200" s="398" t="s">
        <v>6407</v>
      </c>
      <c r="P200" s="408">
        <f t="shared" si="18"/>
        <v>43537</v>
      </c>
      <c r="Q200" s="408">
        <v>43657</v>
      </c>
      <c r="R200" s="408">
        <f t="shared" si="16"/>
        <v>43657</v>
      </c>
      <c r="S200" s="407">
        <f t="shared" si="19"/>
        <v>120</v>
      </c>
      <c r="T200" s="409">
        <f t="shared" si="20"/>
        <v>4</v>
      </c>
      <c r="U200" s="410" t="s">
        <v>8153</v>
      </c>
      <c r="V200" s="421" t="s">
        <v>13568</v>
      </c>
      <c r="W200" s="411"/>
      <c r="X200" s="412"/>
      <c r="Y200" s="413"/>
      <c r="Z200" s="414"/>
      <c r="AA200" s="412"/>
      <c r="AB200" s="413"/>
      <c r="AC200" s="414"/>
      <c r="AD200" s="412"/>
      <c r="AE200" s="413"/>
      <c r="AF200" s="414"/>
      <c r="AG200" s="412"/>
      <c r="AH200" s="413"/>
      <c r="AI200" s="412"/>
      <c r="AJ200" s="415"/>
      <c r="AK200" s="416"/>
      <c r="AL200" s="417"/>
      <c r="AM200" s="416"/>
      <c r="AN200" s="418"/>
      <c r="AO200" s="418"/>
      <c r="AP200" s="418"/>
      <c r="AQ200" s="314"/>
      <c r="AR200" s="315"/>
      <c r="AS200" s="419"/>
      <c r="AT200" s="420"/>
      <c r="AU200" s="318"/>
      <c r="AV200" s="319"/>
      <c r="AW200" s="319"/>
      <c r="AX200" s="319"/>
      <c r="AY200" s="320"/>
      <c r="AZ200" s="376"/>
      <c r="BA200" s="376"/>
    </row>
    <row r="201" spans="1:53" ht="13.5" customHeight="1" thickTop="1" thickBot="1" x14ac:dyDescent="0.25">
      <c r="A201" s="397">
        <v>196</v>
      </c>
      <c r="B201" s="398" t="s">
        <v>6666</v>
      </c>
      <c r="C201" s="399">
        <v>43537</v>
      </c>
      <c r="D201" s="399" t="s">
        <v>8154</v>
      </c>
      <c r="E201" s="400" t="s">
        <v>5700</v>
      </c>
      <c r="F201" s="400" t="s">
        <v>8155</v>
      </c>
      <c r="G201" s="401" t="s">
        <v>66</v>
      </c>
      <c r="H201" s="402" t="s">
        <v>7501</v>
      </c>
      <c r="I201" s="403" t="s">
        <v>1989</v>
      </c>
      <c r="J201" s="404">
        <v>0</v>
      </c>
      <c r="K201" s="405">
        <v>0</v>
      </c>
      <c r="L201" s="405">
        <v>11100000</v>
      </c>
      <c r="M201" s="405">
        <f t="shared" si="17"/>
        <v>16033333</v>
      </c>
      <c r="N201" s="406" t="s">
        <v>1990</v>
      </c>
      <c r="O201" s="398" t="s">
        <v>6669</v>
      </c>
      <c r="P201" s="408">
        <f t="shared" si="18"/>
        <v>43537</v>
      </c>
      <c r="Q201" s="408">
        <v>43627</v>
      </c>
      <c r="R201" s="408">
        <f t="shared" si="16"/>
        <v>43627</v>
      </c>
      <c r="S201" s="407">
        <f t="shared" si="19"/>
        <v>90</v>
      </c>
      <c r="T201" s="409">
        <f t="shared" si="20"/>
        <v>3</v>
      </c>
      <c r="U201" s="410" t="s">
        <v>8156</v>
      </c>
      <c r="V201" s="375"/>
      <c r="W201" s="411">
        <v>40</v>
      </c>
      <c r="X201" s="412">
        <v>43629</v>
      </c>
      <c r="Y201" s="413">
        <v>43668</v>
      </c>
      <c r="Z201" s="414"/>
      <c r="AA201" s="412"/>
      <c r="AB201" s="413"/>
      <c r="AC201" s="414"/>
      <c r="AD201" s="412"/>
      <c r="AE201" s="413"/>
      <c r="AF201" s="414"/>
      <c r="AG201" s="412"/>
      <c r="AH201" s="413"/>
      <c r="AI201" s="412">
        <v>43629</v>
      </c>
      <c r="AJ201" s="415">
        <v>4933333</v>
      </c>
      <c r="AK201" s="416"/>
      <c r="AL201" s="417"/>
      <c r="AM201" s="416"/>
      <c r="AN201" s="418"/>
      <c r="AO201" s="418"/>
      <c r="AP201" s="418"/>
      <c r="AQ201" s="314"/>
      <c r="AR201" s="315"/>
      <c r="AS201" s="419"/>
      <c r="AT201" s="420"/>
      <c r="AU201" s="318"/>
      <c r="AV201" s="319"/>
      <c r="AW201" s="319"/>
      <c r="AX201" s="319"/>
      <c r="AY201" s="320"/>
      <c r="AZ201" s="376"/>
      <c r="BA201" s="376"/>
    </row>
    <row r="202" spans="1:53" ht="13.5" customHeight="1" thickTop="1" thickBot="1" x14ac:dyDescent="0.25">
      <c r="A202" s="397">
        <v>197</v>
      </c>
      <c r="B202" s="398" t="s">
        <v>3451</v>
      </c>
      <c r="C202" s="399">
        <v>43537</v>
      </c>
      <c r="D202" s="399" t="s">
        <v>8157</v>
      </c>
      <c r="E202" s="400" t="s">
        <v>5700</v>
      </c>
      <c r="F202" s="400" t="s">
        <v>8158</v>
      </c>
      <c r="G202" s="401" t="s">
        <v>66</v>
      </c>
      <c r="H202" s="402" t="s">
        <v>7501</v>
      </c>
      <c r="I202" s="403" t="s">
        <v>1989</v>
      </c>
      <c r="J202" s="404">
        <v>0</v>
      </c>
      <c r="K202" s="405">
        <v>0</v>
      </c>
      <c r="L202" s="405">
        <v>16000000</v>
      </c>
      <c r="M202" s="405">
        <f t="shared" si="17"/>
        <v>16000000</v>
      </c>
      <c r="N202" s="406" t="s">
        <v>1990</v>
      </c>
      <c r="O202" s="398" t="s">
        <v>6660</v>
      </c>
      <c r="P202" s="408">
        <f t="shared" si="18"/>
        <v>43537</v>
      </c>
      <c r="Q202" s="408">
        <v>43657</v>
      </c>
      <c r="R202" s="408">
        <f t="shared" si="16"/>
        <v>43657</v>
      </c>
      <c r="S202" s="407">
        <f t="shared" si="19"/>
        <v>120</v>
      </c>
      <c r="T202" s="409">
        <f t="shared" si="20"/>
        <v>4</v>
      </c>
      <c r="U202" s="410" t="s">
        <v>8159</v>
      </c>
      <c r="V202" s="375"/>
      <c r="W202" s="411"/>
      <c r="X202" s="412"/>
      <c r="Y202" s="413"/>
      <c r="Z202" s="414"/>
      <c r="AA202" s="412"/>
      <c r="AB202" s="413"/>
      <c r="AC202" s="414"/>
      <c r="AD202" s="412"/>
      <c r="AE202" s="413"/>
      <c r="AF202" s="414"/>
      <c r="AG202" s="412"/>
      <c r="AH202" s="413"/>
      <c r="AI202" s="412"/>
      <c r="AJ202" s="415"/>
      <c r="AK202" s="416"/>
      <c r="AL202" s="417"/>
      <c r="AM202" s="416"/>
      <c r="AN202" s="418"/>
      <c r="AO202" s="418"/>
      <c r="AP202" s="418"/>
      <c r="AQ202" s="314"/>
      <c r="AR202" s="315"/>
      <c r="AS202" s="419"/>
      <c r="AT202" s="420"/>
      <c r="AU202" s="318"/>
      <c r="AV202" s="319"/>
      <c r="AW202" s="319"/>
      <c r="AX202" s="319"/>
      <c r="AY202" s="320"/>
      <c r="AZ202" s="376"/>
      <c r="BA202" s="376"/>
    </row>
    <row r="203" spans="1:53" ht="13.5" customHeight="1" thickTop="1" thickBot="1" x14ac:dyDescent="0.25">
      <c r="A203" s="397">
        <v>198</v>
      </c>
      <c r="B203" s="398" t="s">
        <v>7623</v>
      </c>
      <c r="C203" s="399">
        <v>43538</v>
      </c>
      <c r="D203" s="399" t="s">
        <v>8160</v>
      </c>
      <c r="E203" s="400" t="s">
        <v>5690</v>
      </c>
      <c r="F203" s="400" t="s">
        <v>8161</v>
      </c>
      <c r="G203" s="401" t="s">
        <v>66</v>
      </c>
      <c r="H203" s="402" t="s">
        <v>7501</v>
      </c>
      <c r="I203" s="403" t="s">
        <v>1989</v>
      </c>
      <c r="J203" s="404">
        <v>0</v>
      </c>
      <c r="K203" s="405">
        <v>0</v>
      </c>
      <c r="L203" s="405">
        <v>17635000</v>
      </c>
      <c r="M203" s="405">
        <f t="shared" si="17"/>
        <v>17635000</v>
      </c>
      <c r="N203" s="406" t="s">
        <v>1990</v>
      </c>
      <c r="O203" s="398" t="s">
        <v>758</v>
      </c>
      <c r="P203" s="408">
        <f t="shared" si="18"/>
        <v>43538</v>
      </c>
      <c r="Q203" s="408">
        <v>43658</v>
      </c>
      <c r="R203" s="408">
        <f t="shared" si="16"/>
        <v>43658</v>
      </c>
      <c r="S203" s="407">
        <f t="shared" si="19"/>
        <v>120</v>
      </c>
      <c r="T203" s="409">
        <f t="shared" si="20"/>
        <v>4</v>
      </c>
      <c r="U203" s="410" t="s">
        <v>8162</v>
      </c>
      <c r="V203" s="421">
        <v>43699</v>
      </c>
      <c r="W203" s="411"/>
      <c r="X203" s="412"/>
      <c r="Y203" s="413"/>
      <c r="Z203" s="414"/>
      <c r="AA203" s="412"/>
      <c r="AB203" s="413"/>
      <c r="AC203" s="414"/>
      <c r="AD203" s="412"/>
      <c r="AE203" s="413"/>
      <c r="AF203" s="414"/>
      <c r="AG203" s="412"/>
      <c r="AH203" s="413"/>
      <c r="AI203" s="412"/>
      <c r="AJ203" s="415"/>
      <c r="AK203" s="416"/>
      <c r="AL203" s="417"/>
      <c r="AM203" s="416"/>
      <c r="AN203" s="418"/>
      <c r="AO203" s="418"/>
      <c r="AP203" s="418"/>
      <c r="AQ203" s="314"/>
      <c r="AR203" s="315"/>
      <c r="AS203" s="419"/>
      <c r="AT203" s="420"/>
      <c r="AU203" s="318"/>
      <c r="AV203" s="319"/>
      <c r="AW203" s="319"/>
      <c r="AX203" s="319"/>
      <c r="AY203" s="320"/>
      <c r="AZ203" s="376"/>
      <c r="BA203" s="376"/>
    </row>
    <row r="204" spans="1:53" ht="13.5" customHeight="1" thickTop="1" thickBot="1" x14ac:dyDescent="0.25">
      <c r="A204" s="397">
        <v>199</v>
      </c>
      <c r="B204" s="398" t="s">
        <v>3451</v>
      </c>
      <c r="C204" s="399">
        <v>43538</v>
      </c>
      <c r="D204" s="399" t="s">
        <v>8163</v>
      </c>
      <c r="E204" s="400" t="s">
        <v>5700</v>
      </c>
      <c r="F204" s="400" t="s">
        <v>8164</v>
      </c>
      <c r="G204" s="401" t="s">
        <v>66</v>
      </c>
      <c r="H204" s="402" t="s">
        <v>7501</v>
      </c>
      <c r="I204" s="403" t="s">
        <v>1989</v>
      </c>
      <c r="J204" s="404">
        <v>0</v>
      </c>
      <c r="K204" s="405">
        <v>0</v>
      </c>
      <c r="L204" s="405">
        <v>28000000</v>
      </c>
      <c r="M204" s="405">
        <f t="shared" si="17"/>
        <v>28000000</v>
      </c>
      <c r="N204" s="406" t="s">
        <v>1990</v>
      </c>
      <c r="O204" s="398" t="s">
        <v>496</v>
      </c>
      <c r="P204" s="408">
        <f t="shared" si="18"/>
        <v>43538</v>
      </c>
      <c r="Q204" s="408">
        <v>43658</v>
      </c>
      <c r="R204" s="408">
        <f t="shared" si="16"/>
        <v>43658</v>
      </c>
      <c r="S204" s="407">
        <f t="shared" si="19"/>
        <v>120</v>
      </c>
      <c r="T204" s="409">
        <f t="shared" si="20"/>
        <v>4</v>
      </c>
      <c r="U204" s="410" t="s">
        <v>8165</v>
      </c>
      <c r="V204" s="421">
        <v>43706</v>
      </c>
      <c r="W204" s="411"/>
      <c r="X204" s="412"/>
      <c r="Y204" s="413"/>
      <c r="Z204" s="414"/>
      <c r="AA204" s="412"/>
      <c r="AB204" s="413"/>
      <c r="AC204" s="414"/>
      <c r="AD204" s="412"/>
      <c r="AE204" s="413"/>
      <c r="AF204" s="414"/>
      <c r="AG204" s="412"/>
      <c r="AH204" s="413"/>
      <c r="AI204" s="412"/>
      <c r="AJ204" s="415"/>
      <c r="AK204" s="416"/>
      <c r="AL204" s="417"/>
      <c r="AM204" s="416"/>
      <c r="AN204" s="418"/>
      <c r="AO204" s="418"/>
      <c r="AP204" s="418"/>
      <c r="AQ204" s="314"/>
      <c r="AR204" s="315"/>
      <c r="AS204" s="419"/>
      <c r="AT204" s="420"/>
      <c r="AU204" s="318"/>
      <c r="AV204" s="319"/>
      <c r="AW204" s="319"/>
      <c r="AX204" s="319"/>
      <c r="AY204" s="320"/>
      <c r="AZ204" s="376"/>
      <c r="BA204" s="376"/>
    </row>
    <row r="205" spans="1:53" ht="13.5" customHeight="1" thickTop="1" thickBot="1" x14ac:dyDescent="0.25">
      <c r="A205" s="397">
        <v>200</v>
      </c>
      <c r="B205" s="398" t="s">
        <v>444</v>
      </c>
      <c r="C205" s="399">
        <v>43538</v>
      </c>
      <c r="D205" s="399" t="s">
        <v>8166</v>
      </c>
      <c r="E205" s="400" t="s">
        <v>5700</v>
      </c>
      <c r="F205" s="400" t="s">
        <v>8167</v>
      </c>
      <c r="G205" s="401" t="s">
        <v>66</v>
      </c>
      <c r="H205" s="402" t="s">
        <v>10502</v>
      </c>
      <c r="I205" s="403" t="s">
        <v>1989</v>
      </c>
      <c r="J205" s="404">
        <v>0</v>
      </c>
      <c r="K205" s="405">
        <v>0</v>
      </c>
      <c r="L205" s="405">
        <v>9200000</v>
      </c>
      <c r="M205" s="405">
        <f t="shared" si="17"/>
        <v>9200000</v>
      </c>
      <c r="N205" s="406" t="s">
        <v>1990</v>
      </c>
      <c r="O205" s="398" t="s">
        <v>8168</v>
      </c>
      <c r="P205" s="408">
        <f t="shared" si="18"/>
        <v>43538</v>
      </c>
      <c r="Q205" s="408">
        <v>43658</v>
      </c>
      <c r="R205" s="408">
        <f t="shared" si="16"/>
        <v>43658</v>
      </c>
      <c r="S205" s="407">
        <f t="shared" si="19"/>
        <v>120</v>
      </c>
      <c r="T205" s="409">
        <f t="shared" si="20"/>
        <v>4</v>
      </c>
      <c r="U205" s="410" t="s">
        <v>8169</v>
      </c>
      <c r="V205" s="375"/>
      <c r="W205" s="425" t="s">
        <v>8170</v>
      </c>
      <c r="X205" s="426"/>
      <c r="Y205" s="427"/>
      <c r="Z205" s="414"/>
      <c r="AA205" s="412"/>
      <c r="AB205" s="413"/>
      <c r="AC205" s="414"/>
      <c r="AD205" s="412"/>
      <c r="AE205" s="413"/>
      <c r="AF205" s="414"/>
      <c r="AG205" s="412"/>
      <c r="AH205" s="413"/>
      <c r="AI205" s="412"/>
      <c r="AJ205" s="415"/>
      <c r="AK205" s="416"/>
      <c r="AL205" s="417"/>
      <c r="AM205" s="416"/>
      <c r="AN205" s="418"/>
      <c r="AO205" s="418"/>
      <c r="AP205" s="418"/>
      <c r="AQ205" s="314"/>
      <c r="AR205" s="315"/>
      <c r="AS205" s="419"/>
      <c r="AT205" s="420"/>
      <c r="AU205" s="318"/>
      <c r="AV205" s="319" t="s">
        <v>2964</v>
      </c>
      <c r="AW205" s="370">
        <v>43560</v>
      </c>
      <c r="AX205" s="370">
        <v>43560</v>
      </c>
      <c r="AY205" s="320" t="s">
        <v>2073</v>
      </c>
      <c r="AZ205" s="376" t="s">
        <v>49</v>
      </c>
      <c r="BA205" s="376"/>
    </row>
    <row r="206" spans="1:53" ht="13.5" customHeight="1" thickTop="1" thickBot="1" x14ac:dyDescent="0.25">
      <c r="A206" s="397">
        <v>201</v>
      </c>
      <c r="B206" s="398" t="s">
        <v>2230</v>
      </c>
      <c r="C206" s="399">
        <v>43538</v>
      </c>
      <c r="D206" s="399" t="s">
        <v>8171</v>
      </c>
      <c r="E206" s="400" t="s">
        <v>5690</v>
      </c>
      <c r="F206" s="400" t="s">
        <v>8172</v>
      </c>
      <c r="G206" s="401" t="s">
        <v>66</v>
      </c>
      <c r="H206" s="402" t="s">
        <v>7501</v>
      </c>
      <c r="I206" s="403" t="s">
        <v>1989</v>
      </c>
      <c r="J206" s="404">
        <v>0</v>
      </c>
      <c r="K206" s="405">
        <v>0</v>
      </c>
      <c r="L206" s="405">
        <v>31177570</v>
      </c>
      <c r="M206" s="405">
        <f t="shared" si="17"/>
        <v>31177570</v>
      </c>
      <c r="N206" s="406" t="s">
        <v>1990</v>
      </c>
      <c r="O206" s="398" t="s">
        <v>8173</v>
      </c>
      <c r="P206" s="408">
        <f t="shared" si="18"/>
        <v>43538</v>
      </c>
      <c r="Q206" s="408">
        <v>43661</v>
      </c>
      <c r="R206" s="408">
        <f t="shared" si="16"/>
        <v>43661</v>
      </c>
      <c r="S206" s="407">
        <f t="shared" si="19"/>
        <v>123</v>
      </c>
      <c r="T206" s="409">
        <f t="shared" si="20"/>
        <v>4.0999999999999996</v>
      </c>
      <c r="U206" s="410" t="s">
        <v>8174</v>
      </c>
      <c r="V206" s="421">
        <v>43641</v>
      </c>
      <c r="W206" s="411"/>
      <c r="X206" s="412"/>
      <c r="Y206" s="413"/>
      <c r="Z206" s="414"/>
      <c r="AA206" s="412"/>
      <c r="AB206" s="413"/>
      <c r="AC206" s="414"/>
      <c r="AD206" s="412"/>
      <c r="AE206" s="413"/>
      <c r="AF206" s="414"/>
      <c r="AG206" s="412"/>
      <c r="AH206" s="413"/>
      <c r="AI206" s="412"/>
      <c r="AJ206" s="415"/>
      <c r="AK206" s="416"/>
      <c r="AL206" s="417"/>
      <c r="AM206" s="416"/>
      <c r="AN206" s="418"/>
      <c r="AO206" s="418"/>
      <c r="AP206" s="418"/>
      <c r="AQ206" s="314"/>
      <c r="AR206" s="315"/>
      <c r="AS206" s="419"/>
      <c r="AT206" s="420"/>
      <c r="AU206" s="318"/>
      <c r="AV206" s="319"/>
      <c r="AW206" s="319"/>
      <c r="AX206" s="319"/>
      <c r="AY206" s="320"/>
      <c r="AZ206" s="376"/>
      <c r="BA206" s="376"/>
    </row>
    <row r="207" spans="1:53" ht="13.5" customHeight="1" thickTop="1" thickBot="1" x14ac:dyDescent="0.25">
      <c r="A207" s="397">
        <v>202</v>
      </c>
      <c r="B207" s="398" t="s">
        <v>8175</v>
      </c>
      <c r="C207" s="399">
        <v>43538</v>
      </c>
      <c r="D207" s="399" t="s">
        <v>8176</v>
      </c>
      <c r="E207" s="400" t="s">
        <v>5690</v>
      </c>
      <c r="F207" s="400" t="s">
        <v>8177</v>
      </c>
      <c r="G207" s="401" t="s">
        <v>66</v>
      </c>
      <c r="H207" s="402" t="s">
        <v>7501</v>
      </c>
      <c r="I207" s="403" t="s">
        <v>1989</v>
      </c>
      <c r="J207" s="404">
        <v>0</v>
      </c>
      <c r="K207" s="405">
        <v>0</v>
      </c>
      <c r="L207" s="405">
        <v>65586787</v>
      </c>
      <c r="M207" s="405">
        <f t="shared" si="17"/>
        <v>65586787</v>
      </c>
      <c r="N207" s="406" t="s">
        <v>1990</v>
      </c>
      <c r="O207" s="398" t="s">
        <v>8178</v>
      </c>
      <c r="P207" s="408">
        <f t="shared" si="18"/>
        <v>43538</v>
      </c>
      <c r="Q207" s="408">
        <v>43830</v>
      </c>
      <c r="R207" s="408">
        <f t="shared" si="16"/>
        <v>43830</v>
      </c>
      <c r="S207" s="407">
        <f t="shared" si="19"/>
        <v>292</v>
      </c>
      <c r="T207" s="409">
        <f t="shared" si="20"/>
        <v>9.7333333333333325</v>
      </c>
      <c r="U207" s="410" t="s">
        <v>8179</v>
      </c>
      <c r="V207" s="421">
        <v>43699</v>
      </c>
      <c r="W207" s="411"/>
      <c r="X207" s="412"/>
      <c r="Y207" s="413"/>
      <c r="Z207" s="414"/>
      <c r="AA207" s="412"/>
      <c r="AB207" s="413"/>
      <c r="AC207" s="414"/>
      <c r="AD207" s="412"/>
      <c r="AE207" s="413"/>
      <c r="AF207" s="414"/>
      <c r="AG207" s="412"/>
      <c r="AH207" s="413"/>
      <c r="AI207" s="412"/>
      <c r="AJ207" s="415"/>
      <c r="AK207" s="416"/>
      <c r="AL207" s="417"/>
      <c r="AM207" s="416"/>
      <c r="AN207" s="418"/>
      <c r="AO207" s="418"/>
      <c r="AP207" s="418"/>
      <c r="AQ207" s="314"/>
      <c r="AR207" s="315"/>
      <c r="AS207" s="419"/>
      <c r="AT207" s="420"/>
      <c r="AU207" s="318"/>
      <c r="AV207" s="319"/>
      <c r="AW207" s="319"/>
      <c r="AX207" s="319"/>
      <c r="AY207" s="320"/>
      <c r="AZ207" s="376"/>
      <c r="BA207" s="376"/>
    </row>
    <row r="208" spans="1:53" ht="13.5" customHeight="1" thickTop="1" thickBot="1" x14ac:dyDescent="0.25">
      <c r="A208" s="397">
        <v>203</v>
      </c>
      <c r="B208" s="398" t="s">
        <v>3441</v>
      </c>
      <c r="C208" s="399">
        <v>43538</v>
      </c>
      <c r="D208" s="399" t="s">
        <v>8180</v>
      </c>
      <c r="E208" s="400" t="s">
        <v>5700</v>
      </c>
      <c r="F208" s="400" t="s">
        <v>8181</v>
      </c>
      <c r="G208" s="401" t="s">
        <v>66</v>
      </c>
      <c r="H208" s="402" t="s">
        <v>10502</v>
      </c>
      <c r="I208" s="403" t="s">
        <v>1989</v>
      </c>
      <c r="J208" s="404">
        <v>0</v>
      </c>
      <c r="K208" s="405">
        <v>0</v>
      </c>
      <c r="L208" s="405">
        <v>12000000</v>
      </c>
      <c r="M208" s="405">
        <f t="shared" si="17"/>
        <v>12000000</v>
      </c>
      <c r="N208" s="406" t="s">
        <v>1990</v>
      </c>
      <c r="O208" s="398" t="s">
        <v>6143</v>
      </c>
      <c r="P208" s="408">
        <f t="shared" si="18"/>
        <v>43538</v>
      </c>
      <c r="Q208" s="408">
        <v>43658</v>
      </c>
      <c r="R208" s="408">
        <f t="shared" si="16"/>
        <v>43658</v>
      </c>
      <c r="S208" s="407">
        <f t="shared" si="19"/>
        <v>120</v>
      </c>
      <c r="T208" s="409">
        <f t="shared" si="20"/>
        <v>4</v>
      </c>
      <c r="U208" s="410" t="s">
        <v>8182</v>
      </c>
      <c r="V208" s="375"/>
      <c r="W208" s="411"/>
      <c r="X208" s="412"/>
      <c r="Y208" s="413"/>
      <c r="Z208" s="414"/>
      <c r="AA208" s="412"/>
      <c r="AB208" s="413"/>
      <c r="AC208" s="414"/>
      <c r="AD208" s="412"/>
      <c r="AE208" s="413"/>
      <c r="AF208" s="414"/>
      <c r="AG208" s="412"/>
      <c r="AH208" s="413"/>
      <c r="AI208" s="412"/>
      <c r="AJ208" s="415"/>
      <c r="AK208" s="416"/>
      <c r="AL208" s="417"/>
      <c r="AM208" s="416"/>
      <c r="AN208" s="418"/>
      <c r="AO208" s="418"/>
      <c r="AP208" s="418"/>
      <c r="AQ208" s="314"/>
      <c r="AR208" s="315"/>
      <c r="AS208" s="419"/>
      <c r="AT208" s="420"/>
      <c r="AU208" s="318"/>
      <c r="AV208" s="319"/>
      <c r="AW208" s="319"/>
      <c r="AX208" s="319"/>
      <c r="AY208" s="320"/>
      <c r="AZ208" s="376"/>
      <c r="BA208" s="376"/>
    </row>
    <row r="209" spans="1:53" ht="13.5" customHeight="1" thickTop="1" thickBot="1" x14ac:dyDescent="0.25">
      <c r="A209" s="397">
        <v>204</v>
      </c>
      <c r="B209" s="398" t="s">
        <v>3451</v>
      </c>
      <c r="C209" s="399">
        <v>43538</v>
      </c>
      <c r="D209" s="399" t="s">
        <v>8183</v>
      </c>
      <c r="E209" s="400" t="s">
        <v>5700</v>
      </c>
      <c r="F209" s="400" t="s">
        <v>8184</v>
      </c>
      <c r="G209" s="401" t="s">
        <v>66</v>
      </c>
      <c r="H209" s="402" t="s">
        <v>10502</v>
      </c>
      <c r="I209" s="403" t="s">
        <v>1989</v>
      </c>
      <c r="J209" s="404">
        <v>0</v>
      </c>
      <c r="K209" s="405">
        <v>0</v>
      </c>
      <c r="L209" s="405">
        <v>13228000</v>
      </c>
      <c r="M209" s="405">
        <f t="shared" si="17"/>
        <v>13228000</v>
      </c>
      <c r="N209" s="406" t="s">
        <v>1990</v>
      </c>
      <c r="O209" s="398" t="s">
        <v>6604</v>
      </c>
      <c r="P209" s="408">
        <f t="shared" si="18"/>
        <v>43538</v>
      </c>
      <c r="Q209" s="408">
        <v>43658</v>
      </c>
      <c r="R209" s="408">
        <f t="shared" si="16"/>
        <v>43658</v>
      </c>
      <c r="S209" s="407">
        <f t="shared" si="19"/>
        <v>120</v>
      </c>
      <c r="T209" s="409">
        <f t="shared" si="20"/>
        <v>4</v>
      </c>
      <c r="U209" s="410" t="s">
        <v>8185</v>
      </c>
      <c r="V209" s="421">
        <v>43706</v>
      </c>
      <c r="W209" s="411"/>
      <c r="X209" s="412"/>
      <c r="Y209" s="413"/>
      <c r="Z209" s="414"/>
      <c r="AA209" s="412"/>
      <c r="AB209" s="413"/>
      <c r="AC209" s="414"/>
      <c r="AD209" s="412"/>
      <c r="AE209" s="413"/>
      <c r="AF209" s="414"/>
      <c r="AG209" s="412"/>
      <c r="AH209" s="413"/>
      <c r="AI209" s="412"/>
      <c r="AJ209" s="415"/>
      <c r="AK209" s="416"/>
      <c r="AL209" s="417"/>
      <c r="AM209" s="416"/>
      <c r="AN209" s="418"/>
      <c r="AO209" s="418"/>
      <c r="AP209" s="418"/>
      <c r="AQ209" s="314"/>
      <c r="AR209" s="315"/>
      <c r="AS209" s="419"/>
      <c r="AT209" s="420"/>
      <c r="AU209" s="318"/>
      <c r="AV209" s="319"/>
      <c r="AW209" s="319"/>
      <c r="AX209" s="319"/>
      <c r="AY209" s="320"/>
      <c r="AZ209" s="376"/>
      <c r="BA209" s="376"/>
    </row>
    <row r="210" spans="1:53" ht="13.5" customHeight="1" thickTop="1" thickBot="1" x14ac:dyDescent="0.25">
      <c r="A210" s="397">
        <v>205</v>
      </c>
      <c r="B210" s="398" t="s">
        <v>7210</v>
      </c>
      <c r="C210" s="399">
        <v>43538</v>
      </c>
      <c r="D210" s="399" t="s">
        <v>8186</v>
      </c>
      <c r="E210" s="400" t="s">
        <v>5700</v>
      </c>
      <c r="F210" s="400" t="s">
        <v>8187</v>
      </c>
      <c r="G210" s="401" t="s">
        <v>66</v>
      </c>
      <c r="H210" s="402" t="s">
        <v>7501</v>
      </c>
      <c r="I210" s="403" t="s">
        <v>1989</v>
      </c>
      <c r="J210" s="404">
        <v>0</v>
      </c>
      <c r="K210" s="405">
        <v>0</v>
      </c>
      <c r="L210" s="405">
        <v>15000000</v>
      </c>
      <c r="M210" s="405">
        <f t="shared" si="17"/>
        <v>22500000</v>
      </c>
      <c r="N210" s="406" t="s">
        <v>1990</v>
      </c>
      <c r="O210" s="398" t="s">
        <v>3350</v>
      </c>
      <c r="P210" s="408">
        <f t="shared" si="18"/>
        <v>43538</v>
      </c>
      <c r="Q210" s="408">
        <v>43628</v>
      </c>
      <c r="R210" s="408">
        <f t="shared" si="16"/>
        <v>43628</v>
      </c>
      <c r="S210" s="407">
        <f t="shared" si="19"/>
        <v>90</v>
      </c>
      <c r="T210" s="409">
        <f t="shared" si="20"/>
        <v>3</v>
      </c>
      <c r="U210" s="410" t="s">
        <v>8188</v>
      </c>
      <c r="V210" s="421">
        <v>43682</v>
      </c>
      <c r="W210" s="411">
        <v>45</v>
      </c>
      <c r="X210" s="412">
        <v>43629</v>
      </c>
      <c r="Y210" s="413">
        <v>43674</v>
      </c>
      <c r="Z210" s="414"/>
      <c r="AA210" s="412"/>
      <c r="AB210" s="413"/>
      <c r="AC210" s="414"/>
      <c r="AD210" s="412"/>
      <c r="AE210" s="413"/>
      <c r="AF210" s="414"/>
      <c r="AG210" s="412"/>
      <c r="AH210" s="413"/>
      <c r="AI210" s="412">
        <v>43629</v>
      </c>
      <c r="AJ210" s="415">
        <v>7500000</v>
      </c>
      <c r="AK210" s="416"/>
      <c r="AL210" s="417"/>
      <c r="AM210" s="416"/>
      <c r="AN210" s="418"/>
      <c r="AO210" s="418"/>
      <c r="AP210" s="418"/>
      <c r="AQ210" s="314"/>
      <c r="AR210" s="315"/>
      <c r="AS210" s="419"/>
      <c r="AT210" s="420"/>
      <c r="AU210" s="318"/>
      <c r="AV210" s="319"/>
      <c r="AW210" s="319"/>
      <c r="AX210" s="319"/>
      <c r="AY210" s="320"/>
      <c r="AZ210" s="376"/>
      <c r="BA210" s="376"/>
    </row>
    <row r="211" spans="1:53" ht="13.5" customHeight="1" thickTop="1" thickBot="1" x14ac:dyDescent="0.25">
      <c r="A211" s="397">
        <v>206</v>
      </c>
      <c r="B211" s="398" t="s">
        <v>3444</v>
      </c>
      <c r="C211" s="399">
        <v>43538</v>
      </c>
      <c r="D211" s="399" t="s">
        <v>8189</v>
      </c>
      <c r="E211" s="400" t="s">
        <v>5700</v>
      </c>
      <c r="F211" s="400" t="s">
        <v>8190</v>
      </c>
      <c r="G211" s="401" t="s">
        <v>66</v>
      </c>
      <c r="H211" s="402" t="s">
        <v>10502</v>
      </c>
      <c r="I211" s="403" t="s">
        <v>1989</v>
      </c>
      <c r="J211" s="404">
        <v>0</v>
      </c>
      <c r="K211" s="405">
        <v>0</v>
      </c>
      <c r="L211" s="405">
        <v>13228972</v>
      </c>
      <c r="M211" s="405">
        <f t="shared" si="17"/>
        <v>13228972</v>
      </c>
      <c r="N211" s="406" t="s">
        <v>1990</v>
      </c>
      <c r="O211" s="398" t="s">
        <v>8191</v>
      </c>
      <c r="P211" s="408">
        <f t="shared" si="18"/>
        <v>43538</v>
      </c>
      <c r="Q211" s="408">
        <v>43658</v>
      </c>
      <c r="R211" s="408">
        <f t="shared" ref="R211:R274" si="21">Q211</f>
        <v>43658</v>
      </c>
      <c r="S211" s="407">
        <f t="shared" si="19"/>
        <v>120</v>
      </c>
      <c r="T211" s="409">
        <f t="shared" si="20"/>
        <v>4</v>
      </c>
      <c r="U211" s="410" t="s">
        <v>8192</v>
      </c>
      <c r="V211" s="421">
        <v>43691</v>
      </c>
      <c r="W211" s="411"/>
      <c r="X211" s="412"/>
      <c r="Y211" s="413"/>
      <c r="Z211" s="414"/>
      <c r="AA211" s="412"/>
      <c r="AB211" s="413"/>
      <c r="AC211" s="414"/>
      <c r="AD211" s="412"/>
      <c r="AE211" s="413"/>
      <c r="AF211" s="414"/>
      <c r="AG211" s="412"/>
      <c r="AH211" s="413"/>
      <c r="AI211" s="412"/>
      <c r="AJ211" s="415"/>
      <c r="AK211" s="416"/>
      <c r="AL211" s="417"/>
      <c r="AM211" s="416"/>
      <c r="AN211" s="418"/>
      <c r="AO211" s="418"/>
      <c r="AP211" s="418"/>
      <c r="AQ211" s="314"/>
      <c r="AR211" s="315"/>
      <c r="AS211" s="419"/>
      <c r="AT211" s="420"/>
      <c r="AU211" s="318"/>
      <c r="AV211" s="319"/>
      <c r="AW211" s="319"/>
      <c r="AX211" s="319"/>
      <c r="AY211" s="320"/>
      <c r="AZ211" s="376"/>
      <c r="BA211" s="376"/>
    </row>
    <row r="212" spans="1:53" ht="13.5" customHeight="1" thickTop="1" thickBot="1" x14ac:dyDescent="0.25">
      <c r="A212" s="397">
        <v>207</v>
      </c>
      <c r="B212" s="398" t="s">
        <v>2000</v>
      </c>
      <c r="C212" s="399">
        <v>43538</v>
      </c>
      <c r="D212" s="399" t="s">
        <v>8193</v>
      </c>
      <c r="E212" s="400" t="s">
        <v>5690</v>
      </c>
      <c r="F212" s="400" t="s">
        <v>7915</v>
      </c>
      <c r="G212" s="401" t="s">
        <v>66</v>
      </c>
      <c r="H212" s="402" t="s">
        <v>7501</v>
      </c>
      <c r="I212" s="403" t="s">
        <v>1989</v>
      </c>
      <c r="J212" s="404">
        <v>0</v>
      </c>
      <c r="K212" s="405">
        <v>0</v>
      </c>
      <c r="L212" s="405">
        <v>12000000</v>
      </c>
      <c r="M212" s="405">
        <f t="shared" si="17"/>
        <v>12000000</v>
      </c>
      <c r="N212" s="406" t="s">
        <v>1990</v>
      </c>
      <c r="O212" s="398" t="s">
        <v>6955</v>
      </c>
      <c r="P212" s="408">
        <f t="shared" si="18"/>
        <v>43538</v>
      </c>
      <c r="Q212" s="408">
        <v>43628</v>
      </c>
      <c r="R212" s="408">
        <f t="shared" si="21"/>
        <v>43628</v>
      </c>
      <c r="S212" s="407">
        <f t="shared" si="19"/>
        <v>90</v>
      </c>
      <c r="T212" s="409">
        <f t="shared" si="20"/>
        <v>3</v>
      </c>
      <c r="U212" s="410" t="s">
        <v>8194</v>
      </c>
      <c r="V212" s="421">
        <v>43636</v>
      </c>
      <c r="W212" s="411"/>
      <c r="X212" s="412"/>
      <c r="Y212" s="413"/>
      <c r="Z212" s="414"/>
      <c r="AA212" s="412"/>
      <c r="AB212" s="413"/>
      <c r="AC212" s="414"/>
      <c r="AD212" s="412"/>
      <c r="AE212" s="413"/>
      <c r="AF212" s="414"/>
      <c r="AG212" s="412"/>
      <c r="AH212" s="413"/>
      <c r="AI212" s="412"/>
      <c r="AJ212" s="415"/>
      <c r="AK212" s="416"/>
      <c r="AL212" s="417"/>
      <c r="AM212" s="416"/>
      <c r="AN212" s="418"/>
      <c r="AO212" s="418"/>
      <c r="AP212" s="418"/>
      <c r="AQ212" s="314"/>
      <c r="AR212" s="315"/>
      <c r="AS212" s="419"/>
      <c r="AT212" s="420"/>
      <c r="AU212" s="318"/>
      <c r="AV212" s="319"/>
      <c r="AW212" s="319"/>
      <c r="AX212" s="319"/>
      <c r="AY212" s="320"/>
      <c r="AZ212" s="376"/>
      <c r="BA212" s="376"/>
    </row>
    <row r="213" spans="1:53" ht="13.5" customHeight="1" thickTop="1" thickBot="1" x14ac:dyDescent="0.25">
      <c r="A213" s="397">
        <v>208</v>
      </c>
      <c r="B213" s="398" t="s">
        <v>3451</v>
      </c>
      <c r="C213" s="399">
        <v>43538</v>
      </c>
      <c r="D213" s="399" t="s">
        <v>8195</v>
      </c>
      <c r="E213" s="400" t="s">
        <v>5700</v>
      </c>
      <c r="F213" s="400" t="s">
        <v>8196</v>
      </c>
      <c r="G213" s="401" t="s">
        <v>66</v>
      </c>
      <c r="H213" s="402" t="s">
        <v>7501</v>
      </c>
      <c r="I213" s="403" t="s">
        <v>1989</v>
      </c>
      <c r="J213" s="404">
        <v>0</v>
      </c>
      <c r="K213" s="405">
        <v>0</v>
      </c>
      <c r="L213" s="405">
        <v>16000000</v>
      </c>
      <c r="M213" s="405">
        <f t="shared" si="17"/>
        <v>16000000</v>
      </c>
      <c r="N213" s="406" t="s">
        <v>1990</v>
      </c>
      <c r="O213" s="398" t="s">
        <v>6213</v>
      </c>
      <c r="P213" s="408">
        <f t="shared" si="18"/>
        <v>43538</v>
      </c>
      <c r="Q213" s="408">
        <v>43658</v>
      </c>
      <c r="R213" s="408">
        <f t="shared" si="21"/>
        <v>43658</v>
      </c>
      <c r="S213" s="407">
        <f t="shared" si="19"/>
        <v>120</v>
      </c>
      <c r="T213" s="409">
        <f t="shared" si="20"/>
        <v>4</v>
      </c>
      <c r="U213" s="410" t="s">
        <v>8197</v>
      </c>
      <c r="V213" s="375"/>
      <c r="W213" s="411"/>
      <c r="X213" s="412"/>
      <c r="Y213" s="413"/>
      <c r="Z213" s="414"/>
      <c r="AA213" s="412"/>
      <c r="AB213" s="413"/>
      <c r="AC213" s="414"/>
      <c r="AD213" s="412"/>
      <c r="AE213" s="413"/>
      <c r="AF213" s="414"/>
      <c r="AG213" s="412"/>
      <c r="AH213" s="413"/>
      <c r="AI213" s="412"/>
      <c r="AJ213" s="415"/>
      <c r="AK213" s="416"/>
      <c r="AL213" s="417"/>
      <c r="AM213" s="416"/>
      <c r="AN213" s="418"/>
      <c r="AO213" s="418"/>
      <c r="AP213" s="418"/>
      <c r="AQ213" s="314"/>
      <c r="AR213" s="315"/>
      <c r="AS213" s="419"/>
      <c r="AT213" s="420"/>
      <c r="AU213" s="318"/>
      <c r="AV213" s="319"/>
      <c r="AW213" s="319"/>
      <c r="AX213" s="319"/>
      <c r="AY213" s="320"/>
      <c r="AZ213" s="376"/>
      <c r="BA213" s="376"/>
    </row>
    <row r="214" spans="1:53" ht="13.5" customHeight="1" thickTop="1" thickBot="1" x14ac:dyDescent="0.25">
      <c r="A214" s="397">
        <v>209</v>
      </c>
      <c r="B214" s="398" t="s">
        <v>3444</v>
      </c>
      <c r="C214" s="399">
        <v>43538</v>
      </c>
      <c r="D214" s="399" t="s">
        <v>8198</v>
      </c>
      <c r="E214" s="400" t="s">
        <v>5690</v>
      </c>
      <c r="F214" s="400" t="s">
        <v>8199</v>
      </c>
      <c r="G214" s="401" t="s">
        <v>66</v>
      </c>
      <c r="H214" s="402" t="s">
        <v>10502</v>
      </c>
      <c r="I214" s="403" t="s">
        <v>1989</v>
      </c>
      <c r="J214" s="404">
        <v>0</v>
      </c>
      <c r="K214" s="405">
        <v>0</v>
      </c>
      <c r="L214" s="405">
        <v>10000000</v>
      </c>
      <c r="M214" s="405">
        <f t="shared" si="17"/>
        <v>10000000</v>
      </c>
      <c r="N214" s="406" t="s">
        <v>1990</v>
      </c>
      <c r="O214" s="398" t="s">
        <v>8200</v>
      </c>
      <c r="P214" s="408">
        <f t="shared" si="18"/>
        <v>43538</v>
      </c>
      <c r="Q214" s="408">
        <v>43658</v>
      </c>
      <c r="R214" s="408">
        <f t="shared" si="21"/>
        <v>43658</v>
      </c>
      <c r="S214" s="407">
        <f t="shared" si="19"/>
        <v>120</v>
      </c>
      <c r="T214" s="409">
        <f t="shared" si="20"/>
        <v>4</v>
      </c>
      <c r="U214" s="410" t="s">
        <v>8201</v>
      </c>
      <c r="V214" s="421">
        <v>43691</v>
      </c>
      <c r="W214" s="411"/>
      <c r="X214" s="412"/>
      <c r="Y214" s="413"/>
      <c r="Z214" s="414"/>
      <c r="AA214" s="412"/>
      <c r="AB214" s="413"/>
      <c r="AC214" s="414"/>
      <c r="AD214" s="412"/>
      <c r="AE214" s="413"/>
      <c r="AF214" s="414"/>
      <c r="AG214" s="412"/>
      <c r="AH214" s="413"/>
      <c r="AI214" s="412"/>
      <c r="AJ214" s="415"/>
      <c r="AK214" s="416"/>
      <c r="AL214" s="417"/>
      <c r="AM214" s="416"/>
      <c r="AN214" s="418"/>
      <c r="AO214" s="418"/>
      <c r="AP214" s="418"/>
      <c r="AQ214" s="314"/>
      <c r="AR214" s="315"/>
      <c r="AS214" s="419"/>
      <c r="AT214" s="420"/>
      <c r="AU214" s="318"/>
      <c r="AV214" s="319"/>
      <c r="AW214" s="319"/>
      <c r="AX214" s="319"/>
      <c r="AY214" s="320"/>
      <c r="AZ214" s="376"/>
      <c r="BA214" s="376"/>
    </row>
    <row r="215" spans="1:53" ht="13.5" customHeight="1" thickTop="1" thickBot="1" x14ac:dyDescent="0.25">
      <c r="A215" s="397">
        <v>210</v>
      </c>
      <c r="B215" s="398" t="s">
        <v>7623</v>
      </c>
      <c r="C215" s="399">
        <v>43538</v>
      </c>
      <c r="D215" s="399" t="s">
        <v>8202</v>
      </c>
      <c r="E215" s="400" t="s">
        <v>5690</v>
      </c>
      <c r="F215" s="400" t="s">
        <v>8203</v>
      </c>
      <c r="G215" s="401" t="s">
        <v>66</v>
      </c>
      <c r="H215" s="402" t="s">
        <v>7501</v>
      </c>
      <c r="I215" s="403" t="s">
        <v>1989</v>
      </c>
      <c r="J215" s="404">
        <v>0</v>
      </c>
      <c r="K215" s="405">
        <v>0</v>
      </c>
      <c r="L215" s="405">
        <v>12000000</v>
      </c>
      <c r="M215" s="405">
        <f t="shared" si="17"/>
        <v>12000000</v>
      </c>
      <c r="N215" s="406" t="s">
        <v>1990</v>
      </c>
      <c r="O215" s="398" t="s">
        <v>8204</v>
      </c>
      <c r="P215" s="408">
        <f t="shared" si="18"/>
        <v>43538</v>
      </c>
      <c r="Q215" s="408">
        <v>43628</v>
      </c>
      <c r="R215" s="408">
        <f t="shared" si="21"/>
        <v>43628</v>
      </c>
      <c r="S215" s="407">
        <f t="shared" si="19"/>
        <v>90</v>
      </c>
      <c r="T215" s="409">
        <f t="shared" si="20"/>
        <v>3</v>
      </c>
      <c r="U215" s="410" t="s">
        <v>8205</v>
      </c>
      <c r="V215" s="375"/>
      <c r="W215" s="411"/>
      <c r="X215" s="412"/>
      <c r="Y215" s="413"/>
      <c r="Z215" s="414"/>
      <c r="AA215" s="412"/>
      <c r="AB215" s="413"/>
      <c r="AC215" s="414"/>
      <c r="AD215" s="412"/>
      <c r="AE215" s="413"/>
      <c r="AF215" s="414"/>
      <c r="AG215" s="412"/>
      <c r="AH215" s="413"/>
      <c r="AI215" s="412"/>
      <c r="AJ215" s="415"/>
      <c r="AK215" s="416"/>
      <c r="AL215" s="417"/>
      <c r="AM215" s="416"/>
      <c r="AN215" s="418"/>
      <c r="AO215" s="418"/>
      <c r="AP215" s="418"/>
      <c r="AQ215" s="314"/>
      <c r="AR215" s="315"/>
      <c r="AS215" s="419"/>
      <c r="AT215" s="420"/>
      <c r="AU215" s="318"/>
      <c r="AV215" s="319"/>
      <c r="AW215" s="319"/>
      <c r="AX215" s="319"/>
      <c r="AY215" s="320"/>
      <c r="AZ215" s="376"/>
      <c r="BA215" s="376"/>
    </row>
    <row r="216" spans="1:53" ht="13.5" customHeight="1" thickTop="1" thickBot="1" x14ac:dyDescent="0.25">
      <c r="A216" s="397">
        <v>211</v>
      </c>
      <c r="B216" s="398" t="s">
        <v>3888</v>
      </c>
      <c r="C216" s="399">
        <v>43538</v>
      </c>
      <c r="D216" s="399" t="s">
        <v>8206</v>
      </c>
      <c r="E216" s="400" t="s">
        <v>5690</v>
      </c>
      <c r="F216" s="400" t="s">
        <v>8207</v>
      </c>
      <c r="G216" s="401" t="s">
        <v>66</v>
      </c>
      <c r="H216" s="402" t="s">
        <v>7501</v>
      </c>
      <c r="I216" s="403" t="s">
        <v>1989</v>
      </c>
      <c r="J216" s="404">
        <v>0</v>
      </c>
      <c r="K216" s="405">
        <v>0</v>
      </c>
      <c r="L216" s="405">
        <v>15000000</v>
      </c>
      <c r="M216" s="405">
        <f t="shared" si="17"/>
        <v>15000000</v>
      </c>
      <c r="N216" s="406" t="s">
        <v>1990</v>
      </c>
      <c r="O216" s="398" t="s">
        <v>8208</v>
      </c>
      <c r="P216" s="408">
        <f t="shared" si="18"/>
        <v>43538</v>
      </c>
      <c r="Q216" s="408">
        <v>43628</v>
      </c>
      <c r="R216" s="408">
        <f t="shared" si="21"/>
        <v>43628</v>
      </c>
      <c r="S216" s="407">
        <f t="shared" si="19"/>
        <v>90</v>
      </c>
      <c r="T216" s="409">
        <f t="shared" si="20"/>
        <v>3</v>
      </c>
      <c r="U216" s="410" t="s">
        <v>8209</v>
      </c>
      <c r="V216" s="421">
        <v>43655</v>
      </c>
      <c r="W216" s="411"/>
      <c r="X216" s="412"/>
      <c r="Y216" s="413"/>
      <c r="Z216" s="414"/>
      <c r="AA216" s="412"/>
      <c r="AB216" s="413"/>
      <c r="AC216" s="414"/>
      <c r="AD216" s="412"/>
      <c r="AE216" s="413"/>
      <c r="AF216" s="414"/>
      <c r="AG216" s="412"/>
      <c r="AH216" s="413"/>
      <c r="AI216" s="412"/>
      <c r="AJ216" s="415"/>
      <c r="AK216" s="416"/>
      <c r="AL216" s="417"/>
      <c r="AM216" s="416"/>
      <c r="AN216" s="418"/>
      <c r="AO216" s="418"/>
      <c r="AP216" s="418"/>
      <c r="AQ216" s="314"/>
      <c r="AR216" s="315"/>
      <c r="AS216" s="419"/>
      <c r="AT216" s="420"/>
      <c r="AU216" s="318"/>
      <c r="AV216" s="319"/>
      <c r="AW216" s="319"/>
      <c r="AX216" s="319"/>
      <c r="AY216" s="320"/>
      <c r="AZ216" s="376"/>
      <c r="BA216" s="376"/>
    </row>
    <row r="217" spans="1:53" ht="13.5" customHeight="1" thickTop="1" thickBot="1" x14ac:dyDescent="0.25">
      <c r="A217" s="397">
        <v>212</v>
      </c>
      <c r="B217" s="398" t="s">
        <v>3451</v>
      </c>
      <c r="C217" s="399">
        <v>43538</v>
      </c>
      <c r="D217" s="399" t="s">
        <v>8210</v>
      </c>
      <c r="E217" s="400" t="s">
        <v>5700</v>
      </c>
      <c r="F217" s="400" t="s">
        <v>8211</v>
      </c>
      <c r="G217" s="401" t="s">
        <v>66</v>
      </c>
      <c r="H217" s="402" t="s">
        <v>10502</v>
      </c>
      <c r="I217" s="403" t="s">
        <v>1989</v>
      </c>
      <c r="J217" s="404">
        <v>0</v>
      </c>
      <c r="K217" s="405">
        <v>0</v>
      </c>
      <c r="L217" s="405">
        <v>9000000</v>
      </c>
      <c r="M217" s="405">
        <f t="shared" si="17"/>
        <v>9000000</v>
      </c>
      <c r="N217" s="406" t="s">
        <v>1990</v>
      </c>
      <c r="O217" s="398" t="s">
        <v>8212</v>
      </c>
      <c r="P217" s="408">
        <f t="shared" si="18"/>
        <v>43538</v>
      </c>
      <c r="Q217" s="408">
        <v>43628</v>
      </c>
      <c r="R217" s="408">
        <f t="shared" si="21"/>
        <v>43628</v>
      </c>
      <c r="S217" s="407">
        <f t="shared" si="19"/>
        <v>90</v>
      </c>
      <c r="T217" s="409">
        <f t="shared" si="20"/>
        <v>3</v>
      </c>
      <c r="U217" s="410" t="s">
        <v>8213</v>
      </c>
      <c r="V217" s="421">
        <v>43706</v>
      </c>
      <c r="W217" s="411"/>
      <c r="X217" s="412"/>
      <c r="Y217" s="413"/>
      <c r="Z217" s="414"/>
      <c r="AA217" s="412"/>
      <c r="AB217" s="413"/>
      <c r="AC217" s="414"/>
      <c r="AD217" s="412"/>
      <c r="AE217" s="413"/>
      <c r="AF217" s="414"/>
      <c r="AG217" s="412"/>
      <c r="AH217" s="413"/>
      <c r="AI217" s="412"/>
      <c r="AJ217" s="415"/>
      <c r="AK217" s="416"/>
      <c r="AL217" s="417"/>
      <c r="AM217" s="416"/>
      <c r="AN217" s="418"/>
      <c r="AO217" s="418"/>
      <c r="AP217" s="418"/>
      <c r="AQ217" s="314"/>
      <c r="AR217" s="315"/>
      <c r="AS217" s="419"/>
      <c r="AT217" s="420"/>
      <c r="AU217" s="318"/>
      <c r="AV217" s="319"/>
      <c r="AW217" s="319"/>
      <c r="AX217" s="319"/>
      <c r="AY217" s="320"/>
      <c r="AZ217" s="376"/>
      <c r="BA217" s="376"/>
    </row>
    <row r="218" spans="1:53" ht="13.5" customHeight="1" thickTop="1" thickBot="1" x14ac:dyDescent="0.25">
      <c r="A218" s="397">
        <v>213</v>
      </c>
      <c r="B218" s="398" t="s">
        <v>7623</v>
      </c>
      <c r="C218" s="399">
        <v>43539</v>
      </c>
      <c r="D218" s="399" t="s">
        <v>8214</v>
      </c>
      <c r="E218" s="400" t="s">
        <v>5690</v>
      </c>
      <c r="F218" s="400" t="s">
        <v>8215</v>
      </c>
      <c r="G218" s="401" t="s">
        <v>66</v>
      </c>
      <c r="H218" s="402" t="s">
        <v>10502</v>
      </c>
      <c r="I218" s="403" t="s">
        <v>1989</v>
      </c>
      <c r="J218" s="404">
        <v>0</v>
      </c>
      <c r="K218" s="405">
        <v>0</v>
      </c>
      <c r="L218" s="405">
        <v>9750000</v>
      </c>
      <c r="M218" s="405">
        <f t="shared" si="17"/>
        <v>9750000</v>
      </c>
      <c r="N218" s="406" t="s">
        <v>1990</v>
      </c>
      <c r="O218" s="398" t="s">
        <v>6548</v>
      </c>
      <c r="P218" s="408">
        <f t="shared" si="18"/>
        <v>43539</v>
      </c>
      <c r="Q218" s="408">
        <v>43629</v>
      </c>
      <c r="R218" s="408">
        <f t="shared" si="21"/>
        <v>43629</v>
      </c>
      <c r="S218" s="407">
        <f t="shared" si="19"/>
        <v>90</v>
      </c>
      <c r="T218" s="409">
        <f t="shared" si="20"/>
        <v>3</v>
      </c>
      <c r="U218" s="410" t="s">
        <v>8216</v>
      </c>
      <c r="V218" s="375"/>
      <c r="W218" s="411"/>
      <c r="X218" s="412"/>
      <c r="Y218" s="413"/>
      <c r="Z218" s="414"/>
      <c r="AA218" s="412"/>
      <c r="AB218" s="413"/>
      <c r="AC218" s="414"/>
      <c r="AD218" s="412"/>
      <c r="AE218" s="413"/>
      <c r="AF218" s="414"/>
      <c r="AG218" s="412"/>
      <c r="AH218" s="413"/>
      <c r="AI218" s="412"/>
      <c r="AJ218" s="415"/>
      <c r="AK218" s="416"/>
      <c r="AL218" s="417"/>
      <c r="AM218" s="416"/>
      <c r="AN218" s="418"/>
      <c r="AO218" s="418"/>
      <c r="AP218" s="418"/>
      <c r="AQ218" s="314"/>
      <c r="AR218" s="315"/>
      <c r="AS218" s="419"/>
      <c r="AT218" s="420"/>
      <c r="AU218" s="318"/>
      <c r="AV218" s="319"/>
      <c r="AW218" s="319"/>
      <c r="AX218" s="319"/>
      <c r="AY218" s="320"/>
      <c r="AZ218" s="376"/>
      <c r="BA218" s="376"/>
    </row>
    <row r="219" spans="1:53" ht="13.5" customHeight="1" thickTop="1" thickBot="1" x14ac:dyDescent="0.25">
      <c r="A219" s="397">
        <v>214</v>
      </c>
      <c r="B219" s="398" t="s">
        <v>7623</v>
      </c>
      <c r="C219" s="399">
        <v>43539</v>
      </c>
      <c r="D219" s="399" t="s">
        <v>8217</v>
      </c>
      <c r="E219" s="400" t="s">
        <v>5690</v>
      </c>
      <c r="F219" s="400" t="s">
        <v>8218</v>
      </c>
      <c r="G219" s="401" t="s">
        <v>66</v>
      </c>
      <c r="H219" s="402" t="s">
        <v>7501</v>
      </c>
      <c r="I219" s="403" t="s">
        <v>1989</v>
      </c>
      <c r="J219" s="404">
        <v>0</v>
      </c>
      <c r="K219" s="405">
        <v>0</v>
      </c>
      <c r="L219" s="405">
        <v>16000000</v>
      </c>
      <c r="M219" s="405">
        <f t="shared" si="17"/>
        <v>16000000</v>
      </c>
      <c r="N219" s="406" t="s">
        <v>1990</v>
      </c>
      <c r="O219" s="398" t="s">
        <v>8219</v>
      </c>
      <c r="P219" s="408">
        <f t="shared" si="18"/>
        <v>43539</v>
      </c>
      <c r="Q219" s="408">
        <v>43659</v>
      </c>
      <c r="R219" s="408">
        <f t="shared" si="21"/>
        <v>43659</v>
      </c>
      <c r="S219" s="407">
        <f t="shared" si="19"/>
        <v>120</v>
      </c>
      <c r="T219" s="409">
        <f t="shared" si="20"/>
        <v>4</v>
      </c>
      <c r="U219" s="410" t="s">
        <v>8220</v>
      </c>
      <c r="V219" s="421">
        <v>43699</v>
      </c>
      <c r="W219" s="411"/>
      <c r="X219" s="412"/>
      <c r="Y219" s="413"/>
      <c r="Z219" s="414"/>
      <c r="AA219" s="412"/>
      <c r="AB219" s="413"/>
      <c r="AC219" s="414"/>
      <c r="AD219" s="412"/>
      <c r="AE219" s="413"/>
      <c r="AF219" s="414"/>
      <c r="AG219" s="412"/>
      <c r="AH219" s="413"/>
      <c r="AI219" s="412"/>
      <c r="AJ219" s="415"/>
      <c r="AK219" s="416"/>
      <c r="AL219" s="417"/>
      <c r="AM219" s="416"/>
      <c r="AN219" s="418"/>
      <c r="AO219" s="418"/>
      <c r="AP219" s="418"/>
      <c r="AQ219" s="314"/>
      <c r="AR219" s="315"/>
      <c r="AS219" s="419"/>
      <c r="AT219" s="420"/>
      <c r="AU219" s="318"/>
      <c r="AV219" s="319"/>
      <c r="AW219" s="319"/>
      <c r="AX219" s="319"/>
      <c r="AY219" s="320"/>
      <c r="AZ219" s="376"/>
      <c r="BA219" s="376"/>
    </row>
    <row r="220" spans="1:53" ht="13.5" customHeight="1" thickTop="1" thickBot="1" x14ac:dyDescent="0.25">
      <c r="A220" s="397">
        <v>215</v>
      </c>
      <c r="B220" s="398" t="s">
        <v>3451</v>
      </c>
      <c r="C220" s="399">
        <v>43539</v>
      </c>
      <c r="D220" s="399" t="s">
        <v>8221</v>
      </c>
      <c r="E220" s="400" t="s">
        <v>5700</v>
      </c>
      <c r="F220" s="400" t="s">
        <v>418</v>
      </c>
      <c r="G220" s="401" t="s">
        <v>66</v>
      </c>
      <c r="H220" s="402" t="s">
        <v>10502</v>
      </c>
      <c r="I220" s="403" t="s">
        <v>1989</v>
      </c>
      <c r="J220" s="404">
        <v>0</v>
      </c>
      <c r="K220" s="405">
        <v>0</v>
      </c>
      <c r="L220" s="405">
        <v>12000000</v>
      </c>
      <c r="M220" s="405">
        <f t="shared" si="17"/>
        <v>12000000</v>
      </c>
      <c r="N220" s="406" t="s">
        <v>1990</v>
      </c>
      <c r="O220" s="398" t="s">
        <v>6238</v>
      </c>
      <c r="P220" s="408">
        <f t="shared" si="18"/>
        <v>43539</v>
      </c>
      <c r="Q220" s="408">
        <v>43659</v>
      </c>
      <c r="R220" s="408">
        <f t="shared" si="21"/>
        <v>43659</v>
      </c>
      <c r="S220" s="407">
        <f t="shared" si="19"/>
        <v>120</v>
      </c>
      <c r="T220" s="409">
        <f t="shared" si="20"/>
        <v>4</v>
      </c>
      <c r="U220" s="410" t="s">
        <v>8222</v>
      </c>
      <c r="V220" s="421">
        <v>43706</v>
      </c>
      <c r="W220" s="411"/>
      <c r="X220" s="412"/>
      <c r="Y220" s="413"/>
      <c r="Z220" s="414"/>
      <c r="AA220" s="412"/>
      <c r="AB220" s="413"/>
      <c r="AC220" s="414"/>
      <c r="AD220" s="412"/>
      <c r="AE220" s="413"/>
      <c r="AF220" s="414"/>
      <c r="AG220" s="412"/>
      <c r="AH220" s="413"/>
      <c r="AI220" s="412"/>
      <c r="AJ220" s="415"/>
      <c r="AK220" s="416"/>
      <c r="AL220" s="417"/>
      <c r="AM220" s="416"/>
      <c r="AN220" s="418"/>
      <c r="AO220" s="418"/>
      <c r="AP220" s="418"/>
      <c r="AQ220" s="314"/>
      <c r="AR220" s="315"/>
      <c r="AS220" s="419"/>
      <c r="AT220" s="420"/>
      <c r="AU220" s="318"/>
      <c r="AV220" s="319"/>
      <c r="AW220" s="319"/>
      <c r="AX220" s="319"/>
      <c r="AY220" s="320"/>
      <c r="AZ220" s="376"/>
      <c r="BA220" s="376"/>
    </row>
    <row r="221" spans="1:53" ht="13.5" customHeight="1" thickTop="1" thickBot="1" x14ac:dyDescent="0.25">
      <c r="A221" s="397">
        <v>216</v>
      </c>
      <c r="B221" s="398" t="s">
        <v>2230</v>
      </c>
      <c r="C221" s="399">
        <v>43539</v>
      </c>
      <c r="D221" s="399" t="s">
        <v>8223</v>
      </c>
      <c r="E221" s="400" t="s">
        <v>5690</v>
      </c>
      <c r="F221" s="400" t="s">
        <v>8224</v>
      </c>
      <c r="G221" s="401" t="s">
        <v>66</v>
      </c>
      <c r="H221" s="402" t="s">
        <v>7501</v>
      </c>
      <c r="I221" s="403" t="s">
        <v>1989</v>
      </c>
      <c r="J221" s="404">
        <v>0</v>
      </c>
      <c r="K221" s="405">
        <v>0</v>
      </c>
      <c r="L221" s="405">
        <v>21165499</v>
      </c>
      <c r="M221" s="405">
        <f t="shared" si="17"/>
        <v>21165499</v>
      </c>
      <c r="N221" s="406" t="s">
        <v>1990</v>
      </c>
      <c r="O221" s="398" t="s">
        <v>6741</v>
      </c>
      <c r="P221" s="408">
        <f t="shared" si="18"/>
        <v>43539</v>
      </c>
      <c r="Q221" s="408">
        <v>43661</v>
      </c>
      <c r="R221" s="408">
        <f t="shared" si="21"/>
        <v>43661</v>
      </c>
      <c r="S221" s="407">
        <f t="shared" si="19"/>
        <v>122</v>
      </c>
      <c r="T221" s="409">
        <f t="shared" si="20"/>
        <v>4.0666666666666664</v>
      </c>
      <c r="U221" s="410" t="s">
        <v>8225</v>
      </c>
      <c r="V221" s="421" t="s">
        <v>13569</v>
      </c>
      <c r="W221" s="411"/>
      <c r="X221" s="412"/>
      <c r="Y221" s="413"/>
      <c r="Z221" s="414"/>
      <c r="AA221" s="412"/>
      <c r="AB221" s="413"/>
      <c r="AC221" s="414"/>
      <c r="AD221" s="412"/>
      <c r="AE221" s="413"/>
      <c r="AF221" s="414"/>
      <c r="AG221" s="412"/>
      <c r="AH221" s="413"/>
      <c r="AI221" s="412"/>
      <c r="AJ221" s="415"/>
      <c r="AK221" s="416"/>
      <c r="AL221" s="417"/>
      <c r="AM221" s="416"/>
      <c r="AN221" s="418"/>
      <c r="AO221" s="418"/>
      <c r="AP221" s="418"/>
      <c r="AQ221" s="314"/>
      <c r="AR221" s="315"/>
      <c r="AS221" s="419"/>
      <c r="AT221" s="420"/>
      <c r="AU221" s="318"/>
      <c r="AV221" s="319"/>
      <c r="AW221" s="319"/>
      <c r="AX221" s="319"/>
      <c r="AY221" s="320"/>
      <c r="AZ221" s="376"/>
      <c r="BA221" s="376"/>
    </row>
    <row r="222" spans="1:53" ht="13.5" customHeight="1" thickTop="1" thickBot="1" x14ac:dyDescent="0.25">
      <c r="A222" s="397">
        <v>217</v>
      </c>
      <c r="B222" s="398" t="s">
        <v>2000</v>
      </c>
      <c r="C222" s="399">
        <v>43542</v>
      </c>
      <c r="D222" s="399" t="s">
        <v>8226</v>
      </c>
      <c r="E222" s="400" t="s">
        <v>5690</v>
      </c>
      <c r="F222" s="400" t="s">
        <v>7889</v>
      </c>
      <c r="G222" s="401" t="s">
        <v>66</v>
      </c>
      <c r="H222" s="402" t="s">
        <v>7501</v>
      </c>
      <c r="I222" s="403" t="s">
        <v>1989</v>
      </c>
      <c r="J222" s="404">
        <v>0</v>
      </c>
      <c r="K222" s="405">
        <v>0</v>
      </c>
      <c r="L222" s="405">
        <v>11881992</v>
      </c>
      <c r="M222" s="405">
        <f t="shared" si="17"/>
        <v>11881992</v>
      </c>
      <c r="N222" s="406" t="s">
        <v>1990</v>
      </c>
      <c r="O222" s="398" t="s">
        <v>7065</v>
      </c>
      <c r="P222" s="408">
        <f t="shared" si="18"/>
        <v>43542</v>
      </c>
      <c r="Q222" s="408">
        <v>43632</v>
      </c>
      <c r="R222" s="408">
        <f t="shared" si="21"/>
        <v>43632</v>
      </c>
      <c r="S222" s="407">
        <f t="shared" si="19"/>
        <v>90</v>
      </c>
      <c r="T222" s="409">
        <f t="shared" si="20"/>
        <v>3</v>
      </c>
      <c r="U222" s="410" t="s">
        <v>8227</v>
      </c>
      <c r="V222" s="421">
        <v>43668</v>
      </c>
      <c r="W222" s="411"/>
      <c r="X222" s="412"/>
      <c r="Y222" s="413"/>
      <c r="Z222" s="414"/>
      <c r="AA222" s="412"/>
      <c r="AB222" s="413"/>
      <c r="AC222" s="414"/>
      <c r="AD222" s="412"/>
      <c r="AE222" s="413"/>
      <c r="AF222" s="414"/>
      <c r="AG222" s="412"/>
      <c r="AH222" s="413"/>
      <c r="AI222" s="412"/>
      <c r="AJ222" s="415"/>
      <c r="AK222" s="416"/>
      <c r="AL222" s="417"/>
      <c r="AM222" s="416"/>
      <c r="AN222" s="418"/>
      <c r="AO222" s="418"/>
      <c r="AP222" s="418"/>
      <c r="AQ222" s="314"/>
      <c r="AR222" s="315"/>
      <c r="AS222" s="419"/>
      <c r="AT222" s="420"/>
      <c r="AU222" s="318"/>
      <c r="AV222" s="319"/>
      <c r="AW222" s="319"/>
      <c r="AX222" s="319"/>
      <c r="AY222" s="320"/>
      <c r="AZ222" s="376"/>
      <c r="BA222" s="376"/>
    </row>
    <row r="223" spans="1:53" ht="13.5" customHeight="1" thickTop="1" thickBot="1" x14ac:dyDescent="0.25">
      <c r="A223" s="397">
        <v>218</v>
      </c>
      <c r="B223" s="398" t="s">
        <v>3432</v>
      </c>
      <c r="C223" s="399">
        <v>43542</v>
      </c>
      <c r="D223" s="399" t="s">
        <v>8228</v>
      </c>
      <c r="E223" s="400" t="s">
        <v>5700</v>
      </c>
      <c r="F223" s="400" t="s">
        <v>8229</v>
      </c>
      <c r="G223" s="401" t="s">
        <v>66</v>
      </c>
      <c r="H223" s="402" t="s">
        <v>7501</v>
      </c>
      <c r="I223" s="403" t="s">
        <v>1989</v>
      </c>
      <c r="J223" s="404">
        <v>0</v>
      </c>
      <c r="K223" s="405">
        <v>0</v>
      </c>
      <c r="L223" s="405">
        <v>14000000</v>
      </c>
      <c r="M223" s="405">
        <f t="shared" si="17"/>
        <v>14000000</v>
      </c>
      <c r="N223" s="406" t="s">
        <v>1990</v>
      </c>
      <c r="O223" s="398" t="s">
        <v>8230</v>
      </c>
      <c r="P223" s="408">
        <f t="shared" si="18"/>
        <v>43542</v>
      </c>
      <c r="Q223" s="408">
        <v>43662</v>
      </c>
      <c r="R223" s="408">
        <f t="shared" si="21"/>
        <v>43662</v>
      </c>
      <c r="S223" s="407">
        <f t="shared" si="19"/>
        <v>120</v>
      </c>
      <c r="T223" s="409">
        <f t="shared" si="20"/>
        <v>4</v>
      </c>
      <c r="U223" s="410" t="s">
        <v>8231</v>
      </c>
      <c r="V223" s="428"/>
      <c r="W223" s="411"/>
      <c r="X223" s="412"/>
      <c r="Y223" s="413"/>
      <c r="Z223" s="414"/>
      <c r="AA223" s="412"/>
      <c r="AB223" s="413"/>
      <c r="AC223" s="414"/>
      <c r="AD223" s="412"/>
      <c r="AE223" s="413"/>
      <c r="AF223" s="414"/>
      <c r="AG223" s="412"/>
      <c r="AH223" s="413"/>
      <c r="AI223" s="412"/>
      <c r="AJ223" s="415"/>
      <c r="AK223" s="416"/>
      <c r="AL223" s="417"/>
      <c r="AM223" s="416"/>
      <c r="AN223" s="418"/>
      <c r="AO223" s="418"/>
      <c r="AP223" s="418"/>
      <c r="AQ223" s="314"/>
      <c r="AR223" s="315"/>
      <c r="AS223" s="419"/>
      <c r="AT223" s="420"/>
      <c r="AU223" s="318"/>
      <c r="AV223" s="319"/>
      <c r="AW223" s="319"/>
      <c r="AX223" s="319"/>
      <c r="AY223" s="320"/>
      <c r="AZ223" s="376"/>
      <c r="BA223" s="376"/>
    </row>
    <row r="224" spans="1:53" ht="13.5" customHeight="1" thickTop="1" thickBot="1" x14ac:dyDescent="0.25">
      <c r="A224" s="397">
        <v>219</v>
      </c>
      <c r="B224" s="398" t="s">
        <v>7210</v>
      </c>
      <c r="C224" s="399">
        <v>43542</v>
      </c>
      <c r="D224" s="399" t="s">
        <v>8232</v>
      </c>
      <c r="E224" s="400" t="s">
        <v>5700</v>
      </c>
      <c r="F224" s="400" t="s">
        <v>8233</v>
      </c>
      <c r="G224" s="401" t="s">
        <v>66</v>
      </c>
      <c r="H224" s="402" t="s">
        <v>10502</v>
      </c>
      <c r="I224" s="403" t="s">
        <v>1989</v>
      </c>
      <c r="J224" s="404">
        <v>0</v>
      </c>
      <c r="K224" s="405">
        <v>0</v>
      </c>
      <c r="L224" s="405">
        <v>3921729</v>
      </c>
      <c r="M224" s="405">
        <f t="shared" si="17"/>
        <v>3921729</v>
      </c>
      <c r="N224" s="406" t="s">
        <v>1990</v>
      </c>
      <c r="O224" s="398" t="s">
        <v>8234</v>
      </c>
      <c r="P224" s="408">
        <f t="shared" si="18"/>
        <v>43542</v>
      </c>
      <c r="Q224" s="408">
        <v>43632</v>
      </c>
      <c r="R224" s="408">
        <f t="shared" si="21"/>
        <v>43632</v>
      </c>
      <c r="S224" s="407">
        <f t="shared" si="19"/>
        <v>90</v>
      </c>
      <c r="T224" s="409">
        <f t="shared" si="20"/>
        <v>3</v>
      </c>
      <c r="U224" s="410" t="s">
        <v>8235</v>
      </c>
      <c r="V224" s="421">
        <v>43682</v>
      </c>
      <c r="W224" s="411"/>
      <c r="X224" s="412"/>
      <c r="Y224" s="413"/>
      <c r="Z224" s="414"/>
      <c r="AA224" s="412"/>
      <c r="AB224" s="413"/>
      <c r="AC224" s="414"/>
      <c r="AD224" s="412"/>
      <c r="AE224" s="413"/>
      <c r="AF224" s="414"/>
      <c r="AG224" s="412"/>
      <c r="AH224" s="413"/>
      <c r="AI224" s="412"/>
      <c r="AJ224" s="415"/>
      <c r="AK224" s="416"/>
      <c r="AL224" s="417"/>
      <c r="AM224" s="416"/>
      <c r="AN224" s="418"/>
      <c r="AO224" s="418"/>
      <c r="AP224" s="418"/>
      <c r="AQ224" s="314"/>
      <c r="AR224" s="315"/>
      <c r="AS224" s="419"/>
      <c r="AT224" s="420"/>
      <c r="AU224" s="318"/>
      <c r="AV224" s="319"/>
      <c r="AW224" s="319"/>
      <c r="AX224" s="319"/>
      <c r="AY224" s="320"/>
      <c r="AZ224" s="376"/>
      <c r="BA224" s="376"/>
    </row>
    <row r="225" spans="1:53" ht="13.5" customHeight="1" thickTop="1" thickBot="1" x14ac:dyDescent="0.25">
      <c r="A225" s="397">
        <v>220</v>
      </c>
      <c r="B225" s="398" t="s">
        <v>3432</v>
      </c>
      <c r="C225" s="399">
        <v>43542</v>
      </c>
      <c r="D225" s="399" t="s">
        <v>8236</v>
      </c>
      <c r="E225" s="400" t="s">
        <v>5700</v>
      </c>
      <c r="F225" s="400" t="s">
        <v>8237</v>
      </c>
      <c r="G225" s="401" t="s">
        <v>66</v>
      </c>
      <c r="H225" s="402" t="s">
        <v>7501</v>
      </c>
      <c r="I225" s="403" t="s">
        <v>1989</v>
      </c>
      <c r="J225" s="404">
        <v>0</v>
      </c>
      <c r="K225" s="405">
        <v>0</v>
      </c>
      <c r="L225" s="405">
        <v>14000000</v>
      </c>
      <c r="M225" s="405">
        <f t="shared" si="17"/>
        <v>14000000</v>
      </c>
      <c r="N225" s="406" t="s">
        <v>1990</v>
      </c>
      <c r="O225" s="398" t="s">
        <v>8238</v>
      </c>
      <c r="P225" s="408">
        <f t="shared" si="18"/>
        <v>43542</v>
      </c>
      <c r="Q225" s="408">
        <v>43662</v>
      </c>
      <c r="R225" s="408">
        <f t="shared" si="21"/>
        <v>43662</v>
      </c>
      <c r="S225" s="407">
        <f t="shared" si="19"/>
        <v>120</v>
      </c>
      <c r="T225" s="409">
        <f t="shared" si="20"/>
        <v>4</v>
      </c>
      <c r="U225" s="410" t="s">
        <v>8239</v>
      </c>
      <c r="V225" s="375"/>
      <c r="W225" s="411"/>
      <c r="X225" s="412"/>
      <c r="Y225" s="413"/>
      <c r="Z225" s="414"/>
      <c r="AA225" s="412"/>
      <c r="AB225" s="413"/>
      <c r="AC225" s="414"/>
      <c r="AD225" s="412"/>
      <c r="AE225" s="413"/>
      <c r="AF225" s="414"/>
      <c r="AG225" s="412"/>
      <c r="AH225" s="413"/>
      <c r="AI225" s="412"/>
      <c r="AJ225" s="415"/>
      <c r="AK225" s="416"/>
      <c r="AL225" s="417"/>
      <c r="AM225" s="416"/>
      <c r="AN225" s="418"/>
      <c r="AO225" s="418"/>
      <c r="AP225" s="418"/>
      <c r="AQ225" s="314"/>
      <c r="AR225" s="315"/>
      <c r="AS225" s="419"/>
      <c r="AT225" s="420"/>
      <c r="AU225" s="318"/>
      <c r="AV225" s="319"/>
      <c r="AW225" s="319"/>
      <c r="AX225" s="319"/>
      <c r="AY225" s="320"/>
      <c r="AZ225" s="376"/>
      <c r="BA225" s="376"/>
    </row>
    <row r="226" spans="1:53" ht="13.5" customHeight="1" thickTop="1" thickBot="1" x14ac:dyDescent="0.25">
      <c r="A226" s="397">
        <v>221</v>
      </c>
      <c r="B226" s="398" t="s">
        <v>7623</v>
      </c>
      <c r="C226" s="399">
        <v>43542</v>
      </c>
      <c r="D226" s="399" t="s">
        <v>8240</v>
      </c>
      <c r="E226" s="400" t="s">
        <v>5690</v>
      </c>
      <c r="F226" s="400" t="s">
        <v>8241</v>
      </c>
      <c r="G226" s="401" t="s">
        <v>66</v>
      </c>
      <c r="H226" s="402" t="s">
        <v>7501</v>
      </c>
      <c r="I226" s="403" t="s">
        <v>1989</v>
      </c>
      <c r="J226" s="404">
        <v>0</v>
      </c>
      <c r="K226" s="405">
        <v>0</v>
      </c>
      <c r="L226" s="405">
        <v>40000000</v>
      </c>
      <c r="M226" s="405">
        <f t="shared" si="17"/>
        <v>40000000</v>
      </c>
      <c r="N226" s="406" t="s">
        <v>1990</v>
      </c>
      <c r="O226" s="398" t="s">
        <v>8242</v>
      </c>
      <c r="P226" s="408">
        <f t="shared" si="18"/>
        <v>43542</v>
      </c>
      <c r="Q226" s="408">
        <v>43692</v>
      </c>
      <c r="R226" s="408">
        <f t="shared" si="21"/>
        <v>43692</v>
      </c>
      <c r="S226" s="407">
        <f t="shared" si="19"/>
        <v>150</v>
      </c>
      <c r="T226" s="409">
        <f t="shared" si="20"/>
        <v>5</v>
      </c>
      <c r="U226" s="410" t="s">
        <v>8243</v>
      </c>
      <c r="V226" s="375"/>
      <c r="W226" s="411"/>
      <c r="X226" s="412"/>
      <c r="Y226" s="413"/>
      <c r="Z226" s="414"/>
      <c r="AA226" s="412"/>
      <c r="AB226" s="413"/>
      <c r="AC226" s="414"/>
      <c r="AD226" s="412"/>
      <c r="AE226" s="413"/>
      <c r="AF226" s="414"/>
      <c r="AG226" s="412"/>
      <c r="AH226" s="413"/>
      <c r="AI226" s="412"/>
      <c r="AJ226" s="415"/>
      <c r="AK226" s="416"/>
      <c r="AL226" s="417"/>
      <c r="AM226" s="416"/>
      <c r="AN226" s="418"/>
      <c r="AO226" s="418"/>
      <c r="AP226" s="418"/>
      <c r="AQ226" s="314"/>
      <c r="AR226" s="315"/>
      <c r="AS226" s="419"/>
      <c r="AT226" s="420"/>
      <c r="AU226" s="318"/>
      <c r="AV226" s="319"/>
      <c r="AW226" s="319"/>
      <c r="AX226" s="319"/>
      <c r="AY226" s="320"/>
      <c r="AZ226" s="376"/>
      <c r="BA226" s="376"/>
    </row>
    <row r="227" spans="1:53" ht="13.5" customHeight="1" thickTop="1" thickBot="1" x14ac:dyDescent="0.25">
      <c r="A227" s="397">
        <v>222</v>
      </c>
      <c r="B227" s="398" t="s">
        <v>175</v>
      </c>
      <c r="C227" s="399">
        <v>43543</v>
      </c>
      <c r="D227" s="399" t="s">
        <v>8244</v>
      </c>
      <c r="E227" s="400" t="s">
        <v>5700</v>
      </c>
      <c r="F227" s="400" t="s">
        <v>8245</v>
      </c>
      <c r="G227" s="401" t="s">
        <v>66</v>
      </c>
      <c r="H227" s="402" t="s">
        <v>7501</v>
      </c>
      <c r="I227" s="403" t="s">
        <v>1989</v>
      </c>
      <c r="J227" s="404">
        <v>0</v>
      </c>
      <c r="K227" s="405">
        <v>0</v>
      </c>
      <c r="L227" s="405">
        <v>20000000</v>
      </c>
      <c r="M227" s="405">
        <f t="shared" si="17"/>
        <v>20000000</v>
      </c>
      <c r="N227" s="406" t="s">
        <v>1990</v>
      </c>
      <c r="O227" s="398" t="s">
        <v>8246</v>
      </c>
      <c r="P227" s="408">
        <f t="shared" si="18"/>
        <v>43543</v>
      </c>
      <c r="Q227" s="408">
        <v>43663</v>
      </c>
      <c r="R227" s="408">
        <f t="shared" si="21"/>
        <v>43663</v>
      </c>
      <c r="S227" s="407">
        <f t="shared" si="19"/>
        <v>120</v>
      </c>
      <c r="T227" s="409">
        <f t="shared" si="20"/>
        <v>4</v>
      </c>
      <c r="U227" s="410" t="s">
        <v>8247</v>
      </c>
      <c r="V227" s="375"/>
      <c r="W227" s="411"/>
      <c r="X227" s="412"/>
      <c r="Y227" s="413"/>
      <c r="Z227" s="414"/>
      <c r="AA227" s="412"/>
      <c r="AB227" s="413"/>
      <c r="AC227" s="414"/>
      <c r="AD227" s="412"/>
      <c r="AE227" s="413"/>
      <c r="AF227" s="414"/>
      <c r="AG227" s="412"/>
      <c r="AH227" s="413"/>
      <c r="AI227" s="412"/>
      <c r="AJ227" s="415"/>
      <c r="AK227" s="416"/>
      <c r="AL227" s="417"/>
      <c r="AM227" s="416"/>
      <c r="AN227" s="418"/>
      <c r="AO227" s="418"/>
      <c r="AP227" s="418"/>
      <c r="AQ227" s="314"/>
      <c r="AR227" s="315"/>
      <c r="AS227" s="419"/>
      <c r="AT227" s="420"/>
      <c r="AU227" s="318"/>
      <c r="AV227" s="319"/>
      <c r="AW227" s="319"/>
      <c r="AX227" s="319"/>
      <c r="AY227" s="320"/>
      <c r="AZ227" s="376"/>
      <c r="BA227" s="376"/>
    </row>
    <row r="228" spans="1:53" ht="13.5" customHeight="1" thickTop="1" thickBot="1" x14ac:dyDescent="0.25">
      <c r="A228" s="397">
        <v>223</v>
      </c>
      <c r="B228" s="398" t="s">
        <v>3432</v>
      </c>
      <c r="C228" s="399">
        <v>43543</v>
      </c>
      <c r="D228" s="399" t="s">
        <v>8248</v>
      </c>
      <c r="E228" s="400" t="s">
        <v>5690</v>
      </c>
      <c r="F228" s="400" t="s">
        <v>8249</v>
      </c>
      <c r="G228" s="401" t="s">
        <v>66</v>
      </c>
      <c r="H228" s="402" t="s">
        <v>10502</v>
      </c>
      <c r="I228" s="403" t="s">
        <v>1989</v>
      </c>
      <c r="J228" s="404">
        <v>0</v>
      </c>
      <c r="K228" s="405">
        <v>0</v>
      </c>
      <c r="L228" s="405">
        <v>5000000</v>
      </c>
      <c r="M228" s="405">
        <f t="shared" si="17"/>
        <v>5000000</v>
      </c>
      <c r="N228" s="406" t="s">
        <v>1990</v>
      </c>
      <c r="O228" s="398" t="s">
        <v>6938</v>
      </c>
      <c r="P228" s="408">
        <f t="shared" si="18"/>
        <v>43543</v>
      </c>
      <c r="Q228" s="408">
        <v>43603</v>
      </c>
      <c r="R228" s="408">
        <f t="shared" si="21"/>
        <v>43603</v>
      </c>
      <c r="S228" s="407">
        <f t="shared" si="19"/>
        <v>60</v>
      </c>
      <c r="T228" s="409">
        <f t="shared" si="20"/>
        <v>2</v>
      </c>
      <c r="U228" s="410" t="s">
        <v>8250</v>
      </c>
      <c r="V228" s="375"/>
      <c r="W228" s="411"/>
      <c r="X228" s="412"/>
      <c r="Y228" s="413"/>
      <c r="Z228" s="414"/>
      <c r="AA228" s="412"/>
      <c r="AB228" s="413"/>
      <c r="AC228" s="414"/>
      <c r="AD228" s="412"/>
      <c r="AE228" s="413"/>
      <c r="AF228" s="414"/>
      <c r="AG228" s="412"/>
      <c r="AH228" s="413"/>
      <c r="AI228" s="412"/>
      <c r="AJ228" s="415"/>
      <c r="AK228" s="416"/>
      <c r="AL228" s="417"/>
      <c r="AM228" s="416"/>
      <c r="AN228" s="418"/>
      <c r="AO228" s="418"/>
      <c r="AP228" s="418"/>
      <c r="AQ228" s="314"/>
      <c r="AR228" s="315"/>
      <c r="AS228" s="419"/>
      <c r="AT228" s="420"/>
      <c r="AU228" s="318"/>
      <c r="AV228" s="319"/>
      <c r="AW228" s="319"/>
      <c r="AX228" s="319"/>
      <c r="AY228" s="320"/>
      <c r="AZ228" s="376"/>
      <c r="BA228" s="376"/>
    </row>
    <row r="229" spans="1:53" ht="13.5" customHeight="1" thickTop="1" thickBot="1" x14ac:dyDescent="0.25">
      <c r="A229" s="397">
        <v>224</v>
      </c>
      <c r="B229" s="398" t="s">
        <v>3432</v>
      </c>
      <c r="C229" s="399">
        <v>43543</v>
      </c>
      <c r="D229" s="399" t="s">
        <v>8251</v>
      </c>
      <c r="E229" s="400" t="s">
        <v>5690</v>
      </c>
      <c r="F229" s="400" t="s">
        <v>8252</v>
      </c>
      <c r="G229" s="401" t="s">
        <v>66</v>
      </c>
      <c r="H229" s="402" t="s">
        <v>10502</v>
      </c>
      <c r="I229" s="403" t="s">
        <v>1989</v>
      </c>
      <c r="J229" s="404">
        <v>0</v>
      </c>
      <c r="K229" s="405">
        <v>0</v>
      </c>
      <c r="L229" s="405">
        <v>5000000</v>
      </c>
      <c r="M229" s="405">
        <f t="shared" si="17"/>
        <v>5000000</v>
      </c>
      <c r="N229" s="406" t="s">
        <v>1990</v>
      </c>
      <c r="O229" s="398" t="s">
        <v>6942</v>
      </c>
      <c r="P229" s="408">
        <f t="shared" si="18"/>
        <v>43543</v>
      </c>
      <c r="Q229" s="408">
        <v>43603</v>
      </c>
      <c r="R229" s="408">
        <f t="shared" si="21"/>
        <v>43603</v>
      </c>
      <c r="S229" s="407">
        <f t="shared" si="19"/>
        <v>60</v>
      </c>
      <c r="T229" s="409">
        <f t="shared" si="20"/>
        <v>2</v>
      </c>
      <c r="U229" s="410" t="s">
        <v>8253</v>
      </c>
      <c r="V229" s="375"/>
      <c r="W229" s="411"/>
      <c r="X229" s="412"/>
      <c r="Y229" s="413"/>
      <c r="Z229" s="414"/>
      <c r="AA229" s="412"/>
      <c r="AB229" s="413"/>
      <c r="AC229" s="414"/>
      <c r="AD229" s="412"/>
      <c r="AE229" s="413"/>
      <c r="AF229" s="414"/>
      <c r="AG229" s="412"/>
      <c r="AH229" s="413"/>
      <c r="AI229" s="412"/>
      <c r="AJ229" s="415"/>
      <c r="AK229" s="416"/>
      <c r="AL229" s="417"/>
      <c r="AM229" s="416"/>
      <c r="AN229" s="418"/>
      <c r="AO229" s="418"/>
      <c r="AP229" s="418"/>
      <c r="AQ229" s="314"/>
      <c r="AR229" s="315"/>
      <c r="AS229" s="419"/>
      <c r="AT229" s="420"/>
      <c r="AU229" s="318"/>
      <c r="AV229" s="319"/>
      <c r="AW229" s="319"/>
      <c r="AX229" s="319"/>
      <c r="AY229" s="320"/>
      <c r="AZ229" s="376"/>
      <c r="BA229" s="376"/>
    </row>
    <row r="230" spans="1:53" ht="13.5" customHeight="1" thickTop="1" thickBot="1" x14ac:dyDescent="0.25">
      <c r="A230" s="397">
        <v>225</v>
      </c>
      <c r="B230" s="398" t="s">
        <v>163</v>
      </c>
      <c r="C230" s="399">
        <v>43543</v>
      </c>
      <c r="D230" s="399" t="s">
        <v>8254</v>
      </c>
      <c r="E230" s="400" t="s">
        <v>5690</v>
      </c>
      <c r="F230" s="400" t="s">
        <v>6080</v>
      </c>
      <c r="G230" s="401" t="s">
        <v>66</v>
      </c>
      <c r="H230" s="402" t="s">
        <v>10502</v>
      </c>
      <c r="I230" s="403" t="s">
        <v>1989</v>
      </c>
      <c r="J230" s="404">
        <v>0</v>
      </c>
      <c r="K230" s="405">
        <v>0</v>
      </c>
      <c r="L230" s="405">
        <v>9228972</v>
      </c>
      <c r="M230" s="405">
        <f t="shared" si="17"/>
        <v>9228972</v>
      </c>
      <c r="N230" s="406" t="s">
        <v>1990</v>
      </c>
      <c r="O230" s="398" t="s">
        <v>6081</v>
      </c>
      <c r="P230" s="408">
        <f t="shared" si="18"/>
        <v>43543</v>
      </c>
      <c r="Q230" s="408">
        <v>43663</v>
      </c>
      <c r="R230" s="408">
        <f t="shared" si="21"/>
        <v>43663</v>
      </c>
      <c r="S230" s="407">
        <f t="shared" si="19"/>
        <v>120</v>
      </c>
      <c r="T230" s="409">
        <f t="shared" si="20"/>
        <v>4</v>
      </c>
      <c r="U230" s="410" t="s">
        <v>8255</v>
      </c>
      <c r="V230" s="375"/>
      <c r="W230" s="411"/>
      <c r="X230" s="412"/>
      <c r="Y230" s="413"/>
      <c r="Z230" s="414"/>
      <c r="AA230" s="412"/>
      <c r="AB230" s="413"/>
      <c r="AC230" s="414"/>
      <c r="AD230" s="412"/>
      <c r="AE230" s="413"/>
      <c r="AF230" s="414"/>
      <c r="AG230" s="412"/>
      <c r="AH230" s="413"/>
      <c r="AI230" s="412"/>
      <c r="AJ230" s="415"/>
      <c r="AK230" s="416"/>
      <c r="AL230" s="417"/>
      <c r="AM230" s="416"/>
      <c r="AN230" s="418"/>
      <c r="AO230" s="418"/>
      <c r="AP230" s="418"/>
      <c r="AQ230" s="314"/>
      <c r="AR230" s="315"/>
      <c r="AS230" s="419"/>
      <c r="AT230" s="420"/>
      <c r="AU230" s="318"/>
      <c r="AV230" s="319"/>
      <c r="AW230" s="319"/>
      <c r="AX230" s="319"/>
      <c r="AY230" s="320"/>
      <c r="AZ230" s="376"/>
      <c r="BA230" s="376"/>
    </row>
    <row r="231" spans="1:53" ht="13.5" customHeight="1" thickTop="1" thickBot="1" x14ac:dyDescent="0.25">
      <c r="A231" s="397">
        <v>226</v>
      </c>
      <c r="B231" s="398" t="s">
        <v>3451</v>
      </c>
      <c r="C231" s="399">
        <v>43543</v>
      </c>
      <c r="D231" s="399" t="s">
        <v>8256</v>
      </c>
      <c r="E231" s="400" t="s">
        <v>5700</v>
      </c>
      <c r="F231" s="400" t="s">
        <v>8257</v>
      </c>
      <c r="G231" s="401" t="s">
        <v>66</v>
      </c>
      <c r="H231" s="402" t="s">
        <v>7501</v>
      </c>
      <c r="I231" s="403" t="s">
        <v>1989</v>
      </c>
      <c r="J231" s="404">
        <v>0</v>
      </c>
      <c r="K231" s="405">
        <v>0</v>
      </c>
      <c r="L231" s="405">
        <v>16000000</v>
      </c>
      <c r="M231" s="405">
        <f t="shared" si="17"/>
        <v>16000000</v>
      </c>
      <c r="N231" s="406" t="s">
        <v>1990</v>
      </c>
      <c r="O231" s="398" t="s">
        <v>8258</v>
      </c>
      <c r="P231" s="408">
        <f t="shared" si="18"/>
        <v>43543</v>
      </c>
      <c r="Q231" s="408">
        <v>43663</v>
      </c>
      <c r="R231" s="408">
        <f t="shared" si="21"/>
        <v>43663</v>
      </c>
      <c r="S231" s="407">
        <f t="shared" si="19"/>
        <v>120</v>
      </c>
      <c r="T231" s="409">
        <f t="shared" si="20"/>
        <v>4</v>
      </c>
      <c r="U231" s="410" t="s">
        <v>8259</v>
      </c>
      <c r="V231" s="421">
        <v>43706</v>
      </c>
      <c r="W231" s="411"/>
      <c r="X231" s="412"/>
      <c r="Y231" s="413"/>
      <c r="Z231" s="414"/>
      <c r="AA231" s="412"/>
      <c r="AB231" s="413"/>
      <c r="AC231" s="414"/>
      <c r="AD231" s="412"/>
      <c r="AE231" s="413"/>
      <c r="AF231" s="414"/>
      <c r="AG231" s="412"/>
      <c r="AH231" s="413"/>
      <c r="AI231" s="412"/>
      <c r="AJ231" s="415"/>
      <c r="AK231" s="416"/>
      <c r="AL231" s="417"/>
      <c r="AM231" s="416"/>
      <c r="AN231" s="418"/>
      <c r="AO231" s="418"/>
      <c r="AP231" s="418"/>
      <c r="AQ231" s="314"/>
      <c r="AR231" s="315"/>
      <c r="AS231" s="419"/>
      <c r="AT231" s="420"/>
      <c r="AU231" s="318"/>
      <c r="AV231" s="319"/>
      <c r="AW231" s="319"/>
      <c r="AX231" s="319"/>
      <c r="AY231" s="320"/>
      <c r="AZ231" s="376"/>
      <c r="BA231" s="376"/>
    </row>
    <row r="232" spans="1:53" ht="13.5" customHeight="1" thickTop="1" thickBot="1" x14ac:dyDescent="0.25">
      <c r="A232" s="397">
        <v>227</v>
      </c>
      <c r="B232" s="398" t="s">
        <v>3451</v>
      </c>
      <c r="C232" s="399">
        <v>43543</v>
      </c>
      <c r="D232" s="399" t="s">
        <v>8260</v>
      </c>
      <c r="E232" s="400" t="s">
        <v>5700</v>
      </c>
      <c r="F232" s="400" t="s">
        <v>8261</v>
      </c>
      <c r="G232" s="401" t="s">
        <v>66</v>
      </c>
      <c r="H232" s="402" t="s">
        <v>7501</v>
      </c>
      <c r="I232" s="403" t="s">
        <v>1989</v>
      </c>
      <c r="J232" s="404">
        <v>0</v>
      </c>
      <c r="K232" s="405">
        <v>0</v>
      </c>
      <c r="L232" s="405">
        <v>32000000</v>
      </c>
      <c r="M232" s="405">
        <f t="shared" si="17"/>
        <v>32000000</v>
      </c>
      <c r="N232" s="406" t="s">
        <v>1990</v>
      </c>
      <c r="O232" s="398" t="s">
        <v>571</v>
      </c>
      <c r="P232" s="408">
        <f t="shared" si="18"/>
        <v>43543</v>
      </c>
      <c r="Q232" s="408">
        <v>43663</v>
      </c>
      <c r="R232" s="408">
        <f t="shared" si="21"/>
        <v>43663</v>
      </c>
      <c r="S232" s="407">
        <f t="shared" si="19"/>
        <v>120</v>
      </c>
      <c r="T232" s="409">
        <f t="shared" si="20"/>
        <v>4</v>
      </c>
      <c r="U232" s="410" t="s">
        <v>8262</v>
      </c>
      <c r="V232" s="375"/>
      <c r="W232" s="411"/>
      <c r="X232" s="412"/>
      <c r="Y232" s="413"/>
      <c r="Z232" s="414"/>
      <c r="AA232" s="412"/>
      <c r="AB232" s="413"/>
      <c r="AC232" s="414"/>
      <c r="AD232" s="412"/>
      <c r="AE232" s="413"/>
      <c r="AF232" s="414"/>
      <c r="AG232" s="412"/>
      <c r="AH232" s="413"/>
      <c r="AI232" s="412"/>
      <c r="AJ232" s="415"/>
      <c r="AK232" s="416"/>
      <c r="AL232" s="417"/>
      <c r="AM232" s="416"/>
      <c r="AN232" s="418"/>
      <c r="AO232" s="418"/>
      <c r="AP232" s="418"/>
      <c r="AQ232" s="314"/>
      <c r="AR232" s="315"/>
      <c r="AS232" s="419"/>
      <c r="AT232" s="420"/>
      <c r="AU232" s="318"/>
      <c r="AV232" s="319"/>
      <c r="AW232" s="319"/>
      <c r="AX232" s="319"/>
      <c r="AY232" s="320"/>
      <c r="AZ232" s="376"/>
      <c r="BA232" s="376"/>
    </row>
    <row r="233" spans="1:53" ht="13.5" customHeight="1" thickTop="1" thickBot="1" x14ac:dyDescent="0.25">
      <c r="A233" s="397">
        <v>228</v>
      </c>
      <c r="B233" s="398" t="s">
        <v>3432</v>
      </c>
      <c r="C233" s="399">
        <v>43543</v>
      </c>
      <c r="D233" s="399" t="s">
        <v>8263</v>
      </c>
      <c r="E233" s="400" t="s">
        <v>5700</v>
      </c>
      <c r="F233" s="400" t="s">
        <v>8264</v>
      </c>
      <c r="G233" s="401" t="s">
        <v>66</v>
      </c>
      <c r="H233" s="402" t="s">
        <v>10502</v>
      </c>
      <c r="I233" s="403" t="s">
        <v>1989</v>
      </c>
      <c r="J233" s="404">
        <v>0</v>
      </c>
      <c r="K233" s="405">
        <v>0</v>
      </c>
      <c r="L233" s="405">
        <v>7500000</v>
      </c>
      <c r="M233" s="405">
        <f t="shared" si="17"/>
        <v>7500000</v>
      </c>
      <c r="N233" s="406" t="s">
        <v>1990</v>
      </c>
      <c r="O233" s="398" t="s">
        <v>109</v>
      </c>
      <c r="P233" s="408">
        <f t="shared" si="18"/>
        <v>43543</v>
      </c>
      <c r="Q233" s="408">
        <v>43633</v>
      </c>
      <c r="R233" s="408">
        <f t="shared" si="21"/>
        <v>43633</v>
      </c>
      <c r="S233" s="407">
        <f t="shared" si="19"/>
        <v>90</v>
      </c>
      <c r="T233" s="409">
        <f t="shared" si="20"/>
        <v>3</v>
      </c>
      <c r="U233" s="410" t="s">
        <v>8265</v>
      </c>
      <c r="V233" s="375"/>
      <c r="W233" s="411"/>
      <c r="X233" s="412"/>
      <c r="Y233" s="413"/>
      <c r="Z233" s="414"/>
      <c r="AA233" s="412"/>
      <c r="AB233" s="413"/>
      <c r="AC233" s="414"/>
      <c r="AD233" s="412"/>
      <c r="AE233" s="413"/>
      <c r="AF233" s="414"/>
      <c r="AG233" s="412"/>
      <c r="AH233" s="413"/>
      <c r="AI233" s="412"/>
      <c r="AJ233" s="415"/>
      <c r="AK233" s="416"/>
      <c r="AL233" s="417"/>
      <c r="AM233" s="416"/>
      <c r="AN233" s="418"/>
      <c r="AO233" s="418"/>
      <c r="AP233" s="418"/>
      <c r="AQ233" s="314"/>
      <c r="AR233" s="315"/>
      <c r="AS233" s="419"/>
      <c r="AT233" s="420"/>
      <c r="AU233" s="318"/>
      <c r="AV233" s="319"/>
      <c r="AW233" s="319"/>
      <c r="AX233" s="319"/>
      <c r="AY233" s="320"/>
      <c r="AZ233" s="376"/>
      <c r="BA233" s="376"/>
    </row>
    <row r="234" spans="1:53" ht="13.5" customHeight="1" thickTop="1" thickBot="1" x14ac:dyDescent="0.25">
      <c r="A234" s="397">
        <v>229</v>
      </c>
      <c r="B234" s="398" t="s">
        <v>3451</v>
      </c>
      <c r="C234" s="399">
        <v>43543</v>
      </c>
      <c r="D234" s="399" t="s">
        <v>8266</v>
      </c>
      <c r="E234" s="400" t="s">
        <v>5700</v>
      </c>
      <c r="F234" s="400" t="s">
        <v>8267</v>
      </c>
      <c r="G234" s="401" t="s">
        <v>66</v>
      </c>
      <c r="H234" s="402" t="s">
        <v>10502</v>
      </c>
      <c r="I234" s="403" t="s">
        <v>1989</v>
      </c>
      <c r="J234" s="404">
        <v>0</v>
      </c>
      <c r="K234" s="405">
        <v>0</v>
      </c>
      <c r="L234" s="405">
        <v>9000000</v>
      </c>
      <c r="M234" s="405">
        <f t="shared" si="17"/>
        <v>9000000</v>
      </c>
      <c r="N234" s="406" t="s">
        <v>1990</v>
      </c>
      <c r="O234" s="398" t="s">
        <v>6694</v>
      </c>
      <c r="P234" s="408">
        <f t="shared" si="18"/>
        <v>43543</v>
      </c>
      <c r="Q234" s="408">
        <v>43633</v>
      </c>
      <c r="R234" s="408">
        <f t="shared" si="21"/>
        <v>43633</v>
      </c>
      <c r="S234" s="407">
        <f t="shared" si="19"/>
        <v>90</v>
      </c>
      <c r="T234" s="409">
        <f t="shared" si="20"/>
        <v>3</v>
      </c>
      <c r="U234" s="410" t="s">
        <v>8268</v>
      </c>
      <c r="V234" s="375"/>
      <c r="W234" s="411"/>
      <c r="X234" s="412"/>
      <c r="Y234" s="413"/>
      <c r="Z234" s="414"/>
      <c r="AA234" s="412"/>
      <c r="AB234" s="413"/>
      <c r="AC234" s="414"/>
      <c r="AD234" s="412"/>
      <c r="AE234" s="413"/>
      <c r="AF234" s="414"/>
      <c r="AG234" s="412"/>
      <c r="AH234" s="413"/>
      <c r="AI234" s="412"/>
      <c r="AJ234" s="415"/>
      <c r="AK234" s="416"/>
      <c r="AL234" s="417"/>
      <c r="AM234" s="416"/>
      <c r="AN234" s="418"/>
      <c r="AO234" s="418"/>
      <c r="AP234" s="418"/>
      <c r="AQ234" s="314"/>
      <c r="AR234" s="315"/>
      <c r="AS234" s="419"/>
      <c r="AT234" s="420"/>
      <c r="AU234" s="318"/>
      <c r="AV234" s="319"/>
      <c r="AW234" s="319"/>
      <c r="AX234" s="319"/>
      <c r="AY234" s="320"/>
      <c r="AZ234" s="376"/>
      <c r="BA234" s="376"/>
    </row>
    <row r="235" spans="1:53" ht="13.5" customHeight="1" thickTop="1" thickBot="1" x14ac:dyDescent="0.25">
      <c r="A235" s="397">
        <v>230</v>
      </c>
      <c r="B235" s="398" t="s">
        <v>63</v>
      </c>
      <c r="C235" s="399">
        <v>43544</v>
      </c>
      <c r="D235" s="399" t="s">
        <v>8269</v>
      </c>
      <c r="E235" s="400" t="s">
        <v>5690</v>
      </c>
      <c r="F235" s="400" t="s">
        <v>8270</v>
      </c>
      <c r="G235" s="401" t="s">
        <v>66</v>
      </c>
      <c r="H235" s="402" t="s">
        <v>10502</v>
      </c>
      <c r="I235" s="403" t="s">
        <v>1989</v>
      </c>
      <c r="J235" s="404">
        <v>0</v>
      </c>
      <c r="K235" s="405">
        <v>0</v>
      </c>
      <c r="L235" s="405">
        <v>6000000</v>
      </c>
      <c r="M235" s="405">
        <f t="shared" si="17"/>
        <v>6000000</v>
      </c>
      <c r="N235" s="406" t="s">
        <v>1990</v>
      </c>
      <c r="O235" s="398" t="s">
        <v>8271</v>
      </c>
      <c r="P235" s="408">
        <f t="shared" si="18"/>
        <v>43544</v>
      </c>
      <c r="Q235" s="408">
        <v>43604</v>
      </c>
      <c r="R235" s="408">
        <f t="shared" si="21"/>
        <v>43604</v>
      </c>
      <c r="S235" s="407">
        <f t="shared" si="19"/>
        <v>60</v>
      </c>
      <c r="T235" s="409">
        <f t="shared" si="20"/>
        <v>2</v>
      </c>
      <c r="U235" s="410" t="s">
        <v>8272</v>
      </c>
      <c r="V235" s="421">
        <v>43668</v>
      </c>
      <c r="W235" s="411"/>
      <c r="X235" s="412"/>
      <c r="Y235" s="413"/>
      <c r="Z235" s="414"/>
      <c r="AA235" s="412"/>
      <c r="AB235" s="413"/>
      <c r="AC235" s="414"/>
      <c r="AD235" s="412"/>
      <c r="AE235" s="413"/>
      <c r="AF235" s="414"/>
      <c r="AG235" s="412"/>
      <c r="AH235" s="413"/>
      <c r="AI235" s="412"/>
      <c r="AJ235" s="415"/>
      <c r="AK235" s="416"/>
      <c r="AL235" s="417"/>
      <c r="AM235" s="416"/>
      <c r="AN235" s="418"/>
      <c r="AO235" s="418"/>
      <c r="AP235" s="418"/>
      <c r="AQ235" s="314"/>
      <c r="AR235" s="315"/>
      <c r="AS235" s="419"/>
      <c r="AT235" s="420"/>
      <c r="AU235" s="318"/>
      <c r="AV235" s="319"/>
      <c r="AW235" s="319"/>
      <c r="AX235" s="319"/>
      <c r="AY235" s="320"/>
      <c r="AZ235" s="376"/>
      <c r="BA235" s="376"/>
    </row>
    <row r="236" spans="1:53" ht="13.5" customHeight="1" thickTop="1" thickBot="1" x14ac:dyDescent="0.25">
      <c r="A236" s="397">
        <v>231</v>
      </c>
      <c r="B236" s="398" t="s">
        <v>7210</v>
      </c>
      <c r="C236" s="399">
        <v>43544</v>
      </c>
      <c r="D236" s="399" t="s">
        <v>8273</v>
      </c>
      <c r="E236" s="400" t="s">
        <v>7725</v>
      </c>
      <c r="F236" s="400" t="s">
        <v>8274</v>
      </c>
      <c r="G236" s="376" t="s">
        <v>13566</v>
      </c>
      <c r="H236" s="402" t="s">
        <v>7533</v>
      </c>
      <c r="I236" s="403" t="s">
        <v>1989</v>
      </c>
      <c r="J236" s="404">
        <v>0</v>
      </c>
      <c r="K236" s="405">
        <v>0</v>
      </c>
      <c r="L236" s="405">
        <v>2125000</v>
      </c>
      <c r="M236" s="405">
        <f t="shared" si="17"/>
        <v>2125000</v>
      </c>
      <c r="N236" s="406" t="s">
        <v>4981</v>
      </c>
      <c r="O236" s="398" t="s">
        <v>8275</v>
      </c>
      <c r="P236" s="408">
        <f t="shared" si="18"/>
        <v>43544</v>
      </c>
      <c r="Q236" s="408">
        <v>43574</v>
      </c>
      <c r="R236" s="408">
        <f t="shared" si="21"/>
        <v>43574</v>
      </c>
      <c r="S236" s="407">
        <f t="shared" si="19"/>
        <v>30</v>
      </c>
      <c r="T236" s="409">
        <f t="shared" si="20"/>
        <v>1</v>
      </c>
      <c r="U236" s="410" t="s">
        <v>8276</v>
      </c>
      <c r="V236" s="375"/>
      <c r="W236" s="411"/>
      <c r="X236" s="412"/>
      <c r="Y236" s="413"/>
      <c r="Z236" s="414"/>
      <c r="AA236" s="412"/>
      <c r="AB236" s="413"/>
      <c r="AC236" s="414"/>
      <c r="AD236" s="412"/>
      <c r="AE236" s="413"/>
      <c r="AF236" s="414"/>
      <c r="AG236" s="412"/>
      <c r="AH236" s="413"/>
      <c r="AI236" s="412"/>
      <c r="AJ236" s="415"/>
      <c r="AK236" s="416"/>
      <c r="AL236" s="417"/>
      <c r="AM236" s="416"/>
      <c r="AN236" s="418"/>
      <c r="AO236" s="418"/>
      <c r="AP236" s="418"/>
      <c r="AQ236" s="314"/>
      <c r="AR236" s="315"/>
      <c r="AS236" s="419"/>
      <c r="AT236" s="420"/>
      <c r="AU236" s="318"/>
      <c r="AV236" s="319"/>
      <c r="AW236" s="319"/>
      <c r="AX236" s="319"/>
      <c r="AY236" s="320"/>
      <c r="AZ236" s="376"/>
      <c r="BA236" s="376"/>
    </row>
    <row r="237" spans="1:53" ht="13.5" customHeight="1" thickTop="1" thickBot="1" x14ac:dyDescent="0.25">
      <c r="A237" s="397">
        <v>232</v>
      </c>
      <c r="B237" s="398" t="s">
        <v>5973</v>
      </c>
      <c r="C237" s="399">
        <v>43545</v>
      </c>
      <c r="D237" s="399" t="s">
        <v>8277</v>
      </c>
      <c r="E237" s="400" t="s">
        <v>5690</v>
      </c>
      <c r="F237" s="400" t="s">
        <v>8278</v>
      </c>
      <c r="G237" s="401" t="s">
        <v>66</v>
      </c>
      <c r="H237" s="402" t="s">
        <v>7501</v>
      </c>
      <c r="I237" s="403" t="s">
        <v>1989</v>
      </c>
      <c r="J237" s="404">
        <v>0</v>
      </c>
      <c r="K237" s="405">
        <v>0</v>
      </c>
      <c r="L237" s="405">
        <v>21200000</v>
      </c>
      <c r="M237" s="405">
        <f t="shared" si="17"/>
        <v>21200000</v>
      </c>
      <c r="N237" s="406" t="s">
        <v>1990</v>
      </c>
      <c r="O237" s="398" t="s">
        <v>6577</v>
      </c>
      <c r="P237" s="408">
        <f t="shared" si="18"/>
        <v>43545</v>
      </c>
      <c r="Q237" s="408">
        <v>43665</v>
      </c>
      <c r="R237" s="408">
        <f t="shared" si="21"/>
        <v>43665</v>
      </c>
      <c r="S237" s="407">
        <f t="shared" si="19"/>
        <v>120</v>
      </c>
      <c r="T237" s="409">
        <f t="shared" si="20"/>
        <v>4</v>
      </c>
      <c r="U237" s="410" t="s">
        <v>8279</v>
      </c>
      <c r="V237" s="375"/>
      <c r="W237" s="411"/>
      <c r="X237" s="412"/>
      <c r="Y237" s="413"/>
      <c r="Z237" s="414"/>
      <c r="AA237" s="412"/>
      <c r="AB237" s="413"/>
      <c r="AC237" s="414"/>
      <c r="AD237" s="412"/>
      <c r="AE237" s="413"/>
      <c r="AF237" s="414"/>
      <c r="AG237" s="412"/>
      <c r="AH237" s="413"/>
      <c r="AI237" s="412"/>
      <c r="AJ237" s="415"/>
      <c r="AK237" s="416"/>
      <c r="AL237" s="417"/>
      <c r="AM237" s="416"/>
      <c r="AN237" s="418"/>
      <c r="AO237" s="418"/>
      <c r="AP237" s="418"/>
      <c r="AQ237" s="314"/>
      <c r="AR237" s="315"/>
      <c r="AS237" s="419"/>
      <c r="AT237" s="420"/>
      <c r="AU237" s="318"/>
      <c r="AV237" s="319"/>
      <c r="AW237" s="319"/>
      <c r="AX237" s="319"/>
      <c r="AY237" s="320"/>
      <c r="AZ237" s="376"/>
      <c r="BA237" s="376"/>
    </row>
    <row r="238" spans="1:53" ht="13.5" customHeight="1" thickTop="1" thickBot="1" x14ac:dyDescent="0.25">
      <c r="A238" s="397">
        <v>233</v>
      </c>
      <c r="B238" s="398" t="s">
        <v>8280</v>
      </c>
      <c r="C238" s="399">
        <v>43545</v>
      </c>
      <c r="D238" s="399" t="s">
        <v>8281</v>
      </c>
      <c r="E238" s="400" t="s">
        <v>5690</v>
      </c>
      <c r="F238" s="400" t="s">
        <v>8282</v>
      </c>
      <c r="G238" s="401" t="s">
        <v>66</v>
      </c>
      <c r="H238" s="402" t="s">
        <v>7501</v>
      </c>
      <c r="I238" s="403" t="s">
        <v>1989</v>
      </c>
      <c r="J238" s="404">
        <v>0</v>
      </c>
      <c r="K238" s="405">
        <v>0</v>
      </c>
      <c r="L238" s="405">
        <v>64040971</v>
      </c>
      <c r="M238" s="405">
        <f t="shared" si="17"/>
        <v>64040971</v>
      </c>
      <c r="N238" s="406" t="s">
        <v>1990</v>
      </c>
      <c r="O238" s="398" t="s">
        <v>8283</v>
      </c>
      <c r="P238" s="408">
        <f t="shared" si="18"/>
        <v>43545</v>
      </c>
      <c r="Q238" s="408">
        <v>43830</v>
      </c>
      <c r="R238" s="408">
        <f t="shared" si="21"/>
        <v>43830</v>
      </c>
      <c r="S238" s="407">
        <f t="shared" si="19"/>
        <v>285</v>
      </c>
      <c r="T238" s="409">
        <f t="shared" si="20"/>
        <v>9.5</v>
      </c>
      <c r="U238" s="410" t="s">
        <v>8284</v>
      </c>
      <c r="V238" s="375"/>
      <c r="W238" s="411"/>
      <c r="X238" s="412"/>
      <c r="Y238" s="413"/>
      <c r="Z238" s="414"/>
      <c r="AA238" s="412"/>
      <c r="AB238" s="413"/>
      <c r="AC238" s="414"/>
      <c r="AD238" s="412"/>
      <c r="AE238" s="413"/>
      <c r="AF238" s="414"/>
      <c r="AG238" s="412"/>
      <c r="AH238" s="413"/>
      <c r="AI238" s="412"/>
      <c r="AJ238" s="415"/>
      <c r="AK238" s="416"/>
      <c r="AL238" s="417"/>
      <c r="AM238" s="416"/>
      <c r="AN238" s="418"/>
      <c r="AO238" s="418"/>
      <c r="AP238" s="418"/>
      <c r="AQ238" s="314"/>
      <c r="AR238" s="315"/>
      <c r="AS238" s="419"/>
      <c r="AT238" s="420"/>
      <c r="AU238" s="318"/>
      <c r="AV238" s="319"/>
      <c r="AW238" s="319"/>
      <c r="AX238" s="319"/>
      <c r="AY238" s="320"/>
      <c r="AZ238" s="376"/>
      <c r="BA238" s="376"/>
    </row>
    <row r="239" spans="1:53" ht="13.5" customHeight="1" thickTop="1" thickBot="1" x14ac:dyDescent="0.25">
      <c r="A239" s="397">
        <v>234</v>
      </c>
      <c r="B239" s="398" t="s">
        <v>7210</v>
      </c>
      <c r="C239" s="399">
        <v>43545</v>
      </c>
      <c r="D239" s="399" t="s">
        <v>8285</v>
      </c>
      <c r="E239" s="400" t="s">
        <v>5700</v>
      </c>
      <c r="F239" s="400" t="s">
        <v>8286</v>
      </c>
      <c r="G239" s="401" t="s">
        <v>66</v>
      </c>
      <c r="H239" s="402" t="s">
        <v>7501</v>
      </c>
      <c r="I239" s="403" t="s">
        <v>1989</v>
      </c>
      <c r="J239" s="404">
        <v>0</v>
      </c>
      <c r="K239" s="405">
        <v>0</v>
      </c>
      <c r="L239" s="405">
        <v>12000000</v>
      </c>
      <c r="M239" s="405">
        <f t="shared" si="17"/>
        <v>12000000</v>
      </c>
      <c r="N239" s="406" t="s">
        <v>1990</v>
      </c>
      <c r="O239" s="398" t="s">
        <v>8287</v>
      </c>
      <c r="P239" s="408">
        <f t="shared" si="18"/>
        <v>43545</v>
      </c>
      <c r="Q239" s="408">
        <v>43635</v>
      </c>
      <c r="R239" s="408">
        <f t="shared" si="21"/>
        <v>43635</v>
      </c>
      <c r="S239" s="407">
        <f t="shared" si="19"/>
        <v>90</v>
      </c>
      <c r="T239" s="409">
        <f t="shared" si="20"/>
        <v>3</v>
      </c>
      <c r="U239" s="410" t="s">
        <v>8288</v>
      </c>
      <c r="V239" s="421">
        <v>43682</v>
      </c>
      <c r="W239" s="411"/>
      <c r="X239" s="412"/>
      <c r="Y239" s="413"/>
      <c r="Z239" s="414"/>
      <c r="AA239" s="412"/>
      <c r="AB239" s="413"/>
      <c r="AC239" s="414"/>
      <c r="AD239" s="412"/>
      <c r="AE239" s="413"/>
      <c r="AF239" s="414"/>
      <c r="AG239" s="412"/>
      <c r="AH239" s="413"/>
      <c r="AI239" s="412"/>
      <c r="AJ239" s="415"/>
      <c r="AK239" s="416"/>
      <c r="AL239" s="417"/>
      <c r="AM239" s="416"/>
      <c r="AN239" s="418"/>
      <c r="AO239" s="418"/>
      <c r="AP239" s="418"/>
      <c r="AQ239" s="314"/>
      <c r="AR239" s="315"/>
      <c r="AS239" s="419"/>
      <c r="AT239" s="420"/>
      <c r="AU239" s="318"/>
      <c r="AV239" s="319"/>
      <c r="AW239" s="319"/>
      <c r="AX239" s="319"/>
      <c r="AY239" s="320"/>
      <c r="AZ239" s="376"/>
      <c r="BA239" s="376"/>
    </row>
    <row r="240" spans="1:53" ht="13.5" customHeight="1" thickTop="1" thickBot="1" x14ac:dyDescent="0.25">
      <c r="A240" s="397">
        <v>235</v>
      </c>
      <c r="B240" s="398" t="s">
        <v>175</v>
      </c>
      <c r="C240" s="399">
        <v>43545</v>
      </c>
      <c r="D240" s="399" t="s">
        <v>8289</v>
      </c>
      <c r="E240" s="400" t="s">
        <v>5700</v>
      </c>
      <c r="F240" s="400" t="s">
        <v>8290</v>
      </c>
      <c r="G240" s="401" t="s">
        <v>66</v>
      </c>
      <c r="H240" s="402" t="s">
        <v>10502</v>
      </c>
      <c r="I240" s="403" t="s">
        <v>1989</v>
      </c>
      <c r="J240" s="404">
        <v>0</v>
      </c>
      <c r="K240" s="405">
        <v>0</v>
      </c>
      <c r="L240" s="405">
        <v>6000000</v>
      </c>
      <c r="M240" s="405">
        <f t="shared" si="17"/>
        <v>6000000</v>
      </c>
      <c r="N240" s="406" t="s">
        <v>1990</v>
      </c>
      <c r="O240" s="398" t="s">
        <v>8291</v>
      </c>
      <c r="P240" s="408">
        <f t="shared" si="18"/>
        <v>43545</v>
      </c>
      <c r="Q240" s="408">
        <v>43635</v>
      </c>
      <c r="R240" s="408">
        <f t="shared" si="21"/>
        <v>43635</v>
      </c>
      <c r="S240" s="407">
        <f t="shared" si="19"/>
        <v>90</v>
      </c>
      <c r="T240" s="409">
        <f t="shared" si="20"/>
        <v>3</v>
      </c>
      <c r="U240" s="410" t="s">
        <v>8292</v>
      </c>
      <c r="V240" s="375"/>
      <c r="W240" s="411"/>
      <c r="X240" s="412"/>
      <c r="Y240" s="413"/>
      <c r="Z240" s="414"/>
      <c r="AA240" s="412"/>
      <c r="AB240" s="413"/>
      <c r="AC240" s="414"/>
      <c r="AD240" s="412"/>
      <c r="AE240" s="413"/>
      <c r="AF240" s="414"/>
      <c r="AG240" s="412"/>
      <c r="AH240" s="413"/>
      <c r="AI240" s="412"/>
      <c r="AJ240" s="415"/>
      <c r="AK240" s="416"/>
      <c r="AL240" s="417"/>
      <c r="AM240" s="416"/>
      <c r="AN240" s="418"/>
      <c r="AO240" s="418"/>
      <c r="AP240" s="418"/>
      <c r="AQ240" s="314"/>
      <c r="AR240" s="315"/>
      <c r="AS240" s="419"/>
      <c r="AT240" s="420"/>
      <c r="AU240" s="318"/>
      <c r="AV240" s="319"/>
      <c r="AW240" s="319"/>
      <c r="AX240" s="319"/>
      <c r="AY240" s="320"/>
      <c r="AZ240" s="376"/>
      <c r="BA240" s="376"/>
    </row>
    <row r="241" spans="1:53" ht="13.5" customHeight="1" thickTop="1" thickBot="1" x14ac:dyDescent="0.25">
      <c r="A241" s="397">
        <v>236</v>
      </c>
      <c r="B241" s="398" t="s">
        <v>3444</v>
      </c>
      <c r="C241" s="399">
        <v>43545</v>
      </c>
      <c r="D241" s="399" t="s">
        <v>8293</v>
      </c>
      <c r="E241" s="400" t="s">
        <v>5700</v>
      </c>
      <c r="F241" s="400" t="s">
        <v>8057</v>
      </c>
      <c r="G241" s="401" t="s">
        <v>66</v>
      </c>
      <c r="H241" s="402" t="s">
        <v>7501</v>
      </c>
      <c r="I241" s="403" t="s">
        <v>1989</v>
      </c>
      <c r="J241" s="404">
        <v>0</v>
      </c>
      <c r="K241" s="405">
        <v>0</v>
      </c>
      <c r="L241" s="405">
        <v>10000000</v>
      </c>
      <c r="M241" s="405">
        <f t="shared" si="17"/>
        <v>10000000</v>
      </c>
      <c r="N241" s="406" t="s">
        <v>1990</v>
      </c>
      <c r="O241" s="398" t="s">
        <v>8294</v>
      </c>
      <c r="P241" s="408">
        <f t="shared" si="18"/>
        <v>43545</v>
      </c>
      <c r="Q241" s="408">
        <v>43605</v>
      </c>
      <c r="R241" s="408">
        <f t="shared" si="21"/>
        <v>43605</v>
      </c>
      <c r="S241" s="407">
        <f t="shared" si="19"/>
        <v>60</v>
      </c>
      <c r="T241" s="409">
        <f t="shared" si="20"/>
        <v>2</v>
      </c>
      <c r="U241" s="410" t="s">
        <v>8295</v>
      </c>
      <c r="V241" s="421">
        <v>43691</v>
      </c>
      <c r="W241" s="411"/>
      <c r="X241" s="412"/>
      <c r="Y241" s="413"/>
      <c r="Z241" s="414"/>
      <c r="AA241" s="412"/>
      <c r="AB241" s="413"/>
      <c r="AC241" s="414"/>
      <c r="AD241" s="412"/>
      <c r="AE241" s="413"/>
      <c r="AF241" s="414"/>
      <c r="AG241" s="412"/>
      <c r="AH241" s="413"/>
      <c r="AI241" s="412"/>
      <c r="AJ241" s="415"/>
      <c r="AK241" s="416"/>
      <c r="AL241" s="417"/>
      <c r="AM241" s="416"/>
      <c r="AN241" s="418"/>
      <c r="AO241" s="418"/>
      <c r="AP241" s="418"/>
      <c r="AQ241" s="314"/>
      <c r="AR241" s="315"/>
      <c r="AS241" s="419"/>
      <c r="AT241" s="420"/>
      <c r="AU241" s="318"/>
      <c r="AV241" s="319"/>
      <c r="AW241" s="319"/>
      <c r="AX241" s="319"/>
      <c r="AY241" s="320"/>
      <c r="AZ241" s="376"/>
      <c r="BA241" s="376"/>
    </row>
    <row r="242" spans="1:53" ht="13.5" customHeight="1" thickTop="1" thickBot="1" x14ac:dyDescent="0.25">
      <c r="A242" s="397">
        <v>237</v>
      </c>
      <c r="B242" s="398" t="s">
        <v>2000</v>
      </c>
      <c r="C242" s="399">
        <v>43545</v>
      </c>
      <c r="D242" s="399" t="s">
        <v>8296</v>
      </c>
      <c r="E242" s="400" t="s">
        <v>5690</v>
      </c>
      <c r="F242" s="400" t="s">
        <v>7598</v>
      </c>
      <c r="G242" s="401" t="s">
        <v>66</v>
      </c>
      <c r="H242" s="402" t="s">
        <v>7501</v>
      </c>
      <c r="I242" s="403" t="s">
        <v>1989</v>
      </c>
      <c r="J242" s="404">
        <v>0</v>
      </c>
      <c r="K242" s="405">
        <v>0</v>
      </c>
      <c r="L242" s="405">
        <v>9999999</v>
      </c>
      <c r="M242" s="405">
        <f t="shared" si="17"/>
        <v>9999999</v>
      </c>
      <c r="N242" s="406" t="s">
        <v>1990</v>
      </c>
      <c r="O242" s="398" t="s">
        <v>5921</v>
      </c>
      <c r="P242" s="408">
        <f t="shared" si="18"/>
        <v>43545</v>
      </c>
      <c r="Q242" s="408">
        <v>43635</v>
      </c>
      <c r="R242" s="408">
        <f t="shared" si="21"/>
        <v>43635</v>
      </c>
      <c r="S242" s="407">
        <f t="shared" si="19"/>
        <v>90</v>
      </c>
      <c r="T242" s="409">
        <f t="shared" si="20"/>
        <v>3</v>
      </c>
      <c r="U242" s="410" t="s">
        <v>8297</v>
      </c>
      <c r="V242" s="421">
        <v>43670</v>
      </c>
      <c r="W242" s="411">
        <v>18</v>
      </c>
      <c r="X242" s="412">
        <v>43622</v>
      </c>
      <c r="Y242" s="413">
        <v>43655</v>
      </c>
      <c r="Z242" s="414"/>
      <c r="AA242" s="412"/>
      <c r="AB242" s="413"/>
      <c r="AC242" s="414"/>
      <c r="AD242" s="412"/>
      <c r="AE242" s="413"/>
      <c r="AF242" s="414"/>
      <c r="AG242" s="412"/>
      <c r="AH242" s="413"/>
      <c r="AI242" s="412"/>
      <c r="AJ242" s="415"/>
      <c r="AK242" s="416"/>
      <c r="AL242" s="417"/>
      <c r="AM242" s="416"/>
      <c r="AN242" s="418"/>
      <c r="AO242" s="418"/>
      <c r="AP242" s="418"/>
      <c r="AQ242" s="314"/>
      <c r="AR242" s="315"/>
      <c r="AS242" s="419"/>
      <c r="AT242" s="420"/>
      <c r="AU242" s="318"/>
      <c r="AV242" s="319"/>
      <c r="AW242" s="319"/>
      <c r="AX242" s="319"/>
      <c r="AY242" s="320"/>
      <c r="AZ242" s="376"/>
      <c r="BA242" s="376"/>
    </row>
    <row r="243" spans="1:53" ht="13.5" customHeight="1" thickTop="1" thickBot="1" x14ac:dyDescent="0.25">
      <c r="A243" s="397">
        <v>238</v>
      </c>
      <c r="B243" s="398" t="s">
        <v>2000</v>
      </c>
      <c r="C243" s="399">
        <v>43545</v>
      </c>
      <c r="D243" s="399" t="s">
        <v>8298</v>
      </c>
      <c r="E243" s="400" t="s">
        <v>5921</v>
      </c>
      <c r="F243" s="400" t="s">
        <v>8299</v>
      </c>
      <c r="G243" s="401" t="s">
        <v>66</v>
      </c>
      <c r="H243" s="402" t="s">
        <v>10502</v>
      </c>
      <c r="I243" s="403" t="s">
        <v>1989</v>
      </c>
      <c r="J243" s="404">
        <v>0</v>
      </c>
      <c r="K243" s="405">
        <v>0</v>
      </c>
      <c r="L243" s="405">
        <v>6000000</v>
      </c>
      <c r="M243" s="405">
        <f t="shared" si="17"/>
        <v>6000000</v>
      </c>
      <c r="N243" s="406" t="s">
        <v>1990</v>
      </c>
      <c r="O243" s="398" t="s">
        <v>8300</v>
      </c>
      <c r="P243" s="408">
        <f t="shared" si="18"/>
        <v>43545</v>
      </c>
      <c r="Q243" s="408">
        <v>43635</v>
      </c>
      <c r="R243" s="408">
        <f t="shared" si="21"/>
        <v>43635</v>
      </c>
      <c r="S243" s="407">
        <f t="shared" si="19"/>
        <v>90</v>
      </c>
      <c r="T243" s="409">
        <f t="shared" si="20"/>
        <v>3</v>
      </c>
      <c r="U243" s="410" t="s">
        <v>8301</v>
      </c>
      <c r="V243" s="421">
        <v>43642</v>
      </c>
      <c r="W243" s="411"/>
      <c r="X243" s="412"/>
      <c r="Y243" s="413"/>
      <c r="Z243" s="414"/>
      <c r="AA243" s="412"/>
      <c r="AB243" s="413"/>
      <c r="AC243" s="414"/>
      <c r="AD243" s="412"/>
      <c r="AE243" s="413"/>
      <c r="AF243" s="414"/>
      <c r="AG243" s="412"/>
      <c r="AH243" s="413"/>
      <c r="AI243" s="412"/>
      <c r="AJ243" s="415"/>
      <c r="AK243" s="416"/>
      <c r="AL243" s="417"/>
      <c r="AM243" s="416"/>
      <c r="AN243" s="418"/>
      <c r="AO243" s="418"/>
      <c r="AP243" s="418"/>
      <c r="AQ243" s="314"/>
      <c r="AR243" s="315"/>
      <c r="AS243" s="419"/>
      <c r="AT243" s="420"/>
      <c r="AU243" s="318"/>
      <c r="AV243" s="319"/>
      <c r="AW243" s="319"/>
      <c r="AX243" s="319"/>
      <c r="AY243" s="320"/>
      <c r="AZ243" s="376"/>
      <c r="BA243" s="376"/>
    </row>
    <row r="244" spans="1:53" ht="13.5" customHeight="1" thickTop="1" thickBot="1" x14ac:dyDescent="0.25">
      <c r="A244" s="397">
        <v>239</v>
      </c>
      <c r="B244" s="398" t="s">
        <v>63</v>
      </c>
      <c r="C244" s="399">
        <v>43546</v>
      </c>
      <c r="D244" s="399" t="s">
        <v>8302</v>
      </c>
      <c r="E244" s="400" t="s">
        <v>5700</v>
      </c>
      <c r="F244" s="400" t="s">
        <v>8303</v>
      </c>
      <c r="G244" s="401" t="s">
        <v>66</v>
      </c>
      <c r="H244" s="402" t="s">
        <v>10502</v>
      </c>
      <c r="I244" s="403" t="s">
        <v>1989</v>
      </c>
      <c r="J244" s="404">
        <v>0</v>
      </c>
      <c r="K244" s="405">
        <v>0</v>
      </c>
      <c r="L244" s="405">
        <v>10000000</v>
      </c>
      <c r="M244" s="405">
        <f t="shared" si="17"/>
        <v>10000000</v>
      </c>
      <c r="N244" s="406" t="s">
        <v>1990</v>
      </c>
      <c r="O244" s="398" t="s">
        <v>8304</v>
      </c>
      <c r="P244" s="408">
        <f t="shared" si="18"/>
        <v>43546</v>
      </c>
      <c r="Q244" s="408">
        <v>43696</v>
      </c>
      <c r="R244" s="408">
        <f t="shared" si="21"/>
        <v>43696</v>
      </c>
      <c r="S244" s="407">
        <f t="shared" si="19"/>
        <v>150</v>
      </c>
      <c r="T244" s="409">
        <f t="shared" si="20"/>
        <v>5</v>
      </c>
      <c r="U244" s="410" t="s">
        <v>8305</v>
      </c>
      <c r="V244" s="375"/>
      <c r="W244" s="411"/>
      <c r="X244" s="412"/>
      <c r="Y244" s="413"/>
      <c r="Z244" s="414"/>
      <c r="AA244" s="412"/>
      <c r="AB244" s="413"/>
      <c r="AC244" s="414"/>
      <c r="AD244" s="412"/>
      <c r="AE244" s="413"/>
      <c r="AF244" s="414"/>
      <c r="AG244" s="412"/>
      <c r="AH244" s="413"/>
      <c r="AI244" s="412"/>
      <c r="AJ244" s="415"/>
      <c r="AK244" s="416"/>
      <c r="AL244" s="417"/>
      <c r="AM244" s="416"/>
      <c r="AN244" s="418"/>
      <c r="AO244" s="418"/>
      <c r="AP244" s="418"/>
      <c r="AQ244" s="314"/>
      <c r="AR244" s="315"/>
      <c r="AS244" s="419"/>
      <c r="AT244" s="420"/>
      <c r="AU244" s="318"/>
      <c r="AV244" s="319"/>
      <c r="AW244" s="319"/>
      <c r="AX244" s="319"/>
      <c r="AY244" s="320"/>
      <c r="AZ244" s="376"/>
      <c r="BA244" s="376"/>
    </row>
    <row r="245" spans="1:53" ht="13.5" customHeight="1" thickTop="1" thickBot="1" x14ac:dyDescent="0.25">
      <c r="A245" s="397">
        <v>240</v>
      </c>
      <c r="B245" s="398" t="s">
        <v>3451</v>
      </c>
      <c r="C245" s="399">
        <v>43546</v>
      </c>
      <c r="D245" s="399" t="s">
        <v>8306</v>
      </c>
      <c r="E245" s="400" t="s">
        <v>5700</v>
      </c>
      <c r="F245" s="400" t="s">
        <v>8196</v>
      </c>
      <c r="G245" s="401" t="s">
        <v>66</v>
      </c>
      <c r="H245" s="402" t="s">
        <v>7501</v>
      </c>
      <c r="I245" s="403" t="s">
        <v>1989</v>
      </c>
      <c r="J245" s="404">
        <v>0</v>
      </c>
      <c r="K245" s="405">
        <v>0</v>
      </c>
      <c r="L245" s="405">
        <v>14000000</v>
      </c>
      <c r="M245" s="405">
        <f t="shared" si="17"/>
        <v>14000000</v>
      </c>
      <c r="N245" s="406" t="s">
        <v>1990</v>
      </c>
      <c r="O245" s="398" t="s">
        <v>8307</v>
      </c>
      <c r="P245" s="408">
        <f t="shared" si="18"/>
        <v>43546</v>
      </c>
      <c r="Q245" s="408">
        <v>43651</v>
      </c>
      <c r="R245" s="408">
        <f t="shared" si="21"/>
        <v>43651</v>
      </c>
      <c r="S245" s="407">
        <f t="shared" si="19"/>
        <v>105</v>
      </c>
      <c r="T245" s="409">
        <f t="shared" si="20"/>
        <v>3.5</v>
      </c>
      <c r="U245" s="410" t="s">
        <v>8308</v>
      </c>
      <c r="V245" s="421">
        <v>43706</v>
      </c>
      <c r="W245" s="411"/>
      <c r="X245" s="412"/>
      <c r="Y245" s="413"/>
      <c r="Z245" s="414"/>
      <c r="AA245" s="412"/>
      <c r="AB245" s="413"/>
      <c r="AC245" s="414"/>
      <c r="AD245" s="412"/>
      <c r="AE245" s="413"/>
      <c r="AF245" s="414"/>
      <c r="AG245" s="412"/>
      <c r="AH245" s="413"/>
      <c r="AI245" s="412"/>
      <c r="AJ245" s="415"/>
      <c r="AK245" s="416"/>
      <c r="AL245" s="417"/>
      <c r="AM245" s="416"/>
      <c r="AN245" s="418"/>
      <c r="AO245" s="418"/>
      <c r="AP245" s="418"/>
      <c r="AQ245" s="314"/>
      <c r="AR245" s="315"/>
      <c r="AS245" s="419"/>
      <c r="AT245" s="420"/>
      <c r="AU245" s="318"/>
      <c r="AV245" s="319"/>
      <c r="AW245" s="319"/>
      <c r="AX245" s="319"/>
      <c r="AY245" s="320"/>
      <c r="AZ245" s="376"/>
      <c r="BA245" s="376"/>
    </row>
    <row r="246" spans="1:53" ht="13.5" customHeight="1" thickTop="1" thickBot="1" x14ac:dyDescent="0.25">
      <c r="A246" s="397">
        <v>241</v>
      </c>
      <c r="B246" s="398" t="s">
        <v>8003</v>
      </c>
      <c r="C246" s="399">
        <v>43546</v>
      </c>
      <c r="D246" s="399" t="s">
        <v>8309</v>
      </c>
      <c r="E246" s="400" t="s">
        <v>5700</v>
      </c>
      <c r="F246" s="400" t="s">
        <v>8310</v>
      </c>
      <c r="G246" s="401" t="s">
        <v>66</v>
      </c>
      <c r="H246" s="402" t="s">
        <v>10502</v>
      </c>
      <c r="I246" s="403" t="s">
        <v>1989</v>
      </c>
      <c r="J246" s="404">
        <v>0</v>
      </c>
      <c r="K246" s="405">
        <v>0</v>
      </c>
      <c r="L246" s="405">
        <v>6000000</v>
      </c>
      <c r="M246" s="405">
        <f t="shared" si="17"/>
        <v>8000000</v>
      </c>
      <c r="N246" s="406" t="s">
        <v>1990</v>
      </c>
      <c r="O246" s="398" t="s">
        <v>8311</v>
      </c>
      <c r="P246" s="408">
        <f t="shared" si="18"/>
        <v>43546</v>
      </c>
      <c r="Q246" s="408">
        <v>43636</v>
      </c>
      <c r="R246" s="408">
        <f t="shared" si="21"/>
        <v>43636</v>
      </c>
      <c r="S246" s="407">
        <f t="shared" si="19"/>
        <v>90</v>
      </c>
      <c r="T246" s="409">
        <f t="shared" si="20"/>
        <v>3</v>
      </c>
      <c r="U246" s="410" t="s">
        <v>8312</v>
      </c>
      <c r="V246" s="421">
        <v>43682</v>
      </c>
      <c r="W246" s="411">
        <v>40</v>
      </c>
      <c r="X246" s="412">
        <v>43637</v>
      </c>
      <c r="Y246" s="413">
        <v>43677</v>
      </c>
      <c r="Z246" s="414"/>
      <c r="AA246" s="412"/>
      <c r="AB246" s="413"/>
      <c r="AC246" s="414"/>
      <c r="AD246" s="412"/>
      <c r="AE246" s="413"/>
      <c r="AF246" s="414"/>
      <c r="AG246" s="412"/>
      <c r="AH246" s="413"/>
      <c r="AI246" s="412">
        <v>43637</v>
      </c>
      <c r="AJ246" s="415">
        <v>2000000</v>
      </c>
      <c r="AK246" s="416"/>
      <c r="AL246" s="417"/>
      <c r="AM246" s="416"/>
      <c r="AN246" s="418"/>
      <c r="AO246" s="418"/>
      <c r="AP246" s="418"/>
      <c r="AQ246" s="314"/>
      <c r="AR246" s="315"/>
      <c r="AS246" s="419"/>
      <c r="AT246" s="420"/>
      <c r="AU246" s="318"/>
      <c r="AV246" s="319"/>
      <c r="AW246" s="319"/>
      <c r="AX246" s="319"/>
      <c r="AY246" s="320"/>
      <c r="AZ246" s="376"/>
      <c r="BA246" s="376"/>
    </row>
    <row r="247" spans="1:53" ht="13.5" customHeight="1" thickTop="1" thickBot="1" x14ac:dyDescent="0.25">
      <c r="A247" s="397">
        <v>242</v>
      </c>
      <c r="B247" s="398" t="s">
        <v>3451</v>
      </c>
      <c r="C247" s="399">
        <v>43550</v>
      </c>
      <c r="D247" s="399" t="s">
        <v>8313</v>
      </c>
      <c r="E247" s="400" t="s">
        <v>5700</v>
      </c>
      <c r="F247" s="400" t="s">
        <v>8314</v>
      </c>
      <c r="G247" s="401" t="s">
        <v>66</v>
      </c>
      <c r="H247" s="402" t="s">
        <v>7501</v>
      </c>
      <c r="I247" s="403" t="s">
        <v>1989</v>
      </c>
      <c r="J247" s="404">
        <v>0</v>
      </c>
      <c r="K247" s="405">
        <v>0</v>
      </c>
      <c r="L247" s="405">
        <v>16000000</v>
      </c>
      <c r="M247" s="405">
        <f t="shared" si="17"/>
        <v>16000000</v>
      </c>
      <c r="N247" s="406" t="s">
        <v>1990</v>
      </c>
      <c r="O247" s="398" t="s">
        <v>6726</v>
      </c>
      <c r="P247" s="408">
        <f t="shared" si="18"/>
        <v>43550</v>
      </c>
      <c r="Q247" s="408">
        <v>43670</v>
      </c>
      <c r="R247" s="408">
        <f t="shared" si="21"/>
        <v>43670</v>
      </c>
      <c r="S247" s="407">
        <f t="shared" si="19"/>
        <v>120</v>
      </c>
      <c r="T247" s="409">
        <f t="shared" si="20"/>
        <v>4</v>
      </c>
      <c r="U247" s="410" t="s">
        <v>8315</v>
      </c>
      <c r="V247" s="421">
        <v>43706</v>
      </c>
      <c r="W247" s="411"/>
      <c r="X247" s="412"/>
      <c r="Y247" s="413"/>
      <c r="Z247" s="414"/>
      <c r="AA247" s="412"/>
      <c r="AB247" s="413"/>
      <c r="AC247" s="414"/>
      <c r="AD247" s="412"/>
      <c r="AE247" s="413"/>
      <c r="AF247" s="414"/>
      <c r="AG247" s="412"/>
      <c r="AH247" s="413"/>
      <c r="AI247" s="412"/>
      <c r="AJ247" s="415"/>
      <c r="AK247" s="416"/>
      <c r="AL247" s="417"/>
      <c r="AM247" s="416"/>
      <c r="AN247" s="418"/>
      <c r="AO247" s="418"/>
      <c r="AP247" s="418"/>
      <c r="AQ247" s="314"/>
      <c r="AR247" s="315"/>
      <c r="AS247" s="419"/>
      <c r="AT247" s="420"/>
      <c r="AU247" s="318"/>
      <c r="AV247" s="319"/>
      <c r="AW247" s="319"/>
      <c r="AX247" s="319"/>
      <c r="AY247" s="320"/>
      <c r="AZ247" s="376"/>
      <c r="BA247" s="376"/>
    </row>
    <row r="248" spans="1:53" ht="13.5" customHeight="1" thickTop="1" thickBot="1" x14ac:dyDescent="0.25">
      <c r="A248" s="397">
        <v>243</v>
      </c>
      <c r="B248" s="398" t="s">
        <v>3432</v>
      </c>
      <c r="C248" s="399">
        <v>43551</v>
      </c>
      <c r="D248" s="399" t="s">
        <v>8316</v>
      </c>
      <c r="E248" s="400" t="s">
        <v>5700</v>
      </c>
      <c r="F248" s="400" t="s">
        <v>8317</v>
      </c>
      <c r="G248" s="401" t="s">
        <v>66</v>
      </c>
      <c r="H248" s="402" t="s">
        <v>10502</v>
      </c>
      <c r="I248" s="403" t="s">
        <v>1989</v>
      </c>
      <c r="J248" s="404">
        <v>0</v>
      </c>
      <c r="K248" s="405">
        <v>0</v>
      </c>
      <c r="L248" s="405">
        <v>9600000</v>
      </c>
      <c r="M248" s="405">
        <f t="shared" si="17"/>
        <v>9600000</v>
      </c>
      <c r="N248" s="406" t="s">
        <v>1990</v>
      </c>
      <c r="O248" s="398" t="s">
        <v>3174</v>
      </c>
      <c r="P248" s="408">
        <f t="shared" si="18"/>
        <v>43551</v>
      </c>
      <c r="Q248" s="408">
        <v>43641</v>
      </c>
      <c r="R248" s="408">
        <f t="shared" si="21"/>
        <v>43641</v>
      </c>
      <c r="S248" s="407">
        <f t="shared" si="19"/>
        <v>90</v>
      </c>
      <c r="T248" s="409">
        <f t="shared" si="20"/>
        <v>3</v>
      </c>
      <c r="U248" s="410" t="s">
        <v>8318</v>
      </c>
      <c r="V248" s="375"/>
      <c r="W248" s="411"/>
      <c r="X248" s="412"/>
      <c r="Y248" s="413"/>
      <c r="Z248" s="414"/>
      <c r="AA248" s="412"/>
      <c r="AB248" s="413"/>
      <c r="AC248" s="414"/>
      <c r="AD248" s="412"/>
      <c r="AE248" s="413"/>
      <c r="AF248" s="414"/>
      <c r="AG248" s="412"/>
      <c r="AH248" s="413"/>
      <c r="AI248" s="412"/>
      <c r="AJ248" s="415"/>
      <c r="AK248" s="416"/>
      <c r="AL248" s="417"/>
      <c r="AM248" s="416"/>
      <c r="AN248" s="418"/>
      <c r="AO248" s="418"/>
      <c r="AP248" s="418"/>
      <c r="AQ248" s="314"/>
      <c r="AR248" s="315"/>
      <c r="AS248" s="419"/>
      <c r="AT248" s="420"/>
      <c r="AU248" s="318"/>
      <c r="AV248" s="319"/>
      <c r="AW248" s="319"/>
      <c r="AX248" s="319"/>
      <c r="AY248" s="320"/>
      <c r="AZ248" s="376"/>
      <c r="BA248" s="376"/>
    </row>
    <row r="249" spans="1:53" ht="13.5" customHeight="1" thickTop="1" thickBot="1" x14ac:dyDescent="0.25">
      <c r="A249" s="397">
        <v>244</v>
      </c>
      <c r="B249" s="398" t="s">
        <v>367</v>
      </c>
      <c r="C249" s="399">
        <v>43551</v>
      </c>
      <c r="D249" s="399" t="s">
        <v>8319</v>
      </c>
      <c r="E249" s="400" t="s">
        <v>5690</v>
      </c>
      <c r="F249" s="400" t="s">
        <v>7705</v>
      </c>
      <c r="G249" s="401" t="s">
        <v>66</v>
      </c>
      <c r="H249" s="402" t="s">
        <v>10502</v>
      </c>
      <c r="I249" s="403" t="s">
        <v>1989</v>
      </c>
      <c r="J249" s="404">
        <v>0</v>
      </c>
      <c r="K249" s="405">
        <v>0</v>
      </c>
      <c r="L249" s="405">
        <v>5000000</v>
      </c>
      <c r="M249" s="405">
        <f t="shared" si="17"/>
        <v>7083333</v>
      </c>
      <c r="N249" s="406" t="s">
        <v>1990</v>
      </c>
      <c r="O249" s="398" t="s">
        <v>407</v>
      </c>
      <c r="P249" s="408">
        <f t="shared" si="18"/>
        <v>43551</v>
      </c>
      <c r="Q249" s="408">
        <v>43611</v>
      </c>
      <c r="R249" s="408">
        <f t="shared" si="21"/>
        <v>43611</v>
      </c>
      <c r="S249" s="407">
        <f t="shared" si="19"/>
        <v>60</v>
      </c>
      <c r="T249" s="409">
        <f t="shared" si="20"/>
        <v>2</v>
      </c>
      <c r="U249" s="410" t="s">
        <v>8320</v>
      </c>
      <c r="V249" s="421">
        <v>43675</v>
      </c>
      <c r="W249" s="411">
        <v>25</v>
      </c>
      <c r="X249" s="412">
        <v>43611</v>
      </c>
      <c r="Y249" s="413">
        <v>43636</v>
      </c>
      <c r="Z249" s="414"/>
      <c r="AA249" s="412"/>
      <c r="AB249" s="413"/>
      <c r="AC249" s="414"/>
      <c r="AD249" s="412"/>
      <c r="AE249" s="413"/>
      <c r="AF249" s="414"/>
      <c r="AG249" s="412"/>
      <c r="AH249" s="413"/>
      <c r="AI249" s="412">
        <v>43611</v>
      </c>
      <c r="AJ249" s="415">
        <v>2083333</v>
      </c>
      <c r="AK249" s="416"/>
      <c r="AL249" s="417"/>
      <c r="AM249" s="416"/>
      <c r="AN249" s="418"/>
      <c r="AO249" s="418"/>
      <c r="AP249" s="418"/>
      <c r="AQ249" s="314"/>
      <c r="AR249" s="315"/>
      <c r="AS249" s="419"/>
      <c r="AT249" s="420"/>
      <c r="AU249" s="318"/>
      <c r="AV249" s="319"/>
      <c r="AW249" s="319"/>
      <c r="AX249" s="319"/>
      <c r="AY249" s="320"/>
      <c r="AZ249" s="376"/>
      <c r="BA249" s="376"/>
    </row>
    <row r="250" spans="1:53" ht="13.5" customHeight="1" thickTop="1" thickBot="1" x14ac:dyDescent="0.25">
      <c r="A250" s="397">
        <v>245</v>
      </c>
      <c r="B250" s="398" t="s">
        <v>3432</v>
      </c>
      <c r="C250" s="399">
        <v>43551</v>
      </c>
      <c r="D250" s="399" t="s">
        <v>8321</v>
      </c>
      <c r="E250" s="400" t="s">
        <v>5700</v>
      </c>
      <c r="F250" s="400" t="s">
        <v>7611</v>
      </c>
      <c r="G250" s="401" t="s">
        <v>66</v>
      </c>
      <c r="H250" s="402" t="s">
        <v>7501</v>
      </c>
      <c r="I250" s="403" t="s">
        <v>1989</v>
      </c>
      <c r="J250" s="404">
        <v>0</v>
      </c>
      <c r="K250" s="405">
        <v>0</v>
      </c>
      <c r="L250" s="405">
        <v>12000000</v>
      </c>
      <c r="M250" s="405">
        <f t="shared" si="17"/>
        <v>12000000</v>
      </c>
      <c r="N250" s="406" t="s">
        <v>1990</v>
      </c>
      <c r="O250" s="398" t="s">
        <v>2082</v>
      </c>
      <c r="P250" s="408">
        <f t="shared" si="18"/>
        <v>43551</v>
      </c>
      <c r="Q250" s="408">
        <v>43641</v>
      </c>
      <c r="R250" s="408">
        <f t="shared" si="21"/>
        <v>43641</v>
      </c>
      <c r="S250" s="407">
        <f t="shared" si="19"/>
        <v>90</v>
      </c>
      <c r="T250" s="409">
        <f t="shared" si="20"/>
        <v>3</v>
      </c>
      <c r="U250" s="410" t="s">
        <v>8322</v>
      </c>
      <c r="V250" s="375"/>
      <c r="W250" s="411"/>
      <c r="X250" s="412"/>
      <c r="Y250" s="413"/>
      <c r="Z250" s="414"/>
      <c r="AA250" s="412"/>
      <c r="AB250" s="413"/>
      <c r="AC250" s="414"/>
      <c r="AD250" s="412"/>
      <c r="AE250" s="413"/>
      <c r="AF250" s="414"/>
      <c r="AG250" s="412"/>
      <c r="AH250" s="413"/>
      <c r="AI250" s="412"/>
      <c r="AJ250" s="415"/>
      <c r="AK250" s="416"/>
      <c r="AL250" s="417"/>
      <c r="AM250" s="416"/>
      <c r="AN250" s="418"/>
      <c r="AO250" s="418"/>
      <c r="AP250" s="418"/>
      <c r="AQ250" s="314"/>
      <c r="AR250" s="315"/>
      <c r="AS250" s="419"/>
      <c r="AT250" s="420"/>
      <c r="AU250" s="318"/>
      <c r="AV250" s="319"/>
      <c r="AW250" s="319"/>
      <c r="AX250" s="319"/>
      <c r="AY250" s="320"/>
      <c r="AZ250" s="376"/>
      <c r="BA250" s="376"/>
    </row>
    <row r="251" spans="1:53" ht="13.5" customHeight="1" thickTop="1" thickBot="1" x14ac:dyDescent="0.25">
      <c r="A251" s="397">
        <v>246</v>
      </c>
      <c r="B251" s="398" t="s">
        <v>7623</v>
      </c>
      <c r="C251" s="399">
        <v>43552</v>
      </c>
      <c r="D251" s="399" t="s">
        <v>8323</v>
      </c>
      <c r="E251" s="400" t="s">
        <v>5700</v>
      </c>
      <c r="F251" s="400" t="s">
        <v>8324</v>
      </c>
      <c r="G251" s="401" t="s">
        <v>66</v>
      </c>
      <c r="H251" s="402" t="s">
        <v>7501</v>
      </c>
      <c r="I251" s="403" t="s">
        <v>1989</v>
      </c>
      <c r="J251" s="404">
        <v>0</v>
      </c>
      <c r="K251" s="405">
        <v>0</v>
      </c>
      <c r="L251" s="405">
        <v>22500000</v>
      </c>
      <c r="M251" s="405">
        <f t="shared" si="17"/>
        <v>22500000</v>
      </c>
      <c r="N251" s="406" t="s">
        <v>1990</v>
      </c>
      <c r="O251" s="398" t="s">
        <v>6470</v>
      </c>
      <c r="P251" s="408">
        <f t="shared" si="18"/>
        <v>43552</v>
      </c>
      <c r="Q251" s="408">
        <v>43642</v>
      </c>
      <c r="R251" s="408">
        <f t="shared" si="21"/>
        <v>43642</v>
      </c>
      <c r="S251" s="407">
        <f t="shared" si="19"/>
        <v>90</v>
      </c>
      <c r="T251" s="409">
        <f t="shared" si="20"/>
        <v>3</v>
      </c>
      <c r="U251" s="410" t="s">
        <v>8325</v>
      </c>
      <c r="V251" s="421">
        <v>43668</v>
      </c>
      <c r="W251" s="411"/>
      <c r="X251" s="412"/>
      <c r="Y251" s="413"/>
      <c r="Z251" s="414"/>
      <c r="AA251" s="412"/>
      <c r="AB251" s="413"/>
      <c r="AC251" s="414"/>
      <c r="AD251" s="412"/>
      <c r="AE251" s="413"/>
      <c r="AF251" s="414"/>
      <c r="AG251" s="412"/>
      <c r="AH251" s="413"/>
      <c r="AI251" s="412"/>
      <c r="AJ251" s="415"/>
      <c r="AK251" s="416"/>
      <c r="AL251" s="417"/>
      <c r="AM251" s="416"/>
      <c r="AN251" s="418"/>
      <c r="AO251" s="418"/>
      <c r="AP251" s="418"/>
      <c r="AQ251" s="314"/>
      <c r="AR251" s="315"/>
      <c r="AS251" s="419"/>
      <c r="AT251" s="420"/>
      <c r="AU251" s="318"/>
      <c r="AV251" s="319"/>
      <c r="AW251" s="319"/>
      <c r="AX251" s="319"/>
      <c r="AY251" s="320"/>
      <c r="AZ251" s="376"/>
      <c r="BA251" s="376"/>
    </row>
    <row r="252" spans="1:53" ht="13.5" customHeight="1" thickTop="1" thickBot="1" x14ac:dyDescent="0.25">
      <c r="A252" s="397">
        <v>247</v>
      </c>
      <c r="B252" s="398" t="s">
        <v>7623</v>
      </c>
      <c r="C252" s="399">
        <v>43552</v>
      </c>
      <c r="D252" s="399" t="s">
        <v>8326</v>
      </c>
      <c r="E252" s="400" t="s">
        <v>5690</v>
      </c>
      <c r="F252" s="400" t="s">
        <v>8327</v>
      </c>
      <c r="G252" s="401" t="s">
        <v>66</v>
      </c>
      <c r="H252" s="402" t="s">
        <v>7501</v>
      </c>
      <c r="I252" s="403" t="s">
        <v>1989</v>
      </c>
      <c r="J252" s="404">
        <v>0</v>
      </c>
      <c r="K252" s="405">
        <v>0</v>
      </c>
      <c r="L252" s="405">
        <v>22500000</v>
      </c>
      <c r="M252" s="405">
        <f t="shared" si="17"/>
        <v>22500000</v>
      </c>
      <c r="N252" s="406" t="s">
        <v>1990</v>
      </c>
      <c r="O252" s="398" t="s">
        <v>6516</v>
      </c>
      <c r="P252" s="408">
        <f t="shared" si="18"/>
        <v>43552</v>
      </c>
      <c r="Q252" s="408">
        <v>43642</v>
      </c>
      <c r="R252" s="408">
        <f t="shared" si="21"/>
        <v>43642</v>
      </c>
      <c r="S252" s="407">
        <f t="shared" si="19"/>
        <v>90</v>
      </c>
      <c r="T252" s="409">
        <f t="shared" si="20"/>
        <v>3</v>
      </c>
      <c r="U252" s="410" t="s">
        <v>8328</v>
      </c>
      <c r="V252" s="421">
        <v>43668</v>
      </c>
      <c r="W252" s="411"/>
      <c r="X252" s="412"/>
      <c r="Y252" s="413"/>
      <c r="Z252" s="414"/>
      <c r="AA252" s="412"/>
      <c r="AB252" s="413"/>
      <c r="AC252" s="414"/>
      <c r="AD252" s="412"/>
      <c r="AE252" s="413"/>
      <c r="AF252" s="414"/>
      <c r="AG252" s="412"/>
      <c r="AH252" s="413"/>
      <c r="AI252" s="412"/>
      <c r="AJ252" s="415"/>
      <c r="AK252" s="416"/>
      <c r="AL252" s="417"/>
      <c r="AM252" s="416"/>
      <c r="AN252" s="418"/>
      <c r="AO252" s="418"/>
      <c r="AP252" s="418"/>
      <c r="AQ252" s="314"/>
      <c r="AR252" s="315"/>
      <c r="AS252" s="419"/>
      <c r="AT252" s="420"/>
      <c r="AU252" s="318"/>
      <c r="AV252" s="319"/>
      <c r="AW252" s="319"/>
      <c r="AX252" s="319"/>
      <c r="AY252" s="320"/>
      <c r="AZ252" s="376"/>
      <c r="BA252" s="376"/>
    </row>
    <row r="253" spans="1:53" ht="13.5" customHeight="1" thickTop="1" thickBot="1" x14ac:dyDescent="0.25">
      <c r="A253" s="397">
        <v>248</v>
      </c>
      <c r="B253" s="398" t="s">
        <v>3451</v>
      </c>
      <c r="C253" s="399">
        <v>43552</v>
      </c>
      <c r="D253" s="399" t="s">
        <v>8329</v>
      </c>
      <c r="E253" s="400" t="s">
        <v>5700</v>
      </c>
      <c r="F253" s="400" t="s">
        <v>8330</v>
      </c>
      <c r="G253" s="401" t="s">
        <v>66</v>
      </c>
      <c r="H253" s="402" t="s">
        <v>7501</v>
      </c>
      <c r="I253" s="403" t="s">
        <v>1989</v>
      </c>
      <c r="J253" s="404">
        <v>0</v>
      </c>
      <c r="K253" s="405">
        <v>0</v>
      </c>
      <c r="L253" s="405">
        <v>10500000</v>
      </c>
      <c r="M253" s="405">
        <f t="shared" si="17"/>
        <v>10500000</v>
      </c>
      <c r="N253" s="406" t="s">
        <v>1990</v>
      </c>
      <c r="O253" s="398" t="s">
        <v>6646</v>
      </c>
      <c r="P253" s="408">
        <f t="shared" si="18"/>
        <v>43552</v>
      </c>
      <c r="Q253" s="408">
        <v>43642</v>
      </c>
      <c r="R253" s="408">
        <f t="shared" si="21"/>
        <v>43642</v>
      </c>
      <c r="S253" s="407">
        <f t="shared" si="19"/>
        <v>90</v>
      </c>
      <c r="T253" s="409">
        <f t="shared" si="20"/>
        <v>3</v>
      </c>
      <c r="U253" s="410" t="s">
        <v>8331</v>
      </c>
      <c r="V253" s="375"/>
      <c r="W253" s="411"/>
      <c r="X253" s="412"/>
      <c r="Y253" s="413"/>
      <c r="Z253" s="414"/>
      <c r="AA253" s="412"/>
      <c r="AB253" s="413"/>
      <c r="AC253" s="414"/>
      <c r="AD253" s="412"/>
      <c r="AE253" s="413"/>
      <c r="AF253" s="414"/>
      <c r="AG253" s="412"/>
      <c r="AH253" s="413"/>
      <c r="AI253" s="412"/>
      <c r="AJ253" s="415"/>
      <c r="AK253" s="416"/>
      <c r="AL253" s="417"/>
      <c r="AM253" s="416"/>
      <c r="AN253" s="418"/>
      <c r="AO253" s="418"/>
      <c r="AP253" s="418"/>
      <c r="AQ253" s="314"/>
      <c r="AR253" s="315"/>
      <c r="AS253" s="419"/>
      <c r="AT253" s="420"/>
      <c r="AU253" s="318"/>
      <c r="AV253" s="319"/>
      <c r="AW253" s="319"/>
      <c r="AX253" s="319"/>
      <c r="AY253" s="320"/>
      <c r="AZ253" s="376"/>
      <c r="BA253" s="376"/>
    </row>
    <row r="254" spans="1:53" ht="13.5" customHeight="1" thickTop="1" thickBot="1" x14ac:dyDescent="0.25">
      <c r="A254" s="397">
        <v>249</v>
      </c>
      <c r="B254" s="398" t="s">
        <v>3451</v>
      </c>
      <c r="C254" s="399">
        <v>43552</v>
      </c>
      <c r="D254" s="399" t="s">
        <v>8332</v>
      </c>
      <c r="E254" s="400" t="s">
        <v>5700</v>
      </c>
      <c r="F254" s="400" t="s">
        <v>418</v>
      </c>
      <c r="G254" s="401" t="s">
        <v>66</v>
      </c>
      <c r="H254" s="402" t="s">
        <v>10502</v>
      </c>
      <c r="I254" s="403" t="s">
        <v>1989</v>
      </c>
      <c r="J254" s="404">
        <v>0</v>
      </c>
      <c r="K254" s="405">
        <v>0</v>
      </c>
      <c r="L254" s="405">
        <v>13228000</v>
      </c>
      <c r="M254" s="405">
        <f t="shared" si="17"/>
        <v>13228000</v>
      </c>
      <c r="N254" s="406" t="s">
        <v>1990</v>
      </c>
      <c r="O254" s="398" t="s">
        <v>6512</v>
      </c>
      <c r="P254" s="408">
        <f t="shared" si="18"/>
        <v>43552</v>
      </c>
      <c r="Q254" s="408">
        <v>43672</v>
      </c>
      <c r="R254" s="408">
        <f t="shared" si="21"/>
        <v>43672</v>
      </c>
      <c r="S254" s="407">
        <f t="shared" si="19"/>
        <v>120</v>
      </c>
      <c r="T254" s="409">
        <f t="shared" si="20"/>
        <v>4</v>
      </c>
      <c r="U254" s="410" t="s">
        <v>8333</v>
      </c>
      <c r="V254" s="375"/>
      <c r="W254" s="411"/>
      <c r="X254" s="412"/>
      <c r="Y254" s="413"/>
      <c r="Z254" s="414"/>
      <c r="AA254" s="412"/>
      <c r="AB254" s="413"/>
      <c r="AC254" s="414"/>
      <c r="AD254" s="412"/>
      <c r="AE254" s="413"/>
      <c r="AF254" s="414"/>
      <c r="AG254" s="412"/>
      <c r="AH254" s="413"/>
      <c r="AI254" s="412"/>
      <c r="AJ254" s="415"/>
      <c r="AK254" s="416"/>
      <c r="AL254" s="417"/>
      <c r="AM254" s="416"/>
      <c r="AN254" s="418"/>
      <c r="AO254" s="418"/>
      <c r="AP254" s="418"/>
      <c r="AQ254" s="314"/>
      <c r="AR254" s="315"/>
      <c r="AS254" s="419"/>
      <c r="AT254" s="420"/>
      <c r="AU254" s="318"/>
      <c r="AV254" s="319"/>
      <c r="AW254" s="319"/>
      <c r="AX254" s="319"/>
      <c r="AY254" s="320"/>
      <c r="AZ254" s="376"/>
      <c r="BA254" s="376"/>
    </row>
    <row r="255" spans="1:53" ht="13.5" customHeight="1" thickTop="1" thickBot="1" x14ac:dyDescent="0.25">
      <c r="A255" s="397">
        <v>250</v>
      </c>
      <c r="B255" s="398" t="s">
        <v>3432</v>
      </c>
      <c r="C255" s="399">
        <v>43552</v>
      </c>
      <c r="D255" s="399" t="s">
        <v>8334</v>
      </c>
      <c r="E255" s="400" t="s">
        <v>5690</v>
      </c>
      <c r="F255" s="400" t="s">
        <v>7567</v>
      </c>
      <c r="G255" s="401" t="s">
        <v>66</v>
      </c>
      <c r="H255" s="402" t="s">
        <v>7501</v>
      </c>
      <c r="I255" s="403" t="s">
        <v>1989</v>
      </c>
      <c r="J255" s="404">
        <v>0</v>
      </c>
      <c r="K255" s="405">
        <v>0</v>
      </c>
      <c r="L255" s="405">
        <v>24000000</v>
      </c>
      <c r="M255" s="405">
        <f t="shared" si="17"/>
        <v>24000000</v>
      </c>
      <c r="N255" s="406" t="s">
        <v>1990</v>
      </c>
      <c r="O255" s="398" t="s">
        <v>7568</v>
      </c>
      <c r="P255" s="408">
        <f t="shared" si="18"/>
        <v>43552</v>
      </c>
      <c r="Q255" s="408">
        <v>43642</v>
      </c>
      <c r="R255" s="408">
        <f t="shared" si="21"/>
        <v>43642</v>
      </c>
      <c r="S255" s="407">
        <f t="shared" si="19"/>
        <v>90</v>
      </c>
      <c r="T255" s="409">
        <f t="shared" si="20"/>
        <v>3</v>
      </c>
      <c r="U255" s="410" t="s">
        <v>8335</v>
      </c>
      <c r="V255" s="375"/>
      <c r="W255" s="411"/>
      <c r="X255" s="412"/>
      <c r="Y255" s="413"/>
      <c r="Z255" s="414"/>
      <c r="AA255" s="412"/>
      <c r="AB255" s="413"/>
      <c r="AC255" s="414"/>
      <c r="AD255" s="412"/>
      <c r="AE255" s="413"/>
      <c r="AF255" s="414"/>
      <c r="AG255" s="412"/>
      <c r="AH255" s="413"/>
      <c r="AI255" s="412"/>
      <c r="AJ255" s="415"/>
      <c r="AK255" s="416"/>
      <c r="AL255" s="417"/>
      <c r="AM255" s="416"/>
      <c r="AN255" s="418"/>
      <c r="AO255" s="418"/>
      <c r="AP255" s="418"/>
      <c r="AQ255" s="314"/>
      <c r="AR255" s="315"/>
      <c r="AS255" s="419"/>
      <c r="AT255" s="420"/>
      <c r="AU255" s="318"/>
      <c r="AV255" s="319"/>
      <c r="AW255" s="319"/>
      <c r="AX255" s="319"/>
      <c r="AY255" s="320"/>
      <c r="AZ255" s="376"/>
      <c r="BA255" s="376"/>
    </row>
    <row r="256" spans="1:53" ht="13.5" customHeight="1" thickTop="1" thickBot="1" x14ac:dyDescent="0.25">
      <c r="A256" s="397">
        <v>251</v>
      </c>
      <c r="B256" s="398" t="s">
        <v>3432</v>
      </c>
      <c r="C256" s="399">
        <v>43552</v>
      </c>
      <c r="D256" s="399" t="s">
        <v>8336</v>
      </c>
      <c r="E256" s="400" t="s">
        <v>5921</v>
      </c>
      <c r="F256" s="400" t="s">
        <v>7595</v>
      </c>
      <c r="G256" s="401" t="s">
        <v>66</v>
      </c>
      <c r="H256" s="402" t="s">
        <v>10502</v>
      </c>
      <c r="I256" s="403" t="s">
        <v>1989</v>
      </c>
      <c r="J256" s="404">
        <v>0</v>
      </c>
      <c r="K256" s="405">
        <v>0</v>
      </c>
      <c r="L256" s="405">
        <v>9921729</v>
      </c>
      <c r="M256" s="405">
        <f t="shared" si="17"/>
        <v>9921729</v>
      </c>
      <c r="N256" s="406" t="s">
        <v>1990</v>
      </c>
      <c r="O256" s="398" t="s">
        <v>2084</v>
      </c>
      <c r="P256" s="408">
        <f t="shared" si="18"/>
        <v>43552</v>
      </c>
      <c r="Q256" s="408">
        <v>43642</v>
      </c>
      <c r="R256" s="408">
        <f t="shared" si="21"/>
        <v>43642</v>
      </c>
      <c r="S256" s="407">
        <f t="shared" si="19"/>
        <v>90</v>
      </c>
      <c r="T256" s="409">
        <f t="shared" si="20"/>
        <v>3</v>
      </c>
      <c r="U256" s="410" t="s">
        <v>8337</v>
      </c>
      <c r="V256" s="375"/>
      <c r="W256" s="411"/>
      <c r="X256" s="412"/>
      <c r="Y256" s="413"/>
      <c r="Z256" s="414"/>
      <c r="AA256" s="412"/>
      <c r="AB256" s="413"/>
      <c r="AC256" s="414"/>
      <c r="AD256" s="412"/>
      <c r="AE256" s="413"/>
      <c r="AF256" s="414"/>
      <c r="AG256" s="412"/>
      <c r="AH256" s="413"/>
      <c r="AI256" s="412"/>
      <c r="AJ256" s="415"/>
      <c r="AK256" s="416"/>
      <c r="AL256" s="417"/>
      <c r="AM256" s="416"/>
      <c r="AN256" s="418"/>
      <c r="AO256" s="418"/>
      <c r="AP256" s="418"/>
      <c r="AQ256" s="314"/>
      <c r="AR256" s="315"/>
      <c r="AS256" s="419"/>
      <c r="AT256" s="420"/>
      <c r="AU256" s="318"/>
      <c r="AV256" s="319"/>
      <c r="AW256" s="319"/>
      <c r="AX256" s="319"/>
      <c r="AY256" s="320"/>
      <c r="AZ256" s="376"/>
      <c r="BA256" s="376"/>
    </row>
    <row r="257" spans="1:53" ht="13.5" customHeight="1" thickTop="1" thickBot="1" x14ac:dyDescent="0.25">
      <c r="A257" s="397">
        <v>252</v>
      </c>
      <c r="B257" s="398" t="s">
        <v>3432</v>
      </c>
      <c r="C257" s="399">
        <v>43552</v>
      </c>
      <c r="D257" s="399" t="s">
        <v>8338</v>
      </c>
      <c r="E257" s="400" t="s">
        <v>5700</v>
      </c>
      <c r="F257" s="400" t="s">
        <v>8264</v>
      </c>
      <c r="G257" s="401" t="s">
        <v>66</v>
      </c>
      <c r="H257" s="402" t="s">
        <v>10502</v>
      </c>
      <c r="I257" s="403" t="s">
        <v>1989</v>
      </c>
      <c r="J257" s="404">
        <v>0</v>
      </c>
      <c r="K257" s="405">
        <v>0</v>
      </c>
      <c r="L257" s="405">
        <v>4200000</v>
      </c>
      <c r="M257" s="405">
        <f t="shared" si="17"/>
        <v>4200000</v>
      </c>
      <c r="N257" s="406" t="s">
        <v>1990</v>
      </c>
      <c r="O257" s="398" t="s">
        <v>7295</v>
      </c>
      <c r="P257" s="408">
        <f t="shared" si="18"/>
        <v>43552</v>
      </c>
      <c r="Q257" s="408">
        <v>43657</v>
      </c>
      <c r="R257" s="408">
        <f t="shared" si="21"/>
        <v>43657</v>
      </c>
      <c r="S257" s="407">
        <f t="shared" si="19"/>
        <v>105</v>
      </c>
      <c r="T257" s="409">
        <f t="shared" si="20"/>
        <v>3.5</v>
      </c>
      <c r="U257" s="410" t="s">
        <v>8339</v>
      </c>
      <c r="V257" s="375"/>
      <c r="W257" s="411"/>
      <c r="X257" s="412"/>
      <c r="Y257" s="413"/>
      <c r="Z257" s="414"/>
      <c r="AA257" s="412"/>
      <c r="AB257" s="413"/>
      <c r="AC257" s="414"/>
      <c r="AD257" s="412"/>
      <c r="AE257" s="413"/>
      <c r="AF257" s="414"/>
      <c r="AG257" s="412"/>
      <c r="AH257" s="413"/>
      <c r="AI257" s="412"/>
      <c r="AJ257" s="415"/>
      <c r="AK257" s="416"/>
      <c r="AL257" s="417"/>
      <c r="AM257" s="416"/>
      <c r="AN257" s="418"/>
      <c r="AO257" s="418"/>
      <c r="AP257" s="418"/>
      <c r="AQ257" s="314"/>
      <c r="AR257" s="315"/>
      <c r="AS257" s="419"/>
      <c r="AT257" s="420"/>
      <c r="AU257" s="318"/>
      <c r="AV257" s="319"/>
      <c r="AW257" s="319"/>
      <c r="AX257" s="319"/>
      <c r="AY257" s="320"/>
      <c r="AZ257" s="376"/>
      <c r="BA257" s="376"/>
    </row>
    <row r="258" spans="1:53" ht="13.5" customHeight="1" thickTop="1" thickBot="1" x14ac:dyDescent="0.25">
      <c r="A258" s="397">
        <v>253</v>
      </c>
      <c r="B258" s="398" t="s">
        <v>3432</v>
      </c>
      <c r="C258" s="399">
        <v>43552</v>
      </c>
      <c r="D258" s="399" t="s">
        <v>8340</v>
      </c>
      <c r="E258" s="400" t="s">
        <v>5700</v>
      </c>
      <c r="F258" s="400" t="s">
        <v>7614</v>
      </c>
      <c r="G258" s="401" t="s">
        <v>66</v>
      </c>
      <c r="H258" s="402" t="s">
        <v>7501</v>
      </c>
      <c r="I258" s="403" t="s">
        <v>1989</v>
      </c>
      <c r="J258" s="404">
        <v>0</v>
      </c>
      <c r="K258" s="405">
        <v>0</v>
      </c>
      <c r="L258" s="405">
        <v>10050000</v>
      </c>
      <c r="M258" s="405">
        <f t="shared" si="17"/>
        <v>10050000</v>
      </c>
      <c r="N258" s="406" t="s">
        <v>1990</v>
      </c>
      <c r="O258" s="398" t="s">
        <v>1701</v>
      </c>
      <c r="P258" s="408">
        <f t="shared" si="18"/>
        <v>43552</v>
      </c>
      <c r="Q258" s="408">
        <v>43642</v>
      </c>
      <c r="R258" s="408">
        <f t="shared" si="21"/>
        <v>43642</v>
      </c>
      <c r="S258" s="407">
        <f t="shared" si="19"/>
        <v>90</v>
      </c>
      <c r="T258" s="409">
        <f t="shared" si="20"/>
        <v>3</v>
      </c>
      <c r="U258" s="410" t="s">
        <v>8341</v>
      </c>
      <c r="V258" s="375"/>
      <c r="W258" s="411"/>
      <c r="X258" s="412"/>
      <c r="Y258" s="413"/>
      <c r="Z258" s="414"/>
      <c r="AA258" s="412"/>
      <c r="AB258" s="413"/>
      <c r="AC258" s="414"/>
      <c r="AD258" s="412"/>
      <c r="AE258" s="413"/>
      <c r="AF258" s="414"/>
      <c r="AG258" s="412"/>
      <c r="AH258" s="413"/>
      <c r="AI258" s="412"/>
      <c r="AJ258" s="415"/>
      <c r="AK258" s="416"/>
      <c r="AL258" s="417"/>
      <c r="AM258" s="416"/>
      <c r="AN258" s="418"/>
      <c r="AO258" s="418"/>
      <c r="AP258" s="418"/>
      <c r="AQ258" s="314"/>
      <c r="AR258" s="315"/>
      <c r="AS258" s="419"/>
      <c r="AT258" s="420"/>
      <c r="AU258" s="318"/>
      <c r="AV258" s="319"/>
      <c r="AW258" s="319"/>
      <c r="AX258" s="319"/>
      <c r="AY258" s="320"/>
      <c r="AZ258" s="376"/>
      <c r="BA258" s="376"/>
    </row>
    <row r="259" spans="1:53" ht="13.5" customHeight="1" thickTop="1" thickBot="1" x14ac:dyDescent="0.25">
      <c r="A259" s="397">
        <v>254</v>
      </c>
      <c r="B259" s="398" t="s">
        <v>3432</v>
      </c>
      <c r="C259" s="399">
        <v>43552</v>
      </c>
      <c r="D259" s="399" t="s">
        <v>8342</v>
      </c>
      <c r="E259" s="400" t="s">
        <v>5700</v>
      </c>
      <c r="F259" s="400" t="s">
        <v>7605</v>
      </c>
      <c r="G259" s="401" t="s">
        <v>66</v>
      </c>
      <c r="H259" s="402" t="s">
        <v>7501</v>
      </c>
      <c r="I259" s="403" t="s">
        <v>1989</v>
      </c>
      <c r="J259" s="404">
        <v>0</v>
      </c>
      <c r="K259" s="405">
        <v>0</v>
      </c>
      <c r="L259" s="405">
        <v>19500000</v>
      </c>
      <c r="M259" s="405">
        <f t="shared" ref="M259:M322" si="22">L259+AJ259+AL259+AN259+AP259</f>
        <v>19500000</v>
      </c>
      <c r="N259" s="406" t="s">
        <v>1990</v>
      </c>
      <c r="O259" s="398" t="s">
        <v>3672</v>
      </c>
      <c r="P259" s="408">
        <f t="shared" ref="P259:P322" si="23">C259</f>
        <v>43552</v>
      </c>
      <c r="Q259" s="408">
        <v>43642</v>
      </c>
      <c r="R259" s="408">
        <f t="shared" si="21"/>
        <v>43642</v>
      </c>
      <c r="S259" s="407">
        <f t="shared" ref="S259:S322" si="24">R259-P259</f>
        <v>90</v>
      </c>
      <c r="T259" s="409">
        <f t="shared" ref="T259:T322" si="25">+S259/30</f>
        <v>3</v>
      </c>
      <c r="U259" s="410" t="s">
        <v>8343</v>
      </c>
      <c r="V259" s="375"/>
      <c r="W259" s="411"/>
      <c r="X259" s="412"/>
      <c r="Y259" s="413"/>
      <c r="Z259" s="414"/>
      <c r="AA259" s="412"/>
      <c r="AB259" s="413"/>
      <c r="AC259" s="414"/>
      <c r="AD259" s="412"/>
      <c r="AE259" s="413"/>
      <c r="AF259" s="414"/>
      <c r="AG259" s="412"/>
      <c r="AH259" s="413"/>
      <c r="AI259" s="412"/>
      <c r="AJ259" s="415"/>
      <c r="AK259" s="416"/>
      <c r="AL259" s="417"/>
      <c r="AM259" s="416"/>
      <c r="AN259" s="418"/>
      <c r="AO259" s="418"/>
      <c r="AP259" s="418"/>
      <c r="AQ259" s="314"/>
      <c r="AR259" s="315"/>
      <c r="AS259" s="419"/>
      <c r="AT259" s="420"/>
      <c r="AU259" s="318"/>
      <c r="AV259" s="319"/>
      <c r="AW259" s="319"/>
      <c r="AX259" s="319"/>
      <c r="AY259" s="320"/>
      <c r="AZ259" s="376"/>
      <c r="BA259" s="376"/>
    </row>
    <row r="260" spans="1:53" ht="13.5" customHeight="1" thickTop="1" thickBot="1" x14ac:dyDescent="0.25">
      <c r="A260" s="397">
        <v>255</v>
      </c>
      <c r="B260" s="398" t="s">
        <v>3432</v>
      </c>
      <c r="C260" s="399">
        <v>43552</v>
      </c>
      <c r="D260" s="399" t="s">
        <v>8344</v>
      </c>
      <c r="E260" s="400" t="s">
        <v>5700</v>
      </c>
      <c r="F260" s="400" t="s">
        <v>8345</v>
      </c>
      <c r="G260" s="401" t="s">
        <v>66</v>
      </c>
      <c r="H260" s="402" t="s">
        <v>10502</v>
      </c>
      <c r="I260" s="403" t="s">
        <v>1989</v>
      </c>
      <c r="J260" s="404">
        <v>0</v>
      </c>
      <c r="K260" s="405">
        <v>0</v>
      </c>
      <c r="L260" s="405">
        <v>15000000</v>
      </c>
      <c r="M260" s="405">
        <f t="shared" si="22"/>
        <v>15000000</v>
      </c>
      <c r="N260" s="406" t="s">
        <v>1990</v>
      </c>
      <c r="O260" s="398" t="s">
        <v>8346</v>
      </c>
      <c r="P260" s="408">
        <f t="shared" si="23"/>
        <v>43552</v>
      </c>
      <c r="Q260" s="408">
        <v>43642</v>
      </c>
      <c r="R260" s="408">
        <f t="shared" si="21"/>
        <v>43642</v>
      </c>
      <c r="S260" s="407">
        <f t="shared" si="24"/>
        <v>90</v>
      </c>
      <c r="T260" s="409">
        <f t="shared" si="25"/>
        <v>3</v>
      </c>
      <c r="U260" s="410" t="s">
        <v>8347</v>
      </c>
      <c r="V260" s="375"/>
      <c r="W260" s="411"/>
      <c r="X260" s="412"/>
      <c r="Y260" s="413"/>
      <c r="Z260" s="414"/>
      <c r="AA260" s="412"/>
      <c r="AB260" s="413"/>
      <c r="AC260" s="414"/>
      <c r="AD260" s="412"/>
      <c r="AE260" s="413"/>
      <c r="AF260" s="414"/>
      <c r="AG260" s="412"/>
      <c r="AH260" s="413"/>
      <c r="AI260" s="412"/>
      <c r="AJ260" s="415"/>
      <c r="AK260" s="416"/>
      <c r="AL260" s="417"/>
      <c r="AM260" s="416"/>
      <c r="AN260" s="418"/>
      <c r="AO260" s="418"/>
      <c r="AP260" s="418"/>
      <c r="AQ260" s="314"/>
      <c r="AR260" s="315"/>
      <c r="AS260" s="419"/>
      <c r="AT260" s="420"/>
      <c r="AU260" s="318"/>
      <c r="AV260" s="319"/>
      <c r="AW260" s="319"/>
      <c r="AX260" s="319"/>
      <c r="AY260" s="320"/>
      <c r="AZ260" s="376"/>
      <c r="BA260" s="376"/>
    </row>
    <row r="261" spans="1:53" ht="13.5" customHeight="1" thickTop="1" thickBot="1" x14ac:dyDescent="0.25">
      <c r="A261" s="397">
        <v>256</v>
      </c>
      <c r="B261" s="398" t="s">
        <v>3432</v>
      </c>
      <c r="C261" s="399">
        <v>43552</v>
      </c>
      <c r="D261" s="399" t="s">
        <v>8348</v>
      </c>
      <c r="E261" s="400" t="s">
        <v>5700</v>
      </c>
      <c r="F261" s="400" t="s">
        <v>7602</v>
      </c>
      <c r="G261" s="401" t="s">
        <v>66</v>
      </c>
      <c r="H261" s="402" t="s">
        <v>7501</v>
      </c>
      <c r="I261" s="403" t="s">
        <v>1989</v>
      </c>
      <c r="J261" s="404">
        <v>0</v>
      </c>
      <c r="K261" s="405">
        <v>0</v>
      </c>
      <c r="L261" s="405">
        <v>11400000</v>
      </c>
      <c r="M261" s="405">
        <f t="shared" si="22"/>
        <v>11400000</v>
      </c>
      <c r="N261" s="406" t="s">
        <v>1990</v>
      </c>
      <c r="O261" s="398" t="s">
        <v>123</v>
      </c>
      <c r="P261" s="408">
        <f t="shared" si="23"/>
        <v>43552</v>
      </c>
      <c r="Q261" s="408">
        <v>43642</v>
      </c>
      <c r="R261" s="408">
        <f t="shared" si="21"/>
        <v>43642</v>
      </c>
      <c r="S261" s="407">
        <f t="shared" si="24"/>
        <v>90</v>
      </c>
      <c r="T261" s="409">
        <f t="shared" si="25"/>
        <v>3</v>
      </c>
      <c r="U261" s="410" t="s">
        <v>8349</v>
      </c>
      <c r="V261" s="375"/>
      <c r="W261" s="411"/>
      <c r="X261" s="412"/>
      <c r="Y261" s="413"/>
      <c r="Z261" s="414"/>
      <c r="AA261" s="412"/>
      <c r="AB261" s="413"/>
      <c r="AC261" s="414"/>
      <c r="AD261" s="412"/>
      <c r="AE261" s="413"/>
      <c r="AF261" s="414"/>
      <c r="AG261" s="412"/>
      <c r="AH261" s="413"/>
      <c r="AI261" s="412"/>
      <c r="AJ261" s="415"/>
      <c r="AK261" s="416"/>
      <c r="AL261" s="417"/>
      <c r="AM261" s="416"/>
      <c r="AN261" s="418"/>
      <c r="AO261" s="418"/>
      <c r="AP261" s="418"/>
      <c r="AQ261" s="314"/>
      <c r="AR261" s="315"/>
      <c r="AS261" s="419"/>
      <c r="AT261" s="420"/>
      <c r="AU261" s="318"/>
      <c r="AV261" s="319"/>
      <c r="AW261" s="319"/>
      <c r="AX261" s="319"/>
      <c r="AY261" s="320"/>
      <c r="AZ261" s="376"/>
      <c r="BA261" s="376"/>
    </row>
    <row r="262" spans="1:53" ht="13.5" customHeight="1" thickTop="1" thickBot="1" x14ac:dyDescent="0.25">
      <c r="A262" s="397">
        <v>257</v>
      </c>
      <c r="B262" s="398" t="s">
        <v>2000</v>
      </c>
      <c r="C262" s="399">
        <v>43553</v>
      </c>
      <c r="D262" s="399" t="s">
        <v>8350</v>
      </c>
      <c r="E262" s="400" t="s">
        <v>5921</v>
      </c>
      <c r="F262" s="400" t="s">
        <v>7557</v>
      </c>
      <c r="G262" s="401" t="s">
        <v>66</v>
      </c>
      <c r="H262" s="402" t="s">
        <v>10502</v>
      </c>
      <c r="I262" s="403" t="s">
        <v>1989</v>
      </c>
      <c r="J262" s="404">
        <v>0</v>
      </c>
      <c r="K262" s="405">
        <v>0</v>
      </c>
      <c r="L262" s="405">
        <v>6500000</v>
      </c>
      <c r="M262" s="405">
        <f t="shared" si="22"/>
        <v>6500000</v>
      </c>
      <c r="N262" s="406" t="s">
        <v>1990</v>
      </c>
      <c r="O262" s="398" t="s">
        <v>8351</v>
      </c>
      <c r="P262" s="408">
        <f t="shared" si="23"/>
        <v>43553</v>
      </c>
      <c r="Q262" s="408">
        <v>43703</v>
      </c>
      <c r="R262" s="408">
        <f t="shared" si="21"/>
        <v>43703</v>
      </c>
      <c r="S262" s="407">
        <f t="shared" si="24"/>
        <v>150</v>
      </c>
      <c r="T262" s="409">
        <f t="shared" si="25"/>
        <v>5</v>
      </c>
      <c r="U262" s="410" t="s">
        <v>8352</v>
      </c>
      <c r="V262" s="421">
        <v>43648</v>
      </c>
      <c r="W262" s="411"/>
      <c r="X262" s="412"/>
      <c r="Y262" s="413"/>
      <c r="Z262" s="414"/>
      <c r="AA262" s="412"/>
      <c r="AB262" s="413"/>
      <c r="AC262" s="414"/>
      <c r="AD262" s="412"/>
      <c r="AE262" s="413"/>
      <c r="AF262" s="414"/>
      <c r="AG262" s="412"/>
      <c r="AH262" s="413"/>
      <c r="AI262" s="412"/>
      <c r="AJ262" s="415"/>
      <c r="AK262" s="416"/>
      <c r="AL262" s="417"/>
      <c r="AM262" s="416"/>
      <c r="AN262" s="418"/>
      <c r="AO262" s="418"/>
      <c r="AP262" s="418"/>
      <c r="AQ262" s="314"/>
      <c r="AR262" s="315"/>
      <c r="AS262" s="419"/>
      <c r="AT262" s="420"/>
      <c r="AU262" s="318"/>
      <c r="AV262" s="319"/>
      <c r="AW262" s="319"/>
      <c r="AX262" s="319"/>
      <c r="AY262" s="320"/>
      <c r="AZ262" s="376"/>
      <c r="BA262" s="376"/>
    </row>
    <row r="263" spans="1:53" ht="13.5" customHeight="1" thickTop="1" thickBot="1" x14ac:dyDescent="0.25">
      <c r="A263" s="397">
        <v>258</v>
      </c>
      <c r="B263" s="398" t="s">
        <v>8353</v>
      </c>
      <c r="C263" s="399">
        <v>43553</v>
      </c>
      <c r="D263" s="399" t="s">
        <v>8354</v>
      </c>
      <c r="E263" s="400" t="s">
        <v>5921</v>
      </c>
      <c r="F263" s="400" t="s">
        <v>8355</v>
      </c>
      <c r="G263" s="401" t="s">
        <v>66</v>
      </c>
      <c r="H263" s="402" t="s">
        <v>10502</v>
      </c>
      <c r="I263" s="403" t="s">
        <v>1989</v>
      </c>
      <c r="J263" s="404">
        <v>0</v>
      </c>
      <c r="K263" s="405">
        <v>0</v>
      </c>
      <c r="L263" s="405">
        <v>9900000</v>
      </c>
      <c r="M263" s="405">
        <f t="shared" si="22"/>
        <v>9900000</v>
      </c>
      <c r="N263" s="406" t="s">
        <v>1990</v>
      </c>
      <c r="O263" s="398" t="s">
        <v>8356</v>
      </c>
      <c r="P263" s="408">
        <f t="shared" si="23"/>
        <v>43553</v>
      </c>
      <c r="Q263" s="408">
        <v>43643</v>
      </c>
      <c r="R263" s="408">
        <f t="shared" si="21"/>
        <v>43643</v>
      </c>
      <c r="S263" s="407">
        <f t="shared" si="24"/>
        <v>90</v>
      </c>
      <c r="T263" s="409">
        <f t="shared" si="25"/>
        <v>3</v>
      </c>
      <c r="U263" s="410" t="s">
        <v>8357</v>
      </c>
      <c r="V263" s="375"/>
      <c r="W263" s="411"/>
      <c r="X263" s="412"/>
      <c r="Y263" s="413"/>
      <c r="Z263" s="414"/>
      <c r="AA263" s="412"/>
      <c r="AB263" s="413"/>
      <c r="AC263" s="414"/>
      <c r="AD263" s="412"/>
      <c r="AE263" s="413"/>
      <c r="AF263" s="414"/>
      <c r="AG263" s="412"/>
      <c r="AH263" s="413"/>
      <c r="AI263" s="412"/>
      <c r="AJ263" s="415"/>
      <c r="AK263" s="416"/>
      <c r="AL263" s="417"/>
      <c r="AM263" s="416"/>
      <c r="AN263" s="418"/>
      <c r="AO263" s="418"/>
      <c r="AP263" s="418"/>
      <c r="AQ263" s="314"/>
      <c r="AR263" s="315"/>
      <c r="AS263" s="419"/>
      <c r="AT263" s="420"/>
      <c r="AU263" s="318"/>
      <c r="AV263" s="319"/>
      <c r="AW263" s="319"/>
      <c r="AX263" s="319"/>
      <c r="AY263" s="320"/>
      <c r="AZ263" s="376"/>
      <c r="BA263" s="376"/>
    </row>
    <row r="264" spans="1:53" ht="13.5" customHeight="1" thickTop="1" thickBot="1" x14ac:dyDescent="0.25">
      <c r="A264" s="397">
        <v>259</v>
      </c>
      <c r="B264" s="398" t="s">
        <v>11591</v>
      </c>
      <c r="C264" s="399">
        <v>43553</v>
      </c>
      <c r="D264" s="399" t="s">
        <v>8358</v>
      </c>
      <c r="E264" s="400" t="s">
        <v>5921</v>
      </c>
      <c r="F264" s="400" t="s">
        <v>8359</v>
      </c>
      <c r="G264" s="401" t="s">
        <v>66</v>
      </c>
      <c r="H264" s="402" t="s">
        <v>7501</v>
      </c>
      <c r="I264" s="403" t="s">
        <v>1989</v>
      </c>
      <c r="J264" s="404">
        <v>0</v>
      </c>
      <c r="K264" s="405">
        <v>0</v>
      </c>
      <c r="L264" s="405">
        <v>19600000</v>
      </c>
      <c r="M264" s="405">
        <f t="shared" si="22"/>
        <v>19600000</v>
      </c>
      <c r="N264" s="406" t="s">
        <v>1990</v>
      </c>
      <c r="O264" s="398" t="s">
        <v>8360</v>
      </c>
      <c r="P264" s="408">
        <f t="shared" si="23"/>
        <v>43553</v>
      </c>
      <c r="Q264" s="408">
        <v>43673</v>
      </c>
      <c r="R264" s="408">
        <f t="shared" si="21"/>
        <v>43673</v>
      </c>
      <c r="S264" s="407">
        <f t="shared" si="24"/>
        <v>120</v>
      </c>
      <c r="T264" s="409">
        <f t="shared" si="25"/>
        <v>4</v>
      </c>
      <c r="U264" s="410" t="s">
        <v>8361</v>
      </c>
      <c r="V264" s="421">
        <v>43699</v>
      </c>
      <c r="W264" s="411"/>
      <c r="X264" s="412"/>
      <c r="Y264" s="413"/>
      <c r="Z264" s="414"/>
      <c r="AA264" s="412"/>
      <c r="AB264" s="413"/>
      <c r="AC264" s="414"/>
      <c r="AD264" s="412"/>
      <c r="AE264" s="413"/>
      <c r="AF264" s="414"/>
      <c r="AG264" s="412"/>
      <c r="AH264" s="413"/>
      <c r="AI264" s="412"/>
      <c r="AJ264" s="415"/>
      <c r="AK264" s="416"/>
      <c r="AL264" s="417"/>
      <c r="AM264" s="416"/>
      <c r="AN264" s="418"/>
      <c r="AO264" s="418"/>
      <c r="AP264" s="418"/>
      <c r="AQ264" s="314"/>
      <c r="AR264" s="315"/>
      <c r="AS264" s="419"/>
      <c r="AT264" s="420"/>
      <c r="AU264" s="318"/>
      <c r="AV264" s="319"/>
      <c r="AW264" s="319"/>
      <c r="AX264" s="319"/>
      <c r="AY264" s="320"/>
      <c r="AZ264" s="376"/>
      <c r="BA264" s="376"/>
    </row>
    <row r="265" spans="1:53" ht="13.5" customHeight="1" thickTop="1" thickBot="1" x14ac:dyDescent="0.25">
      <c r="A265" s="397">
        <v>260</v>
      </c>
      <c r="B265" s="398" t="s">
        <v>3432</v>
      </c>
      <c r="C265" s="399">
        <v>43553</v>
      </c>
      <c r="D265" s="399" t="s">
        <v>8362</v>
      </c>
      <c r="E265" s="400" t="s">
        <v>5700</v>
      </c>
      <c r="F265" s="400" t="s">
        <v>8363</v>
      </c>
      <c r="G265" s="401" t="s">
        <v>66</v>
      </c>
      <c r="H265" s="402" t="s">
        <v>10502</v>
      </c>
      <c r="I265" s="403" t="s">
        <v>1989</v>
      </c>
      <c r="J265" s="404">
        <v>0</v>
      </c>
      <c r="K265" s="405">
        <v>0</v>
      </c>
      <c r="L265" s="405">
        <v>10000000</v>
      </c>
      <c r="M265" s="405">
        <f t="shared" si="22"/>
        <v>10000000</v>
      </c>
      <c r="N265" s="406" t="s">
        <v>1990</v>
      </c>
      <c r="O265" s="398" t="s">
        <v>8364</v>
      </c>
      <c r="P265" s="408">
        <f t="shared" si="23"/>
        <v>43553</v>
      </c>
      <c r="Q265" s="408">
        <v>43653</v>
      </c>
      <c r="R265" s="408">
        <f t="shared" si="21"/>
        <v>43653</v>
      </c>
      <c r="S265" s="407">
        <f t="shared" si="24"/>
        <v>100</v>
      </c>
      <c r="T265" s="409">
        <f t="shared" si="25"/>
        <v>3.3333333333333335</v>
      </c>
      <c r="U265" s="410" t="s">
        <v>8365</v>
      </c>
      <c r="V265" s="375"/>
      <c r="W265" s="411"/>
      <c r="X265" s="412"/>
      <c r="Y265" s="413"/>
      <c r="Z265" s="414"/>
      <c r="AA265" s="412"/>
      <c r="AB265" s="413"/>
      <c r="AC265" s="414"/>
      <c r="AD265" s="412"/>
      <c r="AE265" s="413"/>
      <c r="AF265" s="414"/>
      <c r="AG265" s="412"/>
      <c r="AH265" s="413"/>
      <c r="AI265" s="412"/>
      <c r="AJ265" s="415"/>
      <c r="AK265" s="416"/>
      <c r="AL265" s="417"/>
      <c r="AM265" s="416"/>
      <c r="AN265" s="418"/>
      <c r="AO265" s="418"/>
      <c r="AP265" s="418"/>
      <c r="AQ265" s="314"/>
      <c r="AR265" s="315"/>
      <c r="AS265" s="419"/>
      <c r="AT265" s="420"/>
      <c r="AU265" s="318"/>
      <c r="AV265" s="319"/>
      <c r="AW265" s="319"/>
      <c r="AX265" s="319"/>
      <c r="AY265" s="320"/>
      <c r="AZ265" s="376"/>
      <c r="BA265" s="376"/>
    </row>
    <row r="266" spans="1:53" ht="13.5" customHeight="1" thickTop="1" thickBot="1" x14ac:dyDescent="0.25">
      <c r="A266" s="397">
        <v>261</v>
      </c>
      <c r="B266" s="398" t="s">
        <v>3441</v>
      </c>
      <c r="C266" s="399">
        <v>43556</v>
      </c>
      <c r="D266" s="399" t="s">
        <v>8366</v>
      </c>
      <c r="E266" s="400" t="s">
        <v>5700</v>
      </c>
      <c r="F266" s="400" t="s">
        <v>8181</v>
      </c>
      <c r="G266" s="401" t="s">
        <v>66</v>
      </c>
      <c r="H266" s="402" t="s">
        <v>10502</v>
      </c>
      <c r="I266" s="403" t="s">
        <v>1989</v>
      </c>
      <c r="J266" s="404">
        <v>0</v>
      </c>
      <c r="K266" s="405">
        <v>0</v>
      </c>
      <c r="L266" s="405">
        <v>9921729</v>
      </c>
      <c r="M266" s="405">
        <f t="shared" si="22"/>
        <v>9921729</v>
      </c>
      <c r="N266" s="406" t="s">
        <v>1990</v>
      </c>
      <c r="O266" s="398" t="s">
        <v>8367</v>
      </c>
      <c r="P266" s="408">
        <f t="shared" si="23"/>
        <v>43556</v>
      </c>
      <c r="Q266" s="408">
        <v>43646</v>
      </c>
      <c r="R266" s="408">
        <f t="shared" si="21"/>
        <v>43646</v>
      </c>
      <c r="S266" s="407">
        <f t="shared" si="24"/>
        <v>90</v>
      </c>
      <c r="T266" s="409">
        <f t="shared" si="25"/>
        <v>3</v>
      </c>
      <c r="U266" s="410" t="s">
        <v>8368</v>
      </c>
      <c r="V266" s="375"/>
      <c r="W266" s="425" t="s">
        <v>8369</v>
      </c>
      <c r="X266" s="426"/>
      <c r="Y266" s="427"/>
      <c r="Z266" s="414"/>
      <c r="AA266" s="412"/>
      <c r="AB266" s="413"/>
      <c r="AC266" s="414"/>
      <c r="AD266" s="412"/>
      <c r="AE266" s="413"/>
      <c r="AF266" s="414"/>
      <c r="AG266" s="412"/>
      <c r="AH266" s="413"/>
      <c r="AI266" s="412"/>
      <c r="AJ266" s="415"/>
      <c r="AK266" s="416"/>
      <c r="AL266" s="417"/>
      <c r="AM266" s="416"/>
      <c r="AN266" s="418"/>
      <c r="AO266" s="418"/>
      <c r="AP266" s="418"/>
      <c r="AQ266" s="314"/>
      <c r="AR266" s="315"/>
      <c r="AS266" s="419"/>
      <c r="AT266" s="420"/>
      <c r="AU266" s="318"/>
      <c r="AV266" s="319"/>
      <c r="AW266" s="319"/>
      <c r="AX266" s="319"/>
      <c r="AY266" s="320"/>
      <c r="AZ266" s="376"/>
      <c r="BA266" s="376"/>
    </row>
    <row r="267" spans="1:53" ht="13.5" customHeight="1" thickTop="1" thickBot="1" x14ac:dyDescent="0.25">
      <c r="A267" s="397">
        <v>262</v>
      </c>
      <c r="B267" s="398" t="s">
        <v>3451</v>
      </c>
      <c r="C267" s="399">
        <v>43556</v>
      </c>
      <c r="D267" s="399" t="s">
        <v>8370</v>
      </c>
      <c r="E267" s="400" t="s">
        <v>5700</v>
      </c>
      <c r="F267" s="400" t="s">
        <v>8371</v>
      </c>
      <c r="G267" s="401" t="s">
        <v>66</v>
      </c>
      <c r="H267" s="402" t="s">
        <v>7501</v>
      </c>
      <c r="I267" s="403" t="s">
        <v>1989</v>
      </c>
      <c r="J267" s="404">
        <v>0</v>
      </c>
      <c r="K267" s="405">
        <v>0</v>
      </c>
      <c r="L267" s="405">
        <v>34772000</v>
      </c>
      <c r="M267" s="405">
        <f t="shared" si="22"/>
        <v>34772000</v>
      </c>
      <c r="N267" s="406" t="s">
        <v>1990</v>
      </c>
      <c r="O267" s="398" t="s">
        <v>6625</v>
      </c>
      <c r="P267" s="408">
        <f t="shared" si="23"/>
        <v>43556</v>
      </c>
      <c r="Q267" s="408">
        <v>43676</v>
      </c>
      <c r="R267" s="408">
        <f t="shared" si="21"/>
        <v>43676</v>
      </c>
      <c r="S267" s="407">
        <f t="shared" si="24"/>
        <v>120</v>
      </c>
      <c r="T267" s="409">
        <f t="shared" si="25"/>
        <v>4</v>
      </c>
      <c r="U267" s="410" t="s">
        <v>8372</v>
      </c>
      <c r="V267" s="421">
        <v>43706</v>
      </c>
      <c r="W267" s="411"/>
      <c r="X267" s="412"/>
      <c r="Y267" s="413"/>
      <c r="Z267" s="414"/>
      <c r="AA267" s="412"/>
      <c r="AB267" s="413"/>
      <c r="AC267" s="414"/>
      <c r="AD267" s="412"/>
      <c r="AE267" s="413"/>
      <c r="AF267" s="414"/>
      <c r="AG267" s="412"/>
      <c r="AH267" s="413"/>
      <c r="AI267" s="412"/>
      <c r="AJ267" s="415"/>
      <c r="AK267" s="416"/>
      <c r="AL267" s="417"/>
      <c r="AM267" s="416"/>
      <c r="AN267" s="418"/>
      <c r="AO267" s="418"/>
      <c r="AP267" s="418"/>
      <c r="AQ267" s="314"/>
      <c r="AR267" s="315"/>
      <c r="AS267" s="419"/>
      <c r="AT267" s="420"/>
      <c r="AU267" s="318"/>
      <c r="AV267" s="319"/>
      <c r="AW267" s="319"/>
      <c r="AX267" s="319"/>
      <c r="AY267" s="320"/>
      <c r="AZ267" s="376"/>
      <c r="BA267" s="376"/>
    </row>
    <row r="268" spans="1:53" ht="13.5" customHeight="1" thickTop="1" thickBot="1" x14ac:dyDescent="0.25">
      <c r="A268" s="397">
        <v>263</v>
      </c>
      <c r="B268" s="398" t="s">
        <v>63</v>
      </c>
      <c r="C268" s="399">
        <v>43556</v>
      </c>
      <c r="D268" s="399" t="s">
        <v>8373</v>
      </c>
      <c r="E268" s="400" t="s">
        <v>5700</v>
      </c>
      <c r="F268" s="400" t="s">
        <v>8374</v>
      </c>
      <c r="G268" s="401" t="s">
        <v>66</v>
      </c>
      <c r="H268" s="402" t="s">
        <v>10502</v>
      </c>
      <c r="I268" s="403" t="s">
        <v>1989</v>
      </c>
      <c r="J268" s="404">
        <v>0</v>
      </c>
      <c r="K268" s="405">
        <v>0</v>
      </c>
      <c r="L268" s="405">
        <v>9921729</v>
      </c>
      <c r="M268" s="405">
        <f t="shared" si="22"/>
        <v>9921729</v>
      </c>
      <c r="N268" s="406" t="s">
        <v>1990</v>
      </c>
      <c r="O268" s="398" t="s">
        <v>8375</v>
      </c>
      <c r="P268" s="408">
        <f t="shared" si="23"/>
        <v>43556</v>
      </c>
      <c r="Q268" s="408">
        <v>43646</v>
      </c>
      <c r="R268" s="408">
        <f t="shared" si="21"/>
        <v>43646</v>
      </c>
      <c r="S268" s="407">
        <f t="shared" si="24"/>
        <v>90</v>
      </c>
      <c r="T268" s="409">
        <f t="shared" si="25"/>
        <v>3</v>
      </c>
      <c r="U268" s="410" t="s">
        <v>8376</v>
      </c>
      <c r="V268" s="421">
        <v>43668</v>
      </c>
      <c r="W268" s="411"/>
      <c r="X268" s="412"/>
      <c r="Y268" s="413"/>
      <c r="Z268" s="414"/>
      <c r="AA268" s="412"/>
      <c r="AB268" s="413"/>
      <c r="AC268" s="414"/>
      <c r="AD268" s="412"/>
      <c r="AE268" s="413"/>
      <c r="AF268" s="414"/>
      <c r="AG268" s="412"/>
      <c r="AH268" s="413"/>
      <c r="AI268" s="412"/>
      <c r="AJ268" s="415"/>
      <c r="AK268" s="416"/>
      <c r="AL268" s="417"/>
      <c r="AM268" s="416"/>
      <c r="AN268" s="418"/>
      <c r="AO268" s="418"/>
      <c r="AP268" s="418"/>
      <c r="AQ268" s="314"/>
      <c r="AR268" s="315"/>
      <c r="AS268" s="419"/>
      <c r="AT268" s="420"/>
      <c r="AU268" s="318"/>
      <c r="AV268" s="319"/>
      <c r="AW268" s="319"/>
      <c r="AX268" s="319"/>
      <c r="AY268" s="320"/>
      <c r="AZ268" s="376"/>
      <c r="BA268" s="376"/>
    </row>
    <row r="269" spans="1:53" ht="13.5" customHeight="1" thickTop="1" thickBot="1" x14ac:dyDescent="0.25">
      <c r="A269" s="397">
        <v>264</v>
      </c>
      <c r="B269" s="398" t="s">
        <v>3432</v>
      </c>
      <c r="C269" s="399">
        <v>43556</v>
      </c>
      <c r="D269" s="399" t="s">
        <v>8377</v>
      </c>
      <c r="E269" s="400" t="s">
        <v>5700</v>
      </c>
      <c r="F269" s="400" t="s">
        <v>8378</v>
      </c>
      <c r="G269" s="401" t="s">
        <v>66</v>
      </c>
      <c r="H269" s="402" t="s">
        <v>7501</v>
      </c>
      <c r="I269" s="403" t="s">
        <v>1989</v>
      </c>
      <c r="J269" s="404">
        <v>0</v>
      </c>
      <c r="K269" s="405">
        <v>0</v>
      </c>
      <c r="L269" s="405">
        <v>16000000</v>
      </c>
      <c r="M269" s="405">
        <f t="shared" si="22"/>
        <v>16000000</v>
      </c>
      <c r="N269" s="406" t="s">
        <v>1990</v>
      </c>
      <c r="O269" s="398" t="s">
        <v>8379</v>
      </c>
      <c r="P269" s="408">
        <f t="shared" si="23"/>
        <v>43556</v>
      </c>
      <c r="Q269" s="408">
        <v>43676</v>
      </c>
      <c r="R269" s="408">
        <f t="shared" si="21"/>
        <v>43676</v>
      </c>
      <c r="S269" s="407">
        <f t="shared" si="24"/>
        <v>120</v>
      </c>
      <c r="T269" s="409">
        <f t="shared" si="25"/>
        <v>4</v>
      </c>
      <c r="U269" s="410" t="s">
        <v>8380</v>
      </c>
      <c r="V269" s="375"/>
      <c r="W269" s="411"/>
      <c r="X269" s="412"/>
      <c r="Y269" s="413"/>
      <c r="Z269" s="414"/>
      <c r="AA269" s="412"/>
      <c r="AB269" s="413"/>
      <c r="AC269" s="414"/>
      <c r="AD269" s="412"/>
      <c r="AE269" s="413"/>
      <c r="AF269" s="414"/>
      <c r="AG269" s="412"/>
      <c r="AH269" s="413"/>
      <c r="AI269" s="412"/>
      <c r="AJ269" s="415"/>
      <c r="AK269" s="416"/>
      <c r="AL269" s="417"/>
      <c r="AM269" s="416"/>
      <c r="AN269" s="418"/>
      <c r="AO269" s="418"/>
      <c r="AP269" s="418"/>
      <c r="AQ269" s="314"/>
      <c r="AR269" s="315"/>
      <c r="AS269" s="419"/>
      <c r="AT269" s="420"/>
      <c r="AU269" s="318"/>
      <c r="AV269" s="319"/>
      <c r="AW269" s="319"/>
      <c r="AX269" s="319"/>
      <c r="AY269" s="320"/>
      <c r="AZ269" s="376"/>
      <c r="BA269" s="376"/>
    </row>
    <row r="270" spans="1:53" ht="13.5" customHeight="1" thickTop="1" thickBot="1" x14ac:dyDescent="0.25">
      <c r="A270" s="397">
        <v>265</v>
      </c>
      <c r="B270" s="398" t="s">
        <v>3441</v>
      </c>
      <c r="C270" s="399">
        <v>43557</v>
      </c>
      <c r="D270" s="399" t="s">
        <v>8381</v>
      </c>
      <c r="E270" s="400" t="s">
        <v>5700</v>
      </c>
      <c r="F270" s="400" t="s">
        <v>8382</v>
      </c>
      <c r="G270" s="401" t="s">
        <v>66</v>
      </c>
      <c r="H270" s="402" t="s">
        <v>7501</v>
      </c>
      <c r="I270" s="403" t="s">
        <v>1989</v>
      </c>
      <c r="J270" s="404">
        <v>0</v>
      </c>
      <c r="K270" s="405">
        <v>0</v>
      </c>
      <c r="L270" s="405">
        <v>5000000</v>
      </c>
      <c r="M270" s="405">
        <f t="shared" si="22"/>
        <v>5000000</v>
      </c>
      <c r="N270" s="406" t="s">
        <v>1990</v>
      </c>
      <c r="O270" s="398" t="s">
        <v>693</v>
      </c>
      <c r="P270" s="408">
        <f t="shared" si="23"/>
        <v>43557</v>
      </c>
      <c r="Q270" s="408">
        <v>43587</v>
      </c>
      <c r="R270" s="408">
        <f t="shared" si="21"/>
        <v>43587</v>
      </c>
      <c r="S270" s="407">
        <f t="shared" si="24"/>
        <v>30</v>
      </c>
      <c r="T270" s="409">
        <f t="shared" si="25"/>
        <v>1</v>
      </c>
      <c r="U270" s="410" t="s">
        <v>8383</v>
      </c>
      <c r="V270" s="375"/>
      <c r="W270" s="411"/>
      <c r="X270" s="412"/>
      <c r="Y270" s="413"/>
      <c r="Z270" s="414"/>
      <c r="AA270" s="412"/>
      <c r="AB270" s="413"/>
      <c r="AC270" s="414"/>
      <c r="AD270" s="412"/>
      <c r="AE270" s="413"/>
      <c r="AF270" s="414"/>
      <c r="AG270" s="412"/>
      <c r="AH270" s="413"/>
      <c r="AI270" s="412"/>
      <c r="AJ270" s="415"/>
      <c r="AK270" s="416"/>
      <c r="AL270" s="417"/>
      <c r="AM270" s="416"/>
      <c r="AN270" s="418"/>
      <c r="AO270" s="418"/>
      <c r="AP270" s="418"/>
      <c r="AQ270" s="314"/>
      <c r="AR270" s="315"/>
      <c r="AS270" s="419"/>
      <c r="AT270" s="420"/>
      <c r="AU270" s="318"/>
      <c r="AV270" s="319"/>
      <c r="AW270" s="319"/>
      <c r="AX270" s="319"/>
      <c r="AY270" s="320"/>
      <c r="AZ270" s="376"/>
      <c r="BA270" s="376"/>
    </row>
    <row r="271" spans="1:53" ht="13.5" customHeight="1" thickTop="1" thickBot="1" x14ac:dyDescent="0.25">
      <c r="A271" s="397">
        <v>266</v>
      </c>
      <c r="B271" s="398" t="s">
        <v>2230</v>
      </c>
      <c r="C271" s="399">
        <v>43557</v>
      </c>
      <c r="D271" s="399" t="s">
        <v>8384</v>
      </c>
      <c r="E271" s="400" t="s">
        <v>5921</v>
      </c>
      <c r="F271" s="400" t="s">
        <v>8385</v>
      </c>
      <c r="G271" s="401" t="s">
        <v>66</v>
      </c>
      <c r="H271" s="402" t="s">
        <v>7501</v>
      </c>
      <c r="I271" s="403" t="s">
        <v>1989</v>
      </c>
      <c r="J271" s="404">
        <v>0</v>
      </c>
      <c r="K271" s="405">
        <v>0</v>
      </c>
      <c r="L271" s="405">
        <v>25575360</v>
      </c>
      <c r="M271" s="405">
        <f t="shared" si="22"/>
        <v>25575360</v>
      </c>
      <c r="N271" s="406" t="s">
        <v>1990</v>
      </c>
      <c r="O271" s="398" t="s">
        <v>8386</v>
      </c>
      <c r="P271" s="408">
        <f t="shared" si="23"/>
        <v>43557</v>
      </c>
      <c r="Q271" s="408">
        <v>43662</v>
      </c>
      <c r="R271" s="408">
        <f t="shared" si="21"/>
        <v>43662</v>
      </c>
      <c r="S271" s="407">
        <f t="shared" si="24"/>
        <v>105</v>
      </c>
      <c r="T271" s="409">
        <f t="shared" si="25"/>
        <v>3.5</v>
      </c>
      <c r="U271" s="410" t="s">
        <v>8387</v>
      </c>
      <c r="V271" s="421">
        <v>43699</v>
      </c>
      <c r="W271" s="411"/>
      <c r="X271" s="412"/>
      <c r="Y271" s="413"/>
      <c r="Z271" s="414"/>
      <c r="AA271" s="412"/>
      <c r="AB271" s="413"/>
      <c r="AC271" s="414"/>
      <c r="AD271" s="412"/>
      <c r="AE271" s="413"/>
      <c r="AF271" s="414"/>
      <c r="AG271" s="412"/>
      <c r="AH271" s="413"/>
      <c r="AI271" s="412"/>
      <c r="AJ271" s="415"/>
      <c r="AK271" s="416"/>
      <c r="AL271" s="417"/>
      <c r="AM271" s="416"/>
      <c r="AN271" s="418"/>
      <c r="AO271" s="418"/>
      <c r="AP271" s="418"/>
      <c r="AQ271" s="314"/>
      <c r="AR271" s="315"/>
      <c r="AS271" s="419"/>
      <c r="AT271" s="420"/>
      <c r="AU271" s="318"/>
      <c r="AV271" s="319"/>
      <c r="AW271" s="319"/>
      <c r="AX271" s="319"/>
      <c r="AY271" s="320"/>
      <c r="AZ271" s="376"/>
      <c r="BA271" s="376"/>
    </row>
    <row r="272" spans="1:53" ht="13.5" customHeight="1" thickTop="1" thickBot="1" x14ac:dyDescent="0.25">
      <c r="A272" s="397">
        <v>267</v>
      </c>
      <c r="B272" s="398" t="s">
        <v>367</v>
      </c>
      <c r="C272" s="399">
        <v>43557</v>
      </c>
      <c r="D272" s="399" t="s">
        <v>8388</v>
      </c>
      <c r="E272" s="400" t="s">
        <v>5700</v>
      </c>
      <c r="F272" s="400" t="s">
        <v>8389</v>
      </c>
      <c r="G272" s="401" t="s">
        <v>66</v>
      </c>
      <c r="H272" s="402" t="s">
        <v>7501</v>
      </c>
      <c r="I272" s="403" t="s">
        <v>1989</v>
      </c>
      <c r="J272" s="404">
        <v>0</v>
      </c>
      <c r="K272" s="405">
        <v>0</v>
      </c>
      <c r="L272" s="405">
        <v>7000000</v>
      </c>
      <c r="M272" s="405">
        <f t="shared" si="22"/>
        <v>7000000</v>
      </c>
      <c r="N272" s="406" t="s">
        <v>1990</v>
      </c>
      <c r="O272" s="398" t="s">
        <v>413</v>
      </c>
      <c r="P272" s="408">
        <f t="shared" si="23"/>
        <v>43557</v>
      </c>
      <c r="Q272" s="408">
        <v>43617</v>
      </c>
      <c r="R272" s="408">
        <f t="shared" si="21"/>
        <v>43617</v>
      </c>
      <c r="S272" s="407">
        <f t="shared" si="24"/>
        <v>60</v>
      </c>
      <c r="T272" s="409">
        <f t="shared" si="25"/>
        <v>2</v>
      </c>
      <c r="U272" s="410" t="s">
        <v>8390</v>
      </c>
      <c r="V272" s="421">
        <v>43690</v>
      </c>
      <c r="W272" s="411">
        <v>30</v>
      </c>
      <c r="X272" s="412">
        <v>43614</v>
      </c>
      <c r="Y272" s="413">
        <v>43647</v>
      </c>
      <c r="Z272" s="414"/>
      <c r="AA272" s="412"/>
      <c r="AB272" s="413"/>
      <c r="AC272" s="414"/>
      <c r="AD272" s="412"/>
      <c r="AE272" s="413"/>
      <c r="AF272" s="414"/>
      <c r="AG272" s="412"/>
      <c r="AH272" s="413"/>
      <c r="AI272" s="412"/>
      <c r="AJ272" s="415"/>
      <c r="AK272" s="416"/>
      <c r="AL272" s="417"/>
      <c r="AM272" s="416"/>
      <c r="AN272" s="418"/>
      <c r="AO272" s="418"/>
      <c r="AP272" s="418"/>
      <c r="AQ272" s="314"/>
      <c r="AR272" s="315"/>
      <c r="AS272" s="419"/>
      <c r="AT272" s="420"/>
      <c r="AU272" s="318"/>
      <c r="AV272" s="319"/>
      <c r="AW272" s="319"/>
      <c r="AX272" s="319"/>
      <c r="AY272" s="320"/>
      <c r="AZ272" s="376"/>
      <c r="BA272" s="376"/>
    </row>
    <row r="273" spans="1:53" ht="13.5" customHeight="1" thickTop="1" thickBot="1" x14ac:dyDescent="0.25">
      <c r="A273" s="397">
        <v>268</v>
      </c>
      <c r="B273" s="398" t="s">
        <v>3444</v>
      </c>
      <c r="C273" s="399">
        <v>43557</v>
      </c>
      <c r="D273" s="399" t="s">
        <v>8391</v>
      </c>
      <c r="E273" s="400" t="s">
        <v>5921</v>
      </c>
      <c r="F273" s="400" t="s">
        <v>8392</v>
      </c>
      <c r="G273" s="401" t="s">
        <v>66</v>
      </c>
      <c r="H273" s="402" t="s">
        <v>7501</v>
      </c>
      <c r="I273" s="403" t="s">
        <v>1989</v>
      </c>
      <c r="J273" s="404">
        <v>0</v>
      </c>
      <c r="K273" s="405">
        <v>0</v>
      </c>
      <c r="L273" s="405">
        <v>17426922</v>
      </c>
      <c r="M273" s="405">
        <f t="shared" si="22"/>
        <v>17426922</v>
      </c>
      <c r="N273" s="406" t="s">
        <v>1990</v>
      </c>
      <c r="O273" s="398" t="s">
        <v>8393</v>
      </c>
      <c r="P273" s="408">
        <f t="shared" si="23"/>
        <v>43557</v>
      </c>
      <c r="Q273" s="408">
        <v>43689</v>
      </c>
      <c r="R273" s="408">
        <f t="shared" si="21"/>
        <v>43689</v>
      </c>
      <c r="S273" s="407">
        <f t="shared" si="24"/>
        <v>132</v>
      </c>
      <c r="T273" s="409">
        <f t="shared" si="25"/>
        <v>4.4000000000000004</v>
      </c>
      <c r="U273" s="410" t="s">
        <v>8394</v>
      </c>
      <c r="V273" s="421" t="s">
        <v>13570</v>
      </c>
      <c r="W273" s="411"/>
      <c r="X273" s="412"/>
      <c r="Y273" s="413"/>
      <c r="Z273" s="414"/>
      <c r="AA273" s="412"/>
      <c r="AB273" s="413"/>
      <c r="AC273" s="414"/>
      <c r="AD273" s="412"/>
      <c r="AE273" s="413"/>
      <c r="AF273" s="414"/>
      <c r="AG273" s="412"/>
      <c r="AH273" s="413"/>
      <c r="AI273" s="412"/>
      <c r="AJ273" s="415"/>
      <c r="AK273" s="416"/>
      <c r="AL273" s="417"/>
      <c r="AM273" s="416"/>
      <c r="AN273" s="418"/>
      <c r="AO273" s="418"/>
      <c r="AP273" s="418"/>
      <c r="AQ273" s="314"/>
      <c r="AR273" s="315"/>
      <c r="AS273" s="419"/>
      <c r="AT273" s="420"/>
      <c r="AU273" s="318" t="s">
        <v>8395</v>
      </c>
      <c r="AV273" s="319"/>
      <c r="AW273" s="319"/>
      <c r="AX273" s="319"/>
      <c r="AY273" s="320"/>
      <c r="AZ273" s="376"/>
      <c r="BA273" s="376"/>
    </row>
    <row r="274" spans="1:53" ht="13.5" customHeight="1" thickTop="1" thickBot="1" x14ac:dyDescent="0.25">
      <c r="A274" s="397">
        <v>269</v>
      </c>
      <c r="B274" s="398" t="s">
        <v>2000</v>
      </c>
      <c r="C274" s="399">
        <v>43557</v>
      </c>
      <c r="D274" s="399" t="s">
        <v>8396</v>
      </c>
      <c r="E274" s="400" t="s">
        <v>5921</v>
      </c>
      <c r="F274" s="400" t="s">
        <v>8397</v>
      </c>
      <c r="G274" s="401" t="s">
        <v>66</v>
      </c>
      <c r="H274" s="402" t="s">
        <v>7501</v>
      </c>
      <c r="I274" s="403" t="s">
        <v>1989</v>
      </c>
      <c r="J274" s="404">
        <v>0</v>
      </c>
      <c r="K274" s="405">
        <v>0</v>
      </c>
      <c r="L274" s="405">
        <v>8500000</v>
      </c>
      <c r="M274" s="405">
        <f t="shared" si="22"/>
        <v>8500000</v>
      </c>
      <c r="N274" s="406" t="s">
        <v>1990</v>
      </c>
      <c r="O274" s="398" t="s">
        <v>1391</v>
      </c>
      <c r="P274" s="408">
        <f t="shared" si="23"/>
        <v>43557</v>
      </c>
      <c r="Q274" s="408">
        <v>43587</v>
      </c>
      <c r="R274" s="408">
        <f t="shared" si="21"/>
        <v>43587</v>
      </c>
      <c r="S274" s="407">
        <f t="shared" si="24"/>
        <v>30</v>
      </c>
      <c r="T274" s="409">
        <f t="shared" si="25"/>
        <v>1</v>
      </c>
      <c r="U274" s="410" t="s">
        <v>8398</v>
      </c>
      <c r="V274" s="421">
        <v>43602</v>
      </c>
      <c r="W274" s="411"/>
      <c r="X274" s="412"/>
      <c r="Y274" s="413"/>
      <c r="Z274" s="414"/>
      <c r="AA274" s="412"/>
      <c r="AB274" s="413"/>
      <c r="AC274" s="414"/>
      <c r="AD274" s="412"/>
      <c r="AE274" s="413"/>
      <c r="AF274" s="414"/>
      <c r="AG274" s="412"/>
      <c r="AH274" s="413"/>
      <c r="AI274" s="412"/>
      <c r="AJ274" s="415"/>
      <c r="AK274" s="416"/>
      <c r="AL274" s="417"/>
      <c r="AM274" s="416"/>
      <c r="AN274" s="418"/>
      <c r="AO274" s="418"/>
      <c r="AP274" s="418"/>
      <c r="AQ274" s="314"/>
      <c r="AR274" s="315"/>
      <c r="AS274" s="419"/>
      <c r="AT274" s="420"/>
      <c r="AU274" s="318"/>
      <c r="AV274" s="319"/>
      <c r="AW274" s="319"/>
      <c r="AX274" s="319"/>
      <c r="AY274" s="320"/>
      <c r="AZ274" s="376"/>
      <c r="BA274" s="376"/>
    </row>
    <row r="275" spans="1:53" ht="13.5" customHeight="1" thickTop="1" thickBot="1" x14ac:dyDescent="0.25">
      <c r="A275" s="397">
        <v>270</v>
      </c>
      <c r="B275" s="398" t="s">
        <v>7623</v>
      </c>
      <c r="C275" s="399">
        <v>43557</v>
      </c>
      <c r="D275" s="399" t="s">
        <v>8399</v>
      </c>
      <c r="E275" s="400" t="s">
        <v>5921</v>
      </c>
      <c r="F275" s="400" t="s">
        <v>8400</v>
      </c>
      <c r="G275" s="401" t="s">
        <v>66</v>
      </c>
      <c r="H275" s="402" t="s">
        <v>7501</v>
      </c>
      <c r="I275" s="403" t="s">
        <v>1989</v>
      </c>
      <c r="J275" s="404">
        <v>0</v>
      </c>
      <c r="K275" s="405">
        <v>0</v>
      </c>
      <c r="L275" s="405">
        <v>15000000</v>
      </c>
      <c r="M275" s="405">
        <f t="shared" si="22"/>
        <v>15000000</v>
      </c>
      <c r="N275" s="406" t="s">
        <v>1990</v>
      </c>
      <c r="O275" s="398" t="s">
        <v>6250</v>
      </c>
      <c r="P275" s="408">
        <f t="shared" si="23"/>
        <v>43557</v>
      </c>
      <c r="Q275" s="408">
        <v>43647</v>
      </c>
      <c r="R275" s="408">
        <f t="shared" ref="R275:R329" si="26">Q275</f>
        <v>43647</v>
      </c>
      <c r="S275" s="407">
        <f t="shared" si="24"/>
        <v>90</v>
      </c>
      <c r="T275" s="409">
        <f t="shared" si="25"/>
        <v>3</v>
      </c>
      <c r="U275" s="410" t="s">
        <v>8401</v>
      </c>
      <c r="V275" s="421">
        <v>43706</v>
      </c>
      <c r="W275" s="411"/>
      <c r="X275" s="412"/>
      <c r="Y275" s="413"/>
      <c r="Z275" s="414"/>
      <c r="AA275" s="412"/>
      <c r="AB275" s="413"/>
      <c r="AC275" s="414"/>
      <c r="AD275" s="412"/>
      <c r="AE275" s="413"/>
      <c r="AF275" s="414"/>
      <c r="AG275" s="412"/>
      <c r="AH275" s="413"/>
      <c r="AI275" s="412"/>
      <c r="AJ275" s="415"/>
      <c r="AK275" s="416"/>
      <c r="AL275" s="417"/>
      <c r="AM275" s="416"/>
      <c r="AN275" s="418"/>
      <c r="AO275" s="418"/>
      <c r="AP275" s="418"/>
      <c r="AQ275" s="314"/>
      <c r="AR275" s="315"/>
      <c r="AS275" s="419"/>
      <c r="AT275" s="420"/>
      <c r="AU275" s="318"/>
      <c r="AV275" s="319"/>
      <c r="AW275" s="319"/>
      <c r="AX275" s="319"/>
      <c r="AY275" s="320"/>
      <c r="AZ275" s="376"/>
      <c r="BA275" s="376"/>
    </row>
    <row r="276" spans="1:53" ht="13.5" customHeight="1" thickTop="1" thickBot="1" x14ac:dyDescent="0.25">
      <c r="A276" s="397">
        <v>271</v>
      </c>
      <c r="B276" s="398" t="s">
        <v>63</v>
      </c>
      <c r="C276" s="399">
        <v>43557</v>
      </c>
      <c r="D276" s="399" t="s">
        <v>8402</v>
      </c>
      <c r="E276" s="400" t="s">
        <v>5921</v>
      </c>
      <c r="F276" s="400" t="s">
        <v>8403</v>
      </c>
      <c r="G276" s="401" t="s">
        <v>66</v>
      </c>
      <c r="H276" s="402" t="s">
        <v>7501</v>
      </c>
      <c r="I276" s="403" t="s">
        <v>1989</v>
      </c>
      <c r="J276" s="404">
        <v>0</v>
      </c>
      <c r="K276" s="405">
        <v>0</v>
      </c>
      <c r="L276" s="405">
        <v>20000000</v>
      </c>
      <c r="M276" s="405">
        <f t="shared" si="22"/>
        <v>20000000</v>
      </c>
      <c r="N276" s="406" t="s">
        <v>1990</v>
      </c>
      <c r="O276" s="398" t="s">
        <v>8404</v>
      </c>
      <c r="P276" s="408">
        <f t="shared" si="23"/>
        <v>43557</v>
      </c>
      <c r="Q276" s="408">
        <v>43707</v>
      </c>
      <c r="R276" s="408">
        <f t="shared" si="26"/>
        <v>43707</v>
      </c>
      <c r="S276" s="407">
        <f t="shared" si="24"/>
        <v>150</v>
      </c>
      <c r="T276" s="409">
        <f t="shared" si="25"/>
        <v>5</v>
      </c>
      <c r="U276" s="410" t="s">
        <v>8405</v>
      </c>
      <c r="V276" s="375"/>
      <c r="W276" s="411"/>
      <c r="X276" s="412"/>
      <c r="Y276" s="413"/>
      <c r="Z276" s="414"/>
      <c r="AA276" s="412"/>
      <c r="AB276" s="413"/>
      <c r="AC276" s="414"/>
      <c r="AD276" s="412"/>
      <c r="AE276" s="413"/>
      <c r="AF276" s="414"/>
      <c r="AG276" s="412"/>
      <c r="AH276" s="413"/>
      <c r="AI276" s="412"/>
      <c r="AJ276" s="415"/>
      <c r="AK276" s="416"/>
      <c r="AL276" s="417"/>
      <c r="AM276" s="416"/>
      <c r="AN276" s="418"/>
      <c r="AO276" s="418"/>
      <c r="AP276" s="418"/>
      <c r="AQ276" s="314"/>
      <c r="AR276" s="315"/>
      <c r="AS276" s="419"/>
      <c r="AT276" s="420"/>
      <c r="AU276" s="318"/>
      <c r="AV276" s="319"/>
      <c r="AW276" s="319"/>
      <c r="AX276" s="319"/>
      <c r="AY276" s="320"/>
      <c r="AZ276" s="376"/>
      <c r="BA276" s="376"/>
    </row>
    <row r="277" spans="1:53" ht="13.5" customHeight="1" thickTop="1" thickBot="1" x14ac:dyDescent="0.25">
      <c r="A277" s="397">
        <v>272</v>
      </c>
      <c r="B277" s="398" t="s">
        <v>7210</v>
      </c>
      <c r="C277" s="399">
        <v>43558</v>
      </c>
      <c r="D277" s="399" t="s">
        <v>8406</v>
      </c>
      <c r="E277" s="400" t="s">
        <v>5921</v>
      </c>
      <c r="F277" s="400" t="s">
        <v>8407</v>
      </c>
      <c r="G277" s="401" t="s">
        <v>66</v>
      </c>
      <c r="H277" s="402" t="s">
        <v>7501</v>
      </c>
      <c r="I277" s="403" t="s">
        <v>1989</v>
      </c>
      <c r="J277" s="404">
        <v>0</v>
      </c>
      <c r="K277" s="405">
        <v>0</v>
      </c>
      <c r="L277" s="405">
        <v>14933333</v>
      </c>
      <c r="M277" s="405">
        <f t="shared" si="22"/>
        <v>14933333</v>
      </c>
      <c r="N277" s="406" t="s">
        <v>1990</v>
      </c>
      <c r="O277" s="398" t="s">
        <v>7201</v>
      </c>
      <c r="P277" s="408">
        <f t="shared" si="23"/>
        <v>43558</v>
      </c>
      <c r="Q277" s="408">
        <v>43686</v>
      </c>
      <c r="R277" s="408">
        <f t="shared" si="26"/>
        <v>43686</v>
      </c>
      <c r="S277" s="407">
        <f t="shared" si="24"/>
        <v>128</v>
      </c>
      <c r="T277" s="409">
        <f t="shared" si="25"/>
        <v>4.2666666666666666</v>
      </c>
      <c r="U277" s="410" t="s">
        <v>8408</v>
      </c>
      <c r="V277" s="421">
        <v>43682</v>
      </c>
      <c r="W277" s="411"/>
      <c r="X277" s="412"/>
      <c r="Y277" s="413"/>
      <c r="Z277" s="414"/>
      <c r="AA277" s="412"/>
      <c r="AB277" s="413"/>
      <c r="AC277" s="414"/>
      <c r="AD277" s="412"/>
      <c r="AE277" s="413"/>
      <c r="AF277" s="414"/>
      <c r="AG277" s="412"/>
      <c r="AH277" s="413"/>
      <c r="AI277" s="412"/>
      <c r="AJ277" s="415"/>
      <c r="AK277" s="416"/>
      <c r="AL277" s="417"/>
      <c r="AM277" s="416"/>
      <c r="AN277" s="418"/>
      <c r="AO277" s="418"/>
      <c r="AP277" s="418"/>
      <c r="AQ277" s="314"/>
      <c r="AR277" s="315"/>
      <c r="AS277" s="419"/>
      <c r="AT277" s="420"/>
      <c r="AU277" s="318"/>
      <c r="AV277" s="319"/>
      <c r="AW277" s="319"/>
      <c r="AX277" s="319"/>
      <c r="AY277" s="320"/>
      <c r="AZ277" s="376"/>
      <c r="BA277" s="376"/>
    </row>
    <row r="278" spans="1:53" ht="13.5" customHeight="1" thickTop="1" thickBot="1" x14ac:dyDescent="0.25">
      <c r="A278" s="397">
        <v>273</v>
      </c>
      <c r="B278" s="398" t="s">
        <v>2000</v>
      </c>
      <c r="C278" s="399">
        <v>43558</v>
      </c>
      <c r="D278" s="399" t="s">
        <v>8409</v>
      </c>
      <c r="E278" s="400" t="s">
        <v>5700</v>
      </c>
      <c r="F278" s="400" t="s">
        <v>8410</v>
      </c>
      <c r="G278" s="401" t="s">
        <v>66</v>
      </c>
      <c r="H278" s="402" t="s">
        <v>7501</v>
      </c>
      <c r="I278" s="403" t="s">
        <v>1989</v>
      </c>
      <c r="J278" s="404">
        <v>0</v>
      </c>
      <c r="K278" s="405">
        <v>0</v>
      </c>
      <c r="L278" s="405">
        <v>11880000</v>
      </c>
      <c r="M278" s="405">
        <f t="shared" si="22"/>
        <v>11880000</v>
      </c>
      <c r="N278" s="406" t="s">
        <v>1990</v>
      </c>
      <c r="O278" s="398" t="s">
        <v>8411</v>
      </c>
      <c r="P278" s="408">
        <f t="shared" si="23"/>
        <v>43558</v>
      </c>
      <c r="Q278" s="408">
        <v>43648</v>
      </c>
      <c r="R278" s="408">
        <f t="shared" si="26"/>
        <v>43648</v>
      </c>
      <c r="S278" s="407">
        <f t="shared" si="24"/>
        <v>90</v>
      </c>
      <c r="T278" s="409">
        <f t="shared" si="25"/>
        <v>3</v>
      </c>
      <c r="U278" s="410" t="s">
        <v>8412</v>
      </c>
      <c r="V278" s="375"/>
      <c r="W278" s="411"/>
      <c r="X278" s="412"/>
      <c r="Y278" s="413"/>
      <c r="Z278" s="414"/>
      <c r="AA278" s="412"/>
      <c r="AB278" s="413"/>
      <c r="AC278" s="414"/>
      <c r="AD278" s="412"/>
      <c r="AE278" s="413"/>
      <c r="AF278" s="414"/>
      <c r="AG278" s="412"/>
      <c r="AH278" s="413"/>
      <c r="AI278" s="412"/>
      <c r="AJ278" s="415"/>
      <c r="AK278" s="416"/>
      <c r="AL278" s="417"/>
      <c r="AM278" s="416"/>
      <c r="AN278" s="418"/>
      <c r="AO278" s="418"/>
      <c r="AP278" s="418"/>
      <c r="AQ278" s="314"/>
      <c r="AR278" s="315"/>
      <c r="AS278" s="419"/>
      <c r="AT278" s="420"/>
      <c r="AU278" s="318"/>
      <c r="AV278" s="319"/>
      <c r="AW278" s="319"/>
      <c r="AX278" s="319"/>
      <c r="AY278" s="320"/>
      <c r="AZ278" s="376"/>
      <c r="BA278" s="376"/>
    </row>
    <row r="279" spans="1:53" ht="13.5" customHeight="1" thickTop="1" thickBot="1" x14ac:dyDescent="0.25">
      <c r="A279" s="397">
        <v>274</v>
      </c>
      <c r="B279" s="398" t="s">
        <v>7210</v>
      </c>
      <c r="C279" s="399">
        <v>43558</v>
      </c>
      <c r="D279" s="399" t="s">
        <v>8413</v>
      </c>
      <c r="E279" s="400" t="s">
        <v>5700</v>
      </c>
      <c r="F279" s="400" t="s">
        <v>8414</v>
      </c>
      <c r="G279" s="401" t="s">
        <v>66</v>
      </c>
      <c r="H279" s="402" t="s">
        <v>7501</v>
      </c>
      <c r="I279" s="403" t="s">
        <v>1989</v>
      </c>
      <c r="J279" s="404">
        <v>0</v>
      </c>
      <c r="K279" s="405">
        <v>0</v>
      </c>
      <c r="L279" s="405">
        <v>4000000</v>
      </c>
      <c r="M279" s="405">
        <f t="shared" si="22"/>
        <v>4000000</v>
      </c>
      <c r="N279" s="406" t="s">
        <v>1990</v>
      </c>
      <c r="O279" s="398" t="s">
        <v>2873</v>
      </c>
      <c r="P279" s="408">
        <f t="shared" si="23"/>
        <v>43558</v>
      </c>
      <c r="Q279" s="408">
        <v>43588</v>
      </c>
      <c r="R279" s="408">
        <f t="shared" si="26"/>
        <v>43588</v>
      </c>
      <c r="S279" s="407">
        <f t="shared" si="24"/>
        <v>30</v>
      </c>
      <c r="T279" s="409">
        <f t="shared" si="25"/>
        <v>1</v>
      </c>
      <c r="U279" s="410" t="s">
        <v>8415</v>
      </c>
      <c r="V279" s="421">
        <v>43682</v>
      </c>
      <c r="W279" s="411"/>
      <c r="X279" s="412"/>
      <c r="Y279" s="413"/>
      <c r="Z279" s="414"/>
      <c r="AA279" s="412"/>
      <c r="AB279" s="413"/>
      <c r="AC279" s="414"/>
      <c r="AD279" s="412"/>
      <c r="AE279" s="413"/>
      <c r="AF279" s="414"/>
      <c r="AG279" s="412"/>
      <c r="AH279" s="413"/>
      <c r="AI279" s="412"/>
      <c r="AJ279" s="415"/>
      <c r="AK279" s="416"/>
      <c r="AL279" s="417"/>
      <c r="AM279" s="416"/>
      <c r="AN279" s="418"/>
      <c r="AO279" s="418"/>
      <c r="AP279" s="418"/>
      <c r="AQ279" s="314"/>
      <c r="AR279" s="315"/>
      <c r="AS279" s="419"/>
      <c r="AT279" s="420"/>
      <c r="AU279" s="318"/>
      <c r="AV279" s="319"/>
      <c r="AW279" s="319"/>
      <c r="AX279" s="319"/>
      <c r="AY279" s="320"/>
      <c r="AZ279" s="376"/>
      <c r="BA279" s="376"/>
    </row>
    <row r="280" spans="1:53" ht="13.5" customHeight="1" thickTop="1" thickBot="1" x14ac:dyDescent="0.25">
      <c r="A280" s="397">
        <v>275</v>
      </c>
      <c r="B280" s="398" t="s">
        <v>3451</v>
      </c>
      <c r="C280" s="399">
        <v>43559</v>
      </c>
      <c r="D280" s="399" t="s">
        <v>8416</v>
      </c>
      <c r="E280" s="400" t="s">
        <v>5700</v>
      </c>
      <c r="F280" s="400" t="s">
        <v>6511</v>
      </c>
      <c r="G280" s="401" t="s">
        <v>66</v>
      </c>
      <c r="H280" s="402" t="s">
        <v>10502</v>
      </c>
      <c r="I280" s="403" t="s">
        <v>1989</v>
      </c>
      <c r="J280" s="404">
        <v>0</v>
      </c>
      <c r="K280" s="405">
        <v>0</v>
      </c>
      <c r="L280" s="405">
        <v>10000000</v>
      </c>
      <c r="M280" s="405">
        <f t="shared" si="22"/>
        <v>10000000</v>
      </c>
      <c r="N280" s="406" t="s">
        <v>1990</v>
      </c>
      <c r="O280" s="398" t="s">
        <v>8417</v>
      </c>
      <c r="P280" s="408">
        <f t="shared" si="23"/>
        <v>43559</v>
      </c>
      <c r="Q280" s="408">
        <v>43679</v>
      </c>
      <c r="R280" s="408">
        <f t="shared" si="26"/>
        <v>43679</v>
      </c>
      <c r="S280" s="407">
        <f t="shared" si="24"/>
        <v>120</v>
      </c>
      <c r="T280" s="409">
        <f t="shared" si="25"/>
        <v>4</v>
      </c>
      <c r="U280" s="410" t="s">
        <v>8418</v>
      </c>
      <c r="V280" s="375"/>
      <c r="W280" s="411"/>
      <c r="X280" s="412"/>
      <c r="Y280" s="413"/>
      <c r="Z280" s="414"/>
      <c r="AA280" s="412"/>
      <c r="AB280" s="413"/>
      <c r="AC280" s="414"/>
      <c r="AD280" s="412"/>
      <c r="AE280" s="413"/>
      <c r="AF280" s="414"/>
      <c r="AG280" s="412"/>
      <c r="AH280" s="413"/>
      <c r="AI280" s="412"/>
      <c r="AJ280" s="415"/>
      <c r="AK280" s="416"/>
      <c r="AL280" s="417"/>
      <c r="AM280" s="416"/>
      <c r="AN280" s="418"/>
      <c r="AO280" s="418"/>
      <c r="AP280" s="418"/>
      <c r="AQ280" s="314"/>
      <c r="AR280" s="315"/>
      <c r="AS280" s="419"/>
      <c r="AT280" s="420"/>
      <c r="AU280" s="318"/>
      <c r="AV280" s="319"/>
      <c r="AW280" s="319"/>
      <c r="AX280" s="319"/>
      <c r="AY280" s="320"/>
      <c r="AZ280" s="376"/>
      <c r="BA280" s="376"/>
    </row>
    <row r="281" spans="1:53" ht="13.5" customHeight="1" thickTop="1" thickBot="1" x14ac:dyDescent="0.25">
      <c r="A281" s="397">
        <v>276</v>
      </c>
      <c r="B281" s="398" t="s">
        <v>3432</v>
      </c>
      <c r="C281" s="399">
        <v>43559</v>
      </c>
      <c r="D281" s="399" t="s">
        <v>8419</v>
      </c>
      <c r="E281" s="400" t="s">
        <v>5700</v>
      </c>
      <c r="F281" s="400" t="s">
        <v>6253</v>
      </c>
      <c r="G281" s="401" t="s">
        <v>66</v>
      </c>
      <c r="H281" s="402" t="s">
        <v>10502</v>
      </c>
      <c r="I281" s="403" t="s">
        <v>1989</v>
      </c>
      <c r="J281" s="404">
        <v>0</v>
      </c>
      <c r="K281" s="405">
        <v>0</v>
      </c>
      <c r="L281" s="405">
        <v>7500000</v>
      </c>
      <c r="M281" s="405">
        <f t="shared" si="22"/>
        <v>7500000</v>
      </c>
      <c r="N281" s="406" t="s">
        <v>1990</v>
      </c>
      <c r="O281" s="398" t="s">
        <v>131</v>
      </c>
      <c r="P281" s="408">
        <f t="shared" si="23"/>
        <v>43559</v>
      </c>
      <c r="Q281" s="408">
        <v>43649</v>
      </c>
      <c r="R281" s="408">
        <f t="shared" si="26"/>
        <v>43649</v>
      </c>
      <c r="S281" s="407">
        <f t="shared" si="24"/>
        <v>90</v>
      </c>
      <c r="T281" s="409">
        <f t="shared" si="25"/>
        <v>3</v>
      </c>
      <c r="U281" s="410" t="s">
        <v>8420</v>
      </c>
      <c r="V281" s="375"/>
      <c r="W281" s="411"/>
      <c r="X281" s="412"/>
      <c r="Y281" s="413"/>
      <c r="Z281" s="414"/>
      <c r="AA281" s="412"/>
      <c r="AB281" s="413"/>
      <c r="AC281" s="414"/>
      <c r="AD281" s="412"/>
      <c r="AE281" s="413"/>
      <c r="AF281" s="414"/>
      <c r="AG281" s="412"/>
      <c r="AH281" s="413"/>
      <c r="AI281" s="412"/>
      <c r="AJ281" s="415"/>
      <c r="AK281" s="416"/>
      <c r="AL281" s="417"/>
      <c r="AM281" s="416"/>
      <c r="AN281" s="418"/>
      <c r="AO281" s="418"/>
      <c r="AP281" s="418"/>
      <c r="AQ281" s="314"/>
      <c r="AR281" s="315"/>
      <c r="AS281" s="419"/>
      <c r="AT281" s="420"/>
      <c r="AU281" s="318"/>
      <c r="AV281" s="319"/>
      <c r="AW281" s="319"/>
      <c r="AX281" s="319"/>
      <c r="AY281" s="320"/>
      <c r="AZ281" s="376"/>
      <c r="BA281" s="376"/>
    </row>
    <row r="282" spans="1:53" ht="13.5" customHeight="1" thickTop="1" thickBot="1" x14ac:dyDescent="0.25">
      <c r="A282" s="397">
        <v>277</v>
      </c>
      <c r="B282" s="398" t="s">
        <v>7210</v>
      </c>
      <c r="C282" s="399">
        <v>43560</v>
      </c>
      <c r="D282" s="399" t="s">
        <v>8421</v>
      </c>
      <c r="E282" s="400" t="s">
        <v>5700</v>
      </c>
      <c r="F282" s="400" t="s">
        <v>8422</v>
      </c>
      <c r="G282" s="401" t="s">
        <v>66</v>
      </c>
      <c r="H282" s="402" t="s">
        <v>7501</v>
      </c>
      <c r="I282" s="403" t="s">
        <v>1989</v>
      </c>
      <c r="J282" s="404">
        <v>0</v>
      </c>
      <c r="K282" s="405">
        <v>0</v>
      </c>
      <c r="L282" s="405">
        <v>14970667</v>
      </c>
      <c r="M282" s="405">
        <f t="shared" si="22"/>
        <v>14970667</v>
      </c>
      <c r="N282" s="406" t="s">
        <v>1990</v>
      </c>
      <c r="O282" s="398" t="s">
        <v>8423</v>
      </c>
      <c r="P282" s="408">
        <f t="shared" si="23"/>
        <v>43560</v>
      </c>
      <c r="Q282" s="408">
        <v>43672</v>
      </c>
      <c r="R282" s="408">
        <f t="shared" si="26"/>
        <v>43672</v>
      </c>
      <c r="S282" s="407">
        <f t="shared" si="24"/>
        <v>112</v>
      </c>
      <c r="T282" s="409">
        <f t="shared" si="25"/>
        <v>3.7333333333333334</v>
      </c>
      <c r="U282" s="410" t="s">
        <v>8424</v>
      </c>
      <c r="V282" s="421">
        <v>43682</v>
      </c>
      <c r="W282" s="411"/>
      <c r="X282" s="412"/>
      <c r="Y282" s="413"/>
      <c r="Z282" s="414"/>
      <c r="AA282" s="412"/>
      <c r="AB282" s="413"/>
      <c r="AC282" s="414"/>
      <c r="AD282" s="412"/>
      <c r="AE282" s="413"/>
      <c r="AF282" s="414"/>
      <c r="AG282" s="412"/>
      <c r="AH282" s="413"/>
      <c r="AI282" s="412"/>
      <c r="AJ282" s="415"/>
      <c r="AK282" s="416"/>
      <c r="AL282" s="417"/>
      <c r="AM282" s="416"/>
      <c r="AN282" s="418"/>
      <c r="AO282" s="418"/>
      <c r="AP282" s="418"/>
      <c r="AQ282" s="314"/>
      <c r="AR282" s="315"/>
      <c r="AS282" s="419"/>
      <c r="AT282" s="420"/>
      <c r="AU282" s="318"/>
      <c r="AV282" s="319"/>
      <c r="AW282" s="319"/>
      <c r="AX282" s="319"/>
      <c r="AY282" s="320"/>
      <c r="AZ282" s="376"/>
      <c r="BA282" s="376"/>
    </row>
    <row r="283" spans="1:53" ht="13.5" customHeight="1" thickTop="1" thickBot="1" x14ac:dyDescent="0.25">
      <c r="A283" s="397">
        <v>278</v>
      </c>
      <c r="B283" s="398" t="s">
        <v>7623</v>
      </c>
      <c r="C283" s="399">
        <v>43560</v>
      </c>
      <c r="D283" s="399" t="s">
        <v>8425</v>
      </c>
      <c r="E283" s="400" t="s">
        <v>5700</v>
      </c>
      <c r="F283" s="400" t="s">
        <v>8426</v>
      </c>
      <c r="G283" s="401" t="s">
        <v>66</v>
      </c>
      <c r="H283" s="402" t="s">
        <v>10502</v>
      </c>
      <c r="I283" s="403" t="s">
        <v>1989</v>
      </c>
      <c r="J283" s="404">
        <v>0</v>
      </c>
      <c r="K283" s="405">
        <v>0</v>
      </c>
      <c r="L283" s="405">
        <v>7500000</v>
      </c>
      <c r="M283" s="405">
        <f t="shared" si="22"/>
        <v>7500000</v>
      </c>
      <c r="N283" s="406" t="s">
        <v>1990</v>
      </c>
      <c r="O283" s="398" t="s">
        <v>8427</v>
      </c>
      <c r="P283" s="408">
        <f t="shared" si="23"/>
        <v>43560</v>
      </c>
      <c r="Q283" s="408">
        <v>43650</v>
      </c>
      <c r="R283" s="408">
        <f t="shared" si="26"/>
        <v>43650</v>
      </c>
      <c r="S283" s="407">
        <f t="shared" si="24"/>
        <v>90</v>
      </c>
      <c r="T283" s="409">
        <f t="shared" si="25"/>
        <v>3</v>
      </c>
      <c r="U283" s="410" t="s">
        <v>8428</v>
      </c>
      <c r="V283" s="421">
        <v>43668</v>
      </c>
      <c r="W283" s="411"/>
      <c r="X283" s="412"/>
      <c r="Y283" s="413"/>
      <c r="Z283" s="414"/>
      <c r="AA283" s="412"/>
      <c r="AB283" s="413"/>
      <c r="AC283" s="414"/>
      <c r="AD283" s="412"/>
      <c r="AE283" s="413"/>
      <c r="AF283" s="414"/>
      <c r="AG283" s="412"/>
      <c r="AH283" s="413"/>
      <c r="AI283" s="412"/>
      <c r="AJ283" s="415"/>
      <c r="AK283" s="416"/>
      <c r="AL283" s="417"/>
      <c r="AM283" s="416"/>
      <c r="AN283" s="418"/>
      <c r="AO283" s="418"/>
      <c r="AP283" s="418"/>
      <c r="AQ283" s="314"/>
      <c r="AR283" s="315"/>
      <c r="AS283" s="419"/>
      <c r="AT283" s="420"/>
      <c r="AU283" s="318"/>
      <c r="AV283" s="319"/>
      <c r="AW283" s="319"/>
      <c r="AX283" s="319"/>
      <c r="AY283" s="320"/>
      <c r="AZ283" s="376"/>
      <c r="BA283" s="376"/>
    </row>
    <row r="284" spans="1:53" ht="13.5" customHeight="1" thickTop="1" thickBot="1" x14ac:dyDescent="0.25">
      <c r="A284" s="397">
        <v>279</v>
      </c>
      <c r="B284" s="398" t="s">
        <v>3444</v>
      </c>
      <c r="C284" s="399">
        <v>43563</v>
      </c>
      <c r="D284" s="399" t="s">
        <v>8429</v>
      </c>
      <c r="E284" s="400" t="s">
        <v>5700</v>
      </c>
      <c r="F284" s="400" t="s">
        <v>8430</v>
      </c>
      <c r="G284" s="401" t="s">
        <v>66</v>
      </c>
      <c r="H284" s="402" t="s">
        <v>7501</v>
      </c>
      <c r="I284" s="403" t="s">
        <v>1989</v>
      </c>
      <c r="J284" s="404">
        <v>0</v>
      </c>
      <c r="K284" s="405">
        <v>0</v>
      </c>
      <c r="L284" s="405">
        <v>3500000</v>
      </c>
      <c r="M284" s="405">
        <f t="shared" si="22"/>
        <v>3500000</v>
      </c>
      <c r="N284" s="406" t="s">
        <v>1990</v>
      </c>
      <c r="O284" s="398" t="s">
        <v>6281</v>
      </c>
      <c r="P284" s="408">
        <f t="shared" si="23"/>
        <v>43563</v>
      </c>
      <c r="Q284" s="408">
        <v>43593</v>
      </c>
      <c r="R284" s="408">
        <f t="shared" si="26"/>
        <v>43593</v>
      </c>
      <c r="S284" s="407">
        <f t="shared" si="24"/>
        <v>30</v>
      </c>
      <c r="T284" s="409">
        <f t="shared" si="25"/>
        <v>1</v>
      </c>
      <c r="U284" s="410" t="s">
        <v>8431</v>
      </c>
      <c r="V284" s="421">
        <v>43633</v>
      </c>
      <c r="W284" s="411"/>
      <c r="X284" s="412"/>
      <c r="Y284" s="413"/>
      <c r="Z284" s="414"/>
      <c r="AA284" s="412"/>
      <c r="AB284" s="413"/>
      <c r="AC284" s="414"/>
      <c r="AD284" s="412"/>
      <c r="AE284" s="413"/>
      <c r="AF284" s="414"/>
      <c r="AG284" s="412"/>
      <c r="AH284" s="413"/>
      <c r="AI284" s="412"/>
      <c r="AJ284" s="415"/>
      <c r="AK284" s="416"/>
      <c r="AL284" s="417"/>
      <c r="AM284" s="416"/>
      <c r="AN284" s="418"/>
      <c r="AO284" s="418"/>
      <c r="AP284" s="418"/>
      <c r="AQ284" s="314"/>
      <c r="AR284" s="315"/>
      <c r="AS284" s="419"/>
      <c r="AT284" s="420"/>
      <c r="AU284" s="318"/>
      <c r="AV284" s="319"/>
      <c r="AW284" s="319"/>
      <c r="AX284" s="319"/>
      <c r="AY284" s="320"/>
      <c r="AZ284" s="376"/>
      <c r="BA284" s="376"/>
    </row>
    <row r="285" spans="1:53" ht="13.5" customHeight="1" thickTop="1" thickBot="1" x14ac:dyDescent="0.25">
      <c r="A285" s="397">
        <v>280</v>
      </c>
      <c r="B285" s="398" t="s">
        <v>3444</v>
      </c>
      <c r="C285" s="399">
        <v>43563</v>
      </c>
      <c r="D285" s="399" t="s">
        <v>8432</v>
      </c>
      <c r="E285" s="400" t="s">
        <v>5700</v>
      </c>
      <c r="F285" s="400" t="s">
        <v>8433</v>
      </c>
      <c r="G285" s="401" t="s">
        <v>66</v>
      </c>
      <c r="H285" s="402" t="s">
        <v>7501</v>
      </c>
      <c r="I285" s="403" t="s">
        <v>1989</v>
      </c>
      <c r="J285" s="404">
        <v>0</v>
      </c>
      <c r="K285" s="405">
        <v>0</v>
      </c>
      <c r="L285" s="405">
        <v>7000000</v>
      </c>
      <c r="M285" s="405">
        <f t="shared" si="22"/>
        <v>7000000</v>
      </c>
      <c r="N285" s="406" t="s">
        <v>1990</v>
      </c>
      <c r="O285" s="398" t="s">
        <v>8434</v>
      </c>
      <c r="P285" s="408">
        <f t="shared" si="23"/>
        <v>43563</v>
      </c>
      <c r="Q285" s="408">
        <v>43623</v>
      </c>
      <c r="R285" s="408">
        <f t="shared" si="26"/>
        <v>43623</v>
      </c>
      <c r="S285" s="407">
        <f t="shared" si="24"/>
        <v>60</v>
      </c>
      <c r="T285" s="409">
        <f t="shared" si="25"/>
        <v>2</v>
      </c>
      <c r="U285" s="410" t="s">
        <v>8435</v>
      </c>
      <c r="V285" s="421">
        <v>43691</v>
      </c>
      <c r="W285" s="411"/>
      <c r="X285" s="412"/>
      <c r="Y285" s="413"/>
      <c r="Z285" s="414"/>
      <c r="AA285" s="412"/>
      <c r="AB285" s="413"/>
      <c r="AC285" s="414"/>
      <c r="AD285" s="412"/>
      <c r="AE285" s="413"/>
      <c r="AF285" s="414"/>
      <c r="AG285" s="412"/>
      <c r="AH285" s="413"/>
      <c r="AI285" s="412"/>
      <c r="AJ285" s="415"/>
      <c r="AK285" s="416"/>
      <c r="AL285" s="417"/>
      <c r="AM285" s="416"/>
      <c r="AN285" s="418"/>
      <c r="AO285" s="418"/>
      <c r="AP285" s="418"/>
      <c r="AQ285" s="314"/>
      <c r="AR285" s="315"/>
      <c r="AS285" s="419"/>
      <c r="AT285" s="420"/>
      <c r="AU285" s="318"/>
      <c r="AV285" s="319"/>
      <c r="AW285" s="319"/>
      <c r="AX285" s="319"/>
      <c r="AY285" s="320"/>
      <c r="AZ285" s="376"/>
      <c r="BA285" s="376"/>
    </row>
    <row r="286" spans="1:53" ht="13.5" customHeight="1" thickTop="1" thickBot="1" x14ac:dyDescent="0.25">
      <c r="A286" s="397">
        <v>281</v>
      </c>
      <c r="B286" s="398" t="s">
        <v>3888</v>
      </c>
      <c r="C286" s="399">
        <v>43564</v>
      </c>
      <c r="D286" s="399" t="s">
        <v>8436</v>
      </c>
      <c r="E286" s="400" t="s">
        <v>5921</v>
      </c>
      <c r="F286" s="400" t="s">
        <v>8437</v>
      </c>
      <c r="G286" s="401" t="s">
        <v>66</v>
      </c>
      <c r="H286" s="402" t="s">
        <v>7501</v>
      </c>
      <c r="I286" s="403" t="s">
        <v>1989</v>
      </c>
      <c r="J286" s="404">
        <v>0</v>
      </c>
      <c r="K286" s="405">
        <v>0</v>
      </c>
      <c r="L286" s="405">
        <v>9996000</v>
      </c>
      <c r="M286" s="405">
        <f t="shared" si="22"/>
        <v>9996000</v>
      </c>
      <c r="N286" s="406" t="s">
        <v>1990</v>
      </c>
      <c r="O286" s="398" t="s">
        <v>1902</v>
      </c>
      <c r="P286" s="408">
        <f t="shared" si="23"/>
        <v>43564</v>
      </c>
      <c r="Q286" s="408">
        <v>43648</v>
      </c>
      <c r="R286" s="408">
        <f t="shared" si="26"/>
        <v>43648</v>
      </c>
      <c r="S286" s="407">
        <f t="shared" si="24"/>
        <v>84</v>
      </c>
      <c r="T286" s="409">
        <f t="shared" si="25"/>
        <v>2.8</v>
      </c>
      <c r="U286" s="410" t="s">
        <v>8438</v>
      </c>
      <c r="V286" s="421">
        <v>43655</v>
      </c>
      <c r="W286" s="411"/>
      <c r="X286" s="412"/>
      <c r="Y286" s="413"/>
      <c r="Z286" s="414"/>
      <c r="AA286" s="412"/>
      <c r="AB286" s="413"/>
      <c r="AC286" s="414"/>
      <c r="AD286" s="412"/>
      <c r="AE286" s="413"/>
      <c r="AF286" s="414"/>
      <c r="AG286" s="412"/>
      <c r="AH286" s="413"/>
      <c r="AI286" s="412"/>
      <c r="AJ286" s="415"/>
      <c r="AK286" s="416"/>
      <c r="AL286" s="417"/>
      <c r="AM286" s="416"/>
      <c r="AN286" s="418"/>
      <c r="AO286" s="418"/>
      <c r="AP286" s="418"/>
      <c r="AQ286" s="314"/>
      <c r="AR286" s="315"/>
      <c r="AS286" s="419"/>
      <c r="AT286" s="420"/>
      <c r="AU286" s="318"/>
      <c r="AV286" s="319"/>
      <c r="AW286" s="319"/>
      <c r="AX286" s="319"/>
      <c r="AY286" s="320"/>
      <c r="AZ286" s="376"/>
      <c r="BA286" s="376"/>
    </row>
    <row r="287" spans="1:53" ht="13.5" customHeight="1" thickTop="1" thickBot="1" x14ac:dyDescent="0.25">
      <c r="A287" s="397">
        <v>282</v>
      </c>
      <c r="B287" s="398" t="s">
        <v>3451</v>
      </c>
      <c r="C287" s="399">
        <v>43564</v>
      </c>
      <c r="D287" s="399" t="s">
        <v>8439</v>
      </c>
      <c r="E287" s="400" t="s">
        <v>5700</v>
      </c>
      <c r="F287" s="400" t="s">
        <v>8440</v>
      </c>
      <c r="G287" s="401" t="s">
        <v>66</v>
      </c>
      <c r="H287" s="402" t="s">
        <v>7501</v>
      </c>
      <c r="I287" s="403" t="s">
        <v>1989</v>
      </c>
      <c r="J287" s="404">
        <v>0</v>
      </c>
      <c r="K287" s="405">
        <v>0</v>
      </c>
      <c r="L287" s="405">
        <v>12900000</v>
      </c>
      <c r="M287" s="405">
        <f t="shared" si="22"/>
        <v>12900000</v>
      </c>
      <c r="N287" s="406" t="s">
        <v>1990</v>
      </c>
      <c r="O287" s="398" t="s">
        <v>8441</v>
      </c>
      <c r="P287" s="408">
        <f t="shared" si="23"/>
        <v>43564</v>
      </c>
      <c r="Q287" s="408">
        <v>43654</v>
      </c>
      <c r="R287" s="408">
        <f t="shared" si="26"/>
        <v>43654</v>
      </c>
      <c r="S287" s="407">
        <f t="shared" si="24"/>
        <v>90</v>
      </c>
      <c r="T287" s="409">
        <f t="shared" si="25"/>
        <v>3</v>
      </c>
      <c r="U287" s="410" t="s">
        <v>8442</v>
      </c>
      <c r="V287" s="375"/>
      <c r="W287" s="411"/>
      <c r="X287" s="412"/>
      <c r="Y287" s="413"/>
      <c r="Z287" s="414"/>
      <c r="AA287" s="412"/>
      <c r="AB287" s="413"/>
      <c r="AC287" s="414"/>
      <c r="AD287" s="412"/>
      <c r="AE287" s="413"/>
      <c r="AF287" s="414"/>
      <c r="AG287" s="412"/>
      <c r="AH287" s="413"/>
      <c r="AI287" s="412"/>
      <c r="AJ287" s="415"/>
      <c r="AK287" s="416"/>
      <c r="AL287" s="417"/>
      <c r="AM287" s="416"/>
      <c r="AN287" s="418"/>
      <c r="AO287" s="418"/>
      <c r="AP287" s="418"/>
      <c r="AQ287" s="314"/>
      <c r="AR287" s="315"/>
      <c r="AS287" s="419"/>
      <c r="AT287" s="420"/>
      <c r="AU287" s="429"/>
      <c r="AV287" s="319" t="s">
        <v>2964</v>
      </c>
      <c r="AW287" s="370">
        <v>43633</v>
      </c>
      <c r="AX287" s="370">
        <v>43633</v>
      </c>
      <c r="AY287" s="320" t="s">
        <v>2073</v>
      </c>
      <c r="AZ287" s="376" t="s">
        <v>49</v>
      </c>
      <c r="BA287" s="376"/>
    </row>
    <row r="288" spans="1:53" ht="13.5" customHeight="1" thickTop="1" thickBot="1" x14ac:dyDescent="0.25">
      <c r="A288" s="397">
        <v>283</v>
      </c>
      <c r="B288" s="398" t="s">
        <v>3441</v>
      </c>
      <c r="C288" s="399">
        <v>43564</v>
      </c>
      <c r="D288" s="399" t="s">
        <v>8443</v>
      </c>
      <c r="E288" s="400" t="s">
        <v>5690</v>
      </c>
      <c r="F288" s="400" t="s">
        <v>7630</v>
      </c>
      <c r="G288" s="401" t="s">
        <v>66</v>
      </c>
      <c r="H288" s="402" t="s">
        <v>7501</v>
      </c>
      <c r="I288" s="403" t="s">
        <v>1989</v>
      </c>
      <c r="J288" s="404">
        <v>0</v>
      </c>
      <c r="K288" s="405">
        <v>0</v>
      </c>
      <c r="L288" s="405">
        <v>6000000</v>
      </c>
      <c r="M288" s="405">
        <f t="shared" si="22"/>
        <v>6000000</v>
      </c>
      <c r="N288" s="406" t="s">
        <v>1990</v>
      </c>
      <c r="O288" s="398" t="s">
        <v>2070</v>
      </c>
      <c r="P288" s="408">
        <f t="shared" si="23"/>
        <v>43564</v>
      </c>
      <c r="Q288" s="408">
        <v>43594</v>
      </c>
      <c r="R288" s="408">
        <f t="shared" si="26"/>
        <v>43594</v>
      </c>
      <c r="S288" s="407">
        <f t="shared" si="24"/>
        <v>30</v>
      </c>
      <c r="T288" s="409">
        <f t="shared" si="25"/>
        <v>1</v>
      </c>
      <c r="U288" s="410" t="s">
        <v>8444</v>
      </c>
      <c r="V288" s="375"/>
      <c r="W288" s="411">
        <v>15</v>
      </c>
      <c r="X288" s="412">
        <v>43594</v>
      </c>
      <c r="Y288" s="413">
        <v>43608</v>
      </c>
      <c r="Z288" s="414"/>
      <c r="AA288" s="412"/>
      <c r="AB288" s="413"/>
      <c r="AC288" s="414"/>
      <c r="AD288" s="412"/>
      <c r="AE288" s="413"/>
      <c r="AF288" s="414"/>
      <c r="AG288" s="412"/>
      <c r="AH288" s="413"/>
      <c r="AI288" s="412"/>
      <c r="AJ288" s="415"/>
      <c r="AK288" s="416"/>
      <c r="AL288" s="417"/>
      <c r="AM288" s="416"/>
      <c r="AN288" s="418"/>
      <c r="AO288" s="418"/>
      <c r="AP288" s="418"/>
      <c r="AQ288" s="314"/>
      <c r="AR288" s="315"/>
      <c r="AS288" s="419"/>
      <c r="AT288" s="420"/>
      <c r="AU288" s="318"/>
      <c r="AV288" s="319"/>
      <c r="AW288" s="319"/>
      <c r="AX288" s="319"/>
      <c r="AY288" s="320"/>
      <c r="AZ288" s="376"/>
      <c r="BA288" s="376"/>
    </row>
    <row r="289" spans="1:53" ht="13.5" customHeight="1" thickTop="1" thickBot="1" x14ac:dyDescent="0.25">
      <c r="A289" s="397">
        <v>284</v>
      </c>
      <c r="B289" s="398" t="s">
        <v>3444</v>
      </c>
      <c r="C289" s="399">
        <v>43564</v>
      </c>
      <c r="D289" s="399" t="s">
        <v>8445</v>
      </c>
      <c r="E289" s="400" t="s">
        <v>5700</v>
      </c>
      <c r="F289" s="400" t="s">
        <v>8446</v>
      </c>
      <c r="G289" s="401" t="s">
        <v>66</v>
      </c>
      <c r="H289" s="402" t="s">
        <v>7501</v>
      </c>
      <c r="I289" s="403" t="s">
        <v>1989</v>
      </c>
      <c r="J289" s="404">
        <v>0</v>
      </c>
      <c r="K289" s="405">
        <v>0</v>
      </c>
      <c r="L289" s="405">
        <v>5997833</v>
      </c>
      <c r="M289" s="405">
        <f t="shared" si="22"/>
        <v>5997833</v>
      </c>
      <c r="N289" s="406" t="s">
        <v>1990</v>
      </c>
      <c r="O289" s="398" t="s">
        <v>6277</v>
      </c>
      <c r="P289" s="408">
        <f t="shared" si="23"/>
        <v>43564</v>
      </c>
      <c r="Q289" s="408">
        <v>43617</v>
      </c>
      <c r="R289" s="408">
        <f t="shared" si="26"/>
        <v>43617</v>
      </c>
      <c r="S289" s="407">
        <f t="shared" si="24"/>
        <v>53</v>
      </c>
      <c r="T289" s="409">
        <f t="shared" si="25"/>
        <v>1.7666666666666666</v>
      </c>
      <c r="U289" s="410" t="s">
        <v>8447</v>
      </c>
      <c r="V289" s="421">
        <v>43692</v>
      </c>
      <c r="W289" s="411"/>
      <c r="X289" s="412"/>
      <c r="Y289" s="413"/>
      <c r="Z289" s="414"/>
      <c r="AA289" s="412"/>
      <c r="AB289" s="413"/>
      <c r="AC289" s="414"/>
      <c r="AD289" s="412"/>
      <c r="AE289" s="413"/>
      <c r="AF289" s="414"/>
      <c r="AG289" s="412"/>
      <c r="AH289" s="413"/>
      <c r="AI289" s="412"/>
      <c r="AJ289" s="415"/>
      <c r="AK289" s="416"/>
      <c r="AL289" s="417"/>
      <c r="AM289" s="416"/>
      <c r="AN289" s="418"/>
      <c r="AO289" s="418"/>
      <c r="AP289" s="418"/>
      <c r="AQ289" s="314"/>
      <c r="AR289" s="315"/>
      <c r="AS289" s="419"/>
      <c r="AT289" s="420"/>
      <c r="AU289" s="318"/>
      <c r="AV289" s="319"/>
      <c r="AW289" s="319"/>
      <c r="AX289" s="319"/>
      <c r="AY289" s="320"/>
      <c r="AZ289" s="376"/>
      <c r="BA289" s="376"/>
    </row>
    <row r="290" spans="1:53" ht="13.5" customHeight="1" thickTop="1" thickBot="1" x14ac:dyDescent="0.25">
      <c r="A290" s="397">
        <v>285</v>
      </c>
      <c r="B290" s="398" t="s">
        <v>2000</v>
      </c>
      <c r="C290" s="399">
        <v>43565</v>
      </c>
      <c r="D290" s="399" t="s">
        <v>8448</v>
      </c>
      <c r="E290" s="400" t="s">
        <v>5700</v>
      </c>
      <c r="F290" s="400" t="s">
        <v>8449</v>
      </c>
      <c r="G290" s="401" t="s">
        <v>66</v>
      </c>
      <c r="H290" s="402" t="s">
        <v>7501</v>
      </c>
      <c r="I290" s="403" t="s">
        <v>1989</v>
      </c>
      <c r="J290" s="404">
        <v>0</v>
      </c>
      <c r="K290" s="405">
        <v>0</v>
      </c>
      <c r="L290" s="405">
        <v>6500000</v>
      </c>
      <c r="M290" s="405">
        <f t="shared" si="22"/>
        <v>6500000</v>
      </c>
      <c r="N290" s="406" t="s">
        <v>1990</v>
      </c>
      <c r="O290" s="398" t="s">
        <v>3563</v>
      </c>
      <c r="P290" s="408">
        <f t="shared" si="23"/>
        <v>43565</v>
      </c>
      <c r="Q290" s="408">
        <v>43595</v>
      </c>
      <c r="R290" s="408">
        <f t="shared" si="26"/>
        <v>43595</v>
      </c>
      <c r="S290" s="407">
        <f t="shared" si="24"/>
        <v>30</v>
      </c>
      <c r="T290" s="409">
        <f t="shared" si="25"/>
        <v>1</v>
      </c>
      <c r="U290" s="410" t="s">
        <v>8450</v>
      </c>
      <c r="V290" s="421">
        <v>43602</v>
      </c>
      <c r="W290" s="411"/>
      <c r="X290" s="412"/>
      <c r="Y290" s="413"/>
      <c r="Z290" s="414"/>
      <c r="AA290" s="412"/>
      <c r="AB290" s="413"/>
      <c r="AC290" s="414"/>
      <c r="AD290" s="412"/>
      <c r="AE290" s="413"/>
      <c r="AF290" s="414"/>
      <c r="AG290" s="412"/>
      <c r="AH290" s="413"/>
      <c r="AI290" s="412"/>
      <c r="AJ290" s="415"/>
      <c r="AK290" s="416"/>
      <c r="AL290" s="417"/>
      <c r="AM290" s="416"/>
      <c r="AN290" s="418"/>
      <c r="AO290" s="418"/>
      <c r="AP290" s="418"/>
      <c r="AQ290" s="314"/>
      <c r="AR290" s="315"/>
      <c r="AS290" s="419"/>
      <c r="AT290" s="420"/>
      <c r="AU290" s="318"/>
      <c r="AV290" s="319"/>
      <c r="AW290" s="319"/>
      <c r="AX290" s="319"/>
      <c r="AY290" s="320"/>
      <c r="AZ290" s="376"/>
      <c r="BA290" s="376"/>
    </row>
    <row r="291" spans="1:53" ht="13.5" customHeight="1" thickTop="1" thickBot="1" x14ac:dyDescent="0.25">
      <c r="A291" s="397">
        <v>286</v>
      </c>
      <c r="B291" s="398" t="s">
        <v>2000</v>
      </c>
      <c r="C291" s="399">
        <v>43565</v>
      </c>
      <c r="D291" s="399" t="s">
        <v>8451</v>
      </c>
      <c r="E291" s="400" t="s">
        <v>5700</v>
      </c>
      <c r="F291" s="400" t="s">
        <v>5684</v>
      </c>
      <c r="G291" s="401" t="s">
        <v>66</v>
      </c>
      <c r="H291" s="402" t="s">
        <v>7501</v>
      </c>
      <c r="I291" s="403" t="s">
        <v>1989</v>
      </c>
      <c r="J291" s="404">
        <v>0</v>
      </c>
      <c r="K291" s="405">
        <v>0</v>
      </c>
      <c r="L291" s="405">
        <v>6000000</v>
      </c>
      <c r="M291" s="405">
        <f t="shared" si="22"/>
        <v>6000000</v>
      </c>
      <c r="N291" s="406" t="s">
        <v>1990</v>
      </c>
      <c r="O291" s="398" t="s">
        <v>2026</v>
      </c>
      <c r="P291" s="408">
        <f t="shared" si="23"/>
        <v>43565</v>
      </c>
      <c r="Q291" s="408">
        <v>43595</v>
      </c>
      <c r="R291" s="408">
        <f t="shared" si="26"/>
        <v>43595</v>
      </c>
      <c r="S291" s="407">
        <f t="shared" si="24"/>
        <v>30</v>
      </c>
      <c r="T291" s="409">
        <f t="shared" si="25"/>
        <v>1</v>
      </c>
      <c r="U291" s="410" t="s">
        <v>8452</v>
      </c>
      <c r="V291" s="421">
        <v>43602</v>
      </c>
      <c r="W291" s="411"/>
      <c r="X291" s="412"/>
      <c r="Y291" s="413"/>
      <c r="Z291" s="414"/>
      <c r="AA291" s="412"/>
      <c r="AB291" s="413"/>
      <c r="AC291" s="414"/>
      <c r="AD291" s="412"/>
      <c r="AE291" s="413"/>
      <c r="AF291" s="414"/>
      <c r="AG291" s="412"/>
      <c r="AH291" s="413"/>
      <c r="AI291" s="412"/>
      <c r="AJ291" s="415"/>
      <c r="AK291" s="416"/>
      <c r="AL291" s="417"/>
      <c r="AM291" s="416"/>
      <c r="AN291" s="418"/>
      <c r="AO291" s="418"/>
      <c r="AP291" s="418"/>
      <c r="AQ291" s="314"/>
      <c r="AR291" s="315"/>
      <c r="AS291" s="419"/>
      <c r="AT291" s="420"/>
      <c r="AU291" s="318"/>
      <c r="AV291" s="319"/>
      <c r="AW291" s="319"/>
      <c r="AX291" s="319"/>
      <c r="AY291" s="320"/>
      <c r="AZ291" s="376"/>
      <c r="BA291" s="376"/>
    </row>
    <row r="292" spans="1:53" ht="13.5" customHeight="1" thickTop="1" thickBot="1" x14ac:dyDescent="0.25">
      <c r="A292" s="397">
        <v>287</v>
      </c>
      <c r="B292" s="398" t="s">
        <v>63</v>
      </c>
      <c r="C292" s="399">
        <v>43565</v>
      </c>
      <c r="D292" s="399" t="s">
        <v>8453</v>
      </c>
      <c r="E292" s="400" t="s">
        <v>5690</v>
      </c>
      <c r="F292" s="400" t="s">
        <v>8454</v>
      </c>
      <c r="G292" s="401" t="s">
        <v>66</v>
      </c>
      <c r="H292" s="402" t="s">
        <v>7501</v>
      </c>
      <c r="I292" s="403" t="s">
        <v>1989</v>
      </c>
      <c r="J292" s="404">
        <v>0</v>
      </c>
      <c r="K292" s="405">
        <v>0</v>
      </c>
      <c r="L292" s="405">
        <v>5997833</v>
      </c>
      <c r="M292" s="405">
        <f t="shared" si="22"/>
        <v>5997833</v>
      </c>
      <c r="N292" s="406" t="s">
        <v>1990</v>
      </c>
      <c r="O292" s="398" t="s">
        <v>8455</v>
      </c>
      <c r="P292" s="408">
        <f t="shared" si="23"/>
        <v>43565</v>
      </c>
      <c r="Q292" s="408">
        <v>43618</v>
      </c>
      <c r="R292" s="408">
        <f t="shared" si="26"/>
        <v>43618</v>
      </c>
      <c r="S292" s="407">
        <f t="shared" si="24"/>
        <v>53</v>
      </c>
      <c r="T292" s="409">
        <f t="shared" si="25"/>
        <v>1.7666666666666666</v>
      </c>
      <c r="U292" s="410" t="s">
        <v>8456</v>
      </c>
      <c r="V292" s="421">
        <v>43668</v>
      </c>
      <c r="W292" s="411"/>
      <c r="X292" s="412"/>
      <c r="Y292" s="413"/>
      <c r="Z292" s="414"/>
      <c r="AA292" s="412"/>
      <c r="AB292" s="413"/>
      <c r="AC292" s="414"/>
      <c r="AD292" s="412"/>
      <c r="AE292" s="413"/>
      <c r="AF292" s="414"/>
      <c r="AG292" s="412"/>
      <c r="AH292" s="413"/>
      <c r="AI292" s="412"/>
      <c r="AJ292" s="415"/>
      <c r="AK292" s="416"/>
      <c r="AL292" s="417"/>
      <c r="AM292" s="416"/>
      <c r="AN292" s="418"/>
      <c r="AO292" s="418"/>
      <c r="AP292" s="418"/>
      <c r="AQ292" s="314"/>
      <c r="AR292" s="315"/>
      <c r="AS292" s="419"/>
      <c r="AT292" s="420"/>
      <c r="AU292" s="318"/>
      <c r="AV292" s="319"/>
      <c r="AW292" s="319"/>
      <c r="AX292" s="319"/>
      <c r="AY292" s="320"/>
      <c r="AZ292" s="376"/>
      <c r="BA292" s="376"/>
    </row>
    <row r="293" spans="1:53" ht="13.5" customHeight="1" thickTop="1" thickBot="1" x14ac:dyDescent="0.25">
      <c r="A293" s="397">
        <v>288</v>
      </c>
      <c r="B293" s="398" t="s">
        <v>3432</v>
      </c>
      <c r="C293" s="399">
        <v>43565</v>
      </c>
      <c r="D293" s="399" t="s">
        <v>8457</v>
      </c>
      <c r="E293" s="400" t="s">
        <v>5700</v>
      </c>
      <c r="F293" s="400" t="s">
        <v>8458</v>
      </c>
      <c r="G293" s="401" t="s">
        <v>66</v>
      </c>
      <c r="H293" s="402" t="s">
        <v>10502</v>
      </c>
      <c r="I293" s="403" t="s">
        <v>1989</v>
      </c>
      <c r="J293" s="404">
        <v>0</v>
      </c>
      <c r="K293" s="405">
        <v>0</v>
      </c>
      <c r="L293" s="405">
        <v>2500000</v>
      </c>
      <c r="M293" s="405">
        <f t="shared" si="22"/>
        <v>2500000</v>
      </c>
      <c r="N293" s="406" t="s">
        <v>1990</v>
      </c>
      <c r="O293" s="398" t="s">
        <v>8459</v>
      </c>
      <c r="P293" s="408">
        <f t="shared" si="23"/>
        <v>43565</v>
      </c>
      <c r="Q293" s="408">
        <v>43595</v>
      </c>
      <c r="R293" s="408">
        <f t="shared" si="26"/>
        <v>43595</v>
      </c>
      <c r="S293" s="407">
        <f t="shared" si="24"/>
        <v>30</v>
      </c>
      <c r="T293" s="409">
        <f t="shared" si="25"/>
        <v>1</v>
      </c>
      <c r="U293" s="410" t="s">
        <v>8460</v>
      </c>
      <c r="V293" s="375"/>
      <c r="W293" s="411"/>
      <c r="X293" s="412"/>
      <c r="Y293" s="413"/>
      <c r="Z293" s="414"/>
      <c r="AA293" s="412"/>
      <c r="AB293" s="413"/>
      <c r="AC293" s="414"/>
      <c r="AD293" s="412"/>
      <c r="AE293" s="413"/>
      <c r="AF293" s="414"/>
      <c r="AG293" s="412"/>
      <c r="AH293" s="413"/>
      <c r="AI293" s="412"/>
      <c r="AJ293" s="415"/>
      <c r="AK293" s="416"/>
      <c r="AL293" s="417"/>
      <c r="AM293" s="416"/>
      <c r="AN293" s="418"/>
      <c r="AO293" s="418"/>
      <c r="AP293" s="418"/>
      <c r="AQ293" s="314"/>
      <c r="AR293" s="315"/>
      <c r="AS293" s="419"/>
      <c r="AT293" s="420"/>
      <c r="AU293" s="318"/>
      <c r="AV293" s="319"/>
      <c r="AW293" s="319"/>
      <c r="AX293" s="319"/>
      <c r="AY293" s="320"/>
      <c r="AZ293" s="376"/>
      <c r="BA293" s="376"/>
    </row>
    <row r="294" spans="1:53" ht="13.5" customHeight="1" thickTop="1" thickBot="1" x14ac:dyDescent="0.25">
      <c r="A294" s="397">
        <v>289</v>
      </c>
      <c r="B294" s="398" t="s">
        <v>7574</v>
      </c>
      <c r="C294" s="399">
        <v>43565</v>
      </c>
      <c r="D294" s="399" t="s">
        <v>8461</v>
      </c>
      <c r="E294" s="400" t="s">
        <v>5700</v>
      </c>
      <c r="F294" s="400" t="s">
        <v>8462</v>
      </c>
      <c r="G294" s="401" t="s">
        <v>66</v>
      </c>
      <c r="H294" s="402" t="s">
        <v>7501</v>
      </c>
      <c r="I294" s="403" t="s">
        <v>1989</v>
      </c>
      <c r="J294" s="404">
        <v>0</v>
      </c>
      <c r="K294" s="405">
        <v>0</v>
      </c>
      <c r="L294" s="405">
        <v>6000000</v>
      </c>
      <c r="M294" s="405">
        <f t="shared" si="22"/>
        <v>6000000</v>
      </c>
      <c r="N294" s="406" t="s">
        <v>1990</v>
      </c>
      <c r="O294" s="398" t="s">
        <v>7833</v>
      </c>
      <c r="P294" s="408">
        <f t="shared" si="23"/>
        <v>43565</v>
      </c>
      <c r="Q294" s="408">
        <v>43595</v>
      </c>
      <c r="R294" s="408">
        <f t="shared" si="26"/>
        <v>43595</v>
      </c>
      <c r="S294" s="407">
        <f t="shared" si="24"/>
        <v>30</v>
      </c>
      <c r="T294" s="409">
        <f t="shared" si="25"/>
        <v>1</v>
      </c>
      <c r="U294" s="410" t="s">
        <v>8463</v>
      </c>
      <c r="V294" s="375"/>
      <c r="W294" s="411"/>
      <c r="X294" s="412"/>
      <c r="Y294" s="413"/>
      <c r="Z294" s="414"/>
      <c r="AA294" s="412"/>
      <c r="AB294" s="413"/>
      <c r="AC294" s="414"/>
      <c r="AD294" s="412"/>
      <c r="AE294" s="413"/>
      <c r="AF294" s="414"/>
      <c r="AG294" s="412"/>
      <c r="AH294" s="413"/>
      <c r="AI294" s="412"/>
      <c r="AJ294" s="415"/>
      <c r="AK294" s="416"/>
      <c r="AL294" s="417"/>
      <c r="AM294" s="416"/>
      <c r="AN294" s="418"/>
      <c r="AO294" s="418"/>
      <c r="AP294" s="418"/>
      <c r="AQ294" s="314"/>
      <c r="AR294" s="315"/>
      <c r="AS294" s="419"/>
      <c r="AT294" s="420"/>
      <c r="AU294" s="318"/>
      <c r="AV294" s="319"/>
      <c r="AW294" s="319"/>
      <c r="AX294" s="319"/>
      <c r="AY294" s="320"/>
      <c r="AZ294" s="376"/>
      <c r="BA294" s="376"/>
    </row>
    <row r="295" spans="1:53" ht="13.5" customHeight="1" thickTop="1" thickBot="1" x14ac:dyDescent="0.25">
      <c r="A295" s="397">
        <v>290</v>
      </c>
      <c r="B295" s="398" t="s">
        <v>3441</v>
      </c>
      <c r="C295" s="399">
        <v>43565</v>
      </c>
      <c r="D295" s="399" t="s">
        <v>8464</v>
      </c>
      <c r="E295" s="400" t="s">
        <v>5700</v>
      </c>
      <c r="F295" s="400" t="s">
        <v>8465</v>
      </c>
      <c r="G295" s="401" t="s">
        <v>66</v>
      </c>
      <c r="H295" s="402" t="s">
        <v>10502</v>
      </c>
      <c r="I295" s="403" t="s">
        <v>1989</v>
      </c>
      <c r="J295" s="404">
        <v>0</v>
      </c>
      <c r="K295" s="405">
        <v>0</v>
      </c>
      <c r="L295" s="405">
        <v>6000000</v>
      </c>
      <c r="M295" s="405">
        <f t="shared" si="22"/>
        <v>6000000</v>
      </c>
      <c r="N295" s="406" t="s">
        <v>1990</v>
      </c>
      <c r="O295" s="398" t="s">
        <v>8466</v>
      </c>
      <c r="P295" s="408">
        <f t="shared" si="23"/>
        <v>43565</v>
      </c>
      <c r="Q295" s="408">
        <v>43655</v>
      </c>
      <c r="R295" s="408">
        <f t="shared" si="26"/>
        <v>43655</v>
      </c>
      <c r="S295" s="407">
        <f t="shared" si="24"/>
        <v>90</v>
      </c>
      <c r="T295" s="409">
        <f t="shared" si="25"/>
        <v>3</v>
      </c>
      <c r="U295" s="410" t="s">
        <v>8467</v>
      </c>
      <c r="V295" s="375"/>
      <c r="W295" s="411"/>
      <c r="X295" s="412"/>
      <c r="Y295" s="413"/>
      <c r="Z295" s="414"/>
      <c r="AA295" s="412"/>
      <c r="AB295" s="413"/>
      <c r="AC295" s="414"/>
      <c r="AD295" s="412"/>
      <c r="AE295" s="413"/>
      <c r="AF295" s="414"/>
      <c r="AG295" s="412"/>
      <c r="AH295" s="413"/>
      <c r="AI295" s="412"/>
      <c r="AJ295" s="415"/>
      <c r="AK295" s="416"/>
      <c r="AL295" s="417"/>
      <c r="AM295" s="416"/>
      <c r="AN295" s="418"/>
      <c r="AO295" s="418"/>
      <c r="AP295" s="418"/>
      <c r="AQ295" s="314"/>
      <c r="AR295" s="315"/>
      <c r="AS295" s="419"/>
      <c r="AT295" s="420"/>
      <c r="AU295" s="318"/>
      <c r="AV295" s="319"/>
      <c r="AW295" s="319"/>
      <c r="AX295" s="319"/>
      <c r="AY295" s="320"/>
      <c r="AZ295" s="376"/>
      <c r="BA295" s="376"/>
    </row>
    <row r="296" spans="1:53" ht="13.5" customHeight="1" thickTop="1" thickBot="1" x14ac:dyDescent="0.25">
      <c r="A296" s="397">
        <v>291</v>
      </c>
      <c r="B296" s="398" t="s">
        <v>3441</v>
      </c>
      <c r="C296" s="399">
        <v>43565</v>
      </c>
      <c r="D296" s="399" t="s">
        <v>8468</v>
      </c>
      <c r="E296" s="400" t="s">
        <v>5700</v>
      </c>
      <c r="F296" s="400" t="s">
        <v>7588</v>
      </c>
      <c r="G296" s="401" t="s">
        <v>66</v>
      </c>
      <c r="H296" s="402" t="s">
        <v>7501</v>
      </c>
      <c r="I296" s="403" t="s">
        <v>1989</v>
      </c>
      <c r="J296" s="404">
        <v>0</v>
      </c>
      <c r="K296" s="405">
        <v>0</v>
      </c>
      <c r="L296" s="405">
        <v>10000000</v>
      </c>
      <c r="M296" s="405">
        <f t="shared" si="22"/>
        <v>10000000</v>
      </c>
      <c r="N296" s="406" t="s">
        <v>1990</v>
      </c>
      <c r="O296" s="398" t="s">
        <v>7589</v>
      </c>
      <c r="P296" s="408">
        <f t="shared" si="23"/>
        <v>43565</v>
      </c>
      <c r="Q296" s="408">
        <v>43616</v>
      </c>
      <c r="R296" s="408">
        <f t="shared" si="26"/>
        <v>43616</v>
      </c>
      <c r="S296" s="407">
        <f t="shared" si="24"/>
        <v>51</v>
      </c>
      <c r="T296" s="409">
        <f t="shared" si="25"/>
        <v>1.7</v>
      </c>
      <c r="U296" s="410" t="s">
        <v>8469</v>
      </c>
      <c r="V296" s="375"/>
      <c r="W296" s="411"/>
      <c r="X296" s="412"/>
      <c r="Y296" s="413"/>
      <c r="Z296" s="414"/>
      <c r="AA296" s="412"/>
      <c r="AB296" s="413"/>
      <c r="AC296" s="414"/>
      <c r="AD296" s="412"/>
      <c r="AE296" s="413"/>
      <c r="AF296" s="414"/>
      <c r="AG296" s="412"/>
      <c r="AH296" s="413"/>
      <c r="AI296" s="412"/>
      <c r="AJ296" s="415"/>
      <c r="AK296" s="416"/>
      <c r="AL296" s="417"/>
      <c r="AM296" s="416"/>
      <c r="AN296" s="418"/>
      <c r="AO296" s="418"/>
      <c r="AP296" s="418"/>
      <c r="AQ296" s="314"/>
      <c r="AR296" s="315"/>
      <c r="AS296" s="419"/>
      <c r="AT296" s="420"/>
      <c r="AU296" s="318"/>
      <c r="AV296" s="319"/>
      <c r="AW296" s="319"/>
      <c r="AX296" s="319"/>
      <c r="AY296" s="320"/>
      <c r="AZ296" s="376"/>
      <c r="BA296" s="376"/>
    </row>
    <row r="297" spans="1:53" ht="13.5" customHeight="1" thickTop="1" thickBot="1" x14ac:dyDescent="0.25">
      <c r="A297" s="397">
        <v>292</v>
      </c>
      <c r="B297" s="398" t="s">
        <v>3451</v>
      </c>
      <c r="C297" s="399">
        <v>43565</v>
      </c>
      <c r="D297" s="399" t="s">
        <v>8470</v>
      </c>
      <c r="E297" s="400" t="s">
        <v>5700</v>
      </c>
      <c r="F297" s="400" t="s">
        <v>8471</v>
      </c>
      <c r="G297" s="401" t="s">
        <v>66</v>
      </c>
      <c r="H297" s="402" t="s">
        <v>7501</v>
      </c>
      <c r="I297" s="403" t="s">
        <v>1989</v>
      </c>
      <c r="J297" s="404">
        <v>0</v>
      </c>
      <c r="K297" s="405">
        <v>0</v>
      </c>
      <c r="L297" s="405">
        <v>20000000</v>
      </c>
      <c r="M297" s="405">
        <f t="shared" si="22"/>
        <v>20000000</v>
      </c>
      <c r="N297" s="406" t="s">
        <v>1990</v>
      </c>
      <c r="O297" s="398" t="s">
        <v>2378</v>
      </c>
      <c r="P297" s="408">
        <f t="shared" si="23"/>
        <v>43565</v>
      </c>
      <c r="Q297" s="408">
        <v>43685</v>
      </c>
      <c r="R297" s="408">
        <f t="shared" si="26"/>
        <v>43685</v>
      </c>
      <c r="S297" s="407">
        <f t="shared" si="24"/>
        <v>120</v>
      </c>
      <c r="T297" s="409">
        <f t="shared" si="25"/>
        <v>4</v>
      </c>
      <c r="U297" s="410" t="s">
        <v>8472</v>
      </c>
      <c r="V297" s="421">
        <v>43706</v>
      </c>
      <c r="W297" s="411"/>
      <c r="X297" s="412"/>
      <c r="Y297" s="413"/>
      <c r="Z297" s="414"/>
      <c r="AA297" s="412"/>
      <c r="AB297" s="413"/>
      <c r="AC297" s="414"/>
      <c r="AD297" s="412"/>
      <c r="AE297" s="413"/>
      <c r="AF297" s="414"/>
      <c r="AG297" s="412"/>
      <c r="AH297" s="413"/>
      <c r="AI297" s="412"/>
      <c r="AJ297" s="415"/>
      <c r="AK297" s="416"/>
      <c r="AL297" s="417"/>
      <c r="AM297" s="416"/>
      <c r="AN297" s="418"/>
      <c r="AO297" s="418"/>
      <c r="AP297" s="418"/>
      <c r="AQ297" s="314"/>
      <c r="AR297" s="315"/>
      <c r="AS297" s="419"/>
      <c r="AT297" s="420"/>
      <c r="AU297" s="318"/>
      <c r="AV297" s="319"/>
      <c r="AW297" s="319"/>
      <c r="AX297" s="319"/>
      <c r="AY297" s="320"/>
      <c r="AZ297" s="376"/>
      <c r="BA297" s="376"/>
    </row>
    <row r="298" spans="1:53" ht="13.5" customHeight="1" thickTop="1" thickBot="1" x14ac:dyDescent="0.25">
      <c r="A298" s="397">
        <v>293</v>
      </c>
      <c r="B298" s="398" t="s">
        <v>444</v>
      </c>
      <c r="C298" s="399">
        <v>43565</v>
      </c>
      <c r="D298" s="399" t="s">
        <v>8473</v>
      </c>
      <c r="E298" s="400" t="s">
        <v>5700</v>
      </c>
      <c r="F298" s="400" t="s">
        <v>8474</v>
      </c>
      <c r="G298" s="401" t="s">
        <v>66</v>
      </c>
      <c r="H298" s="402" t="s">
        <v>7501</v>
      </c>
      <c r="I298" s="403" t="s">
        <v>1989</v>
      </c>
      <c r="J298" s="404">
        <v>0</v>
      </c>
      <c r="K298" s="405">
        <v>0</v>
      </c>
      <c r="L298" s="405">
        <v>9901660</v>
      </c>
      <c r="M298" s="405">
        <f t="shared" si="22"/>
        <v>9901660</v>
      </c>
      <c r="N298" s="406" t="s">
        <v>1990</v>
      </c>
      <c r="O298" s="398" t="s">
        <v>8475</v>
      </c>
      <c r="P298" s="408">
        <f t="shared" si="23"/>
        <v>43565</v>
      </c>
      <c r="Q298" s="408">
        <v>43640</v>
      </c>
      <c r="R298" s="408">
        <f t="shared" si="26"/>
        <v>43640</v>
      </c>
      <c r="S298" s="407">
        <f t="shared" si="24"/>
        <v>75</v>
      </c>
      <c r="T298" s="409">
        <f t="shared" si="25"/>
        <v>2.5</v>
      </c>
      <c r="U298" s="410" t="s">
        <v>8476</v>
      </c>
      <c r="V298" s="421">
        <v>43644</v>
      </c>
      <c r="W298" s="411"/>
      <c r="X298" s="412"/>
      <c r="Y298" s="413"/>
      <c r="Z298" s="414"/>
      <c r="AA298" s="412"/>
      <c r="AB298" s="413"/>
      <c r="AC298" s="414"/>
      <c r="AD298" s="412"/>
      <c r="AE298" s="413"/>
      <c r="AF298" s="414"/>
      <c r="AG298" s="412"/>
      <c r="AH298" s="413"/>
      <c r="AI298" s="412"/>
      <c r="AJ298" s="415"/>
      <c r="AK298" s="416"/>
      <c r="AL298" s="417"/>
      <c r="AM298" s="416"/>
      <c r="AN298" s="418"/>
      <c r="AO298" s="418"/>
      <c r="AP298" s="418"/>
      <c r="AQ298" s="314"/>
      <c r="AR298" s="315"/>
      <c r="AS298" s="419"/>
      <c r="AT298" s="420"/>
      <c r="AU298" s="318"/>
      <c r="AV298" s="319"/>
      <c r="AW298" s="319"/>
      <c r="AX298" s="319"/>
      <c r="AY298" s="320"/>
      <c r="AZ298" s="376"/>
      <c r="BA298" s="376"/>
    </row>
    <row r="299" spans="1:53" ht="13.5" customHeight="1" thickTop="1" thickBot="1" x14ac:dyDescent="0.25">
      <c r="A299" s="397">
        <v>294</v>
      </c>
      <c r="B299" s="398" t="s">
        <v>3451</v>
      </c>
      <c r="C299" s="399">
        <v>43565</v>
      </c>
      <c r="D299" s="399" t="s">
        <v>8477</v>
      </c>
      <c r="E299" s="400" t="s">
        <v>5700</v>
      </c>
      <c r="F299" s="400" t="s">
        <v>7893</v>
      </c>
      <c r="G299" s="401" t="s">
        <v>66</v>
      </c>
      <c r="H299" s="402" t="s">
        <v>7501</v>
      </c>
      <c r="I299" s="403" t="s">
        <v>1989</v>
      </c>
      <c r="J299" s="404">
        <v>0</v>
      </c>
      <c r="K299" s="405">
        <v>0</v>
      </c>
      <c r="L299" s="405">
        <v>10600000</v>
      </c>
      <c r="M299" s="405">
        <f t="shared" si="22"/>
        <v>10600000</v>
      </c>
      <c r="N299" s="406" t="s">
        <v>1990</v>
      </c>
      <c r="O299" s="398" t="s">
        <v>3371</v>
      </c>
      <c r="P299" s="408">
        <f t="shared" si="23"/>
        <v>43565</v>
      </c>
      <c r="Q299" s="408">
        <v>43625</v>
      </c>
      <c r="R299" s="408">
        <f t="shared" si="26"/>
        <v>43625</v>
      </c>
      <c r="S299" s="407">
        <f t="shared" si="24"/>
        <v>60</v>
      </c>
      <c r="T299" s="409">
        <f t="shared" si="25"/>
        <v>2</v>
      </c>
      <c r="U299" s="410" t="s">
        <v>8478</v>
      </c>
      <c r="V299" s="421">
        <v>43706</v>
      </c>
      <c r="W299" s="411"/>
      <c r="X299" s="412"/>
      <c r="Y299" s="413"/>
      <c r="Z299" s="414"/>
      <c r="AA299" s="412"/>
      <c r="AB299" s="413"/>
      <c r="AC299" s="414"/>
      <c r="AD299" s="412"/>
      <c r="AE299" s="413"/>
      <c r="AF299" s="414"/>
      <c r="AG299" s="412"/>
      <c r="AH299" s="413"/>
      <c r="AI299" s="412"/>
      <c r="AJ299" s="415"/>
      <c r="AK299" s="416"/>
      <c r="AL299" s="417"/>
      <c r="AM299" s="416"/>
      <c r="AN299" s="418"/>
      <c r="AO299" s="418"/>
      <c r="AP299" s="418"/>
      <c r="AQ299" s="314"/>
      <c r="AR299" s="315"/>
      <c r="AS299" s="419"/>
      <c r="AT299" s="420"/>
      <c r="AU299" s="318"/>
      <c r="AV299" s="319"/>
      <c r="AW299" s="319"/>
      <c r="AX299" s="319"/>
      <c r="AY299" s="320"/>
      <c r="AZ299" s="376"/>
      <c r="BA299" s="376"/>
    </row>
    <row r="300" spans="1:53" ht="13.5" customHeight="1" thickTop="1" thickBot="1" x14ac:dyDescent="0.25">
      <c r="A300" s="397">
        <v>295</v>
      </c>
      <c r="B300" s="398" t="s">
        <v>3441</v>
      </c>
      <c r="C300" s="399">
        <v>43565</v>
      </c>
      <c r="D300" s="399" t="s">
        <v>8479</v>
      </c>
      <c r="E300" s="400" t="s">
        <v>5700</v>
      </c>
      <c r="F300" s="400" t="s">
        <v>7608</v>
      </c>
      <c r="G300" s="401" t="s">
        <v>66</v>
      </c>
      <c r="H300" s="402" t="s">
        <v>7501</v>
      </c>
      <c r="I300" s="403" t="s">
        <v>1989</v>
      </c>
      <c r="J300" s="404">
        <v>0</v>
      </c>
      <c r="K300" s="405">
        <v>0</v>
      </c>
      <c r="L300" s="405">
        <v>8000000</v>
      </c>
      <c r="M300" s="405">
        <f t="shared" si="22"/>
        <v>8000000</v>
      </c>
      <c r="N300" s="406" t="s">
        <v>1990</v>
      </c>
      <c r="O300" s="398" t="s">
        <v>88</v>
      </c>
      <c r="P300" s="408">
        <f t="shared" si="23"/>
        <v>43565</v>
      </c>
      <c r="Q300" s="408">
        <v>43625</v>
      </c>
      <c r="R300" s="408">
        <f t="shared" si="26"/>
        <v>43625</v>
      </c>
      <c r="S300" s="407">
        <f t="shared" si="24"/>
        <v>60</v>
      </c>
      <c r="T300" s="409">
        <f t="shared" si="25"/>
        <v>2</v>
      </c>
      <c r="U300" s="410" t="s">
        <v>8480</v>
      </c>
      <c r="V300" s="375"/>
      <c r="W300" s="411"/>
      <c r="X300" s="412"/>
      <c r="Y300" s="413"/>
      <c r="Z300" s="414"/>
      <c r="AA300" s="412"/>
      <c r="AB300" s="413"/>
      <c r="AC300" s="414"/>
      <c r="AD300" s="412"/>
      <c r="AE300" s="413"/>
      <c r="AF300" s="414"/>
      <c r="AG300" s="412"/>
      <c r="AH300" s="413"/>
      <c r="AI300" s="412"/>
      <c r="AJ300" s="415"/>
      <c r="AK300" s="416"/>
      <c r="AL300" s="417"/>
      <c r="AM300" s="416"/>
      <c r="AN300" s="418"/>
      <c r="AO300" s="418"/>
      <c r="AP300" s="418"/>
      <c r="AQ300" s="314"/>
      <c r="AR300" s="315"/>
      <c r="AS300" s="419"/>
      <c r="AT300" s="420"/>
      <c r="AU300" s="318"/>
      <c r="AV300" s="319"/>
      <c r="AW300" s="319"/>
      <c r="AX300" s="319"/>
      <c r="AY300" s="320"/>
      <c r="AZ300" s="376"/>
      <c r="BA300" s="376"/>
    </row>
    <row r="301" spans="1:53" ht="13.5" customHeight="1" thickTop="1" thickBot="1" x14ac:dyDescent="0.25">
      <c r="A301" s="397">
        <v>296</v>
      </c>
      <c r="B301" s="398" t="s">
        <v>3441</v>
      </c>
      <c r="C301" s="399">
        <v>43565</v>
      </c>
      <c r="D301" s="399" t="s">
        <v>8481</v>
      </c>
      <c r="E301" s="400" t="s">
        <v>5700</v>
      </c>
      <c r="F301" s="400" t="s">
        <v>8482</v>
      </c>
      <c r="G301" s="401" t="s">
        <v>66</v>
      </c>
      <c r="H301" s="402" t="s">
        <v>10502</v>
      </c>
      <c r="I301" s="403" t="s">
        <v>1989</v>
      </c>
      <c r="J301" s="404">
        <v>0</v>
      </c>
      <c r="K301" s="405">
        <v>0</v>
      </c>
      <c r="L301" s="405">
        <v>4000000</v>
      </c>
      <c r="M301" s="405">
        <f t="shared" si="22"/>
        <v>4000000</v>
      </c>
      <c r="N301" s="406" t="s">
        <v>1990</v>
      </c>
      <c r="O301" s="398" t="s">
        <v>6749</v>
      </c>
      <c r="P301" s="408">
        <f t="shared" si="23"/>
        <v>43565</v>
      </c>
      <c r="Q301" s="408">
        <v>43625</v>
      </c>
      <c r="R301" s="408">
        <f t="shared" si="26"/>
        <v>43625</v>
      </c>
      <c r="S301" s="407">
        <f t="shared" si="24"/>
        <v>60</v>
      </c>
      <c r="T301" s="409">
        <f t="shared" si="25"/>
        <v>2</v>
      </c>
      <c r="U301" s="410" t="s">
        <v>8483</v>
      </c>
      <c r="V301" s="375"/>
      <c r="W301" s="411"/>
      <c r="X301" s="412"/>
      <c r="Y301" s="413"/>
      <c r="Z301" s="414"/>
      <c r="AA301" s="412"/>
      <c r="AB301" s="413"/>
      <c r="AC301" s="414"/>
      <c r="AD301" s="412"/>
      <c r="AE301" s="413"/>
      <c r="AF301" s="414"/>
      <c r="AG301" s="412"/>
      <c r="AH301" s="413"/>
      <c r="AI301" s="412"/>
      <c r="AJ301" s="415"/>
      <c r="AK301" s="416"/>
      <c r="AL301" s="417"/>
      <c r="AM301" s="416"/>
      <c r="AN301" s="418"/>
      <c r="AO301" s="418"/>
      <c r="AP301" s="418"/>
      <c r="AQ301" s="314"/>
      <c r="AR301" s="315"/>
      <c r="AS301" s="419"/>
      <c r="AT301" s="420"/>
      <c r="AU301" s="318"/>
      <c r="AV301" s="319"/>
      <c r="AW301" s="319"/>
      <c r="AX301" s="319"/>
      <c r="AY301" s="320"/>
      <c r="AZ301" s="376"/>
      <c r="BA301" s="376"/>
    </row>
    <row r="302" spans="1:53" ht="13.5" customHeight="1" thickTop="1" thickBot="1" x14ac:dyDescent="0.25">
      <c r="A302" s="397">
        <v>297</v>
      </c>
      <c r="B302" s="398" t="s">
        <v>63</v>
      </c>
      <c r="C302" s="399">
        <v>43565</v>
      </c>
      <c r="D302" s="399" t="s">
        <v>8484</v>
      </c>
      <c r="E302" s="400" t="s">
        <v>5700</v>
      </c>
      <c r="F302" s="400" t="s">
        <v>8485</v>
      </c>
      <c r="G302" s="401" t="s">
        <v>66</v>
      </c>
      <c r="H302" s="402" t="s">
        <v>7501</v>
      </c>
      <c r="I302" s="403" t="s">
        <v>1989</v>
      </c>
      <c r="J302" s="404">
        <v>0</v>
      </c>
      <c r="K302" s="405">
        <v>0</v>
      </c>
      <c r="L302" s="405">
        <v>9921328</v>
      </c>
      <c r="M302" s="405">
        <f t="shared" si="22"/>
        <v>9921328</v>
      </c>
      <c r="N302" s="406" t="s">
        <v>1990</v>
      </c>
      <c r="O302" s="398" t="s">
        <v>7045</v>
      </c>
      <c r="P302" s="408">
        <f t="shared" si="23"/>
        <v>43565</v>
      </c>
      <c r="Q302" s="408">
        <v>43625</v>
      </c>
      <c r="R302" s="408">
        <f t="shared" si="26"/>
        <v>43625</v>
      </c>
      <c r="S302" s="407">
        <f t="shared" si="24"/>
        <v>60</v>
      </c>
      <c r="T302" s="409">
        <f t="shared" si="25"/>
        <v>2</v>
      </c>
      <c r="U302" s="410" t="s">
        <v>8486</v>
      </c>
      <c r="V302" s="421">
        <v>43668</v>
      </c>
      <c r="W302" s="411"/>
      <c r="X302" s="412"/>
      <c r="Y302" s="413"/>
      <c r="Z302" s="414"/>
      <c r="AA302" s="412"/>
      <c r="AB302" s="413"/>
      <c r="AC302" s="414"/>
      <c r="AD302" s="412"/>
      <c r="AE302" s="413"/>
      <c r="AF302" s="414"/>
      <c r="AG302" s="412"/>
      <c r="AH302" s="413"/>
      <c r="AI302" s="412"/>
      <c r="AJ302" s="415"/>
      <c r="AK302" s="416"/>
      <c r="AL302" s="417"/>
      <c r="AM302" s="416"/>
      <c r="AN302" s="418"/>
      <c r="AO302" s="418"/>
      <c r="AP302" s="418"/>
      <c r="AQ302" s="314"/>
      <c r="AR302" s="315"/>
      <c r="AS302" s="419"/>
      <c r="AT302" s="420"/>
      <c r="AU302" s="318"/>
      <c r="AV302" s="319"/>
      <c r="AW302" s="319"/>
      <c r="AX302" s="319"/>
      <c r="AY302" s="320"/>
      <c r="AZ302" s="376"/>
      <c r="BA302" s="376"/>
    </row>
    <row r="303" spans="1:53" ht="13.5" customHeight="1" thickTop="1" thickBot="1" x14ac:dyDescent="0.25">
      <c r="A303" s="397">
        <v>298</v>
      </c>
      <c r="B303" s="398" t="s">
        <v>63</v>
      </c>
      <c r="C303" s="399">
        <v>43565</v>
      </c>
      <c r="D303" s="399" t="s">
        <v>8487</v>
      </c>
      <c r="E303" s="400" t="s">
        <v>5700</v>
      </c>
      <c r="F303" s="400" t="s">
        <v>7807</v>
      </c>
      <c r="G303" s="401" t="s">
        <v>66</v>
      </c>
      <c r="H303" s="402" t="s">
        <v>7501</v>
      </c>
      <c r="I303" s="403" t="s">
        <v>1989</v>
      </c>
      <c r="J303" s="404">
        <v>0</v>
      </c>
      <c r="K303" s="405">
        <v>0</v>
      </c>
      <c r="L303" s="405">
        <v>5000000</v>
      </c>
      <c r="M303" s="405">
        <f t="shared" si="22"/>
        <v>5000000</v>
      </c>
      <c r="N303" s="406" t="s">
        <v>1990</v>
      </c>
      <c r="O303" s="398" t="s">
        <v>2044</v>
      </c>
      <c r="P303" s="408">
        <f t="shared" si="23"/>
        <v>43565</v>
      </c>
      <c r="Q303" s="408">
        <v>43595</v>
      </c>
      <c r="R303" s="408">
        <f t="shared" si="26"/>
        <v>43595</v>
      </c>
      <c r="S303" s="407">
        <f t="shared" si="24"/>
        <v>30</v>
      </c>
      <c r="T303" s="409">
        <f t="shared" si="25"/>
        <v>1</v>
      </c>
      <c r="U303" s="410" t="s">
        <v>8488</v>
      </c>
      <c r="V303" s="421">
        <v>43668</v>
      </c>
      <c r="W303" s="411"/>
      <c r="X303" s="412"/>
      <c r="Y303" s="413"/>
      <c r="Z303" s="414"/>
      <c r="AA303" s="412"/>
      <c r="AB303" s="413"/>
      <c r="AC303" s="414"/>
      <c r="AD303" s="412"/>
      <c r="AE303" s="413"/>
      <c r="AF303" s="414"/>
      <c r="AG303" s="412"/>
      <c r="AH303" s="413"/>
      <c r="AI303" s="412"/>
      <c r="AJ303" s="415"/>
      <c r="AK303" s="416"/>
      <c r="AL303" s="417"/>
      <c r="AM303" s="416"/>
      <c r="AN303" s="418"/>
      <c r="AO303" s="418"/>
      <c r="AP303" s="418"/>
      <c r="AQ303" s="314"/>
      <c r="AR303" s="315"/>
      <c r="AS303" s="419"/>
      <c r="AT303" s="420"/>
      <c r="AU303" s="318"/>
      <c r="AV303" s="319"/>
      <c r="AW303" s="319"/>
      <c r="AX303" s="319"/>
      <c r="AY303" s="320"/>
      <c r="AZ303" s="376"/>
      <c r="BA303" s="376"/>
    </row>
    <row r="304" spans="1:53" ht="13.5" customHeight="1" thickTop="1" thickBot="1" x14ac:dyDescent="0.25">
      <c r="A304" s="397">
        <v>299</v>
      </c>
      <c r="B304" s="398" t="s">
        <v>3432</v>
      </c>
      <c r="C304" s="399">
        <v>43565</v>
      </c>
      <c r="D304" s="399" t="s">
        <v>8489</v>
      </c>
      <c r="E304" s="400" t="s">
        <v>5690</v>
      </c>
      <c r="F304" s="400" t="s">
        <v>8490</v>
      </c>
      <c r="G304" s="401" t="s">
        <v>66</v>
      </c>
      <c r="H304" s="402" t="s">
        <v>7501</v>
      </c>
      <c r="I304" s="403" t="s">
        <v>1989</v>
      </c>
      <c r="J304" s="404">
        <v>0</v>
      </c>
      <c r="K304" s="405">
        <v>0</v>
      </c>
      <c r="L304" s="405">
        <v>8000000</v>
      </c>
      <c r="M304" s="405">
        <f t="shared" si="22"/>
        <v>12000000</v>
      </c>
      <c r="N304" s="406" t="s">
        <v>1990</v>
      </c>
      <c r="O304" s="398" t="s">
        <v>2433</v>
      </c>
      <c r="P304" s="408">
        <f t="shared" si="23"/>
        <v>43565</v>
      </c>
      <c r="Q304" s="408">
        <v>43625</v>
      </c>
      <c r="R304" s="408">
        <f t="shared" si="26"/>
        <v>43625</v>
      </c>
      <c r="S304" s="407">
        <f t="shared" si="24"/>
        <v>60</v>
      </c>
      <c r="T304" s="409">
        <f t="shared" si="25"/>
        <v>2</v>
      </c>
      <c r="U304" s="410" t="s">
        <v>8491</v>
      </c>
      <c r="V304" s="375"/>
      <c r="W304" s="411">
        <v>30</v>
      </c>
      <c r="X304" s="412">
        <v>43625</v>
      </c>
      <c r="Y304" s="413">
        <v>43655</v>
      </c>
      <c r="Z304" s="414"/>
      <c r="AA304" s="412"/>
      <c r="AB304" s="413"/>
      <c r="AC304" s="414"/>
      <c r="AD304" s="412"/>
      <c r="AE304" s="413"/>
      <c r="AF304" s="414"/>
      <c r="AG304" s="412"/>
      <c r="AH304" s="413"/>
      <c r="AI304" s="412">
        <v>43625</v>
      </c>
      <c r="AJ304" s="415">
        <v>4000000</v>
      </c>
      <c r="AK304" s="416"/>
      <c r="AL304" s="417"/>
      <c r="AM304" s="416"/>
      <c r="AN304" s="418"/>
      <c r="AO304" s="418"/>
      <c r="AP304" s="418"/>
      <c r="AQ304" s="314"/>
      <c r="AR304" s="315"/>
      <c r="AS304" s="419"/>
      <c r="AT304" s="420"/>
      <c r="AU304" s="318"/>
      <c r="AV304" s="319"/>
      <c r="AW304" s="319"/>
      <c r="AX304" s="319"/>
      <c r="AY304" s="320"/>
      <c r="AZ304" s="376"/>
      <c r="BA304" s="376"/>
    </row>
    <row r="305" spans="1:53" ht="13.5" customHeight="1" thickTop="1" thickBot="1" x14ac:dyDescent="0.25">
      <c r="A305" s="397">
        <v>300</v>
      </c>
      <c r="B305" s="398" t="s">
        <v>7623</v>
      </c>
      <c r="C305" s="399">
        <v>43565</v>
      </c>
      <c r="D305" s="399" t="s">
        <v>8492</v>
      </c>
      <c r="E305" s="400" t="s">
        <v>5921</v>
      </c>
      <c r="F305" s="400" t="s">
        <v>8493</v>
      </c>
      <c r="G305" s="401" t="s">
        <v>66</v>
      </c>
      <c r="H305" s="402" t="s">
        <v>7501</v>
      </c>
      <c r="I305" s="403" t="s">
        <v>1989</v>
      </c>
      <c r="J305" s="404">
        <v>0</v>
      </c>
      <c r="K305" s="405">
        <v>0</v>
      </c>
      <c r="L305" s="405">
        <v>11000000</v>
      </c>
      <c r="M305" s="405">
        <f t="shared" si="22"/>
        <v>11000000</v>
      </c>
      <c r="N305" s="406" t="s">
        <v>1990</v>
      </c>
      <c r="O305" s="398" t="s">
        <v>8494</v>
      </c>
      <c r="P305" s="408">
        <f t="shared" si="23"/>
        <v>43565</v>
      </c>
      <c r="Q305" s="408">
        <v>43655</v>
      </c>
      <c r="R305" s="408">
        <f t="shared" si="26"/>
        <v>43655</v>
      </c>
      <c r="S305" s="407">
        <f t="shared" si="24"/>
        <v>90</v>
      </c>
      <c r="T305" s="409">
        <f t="shared" si="25"/>
        <v>3</v>
      </c>
      <c r="U305" s="410" t="s">
        <v>8495</v>
      </c>
      <c r="V305" s="421">
        <v>43668</v>
      </c>
      <c r="W305" s="411"/>
      <c r="X305" s="412"/>
      <c r="Y305" s="413"/>
      <c r="Z305" s="414"/>
      <c r="AA305" s="412"/>
      <c r="AB305" s="413"/>
      <c r="AC305" s="414"/>
      <c r="AD305" s="412"/>
      <c r="AE305" s="413"/>
      <c r="AF305" s="414"/>
      <c r="AG305" s="412"/>
      <c r="AH305" s="413"/>
      <c r="AI305" s="412"/>
      <c r="AJ305" s="415"/>
      <c r="AK305" s="416"/>
      <c r="AL305" s="417"/>
      <c r="AM305" s="416"/>
      <c r="AN305" s="418"/>
      <c r="AO305" s="418"/>
      <c r="AP305" s="418"/>
      <c r="AQ305" s="314"/>
      <c r="AR305" s="315"/>
      <c r="AS305" s="419"/>
      <c r="AT305" s="420"/>
      <c r="AU305" s="318"/>
      <c r="AV305" s="319"/>
      <c r="AW305" s="319"/>
      <c r="AX305" s="319"/>
      <c r="AY305" s="320"/>
      <c r="AZ305" s="376"/>
      <c r="BA305" s="376"/>
    </row>
    <row r="306" spans="1:53" ht="13.5" customHeight="1" thickTop="1" thickBot="1" x14ac:dyDescent="0.25">
      <c r="A306" s="397">
        <v>301</v>
      </c>
      <c r="B306" s="398" t="s">
        <v>3432</v>
      </c>
      <c r="C306" s="399">
        <v>43565</v>
      </c>
      <c r="D306" s="399" t="s">
        <v>8496</v>
      </c>
      <c r="E306" s="400" t="s">
        <v>5690</v>
      </c>
      <c r="F306" s="400" t="s">
        <v>8497</v>
      </c>
      <c r="G306" s="376" t="s">
        <v>13566</v>
      </c>
      <c r="H306" s="402" t="s">
        <v>7620</v>
      </c>
      <c r="I306" s="403" t="s">
        <v>1989</v>
      </c>
      <c r="J306" s="404">
        <v>0</v>
      </c>
      <c r="K306" s="405">
        <v>0</v>
      </c>
      <c r="L306" s="405">
        <v>50000000</v>
      </c>
      <c r="M306" s="405">
        <f t="shared" si="22"/>
        <v>50000000</v>
      </c>
      <c r="N306" s="406" t="s">
        <v>4981</v>
      </c>
      <c r="O306" s="398" t="s">
        <v>3233</v>
      </c>
      <c r="P306" s="408">
        <f t="shared" si="23"/>
        <v>43565</v>
      </c>
      <c r="Q306" s="408">
        <v>43830</v>
      </c>
      <c r="R306" s="408">
        <f t="shared" si="26"/>
        <v>43830</v>
      </c>
      <c r="S306" s="407">
        <f t="shared" si="24"/>
        <v>265</v>
      </c>
      <c r="T306" s="409">
        <f t="shared" si="25"/>
        <v>8.8333333333333339</v>
      </c>
      <c r="U306" s="410" t="s">
        <v>8498</v>
      </c>
      <c r="V306" s="375"/>
      <c r="W306" s="411"/>
      <c r="X306" s="412"/>
      <c r="Y306" s="413"/>
      <c r="Z306" s="414"/>
      <c r="AA306" s="412"/>
      <c r="AB306" s="413"/>
      <c r="AC306" s="414"/>
      <c r="AD306" s="412"/>
      <c r="AE306" s="413"/>
      <c r="AF306" s="414"/>
      <c r="AG306" s="412"/>
      <c r="AH306" s="413"/>
      <c r="AI306" s="412"/>
      <c r="AJ306" s="415"/>
      <c r="AK306" s="416"/>
      <c r="AL306" s="417"/>
      <c r="AM306" s="416"/>
      <c r="AN306" s="418"/>
      <c r="AO306" s="418"/>
      <c r="AP306" s="418"/>
      <c r="AQ306" s="314"/>
      <c r="AR306" s="315"/>
      <c r="AS306" s="419"/>
      <c r="AT306" s="420"/>
      <c r="AU306" s="318"/>
      <c r="AV306" s="319"/>
      <c r="AW306" s="319"/>
      <c r="AX306" s="319"/>
      <c r="AY306" s="320"/>
      <c r="AZ306" s="376"/>
      <c r="BA306" s="376"/>
    </row>
    <row r="307" spans="1:53" ht="13.5" customHeight="1" thickTop="1" thickBot="1" x14ac:dyDescent="0.25">
      <c r="A307" s="397">
        <v>302</v>
      </c>
      <c r="B307" s="398" t="s">
        <v>3444</v>
      </c>
      <c r="C307" s="399">
        <v>43566</v>
      </c>
      <c r="D307" s="399" t="s">
        <v>8499</v>
      </c>
      <c r="E307" s="400" t="s">
        <v>5921</v>
      </c>
      <c r="F307" s="400" t="s">
        <v>8500</v>
      </c>
      <c r="G307" s="401" t="s">
        <v>66</v>
      </c>
      <c r="H307" s="402" t="s">
        <v>7501</v>
      </c>
      <c r="I307" s="403" t="s">
        <v>1989</v>
      </c>
      <c r="J307" s="404">
        <v>0</v>
      </c>
      <c r="K307" s="405">
        <v>0</v>
      </c>
      <c r="L307" s="405">
        <v>8614486</v>
      </c>
      <c r="M307" s="405">
        <f t="shared" si="22"/>
        <v>8614486</v>
      </c>
      <c r="N307" s="406" t="s">
        <v>1990</v>
      </c>
      <c r="O307" s="398" t="s">
        <v>8501</v>
      </c>
      <c r="P307" s="408">
        <f t="shared" si="23"/>
        <v>43566</v>
      </c>
      <c r="Q307" s="408">
        <v>43626</v>
      </c>
      <c r="R307" s="408">
        <f t="shared" si="26"/>
        <v>43626</v>
      </c>
      <c r="S307" s="407">
        <f t="shared" si="24"/>
        <v>60</v>
      </c>
      <c r="T307" s="409">
        <f t="shared" si="25"/>
        <v>2</v>
      </c>
      <c r="U307" s="410" t="s">
        <v>8502</v>
      </c>
      <c r="V307" s="421">
        <v>43691</v>
      </c>
      <c r="W307" s="411"/>
      <c r="X307" s="412"/>
      <c r="Y307" s="413"/>
      <c r="Z307" s="414"/>
      <c r="AA307" s="412"/>
      <c r="AB307" s="413"/>
      <c r="AC307" s="414"/>
      <c r="AD307" s="412"/>
      <c r="AE307" s="413"/>
      <c r="AF307" s="414"/>
      <c r="AG307" s="412"/>
      <c r="AH307" s="413"/>
      <c r="AI307" s="412"/>
      <c r="AJ307" s="415"/>
      <c r="AK307" s="416"/>
      <c r="AL307" s="417"/>
      <c r="AM307" s="416"/>
      <c r="AN307" s="418"/>
      <c r="AO307" s="418"/>
      <c r="AP307" s="418"/>
      <c r="AQ307" s="314"/>
      <c r="AR307" s="315"/>
      <c r="AS307" s="419"/>
      <c r="AT307" s="420"/>
      <c r="AU307" s="318"/>
      <c r="AV307" s="319"/>
      <c r="AW307" s="319"/>
      <c r="AX307" s="319"/>
      <c r="AY307" s="320"/>
      <c r="AZ307" s="376"/>
      <c r="BA307" s="376"/>
    </row>
    <row r="308" spans="1:53" ht="13.5" customHeight="1" thickTop="1" thickBot="1" x14ac:dyDescent="0.25">
      <c r="A308" s="397">
        <v>303</v>
      </c>
      <c r="B308" s="398" t="s">
        <v>3451</v>
      </c>
      <c r="C308" s="399">
        <v>43566</v>
      </c>
      <c r="D308" s="399" t="s">
        <v>8503</v>
      </c>
      <c r="E308" s="400" t="s">
        <v>5700</v>
      </c>
      <c r="F308" s="400" t="s">
        <v>8504</v>
      </c>
      <c r="G308" s="401" t="s">
        <v>66</v>
      </c>
      <c r="H308" s="402" t="s">
        <v>7501</v>
      </c>
      <c r="I308" s="403" t="s">
        <v>1989</v>
      </c>
      <c r="J308" s="404">
        <v>0</v>
      </c>
      <c r="K308" s="405">
        <v>0</v>
      </c>
      <c r="L308" s="405">
        <v>16000000</v>
      </c>
      <c r="M308" s="405">
        <f t="shared" si="22"/>
        <v>16000000</v>
      </c>
      <c r="N308" s="406" t="s">
        <v>1990</v>
      </c>
      <c r="O308" s="398" t="s">
        <v>8505</v>
      </c>
      <c r="P308" s="408">
        <f t="shared" si="23"/>
        <v>43566</v>
      </c>
      <c r="Q308" s="408">
        <v>43686</v>
      </c>
      <c r="R308" s="408">
        <f t="shared" si="26"/>
        <v>43686</v>
      </c>
      <c r="S308" s="407">
        <f t="shared" si="24"/>
        <v>120</v>
      </c>
      <c r="T308" s="409">
        <f t="shared" si="25"/>
        <v>4</v>
      </c>
      <c r="U308" s="410" t="s">
        <v>8506</v>
      </c>
      <c r="V308" s="421">
        <v>43706</v>
      </c>
      <c r="W308" s="411"/>
      <c r="X308" s="412"/>
      <c r="Y308" s="413"/>
      <c r="Z308" s="414"/>
      <c r="AA308" s="412"/>
      <c r="AB308" s="413"/>
      <c r="AC308" s="414"/>
      <c r="AD308" s="412"/>
      <c r="AE308" s="413"/>
      <c r="AF308" s="414"/>
      <c r="AG308" s="412"/>
      <c r="AH308" s="413"/>
      <c r="AI308" s="412"/>
      <c r="AJ308" s="415"/>
      <c r="AK308" s="416"/>
      <c r="AL308" s="417"/>
      <c r="AM308" s="416"/>
      <c r="AN308" s="418"/>
      <c r="AO308" s="418"/>
      <c r="AP308" s="418"/>
      <c r="AQ308" s="314"/>
      <c r="AR308" s="315"/>
      <c r="AS308" s="419"/>
      <c r="AT308" s="420"/>
      <c r="AU308" s="318"/>
      <c r="AV308" s="319"/>
      <c r="AW308" s="319"/>
      <c r="AX308" s="319"/>
      <c r="AY308" s="320"/>
      <c r="AZ308" s="376"/>
      <c r="BA308" s="376"/>
    </row>
    <row r="309" spans="1:53" ht="13.5" customHeight="1" thickTop="1" thickBot="1" x14ac:dyDescent="0.25">
      <c r="A309" s="397">
        <v>304</v>
      </c>
      <c r="B309" s="398" t="s">
        <v>3888</v>
      </c>
      <c r="C309" s="399">
        <v>43566</v>
      </c>
      <c r="D309" s="399" t="s">
        <v>8507</v>
      </c>
      <c r="E309" s="400" t="s">
        <v>5700</v>
      </c>
      <c r="F309" s="400" t="s">
        <v>8508</v>
      </c>
      <c r="G309" s="401" t="s">
        <v>66</v>
      </c>
      <c r="H309" s="402" t="s">
        <v>7501</v>
      </c>
      <c r="I309" s="403" t="s">
        <v>1989</v>
      </c>
      <c r="J309" s="404">
        <v>0</v>
      </c>
      <c r="K309" s="405">
        <v>0</v>
      </c>
      <c r="L309" s="405">
        <v>5000000</v>
      </c>
      <c r="M309" s="405">
        <f t="shared" si="22"/>
        <v>5000000</v>
      </c>
      <c r="N309" s="406" t="s">
        <v>1990</v>
      </c>
      <c r="O309" s="398" t="s">
        <v>6664</v>
      </c>
      <c r="P309" s="408">
        <f t="shared" si="23"/>
        <v>43566</v>
      </c>
      <c r="Q309" s="408">
        <v>43596</v>
      </c>
      <c r="R309" s="408">
        <f t="shared" si="26"/>
        <v>43596</v>
      </c>
      <c r="S309" s="407">
        <f t="shared" si="24"/>
        <v>30</v>
      </c>
      <c r="T309" s="409">
        <f t="shared" si="25"/>
        <v>1</v>
      </c>
      <c r="U309" s="410" t="s">
        <v>8509</v>
      </c>
      <c r="V309" s="421">
        <v>43655</v>
      </c>
      <c r="W309" s="411"/>
      <c r="X309" s="412"/>
      <c r="Y309" s="413"/>
      <c r="Z309" s="414"/>
      <c r="AA309" s="412"/>
      <c r="AB309" s="413"/>
      <c r="AC309" s="414"/>
      <c r="AD309" s="412"/>
      <c r="AE309" s="413"/>
      <c r="AF309" s="414"/>
      <c r="AG309" s="412"/>
      <c r="AH309" s="413"/>
      <c r="AI309" s="412"/>
      <c r="AJ309" s="415"/>
      <c r="AK309" s="416"/>
      <c r="AL309" s="417"/>
      <c r="AM309" s="416"/>
      <c r="AN309" s="418"/>
      <c r="AO309" s="418"/>
      <c r="AP309" s="418"/>
      <c r="AQ309" s="314"/>
      <c r="AR309" s="315"/>
      <c r="AS309" s="419"/>
      <c r="AT309" s="420"/>
      <c r="AU309" s="318"/>
      <c r="AV309" s="319"/>
      <c r="AW309" s="319"/>
      <c r="AX309" s="319"/>
      <c r="AY309" s="320"/>
      <c r="AZ309" s="376"/>
      <c r="BA309" s="376"/>
    </row>
    <row r="310" spans="1:53" ht="13.5" customHeight="1" thickTop="1" thickBot="1" x14ac:dyDescent="0.25">
      <c r="A310" s="397">
        <v>305</v>
      </c>
      <c r="B310" s="398" t="s">
        <v>8510</v>
      </c>
      <c r="C310" s="399">
        <v>43567</v>
      </c>
      <c r="D310" s="399" t="s">
        <v>8511</v>
      </c>
      <c r="E310" s="400" t="s">
        <v>5921</v>
      </c>
      <c r="F310" s="400" t="s">
        <v>8512</v>
      </c>
      <c r="G310" s="401" t="s">
        <v>66</v>
      </c>
      <c r="H310" s="402" t="s">
        <v>7501</v>
      </c>
      <c r="I310" s="403" t="s">
        <v>1989</v>
      </c>
      <c r="J310" s="404">
        <v>0</v>
      </c>
      <c r="K310" s="405">
        <v>0</v>
      </c>
      <c r="L310" s="405">
        <v>5292800</v>
      </c>
      <c r="M310" s="405">
        <f t="shared" si="22"/>
        <v>5292800</v>
      </c>
      <c r="N310" s="406" t="s">
        <v>1990</v>
      </c>
      <c r="O310" s="398" t="s">
        <v>8513</v>
      </c>
      <c r="P310" s="408">
        <f t="shared" si="23"/>
        <v>43567</v>
      </c>
      <c r="Q310" s="408">
        <v>43615</v>
      </c>
      <c r="R310" s="408">
        <f t="shared" si="26"/>
        <v>43615</v>
      </c>
      <c r="S310" s="407">
        <f t="shared" si="24"/>
        <v>48</v>
      </c>
      <c r="T310" s="409">
        <f t="shared" si="25"/>
        <v>1.6</v>
      </c>
      <c r="U310" s="410" t="s">
        <v>8514</v>
      </c>
      <c r="V310" s="375"/>
      <c r="W310" s="411"/>
      <c r="X310" s="412"/>
      <c r="Y310" s="413"/>
      <c r="Z310" s="414"/>
      <c r="AA310" s="412"/>
      <c r="AB310" s="413"/>
      <c r="AC310" s="414"/>
      <c r="AD310" s="412"/>
      <c r="AE310" s="413"/>
      <c r="AF310" s="414"/>
      <c r="AG310" s="412"/>
      <c r="AH310" s="413"/>
      <c r="AI310" s="412"/>
      <c r="AJ310" s="415"/>
      <c r="AK310" s="416"/>
      <c r="AL310" s="417"/>
      <c r="AM310" s="416"/>
      <c r="AN310" s="418"/>
      <c r="AO310" s="418"/>
      <c r="AP310" s="418"/>
      <c r="AQ310" s="314"/>
      <c r="AR310" s="315"/>
      <c r="AS310" s="419"/>
      <c r="AT310" s="420"/>
      <c r="AU310" s="318"/>
      <c r="AV310" s="319"/>
      <c r="AW310" s="319"/>
      <c r="AX310" s="319"/>
      <c r="AY310" s="320"/>
      <c r="AZ310" s="376"/>
      <c r="BA310" s="376"/>
    </row>
    <row r="311" spans="1:53" ht="13.5" customHeight="1" thickTop="1" thickBot="1" x14ac:dyDescent="0.25">
      <c r="A311" s="397">
        <v>306</v>
      </c>
      <c r="B311" s="398" t="s">
        <v>7210</v>
      </c>
      <c r="C311" s="399">
        <v>43567</v>
      </c>
      <c r="D311" s="399" t="s">
        <v>8515</v>
      </c>
      <c r="E311" s="400" t="s">
        <v>5921</v>
      </c>
      <c r="F311" s="400" t="s">
        <v>8516</v>
      </c>
      <c r="G311" s="401" t="s">
        <v>66</v>
      </c>
      <c r="H311" s="402" t="s">
        <v>10502</v>
      </c>
      <c r="I311" s="403" t="s">
        <v>1989</v>
      </c>
      <c r="J311" s="404">
        <v>0</v>
      </c>
      <c r="K311" s="405">
        <v>0</v>
      </c>
      <c r="L311" s="405">
        <v>6000000</v>
      </c>
      <c r="M311" s="405">
        <f t="shared" si="22"/>
        <v>6000000</v>
      </c>
      <c r="N311" s="406" t="s">
        <v>1990</v>
      </c>
      <c r="O311" s="398" t="s">
        <v>7315</v>
      </c>
      <c r="P311" s="408">
        <f t="shared" si="23"/>
        <v>43567</v>
      </c>
      <c r="Q311" s="408">
        <v>43639</v>
      </c>
      <c r="R311" s="408">
        <f t="shared" si="26"/>
        <v>43639</v>
      </c>
      <c r="S311" s="407">
        <f t="shared" si="24"/>
        <v>72</v>
      </c>
      <c r="T311" s="409">
        <f t="shared" si="25"/>
        <v>2.4</v>
      </c>
      <c r="U311" s="410" t="s">
        <v>8517</v>
      </c>
      <c r="V311" s="421">
        <v>43682</v>
      </c>
      <c r="W311" s="411"/>
      <c r="X311" s="412"/>
      <c r="Y311" s="413"/>
      <c r="Z311" s="414"/>
      <c r="AA311" s="412"/>
      <c r="AB311" s="413"/>
      <c r="AC311" s="414"/>
      <c r="AD311" s="412"/>
      <c r="AE311" s="413"/>
      <c r="AF311" s="414"/>
      <c r="AG311" s="412"/>
      <c r="AH311" s="413"/>
      <c r="AI311" s="412"/>
      <c r="AJ311" s="415"/>
      <c r="AK311" s="416"/>
      <c r="AL311" s="417"/>
      <c r="AM311" s="416"/>
      <c r="AN311" s="418"/>
      <c r="AO311" s="418"/>
      <c r="AP311" s="418"/>
      <c r="AQ311" s="314"/>
      <c r="AR311" s="315"/>
      <c r="AS311" s="419"/>
      <c r="AT311" s="420"/>
      <c r="AU311" s="318"/>
      <c r="AV311" s="319"/>
      <c r="AW311" s="319"/>
      <c r="AX311" s="319"/>
      <c r="AY311" s="320"/>
      <c r="AZ311" s="376"/>
      <c r="BA311" s="376"/>
    </row>
    <row r="312" spans="1:53" ht="13.5" customHeight="1" thickTop="1" thickBot="1" x14ac:dyDescent="0.25">
      <c r="A312" s="397">
        <v>307</v>
      </c>
      <c r="B312" s="398" t="s">
        <v>3888</v>
      </c>
      <c r="C312" s="399">
        <v>43567</v>
      </c>
      <c r="D312" s="399" t="s">
        <v>8518</v>
      </c>
      <c r="E312" s="400" t="s">
        <v>5690</v>
      </c>
      <c r="F312" s="400" t="s">
        <v>8519</v>
      </c>
      <c r="G312" s="401" t="s">
        <v>66</v>
      </c>
      <c r="H312" s="402" t="s">
        <v>10502</v>
      </c>
      <c r="I312" s="403" t="s">
        <v>1989</v>
      </c>
      <c r="J312" s="404">
        <v>0</v>
      </c>
      <c r="K312" s="405">
        <v>0</v>
      </c>
      <c r="L312" s="405">
        <v>12000000</v>
      </c>
      <c r="M312" s="405">
        <f t="shared" si="22"/>
        <v>12000000</v>
      </c>
      <c r="N312" s="406" t="s">
        <v>1990</v>
      </c>
      <c r="O312" s="398" t="s">
        <v>8520</v>
      </c>
      <c r="P312" s="408">
        <f t="shared" si="23"/>
        <v>43567</v>
      </c>
      <c r="Q312" s="408">
        <v>43687</v>
      </c>
      <c r="R312" s="408">
        <f t="shared" si="26"/>
        <v>43687</v>
      </c>
      <c r="S312" s="407">
        <f t="shared" si="24"/>
        <v>120</v>
      </c>
      <c r="T312" s="409">
        <f t="shared" si="25"/>
        <v>4</v>
      </c>
      <c r="U312" s="410" t="s">
        <v>8521</v>
      </c>
      <c r="V312" s="375"/>
      <c r="W312" s="411"/>
      <c r="X312" s="412"/>
      <c r="Y312" s="413"/>
      <c r="Z312" s="414"/>
      <c r="AA312" s="412"/>
      <c r="AB312" s="413"/>
      <c r="AC312" s="414"/>
      <c r="AD312" s="412"/>
      <c r="AE312" s="413"/>
      <c r="AF312" s="414"/>
      <c r="AG312" s="412"/>
      <c r="AH312" s="413"/>
      <c r="AI312" s="412"/>
      <c r="AJ312" s="415"/>
      <c r="AK312" s="416"/>
      <c r="AL312" s="417"/>
      <c r="AM312" s="416"/>
      <c r="AN312" s="418"/>
      <c r="AO312" s="418"/>
      <c r="AP312" s="418"/>
      <c r="AQ312" s="314"/>
      <c r="AR312" s="315"/>
      <c r="AS312" s="419"/>
      <c r="AT312" s="420"/>
      <c r="AU312" s="318"/>
      <c r="AV312" s="319"/>
      <c r="AW312" s="319"/>
      <c r="AX312" s="319"/>
      <c r="AY312" s="320"/>
      <c r="AZ312" s="376"/>
      <c r="BA312" s="376"/>
    </row>
    <row r="313" spans="1:53" ht="13.5" customHeight="1" thickTop="1" thickBot="1" x14ac:dyDescent="0.25">
      <c r="A313" s="397">
        <v>308</v>
      </c>
      <c r="B313" s="398" t="s">
        <v>3444</v>
      </c>
      <c r="C313" s="399">
        <v>43567</v>
      </c>
      <c r="D313" s="399" t="s">
        <v>8522</v>
      </c>
      <c r="E313" s="400" t="s">
        <v>5921</v>
      </c>
      <c r="F313" s="400" t="s">
        <v>8057</v>
      </c>
      <c r="G313" s="401" t="s">
        <v>66</v>
      </c>
      <c r="H313" s="402" t="s">
        <v>7501</v>
      </c>
      <c r="I313" s="403" t="s">
        <v>1989</v>
      </c>
      <c r="J313" s="404">
        <v>0</v>
      </c>
      <c r="K313" s="405">
        <v>0</v>
      </c>
      <c r="L313" s="405">
        <v>3500000</v>
      </c>
      <c r="M313" s="405">
        <f t="shared" si="22"/>
        <v>3500000</v>
      </c>
      <c r="N313" s="406" t="s">
        <v>1990</v>
      </c>
      <c r="O313" s="398" t="s">
        <v>2463</v>
      </c>
      <c r="P313" s="408">
        <f t="shared" si="23"/>
        <v>43567</v>
      </c>
      <c r="Q313" s="408">
        <v>43597</v>
      </c>
      <c r="R313" s="408">
        <f t="shared" si="26"/>
        <v>43597</v>
      </c>
      <c r="S313" s="407">
        <f t="shared" si="24"/>
        <v>30</v>
      </c>
      <c r="T313" s="409">
        <f t="shared" si="25"/>
        <v>1</v>
      </c>
      <c r="U313" s="410" t="s">
        <v>8523</v>
      </c>
      <c r="V313" s="421">
        <v>43633</v>
      </c>
      <c r="W313" s="411"/>
      <c r="X313" s="412"/>
      <c r="Y313" s="413"/>
      <c r="Z313" s="414"/>
      <c r="AA313" s="412"/>
      <c r="AB313" s="413"/>
      <c r="AC313" s="414"/>
      <c r="AD313" s="412"/>
      <c r="AE313" s="413"/>
      <c r="AF313" s="414"/>
      <c r="AG313" s="412"/>
      <c r="AH313" s="413"/>
      <c r="AI313" s="412"/>
      <c r="AJ313" s="415"/>
      <c r="AK313" s="416"/>
      <c r="AL313" s="417"/>
      <c r="AM313" s="416"/>
      <c r="AN313" s="418"/>
      <c r="AO313" s="418"/>
      <c r="AP313" s="418"/>
      <c r="AQ313" s="314"/>
      <c r="AR313" s="315"/>
      <c r="AS313" s="419"/>
      <c r="AT313" s="420"/>
      <c r="AU313" s="318"/>
      <c r="AV313" s="319"/>
      <c r="AW313" s="319"/>
      <c r="AX313" s="319"/>
      <c r="AY313" s="320"/>
      <c r="AZ313" s="376"/>
      <c r="BA313" s="376"/>
    </row>
    <row r="314" spans="1:53" ht="13.5" customHeight="1" thickTop="1" thickBot="1" x14ac:dyDescent="0.25">
      <c r="A314" s="397">
        <v>309</v>
      </c>
      <c r="B314" s="398" t="s">
        <v>2000</v>
      </c>
      <c r="C314" s="399">
        <v>43567</v>
      </c>
      <c r="D314" s="399" t="s">
        <v>8524</v>
      </c>
      <c r="E314" s="400" t="s">
        <v>5690</v>
      </c>
      <c r="F314" s="400" t="s">
        <v>7557</v>
      </c>
      <c r="G314" s="401" t="s">
        <v>66</v>
      </c>
      <c r="H314" s="402" t="s">
        <v>10502</v>
      </c>
      <c r="I314" s="403" t="s">
        <v>1989</v>
      </c>
      <c r="J314" s="404">
        <v>0</v>
      </c>
      <c r="K314" s="405">
        <v>0</v>
      </c>
      <c r="L314" s="405">
        <v>3000000</v>
      </c>
      <c r="M314" s="405">
        <f t="shared" si="22"/>
        <v>3000000</v>
      </c>
      <c r="N314" s="406" t="s">
        <v>1990</v>
      </c>
      <c r="O314" s="398" t="s">
        <v>6447</v>
      </c>
      <c r="P314" s="408">
        <f t="shared" si="23"/>
        <v>43567</v>
      </c>
      <c r="Q314" s="408">
        <v>43627</v>
      </c>
      <c r="R314" s="408">
        <f t="shared" si="26"/>
        <v>43627</v>
      </c>
      <c r="S314" s="407">
        <f t="shared" si="24"/>
        <v>60</v>
      </c>
      <c r="T314" s="409">
        <f t="shared" si="25"/>
        <v>2</v>
      </c>
      <c r="U314" s="410" t="s">
        <v>8525</v>
      </c>
      <c r="V314" s="421">
        <v>43642</v>
      </c>
      <c r="W314" s="411"/>
      <c r="X314" s="412"/>
      <c r="Y314" s="413"/>
      <c r="Z314" s="414"/>
      <c r="AA314" s="412"/>
      <c r="AB314" s="413"/>
      <c r="AC314" s="414"/>
      <c r="AD314" s="412"/>
      <c r="AE314" s="413"/>
      <c r="AF314" s="414"/>
      <c r="AG314" s="412"/>
      <c r="AH314" s="413"/>
      <c r="AI314" s="412"/>
      <c r="AJ314" s="415"/>
      <c r="AK314" s="416"/>
      <c r="AL314" s="417"/>
      <c r="AM314" s="416"/>
      <c r="AN314" s="418"/>
      <c r="AO314" s="418"/>
      <c r="AP314" s="418"/>
      <c r="AQ314" s="314"/>
      <c r="AR314" s="315"/>
      <c r="AS314" s="419"/>
      <c r="AT314" s="420"/>
      <c r="AU314" s="318"/>
      <c r="AV314" s="319"/>
      <c r="AW314" s="319"/>
      <c r="AX314" s="319"/>
      <c r="AY314" s="320"/>
      <c r="AZ314" s="376"/>
      <c r="BA314" s="376"/>
    </row>
    <row r="315" spans="1:53" ht="13.5" customHeight="1" thickTop="1" thickBot="1" x14ac:dyDescent="0.25">
      <c r="A315" s="397">
        <v>310</v>
      </c>
      <c r="B315" s="398" t="s">
        <v>3451</v>
      </c>
      <c r="C315" s="399">
        <v>43567</v>
      </c>
      <c r="D315" s="399" t="s">
        <v>8526</v>
      </c>
      <c r="E315" s="400" t="s">
        <v>5700</v>
      </c>
      <c r="F315" s="400" t="s">
        <v>8527</v>
      </c>
      <c r="G315" s="401" t="s">
        <v>66</v>
      </c>
      <c r="H315" s="402" t="s">
        <v>7501</v>
      </c>
      <c r="I315" s="403" t="s">
        <v>1989</v>
      </c>
      <c r="J315" s="404">
        <v>0</v>
      </c>
      <c r="K315" s="405">
        <v>0</v>
      </c>
      <c r="L315" s="405">
        <v>12000000</v>
      </c>
      <c r="M315" s="405">
        <f t="shared" si="22"/>
        <v>12000000</v>
      </c>
      <c r="N315" s="406" t="s">
        <v>1990</v>
      </c>
      <c r="O315" s="398" t="s">
        <v>5718</v>
      </c>
      <c r="P315" s="408">
        <f t="shared" si="23"/>
        <v>43567</v>
      </c>
      <c r="Q315" s="408">
        <v>43627</v>
      </c>
      <c r="R315" s="408">
        <f t="shared" si="26"/>
        <v>43627</v>
      </c>
      <c r="S315" s="407">
        <f t="shared" si="24"/>
        <v>60</v>
      </c>
      <c r="T315" s="409">
        <f t="shared" si="25"/>
        <v>2</v>
      </c>
      <c r="U315" s="410" t="s">
        <v>8528</v>
      </c>
      <c r="V315" s="421">
        <v>43706</v>
      </c>
      <c r="W315" s="411"/>
      <c r="X315" s="412"/>
      <c r="Y315" s="413"/>
      <c r="Z315" s="414"/>
      <c r="AA315" s="412"/>
      <c r="AB315" s="413"/>
      <c r="AC315" s="414"/>
      <c r="AD315" s="412"/>
      <c r="AE315" s="413"/>
      <c r="AF315" s="414"/>
      <c r="AG315" s="412"/>
      <c r="AH315" s="413"/>
      <c r="AI315" s="412"/>
      <c r="AJ315" s="415"/>
      <c r="AK315" s="416"/>
      <c r="AL315" s="417"/>
      <c r="AM315" s="416"/>
      <c r="AN315" s="418"/>
      <c r="AO315" s="418"/>
      <c r="AP315" s="418"/>
      <c r="AQ315" s="314"/>
      <c r="AR315" s="315"/>
      <c r="AS315" s="419"/>
      <c r="AT315" s="420"/>
      <c r="AU315" s="318"/>
      <c r="AV315" s="319"/>
      <c r="AW315" s="319"/>
      <c r="AX315" s="319"/>
      <c r="AY315" s="320"/>
      <c r="AZ315" s="376"/>
      <c r="BA315" s="376"/>
    </row>
    <row r="316" spans="1:53" ht="13.5" customHeight="1" thickTop="1" thickBot="1" x14ac:dyDescent="0.25">
      <c r="A316" s="397">
        <v>311</v>
      </c>
      <c r="B316" s="398" t="s">
        <v>3432</v>
      </c>
      <c r="C316" s="399">
        <v>43567</v>
      </c>
      <c r="D316" s="399" t="s">
        <v>8529</v>
      </c>
      <c r="E316" s="400" t="s">
        <v>5690</v>
      </c>
      <c r="F316" s="400" t="s">
        <v>8530</v>
      </c>
      <c r="G316" s="376" t="s">
        <v>13554</v>
      </c>
      <c r="H316" s="402" t="s">
        <v>7620</v>
      </c>
      <c r="I316" s="403" t="s">
        <v>1989</v>
      </c>
      <c r="J316" s="404">
        <v>0</v>
      </c>
      <c r="K316" s="405">
        <v>0</v>
      </c>
      <c r="L316" s="405">
        <v>700000000</v>
      </c>
      <c r="M316" s="405">
        <f t="shared" si="22"/>
        <v>700000000</v>
      </c>
      <c r="N316" s="406" t="s">
        <v>4981</v>
      </c>
      <c r="O316" s="398" t="s">
        <v>8531</v>
      </c>
      <c r="P316" s="408">
        <f t="shared" si="23"/>
        <v>43567</v>
      </c>
      <c r="Q316" s="408">
        <v>43830</v>
      </c>
      <c r="R316" s="408">
        <f t="shared" si="26"/>
        <v>43830</v>
      </c>
      <c r="S316" s="407">
        <f t="shared" si="24"/>
        <v>263</v>
      </c>
      <c r="T316" s="409">
        <f t="shared" si="25"/>
        <v>8.7666666666666675</v>
      </c>
      <c r="U316" s="410" t="s">
        <v>8532</v>
      </c>
      <c r="V316" s="375"/>
      <c r="W316" s="411"/>
      <c r="X316" s="412"/>
      <c r="Y316" s="413"/>
      <c r="Z316" s="414"/>
      <c r="AA316" s="412"/>
      <c r="AB316" s="413"/>
      <c r="AC316" s="414"/>
      <c r="AD316" s="412"/>
      <c r="AE316" s="413"/>
      <c r="AF316" s="414"/>
      <c r="AG316" s="412"/>
      <c r="AH316" s="413"/>
      <c r="AI316" s="412"/>
      <c r="AJ316" s="415"/>
      <c r="AK316" s="416"/>
      <c r="AL316" s="417"/>
      <c r="AM316" s="416"/>
      <c r="AN316" s="418"/>
      <c r="AO316" s="418"/>
      <c r="AP316" s="418"/>
      <c r="AQ316" s="314"/>
      <c r="AR316" s="315"/>
      <c r="AS316" s="419"/>
      <c r="AT316" s="420"/>
      <c r="AU316" s="318"/>
      <c r="AV316" s="319"/>
      <c r="AW316" s="319"/>
      <c r="AX316" s="319"/>
      <c r="AY316" s="320"/>
      <c r="AZ316" s="376"/>
      <c r="BA316" s="376"/>
    </row>
    <row r="317" spans="1:53" ht="13.5" customHeight="1" thickTop="1" thickBot="1" x14ac:dyDescent="0.25">
      <c r="A317" s="397">
        <v>312</v>
      </c>
      <c r="B317" s="398" t="s">
        <v>3451</v>
      </c>
      <c r="C317" s="399">
        <v>43577</v>
      </c>
      <c r="D317" s="399" t="s">
        <v>8533</v>
      </c>
      <c r="E317" s="400" t="s">
        <v>5700</v>
      </c>
      <c r="F317" s="400" t="s">
        <v>6511</v>
      </c>
      <c r="G317" s="401" t="s">
        <v>66</v>
      </c>
      <c r="H317" s="402" t="s">
        <v>10502</v>
      </c>
      <c r="I317" s="403" t="s">
        <v>1989</v>
      </c>
      <c r="J317" s="404">
        <v>0</v>
      </c>
      <c r="K317" s="405">
        <v>0</v>
      </c>
      <c r="L317" s="405">
        <v>8000000</v>
      </c>
      <c r="M317" s="405">
        <f t="shared" si="22"/>
        <v>8000000</v>
      </c>
      <c r="N317" s="406" t="s">
        <v>1990</v>
      </c>
      <c r="O317" s="398" t="s">
        <v>8534</v>
      </c>
      <c r="P317" s="408">
        <f t="shared" si="23"/>
        <v>43577</v>
      </c>
      <c r="Q317" s="408">
        <v>43697</v>
      </c>
      <c r="R317" s="408">
        <f t="shared" si="26"/>
        <v>43697</v>
      </c>
      <c r="S317" s="407">
        <f t="shared" si="24"/>
        <v>120</v>
      </c>
      <c r="T317" s="409">
        <f t="shared" si="25"/>
        <v>4</v>
      </c>
      <c r="U317" s="410" t="s">
        <v>8535</v>
      </c>
      <c r="V317" s="421">
        <v>43706</v>
      </c>
      <c r="W317" s="411"/>
      <c r="X317" s="412"/>
      <c r="Y317" s="413"/>
      <c r="Z317" s="414"/>
      <c r="AA317" s="412"/>
      <c r="AB317" s="413"/>
      <c r="AC317" s="414"/>
      <c r="AD317" s="412"/>
      <c r="AE317" s="413"/>
      <c r="AF317" s="414"/>
      <c r="AG317" s="412"/>
      <c r="AH317" s="413"/>
      <c r="AI317" s="412"/>
      <c r="AJ317" s="415"/>
      <c r="AK317" s="416"/>
      <c r="AL317" s="417"/>
      <c r="AM317" s="416"/>
      <c r="AN317" s="418"/>
      <c r="AO317" s="418"/>
      <c r="AP317" s="418"/>
      <c r="AQ317" s="314"/>
      <c r="AR317" s="315"/>
      <c r="AS317" s="419"/>
      <c r="AT317" s="420"/>
      <c r="AU317" s="318"/>
      <c r="AV317" s="319"/>
      <c r="AW317" s="319"/>
      <c r="AX317" s="319"/>
      <c r="AY317" s="320"/>
      <c r="AZ317" s="376"/>
      <c r="BA317" s="376"/>
    </row>
    <row r="318" spans="1:53" ht="13.5" customHeight="1" thickTop="1" thickBot="1" x14ac:dyDescent="0.25">
      <c r="A318" s="397">
        <v>313</v>
      </c>
      <c r="B318" s="398" t="s">
        <v>3444</v>
      </c>
      <c r="C318" s="399">
        <v>43577</v>
      </c>
      <c r="D318" s="399" t="s">
        <v>8536</v>
      </c>
      <c r="E318" s="400" t="s">
        <v>5690</v>
      </c>
      <c r="F318" s="400" t="s">
        <v>8015</v>
      </c>
      <c r="G318" s="401" t="s">
        <v>66</v>
      </c>
      <c r="H318" s="402" t="s">
        <v>10502</v>
      </c>
      <c r="I318" s="403" t="s">
        <v>1989</v>
      </c>
      <c r="J318" s="404">
        <v>0</v>
      </c>
      <c r="K318" s="405">
        <v>0</v>
      </c>
      <c r="L318" s="405">
        <v>4614486</v>
      </c>
      <c r="M318" s="405">
        <f t="shared" si="22"/>
        <v>4614486</v>
      </c>
      <c r="N318" s="406" t="s">
        <v>1990</v>
      </c>
      <c r="O318" s="398" t="s">
        <v>8537</v>
      </c>
      <c r="P318" s="408">
        <f t="shared" si="23"/>
        <v>43577</v>
      </c>
      <c r="Q318" s="408">
        <v>43637</v>
      </c>
      <c r="R318" s="408">
        <f t="shared" si="26"/>
        <v>43637</v>
      </c>
      <c r="S318" s="407">
        <f t="shared" si="24"/>
        <v>60</v>
      </c>
      <c r="T318" s="409">
        <f t="shared" si="25"/>
        <v>2</v>
      </c>
      <c r="U318" s="410" t="s">
        <v>8538</v>
      </c>
      <c r="V318" s="421">
        <v>43691</v>
      </c>
      <c r="W318" s="411"/>
      <c r="X318" s="412"/>
      <c r="Y318" s="413"/>
      <c r="Z318" s="414"/>
      <c r="AA318" s="412"/>
      <c r="AB318" s="413"/>
      <c r="AC318" s="414"/>
      <c r="AD318" s="412"/>
      <c r="AE318" s="413"/>
      <c r="AF318" s="414"/>
      <c r="AG318" s="412"/>
      <c r="AH318" s="413"/>
      <c r="AI318" s="412"/>
      <c r="AJ318" s="415"/>
      <c r="AK318" s="416"/>
      <c r="AL318" s="417"/>
      <c r="AM318" s="416"/>
      <c r="AN318" s="418"/>
      <c r="AO318" s="418"/>
      <c r="AP318" s="418"/>
      <c r="AQ318" s="314"/>
      <c r="AR318" s="315"/>
      <c r="AS318" s="419"/>
      <c r="AT318" s="420"/>
      <c r="AU318" s="318"/>
      <c r="AV318" s="319"/>
      <c r="AW318" s="319"/>
      <c r="AX318" s="319"/>
      <c r="AY318" s="320"/>
      <c r="AZ318" s="376"/>
      <c r="BA318" s="376"/>
    </row>
    <row r="319" spans="1:53" ht="13.5" customHeight="1" thickTop="1" thickBot="1" x14ac:dyDescent="0.25">
      <c r="A319" s="397">
        <v>314</v>
      </c>
      <c r="B319" s="398" t="s">
        <v>3444</v>
      </c>
      <c r="C319" s="399">
        <v>43578</v>
      </c>
      <c r="D319" s="399" t="s">
        <v>8539</v>
      </c>
      <c r="E319" s="400" t="s">
        <v>5700</v>
      </c>
      <c r="F319" s="400" t="s">
        <v>8540</v>
      </c>
      <c r="G319" s="401" t="s">
        <v>66</v>
      </c>
      <c r="H319" s="402" t="s">
        <v>7501</v>
      </c>
      <c r="I319" s="403" t="s">
        <v>1989</v>
      </c>
      <c r="J319" s="404">
        <v>0</v>
      </c>
      <c r="K319" s="405">
        <v>0</v>
      </c>
      <c r="L319" s="405">
        <v>18000000</v>
      </c>
      <c r="M319" s="405">
        <f t="shared" si="22"/>
        <v>18000000</v>
      </c>
      <c r="N319" s="406" t="s">
        <v>1990</v>
      </c>
      <c r="O319" s="398" t="s">
        <v>8541</v>
      </c>
      <c r="P319" s="408">
        <f t="shared" si="23"/>
        <v>43578</v>
      </c>
      <c r="Q319" s="408">
        <v>43698</v>
      </c>
      <c r="R319" s="408">
        <f t="shared" si="26"/>
        <v>43698</v>
      </c>
      <c r="S319" s="407">
        <f t="shared" si="24"/>
        <v>120</v>
      </c>
      <c r="T319" s="409">
        <f t="shared" si="25"/>
        <v>4</v>
      </c>
      <c r="U319" s="410" t="s">
        <v>8542</v>
      </c>
      <c r="V319" s="421">
        <v>43691</v>
      </c>
      <c r="W319" s="411"/>
      <c r="X319" s="412"/>
      <c r="Y319" s="413"/>
      <c r="Z319" s="414"/>
      <c r="AA319" s="412"/>
      <c r="AB319" s="413"/>
      <c r="AC319" s="414"/>
      <c r="AD319" s="412"/>
      <c r="AE319" s="413"/>
      <c r="AF319" s="414"/>
      <c r="AG319" s="412"/>
      <c r="AH319" s="413"/>
      <c r="AI319" s="412"/>
      <c r="AJ319" s="415"/>
      <c r="AK319" s="416"/>
      <c r="AL319" s="417"/>
      <c r="AM319" s="416"/>
      <c r="AN319" s="418"/>
      <c r="AO319" s="418"/>
      <c r="AP319" s="418"/>
      <c r="AQ319" s="314"/>
      <c r="AR319" s="315"/>
      <c r="AS319" s="419"/>
      <c r="AT319" s="420"/>
      <c r="AU319" s="318"/>
      <c r="AV319" s="319"/>
      <c r="AW319" s="319"/>
      <c r="AX319" s="319"/>
      <c r="AY319" s="320"/>
      <c r="AZ319" s="376"/>
      <c r="BA319" s="376"/>
    </row>
    <row r="320" spans="1:53" ht="13.5" customHeight="1" thickTop="1" thickBot="1" x14ac:dyDescent="0.25">
      <c r="A320" s="397">
        <v>315</v>
      </c>
      <c r="B320" s="398" t="s">
        <v>3441</v>
      </c>
      <c r="C320" s="399">
        <v>43578</v>
      </c>
      <c r="D320" s="399" t="s">
        <v>8543</v>
      </c>
      <c r="E320" s="400" t="s">
        <v>5700</v>
      </c>
      <c r="F320" s="400" t="s">
        <v>8181</v>
      </c>
      <c r="G320" s="401" t="s">
        <v>66</v>
      </c>
      <c r="H320" s="402" t="s">
        <v>10502</v>
      </c>
      <c r="I320" s="403" t="s">
        <v>1989</v>
      </c>
      <c r="J320" s="404">
        <v>0</v>
      </c>
      <c r="K320" s="405">
        <v>0</v>
      </c>
      <c r="L320" s="405">
        <v>10000000</v>
      </c>
      <c r="M320" s="405">
        <f t="shared" si="22"/>
        <v>10000000</v>
      </c>
      <c r="N320" s="406" t="s">
        <v>1990</v>
      </c>
      <c r="O320" s="398" t="s">
        <v>8544</v>
      </c>
      <c r="P320" s="408">
        <f t="shared" si="23"/>
        <v>43578</v>
      </c>
      <c r="Q320" s="408">
        <v>43678</v>
      </c>
      <c r="R320" s="408">
        <f t="shared" si="26"/>
        <v>43678</v>
      </c>
      <c r="S320" s="407">
        <f t="shared" si="24"/>
        <v>100</v>
      </c>
      <c r="T320" s="409">
        <f t="shared" si="25"/>
        <v>3.3333333333333335</v>
      </c>
      <c r="U320" s="410" t="s">
        <v>8545</v>
      </c>
      <c r="V320" s="375"/>
      <c r="W320" s="411"/>
      <c r="X320" s="412"/>
      <c r="Y320" s="413"/>
      <c r="Z320" s="414"/>
      <c r="AA320" s="412"/>
      <c r="AB320" s="413"/>
      <c r="AC320" s="414"/>
      <c r="AD320" s="412"/>
      <c r="AE320" s="413"/>
      <c r="AF320" s="414"/>
      <c r="AG320" s="412"/>
      <c r="AH320" s="413"/>
      <c r="AI320" s="412"/>
      <c r="AJ320" s="415"/>
      <c r="AK320" s="416"/>
      <c r="AL320" s="417"/>
      <c r="AM320" s="416"/>
      <c r="AN320" s="418"/>
      <c r="AO320" s="418"/>
      <c r="AP320" s="418"/>
      <c r="AQ320" s="314"/>
      <c r="AR320" s="315"/>
      <c r="AS320" s="419"/>
      <c r="AT320" s="420"/>
      <c r="AU320" s="318"/>
      <c r="AV320" s="319"/>
      <c r="AW320" s="319"/>
      <c r="AX320" s="319"/>
      <c r="AY320" s="320"/>
      <c r="AZ320" s="376"/>
      <c r="BA320" s="376"/>
    </row>
    <row r="321" spans="1:53" ht="13.5" customHeight="1" thickTop="1" thickBot="1" x14ac:dyDescent="0.25">
      <c r="A321" s="397">
        <v>316</v>
      </c>
      <c r="B321" s="398" t="s">
        <v>63</v>
      </c>
      <c r="C321" s="399">
        <v>43578</v>
      </c>
      <c r="D321" s="399" t="s">
        <v>8546</v>
      </c>
      <c r="E321" s="400" t="s">
        <v>5690</v>
      </c>
      <c r="F321" s="400" t="s">
        <v>8547</v>
      </c>
      <c r="G321" s="401" t="s">
        <v>66</v>
      </c>
      <c r="H321" s="402" t="s">
        <v>7501</v>
      </c>
      <c r="I321" s="403" t="s">
        <v>1989</v>
      </c>
      <c r="J321" s="404">
        <v>0</v>
      </c>
      <c r="K321" s="405">
        <v>0</v>
      </c>
      <c r="L321" s="405">
        <v>8000000</v>
      </c>
      <c r="M321" s="405">
        <f t="shared" si="22"/>
        <v>8000000</v>
      </c>
      <c r="N321" s="406" t="s">
        <v>1990</v>
      </c>
      <c r="O321" s="398" t="s">
        <v>8548</v>
      </c>
      <c r="P321" s="408">
        <f t="shared" si="23"/>
        <v>43578</v>
      </c>
      <c r="Q321" s="408">
        <v>43638</v>
      </c>
      <c r="R321" s="408">
        <f t="shared" si="26"/>
        <v>43638</v>
      </c>
      <c r="S321" s="407">
        <f t="shared" si="24"/>
        <v>60</v>
      </c>
      <c r="T321" s="409">
        <f t="shared" si="25"/>
        <v>2</v>
      </c>
      <c r="U321" s="410" t="s">
        <v>8549</v>
      </c>
      <c r="V321" s="375"/>
      <c r="W321" s="411"/>
      <c r="X321" s="412"/>
      <c r="Y321" s="413"/>
      <c r="Z321" s="414"/>
      <c r="AA321" s="412"/>
      <c r="AB321" s="413"/>
      <c r="AC321" s="414"/>
      <c r="AD321" s="412"/>
      <c r="AE321" s="413"/>
      <c r="AF321" s="414"/>
      <c r="AG321" s="412"/>
      <c r="AH321" s="413"/>
      <c r="AI321" s="412"/>
      <c r="AJ321" s="415"/>
      <c r="AK321" s="416"/>
      <c r="AL321" s="417"/>
      <c r="AM321" s="416"/>
      <c r="AN321" s="418"/>
      <c r="AO321" s="418"/>
      <c r="AP321" s="418"/>
      <c r="AQ321" s="314"/>
      <c r="AR321" s="315"/>
      <c r="AS321" s="419"/>
      <c r="AT321" s="420"/>
      <c r="AU321" s="318"/>
      <c r="AV321" s="319"/>
      <c r="AW321" s="319"/>
      <c r="AX321" s="319"/>
      <c r="AY321" s="320"/>
      <c r="AZ321" s="376"/>
      <c r="BA321" s="376"/>
    </row>
    <row r="322" spans="1:53" ht="13.5" customHeight="1" thickTop="1" thickBot="1" x14ac:dyDescent="0.25">
      <c r="A322" s="397">
        <v>317</v>
      </c>
      <c r="B322" s="398" t="s">
        <v>3451</v>
      </c>
      <c r="C322" s="399">
        <v>43578</v>
      </c>
      <c r="D322" s="399" t="s">
        <v>8550</v>
      </c>
      <c r="E322" s="400" t="s">
        <v>5700</v>
      </c>
      <c r="F322" s="400" t="s">
        <v>8551</v>
      </c>
      <c r="G322" s="401" t="s">
        <v>66</v>
      </c>
      <c r="H322" s="402" t="s">
        <v>10502</v>
      </c>
      <c r="I322" s="403" t="s">
        <v>1989</v>
      </c>
      <c r="J322" s="404">
        <v>0</v>
      </c>
      <c r="K322" s="405">
        <v>0</v>
      </c>
      <c r="L322" s="405">
        <v>4800000</v>
      </c>
      <c r="M322" s="405">
        <f t="shared" si="22"/>
        <v>4800000</v>
      </c>
      <c r="N322" s="406" t="s">
        <v>1990</v>
      </c>
      <c r="O322" s="398" t="s">
        <v>8552</v>
      </c>
      <c r="P322" s="408">
        <f t="shared" si="23"/>
        <v>43578</v>
      </c>
      <c r="Q322" s="408">
        <v>43638</v>
      </c>
      <c r="R322" s="408">
        <f t="shared" si="26"/>
        <v>43638</v>
      </c>
      <c r="S322" s="407">
        <f t="shared" si="24"/>
        <v>60</v>
      </c>
      <c r="T322" s="409">
        <f t="shared" si="25"/>
        <v>2</v>
      </c>
      <c r="U322" s="410" t="s">
        <v>8553</v>
      </c>
      <c r="V322" s="421">
        <v>43706</v>
      </c>
      <c r="W322" s="411"/>
      <c r="X322" s="412"/>
      <c r="Y322" s="413"/>
      <c r="Z322" s="414"/>
      <c r="AA322" s="412"/>
      <c r="AB322" s="413"/>
      <c r="AC322" s="414"/>
      <c r="AD322" s="412"/>
      <c r="AE322" s="413"/>
      <c r="AF322" s="414"/>
      <c r="AG322" s="412"/>
      <c r="AH322" s="413"/>
      <c r="AI322" s="412"/>
      <c r="AJ322" s="415"/>
      <c r="AK322" s="416"/>
      <c r="AL322" s="417"/>
      <c r="AM322" s="416"/>
      <c r="AN322" s="418"/>
      <c r="AO322" s="418"/>
      <c r="AP322" s="418"/>
      <c r="AQ322" s="314"/>
      <c r="AR322" s="315"/>
      <c r="AS322" s="419"/>
      <c r="AT322" s="420"/>
      <c r="AU322" s="318"/>
      <c r="AV322" s="319"/>
      <c r="AW322" s="319"/>
      <c r="AX322" s="319"/>
      <c r="AY322" s="320"/>
      <c r="AZ322" s="376"/>
      <c r="BA322" s="376"/>
    </row>
    <row r="323" spans="1:53" ht="13.5" customHeight="1" thickTop="1" thickBot="1" x14ac:dyDescent="0.25">
      <c r="A323" s="397">
        <v>318</v>
      </c>
      <c r="B323" s="398" t="s">
        <v>3888</v>
      </c>
      <c r="C323" s="399">
        <v>43578</v>
      </c>
      <c r="D323" s="399" t="s">
        <v>8554</v>
      </c>
      <c r="E323" s="400" t="s">
        <v>5690</v>
      </c>
      <c r="F323" s="400" t="s">
        <v>8555</v>
      </c>
      <c r="G323" s="401" t="s">
        <v>66</v>
      </c>
      <c r="H323" s="402" t="s">
        <v>7501</v>
      </c>
      <c r="I323" s="403" t="s">
        <v>1989</v>
      </c>
      <c r="J323" s="404">
        <v>0</v>
      </c>
      <c r="K323" s="405">
        <v>0</v>
      </c>
      <c r="L323" s="405">
        <v>8000000</v>
      </c>
      <c r="M323" s="405">
        <f t="shared" ref="M323:M386" si="27">L323+AJ323+AL323+AN323+AP323</f>
        <v>8000000</v>
      </c>
      <c r="N323" s="406" t="s">
        <v>1990</v>
      </c>
      <c r="O323" s="398" t="s">
        <v>8556</v>
      </c>
      <c r="P323" s="408">
        <f t="shared" ref="P323:P386" si="28">C323</f>
        <v>43578</v>
      </c>
      <c r="Q323" s="408">
        <v>43608</v>
      </c>
      <c r="R323" s="408">
        <f t="shared" si="26"/>
        <v>43608</v>
      </c>
      <c r="S323" s="407">
        <f t="shared" ref="S323:S386" si="29">R323-P323</f>
        <v>30</v>
      </c>
      <c r="T323" s="409">
        <f t="shared" ref="T323:T386" si="30">+S323/30</f>
        <v>1</v>
      </c>
      <c r="U323" s="410" t="s">
        <v>8557</v>
      </c>
      <c r="V323" s="421">
        <v>43655</v>
      </c>
      <c r="W323" s="411"/>
      <c r="X323" s="412"/>
      <c r="Y323" s="413"/>
      <c r="Z323" s="414"/>
      <c r="AA323" s="412"/>
      <c r="AB323" s="413"/>
      <c r="AC323" s="414"/>
      <c r="AD323" s="412"/>
      <c r="AE323" s="413"/>
      <c r="AF323" s="414"/>
      <c r="AG323" s="412"/>
      <c r="AH323" s="413"/>
      <c r="AI323" s="412"/>
      <c r="AJ323" s="415"/>
      <c r="AK323" s="416"/>
      <c r="AL323" s="417"/>
      <c r="AM323" s="416"/>
      <c r="AN323" s="418"/>
      <c r="AO323" s="418"/>
      <c r="AP323" s="418"/>
      <c r="AQ323" s="314"/>
      <c r="AR323" s="315"/>
      <c r="AS323" s="419"/>
      <c r="AT323" s="420"/>
      <c r="AU323" s="318"/>
      <c r="AV323" s="319"/>
      <c r="AW323" s="319"/>
      <c r="AX323" s="319"/>
      <c r="AY323" s="320"/>
      <c r="AZ323" s="376"/>
      <c r="BA323" s="376"/>
    </row>
    <row r="324" spans="1:53" ht="13.5" customHeight="1" thickTop="1" thickBot="1" x14ac:dyDescent="0.25">
      <c r="A324" s="397">
        <v>319</v>
      </c>
      <c r="B324" s="398" t="s">
        <v>3441</v>
      </c>
      <c r="C324" s="399">
        <v>43578</v>
      </c>
      <c r="D324" s="399" t="s">
        <v>8558</v>
      </c>
      <c r="E324" s="400" t="s">
        <v>5690</v>
      </c>
      <c r="F324" s="400" t="s">
        <v>8465</v>
      </c>
      <c r="G324" s="401" t="s">
        <v>66</v>
      </c>
      <c r="H324" s="402" t="s">
        <v>10502</v>
      </c>
      <c r="I324" s="403" t="s">
        <v>1989</v>
      </c>
      <c r="J324" s="404">
        <v>0</v>
      </c>
      <c r="K324" s="405">
        <v>0</v>
      </c>
      <c r="L324" s="405">
        <v>9000000</v>
      </c>
      <c r="M324" s="405">
        <f t="shared" si="27"/>
        <v>9000000</v>
      </c>
      <c r="N324" s="406" t="s">
        <v>1990</v>
      </c>
      <c r="O324" s="398" t="s">
        <v>3334</v>
      </c>
      <c r="P324" s="408">
        <f t="shared" si="28"/>
        <v>43578</v>
      </c>
      <c r="Q324" s="408">
        <v>43668</v>
      </c>
      <c r="R324" s="408">
        <f t="shared" si="26"/>
        <v>43668</v>
      </c>
      <c r="S324" s="407">
        <f t="shared" si="29"/>
        <v>90</v>
      </c>
      <c r="T324" s="409">
        <f t="shared" si="30"/>
        <v>3</v>
      </c>
      <c r="U324" s="410" t="s">
        <v>8559</v>
      </c>
      <c r="V324" s="375"/>
      <c r="W324" s="411"/>
      <c r="X324" s="412"/>
      <c r="Y324" s="413"/>
      <c r="Z324" s="414"/>
      <c r="AA324" s="412"/>
      <c r="AB324" s="413"/>
      <c r="AC324" s="414"/>
      <c r="AD324" s="412"/>
      <c r="AE324" s="413"/>
      <c r="AF324" s="414"/>
      <c r="AG324" s="412"/>
      <c r="AH324" s="413"/>
      <c r="AI324" s="412"/>
      <c r="AJ324" s="415"/>
      <c r="AK324" s="416"/>
      <c r="AL324" s="417"/>
      <c r="AM324" s="416"/>
      <c r="AN324" s="418"/>
      <c r="AO324" s="418"/>
      <c r="AP324" s="418"/>
      <c r="AQ324" s="314"/>
      <c r="AR324" s="315"/>
      <c r="AS324" s="419"/>
      <c r="AT324" s="420"/>
      <c r="AU324" s="318"/>
      <c r="AV324" s="319"/>
      <c r="AW324" s="319"/>
      <c r="AX324" s="319"/>
      <c r="AY324" s="320"/>
      <c r="AZ324" s="376"/>
      <c r="BA324" s="376"/>
    </row>
    <row r="325" spans="1:53" ht="13.5" customHeight="1" thickTop="1" thickBot="1" x14ac:dyDescent="0.25">
      <c r="A325" s="397">
        <v>320</v>
      </c>
      <c r="B325" s="398" t="s">
        <v>2000</v>
      </c>
      <c r="C325" s="399">
        <v>43579</v>
      </c>
      <c r="D325" s="399" t="s">
        <v>8560</v>
      </c>
      <c r="E325" s="400" t="s">
        <v>5690</v>
      </c>
      <c r="F325" s="400" t="s">
        <v>8561</v>
      </c>
      <c r="G325" s="401" t="s">
        <v>66</v>
      </c>
      <c r="H325" s="402" t="s">
        <v>7501</v>
      </c>
      <c r="I325" s="403" t="s">
        <v>1989</v>
      </c>
      <c r="J325" s="404">
        <v>0</v>
      </c>
      <c r="K325" s="405">
        <v>0</v>
      </c>
      <c r="L325" s="405">
        <v>5000000</v>
      </c>
      <c r="M325" s="405">
        <f t="shared" si="27"/>
        <v>5000000</v>
      </c>
      <c r="N325" s="406" t="s">
        <v>1990</v>
      </c>
      <c r="O325" s="398" t="s">
        <v>7918</v>
      </c>
      <c r="P325" s="408">
        <f t="shared" si="28"/>
        <v>43579</v>
      </c>
      <c r="Q325" s="408">
        <v>43609</v>
      </c>
      <c r="R325" s="408">
        <f t="shared" si="26"/>
        <v>43609</v>
      </c>
      <c r="S325" s="407">
        <f t="shared" si="29"/>
        <v>30</v>
      </c>
      <c r="T325" s="409">
        <f t="shared" si="30"/>
        <v>1</v>
      </c>
      <c r="U325" s="410" t="s">
        <v>8562</v>
      </c>
      <c r="V325" s="375"/>
      <c r="W325" s="411"/>
      <c r="X325" s="412"/>
      <c r="Y325" s="413"/>
      <c r="Z325" s="414"/>
      <c r="AA325" s="412"/>
      <c r="AB325" s="413"/>
      <c r="AC325" s="414"/>
      <c r="AD325" s="412"/>
      <c r="AE325" s="413"/>
      <c r="AF325" s="414"/>
      <c r="AG325" s="412"/>
      <c r="AH325" s="413"/>
      <c r="AI325" s="412"/>
      <c r="AJ325" s="415"/>
      <c r="AK325" s="416"/>
      <c r="AL325" s="417"/>
      <c r="AM325" s="416"/>
      <c r="AN325" s="418"/>
      <c r="AO325" s="418"/>
      <c r="AP325" s="418"/>
      <c r="AQ325" s="314"/>
      <c r="AR325" s="315"/>
      <c r="AS325" s="419"/>
      <c r="AT325" s="420"/>
      <c r="AU325" s="318"/>
      <c r="AV325" s="319"/>
      <c r="AW325" s="319"/>
      <c r="AX325" s="319"/>
      <c r="AY325" s="320"/>
      <c r="AZ325" s="376"/>
      <c r="BA325" s="376"/>
    </row>
    <row r="326" spans="1:53" ht="13.5" customHeight="1" thickTop="1" thickBot="1" x14ac:dyDescent="0.25">
      <c r="A326" s="397">
        <v>321</v>
      </c>
      <c r="B326" s="398" t="s">
        <v>3432</v>
      </c>
      <c r="C326" s="399">
        <v>43580</v>
      </c>
      <c r="D326" s="399" t="s">
        <v>8563</v>
      </c>
      <c r="E326" s="400" t="s">
        <v>5690</v>
      </c>
      <c r="F326" s="400" t="s">
        <v>8564</v>
      </c>
      <c r="G326" s="401" t="s">
        <v>66</v>
      </c>
      <c r="H326" s="402" t="s">
        <v>10502</v>
      </c>
      <c r="I326" s="403" t="s">
        <v>1989</v>
      </c>
      <c r="J326" s="404">
        <v>0</v>
      </c>
      <c r="K326" s="405">
        <v>0</v>
      </c>
      <c r="L326" s="405">
        <v>6900000</v>
      </c>
      <c r="M326" s="405">
        <f t="shared" si="27"/>
        <v>6900000</v>
      </c>
      <c r="N326" s="406" t="s">
        <v>1990</v>
      </c>
      <c r="O326" s="398" t="s">
        <v>298</v>
      </c>
      <c r="P326" s="408">
        <f t="shared" si="28"/>
        <v>43580</v>
      </c>
      <c r="Q326" s="408">
        <v>43670</v>
      </c>
      <c r="R326" s="408">
        <f t="shared" si="26"/>
        <v>43670</v>
      </c>
      <c r="S326" s="407">
        <f t="shared" si="29"/>
        <v>90</v>
      </c>
      <c r="T326" s="409">
        <f t="shared" si="30"/>
        <v>3</v>
      </c>
      <c r="U326" s="410" t="s">
        <v>8565</v>
      </c>
      <c r="V326" s="375"/>
      <c r="W326" s="411"/>
      <c r="X326" s="412"/>
      <c r="Y326" s="413"/>
      <c r="Z326" s="414"/>
      <c r="AA326" s="412"/>
      <c r="AB326" s="413"/>
      <c r="AC326" s="414"/>
      <c r="AD326" s="412"/>
      <c r="AE326" s="413"/>
      <c r="AF326" s="414"/>
      <c r="AG326" s="412"/>
      <c r="AH326" s="413"/>
      <c r="AI326" s="412"/>
      <c r="AJ326" s="415"/>
      <c r="AK326" s="416"/>
      <c r="AL326" s="417"/>
      <c r="AM326" s="416"/>
      <c r="AN326" s="418"/>
      <c r="AO326" s="418"/>
      <c r="AP326" s="418"/>
      <c r="AQ326" s="314"/>
      <c r="AR326" s="315"/>
      <c r="AS326" s="419"/>
      <c r="AT326" s="420"/>
      <c r="AU326" s="318"/>
      <c r="AV326" s="319"/>
      <c r="AW326" s="319"/>
      <c r="AX326" s="319"/>
      <c r="AY326" s="320"/>
      <c r="AZ326" s="376"/>
      <c r="BA326" s="376"/>
    </row>
    <row r="327" spans="1:53" ht="13.5" customHeight="1" thickTop="1" thickBot="1" x14ac:dyDescent="0.25">
      <c r="A327" s="397">
        <v>322</v>
      </c>
      <c r="B327" s="398" t="s">
        <v>7210</v>
      </c>
      <c r="C327" s="399">
        <v>43581</v>
      </c>
      <c r="D327" s="399" t="s">
        <v>8566</v>
      </c>
      <c r="E327" s="400" t="s">
        <v>5921</v>
      </c>
      <c r="F327" s="400" t="s">
        <v>8567</v>
      </c>
      <c r="G327" s="401" t="s">
        <v>66</v>
      </c>
      <c r="H327" s="402" t="s">
        <v>7501</v>
      </c>
      <c r="I327" s="403" t="s">
        <v>1989</v>
      </c>
      <c r="J327" s="404">
        <v>0</v>
      </c>
      <c r="K327" s="405">
        <v>0</v>
      </c>
      <c r="L327" s="405">
        <v>11881992</v>
      </c>
      <c r="M327" s="405">
        <f t="shared" si="27"/>
        <v>11881992</v>
      </c>
      <c r="N327" s="406" t="s">
        <v>1990</v>
      </c>
      <c r="O327" s="398" t="s">
        <v>8568</v>
      </c>
      <c r="P327" s="408">
        <f t="shared" si="28"/>
        <v>43581</v>
      </c>
      <c r="Q327" s="408">
        <v>43671</v>
      </c>
      <c r="R327" s="408">
        <f t="shared" si="26"/>
        <v>43671</v>
      </c>
      <c r="S327" s="407">
        <f t="shared" si="29"/>
        <v>90</v>
      </c>
      <c r="T327" s="409">
        <f t="shared" si="30"/>
        <v>3</v>
      </c>
      <c r="U327" s="410" t="s">
        <v>8569</v>
      </c>
      <c r="V327" s="421">
        <v>43682</v>
      </c>
      <c r="W327" s="411"/>
      <c r="X327" s="412"/>
      <c r="Y327" s="413"/>
      <c r="Z327" s="414"/>
      <c r="AA327" s="412"/>
      <c r="AB327" s="413"/>
      <c r="AC327" s="414"/>
      <c r="AD327" s="412"/>
      <c r="AE327" s="413"/>
      <c r="AF327" s="414"/>
      <c r="AG327" s="412"/>
      <c r="AH327" s="413"/>
      <c r="AI327" s="412"/>
      <c r="AJ327" s="415"/>
      <c r="AK327" s="416"/>
      <c r="AL327" s="417"/>
      <c r="AM327" s="416"/>
      <c r="AN327" s="418"/>
      <c r="AO327" s="418"/>
      <c r="AP327" s="418"/>
      <c r="AQ327" s="314"/>
      <c r="AR327" s="315"/>
      <c r="AS327" s="419"/>
      <c r="AT327" s="420"/>
      <c r="AU327" s="318"/>
      <c r="AV327" s="319"/>
      <c r="AW327" s="319"/>
      <c r="AX327" s="319"/>
      <c r="AY327" s="320"/>
      <c r="AZ327" s="376"/>
      <c r="BA327" s="376"/>
    </row>
    <row r="328" spans="1:53" ht="13.5" customHeight="1" thickTop="1" thickBot="1" x14ac:dyDescent="0.25">
      <c r="A328" s="397">
        <v>323</v>
      </c>
      <c r="B328" s="398" t="s">
        <v>6666</v>
      </c>
      <c r="C328" s="399">
        <v>43581</v>
      </c>
      <c r="D328" s="399" t="s">
        <v>8570</v>
      </c>
      <c r="E328" s="400" t="s">
        <v>5921</v>
      </c>
      <c r="F328" s="400" t="s">
        <v>8571</v>
      </c>
      <c r="G328" s="401" t="s">
        <v>66</v>
      </c>
      <c r="H328" s="402" t="s">
        <v>10502</v>
      </c>
      <c r="I328" s="403" t="s">
        <v>1989</v>
      </c>
      <c r="J328" s="404">
        <v>0</v>
      </c>
      <c r="K328" s="405">
        <v>0</v>
      </c>
      <c r="L328" s="405">
        <v>10000000</v>
      </c>
      <c r="M328" s="405">
        <f t="shared" si="27"/>
        <v>10000000</v>
      </c>
      <c r="N328" s="406" t="s">
        <v>1990</v>
      </c>
      <c r="O328" s="398" t="s">
        <v>8572</v>
      </c>
      <c r="P328" s="408">
        <f t="shared" si="28"/>
        <v>43581</v>
      </c>
      <c r="Q328" s="408">
        <v>43701</v>
      </c>
      <c r="R328" s="408">
        <f t="shared" si="26"/>
        <v>43701</v>
      </c>
      <c r="S328" s="407">
        <f t="shared" si="29"/>
        <v>120</v>
      </c>
      <c r="T328" s="409">
        <f t="shared" si="30"/>
        <v>4</v>
      </c>
      <c r="U328" s="410" t="s">
        <v>8573</v>
      </c>
      <c r="V328" s="375"/>
      <c r="W328" s="411"/>
      <c r="X328" s="412"/>
      <c r="Y328" s="413"/>
      <c r="Z328" s="414"/>
      <c r="AA328" s="412"/>
      <c r="AB328" s="413"/>
      <c r="AC328" s="414"/>
      <c r="AD328" s="412"/>
      <c r="AE328" s="413"/>
      <c r="AF328" s="414"/>
      <c r="AG328" s="412"/>
      <c r="AH328" s="413"/>
      <c r="AI328" s="412"/>
      <c r="AJ328" s="415"/>
      <c r="AK328" s="416"/>
      <c r="AL328" s="417"/>
      <c r="AM328" s="416"/>
      <c r="AN328" s="418"/>
      <c r="AO328" s="418"/>
      <c r="AP328" s="418"/>
      <c r="AQ328" s="314"/>
      <c r="AR328" s="315"/>
      <c r="AS328" s="419"/>
      <c r="AT328" s="420"/>
      <c r="AU328" s="318"/>
      <c r="AV328" s="319" t="s">
        <v>2964</v>
      </c>
      <c r="AW328" s="370">
        <v>43690</v>
      </c>
      <c r="AX328" s="370">
        <v>43690</v>
      </c>
      <c r="AY328" s="320" t="s">
        <v>2073</v>
      </c>
      <c r="AZ328" s="376" t="s">
        <v>49</v>
      </c>
      <c r="BA328" s="376"/>
    </row>
    <row r="329" spans="1:53" ht="13.5" customHeight="1" thickTop="1" thickBot="1" x14ac:dyDescent="0.25">
      <c r="A329" s="397">
        <v>324</v>
      </c>
      <c r="B329" s="398" t="s">
        <v>3888</v>
      </c>
      <c r="C329" s="399">
        <v>43581</v>
      </c>
      <c r="D329" s="399" t="s">
        <v>8574</v>
      </c>
      <c r="E329" s="400" t="s">
        <v>5690</v>
      </c>
      <c r="F329" s="400" t="s">
        <v>8575</v>
      </c>
      <c r="G329" s="401" t="s">
        <v>66</v>
      </c>
      <c r="H329" s="402" t="s">
        <v>7501</v>
      </c>
      <c r="I329" s="403" t="s">
        <v>1989</v>
      </c>
      <c r="J329" s="404">
        <v>0</v>
      </c>
      <c r="K329" s="405">
        <v>0</v>
      </c>
      <c r="L329" s="405">
        <v>11881992</v>
      </c>
      <c r="M329" s="405">
        <f t="shared" si="27"/>
        <v>11881992</v>
      </c>
      <c r="N329" s="406" t="s">
        <v>1990</v>
      </c>
      <c r="O329" s="398" t="s">
        <v>8576</v>
      </c>
      <c r="P329" s="408">
        <f t="shared" si="28"/>
        <v>43581</v>
      </c>
      <c r="Q329" s="408">
        <v>43671</v>
      </c>
      <c r="R329" s="408">
        <f t="shared" si="26"/>
        <v>43671</v>
      </c>
      <c r="S329" s="407">
        <f t="shared" si="29"/>
        <v>90</v>
      </c>
      <c r="T329" s="409">
        <f t="shared" si="30"/>
        <v>3</v>
      </c>
      <c r="U329" s="410" t="s">
        <v>8577</v>
      </c>
      <c r="V329" s="375"/>
      <c r="W329" s="411"/>
      <c r="X329" s="412"/>
      <c r="Y329" s="413"/>
      <c r="Z329" s="414"/>
      <c r="AA329" s="412"/>
      <c r="AB329" s="413"/>
      <c r="AC329" s="414"/>
      <c r="AD329" s="412"/>
      <c r="AE329" s="413"/>
      <c r="AF329" s="414"/>
      <c r="AG329" s="412"/>
      <c r="AH329" s="413"/>
      <c r="AI329" s="412"/>
      <c r="AJ329" s="415"/>
      <c r="AK329" s="416"/>
      <c r="AL329" s="417"/>
      <c r="AM329" s="416"/>
      <c r="AN329" s="418"/>
      <c r="AO329" s="418"/>
      <c r="AP329" s="418"/>
      <c r="AQ329" s="314"/>
      <c r="AR329" s="315"/>
      <c r="AS329" s="419"/>
      <c r="AT329" s="420"/>
      <c r="AU329" s="318"/>
      <c r="AV329" s="319"/>
      <c r="AW329" s="319"/>
      <c r="AX329" s="319"/>
      <c r="AY329" s="320"/>
      <c r="AZ329" s="376"/>
      <c r="BA329" s="376"/>
    </row>
    <row r="330" spans="1:53" ht="13.5" customHeight="1" thickTop="1" thickBot="1" x14ac:dyDescent="0.25">
      <c r="A330" s="397">
        <v>325</v>
      </c>
      <c r="B330" s="398" t="s">
        <v>8578</v>
      </c>
      <c r="C330" s="399">
        <v>43581</v>
      </c>
      <c r="D330" s="399" t="s">
        <v>8579</v>
      </c>
      <c r="E330" s="400" t="s">
        <v>5690</v>
      </c>
      <c r="F330" s="400" t="s">
        <v>8580</v>
      </c>
      <c r="G330" s="401" t="s">
        <v>66</v>
      </c>
      <c r="H330" s="402" t="s">
        <v>7501</v>
      </c>
      <c r="I330" s="403" t="s">
        <v>1989</v>
      </c>
      <c r="J330" s="404">
        <v>0</v>
      </c>
      <c r="K330" s="405">
        <v>0</v>
      </c>
      <c r="L330" s="405">
        <v>47699482</v>
      </c>
      <c r="M330" s="405">
        <f t="shared" si="27"/>
        <v>54324410</v>
      </c>
      <c r="N330" s="406" t="s">
        <v>1990</v>
      </c>
      <c r="O330" s="398" t="s">
        <v>7009</v>
      </c>
      <c r="P330" s="408">
        <f t="shared" si="28"/>
        <v>43581</v>
      </c>
      <c r="Q330" s="408">
        <v>43799</v>
      </c>
      <c r="R330" s="408">
        <v>43830</v>
      </c>
      <c r="S330" s="407">
        <f t="shared" si="29"/>
        <v>249</v>
      </c>
      <c r="T330" s="409">
        <f t="shared" si="30"/>
        <v>8.3000000000000007</v>
      </c>
      <c r="U330" s="410" t="s">
        <v>8581</v>
      </c>
      <c r="V330" s="375"/>
      <c r="W330" s="411">
        <v>30</v>
      </c>
      <c r="X330" s="412">
        <v>43775</v>
      </c>
      <c r="Y330" s="413">
        <v>43830</v>
      </c>
      <c r="Z330" s="414"/>
      <c r="AA330" s="412"/>
      <c r="AB330" s="413"/>
      <c r="AC330" s="414"/>
      <c r="AD330" s="412"/>
      <c r="AE330" s="413"/>
      <c r="AF330" s="414"/>
      <c r="AG330" s="412"/>
      <c r="AH330" s="413"/>
      <c r="AI330" s="412">
        <v>43775</v>
      </c>
      <c r="AJ330" s="415">
        <v>6624928</v>
      </c>
      <c r="AK330" s="416"/>
      <c r="AL330" s="417"/>
      <c r="AM330" s="416"/>
      <c r="AN330" s="418"/>
      <c r="AO330" s="418"/>
      <c r="AP330" s="418"/>
      <c r="AQ330" s="314"/>
      <c r="AR330" s="315"/>
      <c r="AS330" s="419"/>
      <c r="AT330" s="420"/>
      <c r="AU330" s="318"/>
      <c r="AV330" s="319"/>
      <c r="AW330" s="319"/>
      <c r="AX330" s="319"/>
      <c r="AY330" s="320"/>
      <c r="AZ330" s="376"/>
      <c r="BA330" s="376"/>
    </row>
    <row r="331" spans="1:53" ht="13.5" customHeight="1" thickTop="1" thickBot="1" x14ac:dyDescent="0.25">
      <c r="A331" s="397">
        <v>326</v>
      </c>
      <c r="B331" s="398" t="s">
        <v>8578</v>
      </c>
      <c r="C331" s="399">
        <v>43581</v>
      </c>
      <c r="D331" s="399" t="s">
        <v>8582</v>
      </c>
      <c r="E331" s="400" t="s">
        <v>5690</v>
      </c>
      <c r="F331" s="400" t="s">
        <v>8580</v>
      </c>
      <c r="G331" s="401" t="s">
        <v>66</v>
      </c>
      <c r="H331" s="402" t="s">
        <v>7501</v>
      </c>
      <c r="I331" s="403" t="s">
        <v>1989</v>
      </c>
      <c r="J331" s="404">
        <v>0</v>
      </c>
      <c r="K331" s="405">
        <v>0</v>
      </c>
      <c r="L331" s="405">
        <v>47699482</v>
      </c>
      <c r="M331" s="405">
        <f t="shared" si="27"/>
        <v>47699482</v>
      </c>
      <c r="N331" s="406" t="s">
        <v>1990</v>
      </c>
      <c r="O331" s="398" t="s">
        <v>268</v>
      </c>
      <c r="P331" s="408">
        <f t="shared" si="28"/>
        <v>43581</v>
      </c>
      <c r="Q331" s="408">
        <v>43799</v>
      </c>
      <c r="R331" s="408">
        <f>Q331</f>
        <v>43799</v>
      </c>
      <c r="S331" s="407">
        <f t="shared" si="29"/>
        <v>218</v>
      </c>
      <c r="T331" s="409">
        <f t="shared" si="30"/>
        <v>7.2666666666666666</v>
      </c>
      <c r="U331" s="410" t="s">
        <v>8583</v>
      </c>
      <c r="V331" s="375"/>
      <c r="W331" s="411"/>
      <c r="X331" s="412"/>
      <c r="Y331" s="413"/>
      <c r="Z331" s="414"/>
      <c r="AA331" s="412"/>
      <c r="AB331" s="413"/>
      <c r="AC331" s="414"/>
      <c r="AD331" s="412"/>
      <c r="AE331" s="413"/>
      <c r="AF331" s="414"/>
      <c r="AG331" s="412"/>
      <c r="AH331" s="413"/>
      <c r="AI331" s="412"/>
      <c r="AJ331" s="415"/>
      <c r="AK331" s="416"/>
      <c r="AL331" s="417"/>
      <c r="AM331" s="416"/>
      <c r="AN331" s="418"/>
      <c r="AO331" s="418"/>
      <c r="AP331" s="418"/>
      <c r="AQ331" s="314"/>
      <c r="AR331" s="315"/>
      <c r="AS331" s="419"/>
      <c r="AT331" s="420"/>
      <c r="AU331" s="318"/>
      <c r="AV331" s="319" t="s">
        <v>2964</v>
      </c>
      <c r="AW331" s="370">
        <v>43664</v>
      </c>
      <c r="AX331" s="370">
        <v>43664</v>
      </c>
      <c r="AY331" s="320" t="s">
        <v>2073</v>
      </c>
      <c r="AZ331" s="376" t="s">
        <v>49</v>
      </c>
      <c r="BA331" s="376"/>
    </row>
    <row r="332" spans="1:53" ht="13.5" customHeight="1" thickTop="1" thickBot="1" x14ac:dyDescent="0.25">
      <c r="A332" s="397">
        <v>327</v>
      </c>
      <c r="B332" s="398" t="s">
        <v>8578</v>
      </c>
      <c r="C332" s="399">
        <v>43581</v>
      </c>
      <c r="D332" s="399" t="s">
        <v>8584</v>
      </c>
      <c r="E332" s="400" t="s">
        <v>5690</v>
      </c>
      <c r="F332" s="400" t="s">
        <v>8580</v>
      </c>
      <c r="G332" s="401" t="s">
        <v>66</v>
      </c>
      <c r="H332" s="402" t="s">
        <v>7501</v>
      </c>
      <c r="I332" s="403" t="s">
        <v>1989</v>
      </c>
      <c r="J332" s="404">
        <v>0</v>
      </c>
      <c r="K332" s="405">
        <v>0</v>
      </c>
      <c r="L332" s="405">
        <v>47699482</v>
      </c>
      <c r="M332" s="405">
        <f t="shared" si="27"/>
        <v>54324410</v>
      </c>
      <c r="N332" s="406" t="s">
        <v>1990</v>
      </c>
      <c r="O332" s="398" t="s">
        <v>8585</v>
      </c>
      <c r="P332" s="408">
        <f t="shared" si="28"/>
        <v>43581</v>
      </c>
      <c r="Q332" s="408">
        <v>43799</v>
      </c>
      <c r="R332" s="408">
        <v>43830</v>
      </c>
      <c r="S332" s="407">
        <f t="shared" si="29"/>
        <v>249</v>
      </c>
      <c r="T332" s="409">
        <f t="shared" si="30"/>
        <v>8.3000000000000007</v>
      </c>
      <c r="U332" s="410" t="s">
        <v>8586</v>
      </c>
      <c r="V332" s="375"/>
      <c r="W332" s="411">
        <v>30</v>
      </c>
      <c r="X332" s="412">
        <v>43795</v>
      </c>
      <c r="Y332" s="413">
        <v>43830</v>
      </c>
      <c r="Z332" s="414"/>
      <c r="AA332" s="412"/>
      <c r="AB332" s="413"/>
      <c r="AC332" s="414"/>
      <c r="AD332" s="412"/>
      <c r="AE332" s="413"/>
      <c r="AF332" s="414"/>
      <c r="AG332" s="412"/>
      <c r="AH332" s="413"/>
      <c r="AI332" s="412">
        <v>43795</v>
      </c>
      <c r="AJ332" s="415">
        <v>6624928</v>
      </c>
      <c r="AK332" s="416"/>
      <c r="AL332" s="417"/>
      <c r="AM332" s="416"/>
      <c r="AN332" s="418"/>
      <c r="AO332" s="418"/>
      <c r="AP332" s="418"/>
      <c r="AQ332" s="314"/>
      <c r="AR332" s="315"/>
      <c r="AS332" s="419"/>
      <c r="AT332" s="420"/>
      <c r="AU332" s="318"/>
      <c r="AV332" s="319"/>
      <c r="AW332" s="319"/>
      <c r="AX332" s="319"/>
      <c r="AY332" s="320"/>
      <c r="AZ332" s="376"/>
      <c r="BA332" s="376"/>
    </row>
    <row r="333" spans="1:53" ht="13.5" customHeight="1" thickTop="1" thickBot="1" x14ac:dyDescent="0.25">
      <c r="A333" s="397">
        <v>328</v>
      </c>
      <c r="B333" s="398" t="s">
        <v>3441</v>
      </c>
      <c r="C333" s="399">
        <v>43584</v>
      </c>
      <c r="D333" s="399" t="s">
        <v>8587</v>
      </c>
      <c r="E333" s="400" t="s">
        <v>5690</v>
      </c>
      <c r="F333" s="400" t="s">
        <v>8465</v>
      </c>
      <c r="G333" s="401" t="s">
        <v>66</v>
      </c>
      <c r="H333" s="402" t="s">
        <v>10502</v>
      </c>
      <c r="I333" s="403" t="s">
        <v>1989</v>
      </c>
      <c r="J333" s="404">
        <v>0</v>
      </c>
      <c r="K333" s="405">
        <v>0</v>
      </c>
      <c r="L333" s="405">
        <v>12000000</v>
      </c>
      <c r="M333" s="405">
        <f t="shared" si="27"/>
        <v>12000000</v>
      </c>
      <c r="N333" s="406" t="s">
        <v>1990</v>
      </c>
      <c r="O333" s="398" t="s">
        <v>6287</v>
      </c>
      <c r="P333" s="408">
        <f t="shared" si="28"/>
        <v>43584</v>
      </c>
      <c r="Q333" s="408">
        <v>43704</v>
      </c>
      <c r="R333" s="408">
        <f t="shared" ref="R333:R376" si="31">Q333</f>
        <v>43704</v>
      </c>
      <c r="S333" s="407">
        <f t="shared" si="29"/>
        <v>120</v>
      </c>
      <c r="T333" s="409">
        <f t="shared" si="30"/>
        <v>4</v>
      </c>
      <c r="U333" s="410" t="s">
        <v>8588</v>
      </c>
      <c r="V333" s="375"/>
      <c r="W333" s="411"/>
      <c r="X333" s="412"/>
      <c r="Y333" s="413"/>
      <c r="Z333" s="414"/>
      <c r="AA333" s="412"/>
      <c r="AB333" s="413"/>
      <c r="AC333" s="414"/>
      <c r="AD333" s="412"/>
      <c r="AE333" s="413"/>
      <c r="AF333" s="414"/>
      <c r="AG333" s="412"/>
      <c r="AH333" s="413"/>
      <c r="AI333" s="412"/>
      <c r="AJ333" s="415"/>
      <c r="AK333" s="416"/>
      <c r="AL333" s="417"/>
      <c r="AM333" s="416"/>
      <c r="AN333" s="418"/>
      <c r="AO333" s="418"/>
      <c r="AP333" s="418"/>
      <c r="AQ333" s="314"/>
      <c r="AR333" s="315"/>
      <c r="AS333" s="419"/>
      <c r="AT333" s="420"/>
      <c r="AU333" s="318"/>
      <c r="AV333" s="319"/>
      <c r="AW333" s="319"/>
      <c r="AX333" s="319"/>
      <c r="AY333" s="320"/>
      <c r="AZ333" s="376"/>
      <c r="BA333" s="376"/>
    </row>
    <row r="334" spans="1:53" ht="13.5" customHeight="1" thickTop="1" thickBot="1" x14ac:dyDescent="0.25">
      <c r="A334" s="397">
        <v>329</v>
      </c>
      <c r="B334" s="398" t="s">
        <v>3444</v>
      </c>
      <c r="C334" s="399">
        <v>43584</v>
      </c>
      <c r="D334" s="399" t="s">
        <v>8589</v>
      </c>
      <c r="E334" s="400" t="s">
        <v>5690</v>
      </c>
      <c r="F334" s="400" t="s">
        <v>7983</v>
      </c>
      <c r="G334" s="401" t="s">
        <v>66</v>
      </c>
      <c r="H334" s="402" t="s">
        <v>7501</v>
      </c>
      <c r="I334" s="403" t="s">
        <v>1989</v>
      </c>
      <c r="J334" s="404">
        <v>0</v>
      </c>
      <c r="K334" s="405">
        <v>0</v>
      </c>
      <c r="L334" s="405">
        <v>6000000</v>
      </c>
      <c r="M334" s="405">
        <f t="shared" si="27"/>
        <v>6000000</v>
      </c>
      <c r="N334" s="406" t="s">
        <v>1990</v>
      </c>
      <c r="O334" s="398" t="s">
        <v>2472</v>
      </c>
      <c r="P334" s="408">
        <f t="shared" si="28"/>
        <v>43584</v>
      </c>
      <c r="Q334" s="408">
        <v>43614</v>
      </c>
      <c r="R334" s="408">
        <f t="shared" si="31"/>
        <v>43614</v>
      </c>
      <c r="S334" s="407">
        <f t="shared" si="29"/>
        <v>30</v>
      </c>
      <c r="T334" s="409">
        <f t="shared" si="30"/>
        <v>1</v>
      </c>
      <c r="U334" s="410" t="s">
        <v>8590</v>
      </c>
      <c r="V334" s="421">
        <v>43633</v>
      </c>
      <c r="W334" s="411"/>
      <c r="X334" s="412"/>
      <c r="Y334" s="413"/>
      <c r="Z334" s="414"/>
      <c r="AA334" s="412"/>
      <c r="AB334" s="413"/>
      <c r="AC334" s="414"/>
      <c r="AD334" s="412"/>
      <c r="AE334" s="413"/>
      <c r="AF334" s="414"/>
      <c r="AG334" s="412"/>
      <c r="AH334" s="413"/>
      <c r="AI334" s="412"/>
      <c r="AJ334" s="415"/>
      <c r="AK334" s="416"/>
      <c r="AL334" s="417"/>
      <c r="AM334" s="416"/>
      <c r="AN334" s="418"/>
      <c r="AO334" s="418"/>
      <c r="AP334" s="418"/>
      <c r="AQ334" s="314"/>
      <c r="AR334" s="315"/>
      <c r="AS334" s="419"/>
      <c r="AT334" s="420"/>
      <c r="AU334" s="318"/>
      <c r="AV334" s="319"/>
      <c r="AW334" s="319"/>
      <c r="AX334" s="319"/>
      <c r="AY334" s="320"/>
      <c r="AZ334" s="376"/>
      <c r="BA334" s="376"/>
    </row>
    <row r="335" spans="1:53" ht="13.5" customHeight="1" thickTop="1" thickBot="1" x14ac:dyDescent="0.25">
      <c r="A335" s="397">
        <v>330</v>
      </c>
      <c r="B335" s="398" t="s">
        <v>7623</v>
      </c>
      <c r="C335" s="399">
        <v>43584</v>
      </c>
      <c r="D335" s="399" t="s">
        <v>8591</v>
      </c>
      <c r="E335" s="400" t="s">
        <v>5690</v>
      </c>
      <c r="F335" s="400" t="s">
        <v>8592</v>
      </c>
      <c r="G335" s="401" t="s">
        <v>66</v>
      </c>
      <c r="H335" s="402" t="s">
        <v>10502</v>
      </c>
      <c r="I335" s="403" t="s">
        <v>1989</v>
      </c>
      <c r="J335" s="404">
        <v>0</v>
      </c>
      <c r="K335" s="405">
        <v>0</v>
      </c>
      <c r="L335" s="405">
        <v>9921000</v>
      </c>
      <c r="M335" s="405">
        <f t="shared" si="27"/>
        <v>9921000</v>
      </c>
      <c r="N335" s="406" t="s">
        <v>1990</v>
      </c>
      <c r="O335" s="398" t="s">
        <v>8593</v>
      </c>
      <c r="P335" s="408">
        <f t="shared" si="28"/>
        <v>43584</v>
      </c>
      <c r="Q335" s="408">
        <v>43674</v>
      </c>
      <c r="R335" s="408">
        <f t="shared" si="31"/>
        <v>43674</v>
      </c>
      <c r="S335" s="407">
        <f t="shared" si="29"/>
        <v>90</v>
      </c>
      <c r="T335" s="409">
        <f t="shared" si="30"/>
        <v>3</v>
      </c>
      <c r="U335" s="410" t="s">
        <v>8594</v>
      </c>
      <c r="V335" s="375"/>
      <c r="W335" s="411"/>
      <c r="X335" s="412"/>
      <c r="Y335" s="413"/>
      <c r="Z335" s="414"/>
      <c r="AA335" s="412"/>
      <c r="AB335" s="413"/>
      <c r="AC335" s="414"/>
      <c r="AD335" s="412"/>
      <c r="AE335" s="413"/>
      <c r="AF335" s="414"/>
      <c r="AG335" s="412"/>
      <c r="AH335" s="413"/>
      <c r="AI335" s="412"/>
      <c r="AJ335" s="415"/>
      <c r="AK335" s="416"/>
      <c r="AL335" s="417"/>
      <c r="AM335" s="416"/>
      <c r="AN335" s="418"/>
      <c r="AO335" s="418"/>
      <c r="AP335" s="418"/>
      <c r="AQ335" s="314"/>
      <c r="AR335" s="315"/>
      <c r="AS335" s="419"/>
      <c r="AT335" s="420"/>
      <c r="AU335" s="318"/>
      <c r="AV335" s="319"/>
      <c r="AW335" s="319"/>
      <c r="AX335" s="319"/>
      <c r="AY335" s="320"/>
      <c r="AZ335" s="376"/>
      <c r="BA335" s="376"/>
    </row>
    <row r="336" spans="1:53" ht="13.5" customHeight="1" thickTop="1" thickBot="1" x14ac:dyDescent="0.25">
      <c r="A336" s="397">
        <v>331</v>
      </c>
      <c r="B336" s="398" t="s">
        <v>7574</v>
      </c>
      <c r="C336" s="399">
        <v>43584</v>
      </c>
      <c r="D336" s="399" t="s">
        <v>8595</v>
      </c>
      <c r="E336" s="400" t="s">
        <v>5690</v>
      </c>
      <c r="F336" s="400" t="s">
        <v>8596</v>
      </c>
      <c r="G336" s="401" t="s">
        <v>66</v>
      </c>
      <c r="H336" s="402" t="s">
        <v>7501</v>
      </c>
      <c r="I336" s="403" t="s">
        <v>1989</v>
      </c>
      <c r="J336" s="404">
        <v>0</v>
      </c>
      <c r="K336" s="405">
        <v>0</v>
      </c>
      <c r="L336" s="405">
        <v>7000000</v>
      </c>
      <c r="M336" s="405">
        <f t="shared" si="27"/>
        <v>7000000</v>
      </c>
      <c r="N336" s="406" t="s">
        <v>1990</v>
      </c>
      <c r="O336" s="398" t="s">
        <v>7653</v>
      </c>
      <c r="P336" s="408">
        <f t="shared" si="28"/>
        <v>43584</v>
      </c>
      <c r="Q336" s="408">
        <v>43614</v>
      </c>
      <c r="R336" s="408">
        <f t="shared" si="31"/>
        <v>43614</v>
      </c>
      <c r="S336" s="407">
        <f t="shared" si="29"/>
        <v>30</v>
      </c>
      <c r="T336" s="409">
        <f t="shared" si="30"/>
        <v>1</v>
      </c>
      <c r="U336" s="410" t="s">
        <v>8597</v>
      </c>
      <c r="V336" s="375"/>
      <c r="W336" s="411"/>
      <c r="X336" s="412"/>
      <c r="Y336" s="413"/>
      <c r="Z336" s="414"/>
      <c r="AA336" s="412"/>
      <c r="AB336" s="413"/>
      <c r="AC336" s="414"/>
      <c r="AD336" s="412"/>
      <c r="AE336" s="413"/>
      <c r="AF336" s="414"/>
      <c r="AG336" s="412"/>
      <c r="AH336" s="413"/>
      <c r="AI336" s="412"/>
      <c r="AJ336" s="415"/>
      <c r="AK336" s="416"/>
      <c r="AL336" s="417"/>
      <c r="AM336" s="416"/>
      <c r="AN336" s="418"/>
      <c r="AO336" s="418"/>
      <c r="AP336" s="418"/>
      <c r="AQ336" s="314"/>
      <c r="AR336" s="315"/>
      <c r="AS336" s="419"/>
      <c r="AT336" s="420"/>
      <c r="AU336" s="318"/>
      <c r="AV336" s="319"/>
      <c r="AW336" s="319"/>
      <c r="AX336" s="319"/>
      <c r="AY336" s="320"/>
      <c r="AZ336" s="376"/>
      <c r="BA336" s="376"/>
    </row>
    <row r="337" spans="1:53" ht="13.5" customHeight="1" thickTop="1" thickBot="1" x14ac:dyDescent="0.25">
      <c r="A337" s="397">
        <v>332</v>
      </c>
      <c r="B337" s="398" t="s">
        <v>3432</v>
      </c>
      <c r="C337" s="399">
        <v>43584</v>
      </c>
      <c r="D337" s="399" t="s">
        <v>8598</v>
      </c>
      <c r="E337" s="400" t="s">
        <v>5690</v>
      </c>
      <c r="F337" s="400" t="s">
        <v>8229</v>
      </c>
      <c r="G337" s="401" t="s">
        <v>66</v>
      </c>
      <c r="H337" s="402" t="s">
        <v>7501</v>
      </c>
      <c r="I337" s="403" t="s">
        <v>1989</v>
      </c>
      <c r="J337" s="404">
        <v>0</v>
      </c>
      <c r="K337" s="405">
        <v>0</v>
      </c>
      <c r="L337" s="405">
        <v>9000000</v>
      </c>
      <c r="M337" s="405">
        <f t="shared" si="27"/>
        <v>9000000</v>
      </c>
      <c r="N337" s="406" t="s">
        <v>1990</v>
      </c>
      <c r="O337" s="398" t="s">
        <v>450</v>
      </c>
      <c r="P337" s="408">
        <f t="shared" si="28"/>
        <v>43584</v>
      </c>
      <c r="Q337" s="408">
        <v>43644</v>
      </c>
      <c r="R337" s="408">
        <f t="shared" si="31"/>
        <v>43644</v>
      </c>
      <c r="S337" s="407">
        <f t="shared" si="29"/>
        <v>60</v>
      </c>
      <c r="T337" s="409">
        <f t="shared" si="30"/>
        <v>2</v>
      </c>
      <c r="U337" s="410" t="s">
        <v>8599</v>
      </c>
      <c r="V337" s="375"/>
      <c r="W337" s="411"/>
      <c r="X337" s="412"/>
      <c r="Y337" s="413"/>
      <c r="Z337" s="414"/>
      <c r="AA337" s="412"/>
      <c r="AB337" s="413"/>
      <c r="AC337" s="414"/>
      <c r="AD337" s="412"/>
      <c r="AE337" s="413"/>
      <c r="AF337" s="414"/>
      <c r="AG337" s="412"/>
      <c r="AH337" s="413"/>
      <c r="AI337" s="412"/>
      <c r="AJ337" s="415"/>
      <c r="AK337" s="416"/>
      <c r="AL337" s="417"/>
      <c r="AM337" s="416"/>
      <c r="AN337" s="418"/>
      <c r="AO337" s="418"/>
      <c r="AP337" s="418"/>
      <c r="AQ337" s="314"/>
      <c r="AR337" s="315"/>
      <c r="AS337" s="419"/>
      <c r="AT337" s="420"/>
      <c r="AU337" s="318"/>
      <c r="AV337" s="319"/>
      <c r="AW337" s="319"/>
      <c r="AX337" s="319"/>
      <c r="AY337" s="320"/>
      <c r="AZ337" s="376"/>
      <c r="BA337" s="376"/>
    </row>
    <row r="338" spans="1:53" ht="13.5" customHeight="1" thickTop="1" thickBot="1" x14ac:dyDescent="0.25">
      <c r="A338" s="397">
        <v>333</v>
      </c>
      <c r="B338" s="398" t="s">
        <v>7574</v>
      </c>
      <c r="C338" s="399">
        <v>43584</v>
      </c>
      <c r="D338" s="399" t="s">
        <v>8600</v>
      </c>
      <c r="E338" s="400" t="s">
        <v>5690</v>
      </c>
      <c r="F338" s="400" t="s">
        <v>7576</v>
      </c>
      <c r="G338" s="401" t="s">
        <v>66</v>
      </c>
      <c r="H338" s="402" t="s">
        <v>7501</v>
      </c>
      <c r="I338" s="403" t="s">
        <v>1989</v>
      </c>
      <c r="J338" s="404">
        <v>0</v>
      </c>
      <c r="K338" s="405">
        <v>0</v>
      </c>
      <c r="L338" s="405">
        <v>8000000</v>
      </c>
      <c r="M338" s="405">
        <f t="shared" si="27"/>
        <v>8000000</v>
      </c>
      <c r="N338" s="406" t="s">
        <v>1990</v>
      </c>
      <c r="O338" s="398" t="s">
        <v>7577</v>
      </c>
      <c r="P338" s="408">
        <f t="shared" si="28"/>
        <v>43584</v>
      </c>
      <c r="Q338" s="408">
        <v>43614</v>
      </c>
      <c r="R338" s="408">
        <f t="shared" si="31"/>
        <v>43614</v>
      </c>
      <c r="S338" s="407">
        <f t="shared" si="29"/>
        <v>30</v>
      </c>
      <c r="T338" s="409">
        <f t="shared" si="30"/>
        <v>1</v>
      </c>
      <c r="U338" s="410" t="s">
        <v>8601</v>
      </c>
      <c r="V338" s="375"/>
      <c r="W338" s="411"/>
      <c r="X338" s="412"/>
      <c r="Y338" s="413"/>
      <c r="Z338" s="414"/>
      <c r="AA338" s="412"/>
      <c r="AB338" s="413"/>
      <c r="AC338" s="414"/>
      <c r="AD338" s="412"/>
      <c r="AE338" s="413"/>
      <c r="AF338" s="414"/>
      <c r="AG338" s="412"/>
      <c r="AH338" s="413"/>
      <c r="AI338" s="412"/>
      <c r="AJ338" s="415"/>
      <c r="AK338" s="416"/>
      <c r="AL338" s="417"/>
      <c r="AM338" s="416"/>
      <c r="AN338" s="418"/>
      <c r="AO338" s="418"/>
      <c r="AP338" s="418"/>
      <c r="AQ338" s="314"/>
      <c r="AR338" s="315"/>
      <c r="AS338" s="419"/>
      <c r="AT338" s="420"/>
      <c r="AU338" s="318"/>
      <c r="AV338" s="319"/>
      <c r="AW338" s="319"/>
      <c r="AX338" s="319"/>
      <c r="AY338" s="320"/>
      <c r="AZ338" s="376"/>
      <c r="BA338" s="376"/>
    </row>
    <row r="339" spans="1:53" ht="13.5" customHeight="1" thickTop="1" thickBot="1" x14ac:dyDescent="0.25">
      <c r="A339" s="397">
        <v>334</v>
      </c>
      <c r="B339" s="398" t="s">
        <v>7623</v>
      </c>
      <c r="C339" s="399">
        <v>43584</v>
      </c>
      <c r="D339" s="399" t="s">
        <v>8602</v>
      </c>
      <c r="E339" s="400" t="s">
        <v>5921</v>
      </c>
      <c r="F339" s="400" t="s">
        <v>8603</v>
      </c>
      <c r="G339" s="401" t="s">
        <v>66</v>
      </c>
      <c r="H339" s="402" t="s">
        <v>7501</v>
      </c>
      <c r="I339" s="403" t="s">
        <v>1989</v>
      </c>
      <c r="J339" s="404">
        <v>0</v>
      </c>
      <c r="K339" s="405">
        <v>0</v>
      </c>
      <c r="L339" s="405">
        <v>16400000</v>
      </c>
      <c r="M339" s="405">
        <f t="shared" si="27"/>
        <v>16400000</v>
      </c>
      <c r="N339" s="406" t="s">
        <v>1990</v>
      </c>
      <c r="O339" s="398" t="s">
        <v>6270</v>
      </c>
      <c r="P339" s="408">
        <f t="shared" si="28"/>
        <v>43584</v>
      </c>
      <c r="Q339" s="408">
        <v>43704</v>
      </c>
      <c r="R339" s="408">
        <f t="shared" si="31"/>
        <v>43704</v>
      </c>
      <c r="S339" s="407">
        <f t="shared" si="29"/>
        <v>120</v>
      </c>
      <c r="T339" s="409">
        <f t="shared" si="30"/>
        <v>4</v>
      </c>
      <c r="U339" s="410" t="s">
        <v>8604</v>
      </c>
      <c r="V339" s="421">
        <v>43699</v>
      </c>
      <c r="W339" s="411"/>
      <c r="X339" s="412"/>
      <c r="Y339" s="413"/>
      <c r="Z339" s="414"/>
      <c r="AA339" s="412"/>
      <c r="AB339" s="413"/>
      <c r="AC339" s="414"/>
      <c r="AD339" s="412"/>
      <c r="AE339" s="413"/>
      <c r="AF339" s="414"/>
      <c r="AG339" s="412"/>
      <c r="AH339" s="413"/>
      <c r="AI339" s="412"/>
      <c r="AJ339" s="415"/>
      <c r="AK339" s="416"/>
      <c r="AL339" s="417"/>
      <c r="AM339" s="416"/>
      <c r="AN339" s="418"/>
      <c r="AO339" s="418"/>
      <c r="AP339" s="418"/>
      <c r="AQ339" s="314"/>
      <c r="AR339" s="315"/>
      <c r="AS339" s="419"/>
      <c r="AT339" s="420"/>
      <c r="AU339" s="318"/>
      <c r="AV339" s="319"/>
      <c r="AW339" s="319"/>
      <c r="AX339" s="319"/>
      <c r="AY339" s="320"/>
      <c r="AZ339" s="376"/>
      <c r="BA339" s="376"/>
    </row>
    <row r="340" spans="1:53" ht="13.5" customHeight="1" thickTop="1" thickBot="1" x14ac:dyDescent="0.25">
      <c r="A340" s="397">
        <v>335</v>
      </c>
      <c r="B340" s="398" t="s">
        <v>63</v>
      </c>
      <c r="C340" s="399">
        <v>43584</v>
      </c>
      <c r="D340" s="399" t="s">
        <v>8605</v>
      </c>
      <c r="E340" s="400" t="s">
        <v>5690</v>
      </c>
      <c r="F340" s="400" t="s">
        <v>8606</v>
      </c>
      <c r="G340" s="401" t="s">
        <v>66</v>
      </c>
      <c r="H340" s="402" t="s">
        <v>7501</v>
      </c>
      <c r="I340" s="403" t="s">
        <v>1989</v>
      </c>
      <c r="J340" s="404">
        <v>0</v>
      </c>
      <c r="K340" s="405">
        <v>0</v>
      </c>
      <c r="L340" s="405">
        <v>9900000</v>
      </c>
      <c r="M340" s="405">
        <f t="shared" si="27"/>
        <v>9900000</v>
      </c>
      <c r="N340" s="406" t="s">
        <v>1990</v>
      </c>
      <c r="O340" s="398" t="s">
        <v>7263</v>
      </c>
      <c r="P340" s="408">
        <f t="shared" si="28"/>
        <v>43584</v>
      </c>
      <c r="Q340" s="408">
        <v>43659</v>
      </c>
      <c r="R340" s="408">
        <f t="shared" si="31"/>
        <v>43659</v>
      </c>
      <c r="S340" s="407">
        <f t="shared" si="29"/>
        <v>75</v>
      </c>
      <c r="T340" s="409">
        <f t="shared" si="30"/>
        <v>2.5</v>
      </c>
      <c r="U340" s="410" t="s">
        <v>8607</v>
      </c>
      <c r="V340" s="375"/>
      <c r="W340" s="411"/>
      <c r="X340" s="412"/>
      <c r="Y340" s="413"/>
      <c r="Z340" s="414"/>
      <c r="AA340" s="412"/>
      <c r="AB340" s="413"/>
      <c r="AC340" s="414"/>
      <c r="AD340" s="412"/>
      <c r="AE340" s="413"/>
      <c r="AF340" s="414"/>
      <c r="AG340" s="412"/>
      <c r="AH340" s="413"/>
      <c r="AI340" s="412"/>
      <c r="AJ340" s="415"/>
      <c r="AK340" s="416"/>
      <c r="AL340" s="417"/>
      <c r="AM340" s="416"/>
      <c r="AN340" s="418"/>
      <c r="AO340" s="418"/>
      <c r="AP340" s="418"/>
      <c r="AQ340" s="314"/>
      <c r="AR340" s="315"/>
      <c r="AS340" s="419"/>
      <c r="AT340" s="420"/>
      <c r="AU340" s="318"/>
      <c r="AV340" s="319"/>
      <c r="AW340" s="319"/>
      <c r="AX340" s="319"/>
      <c r="AY340" s="320"/>
      <c r="AZ340" s="376"/>
      <c r="BA340" s="376"/>
    </row>
    <row r="341" spans="1:53" ht="13.5" customHeight="1" thickTop="1" thickBot="1" x14ac:dyDescent="0.25">
      <c r="A341" s="397">
        <v>336</v>
      </c>
      <c r="B341" s="398" t="s">
        <v>3441</v>
      </c>
      <c r="C341" s="399">
        <v>43584</v>
      </c>
      <c r="D341" s="399" t="s">
        <v>8608</v>
      </c>
      <c r="E341" s="400" t="s">
        <v>5690</v>
      </c>
      <c r="F341" s="400" t="s">
        <v>8382</v>
      </c>
      <c r="G341" s="401" t="s">
        <v>66</v>
      </c>
      <c r="H341" s="402" t="s">
        <v>7501</v>
      </c>
      <c r="I341" s="403" t="s">
        <v>1989</v>
      </c>
      <c r="J341" s="404">
        <v>0</v>
      </c>
      <c r="K341" s="405">
        <v>0</v>
      </c>
      <c r="L341" s="405">
        <v>4000000</v>
      </c>
      <c r="M341" s="405">
        <f t="shared" si="27"/>
        <v>4000000</v>
      </c>
      <c r="N341" s="406" t="s">
        <v>1990</v>
      </c>
      <c r="O341" s="398" t="s">
        <v>8609</v>
      </c>
      <c r="P341" s="408">
        <f t="shared" si="28"/>
        <v>43584</v>
      </c>
      <c r="Q341" s="408">
        <v>43614</v>
      </c>
      <c r="R341" s="408">
        <f t="shared" si="31"/>
        <v>43614</v>
      </c>
      <c r="S341" s="407">
        <f t="shared" si="29"/>
        <v>30</v>
      </c>
      <c r="T341" s="409">
        <f t="shared" si="30"/>
        <v>1</v>
      </c>
      <c r="U341" s="410" t="s">
        <v>8610</v>
      </c>
      <c r="V341" s="375"/>
      <c r="W341" s="411"/>
      <c r="X341" s="412"/>
      <c r="Y341" s="413"/>
      <c r="Z341" s="414"/>
      <c r="AA341" s="412"/>
      <c r="AB341" s="413"/>
      <c r="AC341" s="414"/>
      <c r="AD341" s="412"/>
      <c r="AE341" s="413"/>
      <c r="AF341" s="414"/>
      <c r="AG341" s="412"/>
      <c r="AH341" s="413"/>
      <c r="AI341" s="412"/>
      <c r="AJ341" s="415"/>
      <c r="AK341" s="416"/>
      <c r="AL341" s="417"/>
      <c r="AM341" s="416"/>
      <c r="AN341" s="418"/>
      <c r="AO341" s="418"/>
      <c r="AP341" s="418"/>
      <c r="AQ341" s="314"/>
      <c r="AR341" s="315"/>
      <c r="AS341" s="419"/>
      <c r="AT341" s="420"/>
      <c r="AU341" s="318"/>
      <c r="AV341" s="319"/>
      <c r="AW341" s="319"/>
      <c r="AX341" s="319"/>
      <c r="AY341" s="320"/>
      <c r="AZ341" s="376"/>
      <c r="BA341" s="376"/>
    </row>
    <row r="342" spans="1:53" ht="13.5" customHeight="1" thickTop="1" thickBot="1" x14ac:dyDescent="0.25">
      <c r="A342" s="397">
        <v>337</v>
      </c>
      <c r="B342" s="398" t="s">
        <v>7210</v>
      </c>
      <c r="C342" s="399">
        <v>43584</v>
      </c>
      <c r="D342" s="399" t="s">
        <v>8611</v>
      </c>
      <c r="E342" s="400" t="s">
        <v>5690</v>
      </c>
      <c r="F342" s="400" t="s">
        <v>8612</v>
      </c>
      <c r="G342" s="401" t="s">
        <v>66</v>
      </c>
      <c r="H342" s="402" t="s">
        <v>10502</v>
      </c>
      <c r="I342" s="403" t="s">
        <v>1989</v>
      </c>
      <c r="J342" s="404">
        <v>0</v>
      </c>
      <c r="K342" s="405">
        <v>0</v>
      </c>
      <c r="L342" s="405">
        <v>2500000</v>
      </c>
      <c r="M342" s="405">
        <f t="shared" si="27"/>
        <v>3750000</v>
      </c>
      <c r="N342" s="406" t="s">
        <v>1990</v>
      </c>
      <c r="O342" s="398" t="s">
        <v>8613</v>
      </c>
      <c r="P342" s="408">
        <f t="shared" si="28"/>
        <v>43584</v>
      </c>
      <c r="Q342" s="408">
        <v>43614</v>
      </c>
      <c r="R342" s="408">
        <f t="shared" si="31"/>
        <v>43614</v>
      </c>
      <c r="S342" s="407">
        <f t="shared" si="29"/>
        <v>30</v>
      </c>
      <c r="T342" s="409">
        <f t="shared" si="30"/>
        <v>1</v>
      </c>
      <c r="U342" s="410" t="s">
        <v>8614</v>
      </c>
      <c r="V342" s="421">
        <v>43682</v>
      </c>
      <c r="W342" s="411">
        <v>2</v>
      </c>
      <c r="X342" s="412">
        <v>43614</v>
      </c>
      <c r="Y342" s="413">
        <v>43616</v>
      </c>
      <c r="Z342" s="414">
        <v>15</v>
      </c>
      <c r="AA342" s="412">
        <v>43616</v>
      </c>
      <c r="AB342" s="413">
        <v>43631</v>
      </c>
      <c r="AC342" s="414"/>
      <c r="AD342" s="412"/>
      <c r="AE342" s="413"/>
      <c r="AF342" s="414"/>
      <c r="AG342" s="412"/>
      <c r="AH342" s="413"/>
      <c r="AI342" s="412">
        <v>43616</v>
      </c>
      <c r="AJ342" s="415">
        <v>1250000</v>
      </c>
      <c r="AK342" s="416"/>
      <c r="AL342" s="417"/>
      <c r="AM342" s="416"/>
      <c r="AN342" s="418"/>
      <c r="AO342" s="418"/>
      <c r="AP342" s="418"/>
      <c r="AQ342" s="314"/>
      <c r="AR342" s="315"/>
      <c r="AS342" s="419"/>
      <c r="AT342" s="420"/>
      <c r="AU342" s="318"/>
      <c r="AV342" s="319"/>
      <c r="AW342" s="319"/>
      <c r="AX342" s="319"/>
      <c r="AY342" s="320"/>
      <c r="AZ342" s="376"/>
      <c r="BA342" s="376"/>
    </row>
    <row r="343" spans="1:53" ht="13.5" customHeight="1" thickTop="1" thickBot="1" x14ac:dyDescent="0.25">
      <c r="A343" s="397">
        <v>338</v>
      </c>
      <c r="B343" s="398" t="s">
        <v>7623</v>
      </c>
      <c r="C343" s="399">
        <v>43584</v>
      </c>
      <c r="D343" s="399" t="s">
        <v>8615</v>
      </c>
      <c r="E343" s="400" t="s">
        <v>5921</v>
      </c>
      <c r="F343" s="400" t="s">
        <v>8616</v>
      </c>
      <c r="G343" s="401" t="s">
        <v>66</v>
      </c>
      <c r="H343" s="402" t="s">
        <v>7501</v>
      </c>
      <c r="I343" s="403" t="s">
        <v>1989</v>
      </c>
      <c r="J343" s="404">
        <v>0</v>
      </c>
      <c r="K343" s="405">
        <v>0</v>
      </c>
      <c r="L343" s="405">
        <v>16000000</v>
      </c>
      <c r="M343" s="405">
        <f t="shared" si="27"/>
        <v>16000000</v>
      </c>
      <c r="N343" s="406" t="s">
        <v>1990</v>
      </c>
      <c r="O343" s="398" t="s">
        <v>8617</v>
      </c>
      <c r="P343" s="408">
        <f t="shared" si="28"/>
        <v>43584</v>
      </c>
      <c r="Q343" s="408">
        <v>43704</v>
      </c>
      <c r="R343" s="408">
        <f t="shared" si="31"/>
        <v>43704</v>
      </c>
      <c r="S343" s="407">
        <f t="shared" si="29"/>
        <v>120</v>
      </c>
      <c r="T343" s="409">
        <f t="shared" si="30"/>
        <v>4</v>
      </c>
      <c r="U343" s="410" t="s">
        <v>8618</v>
      </c>
      <c r="V343" s="421">
        <v>43699</v>
      </c>
      <c r="W343" s="411"/>
      <c r="X343" s="412"/>
      <c r="Y343" s="413"/>
      <c r="Z343" s="414"/>
      <c r="AA343" s="412"/>
      <c r="AB343" s="413"/>
      <c r="AC343" s="414"/>
      <c r="AD343" s="412"/>
      <c r="AE343" s="413"/>
      <c r="AF343" s="414"/>
      <c r="AG343" s="412"/>
      <c r="AH343" s="413"/>
      <c r="AI343" s="412"/>
      <c r="AJ343" s="415"/>
      <c r="AK343" s="416"/>
      <c r="AL343" s="417"/>
      <c r="AM343" s="416"/>
      <c r="AN343" s="418"/>
      <c r="AO343" s="418"/>
      <c r="AP343" s="418"/>
      <c r="AQ343" s="314"/>
      <c r="AR343" s="315"/>
      <c r="AS343" s="419"/>
      <c r="AT343" s="420"/>
      <c r="AU343" s="318"/>
      <c r="AV343" s="319"/>
      <c r="AW343" s="319"/>
      <c r="AX343" s="319"/>
      <c r="AY343" s="320"/>
      <c r="AZ343" s="376"/>
      <c r="BA343" s="376"/>
    </row>
    <row r="344" spans="1:53" ht="13.5" customHeight="1" thickTop="1" thickBot="1" x14ac:dyDescent="0.25">
      <c r="A344" s="397">
        <v>339</v>
      </c>
      <c r="B344" s="398" t="s">
        <v>63</v>
      </c>
      <c r="C344" s="399">
        <v>43584</v>
      </c>
      <c r="D344" s="399" t="s">
        <v>8619</v>
      </c>
      <c r="E344" s="400" t="s">
        <v>5690</v>
      </c>
      <c r="F344" s="400" t="s">
        <v>8620</v>
      </c>
      <c r="G344" s="401" t="s">
        <v>66</v>
      </c>
      <c r="H344" s="402" t="s">
        <v>7501</v>
      </c>
      <c r="I344" s="403" t="s">
        <v>1989</v>
      </c>
      <c r="J344" s="404">
        <v>0</v>
      </c>
      <c r="K344" s="405">
        <v>0</v>
      </c>
      <c r="L344" s="405">
        <v>4000000</v>
      </c>
      <c r="M344" s="405">
        <f t="shared" si="27"/>
        <v>4000000</v>
      </c>
      <c r="N344" s="406" t="s">
        <v>1990</v>
      </c>
      <c r="O344" s="398" t="s">
        <v>7198</v>
      </c>
      <c r="P344" s="408">
        <f t="shared" si="28"/>
        <v>43584</v>
      </c>
      <c r="Q344" s="408">
        <v>43614</v>
      </c>
      <c r="R344" s="408">
        <f t="shared" si="31"/>
        <v>43614</v>
      </c>
      <c r="S344" s="407">
        <f t="shared" si="29"/>
        <v>30</v>
      </c>
      <c r="T344" s="409">
        <f t="shared" si="30"/>
        <v>1</v>
      </c>
      <c r="U344" s="410" t="s">
        <v>8621</v>
      </c>
      <c r="V344" s="421">
        <v>43668</v>
      </c>
      <c r="W344" s="411"/>
      <c r="X344" s="412"/>
      <c r="Y344" s="413"/>
      <c r="Z344" s="414"/>
      <c r="AA344" s="412"/>
      <c r="AB344" s="413"/>
      <c r="AC344" s="414"/>
      <c r="AD344" s="412"/>
      <c r="AE344" s="413"/>
      <c r="AF344" s="414"/>
      <c r="AG344" s="412"/>
      <c r="AH344" s="413"/>
      <c r="AI344" s="412"/>
      <c r="AJ344" s="415"/>
      <c r="AK344" s="416"/>
      <c r="AL344" s="417"/>
      <c r="AM344" s="416"/>
      <c r="AN344" s="418"/>
      <c r="AO344" s="418"/>
      <c r="AP344" s="418"/>
      <c r="AQ344" s="314"/>
      <c r="AR344" s="315"/>
      <c r="AS344" s="419"/>
      <c r="AT344" s="420"/>
      <c r="AU344" s="318"/>
      <c r="AV344" s="319"/>
      <c r="AW344" s="319"/>
      <c r="AX344" s="319"/>
      <c r="AY344" s="320"/>
      <c r="AZ344" s="376"/>
      <c r="BA344" s="376"/>
    </row>
    <row r="345" spans="1:53" ht="13.5" customHeight="1" thickTop="1" thickBot="1" x14ac:dyDescent="0.25">
      <c r="A345" s="397">
        <v>340</v>
      </c>
      <c r="B345" s="398" t="s">
        <v>367</v>
      </c>
      <c r="C345" s="399">
        <v>43585</v>
      </c>
      <c r="D345" s="399" t="s">
        <v>8622</v>
      </c>
      <c r="E345" s="400" t="s">
        <v>5690</v>
      </c>
      <c r="F345" s="400" t="s">
        <v>8623</v>
      </c>
      <c r="G345" s="401" t="s">
        <v>66</v>
      </c>
      <c r="H345" s="402" t="s">
        <v>7501</v>
      </c>
      <c r="I345" s="403" t="s">
        <v>1989</v>
      </c>
      <c r="J345" s="404">
        <v>0</v>
      </c>
      <c r="K345" s="405">
        <v>0</v>
      </c>
      <c r="L345" s="405">
        <v>6300000</v>
      </c>
      <c r="M345" s="405">
        <f t="shared" si="27"/>
        <v>6300000</v>
      </c>
      <c r="N345" s="406" t="s">
        <v>1990</v>
      </c>
      <c r="O345" s="398" t="s">
        <v>1613</v>
      </c>
      <c r="P345" s="408">
        <f t="shared" si="28"/>
        <v>43585</v>
      </c>
      <c r="Q345" s="408">
        <v>43615</v>
      </c>
      <c r="R345" s="408">
        <f t="shared" si="31"/>
        <v>43615</v>
      </c>
      <c r="S345" s="407">
        <f t="shared" si="29"/>
        <v>30</v>
      </c>
      <c r="T345" s="409">
        <f t="shared" si="30"/>
        <v>1</v>
      </c>
      <c r="U345" s="410" t="s">
        <v>8624</v>
      </c>
      <c r="V345" s="421">
        <v>43629</v>
      </c>
      <c r="W345" s="411"/>
      <c r="X345" s="412"/>
      <c r="Y345" s="413"/>
      <c r="Z345" s="414"/>
      <c r="AA345" s="412"/>
      <c r="AB345" s="413"/>
      <c r="AC345" s="414"/>
      <c r="AD345" s="412"/>
      <c r="AE345" s="413"/>
      <c r="AF345" s="414"/>
      <c r="AG345" s="412"/>
      <c r="AH345" s="413"/>
      <c r="AI345" s="412"/>
      <c r="AJ345" s="415"/>
      <c r="AK345" s="416"/>
      <c r="AL345" s="417"/>
      <c r="AM345" s="416"/>
      <c r="AN345" s="418"/>
      <c r="AO345" s="418"/>
      <c r="AP345" s="418"/>
      <c r="AQ345" s="314"/>
      <c r="AR345" s="315"/>
      <c r="AS345" s="419"/>
      <c r="AT345" s="420"/>
      <c r="AU345" s="318"/>
      <c r="AV345" s="319"/>
      <c r="AW345" s="319"/>
      <c r="AX345" s="319"/>
      <c r="AY345" s="320"/>
      <c r="AZ345" s="376"/>
      <c r="BA345" s="376"/>
    </row>
    <row r="346" spans="1:53" ht="13.5" customHeight="1" thickTop="1" thickBot="1" x14ac:dyDescent="0.25">
      <c r="A346" s="397">
        <v>341</v>
      </c>
      <c r="B346" s="398" t="s">
        <v>3444</v>
      </c>
      <c r="C346" s="399">
        <v>43585</v>
      </c>
      <c r="D346" s="399" t="s">
        <v>8625</v>
      </c>
      <c r="E346" s="400" t="s">
        <v>5690</v>
      </c>
      <c r="F346" s="400" t="s">
        <v>8540</v>
      </c>
      <c r="G346" s="401" t="s">
        <v>66</v>
      </c>
      <c r="H346" s="402" t="s">
        <v>7501</v>
      </c>
      <c r="I346" s="403" t="s">
        <v>1989</v>
      </c>
      <c r="J346" s="404">
        <v>0</v>
      </c>
      <c r="K346" s="405">
        <v>0</v>
      </c>
      <c r="L346" s="405">
        <v>20000000</v>
      </c>
      <c r="M346" s="405">
        <f t="shared" si="27"/>
        <v>20000000</v>
      </c>
      <c r="N346" s="406" t="s">
        <v>1990</v>
      </c>
      <c r="O346" s="398" t="s">
        <v>8626</v>
      </c>
      <c r="P346" s="408">
        <f t="shared" si="28"/>
        <v>43585</v>
      </c>
      <c r="Q346" s="408">
        <v>43735</v>
      </c>
      <c r="R346" s="408">
        <f t="shared" si="31"/>
        <v>43735</v>
      </c>
      <c r="S346" s="407">
        <f t="shared" si="29"/>
        <v>150</v>
      </c>
      <c r="T346" s="409">
        <f t="shared" si="30"/>
        <v>5</v>
      </c>
      <c r="U346" s="410" t="s">
        <v>8627</v>
      </c>
      <c r="V346" s="375"/>
      <c r="W346" s="411"/>
      <c r="X346" s="412"/>
      <c r="Y346" s="413"/>
      <c r="Z346" s="414"/>
      <c r="AA346" s="412"/>
      <c r="AB346" s="413"/>
      <c r="AC346" s="414"/>
      <c r="AD346" s="412"/>
      <c r="AE346" s="413"/>
      <c r="AF346" s="414"/>
      <c r="AG346" s="412"/>
      <c r="AH346" s="413"/>
      <c r="AI346" s="412"/>
      <c r="AJ346" s="415"/>
      <c r="AK346" s="416"/>
      <c r="AL346" s="417"/>
      <c r="AM346" s="416"/>
      <c r="AN346" s="418"/>
      <c r="AO346" s="418"/>
      <c r="AP346" s="418"/>
      <c r="AQ346" s="314"/>
      <c r="AR346" s="315"/>
      <c r="AS346" s="419"/>
      <c r="AT346" s="420"/>
      <c r="AU346" s="318"/>
      <c r="AV346" s="319"/>
      <c r="AW346" s="319"/>
      <c r="AX346" s="319"/>
      <c r="AY346" s="320"/>
      <c r="AZ346" s="376"/>
      <c r="BA346" s="376"/>
    </row>
    <row r="347" spans="1:53" ht="13.5" customHeight="1" thickTop="1" thickBot="1" x14ac:dyDescent="0.25">
      <c r="A347" s="397">
        <v>342</v>
      </c>
      <c r="B347" s="398" t="s">
        <v>7623</v>
      </c>
      <c r="C347" s="399">
        <v>43585</v>
      </c>
      <c r="D347" s="399" t="s">
        <v>8628</v>
      </c>
      <c r="E347" s="400" t="s">
        <v>5921</v>
      </c>
      <c r="F347" s="400" t="s">
        <v>8629</v>
      </c>
      <c r="G347" s="401" t="s">
        <v>66</v>
      </c>
      <c r="H347" s="402" t="s">
        <v>10502</v>
      </c>
      <c r="I347" s="403" t="s">
        <v>1989</v>
      </c>
      <c r="J347" s="404">
        <v>0</v>
      </c>
      <c r="K347" s="405">
        <v>0</v>
      </c>
      <c r="L347" s="405">
        <v>13228000</v>
      </c>
      <c r="M347" s="405">
        <f t="shared" si="27"/>
        <v>13228000</v>
      </c>
      <c r="N347" s="406" t="s">
        <v>1990</v>
      </c>
      <c r="O347" s="398" t="s">
        <v>6556</v>
      </c>
      <c r="P347" s="408">
        <f t="shared" si="28"/>
        <v>43585</v>
      </c>
      <c r="Q347" s="408">
        <v>43705</v>
      </c>
      <c r="R347" s="408">
        <f t="shared" si="31"/>
        <v>43705</v>
      </c>
      <c r="S347" s="407">
        <f t="shared" si="29"/>
        <v>120</v>
      </c>
      <c r="T347" s="409">
        <f t="shared" si="30"/>
        <v>4</v>
      </c>
      <c r="U347" s="410" t="s">
        <v>8630</v>
      </c>
      <c r="V347" s="375"/>
      <c r="W347" s="411"/>
      <c r="X347" s="412"/>
      <c r="Y347" s="413"/>
      <c r="Z347" s="414"/>
      <c r="AA347" s="412"/>
      <c r="AB347" s="413"/>
      <c r="AC347" s="414"/>
      <c r="AD347" s="412"/>
      <c r="AE347" s="413"/>
      <c r="AF347" s="414"/>
      <c r="AG347" s="412"/>
      <c r="AH347" s="413"/>
      <c r="AI347" s="412"/>
      <c r="AJ347" s="415"/>
      <c r="AK347" s="416"/>
      <c r="AL347" s="417"/>
      <c r="AM347" s="416"/>
      <c r="AN347" s="418"/>
      <c r="AO347" s="418"/>
      <c r="AP347" s="418"/>
      <c r="AQ347" s="314"/>
      <c r="AR347" s="315"/>
      <c r="AS347" s="419"/>
      <c r="AT347" s="420"/>
      <c r="AU347" s="318"/>
      <c r="AV347" s="319"/>
      <c r="AW347" s="319"/>
      <c r="AX347" s="319"/>
      <c r="AY347" s="320"/>
      <c r="AZ347" s="376"/>
      <c r="BA347" s="376"/>
    </row>
    <row r="348" spans="1:53" ht="13.5" customHeight="1" thickTop="1" thickBot="1" x14ac:dyDescent="0.25">
      <c r="A348" s="397">
        <v>343</v>
      </c>
      <c r="B348" s="398" t="s">
        <v>7623</v>
      </c>
      <c r="C348" s="399">
        <v>43585</v>
      </c>
      <c r="D348" s="399" t="s">
        <v>8631</v>
      </c>
      <c r="E348" s="400" t="s">
        <v>6447</v>
      </c>
      <c r="F348" s="400" t="s">
        <v>8632</v>
      </c>
      <c r="G348" s="401" t="s">
        <v>66</v>
      </c>
      <c r="H348" s="402" t="s">
        <v>10502</v>
      </c>
      <c r="I348" s="403" t="s">
        <v>1989</v>
      </c>
      <c r="J348" s="404">
        <v>0</v>
      </c>
      <c r="K348" s="405">
        <v>0</v>
      </c>
      <c r="L348" s="405">
        <v>9921000</v>
      </c>
      <c r="M348" s="405">
        <f t="shared" si="27"/>
        <v>9921000</v>
      </c>
      <c r="N348" s="406" t="s">
        <v>1990</v>
      </c>
      <c r="O348" s="398" t="s">
        <v>8633</v>
      </c>
      <c r="P348" s="408">
        <f t="shared" si="28"/>
        <v>43585</v>
      </c>
      <c r="Q348" s="408">
        <v>43675</v>
      </c>
      <c r="R348" s="408">
        <f t="shared" si="31"/>
        <v>43675</v>
      </c>
      <c r="S348" s="407">
        <f t="shared" si="29"/>
        <v>90</v>
      </c>
      <c r="T348" s="409">
        <f t="shared" si="30"/>
        <v>3</v>
      </c>
      <c r="U348" s="410" t="s">
        <v>8634</v>
      </c>
      <c r="V348" s="375"/>
      <c r="W348" s="411"/>
      <c r="X348" s="412"/>
      <c r="Y348" s="413"/>
      <c r="Z348" s="414"/>
      <c r="AA348" s="412"/>
      <c r="AB348" s="413"/>
      <c r="AC348" s="414"/>
      <c r="AD348" s="412"/>
      <c r="AE348" s="413"/>
      <c r="AF348" s="414"/>
      <c r="AG348" s="412"/>
      <c r="AH348" s="413"/>
      <c r="AI348" s="412"/>
      <c r="AJ348" s="415"/>
      <c r="AK348" s="416"/>
      <c r="AL348" s="417"/>
      <c r="AM348" s="416"/>
      <c r="AN348" s="418"/>
      <c r="AO348" s="418"/>
      <c r="AP348" s="418"/>
      <c r="AQ348" s="314"/>
      <c r="AR348" s="315"/>
      <c r="AS348" s="419"/>
      <c r="AT348" s="420"/>
      <c r="AU348" s="318"/>
      <c r="AV348" s="319"/>
      <c r="AW348" s="319"/>
      <c r="AX348" s="319"/>
      <c r="AY348" s="320"/>
      <c r="AZ348" s="376"/>
      <c r="BA348" s="376"/>
    </row>
    <row r="349" spans="1:53" ht="13.5" customHeight="1" thickTop="1" thickBot="1" x14ac:dyDescent="0.25">
      <c r="A349" s="397">
        <v>344</v>
      </c>
      <c r="B349" s="398" t="s">
        <v>7623</v>
      </c>
      <c r="C349" s="399">
        <v>43585</v>
      </c>
      <c r="D349" s="399" t="s">
        <v>8635</v>
      </c>
      <c r="E349" s="400" t="s">
        <v>5690</v>
      </c>
      <c r="F349" s="400" t="s">
        <v>8632</v>
      </c>
      <c r="G349" s="401" t="s">
        <v>66</v>
      </c>
      <c r="H349" s="402" t="s">
        <v>10502</v>
      </c>
      <c r="I349" s="403" t="s">
        <v>1989</v>
      </c>
      <c r="J349" s="404">
        <v>0</v>
      </c>
      <c r="K349" s="405">
        <v>0</v>
      </c>
      <c r="L349" s="405">
        <v>13228000</v>
      </c>
      <c r="M349" s="405">
        <f t="shared" si="27"/>
        <v>13228000</v>
      </c>
      <c r="N349" s="406" t="s">
        <v>1990</v>
      </c>
      <c r="O349" s="398" t="s">
        <v>8636</v>
      </c>
      <c r="P349" s="408">
        <f t="shared" si="28"/>
        <v>43585</v>
      </c>
      <c r="Q349" s="408">
        <v>43705</v>
      </c>
      <c r="R349" s="408">
        <f t="shared" si="31"/>
        <v>43705</v>
      </c>
      <c r="S349" s="407">
        <f t="shared" si="29"/>
        <v>120</v>
      </c>
      <c r="T349" s="409">
        <f t="shared" si="30"/>
        <v>4</v>
      </c>
      <c r="U349" s="410" t="s">
        <v>8637</v>
      </c>
      <c r="V349" s="375"/>
      <c r="W349" s="411"/>
      <c r="X349" s="412"/>
      <c r="Y349" s="413"/>
      <c r="Z349" s="414"/>
      <c r="AA349" s="412"/>
      <c r="AB349" s="413"/>
      <c r="AC349" s="414"/>
      <c r="AD349" s="412"/>
      <c r="AE349" s="413"/>
      <c r="AF349" s="414"/>
      <c r="AG349" s="412"/>
      <c r="AH349" s="413"/>
      <c r="AI349" s="412"/>
      <c r="AJ349" s="415"/>
      <c r="AK349" s="416"/>
      <c r="AL349" s="417"/>
      <c r="AM349" s="416"/>
      <c r="AN349" s="418"/>
      <c r="AO349" s="418"/>
      <c r="AP349" s="418"/>
      <c r="AQ349" s="314"/>
      <c r="AR349" s="315"/>
      <c r="AS349" s="419"/>
      <c r="AT349" s="420"/>
      <c r="AU349" s="318"/>
      <c r="AV349" s="319"/>
      <c r="AW349" s="319"/>
      <c r="AX349" s="319"/>
      <c r="AY349" s="320"/>
      <c r="AZ349" s="376"/>
      <c r="BA349" s="376"/>
    </row>
    <row r="350" spans="1:53" ht="13.5" customHeight="1" thickTop="1" thickBot="1" x14ac:dyDescent="0.25">
      <c r="A350" s="397">
        <v>345</v>
      </c>
      <c r="B350" s="398" t="s">
        <v>7623</v>
      </c>
      <c r="C350" s="399">
        <v>43587</v>
      </c>
      <c r="D350" s="399" t="s">
        <v>8638</v>
      </c>
      <c r="E350" s="400" t="s">
        <v>6447</v>
      </c>
      <c r="F350" s="400" t="s">
        <v>8639</v>
      </c>
      <c r="G350" s="401" t="s">
        <v>66</v>
      </c>
      <c r="H350" s="402" t="s">
        <v>10502</v>
      </c>
      <c r="I350" s="403" t="s">
        <v>1989</v>
      </c>
      <c r="J350" s="404">
        <v>0</v>
      </c>
      <c r="K350" s="405">
        <v>0</v>
      </c>
      <c r="L350" s="405">
        <v>9200000</v>
      </c>
      <c r="M350" s="405">
        <f t="shared" si="27"/>
        <v>9200000</v>
      </c>
      <c r="N350" s="406" t="s">
        <v>1990</v>
      </c>
      <c r="O350" s="398" t="s">
        <v>8640</v>
      </c>
      <c r="P350" s="408">
        <f t="shared" si="28"/>
        <v>43587</v>
      </c>
      <c r="Q350" s="408">
        <v>43707</v>
      </c>
      <c r="R350" s="408">
        <f t="shared" si="31"/>
        <v>43707</v>
      </c>
      <c r="S350" s="407">
        <f t="shared" si="29"/>
        <v>120</v>
      </c>
      <c r="T350" s="409">
        <f t="shared" si="30"/>
        <v>4</v>
      </c>
      <c r="U350" s="410" t="s">
        <v>8641</v>
      </c>
      <c r="V350" s="375"/>
      <c r="W350" s="411"/>
      <c r="X350" s="412"/>
      <c r="Y350" s="413"/>
      <c r="Z350" s="414"/>
      <c r="AA350" s="412"/>
      <c r="AB350" s="413"/>
      <c r="AC350" s="414"/>
      <c r="AD350" s="412"/>
      <c r="AE350" s="413"/>
      <c r="AF350" s="414"/>
      <c r="AG350" s="412"/>
      <c r="AH350" s="413"/>
      <c r="AI350" s="412"/>
      <c r="AJ350" s="415"/>
      <c r="AK350" s="416"/>
      <c r="AL350" s="417"/>
      <c r="AM350" s="416"/>
      <c r="AN350" s="418"/>
      <c r="AO350" s="418"/>
      <c r="AP350" s="418"/>
      <c r="AQ350" s="314"/>
      <c r="AR350" s="315"/>
      <c r="AS350" s="419"/>
      <c r="AT350" s="420"/>
      <c r="AU350" s="318"/>
      <c r="AV350" s="319"/>
      <c r="AW350" s="319"/>
      <c r="AX350" s="319"/>
      <c r="AY350" s="320"/>
      <c r="AZ350" s="376"/>
      <c r="BA350" s="376"/>
    </row>
    <row r="351" spans="1:53" ht="13.5" customHeight="1" thickTop="1" thickBot="1" x14ac:dyDescent="0.25">
      <c r="A351" s="397">
        <v>346</v>
      </c>
      <c r="B351" s="398" t="s">
        <v>3441</v>
      </c>
      <c r="C351" s="399">
        <v>43584</v>
      </c>
      <c r="D351" s="399" t="s">
        <v>8642</v>
      </c>
      <c r="E351" s="400" t="s">
        <v>5690</v>
      </c>
      <c r="F351" s="400" t="s">
        <v>8643</v>
      </c>
      <c r="G351" s="401" t="s">
        <v>66</v>
      </c>
      <c r="H351" s="402" t="s">
        <v>7620</v>
      </c>
      <c r="I351" s="403" t="s">
        <v>1989</v>
      </c>
      <c r="J351" s="404">
        <v>0</v>
      </c>
      <c r="K351" s="405">
        <v>0</v>
      </c>
      <c r="L351" s="405">
        <v>45000000</v>
      </c>
      <c r="M351" s="405">
        <f t="shared" si="27"/>
        <v>45000000</v>
      </c>
      <c r="N351" s="406" t="s">
        <v>1990</v>
      </c>
      <c r="O351" s="398" t="s">
        <v>8644</v>
      </c>
      <c r="P351" s="408">
        <f t="shared" si="28"/>
        <v>43584</v>
      </c>
      <c r="Q351" s="408">
        <v>43674</v>
      </c>
      <c r="R351" s="408">
        <f t="shared" si="31"/>
        <v>43674</v>
      </c>
      <c r="S351" s="407">
        <f t="shared" si="29"/>
        <v>90</v>
      </c>
      <c r="T351" s="409">
        <f t="shared" si="30"/>
        <v>3</v>
      </c>
      <c r="U351" s="410" t="s">
        <v>8645</v>
      </c>
      <c r="V351" s="375"/>
      <c r="W351" s="411"/>
      <c r="X351" s="412"/>
      <c r="Y351" s="413"/>
      <c r="Z351" s="414"/>
      <c r="AA351" s="412"/>
      <c r="AB351" s="413"/>
      <c r="AC351" s="414"/>
      <c r="AD351" s="412"/>
      <c r="AE351" s="413"/>
      <c r="AF351" s="414"/>
      <c r="AG351" s="412"/>
      <c r="AH351" s="413"/>
      <c r="AI351" s="412"/>
      <c r="AJ351" s="415"/>
      <c r="AK351" s="416"/>
      <c r="AL351" s="417"/>
      <c r="AM351" s="416"/>
      <c r="AN351" s="418"/>
      <c r="AO351" s="418"/>
      <c r="AP351" s="418"/>
      <c r="AQ351" s="314"/>
      <c r="AR351" s="315"/>
      <c r="AS351" s="419"/>
      <c r="AT351" s="420"/>
      <c r="AU351" s="318"/>
      <c r="AV351" s="319"/>
      <c r="AW351" s="319"/>
      <c r="AX351" s="319"/>
      <c r="AY351" s="320"/>
      <c r="AZ351" s="376"/>
      <c r="BA351" s="376"/>
    </row>
    <row r="352" spans="1:53" ht="13.5" customHeight="1" thickTop="1" thickBot="1" x14ac:dyDescent="0.25">
      <c r="A352" s="397">
        <v>347</v>
      </c>
      <c r="B352" s="398" t="s">
        <v>7623</v>
      </c>
      <c r="C352" s="399">
        <v>43587</v>
      </c>
      <c r="D352" s="399" t="s">
        <v>8646</v>
      </c>
      <c r="E352" s="400" t="s">
        <v>5690</v>
      </c>
      <c r="F352" s="400" t="s">
        <v>8647</v>
      </c>
      <c r="G352" s="401" t="s">
        <v>66</v>
      </c>
      <c r="H352" s="402" t="s">
        <v>7501</v>
      </c>
      <c r="I352" s="403" t="s">
        <v>1989</v>
      </c>
      <c r="J352" s="404">
        <v>0</v>
      </c>
      <c r="K352" s="405">
        <v>0</v>
      </c>
      <c r="L352" s="405">
        <v>27921729</v>
      </c>
      <c r="M352" s="405">
        <f t="shared" si="27"/>
        <v>27921729</v>
      </c>
      <c r="N352" s="406" t="s">
        <v>1990</v>
      </c>
      <c r="O352" s="398" t="s">
        <v>8648</v>
      </c>
      <c r="P352" s="408">
        <f t="shared" si="28"/>
        <v>43587</v>
      </c>
      <c r="Q352" s="408">
        <v>43677</v>
      </c>
      <c r="R352" s="408">
        <f t="shared" si="31"/>
        <v>43677</v>
      </c>
      <c r="S352" s="407">
        <f t="shared" si="29"/>
        <v>90</v>
      </c>
      <c r="T352" s="409">
        <f t="shared" si="30"/>
        <v>3</v>
      </c>
      <c r="U352" s="410" t="s">
        <v>8649</v>
      </c>
      <c r="V352" s="375"/>
      <c r="W352" s="411"/>
      <c r="X352" s="412"/>
      <c r="Y352" s="413"/>
      <c r="Z352" s="414"/>
      <c r="AA352" s="412"/>
      <c r="AB352" s="413"/>
      <c r="AC352" s="414"/>
      <c r="AD352" s="412"/>
      <c r="AE352" s="413"/>
      <c r="AF352" s="414"/>
      <c r="AG352" s="412"/>
      <c r="AH352" s="413"/>
      <c r="AI352" s="412"/>
      <c r="AJ352" s="415"/>
      <c r="AK352" s="416"/>
      <c r="AL352" s="417"/>
      <c r="AM352" s="416"/>
      <c r="AN352" s="418"/>
      <c r="AO352" s="418"/>
      <c r="AP352" s="418"/>
      <c r="AQ352" s="314"/>
      <c r="AR352" s="315"/>
      <c r="AS352" s="419"/>
      <c r="AT352" s="420"/>
      <c r="AU352" s="318"/>
      <c r="AV352" s="319"/>
      <c r="AW352" s="319"/>
      <c r="AX352" s="319"/>
      <c r="AY352" s="320"/>
      <c r="AZ352" s="376"/>
      <c r="BA352" s="376"/>
    </row>
    <row r="353" spans="1:53" ht="13.5" customHeight="1" thickTop="1" thickBot="1" x14ac:dyDescent="0.25">
      <c r="A353" s="397">
        <v>348</v>
      </c>
      <c r="B353" s="398" t="s">
        <v>3441</v>
      </c>
      <c r="C353" s="399">
        <v>43588</v>
      </c>
      <c r="D353" s="399" t="s">
        <v>8650</v>
      </c>
      <c r="E353" s="400" t="s">
        <v>5690</v>
      </c>
      <c r="F353" s="400" t="s">
        <v>8651</v>
      </c>
      <c r="G353" s="401" t="s">
        <v>66</v>
      </c>
      <c r="H353" s="402" t="s">
        <v>10502</v>
      </c>
      <c r="I353" s="403" t="s">
        <v>1989</v>
      </c>
      <c r="J353" s="404">
        <v>0</v>
      </c>
      <c r="K353" s="405">
        <v>0</v>
      </c>
      <c r="L353" s="405">
        <v>2500000</v>
      </c>
      <c r="M353" s="405">
        <f t="shared" si="27"/>
        <v>2500000</v>
      </c>
      <c r="N353" s="406" t="s">
        <v>1990</v>
      </c>
      <c r="O353" s="398" t="s">
        <v>8652</v>
      </c>
      <c r="P353" s="408">
        <f t="shared" si="28"/>
        <v>43588</v>
      </c>
      <c r="Q353" s="408">
        <v>43618</v>
      </c>
      <c r="R353" s="408">
        <f t="shared" si="31"/>
        <v>43618</v>
      </c>
      <c r="S353" s="407">
        <f t="shared" si="29"/>
        <v>30</v>
      </c>
      <c r="T353" s="409">
        <f t="shared" si="30"/>
        <v>1</v>
      </c>
      <c r="U353" s="410" t="s">
        <v>8653</v>
      </c>
      <c r="V353" s="375"/>
      <c r="W353" s="411"/>
      <c r="X353" s="412"/>
      <c r="Y353" s="413"/>
      <c r="Z353" s="414"/>
      <c r="AA353" s="412"/>
      <c r="AB353" s="413"/>
      <c r="AC353" s="414"/>
      <c r="AD353" s="412"/>
      <c r="AE353" s="413"/>
      <c r="AF353" s="414"/>
      <c r="AG353" s="412"/>
      <c r="AH353" s="413"/>
      <c r="AI353" s="412"/>
      <c r="AJ353" s="415"/>
      <c r="AK353" s="416"/>
      <c r="AL353" s="417"/>
      <c r="AM353" s="416"/>
      <c r="AN353" s="418"/>
      <c r="AO353" s="418"/>
      <c r="AP353" s="418"/>
      <c r="AQ353" s="314"/>
      <c r="AR353" s="315"/>
      <c r="AS353" s="419"/>
      <c r="AT353" s="420"/>
      <c r="AU353" s="318"/>
      <c r="AV353" s="319"/>
      <c r="AW353" s="319"/>
      <c r="AX353" s="319"/>
      <c r="AY353" s="320"/>
      <c r="AZ353" s="376"/>
      <c r="BA353" s="376"/>
    </row>
    <row r="354" spans="1:53" ht="13.5" customHeight="1" thickTop="1" thickBot="1" x14ac:dyDescent="0.25">
      <c r="A354" s="397">
        <v>349</v>
      </c>
      <c r="B354" s="398" t="s">
        <v>7574</v>
      </c>
      <c r="C354" s="399">
        <v>43588</v>
      </c>
      <c r="D354" s="399" t="s">
        <v>8654</v>
      </c>
      <c r="E354" s="400" t="s">
        <v>5690</v>
      </c>
      <c r="F354" s="400" t="s">
        <v>7674</v>
      </c>
      <c r="G354" s="401" t="s">
        <v>66</v>
      </c>
      <c r="H354" s="402" t="s">
        <v>7501</v>
      </c>
      <c r="I354" s="403" t="s">
        <v>1989</v>
      </c>
      <c r="J354" s="404">
        <v>0</v>
      </c>
      <c r="K354" s="405">
        <v>0</v>
      </c>
      <c r="L354" s="405">
        <v>7000000</v>
      </c>
      <c r="M354" s="405">
        <f t="shared" si="27"/>
        <v>7000000</v>
      </c>
      <c r="N354" s="406" t="s">
        <v>1990</v>
      </c>
      <c r="O354" s="398" t="s">
        <v>7675</v>
      </c>
      <c r="P354" s="408">
        <f t="shared" si="28"/>
        <v>43588</v>
      </c>
      <c r="Q354" s="408">
        <v>43618</v>
      </c>
      <c r="R354" s="408">
        <f t="shared" si="31"/>
        <v>43618</v>
      </c>
      <c r="S354" s="407">
        <f t="shared" si="29"/>
        <v>30</v>
      </c>
      <c r="T354" s="409">
        <f t="shared" si="30"/>
        <v>1</v>
      </c>
      <c r="U354" s="410" t="s">
        <v>8655</v>
      </c>
      <c r="V354" s="375"/>
      <c r="W354" s="411"/>
      <c r="X354" s="412"/>
      <c r="Y354" s="413"/>
      <c r="Z354" s="414"/>
      <c r="AA354" s="412"/>
      <c r="AB354" s="413"/>
      <c r="AC354" s="414"/>
      <c r="AD354" s="412"/>
      <c r="AE354" s="413"/>
      <c r="AF354" s="414"/>
      <c r="AG354" s="412"/>
      <c r="AH354" s="413"/>
      <c r="AI354" s="412"/>
      <c r="AJ354" s="415"/>
      <c r="AK354" s="416"/>
      <c r="AL354" s="417"/>
      <c r="AM354" s="416"/>
      <c r="AN354" s="418"/>
      <c r="AO354" s="418"/>
      <c r="AP354" s="418"/>
      <c r="AQ354" s="314"/>
      <c r="AR354" s="315"/>
      <c r="AS354" s="419"/>
      <c r="AT354" s="420"/>
      <c r="AU354" s="318"/>
      <c r="AV354" s="319"/>
      <c r="AW354" s="319"/>
      <c r="AX354" s="319"/>
      <c r="AY354" s="320"/>
      <c r="AZ354" s="376"/>
      <c r="BA354" s="376"/>
    </row>
    <row r="355" spans="1:53" ht="13.5" customHeight="1" thickTop="1" thickBot="1" x14ac:dyDescent="0.25">
      <c r="A355" s="397">
        <v>350</v>
      </c>
      <c r="B355" s="398" t="s">
        <v>6618</v>
      </c>
      <c r="C355" s="399">
        <v>43588</v>
      </c>
      <c r="D355" s="399" t="s">
        <v>8656</v>
      </c>
      <c r="E355" s="400" t="s">
        <v>5690</v>
      </c>
      <c r="F355" s="400" t="s">
        <v>8657</v>
      </c>
      <c r="G355" s="401" t="s">
        <v>66</v>
      </c>
      <c r="H355" s="402" t="s">
        <v>7501</v>
      </c>
      <c r="I355" s="403" t="s">
        <v>1989</v>
      </c>
      <c r="J355" s="404">
        <v>0</v>
      </c>
      <c r="K355" s="405">
        <v>0</v>
      </c>
      <c r="L355" s="405">
        <v>8000000</v>
      </c>
      <c r="M355" s="405">
        <f t="shared" si="27"/>
        <v>12000000</v>
      </c>
      <c r="N355" s="406" t="s">
        <v>1990</v>
      </c>
      <c r="O355" s="398" t="s">
        <v>3368</v>
      </c>
      <c r="P355" s="408">
        <f t="shared" si="28"/>
        <v>43588</v>
      </c>
      <c r="Q355" s="408">
        <v>43648</v>
      </c>
      <c r="R355" s="408">
        <f t="shared" si="31"/>
        <v>43648</v>
      </c>
      <c r="S355" s="407">
        <f t="shared" si="29"/>
        <v>60</v>
      </c>
      <c r="T355" s="409">
        <f t="shared" si="30"/>
        <v>2</v>
      </c>
      <c r="U355" s="410" t="s">
        <v>8658</v>
      </c>
      <c r="V355" s="375"/>
      <c r="W355" s="411">
        <v>30</v>
      </c>
      <c r="X355" s="412">
        <v>43643</v>
      </c>
      <c r="Y355" s="413">
        <v>43678</v>
      </c>
      <c r="Z355" s="414"/>
      <c r="AA355" s="412"/>
      <c r="AB355" s="413"/>
      <c r="AC355" s="414"/>
      <c r="AD355" s="412"/>
      <c r="AE355" s="413"/>
      <c r="AF355" s="414"/>
      <c r="AG355" s="412"/>
      <c r="AH355" s="413"/>
      <c r="AI355" s="412">
        <v>43643</v>
      </c>
      <c r="AJ355" s="415">
        <v>4000000</v>
      </c>
      <c r="AK355" s="416"/>
      <c r="AL355" s="417"/>
      <c r="AM355" s="416"/>
      <c r="AN355" s="418"/>
      <c r="AO355" s="418"/>
      <c r="AP355" s="418"/>
      <c r="AQ355" s="314"/>
      <c r="AR355" s="315"/>
      <c r="AS355" s="419"/>
      <c r="AT355" s="420"/>
      <c r="AU355" s="318"/>
      <c r="AV355" s="319"/>
      <c r="AW355" s="319"/>
      <c r="AX355" s="319"/>
      <c r="AY355" s="320"/>
      <c r="AZ355" s="376"/>
      <c r="BA355" s="376"/>
    </row>
    <row r="356" spans="1:53" ht="13.5" customHeight="1" thickTop="1" thickBot="1" x14ac:dyDescent="0.25">
      <c r="A356" s="397">
        <v>351</v>
      </c>
      <c r="B356" s="398" t="s">
        <v>2230</v>
      </c>
      <c r="C356" s="399">
        <v>43588</v>
      </c>
      <c r="D356" s="399" t="s">
        <v>8659</v>
      </c>
      <c r="E356" s="400" t="s">
        <v>5921</v>
      </c>
      <c r="F356" s="400" t="s">
        <v>8660</v>
      </c>
      <c r="G356" s="401" t="s">
        <v>66</v>
      </c>
      <c r="H356" s="402" t="s">
        <v>7501</v>
      </c>
      <c r="I356" s="403" t="s">
        <v>1989</v>
      </c>
      <c r="J356" s="404">
        <v>0</v>
      </c>
      <c r="K356" s="405">
        <v>0</v>
      </c>
      <c r="L356" s="405">
        <v>9901660</v>
      </c>
      <c r="M356" s="405">
        <f t="shared" si="27"/>
        <v>9901660</v>
      </c>
      <c r="N356" s="406" t="s">
        <v>1990</v>
      </c>
      <c r="O356" s="398" t="s">
        <v>8661</v>
      </c>
      <c r="P356" s="408">
        <f t="shared" si="28"/>
        <v>43588</v>
      </c>
      <c r="Q356" s="408">
        <v>43663</v>
      </c>
      <c r="R356" s="408">
        <f t="shared" si="31"/>
        <v>43663</v>
      </c>
      <c r="S356" s="407">
        <f t="shared" si="29"/>
        <v>75</v>
      </c>
      <c r="T356" s="409">
        <f t="shared" si="30"/>
        <v>2.5</v>
      </c>
      <c r="U356" s="410" t="s">
        <v>8662</v>
      </c>
      <c r="V356" s="421">
        <v>43690</v>
      </c>
      <c r="W356" s="411"/>
      <c r="X356" s="412"/>
      <c r="Y356" s="413"/>
      <c r="Z356" s="414"/>
      <c r="AA356" s="412"/>
      <c r="AB356" s="413"/>
      <c r="AC356" s="414"/>
      <c r="AD356" s="412"/>
      <c r="AE356" s="413"/>
      <c r="AF356" s="414"/>
      <c r="AG356" s="412"/>
      <c r="AH356" s="413"/>
      <c r="AI356" s="412"/>
      <c r="AJ356" s="415"/>
      <c r="AK356" s="416"/>
      <c r="AL356" s="417"/>
      <c r="AM356" s="416"/>
      <c r="AN356" s="418"/>
      <c r="AO356" s="418"/>
      <c r="AP356" s="418"/>
      <c r="AQ356" s="314"/>
      <c r="AR356" s="315"/>
      <c r="AS356" s="419"/>
      <c r="AT356" s="420"/>
      <c r="AU356" s="318"/>
      <c r="AV356" s="319"/>
      <c r="AW356" s="319"/>
      <c r="AX356" s="319"/>
      <c r="AY356" s="320"/>
      <c r="AZ356" s="376"/>
      <c r="BA356" s="376"/>
    </row>
    <row r="357" spans="1:53" ht="13.5" customHeight="1" thickTop="1" thickBot="1" x14ac:dyDescent="0.25">
      <c r="A357" s="397">
        <v>352</v>
      </c>
      <c r="B357" s="398" t="s">
        <v>3444</v>
      </c>
      <c r="C357" s="399">
        <v>43588</v>
      </c>
      <c r="D357" s="399" t="s">
        <v>8663</v>
      </c>
      <c r="E357" s="400" t="s">
        <v>5690</v>
      </c>
      <c r="F357" s="400" t="s">
        <v>6280</v>
      </c>
      <c r="G357" s="401" t="s">
        <v>66</v>
      </c>
      <c r="H357" s="402" t="s">
        <v>7501</v>
      </c>
      <c r="I357" s="403" t="s">
        <v>1989</v>
      </c>
      <c r="J357" s="404">
        <v>0</v>
      </c>
      <c r="K357" s="405">
        <v>0</v>
      </c>
      <c r="L357" s="405">
        <v>9960000</v>
      </c>
      <c r="M357" s="405">
        <f t="shared" si="27"/>
        <v>9960000</v>
      </c>
      <c r="N357" s="406" t="s">
        <v>1990</v>
      </c>
      <c r="O357" s="398" t="s">
        <v>6845</v>
      </c>
      <c r="P357" s="408">
        <f t="shared" si="28"/>
        <v>43588</v>
      </c>
      <c r="Q357" s="408">
        <v>43671</v>
      </c>
      <c r="R357" s="408">
        <f t="shared" si="31"/>
        <v>43671</v>
      </c>
      <c r="S357" s="407">
        <f t="shared" si="29"/>
        <v>83</v>
      </c>
      <c r="T357" s="409">
        <f t="shared" si="30"/>
        <v>2.7666666666666666</v>
      </c>
      <c r="U357" s="410" t="s">
        <v>8664</v>
      </c>
      <c r="V357" s="375"/>
      <c r="W357" s="411"/>
      <c r="X357" s="412"/>
      <c r="Y357" s="413"/>
      <c r="Z357" s="414"/>
      <c r="AA357" s="412"/>
      <c r="AB357" s="413"/>
      <c r="AC357" s="414"/>
      <c r="AD357" s="412"/>
      <c r="AE357" s="413"/>
      <c r="AF357" s="414"/>
      <c r="AG357" s="412"/>
      <c r="AH357" s="413"/>
      <c r="AI357" s="412"/>
      <c r="AJ357" s="415"/>
      <c r="AK357" s="416"/>
      <c r="AL357" s="417"/>
      <c r="AM357" s="416"/>
      <c r="AN357" s="418"/>
      <c r="AO357" s="418"/>
      <c r="AP357" s="418"/>
      <c r="AQ357" s="314"/>
      <c r="AR357" s="315"/>
      <c r="AS357" s="419"/>
      <c r="AT357" s="420"/>
      <c r="AU357" s="318"/>
      <c r="AV357" s="319"/>
      <c r="AW357" s="319"/>
      <c r="AX357" s="319"/>
      <c r="AY357" s="320"/>
      <c r="AZ357" s="376"/>
      <c r="BA357" s="376"/>
    </row>
    <row r="358" spans="1:53" ht="13.5" customHeight="1" thickTop="1" thickBot="1" x14ac:dyDescent="0.25">
      <c r="A358" s="397">
        <v>353</v>
      </c>
      <c r="B358" s="398" t="s">
        <v>2000</v>
      </c>
      <c r="C358" s="399">
        <v>43588</v>
      </c>
      <c r="D358" s="399" t="s">
        <v>8665</v>
      </c>
      <c r="E358" s="400" t="s">
        <v>5921</v>
      </c>
      <c r="F358" s="400" t="s">
        <v>8397</v>
      </c>
      <c r="G358" s="401" t="s">
        <v>66</v>
      </c>
      <c r="H358" s="402" t="s">
        <v>7501</v>
      </c>
      <c r="I358" s="403" t="s">
        <v>1989</v>
      </c>
      <c r="J358" s="404">
        <v>0</v>
      </c>
      <c r="K358" s="405">
        <v>0</v>
      </c>
      <c r="L358" s="405">
        <v>8500000</v>
      </c>
      <c r="M358" s="405">
        <f t="shared" si="27"/>
        <v>8500000</v>
      </c>
      <c r="N358" s="406" t="s">
        <v>1990</v>
      </c>
      <c r="O358" s="398" t="s">
        <v>1391</v>
      </c>
      <c r="P358" s="408">
        <f t="shared" si="28"/>
        <v>43588</v>
      </c>
      <c r="Q358" s="408">
        <v>43618</v>
      </c>
      <c r="R358" s="408">
        <f t="shared" si="31"/>
        <v>43618</v>
      </c>
      <c r="S358" s="407">
        <f t="shared" si="29"/>
        <v>30</v>
      </c>
      <c r="T358" s="409">
        <f t="shared" si="30"/>
        <v>1</v>
      </c>
      <c r="U358" s="410" t="s">
        <v>8666</v>
      </c>
      <c r="V358" s="375"/>
      <c r="W358" s="411"/>
      <c r="X358" s="412"/>
      <c r="Y358" s="413"/>
      <c r="Z358" s="414"/>
      <c r="AA358" s="412"/>
      <c r="AB358" s="413"/>
      <c r="AC358" s="414"/>
      <c r="AD358" s="412"/>
      <c r="AE358" s="413"/>
      <c r="AF358" s="414"/>
      <c r="AG358" s="412"/>
      <c r="AH358" s="413"/>
      <c r="AI358" s="412"/>
      <c r="AJ358" s="415"/>
      <c r="AK358" s="416"/>
      <c r="AL358" s="417"/>
      <c r="AM358" s="416"/>
      <c r="AN358" s="418"/>
      <c r="AO358" s="418"/>
      <c r="AP358" s="418"/>
      <c r="AQ358" s="314"/>
      <c r="AR358" s="315"/>
      <c r="AS358" s="419"/>
      <c r="AT358" s="420"/>
      <c r="AU358" s="318"/>
      <c r="AV358" s="319"/>
      <c r="AW358" s="319"/>
      <c r="AX358" s="319"/>
      <c r="AY358" s="320"/>
      <c r="AZ358" s="376"/>
      <c r="BA358" s="376"/>
    </row>
    <row r="359" spans="1:53" ht="13.5" customHeight="1" thickTop="1" thickBot="1" x14ac:dyDescent="0.25">
      <c r="A359" s="397">
        <v>354</v>
      </c>
      <c r="B359" s="398" t="s">
        <v>7574</v>
      </c>
      <c r="C359" s="399">
        <v>43588</v>
      </c>
      <c r="D359" s="399" t="s">
        <v>8667</v>
      </c>
      <c r="E359" s="400" t="s">
        <v>5690</v>
      </c>
      <c r="F359" s="400" t="s">
        <v>8668</v>
      </c>
      <c r="G359" s="401" t="s">
        <v>66</v>
      </c>
      <c r="H359" s="402" t="s">
        <v>7501</v>
      </c>
      <c r="I359" s="403" t="s">
        <v>1989</v>
      </c>
      <c r="J359" s="404">
        <v>0</v>
      </c>
      <c r="K359" s="405">
        <v>0</v>
      </c>
      <c r="L359" s="405">
        <v>12000000</v>
      </c>
      <c r="M359" s="405">
        <f t="shared" si="27"/>
        <v>12000000</v>
      </c>
      <c r="N359" s="406" t="s">
        <v>1990</v>
      </c>
      <c r="O359" s="398" t="s">
        <v>8669</v>
      </c>
      <c r="P359" s="408">
        <f t="shared" si="28"/>
        <v>43588</v>
      </c>
      <c r="Q359" s="408">
        <v>43648</v>
      </c>
      <c r="R359" s="408">
        <f t="shared" si="31"/>
        <v>43648</v>
      </c>
      <c r="S359" s="407">
        <f t="shared" si="29"/>
        <v>60</v>
      </c>
      <c r="T359" s="409">
        <f t="shared" si="30"/>
        <v>2</v>
      </c>
      <c r="U359" s="410" t="s">
        <v>8670</v>
      </c>
      <c r="V359" s="375"/>
      <c r="W359" s="411"/>
      <c r="X359" s="412"/>
      <c r="Y359" s="413"/>
      <c r="Z359" s="414"/>
      <c r="AA359" s="412"/>
      <c r="AB359" s="413"/>
      <c r="AC359" s="414"/>
      <c r="AD359" s="412"/>
      <c r="AE359" s="413"/>
      <c r="AF359" s="414"/>
      <c r="AG359" s="412"/>
      <c r="AH359" s="413"/>
      <c r="AI359" s="412"/>
      <c r="AJ359" s="415"/>
      <c r="AK359" s="416"/>
      <c r="AL359" s="417"/>
      <c r="AM359" s="416"/>
      <c r="AN359" s="418"/>
      <c r="AO359" s="418"/>
      <c r="AP359" s="418"/>
      <c r="AQ359" s="314"/>
      <c r="AR359" s="315"/>
      <c r="AS359" s="419"/>
      <c r="AT359" s="420"/>
      <c r="AU359" s="318"/>
      <c r="AV359" s="319"/>
      <c r="AW359" s="319"/>
      <c r="AX359" s="319"/>
      <c r="AY359" s="320"/>
      <c r="AZ359" s="376"/>
      <c r="BA359" s="376"/>
    </row>
    <row r="360" spans="1:53" ht="13.5" customHeight="1" thickTop="1" thickBot="1" x14ac:dyDescent="0.25">
      <c r="A360" s="397">
        <v>355</v>
      </c>
      <c r="B360" s="398" t="s">
        <v>3441</v>
      </c>
      <c r="C360" s="399">
        <v>43591</v>
      </c>
      <c r="D360" s="399" t="s">
        <v>8671</v>
      </c>
      <c r="E360" s="400" t="s">
        <v>5690</v>
      </c>
      <c r="F360" s="400" t="s">
        <v>8672</v>
      </c>
      <c r="G360" s="401" t="s">
        <v>66</v>
      </c>
      <c r="H360" s="402" t="s">
        <v>7501</v>
      </c>
      <c r="I360" s="403" t="s">
        <v>1989</v>
      </c>
      <c r="J360" s="404">
        <v>0</v>
      </c>
      <c r="K360" s="405">
        <v>0</v>
      </c>
      <c r="L360" s="405">
        <v>6600000</v>
      </c>
      <c r="M360" s="405">
        <f t="shared" si="27"/>
        <v>6600000</v>
      </c>
      <c r="N360" s="406" t="s">
        <v>1990</v>
      </c>
      <c r="O360" s="398" t="s">
        <v>807</v>
      </c>
      <c r="P360" s="408">
        <f t="shared" si="28"/>
        <v>43591</v>
      </c>
      <c r="Q360" s="408">
        <v>43641</v>
      </c>
      <c r="R360" s="408">
        <f t="shared" si="31"/>
        <v>43641</v>
      </c>
      <c r="S360" s="407">
        <f t="shared" si="29"/>
        <v>50</v>
      </c>
      <c r="T360" s="409">
        <f t="shared" si="30"/>
        <v>1.6666666666666667</v>
      </c>
      <c r="U360" s="410" t="s">
        <v>8673</v>
      </c>
      <c r="V360" s="375"/>
      <c r="W360" s="411"/>
      <c r="X360" s="412"/>
      <c r="Y360" s="413"/>
      <c r="Z360" s="414"/>
      <c r="AA360" s="412"/>
      <c r="AB360" s="413"/>
      <c r="AC360" s="414"/>
      <c r="AD360" s="412"/>
      <c r="AE360" s="413"/>
      <c r="AF360" s="414"/>
      <c r="AG360" s="412"/>
      <c r="AH360" s="413"/>
      <c r="AI360" s="412"/>
      <c r="AJ360" s="415"/>
      <c r="AK360" s="416"/>
      <c r="AL360" s="417"/>
      <c r="AM360" s="416"/>
      <c r="AN360" s="418"/>
      <c r="AO360" s="418"/>
      <c r="AP360" s="418"/>
      <c r="AQ360" s="314"/>
      <c r="AR360" s="315"/>
      <c r="AS360" s="419"/>
      <c r="AT360" s="420"/>
      <c r="AU360" s="318"/>
      <c r="AV360" s="319"/>
      <c r="AW360" s="319"/>
      <c r="AX360" s="319"/>
      <c r="AY360" s="320"/>
      <c r="AZ360" s="376"/>
      <c r="BA360" s="376"/>
    </row>
    <row r="361" spans="1:53" ht="13.5" customHeight="1" thickTop="1" thickBot="1" x14ac:dyDescent="0.25">
      <c r="A361" s="397">
        <v>356</v>
      </c>
      <c r="B361" s="398" t="s">
        <v>3432</v>
      </c>
      <c r="C361" s="399">
        <v>43591</v>
      </c>
      <c r="D361" s="399" t="s">
        <v>8674</v>
      </c>
      <c r="E361" s="400" t="s">
        <v>5690</v>
      </c>
      <c r="F361" s="400" t="s">
        <v>8229</v>
      </c>
      <c r="G361" s="401" t="s">
        <v>66</v>
      </c>
      <c r="H361" s="402" t="s">
        <v>7501</v>
      </c>
      <c r="I361" s="403" t="s">
        <v>1989</v>
      </c>
      <c r="J361" s="404">
        <v>0</v>
      </c>
      <c r="K361" s="405">
        <v>0</v>
      </c>
      <c r="L361" s="405">
        <v>16000000</v>
      </c>
      <c r="M361" s="405">
        <f t="shared" si="27"/>
        <v>24000000</v>
      </c>
      <c r="N361" s="406" t="s">
        <v>1990</v>
      </c>
      <c r="O361" s="398" t="s">
        <v>8675</v>
      </c>
      <c r="P361" s="408">
        <f t="shared" si="28"/>
        <v>43591</v>
      </c>
      <c r="Q361" s="408">
        <v>43711</v>
      </c>
      <c r="R361" s="408">
        <f t="shared" si="31"/>
        <v>43711</v>
      </c>
      <c r="S361" s="407">
        <f t="shared" si="29"/>
        <v>120</v>
      </c>
      <c r="T361" s="409">
        <f t="shared" si="30"/>
        <v>4</v>
      </c>
      <c r="U361" s="410" t="s">
        <v>8676</v>
      </c>
      <c r="V361" s="375"/>
      <c r="W361" s="411">
        <v>60</v>
      </c>
      <c r="X361" s="412">
        <v>43713</v>
      </c>
      <c r="Y361" s="413">
        <v>43774</v>
      </c>
      <c r="Z361" s="414"/>
      <c r="AA361" s="412"/>
      <c r="AB361" s="413"/>
      <c r="AC361" s="414"/>
      <c r="AD361" s="412"/>
      <c r="AE361" s="413"/>
      <c r="AF361" s="414"/>
      <c r="AG361" s="412"/>
      <c r="AH361" s="413"/>
      <c r="AI361" s="412">
        <v>43713</v>
      </c>
      <c r="AJ361" s="415">
        <v>8000000</v>
      </c>
      <c r="AK361" s="416"/>
      <c r="AL361" s="417"/>
      <c r="AM361" s="416"/>
      <c r="AN361" s="418"/>
      <c r="AO361" s="418"/>
      <c r="AP361" s="418"/>
      <c r="AQ361" s="314"/>
      <c r="AR361" s="315"/>
      <c r="AS361" s="419"/>
      <c r="AT361" s="420"/>
      <c r="AU361" s="318"/>
      <c r="AV361" s="319"/>
      <c r="AW361" s="319"/>
      <c r="AX361" s="319"/>
      <c r="AY361" s="320"/>
      <c r="AZ361" s="376"/>
      <c r="BA361" s="376"/>
    </row>
    <row r="362" spans="1:53" ht="13.5" customHeight="1" thickTop="1" thickBot="1" x14ac:dyDescent="0.25">
      <c r="A362" s="397">
        <v>357</v>
      </c>
      <c r="B362" s="398" t="s">
        <v>3451</v>
      </c>
      <c r="C362" s="399">
        <v>43591</v>
      </c>
      <c r="D362" s="399" t="s">
        <v>8677</v>
      </c>
      <c r="E362" s="400" t="s">
        <v>5690</v>
      </c>
      <c r="F362" s="400" t="s">
        <v>8678</v>
      </c>
      <c r="G362" s="401" t="s">
        <v>66</v>
      </c>
      <c r="H362" s="402" t="s">
        <v>10502</v>
      </c>
      <c r="I362" s="403" t="s">
        <v>1989</v>
      </c>
      <c r="J362" s="404">
        <v>0</v>
      </c>
      <c r="K362" s="405">
        <v>0</v>
      </c>
      <c r="L362" s="405">
        <v>5000000</v>
      </c>
      <c r="M362" s="405">
        <f t="shared" si="27"/>
        <v>5000000</v>
      </c>
      <c r="N362" s="406" t="s">
        <v>1990</v>
      </c>
      <c r="O362" s="398" t="s">
        <v>8679</v>
      </c>
      <c r="P362" s="408">
        <f t="shared" si="28"/>
        <v>43591</v>
      </c>
      <c r="Q362" s="408">
        <v>43651</v>
      </c>
      <c r="R362" s="408">
        <f t="shared" si="31"/>
        <v>43651</v>
      </c>
      <c r="S362" s="407">
        <f t="shared" si="29"/>
        <v>60</v>
      </c>
      <c r="T362" s="409">
        <f t="shared" si="30"/>
        <v>2</v>
      </c>
      <c r="U362" s="410" t="s">
        <v>8680</v>
      </c>
      <c r="V362" s="421">
        <v>43706</v>
      </c>
      <c r="W362" s="411"/>
      <c r="X362" s="412"/>
      <c r="Y362" s="413"/>
      <c r="Z362" s="414"/>
      <c r="AA362" s="412"/>
      <c r="AB362" s="413"/>
      <c r="AC362" s="414"/>
      <c r="AD362" s="412"/>
      <c r="AE362" s="413"/>
      <c r="AF362" s="414"/>
      <c r="AG362" s="412"/>
      <c r="AH362" s="413"/>
      <c r="AI362" s="412"/>
      <c r="AJ362" s="415"/>
      <c r="AK362" s="416"/>
      <c r="AL362" s="417"/>
      <c r="AM362" s="416"/>
      <c r="AN362" s="418"/>
      <c r="AO362" s="418"/>
      <c r="AP362" s="418"/>
      <c r="AQ362" s="314"/>
      <c r="AR362" s="315"/>
      <c r="AS362" s="419"/>
      <c r="AT362" s="420"/>
      <c r="AU362" s="318"/>
      <c r="AV362" s="319"/>
      <c r="AW362" s="319"/>
      <c r="AX362" s="319"/>
      <c r="AY362" s="320"/>
      <c r="AZ362" s="376"/>
      <c r="BA362" s="376"/>
    </row>
    <row r="363" spans="1:53" ht="13.5" customHeight="1" thickTop="1" thickBot="1" x14ac:dyDescent="0.25">
      <c r="A363" s="397">
        <v>358</v>
      </c>
      <c r="B363" s="398" t="s">
        <v>3888</v>
      </c>
      <c r="C363" s="399">
        <v>43592</v>
      </c>
      <c r="D363" s="399" t="s">
        <v>8681</v>
      </c>
      <c r="E363" s="400" t="s">
        <v>5690</v>
      </c>
      <c r="F363" s="400" t="s">
        <v>8682</v>
      </c>
      <c r="G363" s="401" t="s">
        <v>66</v>
      </c>
      <c r="H363" s="402" t="s">
        <v>7501</v>
      </c>
      <c r="I363" s="403" t="s">
        <v>1989</v>
      </c>
      <c r="J363" s="404">
        <v>0</v>
      </c>
      <c r="K363" s="405">
        <v>0</v>
      </c>
      <c r="L363" s="405">
        <v>15000000</v>
      </c>
      <c r="M363" s="405">
        <f t="shared" si="27"/>
        <v>15000000</v>
      </c>
      <c r="N363" s="406" t="s">
        <v>1990</v>
      </c>
      <c r="O363" s="398" t="s">
        <v>1914</v>
      </c>
      <c r="P363" s="408">
        <f t="shared" si="28"/>
        <v>43592</v>
      </c>
      <c r="Q363" s="408">
        <v>43682</v>
      </c>
      <c r="R363" s="408">
        <f t="shared" si="31"/>
        <v>43682</v>
      </c>
      <c r="S363" s="407">
        <f t="shared" si="29"/>
        <v>90</v>
      </c>
      <c r="T363" s="409">
        <f t="shared" si="30"/>
        <v>3</v>
      </c>
      <c r="U363" s="410" t="s">
        <v>8683</v>
      </c>
      <c r="V363" s="375"/>
      <c r="W363" s="411"/>
      <c r="X363" s="412"/>
      <c r="Y363" s="413"/>
      <c r="Z363" s="414"/>
      <c r="AA363" s="412"/>
      <c r="AB363" s="413"/>
      <c r="AC363" s="414"/>
      <c r="AD363" s="412"/>
      <c r="AE363" s="413"/>
      <c r="AF363" s="414"/>
      <c r="AG363" s="412"/>
      <c r="AH363" s="413"/>
      <c r="AI363" s="412"/>
      <c r="AJ363" s="415"/>
      <c r="AK363" s="416"/>
      <c r="AL363" s="417"/>
      <c r="AM363" s="416"/>
      <c r="AN363" s="418"/>
      <c r="AO363" s="418"/>
      <c r="AP363" s="418"/>
      <c r="AQ363" s="314"/>
      <c r="AR363" s="315"/>
      <c r="AS363" s="419"/>
      <c r="AT363" s="420"/>
      <c r="AU363" s="318"/>
      <c r="AV363" s="319"/>
      <c r="AW363" s="319"/>
      <c r="AX363" s="319"/>
      <c r="AY363" s="320"/>
      <c r="AZ363" s="376"/>
      <c r="BA363" s="376"/>
    </row>
    <row r="364" spans="1:53" ht="13.5" customHeight="1" thickTop="1" thickBot="1" x14ac:dyDescent="0.25">
      <c r="A364" s="397">
        <v>359</v>
      </c>
      <c r="B364" s="398" t="s">
        <v>7623</v>
      </c>
      <c r="C364" s="399">
        <v>43592</v>
      </c>
      <c r="D364" s="399" t="s">
        <v>8684</v>
      </c>
      <c r="E364" s="400" t="s">
        <v>5921</v>
      </c>
      <c r="F364" s="400" t="s">
        <v>8639</v>
      </c>
      <c r="G364" s="401" t="s">
        <v>66</v>
      </c>
      <c r="H364" s="402" t="s">
        <v>10502</v>
      </c>
      <c r="I364" s="403" t="s">
        <v>1989</v>
      </c>
      <c r="J364" s="404">
        <v>0</v>
      </c>
      <c r="K364" s="405">
        <v>0</v>
      </c>
      <c r="L364" s="405">
        <v>9200000</v>
      </c>
      <c r="M364" s="405">
        <f t="shared" si="27"/>
        <v>9200000</v>
      </c>
      <c r="N364" s="406" t="s">
        <v>1990</v>
      </c>
      <c r="O364" s="398" t="s">
        <v>8685</v>
      </c>
      <c r="P364" s="408">
        <f t="shared" si="28"/>
        <v>43592</v>
      </c>
      <c r="Q364" s="408">
        <v>43712</v>
      </c>
      <c r="R364" s="408">
        <f t="shared" si="31"/>
        <v>43712</v>
      </c>
      <c r="S364" s="407">
        <f t="shared" si="29"/>
        <v>120</v>
      </c>
      <c r="T364" s="409">
        <f t="shared" si="30"/>
        <v>4</v>
      </c>
      <c r="U364" s="410" t="s">
        <v>8686</v>
      </c>
      <c r="V364" s="375"/>
      <c r="W364" s="411"/>
      <c r="X364" s="412"/>
      <c r="Y364" s="413"/>
      <c r="Z364" s="414"/>
      <c r="AA364" s="412"/>
      <c r="AB364" s="413"/>
      <c r="AC364" s="414"/>
      <c r="AD364" s="412"/>
      <c r="AE364" s="413"/>
      <c r="AF364" s="414"/>
      <c r="AG364" s="412"/>
      <c r="AH364" s="413"/>
      <c r="AI364" s="412"/>
      <c r="AJ364" s="415"/>
      <c r="AK364" s="416"/>
      <c r="AL364" s="417"/>
      <c r="AM364" s="416"/>
      <c r="AN364" s="418"/>
      <c r="AO364" s="418"/>
      <c r="AP364" s="418"/>
      <c r="AQ364" s="314"/>
      <c r="AR364" s="315"/>
      <c r="AS364" s="419"/>
      <c r="AT364" s="420"/>
      <c r="AU364" s="318"/>
      <c r="AV364" s="319"/>
      <c r="AW364" s="319"/>
      <c r="AX364" s="319"/>
      <c r="AY364" s="320"/>
      <c r="AZ364" s="376"/>
      <c r="BA364" s="376"/>
    </row>
    <row r="365" spans="1:53" ht="13.5" customHeight="1" thickTop="1" thickBot="1" x14ac:dyDescent="0.25">
      <c r="A365" s="397">
        <v>360</v>
      </c>
      <c r="B365" s="398" t="s">
        <v>3432</v>
      </c>
      <c r="C365" s="399">
        <v>43592</v>
      </c>
      <c r="D365" s="399" t="s">
        <v>8687</v>
      </c>
      <c r="E365" s="400" t="s">
        <v>5921</v>
      </c>
      <c r="F365" s="400" t="s">
        <v>7605</v>
      </c>
      <c r="G365" s="401" t="s">
        <v>66</v>
      </c>
      <c r="H365" s="402" t="s">
        <v>7501</v>
      </c>
      <c r="I365" s="403" t="s">
        <v>1989</v>
      </c>
      <c r="J365" s="404">
        <v>0</v>
      </c>
      <c r="K365" s="405">
        <v>0</v>
      </c>
      <c r="L365" s="405">
        <v>15000000</v>
      </c>
      <c r="M365" s="405">
        <f t="shared" si="27"/>
        <v>22500000</v>
      </c>
      <c r="N365" s="406" t="s">
        <v>1990</v>
      </c>
      <c r="O365" s="398" t="s">
        <v>8688</v>
      </c>
      <c r="P365" s="408">
        <f t="shared" si="28"/>
        <v>43592</v>
      </c>
      <c r="Q365" s="408">
        <v>43682</v>
      </c>
      <c r="R365" s="408">
        <f t="shared" si="31"/>
        <v>43682</v>
      </c>
      <c r="S365" s="407">
        <f t="shared" si="29"/>
        <v>90</v>
      </c>
      <c r="T365" s="409">
        <f t="shared" si="30"/>
        <v>3</v>
      </c>
      <c r="U365" s="410" t="s">
        <v>8689</v>
      </c>
      <c r="V365" s="375"/>
      <c r="W365" s="411">
        <v>45</v>
      </c>
      <c r="X365" s="412">
        <v>43682</v>
      </c>
      <c r="Y365" s="413">
        <v>43730</v>
      </c>
      <c r="Z365" s="414"/>
      <c r="AA365" s="412"/>
      <c r="AB365" s="413"/>
      <c r="AC365" s="414"/>
      <c r="AD365" s="412"/>
      <c r="AE365" s="413"/>
      <c r="AF365" s="414"/>
      <c r="AG365" s="412"/>
      <c r="AH365" s="413"/>
      <c r="AI365" s="412">
        <v>43682</v>
      </c>
      <c r="AJ365" s="415">
        <v>7500000</v>
      </c>
      <c r="AK365" s="416"/>
      <c r="AL365" s="417"/>
      <c r="AM365" s="416"/>
      <c r="AN365" s="418"/>
      <c r="AO365" s="418"/>
      <c r="AP365" s="418"/>
      <c r="AQ365" s="314"/>
      <c r="AR365" s="315"/>
      <c r="AS365" s="419"/>
      <c r="AT365" s="420"/>
      <c r="AU365" s="318"/>
      <c r="AV365" s="319"/>
      <c r="AW365" s="319"/>
      <c r="AX365" s="319"/>
      <c r="AY365" s="320"/>
      <c r="AZ365" s="376"/>
      <c r="BA365" s="376"/>
    </row>
    <row r="366" spans="1:53" ht="13.5" customHeight="1" thickTop="1" thickBot="1" x14ac:dyDescent="0.25">
      <c r="A366" s="397">
        <v>361</v>
      </c>
      <c r="B366" s="398" t="s">
        <v>3432</v>
      </c>
      <c r="C366" s="399">
        <v>43592</v>
      </c>
      <c r="D366" s="399" t="s">
        <v>8690</v>
      </c>
      <c r="E366" s="400" t="s">
        <v>5921</v>
      </c>
      <c r="F366" s="400" t="s">
        <v>8691</v>
      </c>
      <c r="G366" s="401" t="s">
        <v>66</v>
      </c>
      <c r="H366" s="402" t="s">
        <v>7501</v>
      </c>
      <c r="I366" s="403" t="s">
        <v>1989</v>
      </c>
      <c r="J366" s="404">
        <v>0</v>
      </c>
      <c r="K366" s="405">
        <v>0</v>
      </c>
      <c r="L366" s="405">
        <v>5000000</v>
      </c>
      <c r="M366" s="405">
        <f t="shared" si="27"/>
        <v>5000000</v>
      </c>
      <c r="N366" s="406" t="s">
        <v>1990</v>
      </c>
      <c r="O366" s="398" t="s">
        <v>621</v>
      </c>
      <c r="P366" s="408">
        <f t="shared" si="28"/>
        <v>43592</v>
      </c>
      <c r="Q366" s="408">
        <v>43622</v>
      </c>
      <c r="R366" s="408">
        <f t="shared" si="31"/>
        <v>43622</v>
      </c>
      <c r="S366" s="407">
        <f t="shared" si="29"/>
        <v>30</v>
      </c>
      <c r="T366" s="409">
        <f t="shared" si="30"/>
        <v>1</v>
      </c>
      <c r="U366" s="410" t="s">
        <v>8692</v>
      </c>
      <c r="V366" s="375"/>
      <c r="W366" s="411">
        <v>15</v>
      </c>
      <c r="X366" s="412">
        <v>43622</v>
      </c>
      <c r="Y366" s="413">
        <v>43637</v>
      </c>
      <c r="Z366" s="414"/>
      <c r="AA366" s="412"/>
      <c r="AB366" s="413"/>
      <c r="AC366" s="414"/>
      <c r="AD366" s="412"/>
      <c r="AE366" s="413"/>
      <c r="AF366" s="414"/>
      <c r="AG366" s="412"/>
      <c r="AH366" s="413"/>
      <c r="AK366" s="416"/>
      <c r="AL366" s="417"/>
      <c r="AM366" s="416"/>
      <c r="AN366" s="418"/>
      <c r="AO366" s="418"/>
      <c r="AP366" s="418"/>
      <c r="AQ366" s="314"/>
      <c r="AR366" s="315"/>
      <c r="AS366" s="419"/>
      <c r="AT366" s="420"/>
      <c r="AU366" s="318"/>
      <c r="AV366" s="319"/>
      <c r="AW366" s="319"/>
      <c r="AX366" s="319"/>
      <c r="AY366" s="320"/>
      <c r="AZ366" s="376"/>
      <c r="BA366" s="376"/>
    </row>
    <row r="367" spans="1:53" ht="13.5" customHeight="1" thickTop="1" thickBot="1" x14ac:dyDescent="0.25">
      <c r="A367" s="397">
        <v>362</v>
      </c>
      <c r="B367" s="398" t="s">
        <v>4521</v>
      </c>
      <c r="C367" s="399">
        <v>43592</v>
      </c>
      <c r="D367" s="399" t="s">
        <v>8693</v>
      </c>
      <c r="E367" s="400" t="s">
        <v>5921</v>
      </c>
      <c r="F367" s="400" t="s">
        <v>8694</v>
      </c>
      <c r="G367" s="401" t="s">
        <v>66</v>
      </c>
      <c r="H367" s="402" t="s">
        <v>7501</v>
      </c>
      <c r="I367" s="403" t="s">
        <v>1989</v>
      </c>
      <c r="J367" s="404">
        <v>0</v>
      </c>
      <c r="K367" s="405">
        <v>0</v>
      </c>
      <c r="L367" s="405">
        <v>6450000</v>
      </c>
      <c r="M367" s="405">
        <f t="shared" si="27"/>
        <v>6450000</v>
      </c>
      <c r="N367" s="406" t="s">
        <v>1990</v>
      </c>
      <c r="O367" s="398" t="s">
        <v>8695</v>
      </c>
      <c r="P367" s="408">
        <f t="shared" si="28"/>
        <v>43592</v>
      </c>
      <c r="Q367" s="408">
        <v>43637</v>
      </c>
      <c r="R367" s="408">
        <f t="shared" si="31"/>
        <v>43637</v>
      </c>
      <c r="S367" s="407">
        <f t="shared" si="29"/>
        <v>45</v>
      </c>
      <c r="T367" s="409">
        <f t="shared" si="30"/>
        <v>1.5</v>
      </c>
      <c r="U367" s="410" t="s">
        <v>8696</v>
      </c>
      <c r="V367" s="421">
        <v>43682</v>
      </c>
      <c r="W367" s="411"/>
      <c r="X367" s="412"/>
      <c r="Y367" s="413"/>
      <c r="Z367" s="414"/>
      <c r="AA367" s="412"/>
      <c r="AB367" s="413"/>
      <c r="AC367" s="414"/>
      <c r="AD367" s="412"/>
      <c r="AE367" s="413"/>
      <c r="AF367" s="414"/>
      <c r="AG367" s="412"/>
      <c r="AH367" s="413"/>
      <c r="AI367" s="412"/>
      <c r="AJ367" s="415"/>
      <c r="AK367" s="416"/>
      <c r="AL367" s="417"/>
      <c r="AM367" s="416"/>
      <c r="AN367" s="418"/>
      <c r="AO367" s="418"/>
      <c r="AP367" s="418"/>
      <c r="AQ367" s="314"/>
      <c r="AR367" s="315"/>
      <c r="AS367" s="419"/>
      <c r="AT367" s="420"/>
      <c r="AU367" s="318"/>
      <c r="AV367" s="319"/>
      <c r="AW367" s="319"/>
      <c r="AX367" s="319"/>
      <c r="AY367" s="320"/>
      <c r="AZ367" s="376"/>
      <c r="BA367" s="376"/>
    </row>
    <row r="368" spans="1:53" ht="13.5" customHeight="1" thickTop="1" thickBot="1" x14ac:dyDescent="0.25">
      <c r="A368" s="397">
        <v>363</v>
      </c>
      <c r="B368" s="398" t="s">
        <v>8697</v>
      </c>
      <c r="C368" s="399">
        <v>43593</v>
      </c>
      <c r="D368" s="399" t="s">
        <v>8698</v>
      </c>
      <c r="E368" s="400" t="s">
        <v>5690</v>
      </c>
      <c r="F368" s="400" t="s">
        <v>8699</v>
      </c>
      <c r="G368" s="401" t="s">
        <v>66</v>
      </c>
      <c r="H368" s="402" t="s">
        <v>10502</v>
      </c>
      <c r="I368" s="403" t="s">
        <v>1989</v>
      </c>
      <c r="J368" s="404">
        <v>0</v>
      </c>
      <c r="K368" s="405">
        <v>0</v>
      </c>
      <c r="L368" s="405">
        <v>8750000</v>
      </c>
      <c r="M368" s="405">
        <f t="shared" si="27"/>
        <v>8750000</v>
      </c>
      <c r="N368" s="406" t="s">
        <v>1990</v>
      </c>
      <c r="O368" s="398" t="s">
        <v>8700</v>
      </c>
      <c r="P368" s="408">
        <f t="shared" si="28"/>
        <v>43593</v>
      </c>
      <c r="Q368" s="408">
        <v>43698</v>
      </c>
      <c r="R368" s="408">
        <f t="shared" si="31"/>
        <v>43698</v>
      </c>
      <c r="S368" s="407">
        <f t="shared" si="29"/>
        <v>105</v>
      </c>
      <c r="T368" s="409">
        <f t="shared" si="30"/>
        <v>3.5</v>
      </c>
      <c r="U368" s="410" t="s">
        <v>8701</v>
      </c>
      <c r="V368" s="375"/>
      <c r="W368" s="411"/>
      <c r="X368" s="412"/>
      <c r="Y368" s="413"/>
      <c r="Z368" s="414"/>
      <c r="AA368" s="412"/>
      <c r="AB368" s="413"/>
      <c r="AC368" s="414"/>
      <c r="AD368" s="412"/>
      <c r="AE368" s="413"/>
      <c r="AF368" s="414"/>
      <c r="AG368" s="412"/>
      <c r="AH368" s="413"/>
      <c r="AI368" s="412"/>
      <c r="AJ368" s="415"/>
      <c r="AK368" s="416"/>
      <c r="AL368" s="417"/>
      <c r="AM368" s="416"/>
      <c r="AN368" s="418"/>
      <c r="AO368" s="418"/>
      <c r="AP368" s="418"/>
      <c r="AQ368" s="314"/>
      <c r="AR368" s="315"/>
      <c r="AS368" s="419"/>
      <c r="AT368" s="420"/>
      <c r="AU368" s="318"/>
      <c r="AV368" s="319"/>
      <c r="AW368" s="319"/>
      <c r="AX368" s="319"/>
      <c r="AY368" s="320"/>
      <c r="AZ368" s="376"/>
      <c r="BA368" s="376"/>
    </row>
    <row r="369" spans="1:53" ht="13.5" customHeight="1" thickTop="1" thickBot="1" x14ac:dyDescent="0.25">
      <c r="A369" s="397">
        <v>364</v>
      </c>
      <c r="B369" s="398" t="s">
        <v>3451</v>
      </c>
      <c r="C369" s="399">
        <v>43593</v>
      </c>
      <c r="D369" s="399" t="s">
        <v>8702</v>
      </c>
      <c r="E369" s="400" t="s">
        <v>5690</v>
      </c>
      <c r="F369" s="400" t="s">
        <v>8703</v>
      </c>
      <c r="G369" s="401" t="s">
        <v>66</v>
      </c>
      <c r="H369" s="402" t="s">
        <v>7501</v>
      </c>
      <c r="I369" s="403" t="s">
        <v>1989</v>
      </c>
      <c r="J369" s="404">
        <v>0</v>
      </c>
      <c r="K369" s="405">
        <v>0</v>
      </c>
      <c r="L369" s="405">
        <v>14000000</v>
      </c>
      <c r="M369" s="405">
        <f t="shared" si="27"/>
        <v>14000000</v>
      </c>
      <c r="N369" s="406" t="s">
        <v>1990</v>
      </c>
      <c r="O369" s="398" t="s">
        <v>8704</v>
      </c>
      <c r="P369" s="408">
        <f t="shared" si="28"/>
        <v>43593</v>
      </c>
      <c r="Q369" s="408">
        <v>43713</v>
      </c>
      <c r="R369" s="408">
        <f t="shared" si="31"/>
        <v>43713</v>
      </c>
      <c r="S369" s="407">
        <f t="shared" si="29"/>
        <v>120</v>
      </c>
      <c r="T369" s="409">
        <f t="shared" si="30"/>
        <v>4</v>
      </c>
      <c r="U369" s="410" t="s">
        <v>8705</v>
      </c>
      <c r="V369" s="421">
        <v>43706</v>
      </c>
      <c r="W369" s="411"/>
      <c r="X369" s="412"/>
      <c r="Y369" s="413"/>
      <c r="Z369" s="414"/>
      <c r="AA369" s="412"/>
      <c r="AB369" s="413"/>
      <c r="AC369" s="414"/>
      <c r="AD369" s="412"/>
      <c r="AE369" s="413"/>
      <c r="AF369" s="414"/>
      <c r="AG369" s="412"/>
      <c r="AH369" s="413"/>
      <c r="AI369" s="412"/>
      <c r="AJ369" s="415"/>
      <c r="AK369" s="416"/>
      <c r="AL369" s="417"/>
      <c r="AM369" s="416"/>
      <c r="AN369" s="418"/>
      <c r="AO369" s="418"/>
      <c r="AP369" s="418"/>
      <c r="AQ369" s="314"/>
      <c r="AR369" s="315"/>
      <c r="AS369" s="419"/>
      <c r="AT369" s="420"/>
      <c r="AU369" s="318"/>
      <c r="AV369" s="319"/>
      <c r="AW369" s="319"/>
      <c r="AX369" s="319"/>
      <c r="AY369" s="320"/>
      <c r="AZ369" s="376"/>
      <c r="BA369" s="376"/>
    </row>
    <row r="370" spans="1:53" ht="13.5" customHeight="1" thickTop="1" thickBot="1" x14ac:dyDescent="0.25">
      <c r="A370" s="397">
        <v>365</v>
      </c>
      <c r="B370" s="398" t="s">
        <v>7623</v>
      </c>
      <c r="C370" s="399">
        <v>43594</v>
      </c>
      <c r="D370" s="399" t="s">
        <v>8706</v>
      </c>
      <c r="E370" s="400" t="s">
        <v>6447</v>
      </c>
      <c r="F370" s="400" t="s">
        <v>8707</v>
      </c>
      <c r="G370" s="401" t="s">
        <v>66</v>
      </c>
      <c r="H370" s="402" t="s">
        <v>7501</v>
      </c>
      <c r="I370" s="403" t="s">
        <v>1989</v>
      </c>
      <c r="J370" s="404">
        <v>0</v>
      </c>
      <c r="K370" s="405">
        <v>0</v>
      </c>
      <c r="L370" s="405">
        <v>15200000</v>
      </c>
      <c r="M370" s="405">
        <f t="shared" si="27"/>
        <v>15200000</v>
      </c>
      <c r="N370" s="406" t="s">
        <v>1990</v>
      </c>
      <c r="O370" s="398" t="s">
        <v>8708</v>
      </c>
      <c r="P370" s="408">
        <f t="shared" si="28"/>
        <v>43594</v>
      </c>
      <c r="Q370" s="408">
        <v>43714</v>
      </c>
      <c r="R370" s="408">
        <f t="shared" si="31"/>
        <v>43714</v>
      </c>
      <c r="S370" s="407">
        <f t="shared" si="29"/>
        <v>120</v>
      </c>
      <c r="T370" s="409">
        <f t="shared" si="30"/>
        <v>4</v>
      </c>
      <c r="U370" s="410" t="s">
        <v>8709</v>
      </c>
      <c r="V370" s="375"/>
      <c r="W370" s="411"/>
      <c r="X370" s="412"/>
      <c r="Y370" s="413"/>
      <c r="Z370" s="414"/>
      <c r="AA370" s="412"/>
      <c r="AB370" s="413"/>
      <c r="AC370" s="414"/>
      <c r="AD370" s="412"/>
      <c r="AE370" s="413"/>
      <c r="AF370" s="414"/>
      <c r="AG370" s="412"/>
      <c r="AH370" s="413"/>
      <c r="AI370" s="412"/>
      <c r="AJ370" s="415"/>
      <c r="AK370" s="416"/>
      <c r="AL370" s="417"/>
      <c r="AM370" s="416"/>
      <c r="AN370" s="418"/>
      <c r="AO370" s="418"/>
      <c r="AP370" s="418"/>
      <c r="AQ370" s="314"/>
      <c r="AR370" s="315"/>
      <c r="AS370" s="419"/>
      <c r="AT370" s="420"/>
      <c r="AU370" s="318" t="s">
        <v>8710</v>
      </c>
      <c r="AV370" s="319"/>
      <c r="AW370" s="319"/>
      <c r="AX370" s="319"/>
      <c r="AY370" s="320"/>
      <c r="AZ370" s="376"/>
      <c r="BA370" s="376"/>
    </row>
    <row r="371" spans="1:53" ht="13.5" customHeight="1" thickTop="1" thickBot="1" x14ac:dyDescent="0.25">
      <c r="A371" s="397">
        <v>366</v>
      </c>
      <c r="B371" s="398" t="s">
        <v>7623</v>
      </c>
      <c r="C371" s="399">
        <v>43595</v>
      </c>
      <c r="D371" s="399" t="s">
        <v>8711</v>
      </c>
      <c r="E371" s="400" t="s">
        <v>5690</v>
      </c>
      <c r="F371" s="400" t="s">
        <v>8712</v>
      </c>
      <c r="G371" s="401" t="s">
        <v>66</v>
      </c>
      <c r="H371" s="402" t="s">
        <v>10502</v>
      </c>
      <c r="I371" s="403" t="s">
        <v>1989</v>
      </c>
      <c r="J371" s="404">
        <v>0</v>
      </c>
      <c r="K371" s="405">
        <v>0</v>
      </c>
      <c r="L371" s="405">
        <v>13200000</v>
      </c>
      <c r="M371" s="405">
        <f t="shared" si="27"/>
        <v>13200000</v>
      </c>
      <c r="N371" s="406" t="s">
        <v>1990</v>
      </c>
      <c r="O371" s="398" t="s">
        <v>8713</v>
      </c>
      <c r="P371" s="408">
        <f t="shared" si="28"/>
        <v>43595</v>
      </c>
      <c r="Q371" s="408">
        <v>43715</v>
      </c>
      <c r="R371" s="408">
        <f t="shared" si="31"/>
        <v>43715</v>
      </c>
      <c r="S371" s="407">
        <f t="shared" si="29"/>
        <v>120</v>
      </c>
      <c r="T371" s="409">
        <f t="shared" si="30"/>
        <v>4</v>
      </c>
      <c r="U371" s="410" t="s">
        <v>8714</v>
      </c>
      <c r="V371" s="375"/>
      <c r="W371" s="411"/>
      <c r="X371" s="412"/>
      <c r="Y371" s="413"/>
      <c r="Z371" s="414"/>
      <c r="AA371" s="412"/>
      <c r="AB371" s="413"/>
      <c r="AC371" s="414"/>
      <c r="AD371" s="412"/>
      <c r="AE371" s="413"/>
      <c r="AF371" s="414"/>
      <c r="AG371" s="412"/>
      <c r="AH371" s="413"/>
      <c r="AI371" s="412"/>
      <c r="AJ371" s="415"/>
      <c r="AK371" s="416"/>
      <c r="AL371" s="417"/>
      <c r="AM371" s="416"/>
      <c r="AN371" s="418"/>
      <c r="AO371" s="418"/>
      <c r="AP371" s="418"/>
      <c r="AQ371" s="314"/>
      <c r="AR371" s="315"/>
      <c r="AS371" s="419"/>
      <c r="AT371" s="420"/>
      <c r="AU371" s="318"/>
      <c r="AV371" s="319"/>
      <c r="AW371" s="319"/>
      <c r="AX371" s="319"/>
      <c r="AY371" s="320"/>
      <c r="AZ371" s="376"/>
      <c r="BA371" s="376"/>
    </row>
    <row r="372" spans="1:53" ht="13.5" customHeight="1" thickTop="1" thickBot="1" x14ac:dyDescent="0.25">
      <c r="A372" s="397">
        <v>367</v>
      </c>
      <c r="B372" s="398" t="s">
        <v>7623</v>
      </c>
      <c r="C372" s="399">
        <v>43595</v>
      </c>
      <c r="D372" s="399" t="s">
        <v>8715</v>
      </c>
      <c r="E372" s="400" t="s">
        <v>5690</v>
      </c>
      <c r="F372" s="400" t="s">
        <v>8716</v>
      </c>
      <c r="G372" s="401" t="s">
        <v>66</v>
      </c>
      <c r="H372" s="402" t="s">
        <v>7501</v>
      </c>
      <c r="I372" s="403" t="s">
        <v>1989</v>
      </c>
      <c r="J372" s="404">
        <v>0</v>
      </c>
      <c r="K372" s="405">
        <v>0</v>
      </c>
      <c r="L372" s="405">
        <v>18000000</v>
      </c>
      <c r="M372" s="405">
        <f t="shared" si="27"/>
        <v>18000000</v>
      </c>
      <c r="N372" s="406" t="s">
        <v>1990</v>
      </c>
      <c r="O372" s="398" t="s">
        <v>8717</v>
      </c>
      <c r="P372" s="408">
        <f t="shared" si="28"/>
        <v>43595</v>
      </c>
      <c r="Q372" s="408">
        <v>43715</v>
      </c>
      <c r="R372" s="408">
        <f t="shared" si="31"/>
        <v>43715</v>
      </c>
      <c r="S372" s="407">
        <f t="shared" si="29"/>
        <v>120</v>
      </c>
      <c r="T372" s="409">
        <f t="shared" si="30"/>
        <v>4</v>
      </c>
      <c r="U372" s="410" t="s">
        <v>8718</v>
      </c>
      <c r="V372" s="421">
        <v>43699</v>
      </c>
      <c r="W372" s="411"/>
      <c r="X372" s="412"/>
      <c r="Y372" s="413"/>
      <c r="Z372" s="414"/>
      <c r="AA372" s="412"/>
      <c r="AB372" s="413"/>
      <c r="AC372" s="414"/>
      <c r="AD372" s="412"/>
      <c r="AE372" s="413"/>
      <c r="AF372" s="414"/>
      <c r="AG372" s="412"/>
      <c r="AH372" s="413"/>
      <c r="AI372" s="412"/>
      <c r="AJ372" s="415"/>
      <c r="AK372" s="416"/>
      <c r="AL372" s="417"/>
      <c r="AM372" s="416"/>
      <c r="AN372" s="418"/>
      <c r="AO372" s="418"/>
      <c r="AP372" s="418"/>
      <c r="AQ372" s="314"/>
      <c r="AR372" s="315"/>
      <c r="AS372" s="419"/>
      <c r="AT372" s="420"/>
      <c r="AU372" s="318"/>
      <c r="AV372" s="319"/>
      <c r="AW372" s="319"/>
      <c r="AX372" s="319"/>
      <c r="AY372" s="320"/>
      <c r="AZ372" s="376"/>
      <c r="BA372" s="376"/>
    </row>
    <row r="373" spans="1:53" ht="13.5" customHeight="1" thickTop="1" thickBot="1" x14ac:dyDescent="0.25">
      <c r="A373" s="397">
        <v>368</v>
      </c>
      <c r="B373" s="398" t="s">
        <v>3432</v>
      </c>
      <c r="C373" s="399">
        <v>43595</v>
      </c>
      <c r="D373" s="399" t="s">
        <v>8719</v>
      </c>
      <c r="E373" s="400" t="s">
        <v>5690</v>
      </c>
      <c r="F373" s="400" t="s">
        <v>8720</v>
      </c>
      <c r="G373" s="401" t="s">
        <v>66</v>
      </c>
      <c r="H373" s="402" t="s">
        <v>10502</v>
      </c>
      <c r="I373" s="403" t="s">
        <v>1989</v>
      </c>
      <c r="J373" s="404">
        <v>0</v>
      </c>
      <c r="K373" s="405">
        <v>0</v>
      </c>
      <c r="L373" s="405">
        <v>9921000</v>
      </c>
      <c r="M373" s="405">
        <f t="shared" si="27"/>
        <v>9921000</v>
      </c>
      <c r="N373" s="406" t="s">
        <v>1990</v>
      </c>
      <c r="O373" s="398" t="s">
        <v>8721</v>
      </c>
      <c r="P373" s="408">
        <f t="shared" si="28"/>
        <v>43595</v>
      </c>
      <c r="Q373" s="408">
        <v>43685</v>
      </c>
      <c r="R373" s="408">
        <f t="shared" si="31"/>
        <v>43685</v>
      </c>
      <c r="S373" s="407">
        <f t="shared" si="29"/>
        <v>90</v>
      </c>
      <c r="T373" s="409">
        <f t="shared" si="30"/>
        <v>3</v>
      </c>
      <c r="U373" s="410" t="s">
        <v>8722</v>
      </c>
      <c r="V373" s="375"/>
      <c r="W373" s="411"/>
      <c r="X373" s="412"/>
      <c r="Y373" s="413"/>
      <c r="Z373" s="414"/>
      <c r="AA373" s="412"/>
      <c r="AB373" s="413"/>
      <c r="AC373" s="414"/>
      <c r="AD373" s="412"/>
      <c r="AE373" s="413"/>
      <c r="AF373" s="414"/>
      <c r="AG373" s="412"/>
      <c r="AH373" s="413"/>
      <c r="AI373" s="412"/>
      <c r="AJ373" s="415"/>
      <c r="AK373" s="416"/>
      <c r="AL373" s="417"/>
      <c r="AM373" s="416"/>
      <c r="AN373" s="418"/>
      <c r="AO373" s="418"/>
      <c r="AP373" s="418"/>
      <c r="AQ373" s="314"/>
      <c r="AR373" s="315"/>
      <c r="AS373" s="419"/>
      <c r="AT373" s="420"/>
      <c r="AU373" s="318"/>
      <c r="AV373" s="319"/>
      <c r="AW373" s="319"/>
      <c r="AX373" s="319"/>
      <c r="AY373" s="320"/>
      <c r="AZ373" s="376"/>
      <c r="BA373" s="376"/>
    </row>
    <row r="374" spans="1:53" ht="13.5" customHeight="1" thickTop="1" thickBot="1" x14ac:dyDescent="0.25">
      <c r="A374" s="397">
        <v>369</v>
      </c>
      <c r="B374" s="398" t="s">
        <v>3451</v>
      </c>
      <c r="C374" s="399">
        <v>43595</v>
      </c>
      <c r="D374" s="399" t="s">
        <v>8723</v>
      </c>
      <c r="E374" s="400" t="s">
        <v>5690</v>
      </c>
      <c r="F374" s="400" t="s">
        <v>8527</v>
      </c>
      <c r="G374" s="401" t="s">
        <v>66</v>
      </c>
      <c r="H374" s="402" t="s">
        <v>7501</v>
      </c>
      <c r="I374" s="403" t="s">
        <v>1989</v>
      </c>
      <c r="J374" s="404">
        <v>0</v>
      </c>
      <c r="K374" s="405">
        <v>0</v>
      </c>
      <c r="L374" s="405">
        <v>16000000</v>
      </c>
      <c r="M374" s="405">
        <f t="shared" si="27"/>
        <v>16000000</v>
      </c>
      <c r="N374" s="406" t="s">
        <v>1990</v>
      </c>
      <c r="O374" s="398" t="s">
        <v>8724</v>
      </c>
      <c r="P374" s="408">
        <f t="shared" si="28"/>
        <v>43595</v>
      </c>
      <c r="Q374" s="408">
        <v>43655</v>
      </c>
      <c r="R374" s="408">
        <f t="shared" si="31"/>
        <v>43655</v>
      </c>
      <c r="S374" s="407">
        <f t="shared" si="29"/>
        <v>60</v>
      </c>
      <c r="T374" s="409">
        <f t="shared" si="30"/>
        <v>2</v>
      </c>
      <c r="U374" s="410" t="s">
        <v>8725</v>
      </c>
      <c r="V374" s="375"/>
      <c r="W374" s="411"/>
      <c r="X374" s="412"/>
      <c r="Y374" s="413"/>
      <c r="Z374" s="414"/>
      <c r="AA374" s="412"/>
      <c r="AB374" s="413"/>
      <c r="AC374" s="414"/>
      <c r="AD374" s="412"/>
      <c r="AE374" s="413"/>
      <c r="AF374" s="414"/>
      <c r="AG374" s="412"/>
      <c r="AH374" s="413"/>
      <c r="AI374" s="412"/>
      <c r="AJ374" s="415"/>
      <c r="AK374" s="416"/>
      <c r="AL374" s="417"/>
      <c r="AM374" s="416"/>
      <c r="AN374" s="418"/>
      <c r="AO374" s="418"/>
      <c r="AP374" s="418"/>
      <c r="AQ374" s="314"/>
      <c r="AR374" s="315"/>
      <c r="AS374" s="419"/>
      <c r="AT374" s="420"/>
      <c r="AU374" s="318"/>
      <c r="AV374" s="319"/>
      <c r="AW374" s="319"/>
      <c r="AX374" s="319"/>
      <c r="AY374" s="320"/>
      <c r="AZ374" s="376"/>
      <c r="BA374" s="376"/>
    </row>
    <row r="375" spans="1:53" ht="13.5" customHeight="1" thickTop="1" thickBot="1" x14ac:dyDescent="0.25">
      <c r="A375" s="397">
        <v>370</v>
      </c>
      <c r="B375" s="398" t="s">
        <v>63</v>
      </c>
      <c r="C375" s="399">
        <v>43598</v>
      </c>
      <c r="D375" s="399" t="s">
        <v>8726</v>
      </c>
      <c r="E375" s="400" t="s">
        <v>5690</v>
      </c>
      <c r="F375" s="400" t="s">
        <v>8727</v>
      </c>
      <c r="G375" s="401" t="s">
        <v>66</v>
      </c>
      <c r="H375" s="402" t="s">
        <v>10502</v>
      </c>
      <c r="I375" s="403" t="s">
        <v>1989</v>
      </c>
      <c r="J375" s="404">
        <v>0</v>
      </c>
      <c r="K375" s="405">
        <v>0</v>
      </c>
      <c r="L375" s="405">
        <v>4600000</v>
      </c>
      <c r="M375" s="405">
        <f t="shared" si="27"/>
        <v>4600000</v>
      </c>
      <c r="N375" s="406" t="s">
        <v>1990</v>
      </c>
      <c r="O375" s="398" t="s">
        <v>2286</v>
      </c>
      <c r="P375" s="408">
        <f t="shared" si="28"/>
        <v>43598</v>
      </c>
      <c r="Q375" s="408">
        <v>43658</v>
      </c>
      <c r="R375" s="408">
        <f t="shared" si="31"/>
        <v>43658</v>
      </c>
      <c r="S375" s="407">
        <f t="shared" si="29"/>
        <v>60</v>
      </c>
      <c r="T375" s="409">
        <f t="shared" si="30"/>
        <v>2</v>
      </c>
      <c r="U375" s="410" t="s">
        <v>8728</v>
      </c>
      <c r="V375" s="375"/>
      <c r="W375" s="411"/>
      <c r="X375" s="412"/>
      <c r="Y375" s="413"/>
      <c r="Z375" s="414"/>
      <c r="AA375" s="412"/>
      <c r="AB375" s="413"/>
      <c r="AC375" s="414"/>
      <c r="AD375" s="412"/>
      <c r="AE375" s="413"/>
      <c r="AF375" s="414"/>
      <c r="AG375" s="412"/>
      <c r="AH375" s="413"/>
      <c r="AI375" s="412"/>
      <c r="AJ375" s="415"/>
      <c r="AK375" s="416"/>
      <c r="AL375" s="417"/>
      <c r="AM375" s="416"/>
      <c r="AN375" s="418"/>
      <c r="AO375" s="418"/>
      <c r="AP375" s="418"/>
      <c r="AQ375" s="314"/>
      <c r="AR375" s="315"/>
      <c r="AS375" s="419"/>
      <c r="AT375" s="420"/>
      <c r="AU375" s="318"/>
      <c r="AV375" s="319"/>
      <c r="AW375" s="319"/>
      <c r="AX375" s="319"/>
      <c r="AY375" s="320"/>
      <c r="AZ375" s="376"/>
      <c r="BA375" s="376"/>
    </row>
    <row r="376" spans="1:53" ht="13.5" customHeight="1" thickTop="1" thickBot="1" x14ac:dyDescent="0.25">
      <c r="A376" s="397">
        <v>371</v>
      </c>
      <c r="B376" s="398" t="s">
        <v>8003</v>
      </c>
      <c r="C376" s="399">
        <v>43598</v>
      </c>
      <c r="D376" s="399" t="s">
        <v>8729</v>
      </c>
      <c r="E376" s="400" t="s">
        <v>5921</v>
      </c>
      <c r="F376" s="400" t="s">
        <v>8730</v>
      </c>
      <c r="G376" s="401" t="s">
        <v>66</v>
      </c>
      <c r="H376" s="402" t="s">
        <v>7501</v>
      </c>
      <c r="I376" s="403" t="s">
        <v>1989</v>
      </c>
      <c r="J376" s="404">
        <v>0</v>
      </c>
      <c r="K376" s="405">
        <v>0</v>
      </c>
      <c r="L376" s="405">
        <v>9975000</v>
      </c>
      <c r="M376" s="405">
        <f t="shared" si="27"/>
        <v>9975000</v>
      </c>
      <c r="N376" s="406" t="s">
        <v>1990</v>
      </c>
      <c r="O376" s="398" t="s">
        <v>8731</v>
      </c>
      <c r="P376" s="408">
        <f t="shared" si="28"/>
        <v>43598</v>
      </c>
      <c r="Q376" s="408">
        <v>43643</v>
      </c>
      <c r="R376" s="408">
        <f t="shared" si="31"/>
        <v>43643</v>
      </c>
      <c r="S376" s="407">
        <f t="shared" si="29"/>
        <v>45</v>
      </c>
      <c r="T376" s="409">
        <f t="shared" si="30"/>
        <v>1.5</v>
      </c>
      <c r="U376" s="410" t="s">
        <v>8732</v>
      </c>
      <c r="V376" s="421">
        <v>43682</v>
      </c>
      <c r="W376" s="411"/>
      <c r="X376" s="412"/>
      <c r="Y376" s="413"/>
      <c r="Z376" s="414"/>
      <c r="AA376" s="412"/>
      <c r="AB376" s="413"/>
      <c r="AC376" s="414"/>
      <c r="AD376" s="412"/>
      <c r="AE376" s="413"/>
      <c r="AF376" s="414"/>
      <c r="AG376" s="412"/>
      <c r="AH376" s="413"/>
      <c r="AI376" s="412"/>
      <c r="AJ376" s="415"/>
      <c r="AK376" s="416"/>
      <c r="AL376" s="417"/>
      <c r="AM376" s="416"/>
      <c r="AN376" s="418"/>
      <c r="AO376" s="418"/>
      <c r="AP376" s="418"/>
      <c r="AQ376" s="314"/>
      <c r="AR376" s="315"/>
      <c r="AS376" s="419"/>
      <c r="AT376" s="420"/>
      <c r="AU376" s="318"/>
      <c r="AV376" s="319"/>
      <c r="AW376" s="319"/>
      <c r="AX376" s="319"/>
      <c r="AY376" s="320"/>
      <c r="AZ376" s="376"/>
      <c r="BA376" s="376"/>
    </row>
    <row r="377" spans="1:53" ht="13.5" customHeight="1" thickTop="1" thickBot="1" x14ac:dyDescent="0.25">
      <c r="A377" s="397">
        <v>372</v>
      </c>
      <c r="B377" s="398" t="s">
        <v>8733</v>
      </c>
      <c r="C377" s="399">
        <v>43598</v>
      </c>
      <c r="D377" s="399" t="s">
        <v>8734</v>
      </c>
      <c r="E377" s="400" t="s">
        <v>5690</v>
      </c>
      <c r="F377" s="400" t="s">
        <v>8735</v>
      </c>
      <c r="G377" s="401" t="s">
        <v>66</v>
      </c>
      <c r="H377" s="402" t="s">
        <v>7501</v>
      </c>
      <c r="I377" s="403" t="s">
        <v>1989</v>
      </c>
      <c r="J377" s="404">
        <v>0</v>
      </c>
      <c r="K377" s="405">
        <v>0</v>
      </c>
      <c r="L377" s="405">
        <v>27720000</v>
      </c>
      <c r="M377" s="405">
        <f t="shared" si="27"/>
        <v>30228000</v>
      </c>
      <c r="N377" s="406" t="s">
        <v>1990</v>
      </c>
      <c r="O377" s="398" t="s">
        <v>8736</v>
      </c>
      <c r="P377" s="408">
        <f t="shared" si="28"/>
        <v>43598</v>
      </c>
      <c r="Q377" s="408">
        <v>43808</v>
      </c>
      <c r="R377" s="408">
        <v>43830</v>
      </c>
      <c r="S377" s="407">
        <f t="shared" si="29"/>
        <v>232</v>
      </c>
      <c r="T377" s="409">
        <f t="shared" si="30"/>
        <v>7.7333333333333334</v>
      </c>
      <c r="U377" s="410" t="s">
        <v>8737</v>
      </c>
      <c r="V377" s="375"/>
      <c r="W377" s="411">
        <v>19</v>
      </c>
      <c r="X377" s="412">
        <v>43811</v>
      </c>
      <c r="Y377" s="413">
        <v>43830</v>
      </c>
      <c r="Z377" s="414"/>
      <c r="AA377" s="412"/>
      <c r="AB377" s="413"/>
      <c r="AC377" s="414"/>
      <c r="AD377" s="412"/>
      <c r="AE377" s="413"/>
      <c r="AF377" s="414"/>
      <c r="AG377" s="412"/>
      <c r="AH377" s="413"/>
      <c r="AI377" s="412">
        <v>43811</v>
      </c>
      <c r="AJ377" s="415">
        <v>2508000</v>
      </c>
      <c r="AK377" s="416"/>
      <c r="AL377" s="417"/>
      <c r="AM377" s="416"/>
      <c r="AN377" s="418"/>
      <c r="AO377" s="418"/>
      <c r="AP377" s="418"/>
      <c r="AQ377" s="314"/>
      <c r="AR377" s="315"/>
      <c r="AS377" s="419"/>
      <c r="AT377" s="420"/>
      <c r="AU377" s="318" t="s">
        <v>13571</v>
      </c>
      <c r="AV377" s="319"/>
      <c r="AW377" s="319"/>
      <c r="AX377" s="319"/>
      <c r="AY377" s="320"/>
      <c r="AZ377" s="376"/>
      <c r="BA377" s="376"/>
    </row>
    <row r="378" spans="1:53" ht="13.5" customHeight="1" thickTop="1" thickBot="1" x14ac:dyDescent="0.25">
      <c r="A378" s="397">
        <v>373</v>
      </c>
      <c r="B378" s="398" t="s">
        <v>63</v>
      </c>
      <c r="C378" s="399">
        <v>43599</v>
      </c>
      <c r="D378" s="399" t="s">
        <v>8738</v>
      </c>
      <c r="E378" s="400" t="s">
        <v>5690</v>
      </c>
      <c r="F378" s="400" t="s">
        <v>8739</v>
      </c>
      <c r="G378" s="400" t="s">
        <v>5445</v>
      </c>
      <c r="H378" s="400" t="s">
        <v>3011</v>
      </c>
      <c r="I378" s="403" t="s">
        <v>1989</v>
      </c>
      <c r="J378" s="404">
        <v>0</v>
      </c>
      <c r="K378" s="405">
        <v>0</v>
      </c>
      <c r="L378" s="405">
        <v>167316380</v>
      </c>
      <c r="M378" s="405">
        <f t="shared" si="27"/>
        <v>167316380</v>
      </c>
      <c r="N378" s="406" t="s">
        <v>4981</v>
      </c>
      <c r="O378" s="398" t="s">
        <v>8740</v>
      </c>
      <c r="P378" s="408">
        <f t="shared" si="28"/>
        <v>43599</v>
      </c>
      <c r="Q378" s="408">
        <v>43621</v>
      </c>
      <c r="R378" s="408">
        <f t="shared" ref="R378:R441" si="32">Q378</f>
        <v>43621</v>
      </c>
      <c r="S378" s="407">
        <f t="shared" si="29"/>
        <v>22</v>
      </c>
      <c r="T378" s="409">
        <f t="shared" si="30"/>
        <v>0.73333333333333328</v>
      </c>
      <c r="U378" s="410" t="s">
        <v>8741</v>
      </c>
      <c r="V378" s="375"/>
      <c r="W378" s="411">
        <v>28</v>
      </c>
      <c r="X378" s="412">
        <v>43616</v>
      </c>
      <c r="Y378" s="413">
        <v>43649</v>
      </c>
      <c r="Z378" s="414"/>
      <c r="AA378" s="412"/>
      <c r="AB378" s="413"/>
      <c r="AC378" s="414"/>
      <c r="AD378" s="412"/>
      <c r="AE378" s="413"/>
      <c r="AF378" s="414"/>
      <c r="AG378" s="412"/>
      <c r="AH378" s="413"/>
      <c r="AI378" s="412"/>
      <c r="AJ378" s="415"/>
      <c r="AK378" s="416"/>
      <c r="AL378" s="417"/>
      <c r="AM378" s="416"/>
      <c r="AN378" s="418"/>
      <c r="AO378" s="418"/>
      <c r="AP378" s="418"/>
      <c r="AQ378" s="314"/>
      <c r="AR378" s="315"/>
      <c r="AS378" s="419"/>
      <c r="AT378" s="420"/>
      <c r="AU378" s="318"/>
      <c r="AV378" s="319"/>
      <c r="AW378" s="319"/>
      <c r="AX378" s="319"/>
      <c r="AY378" s="320"/>
      <c r="AZ378" s="376"/>
      <c r="BA378" s="376"/>
    </row>
    <row r="379" spans="1:53" ht="13.5" customHeight="1" thickTop="1" thickBot="1" x14ac:dyDescent="0.25">
      <c r="A379" s="397">
        <v>374</v>
      </c>
      <c r="B379" s="398" t="s">
        <v>8742</v>
      </c>
      <c r="C379" s="399">
        <v>43599</v>
      </c>
      <c r="D379" s="399" t="s">
        <v>8743</v>
      </c>
      <c r="E379" s="400" t="s">
        <v>5921</v>
      </c>
      <c r="F379" s="400" t="s">
        <v>8744</v>
      </c>
      <c r="G379" s="401" t="s">
        <v>66</v>
      </c>
      <c r="H379" s="402" t="s">
        <v>7501</v>
      </c>
      <c r="I379" s="403" t="s">
        <v>1989</v>
      </c>
      <c r="J379" s="404">
        <v>0</v>
      </c>
      <c r="K379" s="405">
        <v>0</v>
      </c>
      <c r="L379" s="405">
        <v>8333333</v>
      </c>
      <c r="M379" s="405">
        <f t="shared" si="27"/>
        <v>8333333</v>
      </c>
      <c r="N379" s="406" t="s">
        <v>1990</v>
      </c>
      <c r="O379" s="398" t="s">
        <v>6485</v>
      </c>
      <c r="P379" s="408">
        <f t="shared" si="28"/>
        <v>43599</v>
      </c>
      <c r="Q379" s="408">
        <v>43649</v>
      </c>
      <c r="R379" s="408">
        <f t="shared" si="32"/>
        <v>43649</v>
      </c>
      <c r="S379" s="407">
        <f t="shared" si="29"/>
        <v>50</v>
      </c>
      <c r="T379" s="409">
        <f t="shared" si="30"/>
        <v>1.6666666666666667</v>
      </c>
      <c r="U379" s="410" t="s">
        <v>8745</v>
      </c>
      <c r="V379" s="375"/>
      <c r="W379" s="411"/>
      <c r="X379" s="412"/>
      <c r="Y379" s="413"/>
      <c r="Z379" s="414"/>
      <c r="AA379" s="412"/>
      <c r="AB379" s="413"/>
      <c r="AC379" s="414"/>
      <c r="AD379" s="412"/>
      <c r="AE379" s="413"/>
      <c r="AF379" s="414"/>
      <c r="AG379" s="412"/>
      <c r="AH379" s="413"/>
      <c r="AI379" s="412"/>
      <c r="AJ379" s="415"/>
      <c r="AK379" s="416"/>
      <c r="AL379" s="417"/>
      <c r="AM379" s="416"/>
      <c r="AN379" s="418"/>
      <c r="AO379" s="418"/>
      <c r="AP379" s="418"/>
      <c r="AQ379" s="314"/>
      <c r="AR379" s="315"/>
      <c r="AS379" s="419"/>
      <c r="AT379" s="420"/>
      <c r="AU379" s="318"/>
      <c r="AV379" s="319"/>
      <c r="AW379" s="319"/>
      <c r="AX379" s="319"/>
      <c r="AY379" s="320"/>
      <c r="AZ379" s="376"/>
      <c r="BA379" s="376"/>
    </row>
    <row r="380" spans="1:53" ht="13.5" customHeight="1" thickTop="1" thickBot="1" x14ac:dyDescent="0.25">
      <c r="A380" s="397">
        <v>375</v>
      </c>
      <c r="B380" s="398" t="s">
        <v>3432</v>
      </c>
      <c r="C380" s="399">
        <v>43599</v>
      </c>
      <c r="D380" s="399" t="s">
        <v>8746</v>
      </c>
      <c r="E380" s="400" t="s">
        <v>5690</v>
      </c>
      <c r="F380" s="400" t="s">
        <v>8229</v>
      </c>
      <c r="G380" s="401" t="s">
        <v>66</v>
      </c>
      <c r="H380" s="402" t="s">
        <v>7501</v>
      </c>
      <c r="I380" s="403" t="s">
        <v>1989</v>
      </c>
      <c r="J380" s="404">
        <v>0</v>
      </c>
      <c r="K380" s="405">
        <v>0</v>
      </c>
      <c r="L380" s="405">
        <v>11900000</v>
      </c>
      <c r="M380" s="405">
        <f t="shared" si="27"/>
        <v>11900000</v>
      </c>
      <c r="N380" s="406" t="s">
        <v>1990</v>
      </c>
      <c r="O380" s="398" t="s">
        <v>1652</v>
      </c>
      <c r="P380" s="408">
        <f t="shared" si="28"/>
        <v>43599</v>
      </c>
      <c r="Q380" s="408">
        <v>43701</v>
      </c>
      <c r="R380" s="408">
        <f t="shared" si="32"/>
        <v>43701</v>
      </c>
      <c r="S380" s="407">
        <f t="shared" si="29"/>
        <v>102</v>
      </c>
      <c r="T380" s="409">
        <f t="shared" si="30"/>
        <v>3.4</v>
      </c>
      <c r="U380" s="410" t="s">
        <v>8747</v>
      </c>
      <c r="V380" s="375"/>
      <c r="W380" s="411"/>
      <c r="X380" s="412"/>
      <c r="Y380" s="413"/>
      <c r="Z380" s="414"/>
      <c r="AA380" s="412"/>
      <c r="AB380" s="413"/>
      <c r="AC380" s="414"/>
      <c r="AD380" s="412"/>
      <c r="AE380" s="413"/>
      <c r="AF380" s="414"/>
      <c r="AG380" s="412"/>
      <c r="AH380" s="413"/>
      <c r="AI380" s="412"/>
      <c r="AJ380" s="415"/>
      <c r="AK380" s="416"/>
      <c r="AL380" s="417"/>
      <c r="AM380" s="416"/>
      <c r="AN380" s="418"/>
      <c r="AO380" s="418"/>
      <c r="AP380" s="418"/>
      <c r="AQ380" s="314"/>
      <c r="AR380" s="315"/>
      <c r="AS380" s="419"/>
      <c r="AT380" s="420"/>
      <c r="AU380" s="318"/>
      <c r="AV380" s="319"/>
      <c r="AW380" s="319"/>
      <c r="AX380" s="319"/>
      <c r="AY380" s="320"/>
      <c r="AZ380" s="376"/>
      <c r="BA380" s="376"/>
    </row>
    <row r="381" spans="1:53" ht="13.5" customHeight="1" thickTop="1" thickBot="1" x14ac:dyDescent="0.25">
      <c r="A381" s="397">
        <v>376</v>
      </c>
      <c r="B381" s="398" t="s">
        <v>7623</v>
      </c>
      <c r="C381" s="399">
        <v>43600</v>
      </c>
      <c r="D381" s="399" t="s">
        <v>8748</v>
      </c>
      <c r="E381" s="400" t="s">
        <v>5690</v>
      </c>
      <c r="F381" s="400" t="s">
        <v>8749</v>
      </c>
      <c r="G381" s="401" t="s">
        <v>66</v>
      </c>
      <c r="H381" s="402" t="s">
        <v>10502</v>
      </c>
      <c r="I381" s="403" t="s">
        <v>1989</v>
      </c>
      <c r="J381" s="404">
        <v>0</v>
      </c>
      <c r="K381" s="405">
        <v>0</v>
      </c>
      <c r="L381" s="405">
        <v>13200000</v>
      </c>
      <c r="M381" s="405">
        <f t="shared" si="27"/>
        <v>13200000</v>
      </c>
      <c r="N381" s="406" t="s">
        <v>1990</v>
      </c>
      <c r="O381" s="398" t="s">
        <v>8750</v>
      </c>
      <c r="P381" s="408">
        <f t="shared" si="28"/>
        <v>43600</v>
      </c>
      <c r="Q381" s="408">
        <v>43720</v>
      </c>
      <c r="R381" s="408">
        <f t="shared" si="32"/>
        <v>43720</v>
      </c>
      <c r="S381" s="407">
        <f t="shared" si="29"/>
        <v>120</v>
      </c>
      <c r="T381" s="409">
        <f t="shared" si="30"/>
        <v>4</v>
      </c>
      <c r="U381" s="410" t="s">
        <v>8751</v>
      </c>
      <c r="V381" s="375"/>
      <c r="W381" s="411"/>
      <c r="X381" s="412"/>
      <c r="Y381" s="413"/>
      <c r="Z381" s="414"/>
      <c r="AA381" s="412"/>
      <c r="AB381" s="413"/>
      <c r="AC381" s="414"/>
      <c r="AD381" s="412"/>
      <c r="AE381" s="413"/>
      <c r="AF381" s="414"/>
      <c r="AG381" s="412"/>
      <c r="AH381" s="413"/>
      <c r="AI381" s="412"/>
      <c r="AJ381" s="415"/>
      <c r="AK381" s="416"/>
      <c r="AL381" s="417"/>
      <c r="AM381" s="416"/>
      <c r="AN381" s="418"/>
      <c r="AO381" s="418"/>
      <c r="AP381" s="418"/>
      <c r="AQ381" s="314"/>
      <c r="AR381" s="315"/>
      <c r="AS381" s="419"/>
      <c r="AT381" s="420"/>
      <c r="AU381" s="318"/>
      <c r="AV381" s="319"/>
      <c r="AW381" s="319"/>
      <c r="AX381" s="319"/>
      <c r="AY381" s="320"/>
      <c r="AZ381" s="376"/>
      <c r="BA381" s="376"/>
    </row>
    <row r="382" spans="1:53" ht="13.5" customHeight="1" thickTop="1" thickBot="1" x14ac:dyDescent="0.25">
      <c r="A382" s="397">
        <v>377</v>
      </c>
      <c r="B382" s="398" t="s">
        <v>3432</v>
      </c>
      <c r="C382" s="399">
        <v>43600</v>
      </c>
      <c r="D382" s="399" t="s">
        <v>8752</v>
      </c>
      <c r="E382" s="400" t="s">
        <v>5690</v>
      </c>
      <c r="F382" s="400" t="s">
        <v>8753</v>
      </c>
      <c r="G382" s="401" t="s">
        <v>66</v>
      </c>
      <c r="H382" s="402" t="s">
        <v>10502</v>
      </c>
      <c r="I382" s="403" t="s">
        <v>1989</v>
      </c>
      <c r="J382" s="404">
        <v>0</v>
      </c>
      <c r="K382" s="405">
        <v>0</v>
      </c>
      <c r="L382" s="405">
        <v>4400000</v>
      </c>
      <c r="M382" s="405">
        <f t="shared" si="27"/>
        <v>4400000</v>
      </c>
      <c r="N382" s="406" t="s">
        <v>1990</v>
      </c>
      <c r="O382" s="398" t="s">
        <v>5980</v>
      </c>
      <c r="P382" s="408">
        <f t="shared" si="28"/>
        <v>43600</v>
      </c>
      <c r="Q382" s="408">
        <v>43640</v>
      </c>
      <c r="R382" s="408">
        <f t="shared" si="32"/>
        <v>43640</v>
      </c>
      <c r="S382" s="407">
        <f t="shared" si="29"/>
        <v>40</v>
      </c>
      <c r="T382" s="409">
        <f t="shared" si="30"/>
        <v>1.3333333333333333</v>
      </c>
      <c r="U382" s="410" t="s">
        <v>8754</v>
      </c>
      <c r="V382" s="375"/>
      <c r="W382" s="411"/>
      <c r="X382" s="412"/>
      <c r="Y382" s="413"/>
      <c r="Z382" s="414"/>
      <c r="AA382" s="412"/>
      <c r="AB382" s="413"/>
      <c r="AC382" s="414"/>
      <c r="AD382" s="412"/>
      <c r="AE382" s="413"/>
      <c r="AF382" s="414"/>
      <c r="AG382" s="412"/>
      <c r="AH382" s="413"/>
      <c r="AI382" s="412"/>
      <c r="AJ382" s="415"/>
      <c r="AK382" s="416"/>
      <c r="AL382" s="417"/>
      <c r="AM382" s="416"/>
      <c r="AN382" s="418"/>
      <c r="AO382" s="418"/>
      <c r="AP382" s="418"/>
      <c r="AQ382" s="314"/>
      <c r="AR382" s="315"/>
      <c r="AS382" s="419"/>
      <c r="AT382" s="420"/>
      <c r="AU382" s="318"/>
      <c r="AV382" s="319"/>
      <c r="AW382" s="319"/>
      <c r="AX382" s="319"/>
      <c r="AY382" s="320"/>
      <c r="AZ382" s="376"/>
      <c r="BA382" s="376"/>
    </row>
    <row r="383" spans="1:53" ht="13.5" customHeight="1" thickTop="1" thickBot="1" x14ac:dyDescent="0.25">
      <c r="A383" s="397">
        <v>378</v>
      </c>
      <c r="B383" s="398" t="s">
        <v>2000</v>
      </c>
      <c r="C383" s="399">
        <v>43600</v>
      </c>
      <c r="D383" s="399" t="s">
        <v>8755</v>
      </c>
      <c r="E383" s="400" t="s">
        <v>5690</v>
      </c>
      <c r="F383" s="400" t="s">
        <v>7598</v>
      </c>
      <c r="G383" s="401" t="s">
        <v>66</v>
      </c>
      <c r="H383" s="402" t="s">
        <v>7501</v>
      </c>
      <c r="I383" s="403" t="s">
        <v>1989</v>
      </c>
      <c r="J383" s="404">
        <v>0</v>
      </c>
      <c r="K383" s="405">
        <v>0</v>
      </c>
      <c r="L383" s="405">
        <v>6000000</v>
      </c>
      <c r="M383" s="405">
        <f t="shared" si="27"/>
        <v>6000000</v>
      </c>
      <c r="N383" s="406" t="s">
        <v>1990</v>
      </c>
      <c r="O383" s="398" t="s">
        <v>7599</v>
      </c>
      <c r="P383" s="408">
        <f t="shared" si="28"/>
        <v>43600</v>
      </c>
      <c r="Q383" s="408">
        <v>43630</v>
      </c>
      <c r="R383" s="408">
        <f t="shared" si="32"/>
        <v>43630</v>
      </c>
      <c r="S383" s="407">
        <f t="shared" si="29"/>
        <v>30</v>
      </c>
      <c r="T383" s="409">
        <f t="shared" si="30"/>
        <v>1</v>
      </c>
      <c r="U383" s="410" t="s">
        <v>8756</v>
      </c>
      <c r="V383" s="421">
        <v>43703</v>
      </c>
      <c r="W383" s="411"/>
      <c r="X383" s="412"/>
      <c r="Y383" s="413"/>
      <c r="Z383" s="414"/>
      <c r="AA383" s="412"/>
      <c r="AB383" s="413"/>
      <c r="AC383" s="414"/>
      <c r="AD383" s="412"/>
      <c r="AE383" s="413"/>
      <c r="AF383" s="414"/>
      <c r="AG383" s="412"/>
      <c r="AH383" s="413"/>
      <c r="AI383" s="412"/>
      <c r="AJ383" s="415"/>
      <c r="AK383" s="416"/>
      <c r="AL383" s="417"/>
      <c r="AM383" s="416"/>
      <c r="AN383" s="418"/>
      <c r="AO383" s="418"/>
      <c r="AP383" s="418"/>
      <c r="AQ383" s="314"/>
      <c r="AR383" s="315"/>
      <c r="AS383" s="419"/>
      <c r="AT383" s="420"/>
      <c r="AU383" s="318"/>
      <c r="AV383" s="319"/>
      <c r="AW383" s="319"/>
      <c r="AX383" s="319"/>
      <c r="AY383" s="320"/>
      <c r="AZ383" s="376"/>
      <c r="BA383" s="376"/>
    </row>
    <row r="384" spans="1:53" ht="13.5" customHeight="1" thickTop="1" thickBot="1" x14ac:dyDescent="0.25">
      <c r="A384" s="397">
        <v>379</v>
      </c>
      <c r="B384" s="398" t="s">
        <v>6666</v>
      </c>
      <c r="C384" s="399">
        <v>43600</v>
      </c>
      <c r="D384" s="399" t="s">
        <v>8757</v>
      </c>
      <c r="E384" s="400" t="s">
        <v>5921</v>
      </c>
      <c r="F384" s="400" t="s">
        <v>8758</v>
      </c>
      <c r="G384" s="401" t="s">
        <v>66</v>
      </c>
      <c r="H384" s="402" t="s">
        <v>10502</v>
      </c>
      <c r="I384" s="403" t="s">
        <v>1989</v>
      </c>
      <c r="J384" s="404">
        <v>0</v>
      </c>
      <c r="K384" s="405">
        <v>0</v>
      </c>
      <c r="L384" s="405">
        <v>4616000</v>
      </c>
      <c r="M384" s="405">
        <f t="shared" si="27"/>
        <v>4616000</v>
      </c>
      <c r="N384" s="406" t="s">
        <v>1990</v>
      </c>
      <c r="O384" s="398" t="s">
        <v>6677</v>
      </c>
      <c r="P384" s="408">
        <f t="shared" si="28"/>
        <v>43600</v>
      </c>
      <c r="Q384" s="408">
        <v>43660</v>
      </c>
      <c r="R384" s="408">
        <f t="shared" si="32"/>
        <v>43660</v>
      </c>
      <c r="S384" s="407">
        <f t="shared" si="29"/>
        <v>60</v>
      </c>
      <c r="T384" s="409">
        <f t="shared" si="30"/>
        <v>2</v>
      </c>
      <c r="U384" s="410" t="s">
        <v>8759</v>
      </c>
      <c r="V384" s="375"/>
      <c r="W384" s="411"/>
      <c r="X384" s="412"/>
      <c r="Y384" s="413"/>
      <c r="Z384" s="414"/>
      <c r="AA384" s="412"/>
      <c r="AB384" s="413"/>
      <c r="AC384" s="414"/>
      <c r="AD384" s="412"/>
      <c r="AE384" s="413"/>
      <c r="AF384" s="414"/>
      <c r="AG384" s="412"/>
      <c r="AH384" s="413"/>
      <c r="AI384" s="412"/>
      <c r="AJ384" s="415"/>
      <c r="AK384" s="416"/>
      <c r="AL384" s="417"/>
      <c r="AM384" s="416"/>
      <c r="AN384" s="418"/>
      <c r="AO384" s="418"/>
      <c r="AP384" s="418"/>
      <c r="AQ384" s="314"/>
      <c r="AR384" s="315"/>
      <c r="AS384" s="419"/>
      <c r="AT384" s="420"/>
      <c r="AU384" s="318"/>
      <c r="AV384" s="319"/>
      <c r="AW384" s="319"/>
      <c r="AX384" s="319"/>
      <c r="AY384" s="320"/>
      <c r="AZ384" s="376"/>
      <c r="BA384" s="376"/>
    </row>
    <row r="385" spans="1:53" ht="13.5" customHeight="1" thickTop="1" thickBot="1" x14ac:dyDescent="0.25">
      <c r="A385" s="397">
        <v>380</v>
      </c>
      <c r="B385" s="398" t="s">
        <v>3432</v>
      </c>
      <c r="C385" s="399">
        <v>43601</v>
      </c>
      <c r="D385" s="399" t="s">
        <v>8760</v>
      </c>
      <c r="E385" s="400" t="s">
        <v>5690</v>
      </c>
      <c r="F385" s="400" t="s">
        <v>8761</v>
      </c>
      <c r="G385" s="401" t="s">
        <v>66</v>
      </c>
      <c r="H385" s="402" t="s">
        <v>7501</v>
      </c>
      <c r="I385" s="403" t="s">
        <v>1989</v>
      </c>
      <c r="J385" s="404">
        <v>0</v>
      </c>
      <c r="K385" s="405">
        <v>0</v>
      </c>
      <c r="L385" s="405">
        <v>12000000</v>
      </c>
      <c r="M385" s="405">
        <f t="shared" si="27"/>
        <v>12000000</v>
      </c>
      <c r="N385" s="406" t="s">
        <v>1990</v>
      </c>
      <c r="O385" s="398" t="s">
        <v>2873</v>
      </c>
      <c r="P385" s="408">
        <f t="shared" si="28"/>
        <v>43601</v>
      </c>
      <c r="Q385" s="408">
        <v>43691</v>
      </c>
      <c r="R385" s="408">
        <f t="shared" si="32"/>
        <v>43691</v>
      </c>
      <c r="S385" s="407">
        <f t="shared" si="29"/>
        <v>90</v>
      </c>
      <c r="T385" s="409">
        <f t="shared" si="30"/>
        <v>3</v>
      </c>
      <c r="U385" s="410" t="s">
        <v>8762</v>
      </c>
      <c r="V385" s="375"/>
      <c r="W385" s="411"/>
      <c r="X385" s="412"/>
      <c r="Y385" s="413"/>
      <c r="Z385" s="414"/>
      <c r="AA385" s="412"/>
      <c r="AB385" s="413"/>
      <c r="AC385" s="414"/>
      <c r="AD385" s="412"/>
      <c r="AE385" s="413"/>
      <c r="AF385" s="414"/>
      <c r="AG385" s="412"/>
      <c r="AH385" s="413"/>
      <c r="AI385" s="412"/>
      <c r="AJ385" s="415"/>
      <c r="AK385" s="416"/>
      <c r="AL385" s="417"/>
      <c r="AM385" s="416"/>
      <c r="AN385" s="418"/>
      <c r="AO385" s="418"/>
      <c r="AP385" s="418"/>
      <c r="AQ385" s="314"/>
      <c r="AR385" s="315"/>
      <c r="AS385" s="419"/>
      <c r="AT385" s="420"/>
      <c r="AU385" s="318"/>
      <c r="AV385" s="319"/>
      <c r="AW385" s="319"/>
      <c r="AX385" s="319"/>
      <c r="AY385" s="320"/>
      <c r="AZ385" s="376"/>
      <c r="BA385" s="376"/>
    </row>
    <row r="386" spans="1:53" ht="13.5" customHeight="1" thickTop="1" thickBot="1" x14ac:dyDescent="0.25">
      <c r="A386" s="397">
        <v>381</v>
      </c>
      <c r="B386" s="398" t="s">
        <v>3432</v>
      </c>
      <c r="C386" s="399">
        <v>43601</v>
      </c>
      <c r="D386" s="399" t="s">
        <v>8763</v>
      </c>
      <c r="E386" s="400" t="s">
        <v>5690</v>
      </c>
      <c r="F386" s="400" t="s">
        <v>8764</v>
      </c>
      <c r="G386" s="401" t="s">
        <v>66</v>
      </c>
      <c r="H386" s="402" t="s">
        <v>10502</v>
      </c>
      <c r="I386" s="403" t="s">
        <v>1989</v>
      </c>
      <c r="J386" s="404">
        <v>0</v>
      </c>
      <c r="K386" s="405">
        <v>0</v>
      </c>
      <c r="L386" s="405">
        <v>6000000</v>
      </c>
      <c r="M386" s="405">
        <f t="shared" si="27"/>
        <v>6000000</v>
      </c>
      <c r="N386" s="406" t="s">
        <v>1990</v>
      </c>
      <c r="O386" s="398" t="s">
        <v>8765</v>
      </c>
      <c r="P386" s="408">
        <f t="shared" si="28"/>
        <v>43601</v>
      </c>
      <c r="Q386" s="408">
        <v>43661</v>
      </c>
      <c r="R386" s="408">
        <f t="shared" si="32"/>
        <v>43661</v>
      </c>
      <c r="S386" s="407">
        <f t="shared" si="29"/>
        <v>60</v>
      </c>
      <c r="T386" s="409">
        <f t="shared" si="30"/>
        <v>2</v>
      </c>
      <c r="U386" s="410" t="s">
        <v>8766</v>
      </c>
      <c r="V386" s="375"/>
      <c r="W386" s="411"/>
      <c r="X386" s="412"/>
      <c r="Y386" s="413"/>
      <c r="Z386" s="414"/>
      <c r="AA386" s="412"/>
      <c r="AB386" s="413"/>
      <c r="AC386" s="414"/>
      <c r="AD386" s="412"/>
      <c r="AE386" s="413"/>
      <c r="AF386" s="414"/>
      <c r="AG386" s="412"/>
      <c r="AH386" s="413"/>
      <c r="AI386" s="412"/>
      <c r="AJ386" s="415"/>
      <c r="AK386" s="416"/>
      <c r="AL386" s="417"/>
      <c r="AM386" s="416"/>
      <c r="AN386" s="418"/>
      <c r="AO386" s="418"/>
      <c r="AP386" s="418"/>
      <c r="AQ386" s="314"/>
      <c r="AR386" s="315"/>
      <c r="AS386" s="419"/>
      <c r="AT386" s="420"/>
      <c r="AU386" s="318"/>
      <c r="AV386" s="319"/>
      <c r="AW386" s="319"/>
      <c r="AX386" s="319"/>
      <c r="AY386" s="320"/>
      <c r="AZ386" s="376"/>
      <c r="BA386" s="376"/>
    </row>
    <row r="387" spans="1:53" ht="13.5" customHeight="1" thickTop="1" thickBot="1" x14ac:dyDescent="0.25">
      <c r="A387" s="397">
        <v>382</v>
      </c>
      <c r="B387" s="398" t="s">
        <v>3432</v>
      </c>
      <c r="C387" s="399">
        <v>43601</v>
      </c>
      <c r="D387" s="399" t="s">
        <v>8767</v>
      </c>
      <c r="E387" s="400" t="s">
        <v>5690</v>
      </c>
      <c r="F387" s="400" t="s">
        <v>8768</v>
      </c>
      <c r="G387" s="401" t="s">
        <v>66</v>
      </c>
      <c r="H387" s="402" t="s">
        <v>10502</v>
      </c>
      <c r="I387" s="403" t="s">
        <v>1989</v>
      </c>
      <c r="J387" s="404">
        <v>0</v>
      </c>
      <c r="K387" s="405">
        <v>0</v>
      </c>
      <c r="L387" s="405">
        <v>3866667</v>
      </c>
      <c r="M387" s="405">
        <f t="shared" ref="M387:M450" si="33">L387+AJ387+AL387+AN387+AP387</f>
        <v>3866667</v>
      </c>
      <c r="N387" s="406" t="s">
        <v>1990</v>
      </c>
      <c r="O387" s="398" t="s">
        <v>2546</v>
      </c>
      <c r="P387" s="408">
        <f t="shared" ref="P387:P450" si="34">C387</f>
        <v>43601</v>
      </c>
      <c r="Q387" s="408">
        <v>43641</v>
      </c>
      <c r="R387" s="408">
        <f t="shared" si="32"/>
        <v>43641</v>
      </c>
      <c r="S387" s="407">
        <f t="shared" ref="S387:S450" si="35">R387-P387</f>
        <v>40</v>
      </c>
      <c r="T387" s="409">
        <f t="shared" ref="T387:T450" si="36">+S387/30</f>
        <v>1.3333333333333333</v>
      </c>
      <c r="U387" s="410" t="s">
        <v>8769</v>
      </c>
      <c r="V387" s="375"/>
      <c r="W387" s="411"/>
      <c r="X387" s="412"/>
      <c r="Y387" s="413"/>
      <c r="Z387" s="414"/>
      <c r="AA387" s="412"/>
      <c r="AB387" s="413"/>
      <c r="AC387" s="414"/>
      <c r="AD387" s="412"/>
      <c r="AE387" s="413"/>
      <c r="AF387" s="414"/>
      <c r="AG387" s="412"/>
      <c r="AH387" s="413"/>
      <c r="AI387" s="412"/>
      <c r="AJ387" s="415"/>
      <c r="AK387" s="416"/>
      <c r="AL387" s="417"/>
      <c r="AM387" s="416"/>
      <c r="AN387" s="418"/>
      <c r="AO387" s="418"/>
      <c r="AP387" s="418"/>
      <c r="AQ387" s="314"/>
      <c r="AR387" s="315"/>
      <c r="AS387" s="419"/>
      <c r="AT387" s="420"/>
      <c r="AU387" s="318"/>
      <c r="AV387" s="319"/>
      <c r="AW387" s="319"/>
      <c r="AX387" s="319"/>
      <c r="AY387" s="320"/>
      <c r="AZ387" s="376"/>
      <c r="BA387" s="376"/>
    </row>
    <row r="388" spans="1:53" ht="13.5" customHeight="1" thickTop="1" thickBot="1" x14ac:dyDescent="0.25">
      <c r="A388" s="397">
        <v>383</v>
      </c>
      <c r="B388" s="398" t="s">
        <v>3432</v>
      </c>
      <c r="C388" s="399">
        <v>43601</v>
      </c>
      <c r="D388" s="399" t="s">
        <v>8770</v>
      </c>
      <c r="E388" s="400" t="s">
        <v>7725</v>
      </c>
      <c r="F388" s="400" t="s">
        <v>8771</v>
      </c>
      <c r="G388" s="401" t="s">
        <v>66</v>
      </c>
      <c r="H388" s="402" t="s">
        <v>10502</v>
      </c>
      <c r="I388" s="403" t="s">
        <v>1989</v>
      </c>
      <c r="J388" s="404">
        <v>0</v>
      </c>
      <c r="K388" s="405">
        <v>0</v>
      </c>
      <c r="L388" s="405">
        <v>7500000</v>
      </c>
      <c r="M388" s="405">
        <f t="shared" si="33"/>
        <v>7500000</v>
      </c>
      <c r="N388" s="406" t="s">
        <v>1990</v>
      </c>
      <c r="O388" s="398" t="s">
        <v>8772</v>
      </c>
      <c r="P388" s="408">
        <f t="shared" si="34"/>
        <v>43601</v>
      </c>
      <c r="Q388" s="408">
        <v>43691</v>
      </c>
      <c r="R388" s="408">
        <f t="shared" si="32"/>
        <v>43691</v>
      </c>
      <c r="S388" s="407">
        <f t="shared" si="35"/>
        <v>90</v>
      </c>
      <c r="T388" s="409">
        <f t="shared" si="36"/>
        <v>3</v>
      </c>
      <c r="U388" s="410" t="s">
        <v>8773</v>
      </c>
      <c r="V388" s="375"/>
      <c r="W388" s="411"/>
      <c r="X388" s="412"/>
      <c r="Y388" s="413"/>
      <c r="Z388" s="414"/>
      <c r="AA388" s="412"/>
      <c r="AB388" s="413"/>
      <c r="AC388" s="414"/>
      <c r="AD388" s="412"/>
      <c r="AE388" s="413"/>
      <c r="AF388" s="414"/>
      <c r="AG388" s="412"/>
      <c r="AH388" s="413"/>
      <c r="AI388" s="412"/>
      <c r="AJ388" s="415"/>
      <c r="AK388" s="416"/>
      <c r="AL388" s="417"/>
      <c r="AM388" s="416"/>
      <c r="AN388" s="418"/>
      <c r="AO388" s="418"/>
      <c r="AP388" s="418"/>
      <c r="AQ388" s="314"/>
      <c r="AR388" s="315"/>
      <c r="AS388" s="419"/>
      <c r="AT388" s="420"/>
      <c r="AU388" s="318"/>
      <c r="AV388" s="319"/>
      <c r="AW388" s="319"/>
      <c r="AX388" s="319"/>
      <c r="AY388" s="320"/>
      <c r="AZ388" s="376"/>
      <c r="BA388" s="376"/>
    </row>
    <row r="389" spans="1:53" ht="13.5" customHeight="1" thickTop="1" thickBot="1" x14ac:dyDescent="0.25">
      <c r="A389" s="397">
        <v>384</v>
      </c>
      <c r="B389" s="398" t="s">
        <v>3451</v>
      </c>
      <c r="C389" s="399">
        <v>43601</v>
      </c>
      <c r="D389" s="399" t="s">
        <v>8774</v>
      </c>
      <c r="E389" s="400" t="s">
        <v>5690</v>
      </c>
      <c r="F389" s="400" t="s">
        <v>8775</v>
      </c>
      <c r="G389" s="401" t="s">
        <v>66</v>
      </c>
      <c r="H389" s="402" t="s">
        <v>7501</v>
      </c>
      <c r="I389" s="403" t="s">
        <v>1989</v>
      </c>
      <c r="J389" s="404">
        <v>0</v>
      </c>
      <c r="K389" s="405">
        <v>0</v>
      </c>
      <c r="L389" s="405">
        <v>16000000</v>
      </c>
      <c r="M389" s="405">
        <f t="shared" si="33"/>
        <v>16000000</v>
      </c>
      <c r="N389" s="406" t="s">
        <v>1990</v>
      </c>
      <c r="O389" s="398" t="s">
        <v>8776</v>
      </c>
      <c r="P389" s="408">
        <f t="shared" si="34"/>
        <v>43601</v>
      </c>
      <c r="Q389" s="408">
        <v>43661</v>
      </c>
      <c r="R389" s="408">
        <f t="shared" si="32"/>
        <v>43661</v>
      </c>
      <c r="S389" s="407">
        <f t="shared" si="35"/>
        <v>60</v>
      </c>
      <c r="T389" s="409">
        <f t="shared" si="36"/>
        <v>2</v>
      </c>
      <c r="U389" s="410" t="s">
        <v>8777</v>
      </c>
      <c r="V389" s="375"/>
      <c r="W389" s="411"/>
      <c r="X389" s="412"/>
      <c r="Y389" s="413"/>
      <c r="Z389" s="414"/>
      <c r="AA389" s="412"/>
      <c r="AB389" s="413"/>
      <c r="AC389" s="414"/>
      <c r="AD389" s="412"/>
      <c r="AE389" s="413"/>
      <c r="AF389" s="414"/>
      <c r="AG389" s="412"/>
      <c r="AH389" s="413"/>
      <c r="AI389" s="412"/>
      <c r="AJ389" s="415"/>
      <c r="AK389" s="416"/>
      <c r="AL389" s="417"/>
      <c r="AM389" s="416"/>
      <c r="AN389" s="418"/>
      <c r="AO389" s="418"/>
      <c r="AP389" s="418"/>
      <c r="AQ389" s="314"/>
      <c r="AR389" s="315"/>
      <c r="AS389" s="419"/>
      <c r="AT389" s="420"/>
      <c r="AU389" s="318"/>
      <c r="AV389" s="319"/>
      <c r="AW389" s="319"/>
      <c r="AX389" s="319"/>
      <c r="AY389" s="320"/>
      <c r="AZ389" s="376"/>
      <c r="BA389" s="376"/>
    </row>
    <row r="390" spans="1:53" ht="13.5" customHeight="1" thickTop="1" thickBot="1" x14ac:dyDescent="0.25">
      <c r="A390" s="397">
        <v>385</v>
      </c>
      <c r="B390" s="398" t="s">
        <v>3432</v>
      </c>
      <c r="C390" s="399">
        <v>43601</v>
      </c>
      <c r="D390" s="399" t="s">
        <v>8778</v>
      </c>
      <c r="E390" s="400" t="s">
        <v>5690</v>
      </c>
      <c r="F390" s="400" t="s">
        <v>8779</v>
      </c>
      <c r="G390" s="401" t="s">
        <v>66</v>
      </c>
      <c r="H390" s="402" t="s">
        <v>10502</v>
      </c>
      <c r="I390" s="403" t="s">
        <v>1989</v>
      </c>
      <c r="J390" s="404">
        <v>0</v>
      </c>
      <c r="K390" s="405">
        <v>0</v>
      </c>
      <c r="L390" s="405">
        <v>3866667</v>
      </c>
      <c r="M390" s="405">
        <f t="shared" si="33"/>
        <v>3866667</v>
      </c>
      <c r="N390" s="406" t="s">
        <v>1990</v>
      </c>
      <c r="O390" s="398" t="s">
        <v>2476</v>
      </c>
      <c r="P390" s="408">
        <f t="shared" si="34"/>
        <v>43601</v>
      </c>
      <c r="Q390" s="408">
        <v>43641</v>
      </c>
      <c r="R390" s="408">
        <f t="shared" si="32"/>
        <v>43641</v>
      </c>
      <c r="S390" s="407">
        <f t="shared" si="35"/>
        <v>40</v>
      </c>
      <c r="T390" s="409">
        <f t="shared" si="36"/>
        <v>1.3333333333333333</v>
      </c>
      <c r="U390" s="410" t="s">
        <v>8780</v>
      </c>
      <c r="V390" s="375"/>
      <c r="W390" s="411"/>
      <c r="X390" s="412"/>
      <c r="Y390" s="413"/>
      <c r="Z390" s="414"/>
      <c r="AA390" s="412"/>
      <c r="AB390" s="413"/>
      <c r="AC390" s="414"/>
      <c r="AD390" s="412"/>
      <c r="AE390" s="413"/>
      <c r="AF390" s="414"/>
      <c r="AG390" s="412"/>
      <c r="AH390" s="413"/>
      <c r="AI390" s="412"/>
      <c r="AJ390" s="415"/>
      <c r="AK390" s="416"/>
      <c r="AL390" s="417"/>
      <c r="AM390" s="416"/>
      <c r="AN390" s="418"/>
      <c r="AO390" s="418"/>
      <c r="AP390" s="418"/>
      <c r="AQ390" s="314"/>
      <c r="AR390" s="315"/>
      <c r="AS390" s="419"/>
      <c r="AT390" s="420"/>
      <c r="AU390" s="318"/>
      <c r="AV390" s="319"/>
      <c r="AW390" s="319"/>
      <c r="AX390" s="319"/>
      <c r="AY390" s="320"/>
      <c r="AZ390" s="376"/>
      <c r="BA390" s="376"/>
    </row>
    <row r="391" spans="1:53" ht="13.5" customHeight="1" thickTop="1" thickBot="1" x14ac:dyDescent="0.25">
      <c r="A391" s="397">
        <v>386</v>
      </c>
      <c r="B391" s="398" t="s">
        <v>3432</v>
      </c>
      <c r="C391" s="399">
        <v>43601</v>
      </c>
      <c r="D391" s="399" t="s">
        <v>8781</v>
      </c>
      <c r="E391" s="400" t="s">
        <v>5690</v>
      </c>
      <c r="F391" s="400" t="s">
        <v>8782</v>
      </c>
      <c r="G391" s="401" t="s">
        <v>66</v>
      </c>
      <c r="H391" s="402" t="s">
        <v>10502</v>
      </c>
      <c r="I391" s="403" t="s">
        <v>1989</v>
      </c>
      <c r="J391" s="404">
        <v>0</v>
      </c>
      <c r="K391" s="405">
        <v>0</v>
      </c>
      <c r="L391" s="405">
        <v>7500000</v>
      </c>
      <c r="M391" s="405">
        <f t="shared" si="33"/>
        <v>7500000</v>
      </c>
      <c r="N391" s="406" t="s">
        <v>1990</v>
      </c>
      <c r="O391" s="398" t="s">
        <v>6926</v>
      </c>
      <c r="P391" s="408">
        <f t="shared" si="34"/>
        <v>43601</v>
      </c>
      <c r="Q391" s="408">
        <v>43691</v>
      </c>
      <c r="R391" s="408">
        <f t="shared" si="32"/>
        <v>43691</v>
      </c>
      <c r="S391" s="407">
        <f t="shared" si="35"/>
        <v>90</v>
      </c>
      <c r="T391" s="409">
        <f t="shared" si="36"/>
        <v>3</v>
      </c>
      <c r="U391" s="410" t="s">
        <v>8783</v>
      </c>
      <c r="V391" s="375"/>
      <c r="W391" s="411"/>
      <c r="X391" s="412"/>
      <c r="Y391" s="413"/>
      <c r="Z391" s="414"/>
      <c r="AA391" s="412"/>
      <c r="AB391" s="413"/>
      <c r="AC391" s="414"/>
      <c r="AD391" s="412"/>
      <c r="AE391" s="413"/>
      <c r="AF391" s="414"/>
      <c r="AG391" s="412"/>
      <c r="AH391" s="413"/>
      <c r="AI391" s="412"/>
      <c r="AJ391" s="415"/>
      <c r="AK391" s="416"/>
      <c r="AL391" s="417"/>
      <c r="AM391" s="416"/>
      <c r="AN391" s="418"/>
      <c r="AO391" s="418"/>
      <c r="AP391" s="418"/>
      <c r="AQ391" s="314"/>
      <c r="AR391" s="315"/>
      <c r="AS391" s="419"/>
      <c r="AT391" s="420"/>
      <c r="AU391" s="318"/>
      <c r="AV391" s="319"/>
      <c r="AW391" s="319"/>
      <c r="AX391" s="319"/>
      <c r="AY391" s="320"/>
      <c r="AZ391" s="376"/>
      <c r="BA391" s="376"/>
    </row>
    <row r="392" spans="1:53" ht="13.5" customHeight="1" thickTop="1" thickBot="1" x14ac:dyDescent="0.25">
      <c r="A392" s="397">
        <v>387</v>
      </c>
      <c r="B392" s="398" t="s">
        <v>3432</v>
      </c>
      <c r="C392" s="399">
        <v>43601</v>
      </c>
      <c r="D392" s="399" t="s">
        <v>8784</v>
      </c>
      <c r="E392" s="400" t="s">
        <v>5921</v>
      </c>
      <c r="F392" s="400" t="s">
        <v>8785</v>
      </c>
      <c r="G392" s="401" t="s">
        <v>66</v>
      </c>
      <c r="H392" s="402" t="s">
        <v>10502</v>
      </c>
      <c r="I392" s="403" t="s">
        <v>1989</v>
      </c>
      <c r="J392" s="404">
        <v>0</v>
      </c>
      <c r="K392" s="405">
        <v>0</v>
      </c>
      <c r="L392" s="405">
        <v>3000000</v>
      </c>
      <c r="M392" s="405">
        <f t="shared" si="33"/>
        <v>3000000</v>
      </c>
      <c r="N392" s="406" t="s">
        <v>1990</v>
      </c>
      <c r="O392" s="398" t="s">
        <v>2157</v>
      </c>
      <c r="P392" s="408">
        <f t="shared" si="34"/>
        <v>43601</v>
      </c>
      <c r="Q392" s="408">
        <v>43661</v>
      </c>
      <c r="R392" s="408">
        <f t="shared" si="32"/>
        <v>43661</v>
      </c>
      <c r="S392" s="407">
        <f t="shared" si="35"/>
        <v>60</v>
      </c>
      <c r="T392" s="409">
        <f t="shared" si="36"/>
        <v>2</v>
      </c>
      <c r="U392" s="410" t="s">
        <v>8786</v>
      </c>
      <c r="V392" s="375"/>
      <c r="W392" s="411"/>
      <c r="X392" s="412"/>
      <c r="Y392" s="413"/>
      <c r="Z392" s="414"/>
      <c r="AA392" s="412"/>
      <c r="AB392" s="413"/>
      <c r="AC392" s="414"/>
      <c r="AD392" s="412"/>
      <c r="AE392" s="413"/>
      <c r="AF392" s="414"/>
      <c r="AG392" s="412"/>
      <c r="AH392" s="413"/>
      <c r="AI392" s="412"/>
      <c r="AJ392" s="415"/>
      <c r="AK392" s="416"/>
      <c r="AL392" s="417"/>
      <c r="AM392" s="416"/>
      <c r="AN392" s="418"/>
      <c r="AO392" s="418"/>
      <c r="AP392" s="418"/>
      <c r="AQ392" s="314"/>
      <c r="AR392" s="315"/>
      <c r="AS392" s="419"/>
      <c r="AT392" s="420"/>
      <c r="AU392" s="318"/>
      <c r="AV392" s="319"/>
      <c r="AW392" s="319"/>
      <c r="AX392" s="319"/>
      <c r="AY392" s="320"/>
      <c r="AZ392" s="376"/>
      <c r="BA392" s="376"/>
    </row>
    <row r="393" spans="1:53" ht="13.5" customHeight="1" thickTop="1" thickBot="1" x14ac:dyDescent="0.25">
      <c r="A393" s="397">
        <v>388</v>
      </c>
      <c r="B393" s="398" t="s">
        <v>3432</v>
      </c>
      <c r="C393" s="399">
        <v>43601</v>
      </c>
      <c r="D393" s="399" t="s">
        <v>8787</v>
      </c>
      <c r="E393" s="400" t="s">
        <v>5690</v>
      </c>
      <c r="F393" s="400" t="s">
        <v>8788</v>
      </c>
      <c r="G393" s="401" t="s">
        <v>66</v>
      </c>
      <c r="H393" s="402" t="s">
        <v>7501</v>
      </c>
      <c r="I393" s="403" t="s">
        <v>1989</v>
      </c>
      <c r="J393" s="404">
        <v>0</v>
      </c>
      <c r="K393" s="405">
        <v>0</v>
      </c>
      <c r="L393" s="405">
        <v>12600000</v>
      </c>
      <c r="M393" s="405">
        <f t="shared" si="33"/>
        <v>12600000</v>
      </c>
      <c r="N393" s="406" t="s">
        <v>1990</v>
      </c>
      <c r="O393" s="398" t="s">
        <v>2974</v>
      </c>
      <c r="P393" s="408">
        <f t="shared" si="34"/>
        <v>43601</v>
      </c>
      <c r="Q393" s="408">
        <v>43691</v>
      </c>
      <c r="R393" s="408">
        <f t="shared" si="32"/>
        <v>43691</v>
      </c>
      <c r="S393" s="407">
        <f t="shared" si="35"/>
        <v>90</v>
      </c>
      <c r="T393" s="409">
        <f t="shared" si="36"/>
        <v>3</v>
      </c>
      <c r="U393" s="410" t="s">
        <v>8789</v>
      </c>
      <c r="V393" s="375"/>
      <c r="W393" s="411"/>
      <c r="X393" s="412"/>
      <c r="Y393" s="413"/>
      <c r="Z393" s="414"/>
      <c r="AA393" s="412"/>
      <c r="AB393" s="413"/>
      <c r="AC393" s="414"/>
      <c r="AD393" s="412"/>
      <c r="AE393" s="413"/>
      <c r="AF393" s="414"/>
      <c r="AG393" s="412"/>
      <c r="AH393" s="413"/>
      <c r="AI393" s="412"/>
      <c r="AJ393" s="415"/>
      <c r="AK393" s="416"/>
      <c r="AL393" s="417"/>
      <c r="AM393" s="416"/>
      <c r="AN393" s="418"/>
      <c r="AO393" s="418"/>
      <c r="AP393" s="418"/>
      <c r="AQ393" s="314"/>
      <c r="AR393" s="315"/>
      <c r="AS393" s="419"/>
      <c r="AT393" s="420"/>
      <c r="AU393" s="318"/>
      <c r="AV393" s="319"/>
      <c r="AW393" s="319"/>
      <c r="AX393" s="319"/>
      <c r="AY393" s="320"/>
      <c r="AZ393" s="376"/>
      <c r="BA393" s="376"/>
    </row>
    <row r="394" spans="1:53" ht="13.5" customHeight="1" thickTop="1" thickBot="1" x14ac:dyDescent="0.25">
      <c r="A394" s="397">
        <v>389</v>
      </c>
      <c r="B394" s="398" t="s">
        <v>3432</v>
      </c>
      <c r="C394" s="399">
        <v>43602</v>
      </c>
      <c r="D394" s="399" t="s">
        <v>8790</v>
      </c>
      <c r="E394" s="400" t="s">
        <v>5921</v>
      </c>
      <c r="F394" s="400" t="s">
        <v>8791</v>
      </c>
      <c r="G394" s="401" t="s">
        <v>66</v>
      </c>
      <c r="H394" s="402" t="s">
        <v>10502</v>
      </c>
      <c r="I394" s="403" t="s">
        <v>1989</v>
      </c>
      <c r="J394" s="404">
        <v>0</v>
      </c>
      <c r="K394" s="405">
        <v>0</v>
      </c>
      <c r="L394" s="405">
        <v>3866666</v>
      </c>
      <c r="M394" s="405">
        <f t="shared" si="33"/>
        <v>3866666</v>
      </c>
      <c r="N394" s="406" t="s">
        <v>1990</v>
      </c>
      <c r="O394" s="398" t="s">
        <v>2543</v>
      </c>
      <c r="P394" s="408">
        <f t="shared" si="34"/>
        <v>43602</v>
      </c>
      <c r="Q394" s="408">
        <v>43642</v>
      </c>
      <c r="R394" s="408">
        <f t="shared" si="32"/>
        <v>43642</v>
      </c>
      <c r="S394" s="407">
        <f t="shared" si="35"/>
        <v>40</v>
      </c>
      <c r="T394" s="409">
        <f t="shared" si="36"/>
        <v>1.3333333333333333</v>
      </c>
      <c r="U394" s="410" t="s">
        <v>8792</v>
      </c>
      <c r="V394" s="375"/>
      <c r="W394" s="411"/>
      <c r="X394" s="412"/>
      <c r="Y394" s="413"/>
      <c r="Z394" s="414"/>
      <c r="AA394" s="412"/>
      <c r="AB394" s="413"/>
      <c r="AC394" s="414"/>
      <c r="AD394" s="412"/>
      <c r="AE394" s="413"/>
      <c r="AF394" s="414"/>
      <c r="AG394" s="412"/>
      <c r="AH394" s="413"/>
      <c r="AI394" s="412"/>
      <c r="AJ394" s="415"/>
      <c r="AK394" s="416"/>
      <c r="AL394" s="417"/>
      <c r="AM394" s="416"/>
      <c r="AN394" s="418"/>
      <c r="AO394" s="418"/>
      <c r="AP394" s="418"/>
      <c r="AQ394" s="314"/>
      <c r="AR394" s="315"/>
      <c r="AS394" s="419"/>
      <c r="AT394" s="420"/>
      <c r="AU394" s="318"/>
      <c r="AV394" s="319"/>
      <c r="AW394" s="319"/>
      <c r="AX394" s="319"/>
      <c r="AY394" s="320"/>
      <c r="AZ394" s="376"/>
      <c r="BA394" s="376"/>
    </row>
    <row r="395" spans="1:53" ht="13.5" customHeight="1" thickTop="1" thickBot="1" x14ac:dyDescent="0.25">
      <c r="A395" s="397">
        <v>390</v>
      </c>
      <c r="B395" s="398" t="s">
        <v>3432</v>
      </c>
      <c r="C395" s="399">
        <v>43602</v>
      </c>
      <c r="D395" s="399" t="s">
        <v>8793</v>
      </c>
      <c r="E395" s="400" t="s">
        <v>5690</v>
      </c>
      <c r="F395" s="400" t="s">
        <v>8794</v>
      </c>
      <c r="G395" s="401" t="s">
        <v>66</v>
      </c>
      <c r="H395" s="402" t="s">
        <v>10502</v>
      </c>
      <c r="I395" s="403" t="s">
        <v>1989</v>
      </c>
      <c r="J395" s="404">
        <v>0</v>
      </c>
      <c r="K395" s="405">
        <v>0</v>
      </c>
      <c r="L395" s="405">
        <v>4000000</v>
      </c>
      <c r="M395" s="405">
        <f t="shared" si="33"/>
        <v>4000000</v>
      </c>
      <c r="N395" s="406" t="s">
        <v>1990</v>
      </c>
      <c r="O395" s="398" t="s">
        <v>8795</v>
      </c>
      <c r="P395" s="408">
        <f t="shared" si="34"/>
        <v>43602</v>
      </c>
      <c r="Q395" s="408">
        <v>43642</v>
      </c>
      <c r="R395" s="408">
        <f t="shared" si="32"/>
        <v>43642</v>
      </c>
      <c r="S395" s="407">
        <f t="shared" si="35"/>
        <v>40</v>
      </c>
      <c r="T395" s="409">
        <f t="shared" si="36"/>
        <v>1.3333333333333333</v>
      </c>
      <c r="U395" s="410" t="s">
        <v>8796</v>
      </c>
      <c r="V395" s="375"/>
      <c r="W395" s="411"/>
      <c r="X395" s="412"/>
      <c r="Y395" s="413"/>
      <c r="Z395" s="414"/>
      <c r="AA395" s="412"/>
      <c r="AB395" s="413"/>
      <c r="AC395" s="414"/>
      <c r="AD395" s="412"/>
      <c r="AE395" s="413"/>
      <c r="AF395" s="414"/>
      <c r="AG395" s="412"/>
      <c r="AH395" s="413"/>
      <c r="AI395" s="412"/>
      <c r="AJ395" s="415"/>
      <c r="AK395" s="416"/>
      <c r="AL395" s="417"/>
      <c r="AM395" s="416"/>
      <c r="AN395" s="418"/>
      <c r="AO395" s="418"/>
      <c r="AP395" s="418"/>
      <c r="AQ395" s="314"/>
      <c r="AR395" s="315"/>
      <c r="AS395" s="419"/>
      <c r="AT395" s="420"/>
      <c r="AU395" s="318"/>
      <c r="AV395" s="319"/>
      <c r="AW395" s="319"/>
      <c r="AX395" s="319"/>
      <c r="AY395" s="320"/>
      <c r="AZ395" s="376"/>
      <c r="BA395" s="376"/>
    </row>
    <row r="396" spans="1:53" ht="13.5" customHeight="1" thickTop="1" thickBot="1" x14ac:dyDescent="0.25">
      <c r="A396" s="397">
        <v>391</v>
      </c>
      <c r="B396" s="398" t="s">
        <v>3432</v>
      </c>
      <c r="C396" s="399">
        <v>43602</v>
      </c>
      <c r="D396" s="399" t="s">
        <v>8797</v>
      </c>
      <c r="E396" s="400" t="s">
        <v>7725</v>
      </c>
      <c r="F396" s="400" t="s">
        <v>8798</v>
      </c>
      <c r="G396" s="401" t="s">
        <v>66</v>
      </c>
      <c r="H396" s="402" t="s">
        <v>7501</v>
      </c>
      <c r="I396" s="403" t="s">
        <v>1989</v>
      </c>
      <c r="J396" s="404">
        <v>0</v>
      </c>
      <c r="K396" s="405">
        <v>0</v>
      </c>
      <c r="L396" s="405">
        <v>18000000</v>
      </c>
      <c r="M396" s="405">
        <f t="shared" si="33"/>
        <v>18000000</v>
      </c>
      <c r="N396" s="406" t="s">
        <v>1990</v>
      </c>
      <c r="O396" s="398" t="s">
        <v>6385</v>
      </c>
      <c r="P396" s="408">
        <f t="shared" si="34"/>
        <v>43602</v>
      </c>
      <c r="Q396" s="408">
        <v>43691</v>
      </c>
      <c r="R396" s="408">
        <f t="shared" si="32"/>
        <v>43691</v>
      </c>
      <c r="S396" s="407">
        <f t="shared" si="35"/>
        <v>89</v>
      </c>
      <c r="T396" s="409">
        <f t="shared" si="36"/>
        <v>2.9666666666666668</v>
      </c>
      <c r="U396" s="410" t="s">
        <v>8799</v>
      </c>
      <c r="V396" s="375"/>
      <c r="W396" s="411"/>
      <c r="X396" s="412"/>
      <c r="Y396" s="413"/>
      <c r="Z396" s="414"/>
      <c r="AA396" s="412"/>
      <c r="AB396" s="413"/>
      <c r="AC396" s="414"/>
      <c r="AD396" s="412"/>
      <c r="AE396" s="413"/>
      <c r="AF396" s="414"/>
      <c r="AG396" s="412"/>
      <c r="AH396" s="413"/>
      <c r="AI396" s="412"/>
      <c r="AJ396" s="415"/>
      <c r="AK396" s="416"/>
      <c r="AL396" s="417"/>
      <c r="AM396" s="416"/>
      <c r="AN396" s="418"/>
      <c r="AO396" s="418"/>
      <c r="AP396" s="418"/>
      <c r="AQ396" s="314"/>
      <c r="AR396" s="315"/>
      <c r="AS396" s="419"/>
      <c r="AT396" s="420"/>
      <c r="AU396" s="318"/>
      <c r="AV396" s="319"/>
      <c r="AW396" s="319"/>
      <c r="AX396" s="319"/>
      <c r="AY396" s="320"/>
      <c r="AZ396" s="376"/>
      <c r="BA396" s="376"/>
    </row>
    <row r="397" spans="1:53" ht="13.5" customHeight="1" thickTop="1" thickBot="1" x14ac:dyDescent="0.25">
      <c r="A397" s="397">
        <v>392</v>
      </c>
      <c r="B397" s="398" t="s">
        <v>3432</v>
      </c>
      <c r="C397" s="399">
        <v>43602</v>
      </c>
      <c r="D397" s="399" t="s">
        <v>8800</v>
      </c>
      <c r="E397" s="400" t="s">
        <v>5690</v>
      </c>
      <c r="F397" s="400" t="s">
        <v>8801</v>
      </c>
      <c r="G397" s="401" t="s">
        <v>66</v>
      </c>
      <c r="H397" s="402" t="s">
        <v>7501</v>
      </c>
      <c r="I397" s="403" t="s">
        <v>1989</v>
      </c>
      <c r="J397" s="404">
        <v>0</v>
      </c>
      <c r="K397" s="405">
        <v>0</v>
      </c>
      <c r="L397" s="405">
        <v>13000000</v>
      </c>
      <c r="M397" s="405">
        <f t="shared" si="33"/>
        <v>13000000</v>
      </c>
      <c r="N397" s="406" t="s">
        <v>1990</v>
      </c>
      <c r="O397" s="398" t="s">
        <v>2374</v>
      </c>
      <c r="P397" s="408">
        <f t="shared" si="34"/>
        <v>43602</v>
      </c>
      <c r="Q397" s="408">
        <v>43662</v>
      </c>
      <c r="R397" s="408">
        <f t="shared" si="32"/>
        <v>43662</v>
      </c>
      <c r="S397" s="407">
        <f t="shared" si="35"/>
        <v>60</v>
      </c>
      <c r="T397" s="409">
        <f t="shared" si="36"/>
        <v>2</v>
      </c>
      <c r="U397" s="410" t="s">
        <v>8802</v>
      </c>
      <c r="V397" s="375"/>
      <c r="W397" s="411"/>
      <c r="X397" s="412"/>
      <c r="Y397" s="413"/>
      <c r="Z397" s="414"/>
      <c r="AA397" s="412"/>
      <c r="AB397" s="413"/>
      <c r="AC397" s="414"/>
      <c r="AD397" s="412"/>
      <c r="AE397" s="413"/>
      <c r="AF397" s="414"/>
      <c r="AG397" s="412"/>
      <c r="AH397" s="413"/>
      <c r="AI397" s="412"/>
      <c r="AJ397" s="415"/>
      <c r="AK397" s="416"/>
      <c r="AL397" s="417"/>
      <c r="AM397" s="416"/>
      <c r="AN397" s="418"/>
      <c r="AO397" s="418"/>
      <c r="AP397" s="418"/>
      <c r="AQ397" s="314"/>
      <c r="AR397" s="315"/>
      <c r="AS397" s="419"/>
      <c r="AT397" s="420"/>
      <c r="AU397" s="318"/>
      <c r="AV397" s="319"/>
      <c r="AW397" s="319"/>
      <c r="AX397" s="319"/>
      <c r="AY397" s="320"/>
      <c r="AZ397" s="376"/>
      <c r="BA397" s="376"/>
    </row>
    <row r="398" spans="1:53" ht="13.5" customHeight="1" thickTop="1" thickBot="1" x14ac:dyDescent="0.25">
      <c r="A398" s="397">
        <v>393</v>
      </c>
      <c r="B398" s="398" t="s">
        <v>3432</v>
      </c>
      <c r="C398" s="399">
        <v>43602</v>
      </c>
      <c r="D398" s="399" t="s">
        <v>8803</v>
      </c>
      <c r="E398" s="400" t="s">
        <v>7725</v>
      </c>
      <c r="F398" s="400" t="s">
        <v>8785</v>
      </c>
      <c r="G398" s="401" t="s">
        <v>66</v>
      </c>
      <c r="H398" s="402" t="s">
        <v>10502</v>
      </c>
      <c r="I398" s="403" t="s">
        <v>1989</v>
      </c>
      <c r="J398" s="404">
        <v>0</v>
      </c>
      <c r="K398" s="405">
        <v>0</v>
      </c>
      <c r="L398" s="405">
        <v>3000000</v>
      </c>
      <c r="M398" s="405">
        <f t="shared" si="33"/>
        <v>3000000</v>
      </c>
      <c r="N398" s="406" t="s">
        <v>1990</v>
      </c>
      <c r="O398" s="398" t="s">
        <v>145</v>
      </c>
      <c r="P398" s="408">
        <f t="shared" si="34"/>
        <v>43602</v>
      </c>
      <c r="Q398" s="408">
        <v>43662</v>
      </c>
      <c r="R398" s="408">
        <f t="shared" si="32"/>
        <v>43662</v>
      </c>
      <c r="S398" s="407">
        <f t="shared" si="35"/>
        <v>60</v>
      </c>
      <c r="T398" s="409">
        <f t="shared" si="36"/>
        <v>2</v>
      </c>
      <c r="U398" s="410" t="s">
        <v>8804</v>
      </c>
      <c r="V398" s="375"/>
      <c r="W398" s="411"/>
      <c r="X398" s="412"/>
      <c r="Y398" s="413"/>
      <c r="Z398" s="414"/>
      <c r="AA398" s="412"/>
      <c r="AB398" s="413"/>
      <c r="AC398" s="414"/>
      <c r="AD398" s="412"/>
      <c r="AE398" s="413"/>
      <c r="AF398" s="414"/>
      <c r="AG398" s="412"/>
      <c r="AH398" s="413"/>
      <c r="AI398" s="412"/>
      <c r="AJ398" s="415"/>
      <c r="AK398" s="416"/>
      <c r="AL398" s="417"/>
      <c r="AM398" s="416"/>
      <c r="AN398" s="418"/>
      <c r="AO398" s="418"/>
      <c r="AP398" s="418"/>
      <c r="AQ398" s="314"/>
      <c r="AR398" s="315"/>
      <c r="AS398" s="419"/>
      <c r="AT398" s="420"/>
      <c r="AU398" s="318"/>
      <c r="AV398" s="319"/>
      <c r="AW398" s="319"/>
      <c r="AX398" s="319"/>
      <c r="AY398" s="320"/>
      <c r="AZ398" s="376"/>
      <c r="BA398" s="376"/>
    </row>
    <row r="399" spans="1:53" ht="13.5" customHeight="1" thickTop="1" thickBot="1" x14ac:dyDescent="0.25">
      <c r="A399" s="397">
        <v>394</v>
      </c>
      <c r="B399" s="398" t="s">
        <v>3432</v>
      </c>
      <c r="C399" s="399">
        <v>43602</v>
      </c>
      <c r="D399" s="399" t="s">
        <v>8805</v>
      </c>
      <c r="E399" s="400" t="s">
        <v>5921</v>
      </c>
      <c r="F399" s="400" t="s">
        <v>8806</v>
      </c>
      <c r="G399" s="401" t="s">
        <v>66</v>
      </c>
      <c r="H399" s="402" t="s">
        <v>10502</v>
      </c>
      <c r="I399" s="403" t="s">
        <v>1989</v>
      </c>
      <c r="J399" s="404">
        <v>0</v>
      </c>
      <c r="K399" s="405">
        <v>0</v>
      </c>
      <c r="L399" s="405">
        <v>7500000</v>
      </c>
      <c r="M399" s="405">
        <f t="shared" si="33"/>
        <v>7500000</v>
      </c>
      <c r="N399" s="406" t="s">
        <v>1990</v>
      </c>
      <c r="O399" s="398" t="s">
        <v>2608</v>
      </c>
      <c r="P399" s="408">
        <f t="shared" si="34"/>
        <v>43602</v>
      </c>
      <c r="Q399" s="408">
        <v>43692</v>
      </c>
      <c r="R399" s="408">
        <f t="shared" si="32"/>
        <v>43692</v>
      </c>
      <c r="S399" s="407">
        <f t="shared" si="35"/>
        <v>90</v>
      </c>
      <c r="T399" s="409">
        <f t="shared" si="36"/>
        <v>3</v>
      </c>
      <c r="U399" s="410" t="s">
        <v>8807</v>
      </c>
      <c r="V399" s="375"/>
      <c r="W399" s="411"/>
      <c r="X399" s="412"/>
      <c r="Y399" s="413"/>
      <c r="Z399" s="414"/>
      <c r="AA399" s="412"/>
      <c r="AB399" s="413"/>
      <c r="AC399" s="414"/>
      <c r="AD399" s="412"/>
      <c r="AE399" s="413"/>
      <c r="AF399" s="414"/>
      <c r="AG399" s="412"/>
      <c r="AH399" s="413"/>
      <c r="AI399" s="412"/>
      <c r="AJ399" s="415"/>
      <c r="AK399" s="416"/>
      <c r="AL399" s="417"/>
      <c r="AM399" s="416"/>
      <c r="AN399" s="418"/>
      <c r="AO399" s="418"/>
      <c r="AP399" s="418"/>
      <c r="AQ399" s="314"/>
      <c r="AR399" s="315"/>
      <c r="AS399" s="419"/>
      <c r="AT399" s="420"/>
      <c r="AU399" s="318"/>
      <c r="AV399" s="319"/>
      <c r="AW399" s="319"/>
      <c r="AX399" s="319"/>
      <c r="AY399" s="320"/>
      <c r="AZ399" s="376"/>
      <c r="BA399" s="376"/>
    </row>
    <row r="400" spans="1:53" ht="13.5" customHeight="1" thickTop="1" thickBot="1" x14ac:dyDescent="0.25">
      <c r="A400" s="397">
        <v>395</v>
      </c>
      <c r="B400" s="398" t="s">
        <v>3432</v>
      </c>
      <c r="C400" s="399">
        <v>43602</v>
      </c>
      <c r="D400" s="399" t="s">
        <v>8808</v>
      </c>
      <c r="E400" s="400" t="s">
        <v>5921</v>
      </c>
      <c r="F400" s="400" t="s">
        <v>8791</v>
      </c>
      <c r="G400" s="401" t="s">
        <v>66</v>
      </c>
      <c r="H400" s="402" t="s">
        <v>10502</v>
      </c>
      <c r="I400" s="403" t="s">
        <v>1989</v>
      </c>
      <c r="J400" s="404">
        <v>0</v>
      </c>
      <c r="K400" s="405">
        <v>0</v>
      </c>
      <c r="L400" s="405">
        <v>3866666</v>
      </c>
      <c r="M400" s="405">
        <f t="shared" si="33"/>
        <v>3866666</v>
      </c>
      <c r="N400" s="406" t="s">
        <v>1990</v>
      </c>
      <c r="O400" s="398" t="s">
        <v>2495</v>
      </c>
      <c r="P400" s="408">
        <f t="shared" si="34"/>
        <v>43602</v>
      </c>
      <c r="Q400" s="408">
        <v>43642</v>
      </c>
      <c r="R400" s="408">
        <f t="shared" si="32"/>
        <v>43642</v>
      </c>
      <c r="S400" s="407">
        <f t="shared" si="35"/>
        <v>40</v>
      </c>
      <c r="T400" s="409">
        <f t="shared" si="36"/>
        <v>1.3333333333333333</v>
      </c>
      <c r="U400" s="410" t="s">
        <v>8809</v>
      </c>
      <c r="V400" s="375"/>
      <c r="W400" s="411"/>
      <c r="X400" s="412"/>
      <c r="Y400" s="413"/>
      <c r="Z400" s="414"/>
      <c r="AA400" s="412"/>
      <c r="AB400" s="413"/>
      <c r="AC400" s="414"/>
      <c r="AD400" s="412"/>
      <c r="AE400" s="413"/>
      <c r="AF400" s="414"/>
      <c r="AG400" s="412"/>
      <c r="AH400" s="413"/>
      <c r="AI400" s="412"/>
      <c r="AJ400" s="415"/>
      <c r="AK400" s="416"/>
      <c r="AL400" s="417"/>
      <c r="AM400" s="416"/>
      <c r="AN400" s="418"/>
      <c r="AO400" s="418"/>
      <c r="AP400" s="418"/>
      <c r="AQ400" s="314"/>
      <c r="AR400" s="315"/>
      <c r="AS400" s="419"/>
      <c r="AT400" s="420"/>
      <c r="AU400" s="318"/>
      <c r="AV400" s="319"/>
      <c r="AW400" s="319"/>
      <c r="AX400" s="319"/>
      <c r="AY400" s="320"/>
      <c r="AZ400" s="376"/>
      <c r="BA400" s="376"/>
    </row>
    <row r="401" spans="1:53" ht="13.5" customHeight="1" thickTop="1" thickBot="1" x14ac:dyDescent="0.25">
      <c r="A401" s="397">
        <v>396</v>
      </c>
      <c r="B401" s="398" t="s">
        <v>3432</v>
      </c>
      <c r="C401" s="399">
        <v>43602</v>
      </c>
      <c r="D401" s="399" t="s">
        <v>8810</v>
      </c>
      <c r="E401" s="400" t="s">
        <v>5921</v>
      </c>
      <c r="F401" s="400" t="s">
        <v>8811</v>
      </c>
      <c r="G401" s="401" t="s">
        <v>66</v>
      </c>
      <c r="H401" s="402" t="s">
        <v>10502</v>
      </c>
      <c r="I401" s="403" t="s">
        <v>1989</v>
      </c>
      <c r="J401" s="404">
        <v>0</v>
      </c>
      <c r="K401" s="405">
        <v>0</v>
      </c>
      <c r="L401" s="405">
        <v>6000000</v>
      </c>
      <c r="M401" s="405">
        <f t="shared" si="33"/>
        <v>6000000</v>
      </c>
      <c r="N401" s="406" t="s">
        <v>1990</v>
      </c>
      <c r="O401" s="398" t="s">
        <v>6564</v>
      </c>
      <c r="P401" s="408">
        <f t="shared" si="34"/>
        <v>43602</v>
      </c>
      <c r="Q401" s="408">
        <v>43692</v>
      </c>
      <c r="R401" s="408">
        <f t="shared" si="32"/>
        <v>43692</v>
      </c>
      <c r="S401" s="407">
        <f t="shared" si="35"/>
        <v>90</v>
      </c>
      <c r="T401" s="409">
        <f t="shared" si="36"/>
        <v>3</v>
      </c>
      <c r="U401" s="410" t="s">
        <v>8812</v>
      </c>
      <c r="V401" s="375"/>
      <c r="W401" s="411"/>
      <c r="X401" s="412"/>
      <c r="Y401" s="413"/>
      <c r="Z401" s="414"/>
      <c r="AA401" s="412"/>
      <c r="AB401" s="413"/>
      <c r="AC401" s="414"/>
      <c r="AD401" s="412"/>
      <c r="AE401" s="413"/>
      <c r="AF401" s="414"/>
      <c r="AG401" s="412"/>
      <c r="AH401" s="413"/>
      <c r="AI401" s="412"/>
      <c r="AJ401" s="415"/>
      <c r="AK401" s="416"/>
      <c r="AL401" s="417"/>
      <c r="AM401" s="416"/>
      <c r="AN401" s="418"/>
      <c r="AO401" s="418"/>
      <c r="AP401" s="418"/>
      <c r="AQ401" s="314"/>
      <c r="AR401" s="315"/>
      <c r="AS401" s="419"/>
      <c r="AT401" s="420"/>
      <c r="AU401" s="318"/>
      <c r="AV401" s="319"/>
      <c r="AW401" s="319"/>
      <c r="AX401" s="319"/>
      <c r="AY401" s="320"/>
      <c r="AZ401" s="376"/>
      <c r="BA401" s="376"/>
    </row>
    <row r="402" spans="1:53" ht="13.5" customHeight="1" thickTop="1" thickBot="1" x14ac:dyDescent="0.25">
      <c r="A402" s="397">
        <v>397</v>
      </c>
      <c r="B402" s="398" t="s">
        <v>3432</v>
      </c>
      <c r="C402" s="399">
        <v>43602</v>
      </c>
      <c r="D402" s="399" t="s">
        <v>8813</v>
      </c>
      <c r="E402" s="400" t="s">
        <v>5690</v>
      </c>
      <c r="F402" s="400" t="s">
        <v>8811</v>
      </c>
      <c r="G402" s="401" t="s">
        <v>66</v>
      </c>
      <c r="H402" s="402" t="s">
        <v>10502</v>
      </c>
      <c r="I402" s="403" t="s">
        <v>1989</v>
      </c>
      <c r="J402" s="404">
        <v>0</v>
      </c>
      <c r="K402" s="405">
        <v>0</v>
      </c>
      <c r="L402" s="405">
        <v>6000000</v>
      </c>
      <c r="M402" s="405">
        <f t="shared" si="33"/>
        <v>6000000</v>
      </c>
      <c r="N402" s="406" t="s">
        <v>1990</v>
      </c>
      <c r="O402" s="398" t="s">
        <v>448</v>
      </c>
      <c r="P402" s="408">
        <f t="shared" si="34"/>
        <v>43602</v>
      </c>
      <c r="Q402" s="408">
        <v>43692</v>
      </c>
      <c r="R402" s="408">
        <f t="shared" si="32"/>
        <v>43692</v>
      </c>
      <c r="S402" s="407">
        <f t="shared" si="35"/>
        <v>90</v>
      </c>
      <c r="T402" s="409">
        <f t="shared" si="36"/>
        <v>3</v>
      </c>
      <c r="U402" s="410" t="s">
        <v>8814</v>
      </c>
      <c r="V402" s="375"/>
      <c r="W402" s="411"/>
      <c r="X402" s="412"/>
      <c r="Y402" s="413"/>
      <c r="Z402" s="414"/>
      <c r="AA402" s="412"/>
      <c r="AB402" s="413"/>
      <c r="AC402" s="414"/>
      <c r="AD402" s="412"/>
      <c r="AE402" s="413"/>
      <c r="AF402" s="414"/>
      <c r="AG402" s="412"/>
      <c r="AH402" s="413"/>
      <c r="AI402" s="412"/>
      <c r="AJ402" s="415"/>
      <c r="AK402" s="416"/>
      <c r="AL402" s="417"/>
      <c r="AM402" s="416"/>
      <c r="AN402" s="418"/>
      <c r="AO402" s="418"/>
      <c r="AP402" s="418"/>
      <c r="AQ402" s="314"/>
      <c r="AR402" s="315"/>
      <c r="AS402" s="419"/>
      <c r="AT402" s="420"/>
      <c r="AU402" s="318"/>
      <c r="AV402" s="319"/>
      <c r="AW402" s="319"/>
      <c r="AX402" s="319"/>
      <c r="AY402" s="320"/>
      <c r="AZ402" s="376"/>
      <c r="BA402" s="376"/>
    </row>
    <row r="403" spans="1:53" ht="13.5" customHeight="1" thickTop="1" thickBot="1" x14ac:dyDescent="0.25">
      <c r="A403" s="397">
        <v>398</v>
      </c>
      <c r="B403" s="398" t="s">
        <v>3432</v>
      </c>
      <c r="C403" s="399">
        <v>43602</v>
      </c>
      <c r="D403" s="399" t="s">
        <v>8815</v>
      </c>
      <c r="E403" s="400" t="s">
        <v>5690</v>
      </c>
      <c r="F403" s="400" t="s">
        <v>8816</v>
      </c>
      <c r="G403" s="401" t="s">
        <v>66</v>
      </c>
      <c r="H403" s="402" t="s">
        <v>10502</v>
      </c>
      <c r="I403" s="403" t="s">
        <v>1989</v>
      </c>
      <c r="J403" s="404">
        <v>0</v>
      </c>
      <c r="K403" s="405">
        <v>0</v>
      </c>
      <c r="L403" s="405">
        <v>4400000</v>
      </c>
      <c r="M403" s="405">
        <f t="shared" si="33"/>
        <v>4400000</v>
      </c>
      <c r="N403" s="406" t="s">
        <v>1990</v>
      </c>
      <c r="O403" s="398" t="s">
        <v>3026</v>
      </c>
      <c r="P403" s="408">
        <f t="shared" si="34"/>
        <v>43602</v>
      </c>
      <c r="Q403" s="408">
        <v>43642</v>
      </c>
      <c r="R403" s="408">
        <f t="shared" si="32"/>
        <v>43642</v>
      </c>
      <c r="S403" s="407">
        <f t="shared" si="35"/>
        <v>40</v>
      </c>
      <c r="T403" s="409">
        <f t="shared" si="36"/>
        <v>1.3333333333333333</v>
      </c>
      <c r="U403" s="410" t="s">
        <v>8817</v>
      </c>
      <c r="V403" s="375"/>
      <c r="W403" s="411"/>
      <c r="X403" s="412"/>
      <c r="Y403" s="413"/>
      <c r="Z403" s="414"/>
      <c r="AA403" s="412"/>
      <c r="AB403" s="413"/>
      <c r="AC403" s="414"/>
      <c r="AD403" s="412"/>
      <c r="AE403" s="413"/>
      <c r="AF403" s="414"/>
      <c r="AG403" s="412"/>
      <c r="AH403" s="413"/>
      <c r="AI403" s="412"/>
      <c r="AJ403" s="415"/>
      <c r="AK403" s="416"/>
      <c r="AL403" s="417"/>
      <c r="AM403" s="416"/>
      <c r="AN403" s="418"/>
      <c r="AO403" s="418"/>
      <c r="AP403" s="418"/>
      <c r="AQ403" s="314"/>
      <c r="AR403" s="315"/>
      <c r="AS403" s="419"/>
      <c r="AT403" s="420"/>
      <c r="AU403" s="318"/>
      <c r="AV403" s="319"/>
      <c r="AW403" s="319"/>
      <c r="AX403" s="319"/>
      <c r="AY403" s="320"/>
      <c r="AZ403" s="376"/>
      <c r="BA403" s="376"/>
    </row>
    <row r="404" spans="1:53" ht="13.5" customHeight="1" thickTop="1" thickBot="1" x14ac:dyDescent="0.25">
      <c r="A404" s="397">
        <v>399</v>
      </c>
      <c r="B404" s="398" t="s">
        <v>3432</v>
      </c>
      <c r="C404" s="399">
        <v>43602</v>
      </c>
      <c r="D404" s="399" t="s">
        <v>8818</v>
      </c>
      <c r="E404" s="400" t="s">
        <v>5921</v>
      </c>
      <c r="F404" s="400" t="s">
        <v>8791</v>
      </c>
      <c r="G404" s="401" t="s">
        <v>66</v>
      </c>
      <c r="H404" s="402" t="s">
        <v>10502</v>
      </c>
      <c r="I404" s="403" t="s">
        <v>1989</v>
      </c>
      <c r="J404" s="404">
        <v>0</v>
      </c>
      <c r="K404" s="405">
        <v>0</v>
      </c>
      <c r="L404" s="405">
        <v>3866667</v>
      </c>
      <c r="M404" s="405">
        <f t="shared" si="33"/>
        <v>3866667</v>
      </c>
      <c r="N404" s="406" t="s">
        <v>1990</v>
      </c>
      <c r="O404" s="398" t="s">
        <v>2563</v>
      </c>
      <c r="P404" s="408">
        <f t="shared" si="34"/>
        <v>43602</v>
      </c>
      <c r="Q404" s="408">
        <v>43642</v>
      </c>
      <c r="R404" s="408">
        <f t="shared" si="32"/>
        <v>43642</v>
      </c>
      <c r="S404" s="407">
        <f t="shared" si="35"/>
        <v>40</v>
      </c>
      <c r="T404" s="409">
        <f t="shared" si="36"/>
        <v>1.3333333333333333</v>
      </c>
      <c r="U404" s="410" t="s">
        <v>8819</v>
      </c>
      <c r="V404" s="375"/>
      <c r="W404" s="411"/>
      <c r="X404" s="412"/>
      <c r="Y404" s="413"/>
      <c r="Z404" s="414"/>
      <c r="AA404" s="412"/>
      <c r="AB404" s="413"/>
      <c r="AC404" s="414"/>
      <c r="AD404" s="412"/>
      <c r="AE404" s="413"/>
      <c r="AF404" s="414"/>
      <c r="AG404" s="412"/>
      <c r="AH404" s="413"/>
      <c r="AI404" s="412"/>
      <c r="AJ404" s="415"/>
      <c r="AK404" s="416"/>
      <c r="AL404" s="417"/>
      <c r="AM404" s="416"/>
      <c r="AN404" s="418"/>
      <c r="AO404" s="418"/>
      <c r="AP404" s="418"/>
      <c r="AQ404" s="314"/>
      <c r="AR404" s="315"/>
      <c r="AS404" s="419"/>
      <c r="AT404" s="420"/>
      <c r="AU404" s="318"/>
      <c r="AV404" s="319"/>
      <c r="AW404" s="319"/>
      <c r="AX404" s="319"/>
      <c r="AY404" s="320"/>
      <c r="AZ404" s="376"/>
      <c r="BA404" s="376"/>
    </row>
    <row r="405" spans="1:53" ht="13.5" customHeight="1" thickTop="1" thickBot="1" x14ac:dyDescent="0.25">
      <c r="A405" s="397">
        <v>400</v>
      </c>
      <c r="B405" s="398" t="s">
        <v>3432</v>
      </c>
      <c r="C405" s="399">
        <v>43602</v>
      </c>
      <c r="D405" s="399" t="s">
        <v>8820</v>
      </c>
      <c r="E405" s="400" t="s">
        <v>5690</v>
      </c>
      <c r="F405" s="400" t="s">
        <v>8821</v>
      </c>
      <c r="G405" s="401" t="s">
        <v>66</v>
      </c>
      <c r="H405" s="402" t="s">
        <v>7501</v>
      </c>
      <c r="I405" s="403" t="s">
        <v>1989</v>
      </c>
      <c r="J405" s="404">
        <v>0</v>
      </c>
      <c r="K405" s="405">
        <v>0</v>
      </c>
      <c r="L405" s="405">
        <v>4666667</v>
      </c>
      <c r="M405" s="405">
        <f t="shared" si="33"/>
        <v>4666667</v>
      </c>
      <c r="N405" s="406" t="s">
        <v>1990</v>
      </c>
      <c r="O405" s="398" t="s">
        <v>3064</v>
      </c>
      <c r="P405" s="408">
        <f t="shared" si="34"/>
        <v>43602</v>
      </c>
      <c r="Q405" s="408">
        <v>43642</v>
      </c>
      <c r="R405" s="408">
        <f t="shared" si="32"/>
        <v>43642</v>
      </c>
      <c r="S405" s="407">
        <f t="shared" si="35"/>
        <v>40</v>
      </c>
      <c r="T405" s="409">
        <f t="shared" si="36"/>
        <v>1.3333333333333333</v>
      </c>
      <c r="U405" s="410" t="s">
        <v>8822</v>
      </c>
      <c r="V405" s="375"/>
      <c r="W405" s="411"/>
      <c r="X405" s="412"/>
      <c r="Y405" s="413"/>
      <c r="Z405" s="414"/>
      <c r="AA405" s="412"/>
      <c r="AB405" s="413"/>
      <c r="AC405" s="414"/>
      <c r="AD405" s="412"/>
      <c r="AE405" s="413"/>
      <c r="AF405" s="414"/>
      <c r="AG405" s="412"/>
      <c r="AH405" s="413"/>
      <c r="AI405" s="412"/>
      <c r="AJ405" s="415"/>
      <c r="AK405" s="416"/>
      <c r="AL405" s="417"/>
      <c r="AM405" s="416"/>
      <c r="AN405" s="418"/>
      <c r="AO405" s="418"/>
      <c r="AP405" s="418"/>
      <c r="AQ405" s="314"/>
      <c r="AR405" s="315"/>
      <c r="AS405" s="419"/>
      <c r="AT405" s="420"/>
      <c r="AU405" s="318"/>
      <c r="AV405" s="319"/>
      <c r="AW405" s="319"/>
      <c r="AX405" s="319"/>
      <c r="AY405" s="320"/>
      <c r="AZ405" s="376"/>
      <c r="BA405" s="376"/>
    </row>
    <row r="406" spans="1:53" ht="13.5" customHeight="1" thickTop="1" thickBot="1" x14ac:dyDescent="0.25">
      <c r="A406" s="397">
        <v>401</v>
      </c>
      <c r="B406" s="398" t="s">
        <v>3432</v>
      </c>
      <c r="C406" s="399">
        <v>43605</v>
      </c>
      <c r="D406" s="399" t="s">
        <v>8823</v>
      </c>
      <c r="E406" s="400" t="s">
        <v>5690</v>
      </c>
      <c r="F406" s="400" t="s">
        <v>8785</v>
      </c>
      <c r="G406" s="401" t="s">
        <v>66</v>
      </c>
      <c r="H406" s="402" t="s">
        <v>10502</v>
      </c>
      <c r="I406" s="403" t="s">
        <v>1989</v>
      </c>
      <c r="J406" s="404">
        <v>0</v>
      </c>
      <c r="K406" s="405">
        <v>0</v>
      </c>
      <c r="L406" s="405">
        <v>13800000</v>
      </c>
      <c r="M406" s="405">
        <f t="shared" si="33"/>
        <v>13800000</v>
      </c>
      <c r="N406" s="406" t="s">
        <v>1990</v>
      </c>
      <c r="O406" s="398" t="s">
        <v>8824</v>
      </c>
      <c r="P406" s="408">
        <f t="shared" si="34"/>
        <v>43605</v>
      </c>
      <c r="Q406" s="408">
        <v>43785</v>
      </c>
      <c r="R406" s="408">
        <f t="shared" si="32"/>
        <v>43785</v>
      </c>
      <c r="S406" s="407">
        <f t="shared" si="35"/>
        <v>180</v>
      </c>
      <c r="T406" s="409">
        <f t="shared" si="36"/>
        <v>6</v>
      </c>
      <c r="U406" s="410" t="s">
        <v>8825</v>
      </c>
      <c r="V406" s="375"/>
      <c r="W406" s="411"/>
      <c r="X406" s="412"/>
      <c r="Y406" s="413"/>
      <c r="Z406" s="414"/>
      <c r="AA406" s="412"/>
      <c r="AB406" s="413"/>
      <c r="AC406" s="414"/>
      <c r="AD406" s="412"/>
      <c r="AE406" s="413"/>
      <c r="AF406" s="414"/>
      <c r="AG406" s="412"/>
      <c r="AH406" s="413"/>
      <c r="AI406" s="412"/>
      <c r="AJ406" s="415"/>
      <c r="AK406" s="416"/>
      <c r="AL406" s="417"/>
      <c r="AM406" s="416"/>
      <c r="AN406" s="418"/>
      <c r="AO406" s="418"/>
      <c r="AP406" s="418"/>
      <c r="AQ406" s="314"/>
      <c r="AR406" s="315"/>
      <c r="AS406" s="419"/>
      <c r="AT406" s="420"/>
      <c r="AU406" s="318"/>
      <c r="AV406" s="319"/>
      <c r="AW406" s="319"/>
      <c r="AX406" s="319"/>
      <c r="AY406" s="320"/>
      <c r="AZ406" s="376"/>
      <c r="BA406" s="376"/>
    </row>
    <row r="407" spans="1:53" ht="13.5" customHeight="1" thickTop="1" thickBot="1" x14ac:dyDescent="0.25">
      <c r="A407" s="397">
        <v>402</v>
      </c>
      <c r="B407" s="398" t="s">
        <v>3432</v>
      </c>
      <c r="C407" s="399">
        <v>43605</v>
      </c>
      <c r="D407" s="399" t="s">
        <v>8826</v>
      </c>
      <c r="E407" s="400" t="s">
        <v>7725</v>
      </c>
      <c r="F407" s="400" t="s">
        <v>8827</v>
      </c>
      <c r="G407" s="401" t="s">
        <v>66</v>
      </c>
      <c r="H407" s="402" t="s">
        <v>10502</v>
      </c>
      <c r="I407" s="403" t="s">
        <v>1989</v>
      </c>
      <c r="J407" s="404">
        <v>0</v>
      </c>
      <c r="K407" s="405">
        <v>0</v>
      </c>
      <c r="L407" s="405">
        <v>9000000</v>
      </c>
      <c r="M407" s="405">
        <f t="shared" si="33"/>
        <v>9000000</v>
      </c>
      <c r="N407" s="406" t="s">
        <v>1990</v>
      </c>
      <c r="O407" s="398" t="s">
        <v>8828</v>
      </c>
      <c r="P407" s="408">
        <f t="shared" si="34"/>
        <v>43605</v>
      </c>
      <c r="Q407" s="408">
        <v>43695</v>
      </c>
      <c r="R407" s="408">
        <f t="shared" si="32"/>
        <v>43695</v>
      </c>
      <c r="S407" s="407">
        <f t="shared" si="35"/>
        <v>90</v>
      </c>
      <c r="T407" s="409">
        <f t="shared" si="36"/>
        <v>3</v>
      </c>
      <c r="U407" s="410" t="s">
        <v>8829</v>
      </c>
      <c r="V407" s="375"/>
      <c r="W407" s="411"/>
      <c r="X407" s="412"/>
      <c r="Y407" s="413"/>
      <c r="Z407" s="414"/>
      <c r="AA407" s="412"/>
      <c r="AB407" s="413"/>
      <c r="AC407" s="414"/>
      <c r="AD407" s="412"/>
      <c r="AE407" s="413"/>
      <c r="AF407" s="414"/>
      <c r="AG407" s="412"/>
      <c r="AH407" s="413"/>
      <c r="AI407" s="412"/>
      <c r="AJ407" s="415"/>
      <c r="AK407" s="416"/>
      <c r="AL407" s="417"/>
      <c r="AM407" s="416"/>
      <c r="AN407" s="418"/>
      <c r="AO407" s="418"/>
      <c r="AP407" s="418"/>
      <c r="AQ407" s="314"/>
      <c r="AR407" s="315"/>
      <c r="AS407" s="419"/>
      <c r="AT407" s="420"/>
      <c r="AU407" s="318"/>
      <c r="AV407" s="319"/>
      <c r="AW407" s="319"/>
      <c r="AX407" s="319"/>
      <c r="AY407" s="320"/>
      <c r="AZ407" s="376"/>
      <c r="BA407" s="376"/>
    </row>
    <row r="408" spans="1:53" ht="13.5" customHeight="1" thickTop="1" thickBot="1" x14ac:dyDescent="0.25">
      <c r="A408" s="397">
        <v>403</v>
      </c>
      <c r="B408" s="398" t="s">
        <v>3432</v>
      </c>
      <c r="C408" s="399">
        <v>43605</v>
      </c>
      <c r="D408" s="399" t="s">
        <v>8830</v>
      </c>
      <c r="E408" s="400" t="s">
        <v>5690</v>
      </c>
      <c r="F408" s="400" t="s">
        <v>8831</v>
      </c>
      <c r="G408" s="401" t="s">
        <v>66</v>
      </c>
      <c r="H408" s="402" t="s">
        <v>10502</v>
      </c>
      <c r="I408" s="403" t="s">
        <v>1989</v>
      </c>
      <c r="J408" s="404">
        <v>0</v>
      </c>
      <c r="K408" s="405">
        <v>0</v>
      </c>
      <c r="L408" s="405">
        <v>6000000</v>
      </c>
      <c r="M408" s="405">
        <f t="shared" si="33"/>
        <v>6000000</v>
      </c>
      <c r="N408" s="406" t="s">
        <v>1990</v>
      </c>
      <c r="O408" s="398" t="s">
        <v>8832</v>
      </c>
      <c r="P408" s="408">
        <f t="shared" si="34"/>
        <v>43605</v>
      </c>
      <c r="Q408" s="408">
        <v>43695</v>
      </c>
      <c r="R408" s="408">
        <f t="shared" si="32"/>
        <v>43695</v>
      </c>
      <c r="S408" s="407">
        <f t="shared" si="35"/>
        <v>90</v>
      </c>
      <c r="T408" s="409">
        <f t="shared" si="36"/>
        <v>3</v>
      </c>
      <c r="U408" s="410" t="s">
        <v>8833</v>
      </c>
      <c r="V408" s="375"/>
      <c r="W408" s="411"/>
      <c r="X408" s="412"/>
      <c r="Y408" s="413"/>
      <c r="Z408" s="414"/>
      <c r="AA408" s="412"/>
      <c r="AB408" s="413"/>
      <c r="AC408" s="414"/>
      <c r="AD408" s="412"/>
      <c r="AE408" s="413"/>
      <c r="AF408" s="414"/>
      <c r="AG408" s="412"/>
      <c r="AH408" s="413"/>
      <c r="AI408" s="412"/>
      <c r="AJ408" s="415"/>
      <c r="AK408" s="416"/>
      <c r="AL408" s="417"/>
      <c r="AM408" s="416"/>
      <c r="AN408" s="418"/>
      <c r="AO408" s="418"/>
      <c r="AP408" s="418"/>
      <c r="AQ408" s="314"/>
      <c r="AR408" s="315"/>
      <c r="AS408" s="419"/>
      <c r="AT408" s="420"/>
      <c r="AU408" s="318"/>
      <c r="AV408" s="319"/>
      <c r="AW408" s="319"/>
      <c r="AX408" s="319"/>
      <c r="AY408" s="320"/>
      <c r="AZ408" s="376"/>
      <c r="BA408" s="376"/>
    </row>
    <row r="409" spans="1:53" ht="13.5" customHeight="1" thickTop="1" thickBot="1" x14ac:dyDescent="0.25">
      <c r="A409" s="397">
        <v>404</v>
      </c>
      <c r="B409" s="398" t="s">
        <v>3432</v>
      </c>
      <c r="C409" s="399">
        <v>43605</v>
      </c>
      <c r="D409" s="399" t="s">
        <v>8834</v>
      </c>
      <c r="E409" s="400" t="s">
        <v>5690</v>
      </c>
      <c r="F409" s="400" t="s">
        <v>8785</v>
      </c>
      <c r="G409" s="401" t="s">
        <v>66</v>
      </c>
      <c r="H409" s="402" t="s">
        <v>10502</v>
      </c>
      <c r="I409" s="403" t="s">
        <v>1989</v>
      </c>
      <c r="J409" s="404">
        <v>0</v>
      </c>
      <c r="K409" s="405">
        <v>0</v>
      </c>
      <c r="L409" s="405">
        <v>3920000</v>
      </c>
      <c r="M409" s="405">
        <f t="shared" si="33"/>
        <v>3920000</v>
      </c>
      <c r="N409" s="406" t="s">
        <v>1990</v>
      </c>
      <c r="O409" s="398" t="s">
        <v>8835</v>
      </c>
      <c r="P409" s="408">
        <f t="shared" si="34"/>
        <v>43605</v>
      </c>
      <c r="Q409" s="408">
        <v>43665</v>
      </c>
      <c r="R409" s="408">
        <f t="shared" si="32"/>
        <v>43665</v>
      </c>
      <c r="S409" s="407">
        <f t="shared" si="35"/>
        <v>60</v>
      </c>
      <c r="T409" s="409">
        <f t="shared" si="36"/>
        <v>2</v>
      </c>
      <c r="U409" s="410" t="s">
        <v>8836</v>
      </c>
      <c r="V409" s="375"/>
      <c r="W409" s="411"/>
      <c r="X409" s="412"/>
      <c r="Y409" s="413"/>
      <c r="Z409" s="414"/>
      <c r="AA409" s="412"/>
      <c r="AB409" s="413"/>
      <c r="AC409" s="414"/>
      <c r="AD409" s="412"/>
      <c r="AE409" s="413"/>
      <c r="AF409" s="414"/>
      <c r="AG409" s="412"/>
      <c r="AH409" s="413"/>
      <c r="AI409" s="412"/>
      <c r="AJ409" s="415"/>
      <c r="AK409" s="416"/>
      <c r="AL409" s="417"/>
      <c r="AM409" s="416"/>
      <c r="AN409" s="418"/>
      <c r="AO409" s="418"/>
      <c r="AP409" s="418"/>
      <c r="AQ409" s="314"/>
      <c r="AR409" s="315"/>
      <c r="AS409" s="419"/>
      <c r="AT409" s="420"/>
      <c r="AU409" s="318"/>
      <c r="AV409" s="319"/>
      <c r="AW409" s="319"/>
      <c r="AX409" s="319"/>
      <c r="AY409" s="320"/>
      <c r="AZ409" s="376"/>
      <c r="BA409" s="376"/>
    </row>
    <row r="410" spans="1:53" ht="13.5" customHeight="1" thickTop="1" thickBot="1" x14ac:dyDescent="0.25">
      <c r="A410" s="397">
        <v>405</v>
      </c>
      <c r="B410" s="398" t="s">
        <v>3432</v>
      </c>
      <c r="C410" s="399">
        <v>43605</v>
      </c>
      <c r="D410" s="399" t="s">
        <v>8837</v>
      </c>
      <c r="E410" s="400" t="s">
        <v>5921</v>
      </c>
      <c r="F410" s="400" t="s">
        <v>8838</v>
      </c>
      <c r="G410" s="401" t="s">
        <v>66</v>
      </c>
      <c r="H410" s="402" t="s">
        <v>10502</v>
      </c>
      <c r="I410" s="403" t="s">
        <v>1989</v>
      </c>
      <c r="J410" s="404">
        <v>0</v>
      </c>
      <c r="K410" s="405">
        <v>0</v>
      </c>
      <c r="L410" s="405">
        <v>15000000</v>
      </c>
      <c r="M410" s="405">
        <f t="shared" si="33"/>
        <v>15000000</v>
      </c>
      <c r="N410" s="406" t="s">
        <v>1990</v>
      </c>
      <c r="O410" s="398" t="s">
        <v>8839</v>
      </c>
      <c r="P410" s="408">
        <f t="shared" si="34"/>
        <v>43605</v>
      </c>
      <c r="Q410" s="408">
        <v>43755</v>
      </c>
      <c r="R410" s="408">
        <f t="shared" si="32"/>
        <v>43755</v>
      </c>
      <c r="S410" s="407">
        <f t="shared" si="35"/>
        <v>150</v>
      </c>
      <c r="T410" s="409">
        <f t="shared" si="36"/>
        <v>5</v>
      </c>
      <c r="U410" s="410" t="s">
        <v>8840</v>
      </c>
      <c r="V410" s="375"/>
      <c r="W410" s="411"/>
      <c r="X410" s="412"/>
      <c r="Y410" s="413"/>
      <c r="Z410" s="414"/>
      <c r="AA410" s="412"/>
      <c r="AB410" s="413"/>
      <c r="AC410" s="414"/>
      <c r="AD410" s="412"/>
      <c r="AE410" s="413"/>
      <c r="AF410" s="414"/>
      <c r="AG410" s="412"/>
      <c r="AH410" s="413"/>
      <c r="AI410" s="412"/>
      <c r="AJ410" s="415"/>
      <c r="AK410" s="416"/>
      <c r="AL410" s="417"/>
      <c r="AM410" s="416"/>
      <c r="AN410" s="418"/>
      <c r="AO410" s="418"/>
      <c r="AP410" s="418"/>
      <c r="AQ410" s="314"/>
      <c r="AR410" s="315"/>
      <c r="AS410" s="419"/>
      <c r="AT410" s="420"/>
      <c r="AU410" s="318"/>
      <c r="AV410" s="319"/>
      <c r="AW410" s="319"/>
      <c r="AX410" s="319"/>
      <c r="AY410" s="320"/>
      <c r="AZ410" s="376"/>
      <c r="BA410" s="376"/>
    </row>
    <row r="411" spans="1:53" ht="13.5" customHeight="1" thickTop="1" thickBot="1" x14ac:dyDescent="0.25">
      <c r="A411" s="397">
        <v>406</v>
      </c>
      <c r="B411" s="398" t="s">
        <v>3432</v>
      </c>
      <c r="C411" s="399">
        <v>43605</v>
      </c>
      <c r="D411" s="399" t="s">
        <v>8841</v>
      </c>
      <c r="E411" s="400" t="s">
        <v>5921</v>
      </c>
      <c r="F411" s="400" t="s">
        <v>8785</v>
      </c>
      <c r="G411" s="401" t="s">
        <v>66</v>
      </c>
      <c r="H411" s="402" t="s">
        <v>10502</v>
      </c>
      <c r="I411" s="403" t="s">
        <v>1989</v>
      </c>
      <c r="J411" s="404">
        <v>0</v>
      </c>
      <c r="K411" s="405">
        <v>0</v>
      </c>
      <c r="L411" s="405">
        <v>5700000</v>
      </c>
      <c r="M411" s="405">
        <f t="shared" si="33"/>
        <v>5700000</v>
      </c>
      <c r="N411" s="406" t="s">
        <v>1990</v>
      </c>
      <c r="O411" s="398" t="s">
        <v>6704</v>
      </c>
      <c r="P411" s="408">
        <f t="shared" si="34"/>
        <v>43605</v>
      </c>
      <c r="Q411" s="408">
        <v>43695</v>
      </c>
      <c r="R411" s="408">
        <f t="shared" si="32"/>
        <v>43695</v>
      </c>
      <c r="S411" s="407">
        <f t="shared" si="35"/>
        <v>90</v>
      </c>
      <c r="T411" s="409">
        <f t="shared" si="36"/>
        <v>3</v>
      </c>
      <c r="U411" s="410" t="s">
        <v>8842</v>
      </c>
      <c r="V411" s="375"/>
      <c r="W411" s="411"/>
      <c r="X411" s="412"/>
      <c r="Y411" s="413"/>
      <c r="Z411" s="414"/>
      <c r="AA411" s="412"/>
      <c r="AB411" s="413"/>
      <c r="AC411" s="414"/>
      <c r="AD411" s="412"/>
      <c r="AE411" s="413"/>
      <c r="AF411" s="414"/>
      <c r="AG411" s="412"/>
      <c r="AH411" s="413"/>
      <c r="AI411" s="412"/>
      <c r="AJ411" s="415"/>
      <c r="AK411" s="416"/>
      <c r="AL411" s="417"/>
      <c r="AM411" s="416"/>
      <c r="AN411" s="418"/>
      <c r="AO411" s="418"/>
      <c r="AP411" s="418"/>
      <c r="AQ411" s="314"/>
      <c r="AR411" s="315"/>
      <c r="AS411" s="419"/>
      <c r="AT411" s="420"/>
      <c r="AU411" s="318"/>
      <c r="AV411" s="319"/>
      <c r="AW411" s="319"/>
      <c r="AX411" s="319"/>
      <c r="AY411" s="320"/>
      <c r="AZ411" s="376"/>
      <c r="BA411" s="376"/>
    </row>
    <row r="412" spans="1:53" ht="13.5" customHeight="1" thickTop="1" thickBot="1" x14ac:dyDescent="0.25">
      <c r="A412" s="397">
        <v>407</v>
      </c>
      <c r="B412" s="398" t="s">
        <v>3432</v>
      </c>
      <c r="C412" s="399">
        <v>43605</v>
      </c>
      <c r="D412" s="399" t="s">
        <v>8843</v>
      </c>
      <c r="E412" s="400" t="s">
        <v>5690</v>
      </c>
      <c r="F412" s="400" t="s">
        <v>8844</v>
      </c>
      <c r="G412" s="401" t="s">
        <v>66</v>
      </c>
      <c r="H412" s="402" t="s">
        <v>10502</v>
      </c>
      <c r="I412" s="403" t="s">
        <v>1989</v>
      </c>
      <c r="J412" s="404">
        <v>0</v>
      </c>
      <c r="K412" s="405">
        <v>0</v>
      </c>
      <c r="L412" s="405">
        <v>2666667</v>
      </c>
      <c r="M412" s="405">
        <f t="shared" si="33"/>
        <v>2666667</v>
      </c>
      <c r="N412" s="406" t="s">
        <v>1990</v>
      </c>
      <c r="O412" s="398" t="s">
        <v>6629</v>
      </c>
      <c r="P412" s="408">
        <f t="shared" si="34"/>
        <v>43605</v>
      </c>
      <c r="Q412" s="408">
        <v>43645</v>
      </c>
      <c r="R412" s="408">
        <f t="shared" si="32"/>
        <v>43645</v>
      </c>
      <c r="S412" s="407">
        <f t="shared" si="35"/>
        <v>40</v>
      </c>
      <c r="T412" s="409">
        <f t="shared" si="36"/>
        <v>1.3333333333333333</v>
      </c>
      <c r="U412" s="410" t="s">
        <v>8845</v>
      </c>
      <c r="V412" s="375"/>
      <c r="W412" s="411"/>
      <c r="X412" s="412"/>
      <c r="Y412" s="413"/>
      <c r="Z412" s="414"/>
      <c r="AA412" s="412"/>
      <c r="AB412" s="413"/>
      <c r="AC412" s="414"/>
      <c r="AD412" s="412"/>
      <c r="AE412" s="413"/>
      <c r="AF412" s="414"/>
      <c r="AG412" s="412"/>
      <c r="AH412" s="413"/>
      <c r="AI412" s="412"/>
      <c r="AJ412" s="415"/>
      <c r="AK412" s="416"/>
      <c r="AL412" s="417"/>
      <c r="AM412" s="416"/>
      <c r="AN412" s="418"/>
      <c r="AO412" s="418"/>
      <c r="AP412" s="418"/>
      <c r="AQ412" s="314"/>
      <c r="AR412" s="315"/>
      <c r="AS412" s="419"/>
      <c r="AT412" s="420"/>
      <c r="AU412" s="318"/>
      <c r="AV412" s="319"/>
      <c r="AW412" s="319"/>
      <c r="AX412" s="319"/>
      <c r="AY412" s="320"/>
      <c r="AZ412" s="376"/>
      <c r="BA412" s="376"/>
    </row>
    <row r="413" spans="1:53" ht="13.5" customHeight="1" thickTop="1" thickBot="1" x14ac:dyDescent="0.25">
      <c r="A413" s="397">
        <v>408</v>
      </c>
      <c r="B413" s="398" t="s">
        <v>3432</v>
      </c>
      <c r="C413" s="399">
        <v>43605</v>
      </c>
      <c r="D413" s="399" t="s">
        <v>8846</v>
      </c>
      <c r="E413" s="400" t="s">
        <v>6447</v>
      </c>
      <c r="F413" s="400" t="s">
        <v>8847</v>
      </c>
      <c r="G413" s="401" t="s">
        <v>66</v>
      </c>
      <c r="H413" s="402" t="s">
        <v>7501</v>
      </c>
      <c r="I413" s="403" t="s">
        <v>1989</v>
      </c>
      <c r="J413" s="404">
        <v>0</v>
      </c>
      <c r="K413" s="405">
        <v>0</v>
      </c>
      <c r="L413" s="405">
        <v>20000000</v>
      </c>
      <c r="M413" s="405">
        <f t="shared" si="33"/>
        <v>20000000</v>
      </c>
      <c r="N413" s="406" t="s">
        <v>1990</v>
      </c>
      <c r="O413" s="398" t="s">
        <v>3003</v>
      </c>
      <c r="P413" s="408">
        <f t="shared" si="34"/>
        <v>43605</v>
      </c>
      <c r="Q413" s="408">
        <v>43725</v>
      </c>
      <c r="R413" s="408">
        <f t="shared" si="32"/>
        <v>43725</v>
      </c>
      <c r="S413" s="407">
        <f t="shared" si="35"/>
        <v>120</v>
      </c>
      <c r="T413" s="409">
        <f t="shared" si="36"/>
        <v>4</v>
      </c>
      <c r="U413" s="410" t="s">
        <v>8848</v>
      </c>
      <c r="V413" s="375"/>
      <c r="W413" s="411"/>
      <c r="X413" s="412"/>
      <c r="Y413" s="413"/>
      <c r="Z413" s="414"/>
      <c r="AA413" s="412"/>
      <c r="AB413" s="413"/>
      <c r="AC413" s="414"/>
      <c r="AD413" s="412"/>
      <c r="AE413" s="413"/>
      <c r="AF413" s="414"/>
      <c r="AG413" s="412"/>
      <c r="AH413" s="413"/>
      <c r="AI413" s="412"/>
      <c r="AJ413" s="415"/>
      <c r="AK413" s="416"/>
      <c r="AL413" s="417"/>
      <c r="AM413" s="416"/>
      <c r="AN413" s="418"/>
      <c r="AO413" s="418"/>
      <c r="AP413" s="418"/>
      <c r="AQ413" s="314"/>
      <c r="AR413" s="315"/>
      <c r="AS413" s="419"/>
      <c r="AT413" s="420"/>
      <c r="AU413" s="318"/>
      <c r="AV413" s="319"/>
      <c r="AW413" s="319"/>
      <c r="AX413" s="319"/>
      <c r="AY413" s="320"/>
      <c r="AZ413" s="376"/>
      <c r="BA413" s="376"/>
    </row>
    <row r="414" spans="1:53" ht="13.5" customHeight="1" thickTop="1" thickBot="1" x14ac:dyDescent="0.25">
      <c r="A414" s="397">
        <v>409</v>
      </c>
      <c r="B414" s="398" t="s">
        <v>3451</v>
      </c>
      <c r="C414" s="399">
        <v>43605</v>
      </c>
      <c r="D414" s="399" t="s">
        <v>8849</v>
      </c>
      <c r="E414" s="400" t="s">
        <v>5690</v>
      </c>
      <c r="F414" s="400" t="s">
        <v>8850</v>
      </c>
      <c r="G414" s="401" t="s">
        <v>66</v>
      </c>
      <c r="H414" s="402" t="s">
        <v>7501</v>
      </c>
      <c r="I414" s="403" t="s">
        <v>1989</v>
      </c>
      <c r="J414" s="404">
        <v>0</v>
      </c>
      <c r="K414" s="405">
        <v>0</v>
      </c>
      <c r="L414" s="405">
        <v>10000000</v>
      </c>
      <c r="M414" s="405">
        <f t="shared" si="33"/>
        <v>10000000</v>
      </c>
      <c r="N414" s="406" t="s">
        <v>1990</v>
      </c>
      <c r="O414" s="398" t="s">
        <v>6639</v>
      </c>
      <c r="P414" s="408">
        <f t="shared" si="34"/>
        <v>43605</v>
      </c>
      <c r="Q414" s="408">
        <v>43665</v>
      </c>
      <c r="R414" s="408">
        <f t="shared" si="32"/>
        <v>43665</v>
      </c>
      <c r="S414" s="407">
        <f t="shared" si="35"/>
        <v>60</v>
      </c>
      <c r="T414" s="409">
        <f t="shared" si="36"/>
        <v>2</v>
      </c>
      <c r="U414" s="410" t="s">
        <v>8851</v>
      </c>
      <c r="V414" s="421">
        <v>43706</v>
      </c>
      <c r="W414" s="411"/>
      <c r="X414" s="412"/>
      <c r="Y414" s="413"/>
      <c r="Z414" s="414"/>
      <c r="AA414" s="412"/>
      <c r="AB414" s="413"/>
      <c r="AC414" s="414"/>
      <c r="AD414" s="412"/>
      <c r="AE414" s="413"/>
      <c r="AF414" s="414"/>
      <c r="AG414" s="412"/>
      <c r="AH414" s="413"/>
      <c r="AI414" s="412"/>
      <c r="AJ414" s="415"/>
      <c r="AK414" s="416"/>
      <c r="AL414" s="417"/>
      <c r="AM414" s="416"/>
      <c r="AN414" s="418"/>
      <c r="AO414" s="418"/>
      <c r="AP414" s="418"/>
      <c r="AQ414" s="314"/>
      <c r="AR414" s="315"/>
      <c r="AS414" s="419"/>
      <c r="AT414" s="420"/>
      <c r="AU414" s="318"/>
      <c r="AV414" s="319"/>
      <c r="AW414" s="319"/>
      <c r="AX414" s="319"/>
      <c r="AY414" s="320"/>
      <c r="AZ414" s="376"/>
      <c r="BA414" s="376"/>
    </row>
    <row r="415" spans="1:53" ht="13.5" customHeight="1" thickTop="1" thickBot="1" x14ac:dyDescent="0.25">
      <c r="A415" s="397">
        <v>410</v>
      </c>
      <c r="B415" s="398" t="s">
        <v>3432</v>
      </c>
      <c r="C415" s="399">
        <v>43605</v>
      </c>
      <c r="D415" s="399" t="s">
        <v>8852</v>
      </c>
      <c r="E415" s="400" t="s">
        <v>5921</v>
      </c>
      <c r="F415" s="400" t="s">
        <v>8785</v>
      </c>
      <c r="G415" s="401" t="s">
        <v>66</v>
      </c>
      <c r="H415" s="402" t="s">
        <v>10502</v>
      </c>
      <c r="I415" s="403" t="s">
        <v>1989</v>
      </c>
      <c r="J415" s="404">
        <v>0</v>
      </c>
      <c r="K415" s="405">
        <v>0</v>
      </c>
      <c r="L415" s="405">
        <v>4000000</v>
      </c>
      <c r="M415" s="405">
        <f t="shared" si="33"/>
        <v>4000000</v>
      </c>
      <c r="N415" s="406" t="s">
        <v>1990</v>
      </c>
      <c r="O415" s="398" t="s">
        <v>8853</v>
      </c>
      <c r="P415" s="408">
        <f t="shared" si="34"/>
        <v>43605</v>
      </c>
      <c r="Q415" s="408">
        <v>43665</v>
      </c>
      <c r="R415" s="408">
        <f t="shared" si="32"/>
        <v>43665</v>
      </c>
      <c r="S415" s="407">
        <f t="shared" si="35"/>
        <v>60</v>
      </c>
      <c r="T415" s="409">
        <f t="shared" si="36"/>
        <v>2</v>
      </c>
      <c r="U415" s="410" t="s">
        <v>8854</v>
      </c>
      <c r="V415" s="375"/>
      <c r="W415" s="411"/>
      <c r="X415" s="412"/>
      <c r="Y415" s="413"/>
      <c r="Z415" s="414"/>
      <c r="AA415" s="412"/>
      <c r="AB415" s="413"/>
      <c r="AC415" s="414"/>
      <c r="AD415" s="412"/>
      <c r="AE415" s="413"/>
      <c r="AF415" s="414"/>
      <c r="AG415" s="412"/>
      <c r="AH415" s="413"/>
      <c r="AI415" s="412"/>
      <c r="AJ415" s="415"/>
      <c r="AK415" s="416"/>
      <c r="AL415" s="417"/>
      <c r="AM415" s="416"/>
      <c r="AN415" s="418"/>
      <c r="AO415" s="418"/>
      <c r="AP415" s="418"/>
      <c r="AQ415" s="314"/>
      <c r="AR415" s="315"/>
      <c r="AS415" s="419"/>
      <c r="AT415" s="420"/>
      <c r="AU415" s="318"/>
      <c r="AV415" s="319"/>
      <c r="AW415" s="319"/>
      <c r="AX415" s="319"/>
      <c r="AY415" s="320"/>
      <c r="AZ415" s="376"/>
      <c r="BA415" s="376"/>
    </row>
    <row r="416" spans="1:53" ht="13.5" customHeight="1" thickTop="1" thickBot="1" x14ac:dyDescent="0.25">
      <c r="A416" s="397">
        <v>411</v>
      </c>
      <c r="B416" s="398" t="s">
        <v>3432</v>
      </c>
      <c r="C416" s="399">
        <v>43605</v>
      </c>
      <c r="D416" s="399" t="s">
        <v>8855</v>
      </c>
      <c r="E416" s="400" t="s">
        <v>5690</v>
      </c>
      <c r="F416" s="400" t="s">
        <v>8827</v>
      </c>
      <c r="G416" s="401" t="s">
        <v>66</v>
      </c>
      <c r="H416" s="402" t="s">
        <v>10502</v>
      </c>
      <c r="I416" s="403" t="s">
        <v>1989</v>
      </c>
      <c r="J416" s="404">
        <v>0</v>
      </c>
      <c r="K416" s="405">
        <v>0</v>
      </c>
      <c r="L416" s="405">
        <v>12000000</v>
      </c>
      <c r="M416" s="405">
        <f t="shared" si="33"/>
        <v>12000000</v>
      </c>
      <c r="N416" s="406" t="s">
        <v>1990</v>
      </c>
      <c r="O416" s="398" t="s">
        <v>6381</v>
      </c>
      <c r="P416" s="408">
        <f t="shared" si="34"/>
        <v>43605</v>
      </c>
      <c r="Q416" s="408">
        <v>43725</v>
      </c>
      <c r="R416" s="408">
        <f t="shared" si="32"/>
        <v>43725</v>
      </c>
      <c r="S416" s="407">
        <f t="shared" si="35"/>
        <v>120</v>
      </c>
      <c r="T416" s="409">
        <f t="shared" si="36"/>
        <v>4</v>
      </c>
      <c r="U416" s="410" t="s">
        <v>8856</v>
      </c>
      <c r="V416" s="375"/>
      <c r="W416" s="411"/>
      <c r="X416" s="412"/>
      <c r="Y416" s="413"/>
      <c r="Z416" s="414"/>
      <c r="AA416" s="412"/>
      <c r="AB416" s="413"/>
      <c r="AC416" s="414"/>
      <c r="AD416" s="412"/>
      <c r="AE416" s="413"/>
      <c r="AF416" s="414"/>
      <c r="AG416" s="412"/>
      <c r="AH416" s="413"/>
      <c r="AI416" s="412"/>
      <c r="AJ416" s="415"/>
      <c r="AK416" s="416"/>
      <c r="AL416" s="417"/>
      <c r="AM416" s="416"/>
      <c r="AN416" s="418"/>
      <c r="AO416" s="418"/>
      <c r="AP416" s="418"/>
      <c r="AQ416" s="314"/>
      <c r="AR416" s="315"/>
      <c r="AS416" s="419"/>
      <c r="AT416" s="420"/>
      <c r="AU416" s="318"/>
      <c r="AV416" s="319"/>
      <c r="AW416" s="319"/>
      <c r="AX416" s="319"/>
      <c r="AY416" s="320"/>
      <c r="AZ416" s="376"/>
      <c r="BA416" s="376"/>
    </row>
    <row r="417" spans="1:53" ht="13.5" customHeight="1" thickTop="1" thickBot="1" x14ac:dyDescent="0.25">
      <c r="A417" s="397">
        <v>412</v>
      </c>
      <c r="B417" s="398" t="s">
        <v>3432</v>
      </c>
      <c r="C417" s="399">
        <v>43605</v>
      </c>
      <c r="D417" s="399" t="s">
        <v>8857</v>
      </c>
      <c r="E417" s="400" t="s">
        <v>7725</v>
      </c>
      <c r="F417" s="400" t="s">
        <v>8858</v>
      </c>
      <c r="G417" s="401" t="s">
        <v>66</v>
      </c>
      <c r="H417" s="402" t="s">
        <v>7501</v>
      </c>
      <c r="I417" s="403" t="s">
        <v>1989</v>
      </c>
      <c r="J417" s="404">
        <v>0</v>
      </c>
      <c r="K417" s="405">
        <v>0</v>
      </c>
      <c r="L417" s="405">
        <v>7500000</v>
      </c>
      <c r="M417" s="405">
        <f t="shared" si="33"/>
        <v>7500000</v>
      </c>
      <c r="N417" s="406" t="s">
        <v>1990</v>
      </c>
      <c r="O417" s="398" t="s">
        <v>8859</v>
      </c>
      <c r="P417" s="408">
        <f t="shared" si="34"/>
        <v>43605</v>
      </c>
      <c r="Q417" s="408">
        <v>43665</v>
      </c>
      <c r="R417" s="408">
        <f t="shared" si="32"/>
        <v>43665</v>
      </c>
      <c r="S417" s="407">
        <f t="shared" si="35"/>
        <v>60</v>
      </c>
      <c r="T417" s="409">
        <f t="shared" si="36"/>
        <v>2</v>
      </c>
      <c r="U417" s="410" t="s">
        <v>8860</v>
      </c>
      <c r="V417" s="375"/>
      <c r="W417" s="411"/>
      <c r="X417" s="412"/>
      <c r="Y417" s="413"/>
      <c r="Z417" s="414"/>
      <c r="AA417" s="412"/>
      <c r="AB417" s="413"/>
      <c r="AC417" s="414"/>
      <c r="AD417" s="412"/>
      <c r="AE417" s="413"/>
      <c r="AF417" s="414"/>
      <c r="AG417" s="412"/>
      <c r="AH417" s="413"/>
      <c r="AI417" s="412"/>
      <c r="AJ417" s="415"/>
      <c r="AK417" s="416"/>
      <c r="AL417" s="417"/>
      <c r="AM417" s="416"/>
      <c r="AN417" s="418"/>
      <c r="AO417" s="418"/>
      <c r="AP417" s="418"/>
      <c r="AQ417" s="314"/>
      <c r="AR417" s="315"/>
      <c r="AS417" s="419"/>
      <c r="AT417" s="420"/>
      <c r="AU417" s="318"/>
      <c r="AV417" s="319"/>
      <c r="AW417" s="319"/>
      <c r="AX417" s="319"/>
      <c r="AY417" s="320"/>
      <c r="AZ417" s="376"/>
      <c r="BA417" s="376"/>
    </row>
    <row r="418" spans="1:53" ht="13.5" customHeight="1" thickTop="1" thickBot="1" x14ac:dyDescent="0.25">
      <c r="A418" s="397">
        <v>413</v>
      </c>
      <c r="B418" s="398" t="s">
        <v>3432</v>
      </c>
      <c r="C418" s="399">
        <v>43605</v>
      </c>
      <c r="D418" s="399" t="s">
        <v>8861</v>
      </c>
      <c r="E418" s="400" t="s">
        <v>5690</v>
      </c>
      <c r="F418" s="400" t="s">
        <v>8862</v>
      </c>
      <c r="G418" s="401" t="s">
        <v>66</v>
      </c>
      <c r="H418" s="402" t="s">
        <v>10502</v>
      </c>
      <c r="I418" s="403" t="s">
        <v>1989</v>
      </c>
      <c r="J418" s="404">
        <v>0</v>
      </c>
      <c r="K418" s="405">
        <v>0</v>
      </c>
      <c r="L418" s="405">
        <v>3866667</v>
      </c>
      <c r="M418" s="405">
        <f t="shared" si="33"/>
        <v>3866667</v>
      </c>
      <c r="N418" s="406" t="s">
        <v>1990</v>
      </c>
      <c r="O418" s="398" t="s">
        <v>7980</v>
      </c>
      <c r="P418" s="408">
        <f t="shared" si="34"/>
        <v>43605</v>
      </c>
      <c r="Q418" s="408">
        <v>43645</v>
      </c>
      <c r="R418" s="408">
        <f t="shared" si="32"/>
        <v>43645</v>
      </c>
      <c r="S418" s="407">
        <f t="shared" si="35"/>
        <v>40</v>
      </c>
      <c r="T418" s="409">
        <f t="shared" si="36"/>
        <v>1.3333333333333333</v>
      </c>
      <c r="U418" s="410" t="s">
        <v>8863</v>
      </c>
      <c r="V418" s="375"/>
      <c r="W418" s="411"/>
      <c r="X418" s="412"/>
      <c r="Y418" s="413"/>
      <c r="Z418" s="414"/>
      <c r="AA418" s="412"/>
      <c r="AB418" s="413"/>
      <c r="AC418" s="414"/>
      <c r="AD418" s="412"/>
      <c r="AE418" s="413"/>
      <c r="AF418" s="414"/>
      <c r="AG418" s="412"/>
      <c r="AH418" s="413"/>
      <c r="AI418" s="412"/>
      <c r="AJ418" s="415"/>
      <c r="AK418" s="416"/>
      <c r="AL418" s="417"/>
      <c r="AM418" s="416"/>
      <c r="AN418" s="418"/>
      <c r="AO418" s="418"/>
      <c r="AP418" s="418"/>
      <c r="AQ418" s="314"/>
      <c r="AR418" s="315"/>
      <c r="AS418" s="419"/>
      <c r="AT418" s="420"/>
      <c r="AU418" s="318"/>
      <c r="AV418" s="319"/>
      <c r="AW418" s="319"/>
      <c r="AX418" s="319"/>
      <c r="AY418" s="320"/>
      <c r="AZ418" s="376"/>
      <c r="BA418" s="376"/>
    </row>
    <row r="419" spans="1:53" ht="13.5" customHeight="1" thickTop="1" thickBot="1" x14ac:dyDescent="0.25">
      <c r="A419" s="397">
        <v>414</v>
      </c>
      <c r="B419" s="398" t="s">
        <v>3432</v>
      </c>
      <c r="C419" s="399">
        <v>43605</v>
      </c>
      <c r="D419" s="399" t="s">
        <v>8864</v>
      </c>
      <c r="E419" s="400" t="s">
        <v>7725</v>
      </c>
      <c r="F419" s="400" t="s">
        <v>8782</v>
      </c>
      <c r="G419" s="401" t="s">
        <v>66</v>
      </c>
      <c r="H419" s="402" t="s">
        <v>10502</v>
      </c>
      <c r="I419" s="403" t="s">
        <v>1989</v>
      </c>
      <c r="J419" s="404">
        <v>0</v>
      </c>
      <c r="K419" s="405">
        <v>0</v>
      </c>
      <c r="L419" s="405">
        <v>6083333</v>
      </c>
      <c r="M419" s="405">
        <f t="shared" si="33"/>
        <v>6083333</v>
      </c>
      <c r="N419" s="406" t="s">
        <v>1990</v>
      </c>
      <c r="O419" s="398" t="s">
        <v>8459</v>
      </c>
      <c r="P419" s="408">
        <f t="shared" si="34"/>
        <v>43605</v>
      </c>
      <c r="Q419" s="408">
        <v>43678</v>
      </c>
      <c r="R419" s="408">
        <f t="shared" si="32"/>
        <v>43678</v>
      </c>
      <c r="S419" s="407">
        <f t="shared" si="35"/>
        <v>73</v>
      </c>
      <c r="T419" s="409">
        <f t="shared" si="36"/>
        <v>2.4333333333333331</v>
      </c>
      <c r="U419" s="410" t="s">
        <v>8865</v>
      </c>
      <c r="V419" s="375"/>
      <c r="W419" s="411"/>
      <c r="X419" s="412"/>
      <c r="Y419" s="413"/>
      <c r="Z419" s="414"/>
      <c r="AA419" s="412"/>
      <c r="AB419" s="413"/>
      <c r="AC419" s="414"/>
      <c r="AD419" s="412"/>
      <c r="AE419" s="413"/>
      <c r="AF419" s="414"/>
      <c r="AG419" s="412"/>
      <c r="AH419" s="413"/>
      <c r="AI419" s="412"/>
      <c r="AJ419" s="415"/>
      <c r="AK419" s="416"/>
      <c r="AL419" s="417"/>
      <c r="AM419" s="416"/>
      <c r="AN419" s="418"/>
      <c r="AO419" s="418"/>
      <c r="AP419" s="418"/>
      <c r="AQ419" s="314"/>
      <c r="AR419" s="315"/>
      <c r="AS419" s="419"/>
      <c r="AT419" s="420"/>
      <c r="AU419" s="318"/>
      <c r="AV419" s="319"/>
      <c r="AW419" s="319"/>
      <c r="AX419" s="319"/>
      <c r="AY419" s="320"/>
      <c r="AZ419" s="376"/>
      <c r="BA419" s="376"/>
    </row>
    <row r="420" spans="1:53" ht="13.5" customHeight="1" thickTop="1" thickBot="1" x14ac:dyDescent="0.25">
      <c r="A420" s="397">
        <v>415</v>
      </c>
      <c r="B420" s="398" t="s">
        <v>3432</v>
      </c>
      <c r="C420" s="399">
        <v>43605</v>
      </c>
      <c r="D420" s="399" t="s">
        <v>8866</v>
      </c>
      <c r="E420" s="400" t="s">
        <v>5921</v>
      </c>
      <c r="F420" s="400" t="s">
        <v>8801</v>
      </c>
      <c r="G420" s="401" t="s">
        <v>66</v>
      </c>
      <c r="H420" s="402" t="s">
        <v>7501</v>
      </c>
      <c r="I420" s="403" t="s">
        <v>1989</v>
      </c>
      <c r="J420" s="404">
        <v>0</v>
      </c>
      <c r="K420" s="405">
        <v>0</v>
      </c>
      <c r="L420" s="405">
        <v>11882100</v>
      </c>
      <c r="M420" s="405">
        <f t="shared" si="33"/>
        <v>11882100</v>
      </c>
      <c r="N420" s="406" t="s">
        <v>1990</v>
      </c>
      <c r="O420" s="398" t="s">
        <v>6462</v>
      </c>
      <c r="P420" s="408">
        <f t="shared" si="34"/>
        <v>43605</v>
      </c>
      <c r="Q420" s="408">
        <v>43695</v>
      </c>
      <c r="R420" s="408">
        <f t="shared" si="32"/>
        <v>43695</v>
      </c>
      <c r="S420" s="407">
        <f t="shared" si="35"/>
        <v>90</v>
      </c>
      <c r="T420" s="409">
        <f t="shared" si="36"/>
        <v>3</v>
      </c>
      <c r="U420" s="410" t="s">
        <v>8867</v>
      </c>
      <c r="V420" s="375"/>
      <c r="W420" s="411"/>
      <c r="X420" s="412"/>
      <c r="Y420" s="413"/>
      <c r="Z420" s="414"/>
      <c r="AA420" s="412"/>
      <c r="AB420" s="413"/>
      <c r="AC420" s="414"/>
      <c r="AD420" s="412"/>
      <c r="AE420" s="413"/>
      <c r="AF420" s="414"/>
      <c r="AG420" s="412"/>
      <c r="AH420" s="413"/>
      <c r="AI420" s="412"/>
      <c r="AJ420" s="415"/>
      <c r="AK420" s="416"/>
      <c r="AL420" s="417"/>
      <c r="AM420" s="416"/>
      <c r="AN420" s="418"/>
      <c r="AO420" s="418"/>
      <c r="AP420" s="418"/>
      <c r="AQ420" s="314"/>
      <c r="AR420" s="315"/>
      <c r="AS420" s="419"/>
      <c r="AT420" s="420"/>
      <c r="AU420" s="318"/>
      <c r="AV420" s="319"/>
      <c r="AW420" s="319"/>
      <c r="AX420" s="319"/>
      <c r="AY420" s="320"/>
      <c r="AZ420" s="376"/>
      <c r="BA420" s="376"/>
    </row>
    <row r="421" spans="1:53" ht="13.5" customHeight="1" thickTop="1" thickBot="1" x14ac:dyDescent="0.25">
      <c r="A421" s="397">
        <v>416</v>
      </c>
      <c r="B421" s="398" t="s">
        <v>3432</v>
      </c>
      <c r="C421" s="399">
        <v>43605</v>
      </c>
      <c r="D421" s="399" t="s">
        <v>8868</v>
      </c>
      <c r="E421" s="400" t="s">
        <v>5921</v>
      </c>
      <c r="F421" s="400" t="s">
        <v>8801</v>
      </c>
      <c r="G421" s="401" t="s">
        <v>66</v>
      </c>
      <c r="H421" s="402" t="s">
        <v>7501</v>
      </c>
      <c r="I421" s="403" t="s">
        <v>1989</v>
      </c>
      <c r="J421" s="404">
        <v>0</v>
      </c>
      <c r="K421" s="405">
        <v>0</v>
      </c>
      <c r="L421" s="405">
        <v>11136000</v>
      </c>
      <c r="M421" s="405">
        <f t="shared" si="33"/>
        <v>11136000</v>
      </c>
      <c r="N421" s="406" t="s">
        <v>1990</v>
      </c>
      <c r="O421" s="398" t="s">
        <v>8869</v>
      </c>
      <c r="P421" s="408">
        <f t="shared" si="34"/>
        <v>43605</v>
      </c>
      <c r="Q421" s="408">
        <v>43701</v>
      </c>
      <c r="R421" s="408">
        <f t="shared" si="32"/>
        <v>43701</v>
      </c>
      <c r="S421" s="407">
        <f t="shared" si="35"/>
        <v>96</v>
      </c>
      <c r="T421" s="409">
        <f t="shared" si="36"/>
        <v>3.2</v>
      </c>
      <c r="U421" s="410" t="s">
        <v>8870</v>
      </c>
      <c r="V421" s="375"/>
      <c r="W421" s="411"/>
      <c r="X421" s="412"/>
      <c r="Y421" s="413"/>
      <c r="Z421" s="414"/>
      <c r="AA421" s="412"/>
      <c r="AB421" s="413"/>
      <c r="AC421" s="414"/>
      <c r="AD421" s="412"/>
      <c r="AE421" s="413"/>
      <c r="AF421" s="414"/>
      <c r="AG421" s="412"/>
      <c r="AH421" s="413"/>
      <c r="AI421" s="412"/>
      <c r="AJ421" s="415"/>
      <c r="AK421" s="416"/>
      <c r="AL421" s="417"/>
      <c r="AM421" s="416"/>
      <c r="AN421" s="418"/>
      <c r="AO421" s="418"/>
      <c r="AP421" s="418"/>
      <c r="AQ421" s="314"/>
      <c r="AR421" s="315"/>
      <c r="AS421" s="419"/>
      <c r="AT421" s="420"/>
      <c r="AU421" s="318"/>
      <c r="AV421" s="319"/>
      <c r="AW421" s="319"/>
      <c r="AX421" s="319"/>
      <c r="AY421" s="320"/>
      <c r="AZ421" s="376"/>
      <c r="BA421" s="376"/>
    </row>
    <row r="422" spans="1:53" ht="13.5" customHeight="1" thickTop="1" thickBot="1" x14ac:dyDescent="0.25">
      <c r="A422" s="397">
        <v>417</v>
      </c>
      <c r="B422" s="398" t="s">
        <v>3432</v>
      </c>
      <c r="C422" s="399">
        <v>43605</v>
      </c>
      <c r="D422" s="399" t="s">
        <v>8871</v>
      </c>
      <c r="E422" s="400" t="s">
        <v>7725</v>
      </c>
      <c r="F422" s="400" t="s">
        <v>8801</v>
      </c>
      <c r="G422" s="401" t="s">
        <v>66</v>
      </c>
      <c r="H422" s="402" t="s">
        <v>7501</v>
      </c>
      <c r="I422" s="403" t="s">
        <v>1989</v>
      </c>
      <c r="J422" s="404">
        <v>0</v>
      </c>
      <c r="K422" s="405">
        <v>0</v>
      </c>
      <c r="L422" s="405">
        <v>6616000</v>
      </c>
      <c r="M422" s="405">
        <f t="shared" si="33"/>
        <v>6616000</v>
      </c>
      <c r="N422" s="406" t="s">
        <v>1990</v>
      </c>
      <c r="O422" s="398" t="s">
        <v>8872</v>
      </c>
      <c r="P422" s="408">
        <f t="shared" si="34"/>
        <v>43605</v>
      </c>
      <c r="Q422" s="408">
        <v>43665</v>
      </c>
      <c r="R422" s="408">
        <f t="shared" si="32"/>
        <v>43665</v>
      </c>
      <c r="S422" s="407">
        <f t="shared" si="35"/>
        <v>60</v>
      </c>
      <c r="T422" s="409">
        <f t="shared" si="36"/>
        <v>2</v>
      </c>
      <c r="U422" s="410" t="s">
        <v>8873</v>
      </c>
      <c r="V422" s="375"/>
      <c r="W422" s="411"/>
      <c r="X422" s="412"/>
      <c r="Y422" s="413"/>
      <c r="Z422" s="414"/>
      <c r="AA422" s="412"/>
      <c r="AB422" s="413"/>
      <c r="AC422" s="414"/>
      <c r="AD422" s="412"/>
      <c r="AE422" s="413"/>
      <c r="AF422" s="414"/>
      <c r="AG422" s="412"/>
      <c r="AH422" s="413"/>
      <c r="AI422" s="412"/>
      <c r="AJ422" s="415"/>
      <c r="AK422" s="416"/>
      <c r="AL422" s="417"/>
      <c r="AM422" s="416"/>
      <c r="AN422" s="418"/>
      <c r="AO422" s="418"/>
      <c r="AP422" s="418"/>
      <c r="AQ422" s="314"/>
      <c r="AR422" s="315"/>
      <c r="AS422" s="419"/>
      <c r="AT422" s="420"/>
      <c r="AU422" s="318"/>
      <c r="AV422" s="319"/>
      <c r="AW422" s="319"/>
      <c r="AX422" s="319"/>
      <c r="AY422" s="320"/>
      <c r="AZ422" s="376"/>
      <c r="BA422" s="376"/>
    </row>
    <row r="423" spans="1:53" ht="13.5" customHeight="1" thickTop="1" thickBot="1" x14ac:dyDescent="0.25">
      <c r="A423" s="397">
        <v>418</v>
      </c>
      <c r="B423" s="398" t="s">
        <v>3432</v>
      </c>
      <c r="C423" s="399">
        <v>43606</v>
      </c>
      <c r="D423" s="399" t="s">
        <v>8874</v>
      </c>
      <c r="E423" s="400" t="s">
        <v>5921</v>
      </c>
      <c r="F423" s="400" t="s">
        <v>8875</v>
      </c>
      <c r="G423" s="401" t="s">
        <v>66</v>
      </c>
      <c r="H423" s="402" t="s">
        <v>7501</v>
      </c>
      <c r="I423" s="403" t="s">
        <v>1989</v>
      </c>
      <c r="J423" s="404">
        <v>0</v>
      </c>
      <c r="K423" s="405">
        <v>0</v>
      </c>
      <c r="L423" s="405">
        <v>6000000</v>
      </c>
      <c r="M423" s="405">
        <f t="shared" si="33"/>
        <v>6000000</v>
      </c>
      <c r="N423" s="406" t="s">
        <v>1990</v>
      </c>
      <c r="O423" s="398" t="s">
        <v>7722</v>
      </c>
      <c r="P423" s="408">
        <f t="shared" si="34"/>
        <v>43606</v>
      </c>
      <c r="Q423" s="408">
        <v>43636</v>
      </c>
      <c r="R423" s="408">
        <f t="shared" si="32"/>
        <v>43636</v>
      </c>
      <c r="S423" s="407">
        <f t="shared" si="35"/>
        <v>30</v>
      </c>
      <c r="T423" s="409">
        <f t="shared" si="36"/>
        <v>1</v>
      </c>
      <c r="U423" s="410" t="s">
        <v>8876</v>
      </c>
      <c r="V423" s="375"/>
      <c r="W423" s="411"/>
      <c r="X423" s="412"/>
      <c r="Y423" s="413"/>
      <c r="Z423" s="414"/>
      <c r="AA423" s="412"/>
      <c r="AB423" s="413"/>
      <c r="AC423" s="414"/>
      <c r="AD423" s="412"/>
      <c r="AE423" s="413"/>
      <c r="AF423" s="414"/>
      <c r="AG423" s="412"/>
      <c r="AH423" s="413"/>
      <c r="AI423" s="412"/>
      <c r="AJ423" s="415"/>
      <c r="AK423" s="416"/>
      <c r="AL423" s="417"/>
      <c r="AM423" s="416"/>
      <c r="AN423" s="418"/>
      <c r="AO423" s="418"/>
      <c r="AP423" s="418"/>
      <c r="AQ423" s="314"/>
      <c r="AR423" s="315"/>
      <c r="AS423" s="419"/>
      <c r="AT423" s="420"/>
      <c r="AU423" s="318"/>
      <c r="AV423" s="319"/>
      <c r="AW423" s="319"/>
      <c r="AX423" s="319"/>
      <c r="AY423" s="320"/>
      <c r="AZ423" s="376"/>
      <c r="BA423" s="376"/>
    </row>
    <row r="424" spans="1:53" ht="13.5" customHeight="1" thickTop="1" thickBot="1" x14ac:dyDescent="0.25">
      <c r="A424" s="397">
        <v>419</v>
      </c>
      <c r="B424" s="398" t="s">
        <v>3432</v>
      </c>
      <c r="C424" s="399">
        <v>43606</v>
      </c>
      <c r="D424" s="399" t="s">
        <v>8877</v>
      </c>
      <c r="E424" s="400" t="s">
        <v>5690</v>
      </c>
      <c r="F424" s="400" t="s">
        <v>8878</v>
      </c>
      <c r="G424" s="401" t="s">
        <v>66</v>
      </c>
      <c r="H424" s="402" t="s">
        <v>10502</v>
      </c>
      <c r="I424" s="403" t="s">
        <v>1989</v>
      </c>
      <c r="J424" s="404">
        <v>0</v>
      </c>
      <c r="K424" s="405">
        <v>0</v>
      </c>
      <c r="L424" s="405">
        <v>12897300</v>
      </c>
      <c r="M424" s="405">
        <f t="shared" si="33"/>
        <v>12897300</v>
      </c>
      <c r="N424" s="406" t="s">
        <v>1990</v>
      </c>
      <c r="O424" s="398" t="s">
        <v>8879</v>
      </c>
      <c r="P424" s="408">
        <f t="shared" si="34"/>
        <v>43606</v>
      </c>
      <c r="Q424" s="408">
        <v>43723</v>
      </c>
      <c r="R424" s="408">
        <f t="shared" si="32"/>
        <v>43723</v>
      </c>
      <c r="S424" s="407">
        <f t="shared" si="35"/>
        <v>117</v>
      </c>
      <c r="T424" s="409">
        <f t="shared" si="36"/>
        <v>3.9</v>
      </c>
      <c r="U424" s="410" t="s">
        <v>8880</v>
      </c>
      <c r="V424" s="375"/>
      <c r="W424" s="411"/>
      <c r="X424" s="412"/>
      <c r="Y424" s="413"/>
      <c r="Z424" s="414"/>
      <c r="AA424" s="412"/>
      <c r="AB424" s="413"/>
      <c r="AC424" s="414"/>
      <c r="AD424" s="412"/>
      <c r="AE424" s="413"/>
      <c r="AF424" s="414"/>
      <c r="AG424" s="412"/>
      <c r="AH424" s="413"/>
      <c r="AI424" s="412"/>
      <c r="AJ424" s="415"/>
      <c r="AK424" s="416"/>
      <c r="AL424" s="417"/>
      <c r="AM424" s="416"/>
      <c r="AN424" s="418"/>
      <c r="AO424" s="418"/>
      <c r="AP424" s="418"/>
      <c r="AQ424" s="314"/>
      <c r="AR424" s="315"/>
      <c r="AS424" s="419"/>
      <c r="AT424" s="420"/>
      <c r="AU424" s="318"/>
      <c r="AV424" s="319"/>
      <c r="AW424" s="319"/>
      <c r="AX424" s="319"/>
      <c r="AY424" s="320"/>
      <c r="AZ424" s="376"/>
      <c r="BA424" s="376"/>
    </row>
    <row r="425" spans="1:53" ht="13.5" customHeight="1" thickTop="1" thickBot="1" x14ac:dyDescent="0.25">
      <c r="A425" s="397">
        <v>420</v>
      </c>
      <c r="B425" s="398" t="s">
        <v>3432</v>
      </c>
      <c r="C425" s="399">
        <v>43606</v>
      </c>
      <c r="D425" s="399" t="s">
        <v>8881</v>
      </c>
      <c r="E425" s="400" t="s">
        <v>7725</v>
      </c>
      <c r="F425" s="400" t="s">
        <v>8882</v>
      </c>
      <c r="G425" s="401" t="s">
        <v>66</v>
      </c>
      <c r="H425" s="402" t="s">
        <v>7501</v>
      </c>
      <c r="I425" s="403" t="s">
        <v>1989</v>
      </c>
      <c r="J425" s="404">
        <v>0</v>
      </c>
      <c r="K425" s="405">
        <v>0</v>
      </c>
      <c r="L425" s="405">
        <v>17000001</v>
      </c>
      <c r="M425" s="405">
        <f t="shared" si="33"/>
        <v>17000001</v>
      </c>
      <c r="N425" s="406" t="s">
        <v>1990</v>
      </c>
      <c r="O425" s="398" t="s">
        <v>7020</v>
      </c>
      <c r="P425" s="408">
        <f t="shared" si="34"/>
        <v>43606</v>
      </c>
      <c r="Q425" s="408">
        <v>43696</v>
      </c>
      <c r="R425" s="408">
        <f t="shared" si="32"/>
        <v>43696</v>
      </c>
      <c r="S425" s="407">
        <f t="shared" si="35"/>
        <v>90</v>
      </c>
      <c r="T425" s="409">
        <f t="shared" si="36"/>
        <v>3</v>
      </c>
      <c r="U425" s="410" t="s">
        <v>8883</v>
      </c>
      <c r="V425" s="375"/>
      <c r="W425" s="411"/>
      <c r="X425" s="412"/>
      <c r="Y425" s="413"/>
      <c r="Z425" s="414"/>
      <c r="AA425" s="412"/>
      <c r="AB425" s="413"/>
      <c r="AC425" s="414"/>
      <c r="AD425" s="412"/>
      <c r="AE425" s="413"/>
      <c r="AF425" s="414"/>
      <c r="AG425" s="412"/>
      <c r="AH425" s="413"/>
      <c r="AI425" s="412"/>
      <c r="AJ425" s="415"/>
      <c r="AK425" s="416"/>
      <c r="AL425" s="417"/>
      <c r="AM425" s="416"/>
      <c r="AN425" s="418"/>
      <c r="AO425" s="418"/>
      <c r="AP425" s="418"/>
      <c r="AQ425" s="314"/>
      <c r="AR425" s="315"/>
      <c r="AS425" s="419"/>
      <c r="AT425" s="420"/>
      <c r="AU425" s="318"/>
      <c r="AV425" s="319"/>
      <c r="AW425" s="319"/>
      <c r="AX425" s="319"/>
      <c r="AY425" s="320"/>
      <c r="AZ425" s="376"/>
      <c r="BA425" s="376"/>
    </row>
    <row r="426" spans="1:53" ht="13.5" customHeight="1" thickTop="1" thickBot="1" x14ac:dyDescent="0.25">
      <c r="A426" s="397">
        <v>421</v>
      </c>
      <c r="B426" s="398" t="s">
        <v>3432</v>
      </c>
      <c r="C426" s="399">
        <v>43606</v>
      </c>
      <c r="D426" s="399" t="s">
        <v>8884</v>
      </c>
      <c r="E426" s="400" t="s">
        <v>6447</v>
      </c>
      <c r="F426" s="400" t="s">
        <v>8885</v>
      </c>
      <c r="G426" s="401" t="s">
        <v>66</v>
      </c>
      <c r="H426" s="402" t="s">
        <v>7501</v>
      </c>
      <c r="I426" s="403" t="s">
        <v>1989</v>
      </c>
      <c r="J426" s="404">
        <v>0</v>
      </c>
      <c r="K426" s="405">
        <v>0</v>
      </c>
      <c r="L426" s="405">
        <v>6614219</v>
      </c>
      <c r="M426" s="405">
        <f t="shared" si="33"/>
        <v>6614219</v>
      </c>
      <c r="N426" s="406" t="s">
        <v>1990</v>
      </c>
      <c r="O426" s="398" t="s">
        <v>5836</v>
      </c>
      <c r="P426" s="408">
        <f t="shared" si="34"/>
        <v>43606</v>
      </c>
      <c r="Q426" s="408">
        <v>43646</v>
      </c>
      <c r="R426" s="408">
        <f t="shared" si="32"/>
        <v>43646</v>
      </c>
      <c r="S426" s="407">
        <f t="shared" si="35"/>
        <v>40</v>
      </c>
      <c r="T426" s="409">
        <f t="shared" si="36"/>
        <v>1.3333333333333333</v>
      </c>
      <c r="U426" s="410" t="s">
        <v>8886</v>
      </c>
      <c r="V426" s="375"/>
      <c r="W426" s="411"/>
      <c r="X426" s="412"/>
      <c r="Y426" s="413"/>
      <c r="Z426" s="414"/>
      <c r="AA426" s="412"/>
      <c r="AB426" s="413"/>
      <c r="AC426" s="414"/>
      <c r="AD426" s="412"/>
      <c r="AE426" s="413"/>
      <c r="AF426" s="414"/>
      <c r="AG426" s="412"/>
      <c r="AH426" s="413"/>
      <c r="AI426" s="412"/>
      <c r="AJ426" s="415"/>
      <c r="AK426" s="416"/>
      <c r="AL426" s="417"/>
      <c r="AM426" s="416"/>
      <c r="AN426" s="418"/>
      <c r="AO426" s="418"/>
      <c r="AP426" s="418"/>
      <c r="AQ426" s="314"/>
      <c r="AR426" s="315"/>
      <c r="AS426" s="419"/>
      <c r="AT426" s="420"/>
      <c r="AU426" s="318"/>
      <c r="AV426" s="319"/>
      <c r="AW426" s="319"/>
      <c r="AX426" s="319"/>
      <c r="AY426" s="320"/>
      <c r="AZ426" s="376"/>
      <c r="BA426" s="376"/>
    </row>
    <row r="427" spans="1:53" ht="13.5" customHeight="1" thickTop="1" thickBot="1" x14ac:dyDescent="0.25">
      <c r="A427" s="397">
        <v>422</v>
      </c>
      <c r="B427" s="398" t="s">
        <v>3432</v>
      </c>
      <c r="C427" s="399">
        <v>43606</v>
      </c>
      <c r="D427" s="399" t="s">
        <v>8887</v>
      </c>
      <c r="E427" s="400" t="s">
        <v>5690</v>
      </c>
      <c r="F427" s="400" t="s">
        <v>8801</v>
      </c>
      <c r="G427" s="401" t="s">
        <v>66</v>
      </c>
      <c r="H427" s="402" t="s">
        <v>7501</v>
      </c>
      <c r="I427" s="403" t="s">
        <v>1989</v>
      </c>
      <c r="J427" s="404">
        <v>0</v>
      </c>
      <c r="K427" s="405">
        <v>0</v>
      </c>
      <c r="L427" s="405">
        <v>15000000</v>
      </c>
      <c r="M427" s="405">
        <f t="shared" si="33"/>
        <v>15000000</v>
      </c>
      <c r="N427" s="406" t="s">
        <v>1990</v>
      </c>
      <c r="O427" s="398" t="s">
        <v>8888</v>
      </c>
      <c r="P427" s="408">
        <f t="shared" si="34"/>
        <v>43606</v>
      </c>
      <c r="Q427" s="408">
        <v>43681</v>
      </c>
      <c r="R427" s="408">
        <f t="shared" si="32"/>
        <v>43681</v>
      </c>
      <c r="S427" s="407">
        <f t="shared" si="35"/>
        <v>75</v>
      </c>
      <c r="T427" s="409">
        <f t="shared" si="36"/>
        <v>2.5</v>
      </c>
      <c r="U427" s="410" t="s">
        <v>8889</v>
      </c>
      <c r="V427" s="375"/>
      <c r="W427" s="411"/>
      <c r="X427" s="412"/>
      <c r="Y427" s="413"/>
      <c r="Z427" s="414"/>
      <c r="AA427" s="412"/>
      <c r="AB427" s="413"/>
      <c r="AC427" s="414"/>
      <c r="AD427" s="412"/>
      <c r="AE427" s="413"/>
      <c r="AF427" s="414"/>
      <c r="AG427" s="412"/>
      <c r="AH427" s="413"/>
      <c r="AI427" s="412"/>
      <c r="AJ427" s="415"/>
      <c r="AK427" s="416"/>
      <c r="AL427" s="417"/>
      <c r="AM427" s="416"/>
      <c r="AN427" s="418"/>
      <c r="AO427" s="418"/>
      <c r="AP427" s="418"/>
      <c r="AQ427" s="314"/>
      <c r="AR427" s="315"/>
      <c r="AS427" s="419"/>
      <c r="AT427" s="420"/>
      <c r="AU427" s="318"/>
      <c r="AV427" s="319"/>
      <c r="AW427" s="319"/>
      <c r="AX427" s="319"/>
      <c r="AY427" s="320"/>
      <c r="AZ427" s="376"/>
      <c r="BA427" s="376"/>
    </row>
    <row r="428" spans="1:53" ht="13.5" customHeight="1" thickTop="1" thickBot="1" x14ac:dyDescent="0.25">
      <c r="A428" s="397">
        <v>423</v>
      </c>
      <c r="B428" s="398" t="s">
        <v>3432</v>
      </c>
      <c r="C428" s="399">
        <v>43606</v>
      </c>
      <c r="D428" s="399" t="s">
        <v>8890</v>
      </c>
      <c r="E428" s="400" t="s">
        <v>7725</v>
      </c>
      <c r="F428" s="400" t="s">
        <v>8891</v>
      </c>
      <c r="G428" s="401" t="s">
        <v>66</v>
      </c>
      <c r="H428" s="402" t="s">
        <v>7501</v>
      </c>
      <c r="I428" s="403" t="s">
        <v>1989</v>
      </c>
      <c r="J428" s="404">
        <v>0</v>
      </c>
      <c r="K428" s="405">
        <v>0</v>
      </c>
      <c r="L428" s="405">
        <v>14000000</v>
      </c>
      <c r="M428" s="405">
        <f t="shared" si="33"/>
        <v>14000000</v>
      </c>
      <c r="N428" s="406" t="s">
        <v>1990</v>
      </c>
      <c r="O428" s="398" t="s">
        <v>2968</v>
      </c>
      <c r="P428" s="408">
        <f t="shared" si="34"/>
        <v>43606</v>
      </c>
      <c r="Q428" s="408">
        <v>43666</v>
      </c>
      <c r="R428" s="408">
        <f t="shared" si="32"/>
        <v>43666</v>
      </c>
      <c r="S428" s="407">
        <f t="shared" si="35"/>
        <v>60</v>
      </c>
      <c r="T428" s="409">
        <f t="shared" si="36"/>
        <v>2</v>
      </c>
      <c r="U428" s="410" t="s">
        <v>8892</v>
      </c>
      <c r="V428" s="375"/>
      <c r="W428" s="411"/>
      <c r="X428" s="412"/>
      <c r="Y428" s="413"/>
      <c r="Z428" s="414"/>
      <c r="AA428" s="412"/>
      <c r="AB428" s="413"/>
      <c r="AC428" s="414"/>
      <c r="AD428" s="412"/>
      <c r="AE428" s="413"/>
      <c r="AF428" s="414"/>
      <c r="AG428" s="412"/>
      <c r="AH428" s="413"/>
      <c r="AI428" s="412"/>
      <c r="AJ428" s="415"/>
      <c r="AK428" s="416"/>
      <c r="AL428" s="417"/>
      <c r="AM428" s="416"/>
      <c r="AN428" s="418"/>
      <c r="AO428" s="418"/>
      <c r="AP428" s="418"/>
      <c r="AQ428" s="314"/>
      <c r="AR428" s="315"/>
      <c r="AS428" s="419"/>
      <c r="AT428" s="420"/>
      <c r="AU428" s="318"/>
      <c r="AV428" s="319"/>
      <c r="AW428" s="319"/>
      <c r="AX428" s="319"/>
      <c r="AY428" s="320"/>
      <c r="AZ428" s="376"/>
      <c r="BA428" s="376"/>
    </row>
    <row r="429" spans="1:53" ht="13.5" customHeight="1" thickTop="1" thickBot="1" x14ac:dyDescent="0.25">
      <c r="A429" s="397">
        <v>424</v>
      </c>
      <c r="B429" s="398" t="s">
        <v>3432</v>
      </c>
      <c r="C429" s="399">
        <v>43606</v>
      </c>
      <c r="D429" s="399" t="s">
        <v>8893</v>
      </c>
      <c r="E429" s="400" t="s">
        <v>7725</v>
      </c>
      <c r="F429" s="400" t="s">
        <v>8801</v>
      </c>
      <c r="G429" s="401" t="s">
        <v>66</v>
      </c>
      <c r="H429" s="402" t="s">
        <v>7501</v>
      </c>
      <c r="I429" s="403" t="s">
        <v>1989</v>
      </c>
      <c r="J429" s="404">
        <v>0</v>
      </c>
      <c r="K429" s="405">
        <v>0</v>
      </c>
      <c r="L429" s="405">
        <v>7200000</v>
      </c>
      <c r="M429" s="405">
        <f t="shared" si="33"/>
        <v>7200000</v>
      </c>
      <c r="N429" s="406" t="s">
        <v>1990</v>
      </c>
      <c r="O429" s="398" t="s">
        <v>8894</v>
      </c>
      <c r="P429" s="408">
        <f t="shared" si="34"/>
        <v>43606</v>
      </c>
      <c r="Q429" s="408">
        <v>43666</v>
      </c>
      <c r="R429" s="408">
        <f t="shared" si="32"/>
        <v>43666</v>
      </c>
      <c r="S429" s="407">
        <f t="shared" si="35"/>
        <v>60</v>
      </c>
      <c r="T429" s="409">
        <f t="shared" si="36"/>
        <v>2</v>
      </c>
      <c r="U429" s="410" t="s">
        <v>8895</v>
      </c>
      <c r="V429" s="375"/>
      <c r="W429" s="411"/>
      <c r="X429" s="412"/>
      <c r="Y429" s="413"/>
      <c r="Z429" s="414"/>
      <c r="AA429" s="412"/>
      <c r="AB429" s="413"/>
      <c r="AC429" s="414"/>
      <c r="AD429" s="412"/>
      <c r="AE429" s="413"/>
      <c r="AF429" s="414"/>
      <c r="AG429" s="412"/>
      <c r="AH429" s="413"/>
      <c r="AI429" s="412"/>
      <c r="AJ429" s="415"/>
      <c r="AK429" s="416"/>
      <c r="AL429" s="417"/>
      <c r="AM429" s="416"/>
      <c r="AN429" s="418"/>
      <c r="AO429" s="418"/>
      <c r="AP429" s="418"/>
      <c r="AQ429" s="314"/>
      <c r="AR429" s="315"/>
      <c r="AS429" s="419"/>
      <c r="AT429" s="420"/>
      <c r="AU429" s="318"/>
      <c r="AV429" s="319"/>
      <c r="AW429" s="319"/>
      <c r="AX429" s="319"/>
      <c r="AY429" s="320"/>
      <c r="AZ429" s="376"/>
      <c r="BA429" s="376"/>
    </row>
    <row r="430" spans="1:53" ht="13.5" customHeight="1" thickTop="1" thickBot="1" x14ac:dyDescent="0.25">
      <c r="A430" s="397">
        <v>425</v>
      </c>
      <c r="B430" s="398" t="s">
        <v>3451</v>
      </c>
      <c r="C430" s="399">
        <v>43606</v>
      </c>
      <c r="D430" s="399" t="s">
        <v>8896</v>
      </c>
      <c r="E430" s="400" t="s">
        <v>5690</v>
      </c>
      <c r="F430" s="400" t="s">
        <v>8897</v>
      </c>
      <c r="G430" s="401" t="s">
        <v>66</v>
      </c>
      <c r="H430" s="402" t="s">
        <v>7501</v>
      </c>
      <c r="I430" s="403" t="s">
        <v>1989</v>
      </c>
      <c r="J430" s="404">
        <v>0</v>
      </c>
      <c r="K430" s="405">
        <v>0</v>
      </c>
      <c r="L430" s="405">
        <v>10000000</v>
      </c>
      <c r="M430" s="405">
        <f t="shared" si="33"/>
        <v>10000000</v>
      </c>
      <c r="N430" s="406" t="s">
        <v>1990</v>
      </c>
      <c r="O430" s="398" t="s">
        <v>8898</v>
      </c>
      <c r="P430" s="408">
        <f t="shared" si="34"/>
        <v>43606</v>
      </c>
      <c r="Q430" s="408">
        <v>43666</v>
      </c>
      <c r="R430" s="408">
        <f t="shared" si="32"/>
        <v>43666</v>
      </c>
      <c r="S430" s="407">
        <f t="shared" si="35"/>
        <v>60</v>
      </c>
      <c r="T430" s="409">
        <f t="shared" si="36"/>
        <v>2</v>
      </c>
      <c r="U430" s="410" t="s">
        <v>8899</v>
      </c>
      <c r="V430" s="421">
        <v>43706</v>
      </c>
      <c r="W430" s="411"/>
      <c r="X430" s="412"/>
      <c r="Y430" s="413"/>
      <c r="Z430" s="414"/>
      <c r="AA430" s="412"/>
      <c r="AB430" s="413"/>
      <c r="AC430" s="414"/>
      <c r="AD430" s="412"/>
      <c r="AE430" s="413"/>
      <c r="AF430" s="414"/>
      <c r="AG430" s="412"/>
      <c r="AH430" s="413"/>
      <c r="AI430" s="412"/>
      <c r="AJ430" s="415"/>
      <c r="AK430" s="416"/>
      <c r="AL430" s="417"/>
      <c r="AM430" s="416"/>
      <c r="AN430" s="418"/>
      <c r="AO430" s="418"/>
      <c r="AP430" s="418"/>
      <c r="AQ430" s="314"/>
      <c r="AR430" s="315"/>
      <c r="AS430" s="419"/>
      <c r="AT430" s="420"/>
      <c r="AU430" s="318"/>
      <c r="AV430" s="319"/>
      <c r="AW430" s="319"/>
      <c r="AX430" s="319"/>
      <c r="AY430" s="320"/>
      <c r="AZ430" s="376"/>
      <c r="BA430" s="376"/>
    </row>
    <row r="431" spans="1:53" ht="13.5" customHeight="1" thickTop="1" thickBot="1" x14ac:dyDescent="0.25">
      <c r="A431" s="397">
        <v>426</v>
      </c>
      <c r="B431" s="398" t="s">
        <v>2000</v>
      </c>
      <c r="C431" s="399">
        <v>43606</v>
      </c>
      <c r="D431" s="399" t="s">
        <v>8900</v>
      </c>
      <c r="E431" s="400" t="s">
        <v>5690</v>
      </c>
      <c r="F431" s="400" t="s">
        <v>8449</v>
      </c>
      <c r="G431" s="401" t="s">
        <v>66</v>
      </c>
      <c r="H431" s="402" t="s">
        <v>7501</v>
      </c>
      <c r="I431" s="403" t="s">
        <v>1989</v>
      </c>
      <c r="J431" s="404">
        <v>0</v>
      </c>
      <c r="K431" s="405">
        <v>0</v>
      </c>
      <c r="L431" s="405">
        <v>13000000</v>
      </c>
      <c r="M431" s="405">
        <f t="shared" si="33"/>
        <v>13000000</v>
      </c>
      <c r="N431" s="406" t="s">
        <v>1990</v>
      </c>
      <c r="O431" s="398" t="s">
        <v>3563</v>
      </c>
      <c r="P431" s="408">
        <f t="shared" si="34"/>
        <v>43606</v>
      </c>
      <c r="Q431" s="408">
        <v>43666</v>
      </c>
      <c r="R431" s="408">
        <f t="shared" si="32"/>
        <v>43666</v>
      </c>
      <c r="S431" s="407">
        <f t="shared" si="35"/>
        <v>60</v>
      </c>
      <c r="T431" s="409">
        <f t="shared" si="36"/>
        <v>2</v>
      </c>
      <c r="U431" s="410" t="s">
        <v>8901</v>
      </c>
      <c r="V431" s="421">
        <v>43669</v>
      </c>
      <c r="W431" s="411"/>
      <c r="X431" s="412"/>
      <c r="Y431" s="413"/>
      <c r="Z431" s="414"/>
      <c r="AA431" s="412"/>
      <c r="AB431" s="413"/>
      <c r="AC431" s="414"/>
      <c r="AD431" s="412"/>
      <c r="AE431" s="413"/>
      <c r="AF431" s="414"/>
      <c r="AG431" s="412"/>
      <c r="AH431" s="413"/>
      <c r="AI431" s="412"/>
      <c r="AJ431" s="415"/>
      <c r="AK431" s="416"/>
      <c r="AL431" s="417"/>
      <c r="AM431" s="416"/>
      <c r="AN431" s="418"/>
      <c r="AO431" s="418"/>
      <c r="AP431" s="418"/>
      <c r="AQ431" s="314"/>
      <c r="AR431" s="315"/>
      <c r="AS431" s="419"/>
      <c r="AT431" s="420"/>
      <c r="AU431" s="318"/>
      <c r="AV431" s="319"/>
      <c r="AW431" s="319"/>
      <c r="AX431" s="319"/>
      <c r="AY431" s="320"/>
      <c r="AZ431" s="376"/>
      <c r="BA431" s="376"/>
    </row>
    <row r="432" spans="1:53" ht="13.5" customHeight="1" thickTop="1" thickBot="1" x14ac:dyDescent="0.25">
      <c r="A432" s="397">
        <v>427</v>
      </c>
      <c r="B432" s="398" t="s">
        <v>2000</v>
      </c>
      <c r="C432" s="399">
        <v>43606</v>
      </c>
      <c r="D432" s="399" t="s">
        <v>8902</v>
      </c>
      <c r="E432" s="400" t="s">
        <v>5690</v>
      </c>
      <c r="F432" s="400" t="s">
        <v>5684</v>
      </c>
      <c r="G432" s="401" t="s">
        <v>66</v>
      </c>
      <c r="H432" s="402" t="s">
        <v>7501</v>
      </c>
      <c r="I432" s="403" t="s">
        <v>1989</v>
      </c>
      <c r="J432" s="404">
        <v>0</v>
      </c>
      <c r="K432" s="405">
        <v>0</v>
      </c>
      <c r="L432" s="405">
        <v>12000000</v>
      </c>
      <c r="M432" s="405">
        <f t="shared" si="33"/>
        <v>12000000</v>
      </c>
      <c r="N432" s="406" t="s">
        <v>1990</v>
      </c>
      <c r="O432" s="398" t="s">
        <v>2026</v>
      </c>
      <c r="P432" s="408">
        <f t="shared" si="34"/>
        <v>43606</v>
      </c>
      <c r="Q432" s="408">
        <v>43666</v>
      </c>
      <c r="R432" s="408">
        <f t="shared" si="32"/>
        <v>43666</v>
      </c>
      <c r="S432" s="407">
        <f t="shared" si="35"/>
        <v>60</v>
      </c>
      <c r="T432" s="409">
        <f t="shared" si="36"/>
        <v>2</v>
      </c>
      <c r="U432" s="410" t="s">
        <v>8903</v>
      </c>
      <c r="V432" s="421">
        <v>43669</v>
      </c>
      <c r="W432" s="411"/>
      <c r="X432" s="412"/>
      <c r="Y432" s="413"/>
      <c r="Z432" s="414"/>
      <c r="AA432" s="412"/>
      <c r="AB432" s="413"/>
      <c r="AC432" s="414"/>
      <c r="AD432" s="412"/>
      <c r="AE432" s="413"/>
      <c r="AF432" s="414"/>
      <c r="AG432" s="412"/>
      <c r="AH432" s="413"/>
      <c r="AI432" s="412"/>
      <c r="AJ432" s="415"/>
      <c r="AK432" s="416"/>
      <c r="AL432" s="417"/>
      <c r="AM432" s="416"/>
      <c r="AN432" s="418"/>
      <c r="AO432" s="418"/>
      <c r="AP432" s="418"/>
      <c r="AQ432" s="314"/>
      <c r="AR432" s="315"/>
      <c r="AS432" s="419"/>
      <c r="AT432" s="420"/>
      <c r="AU432" s="318"/>
      <c r="AV432" s="319"/>
      <c r="AW432" s="319"/>
      <c r="AX432" s="319"/>
      <c r="AY432" s="320"/>
      <c r="AZ432" s="376"/>
      <c r="BA432" s="376"/>
    </row>
    <row r="433" spans="1:53" ht="13.5" customHeight="1" thickTop="1" thickBot="1" x14ac:dyDescent="0.25">
      <c r="A433" s="397">
        <v>428</v>
      </c>
      <c r="B433" s="398" t="s">
        <v>3432</v>
      </c>
      <c r="C433" s="399">
        <v>43606</v>
      </c>
      <c r="D433" s="399" t="s">
        <v>8904</v>
      </c>
      <c r="E433" s="400" t="s">
        <v>5690</v>
      </c>
      <c r="F433" s="400" t="s">
        <v>8785</v>
      </c>
      <c r="G433" s="401" t="s">
        <v>66</v>
      </c>
      <c r="H433" s="402" t="s">
        <v>10502</v>
      </c>
      <c r="I433" s="403" t="s">
        <v>1989</v>
      </c>
      <c r="J433" s="404">
        <v>0</v>
      </c>
      <c r="K433" s="405">
        <v>0</v>
      </c>
      <c r="L433" s="405">
        <v>4800000</v>
      </c>
      <c r="M433" s="405">
        <f t="shared" si="33"/>
        <v>4800000</v>
      </c>
      <c r="N433" s="406" t="s">
        <v>1990</v>
      </c>
      <c r="O433" s="398" t="s">
        <v>5802</v>
      </c>
      <c r="P433" s="408">
        <f t="shared" si="34"/>
        <v>43606</v>
      </c>
      <c r="Q433" s="408">
        <v>43678</v>
      </c>
      <c r="R433" s="408">
        <f t="shared" si="32"/>
        <v>43678</v>
      </c>
      <c r="S433" s="407">
        <f t="shared" si="35"/>
        <v>72</v>
      </c>
      <c r="T433" s="409">
        <f t="shared" si="36"/>
        <v>2.4</v>
      </c>
      <c r="U433" s="410" t="s">
        <v>8905</v>
      </c>
      <c r="V433" s="375"/>
      <c r="W433" s="411"/>
      <c r="X433" s="412"/>
      <c r="Y433" s="413"/>
      <c r="Z433" s="414"/>
      <c r="AA433" s="412"/>
      <c r="AB433" s="413"/>
      <c r="AC433" s="414"/>
      <c r="AD433" s="412"/>
      <c r="AE433" s="413"/>
      <c r="AF433" s="414"/>
      <c r="AG433" s="412"/>
      <c r="AH433" s="413"/>
      <c r="AI433" s="412"/>
      <c r="AJ433" s="415"/>
      <c r="AK433" s="416"/>
      <c r="AL433" s="417"/>
      <c r="AM433" s="416"/>
      <c r="AN433" s="418"/>
      <c r="AO433" s="418"/>
      <c r="AP433" s="418"/>
      <c r="AQ433" s="314"/>
      <c r="AR433" s="315"/>
      <c r="AS433" s="419"/>
      <c r="AT433" s="420"/>
      <c r="AU433" s="318"/>
      <c r="AV433" s="319"/>
      <c r="AW433" s="319"/>
      <c r="AX433" s="319"/>
      <c r="AY433" s="320"/>
      <c r="AZ433" s="376"/>
      <c r="BA433" s="376"/>
    </row>
    <row r="434" spans="1:53" ht="13.5" customHeight="1" thickTop="1" thickBot="1" x14ac:dyDescent="0.25">
      <c r="A434" s="397">
        <v>429</v>
      </c>
      <c r="B434" s="398" t="s">
        <v>3432</v>
      </c>
      <c r="C434" s="399">
        <v>43606</v>
      </c>
      <c r="D434" s="399" t="s">
        <v>8906</v>
      </c>
      <c r="E434" s="400" t="s">
        <v>5690</v>
      </c>
      <c r="F434" s="400" t="s">
        <v>8907</v>
      </c>
      <c r="G434" s="401" t="s">
        <v>66</v>
      </c>
      <c r="H434" s="402" t="s">
        <v>7501</v>
      </c>
      <c r="I434" s="403" t="s">
        <v>1989</v>
      </c>
      <c r="J434" s="404">
        <v>0</v>
      </c>
      <c r="K434" s="405">
        <v>0</v>
      </c>
      <c r="L434" s="405">
        <v>9000000</v>
      </c>
      <c r="M434" s="405">
        <f t="shared" si="33"/>
        <v>9000000</v>
      </c>
      <c r="N434" s="406" t="s">
        <v>1990</v>
      </c>
      <c r="O434" s="398" t="s">
        <v>8908</v>
      </c>
      <c r="P434" s="408">
        <f t="shared" si="34"/>
        <v>43606</v>
      </c>
      <c r="Q434" s="408">
        <v>43666</v>
      </c>
      <c r="R434" s="408">
        <f t="shared" si="32"/>
        <v>43666</v>
      </c>
      <c r="S434" s="407">
        <f t="shared" si="35"/>
        <v>60</v>
      </c>
      <c r="T434" s="409">
        <f t="shared" si="36"/>
        <v>2</v>
      </c>
      <c r="U434" s="410" t="s">
        <v>8909</v>
      </c>
      <c r="V434" s="375"/>
      <c r="W434" s="411"/>
      <c r="X434" s="412"/>
      <c r="Y434" s="413"/>
      <c r="Z434" s="414"/>
      <c r="AA434" s="412"/>
      <c r="AB434" s="413"/>
      <c r="AC434" s="414"/>
      <c r="AD434" s="412"/>
      <c r="AE434" s="413"/>
      <c r="AF434" s="414"/>
      <c r="AG434" s="412"/>
      <c r="AH434" s="413"/>
      <c r="AI434" s="412"/>
      <c r="AJ434" s="415"/>
      <c r="AK434" s="416"/>
      <c r="AL434" s="417"/>
      <c r="AM434" s="416"/>
      <c r="AN434" s="418"/>
      <c r="AO434" s="418"/>
      <c r="AP434" s="418"/>
      <c r="AQ434" s="314"/>
      <c r="AR434" s="315"/>
      <c r="AS434" s="419"/>
      <c r="AT434" s="420"/>
      <c r="AU434" s="318"/>
      <c r="AV434" s="319"/>
      <c r="AW434" s="319"/>
      <c r="AX434" s="319"/>
      <c r="AY434" s="320"/>
      <c r="AZ434" s="376"/>
      <c r="BA434" s="376"/>
    </row>
    <row r="435" spans="1:53" ht="13.5" customHeight="1" thickTop="1" thickBot="1" x14ac:dyDescent="0.25">
      <c r="A435" s="397">
        <v>430</v>
      </c>
      <c r="B435" s="398" t="s">
        <v>3432</v>
      </c>
      <c r="C435" s="399">
        <v>43606</v>
      </c>
      <c r="D435" s="399" t="s">
        <v>8910</v>
      </c>
      <c r="E435" s="400" t="s">
        <v>7725</v>
      </c>
      <c r="F435" s="400" t="s">
        <v>8875</v>
      </c>
      <c r="G435" s="401" t="s">
        <v>66</v>
      </c>
      <c r="H435" s="402" t="s">
        <v>7501</v>
      </c>
      <c r="I435" s="403" t="s">
        <v>1989</v>
      </c>
      <c r="J435" s="404">
        <v>0</v>
      </c>
      <c r="K435" s="405">
        <v>0</v>
      </c>
      <c r="L435" s="405">
        <v>6616000</v>
      </c>
      <c r="M435" s="405">
        <f t="shared" si="33"/>
        <v>6616000</v>
      </c>
      <c r="N435" s="406" t="s">
        <v>1990</v>
      </c>
      <c r="O435" s="398" t="s">
        <v>8911</v>
      </c>
      <c r="P435" s="408">
        <f t="shared" si="34"/>
        <v>43606</v>
      </c>
      <c r="Q435" s="408">
        <v>43666</v>
      </c>
      <c r="R435" s="408">
        <f t="shared" si="32"/>
        <v>43666</v>
      </c>
      <c r="S435" s="407">
        <f t="shared" si="35"/>
        <v>60</v>
      </c>
      <c r="T435" s="409">
        <f t="shared" si="36"/>
        <v>2</v>
      </c>
      <c r="U435" s="410" t="s">
        <v>8912</v>
      </c>
      <c r="V435" s="375"/>
      <c r="W435" s="411"/>
      <c r="X435" s="412"/>
      <c r="Y435" s="413"/>
      <c r="Z435" s="414"/>
      <c r="AA435" s="412"/>
      <c r="AB435" s="413"/>
      <c r="AC435" s="414"/>
      <c r="AD435" s="412"/>
      <c r="AE435" s="413"/>
      <c r="AF435" s="414"/>
      <c r="AG435" s="412"/>
      <c r="AH435" s="413"/>
      <c r="AI435" s="412"/>
      <c r="AJ435" s="415"/>
      <c r="AK435" s="416"/>
      <c r="AL435" s="417"/>
      <c r="AM435" s="416"/>
      <c r="AN435" s="418"/>
      <c r="AO435" s="418"/>
      <c r="AP435" s="418"/>
      <c r="AQ435" s="314"/>
      <c r="AR435" s="315"/>
      <c r="AS435" s="419"/>
      <c r="AT435" s="420"/>
      <c r="AU435" s="318"/>
      <c r="AV435" s="319" t="s">
        <v>2964</v>
      </c>
      <c r="AW435" s="370">
        <v>43664</v>
      </c>
      <c r="AX435" s="370">
        <v>43664</v>
      </c>
      <c r="AY435" s="320" t="s">
        <v>2073</v>
      </c>
      <c r="AZ435" s="376" t="s">
        <v>49</v>
      </c>
      <c r="BA435" s="376"/>
    </row>
    <row r="436" spans="1:53" ht="13.5" customHeight="1" thickTop="1" thickBot="1" x14ac:dyDescent="0.25">
      <c r="A436" s="397">
        <v>431</v>
      </c>
      <c r="B436" s="398" t="s">
        <v>3432</v>
      </c>
      <c r="C436" s="399">
        <v>43606</v>
      </c>
      <c r="D436" s="399" t="s">
        <v>8913</v>
      </c>
      <c r="E436" s="400" t="s">
        <v>7725</v>
      </c>
      <c r="F436" s="400" t="s">
        <v>8801</v>
      </c>
      <c r="G436" s="401" t="s">
        <v>66</v>
      </c>
      <c r="H436" s="402" t="s">
        <v>7501</v>
      </c>
      <c r="I436" s="403" t="s">
        <v>1989</v>
      </c>
      <c r="J436" s="404">
        <v>0</v>
      </c>
      <c r="K436" s="405">
        <v>0</v>
      </c>
      <c r="L436" s="405">
        <v>15000000</v>
      </c>
      <c r="M436" s="405">
        <f t="shared" si="33"/>
        <v>15000000</v>
      </c>
      <c r="N436" s="406" t="s">
        <v>1990</v>
      </c>
      <c r="O436" s="398" t="s">
        <v>8914</v>
      </c>
      <c r="P436" s="408">
        <f t="shared" si="34"/>
        <v>43606</v>
      </c>
      <c r="Q436" s="408">
        <v>43696</v>
      </c>
      <c r="R436" s="408">
        <f t="shared" si="32"/>
        <v>43696</v>
      </c>
      <c r="S436" s="407">
        <f t="shared" si="35"/>
        <v>90</v>
      </c>
      <c r="T436" s="409">
        <f t="shared" si="36"/>
        <v>3</v>
      </c>
      <c r="U436" s="410" t="s">
        <v>8915</v>
      </c>
      <c r="V436" s="375"/>
      <c r="W436" s="411"/>
      <c r="X436" s="412"/>
      <c r="Y436" s="413"/>
      <c r="Z436" s="414"/>
      <c r="AA436" s="412"/>
      <c r="AB436" s="413"/>
      <c r="AC436" s="414"/>
      <c r="AD436" s="412"/>
      <c r="AE436" s="413"/>
      <c r="AF436" s="414"/>
      <c r="AG436" s="412"/>
      <c r="AH436" s="413"/>
      <c r="AI436" s="412"/>
      <c r="AJ436" s="415"/>
      <c r="AK436" s="416"/>
      <c r="AL436" s="417"/>
      <c r="AM436" s="416"/>
      <c r="AN436" s="418"/>
      <c r="AO436" s="418"/>
      <c r="AP436" s="418"/>
      <c r="AQ436" s="314"/>
      <c r="AR436" s="315"/>
      <c r="AS436" s="419"/>
      <c r="AT436" s="420"/>
      <c r="AU436" s="318"/>
      <c r="AV436" s="319"/>
      <c r="AW436" s="319"/>
      <c r="AX436" s="319"/>
      <c r="AY436" s="320"/>
      <c r="AZ436" s="376"/>
      <c r="BA436" s="376"/>
    </row>
    <row r="437" spans="1:53" ht="13.5" customHeight="1" thickTop="1" thickBot="1" x14ac:dyDescent="0.25">
      <c r="A437" s="397">
        <v>432</v>
      </c>
      <c r="B437" s="398" t="s">
        <v>3432</v>
      </c>
      <c r="C437" s="399">
        <v>43606</v>
      </c>
      <c r="D437" s="399" t="s">
        <v>8916</v>
      </c>
      <c r="E437" s="400" t="s">
        <v>5921</v>
      </c>
      <c r="F437" s="400" t="s">
        <v>8917</v>
      </c>
      <c r="G437" s="401" t="s">
        <v>66</v>
      </c>
      <c r="H437" s="402" t="s">
        <v>7501</v>
      </c>
      <c r="I437" s="403" t="s">
        <v>1989</v>
      </c>
      <c r="J437" s="404">
        <v>0</v>
      </c>
      <c r="K437" s="405">
        <v>0</v>
      </c>
      <c r="L437" s="405">
        <v>8150000</v>
      </c>
      <c r="M437" s="405">
        <f t="shared" si="33"/>
        <v>8150000</v>
      </c>
      <c r="N437" s="406" t="s">
        <v>1990</v>
      </c>
      <c r="O437" s="398" t="s">
        <v>7413</v>
      </c>
      <c r="P437" s="408">
        <f t="shared" si="34"/>
        <v>43606</v>
      </c>
      <c r="Q437" s="408">
        <v>43666</v>
      </c>
      <c r="R437" s="408">
        <f t="shared" si="32"/>
        <v>43666</v>
      </c>
      <c r="S437" s="407">
        <f t="shared" si="35"/>
        <v>60</v>
      </c>
      <c r="T437" s="409">
        <f t="shared" si="36"/>
        <v>2</v>
      </c>
      <c r="U437" s="410" t="s">
        <v>8918</v>
      </c>
      <c r="V437" s="375"/>
      <c r="W437" s="411"/>
      <c r="X437" s="412"/>
      <c r="Y437" s="413"/>
      <c r="Z437" s="414"/>
      <c r="AA437" s="412"/>
      <c r="AB437" s="413"/>
      <c r="AC437" s="414"/>
      <c r="AD437" s="412"/>
      <c r="AE437" s="413"/>
      <c r="AF437" s="414"/>
      <c r="AG437" s="412"/>
      <c r="AH437" s="413"/>
      <c r="AI437" s="412"/>
      <c r="AJ437" s="415"/>
      <c r="AK437" s="416"/>
      <c r="AL437" s="417"/>
      <c r="AM437" s="416"/>
      <c r="AN437" s="418"/>
      <c r="AO437" s="418"/>
      <c r="AP437" s="418"/>
      <c r="AQ437" s="314"/>
      <c r="AR437" s="315"/>
      <c r="AS437" s="419"/>
      <c r="AT437" s="420"/>
      <c r="AU437" s="318"/>
      <c r="AV437" s="319"/>
      <c r="AW437" s="319"/>
      <c r="AX437" s="319"/>
      <c r="AY437" s="320"/>
      <c r="AZ437" s="376"/>
      <c r="BA437" s="376"/>
    </row>
    <row r="438" spans="1:53" ht="13.5" customHeight="1" thickTop="1" thickBot="1" x14ac:dyDescent="0.25">
      <c r="A438" s="397">
        <v>433</v>
      </c>
      <c r="B438" s="398" t="s">
        <v>3432</v>
      </c>
      <c r="C438" s="399">
        <v>43606</v>
      </c>
      <c r="D438" s="399" t="s">
        <v>8919</v>
      </c>
      <c r="E438" s="400" t="s">
        <v>5921</v>
      </c>
      <c r="F438" s="400" t="s">
        <v>8920</v>
      </c>
      <c r="G438" s="401" t="s">
        <v>66</v>
      </c>
      <c r="H438" s="402" t="s">
        <v>10502</v>
      </c>
      <c r="I438" s="403" t="s">
        <v>1989</v>
      </c>
      <c r="J438" s="404">
        <v>0</v>
      </c>
      <c r="K438" s="405">
        <v>0</v>
      </c>
      <c r="L438" s="405">
        <v>6200000</v>
      </c>
      <c r="M438" s="405">
        <f t="shared" si="33"/>
        <v>6200000</v>
      </c>
      <c r="N438" s="406" t="s">
        <v>1990</v>
      </c>
      <c r="O438" s="398" t="s">
        <v>8921</v>
      </c>
      <c r="P438" s="408">
        <f t="shared" si="34"/>
        <v>43606</v>
      </c>
      <c r="Q438" s="408">
        <v>43666</v>
      </c>
      <c r="R438" s="408">
        <f t="shared" si="32"/>
        <v>43666</v>
      </c>
      <c r="S438" s="407">
        <f t="shared" si="35"/>
        <v>60</v>
      </c>
      <c r="T438" s="409">
        <f t="shared" si="36"/>
        <v>2</v>
      </c>
      <c r="U438" s="410" t="s">
        <v>8922</v>
      </c>
      <c r="V438" s="375"/>
      <c r="W438" s="411"/>
      <c r="X438" s="412"/>
      <c r="Y438" s="413"/>
      <c r="Z438" s="414"/>
      <c r="AA438" s="412"/>
      <c r="AB438" s="413"/>
      <c r="AC438" s="414"/>
      <c r="AD438" s="412"/>
      <c r="AE438" s="413"/>
      <c r="AF438" s="414"/>
      <c r="AG438" s="412"/>
      <c r="AH438" s="413"/>
      <c r="AI438" s="412"/>
      <c r="AJ438" s="415"/>
      <c r="AK438" s="416"/>
      <c r="AL438" s="417"/>
      <c r="AM438" s="416"/>
      <c r="AN438" s="418"/>
      <c r="AO438" s="418"/>
      <c r="AP438" s="418"/>
      <c r="AQ438" s="314"/>
      <c r="AR438" s="315"/>
      <c r="AS438" s="419"/>
      <c r="AT438" s="420"/>
      <c r="AU438" s="318"/>
      <c r="AV438" s="319"/>
      <c r="AW438" s="319"/>
      <c r="AX438" s="319"/>
      <c r="AY438" s="320"/>
      <c r="AZ438" s="376"/>
      <c r="BA438" s="376"/>
    </row>
    <row r="439" spans="1:53" ht="13.5" customHeight="1" thickTop="1" thickBot="1" x14ac:dyDescent="0.25">
      <c r="A439" s="397">
        <v>434</v>
      </c>
      <c r="B439" s="398" t="s">
        <v>3432</v>
      </c>
      <c r="C439" s="399">
        <v>43606</v>
      </c>
      <c r="D439" s="399" t="s">
        <v>8923</v>
      </c>
      <c r="E439" s="400" t="s">
        <v>5690</v>
      </c>
      <c r="F439" s="400" t="s">
        <v>8827</v>
      </c>
      <c r="G439" s="401" t="s">
        <v>66</v>
      </c>
      <c r="H439" s="402" t="s">
        <v>10502</v>
      </c>
      <c r="I439" s="403" t="s">
        <v>1989</v>
      </c>
      <c r="J439" s="404">
        <v>0</v>
      </c>
      <c r="K439" s="405">
        <v>0</v>
      </c>
      <c r="L439" s="405">
        <v>6200000</v>
      </c>
      <c r="M439" s="405">
        <f t="shared" si="33"/>
        <v>6200000</v>
      </c>
      <c r="N439" s="406" t="s">
        <v>1990</v>
      </c>
      <c r="O439" s="398" t="s">
        <v>7057</v>
      </c>
      <c r="P439" s="408">
        <f t="shared" si="34"/>
        <v>43606</v>
      </c>
      <c r="Q439" s="408">
        <v>43666</v>
      </c>
      <c r="R439" s="408">
        <f t="shared" si="32"/>
        <v>43666</v>
      </c>
      <c r="S439" s="407">
        <f t="shared" si="35"/>
        <v>60</v>
      </c>
      <c r="T439" s="409">
        <f t="shared" si="36"/>
        <v>2</v>
      </c>
      <c r="U439" s="410" t="s">
        <v>8924</v>
      </c>
      <c r="V439" s="375"/>
      <c r="W439" s="411"/>
      <c r="X439" s="412"/>
      <c r="Y439" s="413"/>
      <c r="Z439" s="414"/>
      <c r="AA439" s="412"/>
      <c r="AB439" s="413"/>
      <c r="AC439" s="414"/>
      <c r="AD439" s="412"/>
      <c r="AE439" s="413"/>
      <c r="AF439" s="414"/>
      <c r="AG439" s="412"/>
      <c r="AH439" s="413"/>
      <c r="AI439" s="412"/>
      <c r="AJ439" s="415"/>
      <c r="AK439" s="416"/>
      <c r="AL439" s="417"/>
      <c r="AM439" s="416"/>
      <c r="AN439" s="418"/>
      <c r="AO439" s="418"/>
      <c r="AP439" s="418"/>
      <c r="AQ439" s="314"/>
      <c r="AR439" s="315"/>
      <c r="AS439" s="419"/>
      <c r="AT439" s="420"/>
      <c r="AU439" s="318"/>
      <c r="AV439" s="319"/>
      <c r="AW439" s="319"/>
      <c r="AX439" s="319"/>
      <c r="AY439" s="320"/>
      <c r="AZ439" s="376"/>
      <c r="BA439" s="376"/>
    </row>
    <row r="440" spans="1:53" ht="13.5" customHeight="1" thickTop="1" thickBot="1" x14ac:dyDescent="0.25">
      <c r="A440" s="397">
        <v>435</v>
      </c>
      <c r="B440" s="398" t="s">
        <v>3432</v>
      </c>
      <c r="C440" s="399">
        <v>43607</v>
      </c>
      <c r="D440" s="399" t="s">
        <v>8925</v>
      </c>
      <c r="E440" s="400" t="s">
        <v>5690</v>
      </c>
      <c r="F440" s="400" t="s">
        <v>8926</v>
      </c>
      <c r="G440" s="401" t="s">
        <v>66</v>
      </c>
      <c r="H440" s="402" t="s">
        <v>10502</v>
      </c>
      <c r="I440" s="403" t="s">
        <v>1989</v>
      </c>
      <c r="J440" s="404">
        <v>0</v>
      </c>
      <c r="K440" s="405">
        <v>0</v>
      </c>
      <c r="L440" s="405">
        <v>6000000</v>
      </c>
      <c r="M440" s="405">
        <f t="shared" si="33"/>
        <v>6000000</v>
      </c>
      <c r="N440" s="406" t="s">
        <v>1990</v>
      </c>
      <c r="O440" s="398" t="s">
        <v>7208</v>
      </c>
      <c r="P440" s="408">
        <f t="shared" si="34"/>
        <v>43607</v>
      </c>
      <c r="Q440" s="408">
        <v>43667</v>
      </c>
      <c r="R440" s="408">
        <f t="shared" si="32"/>
        <v>43667</v>
      </c>
      <c r="S440" s="407">
        <f t="shared" si="35"/>
        <v>60</v>
      </c>
      <c r="T440" s="409">
        <f t="shared" si="36"/>
        <v>2</v>
      </c>
      <c r="U440" s="410" t="s">
        <v>8927</v>
      </c>
      <c r="V440" s="375"/>
      <c r="W440" s="411"/>
      <c r="X440" s="412"/>
      <c r="Y440" s="413"/>
      <c r="Z440" s="414"/>
      <c r="AA440" s="412"/>
      <c r="AB440" s="413"/>
      <c r="AC440" s="414"/>
      <c r="AD440" s="412"/>
      <c r="AE440" s="413"/>
      <c r="AF440" s="414"/>
      <c r="AG440" s="412"/>
      <c r="AH440" s="413"/>
      <c r="AI440" s="412"/>
      <c r="AJ440" s="415"/>
      <c r="AK440" s="416"/>
      <c r="AL440" s="417"/>
      <c r="AM440" s="416"/>
      <c r="AN440" s="418"/>
      <c r="AO440" s="418"/>
      <c r="AP440" s="418"/>
      <c r="AQ440" s="314"/>
      <c r="AR440" s="315"/>
      <c r="AS440" s="419"/>
      <c r="AT440" s="420"/>
      <c r="AU440" s="318"/>
      <c r="AV440" s="319"/>
      <c r="AW440" s="319"/>
      <c r="AX440" s="319"/>
      <c r="AY440" s="320"/>
      <c r="AZ440" s="376"/>
      <c r="BA440" s="376"/>
    </row>
    <row r="441" spans="1:53" ht="13.5" customHeight="1" thickTop="1" thickBot="1" x14ac:dyDescent="0.25">
      <c r="A441" s="397">
        <v>436</v>
      </c>
      <c r="B441" s="398" t="s">
        <v>7623</v>
      </c>
      <c r="C441" s="399">
        <v>43607</v>
      </c>
      <c r="D441" s="399" t="s">
        <v>8928</v>
      </c>
      <c r="E441" s="400" t="s">
        <v>5690</v>
      </c>
      <c r="F441" s="400" t="s">
        <v>8929</v>
      </c>
      <c r="G441" s="401" t="s">
        <v>66</v>
      </c>
      <c r="H441" s="402" t="s">
        <v>10502</v>
      </c>
      <c r="I441" s="403" t="s">
        <v>1989</v>
      </c>
      <c r="J441" s="404">
        <v>0</v>
      </c>
      <c r="K441" s="405">
        <v>0</v>
      </c>
      <c r="L441" s="405">
        <v>10000000</v>
      </c>
      <c r="M441" s="405">
        <f t="shared" si="33"/>
        <v>10000000</v>
      </c>
      <c r="N441" s="406" t="s">
        <v>1990</v>
      </c>
      <c r="O441" s="398" t="s">
        <v>8930</v>
      </c>
      <c r="P441" s="408">
        <f t="shared" si="34"/>
        <v>43607</v>
      </c>
      <c r="Q441" s="408">
        <v>43727</v>
      </c>
      <c r="R441" s="408">
        <f t="shared" si="32"/>
        <v>43727</v>
      </c>
      <c r="S441" s="407">
        <f t="shared" si="35"/>
        <v>120</v>
      </c>
      <c r="T441" s="409">
        <f t="shared" si="36"/>
        <v>4</v>
      </c>
      <c r="U441" s="410" t="s">
        <v>8931</v>
      </c>
      <c r="V441" s="375"/>
      <c r="W441" s="411"/>
      <c r="X441" s="412"/>
      <c r="Y441" s="413"/>
      <c r="Z441" s="414"/>
      <c r="AA441" s="412"/>
      <c r="AB441" s="413"/>
      <c r="AC441" s="414"/>
      <c r="AD441" s="412"/>
      <c r="AE441" s="413"/>
      <c r="AF441" s="414"/>
      <c r="AG441" s="412"/>
      <c r="AH441" s="413"/>
      <c r="AI441" s="412"/>
      <c r="AJ441" s="415"/>
      <c r="AK441" s="416"/>
      <c r="AL441" s="417"/>
      <c r="AM441" s="416"/>
      <c r="AN441" s="418"/>
      <c r="AO441" s="418"/>
      <c r="AP441" s="418"/>
      <c r="AQ441" s="314"/>
      <c r="AR441" s="315"/>
      <c r="AS441" s="419"/>
      <c r="AT441" s="420"/>
      <c r="AU441" s="318"/>
      <c r="AV441" s="319"/>
      <c r="AW441" s="319"/>
      <c r="AX441" s="319"/>
      <c r="AY441" s="320"/>
      <c r="AZ441" s="376"/>
      <c r="BA441" s="376"/>
    </row>
    <row r="442" spans="1:53" ht="13.5" customHeight="1" thickTop="1" thickBot="1" x14ac:dyDescent="0.25">
      <c r="A442" s="397">
        <v>437</v>
      </c>
      <c r="B442" s="398" t="s">
        <v>3432</v>
      </c>
      <c r="C442" s="399">
        <v>43607</v>
      </c>
      <c r="D442" s="399" t="s">
        <v>8932</v>
      </c>
      <c r="E442" s="400" t="s">
        <v>5690</v>
      </c>
      <c r="F442" s="400" t="s">
        <v>8827</v>
      </c>
      <c r="G442" s="401" t="s">
        <v>66</v>
      </c>
      <c r="H442" s="402" t="s">
        <v>10502</v>
      </c>
      <c r="I442" s="403" t="s">
        <v>1989</v>
      </c>
      <c r="J442" s="404">
        <v>0</v>
      </c>
      <c r="K442" s="405">
        <v>0</v>
      </c>
      <c r="L442" s="405">
        <v>6000000</v>
      </c>
      <c r="M442" s="405">
        <f t="shared" si="33"/>
        <v>6000000</v>
      </c>
      <c r="N442" s="406" t="s">
        <v>1990</v>
      </c>
      <c r="O442" s="398" t="s">
        <v>8933</v>
      </c>
      <c r="P442" s="408">
        <f t="shared" si="34"/>
        <v>43607</v>
      </c>
      <c r="Q442" s="408">
        <v>43667</v>
      </c>
      <c r="R442" s="408">
        <f t="shared" ref="R442:R505" si="37">Q442</f>
        <v>43667</v>
      </c>
      <c r="S442" s="407">
        <f t="shared" si="35"/>
        <v>60</v>
      </c>
      <c r="T442" s="409">
        <f t="shared" si="36"/>
        <v>2</v>
      </c>
      <c r="U442" s="410" t="s">
        <v>8934</v>
      </c>
      <c r="V442" s="375"/>
      <c r="W442" s="411"/>
      <c r="X442" s="412"/>
      <c r="Y442" s="413"/>
      <c r="Z442" s="414"/>
      <c r="AA442" s="412"/>
      <c r="AB442" s="413"/>
      <c r="AC442" s="414"/>
      <c r="AD442" s="412"/>
      <c r="AE442" s="413"/>
      <c r="AF442" s="414"/>
      <c r="AG442" s="412"/>
      <c r="AH442" s="413"/>
      <c r="AI442" s="412"/>
      <c r="AJ442" s="415"/>
      <c r="AK442" s="416"/>
      <c r="AL442" s="417"/>
      <c r="AM442" s="416"/>
      <c r="AN442" s="418"/>
      <c r="AO442" s="418"/>
      <c r="AP442" s="418"/>
      <c r="AQ442" s="314"/>
      <c r="AR442" s="315"/>
      <c r="AS442" s="419"/>
      <c r="AT442" s="420"/>
      <c r="AU442" s="318"/>
      <c r="AV442" s="319"/>
      <c r="AW442" s="319"/>
      <c r="AX442" s="319"/>
      <c r="AY442" s="320"/>
      <c r="AZ442" s="376"/>
      <c r="BA442" s="376"/>
    </row>
    <row r="443" spans="1:53" ht="13.5" customHeight="1" thickTop="1" thickBot="1" x14ac:dyDescent="0.25">
      <c r="A443" s="397">
        <v>438</v>
      </c>
      <c r="B443" s="398" t="s">
        <v>3432</v>
      </c>
      <c r="C443" s="399">
        <v>43607</v>
      </c>
      <c r="D443" s="399" t="s">
        <v>8935</v>
      </c>
      <c r="E443" s="400" t="s">
        <v>7725</v>
      </c>
      <c r="F443" s="400" t="s">
        <v>8907</v>
      </c>
      <c r="G443" s="401" t="s">
        <v>66</v>
      </c>
      <c r="H443" s="402" t="s">
        <v>7501</v>
      </c>
      <c r="I443" s="403" t="s">
        <v>1989</v>
      </c>
      <c r="J443" s="404">
        <v>0</v>
      </c>
      <c r="K443" s="405">
        <v>0</v>
      </c>
      <c r="L443" s="405">
        <v>6616000</v>
      </c>
      <c r="M443" s="405">
        <f t="shared" si="33"/>
        <v>6616000</v>
      </c>
      <c r="N443" s="406" t="s">
        <v>1990</v>
      </c>
      <c r="O443" s="398" t="s">
        <v>8936</v>
      </c>
      <c r="P443" s="408">
        <f t="shared" si="34"/>
        <v>43607</v>
      </c>
      <c r="Q443" s="408">
        <v>43667</v>
      </c>
      <c r="R443" s="408">
        <f t="shared" si="37"/>
        <v>43667</v>
      </c>
      <c r="S443" s="407">
        <f t="shared" si="35"/>
        <v>60</v>
      </c>
      <c r="T443" s="409">
        <f t="shared" si="36"/>
        <v>2</v>
      </c>
      <c r="U443" s="410" t="s">
        <v>8937</v>
      </c>
      <c r="V443" s="375"/>
      <c r="W443" s="411"/>
      <c r="X443" s="412"/>
      <c r="Y443" s="413"/>
      <c r="Z443" s="414"/>
      <c r="AA443" s="412"/>
      <c r="AB443" s="413"/>
      <c r="AC443" s="414"/>
      <c r="AD443" s="412"/>
      <c r="AE443" s="413"/>
      <c r="AF443" s="414"/>
      <c r="AG443" s="412"/>
      <c r="AH443" s="413"/>
      <c r="AI443" s="412"/>
      <c r="AJ443" s="415"/>
      <c r="AK443" s="416"/>
      <c r="AL443" s="417"/>
      <c r="AM443" s="416"/>
      <c r="AN443" s="418"/>
      <c r="AO443" s="418"/>
      <c r="AP443" s="418"/>
      <c r="AQ443" s="314"/>
      <c r="AR443" s="315"/>
      <c r="AS443" s="419"/>
      <c r="AT443" s="420"/>
      <c r="AU443" s="318"/>
      <c r="AV443" s="319"/>
      <c r="AW443" s="319"/>
      <c r="AX443" s="319"/>
      <c r="AY443" s="320"/>
      <c r="AZ443" s="376"/>
      <c r="BA443" s="376"/>
    </row>
    <row r="444" spans="1:53" ht="13.5" customHeight="1" thickTop="1" thickBot="1" x14ac:dyDescent="0.25">
      <c r="A444" s="397">
        <v>439</v>
      </c>
      <c r="B444" s="398" t="s">
        <v>3432</v>
      </c>
      <c r="C444" s="399">
        <v>43607</v>
      </c>
      <c r="D444" s="399" t="s">
        <v>8938</v>
      </c>
      <c r="E444" s="400" t="s">
        <v>5921</v>
      </c>
      <c r="F444" s="400" t="s">
        <v>8939</v>
      </c>
      <c r="G444" s="401" t="s">
        <v>66</v>
      </c>
      <c r="H444" s="402" t="s">
        <v>7501</v>
      </c>
      <c r="I444" s="403" t="s">
        <v>1989</v>
      </c>
      <c r="J444" s="404">
        <v>0</v>
      </c>
      <c r="K444" s="405">
        <v>0</v>
      </c>
      <c r="L444" s="405">
        <v>12600000</v>
      </c>
      <c r="M444" s="405">
        <f t="shared" si="33"/>
        <v>12600000</v>
      </c>
      <c r="N444" s="406" t="s">
        <v>1990</v>
      </c>
      <c r="O444" s="398" t="s">
        <v>2010</v>
      </c>
      <c r="P444" s="408">
        <f t="shared" si="34"/>
        <v>43607</v>
      </c>
      <c r="Q444" s="408">
        <v>43697</v>
      </c>
      <c r="R444" s="408">
        <f t="shared" si="37"/>
        <v>43697</v>
      </c>
      <c r="S444" s="407">
        <f t="shared" si="35"/>
        <v>90</v>
      </c>
      <c r="T444" s="409">
        <f t="shared" si="36"/>
        <v>3</v>
      </c>
      <c r="U444" s="410" t="s">
        <v>8940</v>
      </c>
      <c r="V444" s="375"/>
      <c r="W444" s="411"/>
      <c r="X444" s="412"/>
      <c r="Y444" s="413"/>
      <c r="Z444" s="414"/>
      <c r="AA444" s="412"/>
      <c r="AB444" s="413"/>
      <c r="AC444" s="414"/>
      <c r="AD444" s="412"/>
      <c r="AE444" s="413"/>
      <c r="AF444" s="414"/>
      <c r="AG444" s="412"/>
      <c r="AH444" s="413"/>
      <c r="AI444" s="412"/>
      <c r="AJ444" s="415"/>
      <c r="AK444" s="416"/>
      <c r="AL444" s="417"/>
      <c r="AM444" s="416"/>
      <c r="AN444" s="418"/>
      <c r="AO444" s="418"/>
      <c r="AP444" s="418"/>
      <c r="AQ444" s="314"/>
      <c r="AR444" s="315"/>
      <c r="AS444" s="419"/>
      <c r="AT444" s="420"/>
      <c r="AU444" s="318"/>
      <c r="AV444" s="319"/>
      <c r="AW444" s="319"/>
      <c r="AX444" s="319"/>
      <c r="AY444" s="320"/>
      <c r="AZ444" s="376"/>
      <c r="BA444" s="376"/>
    </row>
    <row r="445" spans="1:53" ht="13.5" customHeight="1" thickTop="1" thickBot="1" x14ac:dyDescent="0.25">
      <c r="A445" s="397">
        <v>440</v>
      </c>
      <c r="B445" s="398" t="s">
        <v>3432</v>
      </c>
      <c r="C445" s="399">
        <v>43607</v>
      </c>
      <c r="D445" s="399" t="s">
        <v>8941</v>
      </c>
      <c r="E445" s="400" t="s">
        <v>7725</v>
      </c>
      <c r="F445" s="400" t="s">
        <v>8907</v>
      </c>
      <c r="G445" s="401" t="s">
        <v>66</v>
      </c>
      <c r="H445" s="402" t="s">
        <v>7501</v>
      </c>
      <c r="I445" s="403" t="s">
        <v>1989</v>
      </c>
      <c r="J445" s="404">
        <v>0</v>
      </c>
      <c r="K445" s="405">
        <v>0</v>
      </c>
      <c r="L445" s="405">
        <v>6616000</v>
      </c>
      <c r="M445" s="405">
        <f t="shared" si="33"/>
        <v>6616000</v>
      </c>
      <c r="N445" s="406" t="s">
        <v>1990</v>
      </c>
      <c r="O445" s="398" t="s">
        <v>8942</v>
      </c>
      <c r="P445" s="408">
        <f t="shared" si="34"/>
        <v>43607</v>
      </c>
      <c r="Q445" s="408">
        <v>43667</v>
      </c>
      <c r="R445" s="408">
        <f t="shared" si="37"/>
        <v>43667</v>
      </c>
      <c r="S445" s="407">
        <f t="shared" si="35"/>
        <v>60</v>
      </c>
      <c r="T445" s="409">
        <f t="shared" si="36"/>
        <v>2</v>
      </c>
      <c r="U445" s="410" t="s">
        <v>8943</v>
      </c>
      <c r="V445" s="375"/>
      <c r="W445" s="411"/>
      <c r="X445" s="412"/>
      <c r="Y445" s="413"/>
      <c r="Z445" s="414"/>
      <c r="AA445" s="412"/>
      <c r="AB445" s="413"/>
      <c r="AC445" s="414"/>
      <c r="AD445" s="412"/>
      <c r="AE445" s="413"/>
      <c r="AF445" s="414"/>
      <c r="AG445" s="412"/>
      <c r="AH445" s="413"/>
      <c r="AI445" s="412"/>
      <c r="AJ445" s="415"/>
      <c r="AK445" s="416"/>
      <c r="AL445" s="417"/>
      <c r="AM445" s="416"/>
      <c r="AN445" s="418"/>
      <c r="AO445" s="418"/>
      <c r="AP445" s="418"/>
      <c r="AQ445" s="314"/>
      <c r="AR445" s="315"/>
      <c r="AS445" s="419"/>
      <c r="AT445" s="420"/>
      <c r="AU445" s="318"/>
      <c r="AV445" s="319"/>
      <c r="AW445" s="319"/>
      <c r="AX445" s="319"/>
      <c r="AY445" s="320"/>
      <c r="AZ445" s="376"/>
      <c r="BA445" s="376"/>
    </row>
    <row r="446" spans="1:53" ht="13.5" customHeight="1" thickTop="1" thickBot="1" x14ac:dyDescent="0.25">
      <c r="A446" s="397">
        <v>441</v>
      </c>
      <c r="B446" s="398" t="s">
        <v>3432</v>
      </c>
      <c r="C446" s="399">
        <v>43607</v>
      </c>
      <c r="D446" s="399" t="s">
        <v>8944</v>
      </c>
      <c r="E446" s="400" t="s">
        <v>5690</v>
      </c>
      <c r="F446" s="400" t="s">
        <v>8945</v>
      </c>
      <c r="G446" s="401" t="s">
        <v>66</v>
      </c>
      <c r="H446" s="402" t="s">
        <v>7501</v>
      </c>
      <c r="I446" s="403" t="s">
        <v>1989</v>
      </c>
      <c r="J446" s="404">
        <v>0</v>
      </c>
      <c r="K446" s="405">
        <v>0</v>
      </c>
      <c r="L446" s="405">
        <v>11136000</v>
      </c>
      <c r="M446" s="405">
        <f t="shared" si="33"/>
        <v>11136000</v>
      </c>
      <c r="N446" s="406" t="s">
        <v>1990</v>
      </c>
      <c r="O446" s="398" t="s">
        <v>8946</v>
      </c>
      <c r="P446" s="408">
        <f t="shared" si="34"/>
        <v>43607</v>
      </c>
      <c r="Q446" s="408">
        <v>43703</v>
      </c>
      <c r="R446" s="408">
        <f t="shared" si="37"/>
        <v>43703</v>
      </c>
      <c r="S446" s="407">
        <f t="shared" si="35"/>
        <v>96</v>
      </c>
      <c r="T446" s="409">
        <f t="shared" si="36"/>
        <v>3.2</v>
      </c>
      <c r="U446" s="410" t="s">
        <v>8947</v>
      </c>
      <c r="V446" s="375"/>
      <c r="W446" s="411"/>
      <c r="X446" s="412"/>
      <c r="Y446" s="413"/>
      <c r="Z446" s="414"/>
      <c r="AA446" s="412"/>
      <c r="AB446" s="413"/>
      <c r="AC446" s="414"/>
      <c r="AD446" s="412"/>
      <c r="AE446" s="413"/>
      <c r="AF446" s="414"/>
      <c r="AG446" s="412"/>
      <c r="AH446" s="413"/>
      <c r="AI446" s="412"/>
      <c r="AJ446" s="415"/>
      <c r="AK446" s="416"/>
      <c r="AL446" s="417"/>
      <c r="AM446" s="416"/>
      <c r="AN446" s="418"/>
      <c r="AO446" s="418"/>
      <c r="AP446" s="418"/>
      <c r="AQ446" s="314"/>
      <c r="AR446" s="315"/>
      <c r="AS446" s="419"/>
      <c r="AT446" s="420"/>
      <c r="AU446" s="318"/>
      <c r="AV446" s="319"/>
      <c r="AW446" s="319"/>
      <c r="AX446" s="319"/>
      <c r="AY446" s="320"/>
      <c r="AZ446" s="376"/>
      <c r="BA446" s="376"/>
    </row>
    <row r="447" spans="1:53" ht="13.5" customHeight="1" thickTop="1" thickBot="1" x14ac:dyDescent="0.25">
      <c r="A447" s="397">
        <v>442</v>
      </c>
      <c r="B447" s="398" t="s">
        <v>3432</v>
      </c>
      <c r="C447" s="399">
        <v>43607</v>
      </c>
      <c r="D447" s="399" t="s">
        <v>8948</v>
      </c>
      <c r="E447" s="400" t="s">
        <v>5690</v>
      </c>
      <c r="F447" s="400" t="s">
        <v>8949</v>
      </c>
      <c r="G447" s="401" t="s">
        <v>66</v>
      </c>
      <c r="H447" s="402" t="s">
        <v>10502</v>
      </c>
      <c r="I447" s="403" t="s">
        <v>1989</v>
      </c>
      <c r="J447" s="404">
        <v>0</v>
      </c>
      <c r="K447" s="405">
        <v>0</v>
      </c>
      <c r="L447" s="405">
        <v>2000000</v>
      </c>
      <c r="M447" s="405">
        <f t="shared" si="33"/>
        <v>2000000</v>
      </c>
      <c r="N447" s="406" t="s">
        <v>1990</v>
      </c>
      <c r="O447" s="398" t="s">
        <v>6189</v>
      </c>
      <c r="P447" s="408">
        <f t="shared" si="34"/>
        <v>43607</v>
      </c>
      <c r="Q447" s="408">
        <v>43637</v>
      </c>
      <c r="R447" s="408">
        <f t="shared" si="37"/>
        <v>43637</v>
      </c>
      <c r="S447" s="407">
        <f t="shared" si="35"/>
        <v>30</v>
      </c>
      <c r="T447" s="409">
        <f t="shared" si="36"/>
        <v>1</v>
      </c>
      <c r="U447" s="410" t="s">
        <v>8950</v>
      </c>
      <c r="V447" s="375"/>
      <c r="W447" s="411"/>
      <c r="X447" s="412"/>
      <c r="Y447" s="413"/>
      <c r="Z447" s="414"/>
      <c r="AA447" s="412"/>
      <c r="AB447" s="413"/>
      <c r="AC447" s="414"/>
      <c r="AD447" s="412"/>
      <c r="AE447" s="413"/>
      <c r="AF447" s="414"/>
      <c r="AG447" s="412"/>
      <c r="AH447" s="413"/>
      <c r="AI447" s="412"/>
      <c r="AJ447" s="415"/>
      <c r="AK447" s="416"/>
      <c r="AL447" s="417"/>
      <c r="AM447" s="416"/>
      <c r="AN447" s="418"/>
      <c r="AO447" s="418"/>
      <c r="AP447" s="418"/>
      <c r="AQ447" s="314"/>
      <c r="AR447" s="315"/>
      <c r="AS447" s="419"/>
      <c r="AT447" s="420"/>
      <c r="AU447" s="318"/>
      <c r="AV447" s="319"/>
      <c r="AW447" s="319"/>
      <c r="AX447" s="319"/>
      <c r="AY447" s="320"/>
      <c r="AZ447" s="376"/>
      <c r="BA447" s="376"/>
    </row>
    <row r="448" spans="1:53" ht="13.5" customHeight="1" thickTop="1" thickBot="1" x14ac:dyDescent="0.25">
      <c r="A448" s="397">
        <v>443</v>
      </c>
      <c r="B448" s="398" t="s">
        <v>3432</v>
      </c>
      <c r="C448" s="399">
        <v>43607</v>
      </c>
      <c r="D448" s="399" t="s">
        <v>8951</v>
      </c>
      <c r="E448" s="400" t="s">
        <v>5921</v>
      </c>
      <c r="F448" s="400" t="s">
        <v>8952</v>
      </c>
      <c r="G448" s="401" t="s">
        <v>66</v>
      </c>
      <c r="H448" s="402" t="s">
        <v>7501</v>
      </c>
      <c r="I448" s="403" t="s">
        <v>1989</v>
      </c>
      <c r="J448" s="404">
        <v>0</v>
      </c>
      <c r="K448" s="405">
        <v>0</v>
      </c>
      <c r="L448" s="405">
        <v>8000000</v>
      </c>
      <c r="M448" s="405">
        <f t="shared" si="33"/>
        <v>8000000</v>
      </c>
      <c r="N448" s="406" t="s">
        <v>1990</v>
      </c>
      <c r="O448" s="398" t="s">
        <v>463</v>
      </c>
      <c r="P448" s="408">
        <f t="shared" si="34"/>
        <v>43607</v>
      </c>
      <c r="Q448" s="408">
        <v>43667</v>
      </c>
      <c r="R448" s="408">
        <f t="shared" si="37"/>
        <v>43667</v>
      </c>
      <c r="S448" s="407">
        <f t="shared" si="35"/>
        <v>60</v>
      </c>
      <c r="T448" s="409">
        <f t="shared" si="36"/>
        <v>2</v>
      </c>
      <c r="U448" s="410" t="s">
        <v>8953</v>
      </c>
      <c r="V448" s="375"/>
      <c r="W448" s="411"/>
      <c r="X448" s="412"/>
      <c r="Y448" s="413"/>
      <c r="Z448" s="414"/>
      <c r="AA448" s="412"/>
      <c r="AB448" s="413"/>
      <c r="AC448" s="414"/>
      <c r="AD448" s="412"/>
      <c r="AE448" s="413"/>
      <c r="AF448" s="414"/>
      <c r="AG448" s="412"/>
      <c r="AH448" s="413"/>
      <c r="AI448" s="412"/>
      <c r="AJ448" s="415"/>
      <c r="AK448" s="416"/>
      <c r="AL448" s="417"/>
      <c r="AM448" s="416"/>
      <c r="AN448" s="418"/>
      <c r="AO448" s="418"/>
      <c r="AP448" s="418"/>
      <c r="AQ448" s="314"/>
      <c r="AR448" s="315"/>
      <c r="AS448" s="419"/>
      <c r="AT448" s="420"/>
      <c r="AU448" s="318"/>
      <c r="AV448" s="319"/>
      <c r="AW448" s="319"/>
      <c r="AX448" s="319"/>
      <c r="AY448" s="320"/>
      <c r="AZ448" s="376"/>
      <c r="BA448" s="376"/>
    </row>
    <row r="449" spans="1:53" ht="13.5" customHeight="1" thickTop="1" thickBot="1" x14ac:dyDescent="0.25">
      <c r="A449" s="397">
        <v>444</v>
      </c>
      <c r="B449" s="398" t="s">
        <v>3432</v>
      </c>
      <c r="C449" s="399">
        <v>43608</v>
      </c>
      <c r="D449" s="399" t="s">
        <v>8954</v>
      </c>
      <c r="E449" s="400" t="s">
        <v>5690</v>
      </c>
      <c r="F449" s="400" t="s">
        <v>8955</v>
      </c>
      <c r="G449" s="401" t="s">
        <v>66</v>
      </c>
      <c r="H449" s="402" t="s">
        <v>7501</v>
      </c>
      <c r="I449" s="403" t="s">
        <v>1989</v>
      </c>
      <c r="J449" s="404">
        <v>0</v>
      </c>
      <c r="K449" s="405">
        <v>0</v>
      </c>
      <c r="L449" s="405">
        <v>6616000</v>
      </c>
      <c r="M449" s="405">
        <f t="shared" si="33"/>
        <v>6616000</v>
      </c>
      <c r="N449" s="406" t="s">
        <v>1990</v>
      </c>
      <c r="O449" s="398" t="s">
        <v>6870</v>
      </c>
      <c r="P449" s="408">
        <f t="shared" si="34"/>
        <v>43608</v>
      </c>
      <c r="Q449" s="408">
        <v>43668</v>
      </c>
      <c r="R449" s="408">
        <f t="shared" si="37"/>
        <v>43668</v>
      </c>
      <c r="S449" s="407">
        <f t="shared" si="35"/>
        <v>60</v>
      </c>
      <c r="T449" s="409">
        <f t="shared" si="36"/>
        <v>2</v>
      </c>
      <c r="U449" s="410" t="s">
        <v>8956</v>
      </c>
      <c r="V449" s="375"/>
      <c r="W449" s="411"/>
      <c r="X449" s="412"/>
      <c r="Y449" s="413"/>
      <c r="Z449" s="414"/>
      <c r="AA449" s="412"/>
      <c r="AB449" s="413"/>
      <c r="AC449" s="414"/>
      <c r="AD449" s="412"/>
      <c r="AE449" s="413"/>
      <c r="AF449" s="414"/>
      <c r="AG449" s="412"/>
      <c r="AH449" s="413"/>
      <c r="AI449" s="412"/>
      <c r="AJ449" s="415"/>
      <c r="AK449" s="416"/>
      <c r="AL449" s="417"/>
      <c r="AM449" s="416"/>
      <c r="AN449" s="418"/>
      <c r="AO449" s="418"/>
      <c r="AP449" s="418"/>
      <c r="AQ449" s="314"/>
      <c r="AR449" s="315"/>
      <c r="AS449" s="419"/>
      <c r="AT449" s="420"/>
      <c r="AU449" s="318"/>
      <c r="AV449" s="319"/>
      <c r="AW449" s="319"/>
      <c r="AX449" s="319"/>
      <c r="AY449" s="320"/>
      <c r="AZ449" s="376"/>
      <c r="BA449" s="376"/>
    </row>
    <row r="450" spans="1:53" ht="13.5" customHeight="1" thickTop="1" thickBot="1" x14ac:dyDescent="0.25">
      <c r="A450" s="397">
        <v>445</v>
      </c>
      <c r="B450" s="398" t="s">
        <v>3432</v>
      </c>
      <c r="C450" s="399">
        <v>43608</v>
      </c>
      <c r="D450" s="399" t="s">
        <v>8957</v>
      </c>
      <c r="E450" s="400" t="s">
        <v>5690</v>
      </c>
      <c r="F450" s="400" t="s">
        <v>8955</v>
      </c>
      <c r="G450" s="401" t="s">
        <v>66</v>
      </c>
      <c r="H450" s="402" t="s">
        <v>7501</v>
      </c>
      <c r="I450" s="403" t="s">
        <v>1989</v>
      </c>
      <c r="J450" s="404">
        <v>0</v>
      </c>
      <c r="K450" s="405">
        <v>0</v>
      </c>
      <c r="L450" s="405">
        <v>6620000</v>
      </c>
      <c r="M450" s="405">
        <f t="shared" si="33"/>
        <v>6620000</v>
      </c>
      <c r="N450" s="406" t="s">
        <v>1990</v>
      </c>
      <c r="O450" s="398" t="s">
        <v>8958</v>
      </c>
      <c r="P450" s="408">
        <f t="shared" si="34"/>
        <v>43608</v>
      </c>
      <c r="Q450" s="408">
        <v>43668</v>
      </c>
      <c r="R450" s="408">
        <f t="shared" si="37"/>
        <v>43668</v>
      </c>
      <c r="S450" s="407">
        <f t="shared" si="35"/>
        <v>60</v>
      </c>
      <c r="T450" s="409">
        <f t="shared" si="36"/>
        <v>2</v>
      </c>
      <c r="U450" s="410" t="s">
        <v>8959</v>
      </c>
      <c r="V450" s="375"/>
      <c r="W450" s="411"/>
      <c r="X450" s="412"/>
      <c r="Y450" s="413"/>
      <c r="Z450" s="414"/>
      <c r="AA450" s="412"/>
      <c r="AB450" s="413"/>
      <c r="AC450" s="414"/>
      <c r="AD450" s="412"/>
      <c r="AE450" s="413"/>
      <c r="AF450" s="414"/>
      <c r="AG450" s="412"/>
      <c r="AH450" s="413"/>
      <c r="AI450" s="412"/>
      <c r="AJ450" s="415"/>
      <c r="AK450" s="416"/>
      <c r="AL450" s="417"/>
      <c r="AM450" s="416"/>
      <c r="AN450" s="418"/>
      <c r="AO450" s="418"/>
      <c r="AP450" s="418"/>
      <c r="AQ450" s="314"/>
      <c r="AR450" s="315"/>
      <c r="AS450" s="419"/>
      <c r="AT450" s="420"/>
      <c r="AU450" s="318"/>
      <c r="AV450" s="319"/>
      <c r="AW450" s="319"/>
      <c r="AX450" s="319"/>
      <c r="AY450" s="320"/>
      <c r="AZ450" s="376"/>
      <c r="BA450" s="376"/>
    </row>
    <row r="451" spans="1:53" ht="13.5" customHeight="1" thickTop="1" thickBot="1" x14ac:dyDescent="0.25">
      <c r="A451" s="397">
        <v>446</v>
      </c>
      <c r="B451" s="398" t="s">
        <v>3432</v>
      </c>
      <c r="C451" s="399">
        <v>43608</v>
      </c>
      <c r="D451" s="399" t="s">
        <v>8960</v>
      </c>
      <c r="E451" s="400" t="s">
        <v>5690</v>
      </c>
      <c r="F451" s="400" t="s">
        <v>8907</v>
      </c>
      <c r="G451" s="401" t="s">
        <v>66</v>
      </c>
      <c r="H451" s="402" t="s">
        <v>7501</v>
      </c>
      <c r="I451" s="403" t="s">
        <v>1989</v>
      </c>
      <c r="J451" s="404">
        <v>0</v>
      </c>
      <c r="K451" s="405">
        <v>0</v>
      </c>
      <c r="L451" s="405">
        <v>13500000</v>
      </c>
      <c r="M451" s="405">
        <f t="shared" ref="M451:M514" si="38">L451+AJ451+AL451+AN451+AP451</f>
        <v>13500000</v>
      </c>
      <c r="N451" s="406" t="s">
        <v>1990</v>
      </c>
      <c r="O451" s="398" t="s">
        <v>8961</v>
      </c>
      <c r="P451" s="408">
        <f t="shared" ref="P451:P514" si="39">C451</f>
        <v>43608</v>
      </c>
      <c r="Q451" s="408">
        <v>43698</v>
      </c>
      <c r="R451" s="408">
        <f t="shared" si="37"/>
        <v>43698</v>
      </c>
      <c r="S451" s="407">
        <f t="shared" ref="S451:S514" si="40">R451-P451</f>
        <v>90</v>
      </c>
      <c r="T451" s="409">
        <f t="shared" ref="T451:T514" si="41">+S451/30</f>
        <v>3</v>
      </c>
      <c r="U451" s="410" t="s">
        <v>8962</v>
      </c>
      <c r="V451" s="375"/>
      <c r="W451" s="411"/>
      <c r="X451" s="412"/>
      <c r="Y451" s="413"/>
      <c r="Z451" s="414"/>
      <c r="AA451" s="412"/>
      <c r="AB451" s="413"/>
      <c r="AC451" s="414"/>
      <c r="AD451" s="412"/>
      <c r="AE451" s="413"/>
      <c r="AF451" s="414"/>
      <c r="AG451" s="412"/>
      <c r="AH451" s="413"/>
      <c r="AI451" s="412"/>
      <c r="AJ451" s="415"/>
      <c r="AK451" s="416"/>
      <c r="AL451" s="417"/>
      <c r="AM451" s="416"/>
      <c r="AN451" s="418"/>
      <c r="AO451" s="418"/>
      <c r="AP451" s="418"/>
      <c r="AQ451" s="314"/>
      <c r="AR451" s="315"/>
      <c r="AS451" s="419"/>
      <c r="AT451" s="420"/>
      <c r="AU451" s="318"/>
      <c r="AV451" s="319"/>
      <c r="AW451" s="319"/>
      <c r="AX451" s="319"/>
      <c r="AY451" s="320"/>
      <c r="AZ451" s="376"/>
      <c r="BA451" s="376"/>
    </row>
    <row r="452" spans="1:53" ht="13.5" customHeight="1" thickTop="1" thickBot="1" x14ac:dyDescent="0.25">
      <c r="A452" s="397">
        <v>447</v>
      </c>
      <c r="B452" s="398" t="s">
        <v>3432</v>
      </c>
      <c r="C452" s="399">
        <v>43608</v>
      </c>
      <c r="D452" s="399" t="s">
        <v>8963</v>
      </c>
      <c r="E452" s="400" t="s">
        <v>6447</v>
      </c>
      <c r="F452" s="400" t="s">
        <v>8964</v>
      </c>
      <c r="G452" s="401" t="s">
        <v>66</v>
      </c>
      <c r="H452" s="402" t="s">
        <v>7501</v>
      </c>
      <c r="I452" s="403" t="s">
        <v>1989</v>
      </c>
      <c r="J452" s="404">
        <v>0</v>
      </c>
      <c r="K452" s="405">
        <v>0</v>
      </c>
      <c r="L452" s="405">
        <v>7500000</v>
      </c>
      <c r="M452" s="405">
        <f t="shared" si="38"/>
        <v>7500000</v>
      </c>
      <c r="N452" s="406" t="s">
        <v>1990</v>
      </c>
      <c r="O452" s="398" t="s">
        <v>6223</v>
      </c>
      <c r="P452" s="408">
        <f t="shared" si="39"/>
        <v>43608</v>
      </c>
      <c r="Q452" s="408">
        <v>43668</v>
      </c>
      <c r="R452" s="408">
        <f t="shared" si="37"/>
        <v>43668</v>
      </c>
      <c r="S452" s="407">
        <f t="shared" si="40"/>
        <v>60</v>
      </c>
      <c r="T452" s="409">
        <f t="shared" si="41"/>
        <v>2</v>
      </c>
      <c r="U452" s="410" t="s">
        <v>8965</v>
      </c>
      <c r="V452" s="375"/>
      <c r="W452" s="411"/>
      <c r="X452" s="412"/>
      <c r="Y452" s="413"/>
      <c r="Z452" s="414"/>
      <c r="AA452" s="412"/>
      <c r="AB452" s="413"/>
      <c r="AC452" s="414"/>
      <c r="AD452" s="412"/>
      <c r="AE452" s="413"/>
      <c r="AF452" s="414"/>
      <c r="AG452" s="412"/>
      <c r="AH452" s="413"/>
      <c r="AI452" s="412"/>
      <c r="AJ452" s="415"/>
      <c r="AK452" s="416"/>
      <c r="AL452" s="417"/>
      <c r="AM452" s="416"/>
      <c r="AN452" s="418"/>
      <c r="AO452" s="418"/>
      <c r="AP452" s="418"/>
      <c r="AQ452" s="314"/>
      <c r="AR452" s="315"/>
      <c r="AS452" s="419"/>
      <c r="AT452" s="420"/>
      <c r="AU452" s="318"/>
      <c r="AV452" s="319"/>
      <c r="AW452" s="319"/>
      <c r="AX452" s="319"/>
      <c r="AY452" s="320"/>
      <c r="AZ452" s="376"/>
      <c r="BA452" s="376"/>
    </row>
    <row r="453" spans="1:53" ht="13.5" customHeight="1" thickTop="1" thickBot="1" x14ac:dyDescent="0.25">
      <c r="A453" s="397">
        <v>448</v>
      </c>
      <c r="B453" s="398" t="s">
        <v>3432</v>
      </c>
      <c r="C453" s="399">
        <v>43608</v>
      </c>
      <c r="D453" s="399" t="s">
        <v>8966</v>
      </c>
      <c r="E453" s="400" t="s">
        <v>5921</v>
      </c>
      <c r="F453" s="400" t="s">
        <v>8967</v>
      </c>
      <c r="G453" s="401" t="s">
        <v>66</v>
      </c>
      <c r="H453" s="402" t="s">
        <v>10502</v>
      </c>
      <c r="I453" s="403" t="s">
        <v>1989</v>
      </c>
      <c r="J453" s="404">
        <v>0</v>
      </c>
      <c r="K453" s="405">
        <v>0</v>
      </c>
      <c r="L453" s="405">
        <v>6000000</v>
      </c>
      <c r="M453" s="405">
        <f t="shared" si="38"/>
        <v>6000000</v>
      </c>
      <c r="N453" s="406" t="s">
        <v>1990</v>
      </c>
      <c r="O453" s="398" t="s">
        <v>8968</v>
      </c>
      <c r="P453" s="408">
        <f t="shared" si="39"/>
        <v>43608</v>
      </c>
      <c r="Q453" s="408">
        <v>43668</v>
      </c>
      <c r="R453" s="408">
        <f t="shared" si="37"/>
        <v>43668</v>
      </c>
      <c r="S453" s="407">
        <f t="shared" si="40"/>
        <v>60</v>
      </c>
      <c r="T453" s="409">
        <f t="shared" si="41"/>
        <v>2</v>
      </c>
      <c r="U453" s="410" t="s">
        <v>8969</v>
      </c>
      <c r="V453" s="375"/>
      <c r="W453" s="411"/>
      <c r="X453" s="412"/>
      <c r="Y453" s="413"/>
      <c r="Z453" s="414"/>
      <c r="AA453" s="412"/>
      <c r="AB453" s="413"/>
      <c r="AC453" s="414"/>
      <c r="AD453" s="412"/>
      <c r="AE453" s="413"/>
      <c r="AF453" s="414"/>
      <c r="AG453" s="412"/>
      <c r="AH453" s="413"/>
      <c r="AI453" s="412"/>
      <c r="AJ453" s="415"/>
      <c r="AK453" s="416"/>
      <c r="AL453" s="417"/>
      <c r="AM453" s="416"/>
      <c r="AN453" s="418"/>
      <c r="AO453" s="418"/>
      <c r="AP453" s="418"/>
      <c r="AQ453" s="314"/>
      <c r="AR453" s="315"/>
      <c r="AS453" s="419"/>
      <c r="AT453" s="420"/>
      <c r="AU453" s="318"/>
      <c r="AV453" s="319"/>
      <c r="AW453" s="319"/>
      <c r="AX453" s="319"/>
      <c r="AY453" s="320"/>
      <c r="AZ453" s="376"/>
      <c r="BA453" s="376"/>
    </row>
    <row r="454" spans="1:53" ht="13.5" customHeight="1" thickTop="1" thickBot="1" x14ac:dyDescent="0.25">
      <c r="A454" s="397">
        <v>449</v>
      </c>
      <c r="B454" s="398" t="s">
        <v>3432</v>
      </c>
      <c r="C454" s="399">
        <v>43608</v>
      </c>
      <c r="D454" s="399" t="s">
        <v>8970</v>
      </c>
      <c r="E454" s="400" t="s">
        <v>5690</v>
      </c>
      <c r="F454" s="400" t="s">
        <v>8971</v>
      </c>
      <c r="G454" s="401" t="s">
        <v>66</v>
      </c>
      <c r="H454" s="402" t="s">
        <v>10502</v>
      </c>
      <c r="I454" s="403" t="s">
        <v>1989</v>
      </c>
      <c r="J454" s="404">
        <v>0</v>
      </c>
      <c r="K454" s="405">
        <v>0</v>
      </c>
      <c r="L454" s="405">
        <v>2600000</v>
      </c>
      <c r="M454" s="405">
        <f t="shared" si="38"/>
        <v>2600000</v>
      </c>
      <c r="N454" s="406" t="s">
        <v>1990</v>
      </c>
      <c r="O454" s="398" t="s">
        <v>8972</v>
      </c>
      <c r="P454" s="408">
        <f t="shared" si="39"/>
        <v>43608</v>
      </c>
      <c r="Q454" s="408">
        <v>43668</v>
      </c>
      <c r="R454" s="408">
        <f t="shared" si="37"/>
        <v>43668</v>
      </c>
      <c r="S454" s="407">
        <f t="shared" si="40"/>
        <v>60</v>
      </c>
      <c r="T454" s="409">
        <f t="shared" si="41"/>
        <v>2</v>
      </c>
      <c r="U454" s="410" t="s">
        <v>8973</v>
      </c>
      <c r="V454" s="375"/>
      <c r="W454" s="411"/>
      <c r="X454" s="412"/>
      <c r="Y454" s="413"/>
      <c r="Z454" s="414"/>
      <c r="AA454" s="412"/>
      <c r="AB454" s="413"/>
      <c r="AC454" s="414"/>
      <c r="AD454" s="412"/>
      <c r="AE454" s="413"/>
      <c r="AF454" s="414"/>
      <c r="AG454" s="412"/>
      <c r="AH454" s="413"/>
      <c r="AI454" s="412"/>
      <c r="AJ454" s="415"/>
      <c r="AK454" s="416"/>
      <c r="AL454" s="417"/>
      <c r="AM454" s="416"/>
      <c r="AN454" s="418"/>
      <c r="AO454" s="418"/>
      <c r="AP454" s="418"/>
      <c r="AQ454" s="314"/>
      <c r="AR454" s="315"/>
      <c r="AS454" s="419"/>
      <c r="AT454" s="420"/>
      <c r="AU454" s="318"/>
      <c r="AV454" s="319"/>
      <c r="AW454" s="319"/>
      <c r="AX454" s="319"/>
      <c r="AY454" s="320"/>
      <c r="AZ454" s="376"/>
      <c r="BA454" s="376"/>
    </row>
    <row r="455" spans="1:53" ht="13.5" customHeight="1" thickTop="1" thickBot="1" x14ac:dyDescent="0.25">
      <c r="A455" s="397">
        <v>450</v>
      </c>
      <c r="B455" s="398" t="s">
        <v>3432</v>
      </c>
      <c r="C455" s="399">
        <v>43608</v>
      </c>
      <c r="D455" s="399" t="s">
        <v>8974</v>
      </c>
      <c r="E455" s="400" t="s">
        <v>6447</v>
      </c>
      <c r="F455" s="400" t="s">
        <v>8975</v>
      </c>
      <c r="G455" s="401" t="s">
        <v>66</v>
      </c>
      <c r="H455" s="402" t="s">
        <v>7501</v>
      </c>
      <c r="I455" s="403" t="s">
        <v>1989</v>
      </c>
      <c r="J455" s="404">
        <v>0</v>
      </c>
      <c r="K455" s="405">
        <v>0</v>
      </c>
      <c r="L455" s="405">
        <v>6616000</v>
      </c>
      <c r="M455" s="405">
        <f t="shared" si="38"/>
        <v>6616000</v>
      </c>
      <c r="N455" s="406" t="s">
        <v>1990</v>
      </c>
      <c r="O455" s="398" t="s">
        <v>8976</v>
      </c>
      <c r="P455" s="408">
        <f t="shared" si="39"/>
        <v>43608</v>
      </c>
      <c r="Q455" s="408">
        <v>43668</v>
      </c>
      <c r="R455" s="408">
        <f t="shared" si="37"/>
        <v>43668</v>
      </c>
      <c r="S455" s="407">
        <f t="shared" si="40"/>
        <v>60</v>
      </c>
      <c r="T455" s="409">
        <f t="shared" si="41"/>
        <v>2</v>
      </c>
      <c r="U455" s="410" t="s">
        <v>8977</v>
      </c>
      <c r="V455" s="375"/>
      <c r="W455" s="411"/>
      <c r="X455" s="412"/>
      <c r="Y455" s="413"/>
      <c r="Z455" s="414"/>
      <c r="AA455" s="412"/>
      <c r="AB455" s="413"/>
      <c r="AC455" s="414"/>
      <c r="AD455" s="412"/>
      <c r="AE455" s="413"/>
      <c r="AF455" s="414"/>
      <c r="AG455" s="412"/>
      <c r="AH455" s="413"/>
      <c r="AI455" s="412"/>
      <c r="AJ455" s="415"/>
      <c r="AK455" s="416"/>
      <c r="AL455" s="417"/>
      <c r="AM455" s="416"/>
      <c r="AN455" s="418"/>
      <c r="AO455" s="418"/>
      <c r="AP455" s="418"/>
      <c r="AQ455" s="314"/>
      <c r="AR455" s="315"/>
      <c r="AS455" s="419"/>
      <c r="AT455" s="420"/>
      <c r="AU455" s="318"/>
      <c r="AV455" s="319"/>
      <c r="AW455" s="319"/>
      <c r="AX455" s="319"/>
      <c r="AY455" s="320"/>
      <c r="AZ455" s="376"/>
      <c r="BA455" s="376"/>
    </row>
    <row r="456" spans="1:53" ht="13.5" customHeight="1" thickTop="1" thickBot="1" x14ac:dyDescent="0.25">
      <c r="A456" s="397">
        <v>451</v>
      </c>
      <c r="B456" s="398" t="s">
        <v>3432</v>
      </c>
      <c r="C456" s="399">
        <v>43608</v>
      </c>
      <c r="D456" s="399" t="s">
        <v>8978</v>
      </c>
      <c r="E456" s="400" t="s">
        <v>5690</v>
      </c>
      <c r="F456" s="400" t="s">
        <v>8979</v>
      </c>
      <c r="G456" s="401" t="s">
        <v>66</v>
      </c>
      <c r="H456" s="402" t="s">
        <v>10502</v>
      </c>
      <c r="I456" s="403" t="s">
        <v>1989</v>
      </c>
      <c r="J456" s="404">
        <v>0</v>
      </c>
      <c r="K456" s="405">
        <v>0</v>
      </c>
      <c r="L456" s="405">
        <v>5400000</v>
      </c>
      <c r="M456" s="405">
        <f t="shared" si="38"/>
        <v>5400000</v>
      </c>
      <c r="N456" s="406" t="s">
        <v>1990</v>
      </c>
      <c r="O456" s="398" t="s">
        <v>8980</v>
      </c>
      <c r="P456" s="408">
        <f t="shared" si="39"/>
        <v>43608</v>
      </c>
      <c r="Q456" s="408">
        <v>43668</v>
      </c>
      <c r="R456" s="408">
        <f t="shared" si="37"/>
        <v>43668</v>
      </c>
      <c r="S456" s="407">
        <f t="shared" si="40"/>
        <v>60</v>
      </c>
      <c r="T456" s="409">
        <f t="shared" si="41"/>
        <v>2</v>
      </c>
      <c r="U456" s="410" t="s">
        <v>8981</v>
      </c>
      <c r="V456" s="375"/>
      <c r="W456" s="411"/>
      <c r="X456" s="412"/>
      <c r="Y456" s="413"/>
      <c r="Z456" s="414"/>
      <c r="AA456" s="412"/>
      <c r="AB456" s="413"/>
      <c r="AC456" s="414"/>
      <c r="AD456" s="412"/>
      <c r="AE456" s="413"/>
      <c r="AF456" s="414"/>
      <c r="AG456" s="412"/>
      <c r="AH456" s="413"/>
      <c r="AI456" s="412"/>
      <c r="AJ456" s="415"/>
      <c r="AK456" s="416"/>
      <c r="AL456" s="417"/>
      <c r="AM456" s="416"/>
      <c r="AN456" s="418"/>
      <c r="AO456" s="418"/>
      <c r="AP456" s="418"/>
      <c r="AQ456" s="314"/>
      <c r="AR456" s="315"/>
      <c r="AS456" s="419"/>
      <c r="AT456" s="420"/>
      <c r="AU456" s="318"/>
      <c r="AV456" s="319"/>
      <c r="AW456" s="319"/>
      <c r="AX456" s="319"/>
      <c r="AY456" s="320"/>
      <c r="AZ456" s="376"/>
      <c r="BA456" s="376"/>
    </row>
    <row r="457" spans="1:53" ht="13.5" customHeight="1" thickTop="1" thickBot="1" x14ac:dyDescent="0.25">
      <c r="A457" s="397">
        <v>452</v>
      </c>
      <c r="B457" s="398" t="s">
        <v>3432</v>
      </c>
      <c r="C457" s="399">
        <v>43608</v>
      </c>
      <c r="D457" s="399" t="s">
        <v>8982</v>
      </c>
      <c r="E457" s="400" t="s">
        <v>5921</v>
      </c>
      <c r="F457" s="400" t="s">
        <v>8983</v>
      </c>
      <c r="G457" s="401" t="s">
        <v>66</v>
      </c>
      <c r="H457" s="402" t="s">
        <v>7501</v>
      </c>
      <c r="I457" s="403" t="s">
        <v>1989</v>
      </c>
      <c r="J457" s="404">
        <v>0</v>
      </c>
      <c r="K457" s="405">
        <v>0</v>
      </c>
      <c r="L457" s="405">
        <v>6616000</v>
      </c>
      <c r="M457" s="405">
        <f t="shared" si="38"/>
        <v>6616000</v>
      </c>
      <c r="N457" s="406" t="s">
        <v>1990</v>
      </c>
      <c r="O457" s="398" t="s">
        <v>6949</v>
      </c>
      <c r="P457" s="408">
        <f t="shared" si="39"/>
        <v>43608</v>
      </c>
      <c r="Q457" s="408">
        <v>43668</v>
      </c>
      <c r="R457" s="408">
        <f t="shared" si="37"/>
        <v>43668</v>
      </c>
      <c r="S457" s="407">
        <f t="shared" si="40"/>
        <v>60</v>
      </c>
      <c r="T457" s="409">
        <f t="shared" si="41"/>
        <v>2</v>
      </c>
      <c r="U457" s="410" t="s">
        <v>8984</v>
      </c>
      <c r="V457" s="375"/>
      <c r="W457" s="411"/>
      <c r="X457" s="412"/>
      <c r="Y457" s="413"/>
      <c r="Z457" s="414"/>
      <c r="AA457" s="412"/>
      <c r="AB457" s="413"/>
      <c r="AC457" s="414"/>
      <c r="AD457" s="412"/>
      <c r="AE457" s="413"/>
      <c r="AF457" s="414"/>
      <c r="AG457" s="412"/>
      <c r="AH457" s="413"/>
      <c r="AI457" s="412"/>
      <c r="AJ457" s="415"/>
      <c r="AK457" s="416"/>
      <c r="AL457" s="417"/>
      <c r="AM457" s="416"/>
      <c r="AN457" s="418"/>
      <c r="AO457" s="418"/>
      <c r="AP457" s="418"/>
      <c r="AQ457" s="314"/>
      <c r="AR457" s="315"/>
      <c r="AS457" s="419"/>
      <c r="AT457" s="420"/>
      <c r="AU457" s="318"/>
      <c r="AV457" s="319"/>
      <c r="AW457" s="319"/>
      <c r="AX457" s="319"/>
      <c r="AY457" s="320"/>
      <c r="AZ457" s="376"/>
      <c r="BA457" s="376"/>
    </row>
    <row r="458" spans="1:53" ht="13.5" customHeight="1" thickTop="1" thickBot="1" x14ac:dyDescent="0.25">
      <c r="A458" s="397">
        <v>453</v>
      </c>
      <c r="B458" s="398" t="s">
        <v>3432</v>
      </c>
      <c r="C458" s="399">
        <v>43608</v>
      </c>
      <c r="D458" s="399" t="s">
        <v>8985</v>
      </c>
      <c r="E458" s="400" t="s">
        <v>5690</v>
      </c>
      <c r="F458" s="400" t="s">
        <v>8986</v>
      </c>
      <c r="G458" s="401" t="s">
        <v>66</v>
      </c>
      <c r="H458" s="402" t="s">
        <v>10502</v>
      </c>
      <c r="I458" s="403" t="s">
        <v>1989</v>
      </c>
      <c r="J458" s="404">
        <v>0</v>
      </c>
      <c r="K458" s="405">
        <v>0</v>
      </c>
      <c r="L458" s="405">
        <v>6000000</v>
      </c>
      <c r="M458" s="405">
        <f t="shared" si="38"/>
        <v>6000000</v>
      </c>
      <c r="N458" s="406" t="s">
        <v>1990</v>
      </c>
      <c r="O458" s="398" t="s">
        <v>8987</v>
      </c>
      <c r="P458" s="408">
        <f t="shared" si="39"/>
        <v>43608</v>
      </c>
      <c r="Q458" s="408">
        <v>43668</v>
      </c>
      <c r="R458" s="408">
        <f t="shared" si="37"/>
        <v>43668</v>
      </c>
      <c r="S458" s="407">
        <f t="shared" si="40"/>
        <v>60</v>
      </c>
      <c r="T458" s="409">
        <f t="shared" si="41"/>
        <v>2</v>
      </c>
      <c r="U458" s="410" t="s">
        <v>8988</v>
      </c>
      <c r="V458" s="375"/>
      <c r="W458" s="411"/>
      <c r="X458" s="412"/>
      <c r="Y458" s="413"/>
      <c r="Z458" s="414"/>
      <c r="AA458" s="412"/>
      <c r="AB458" s="413"/>
      <c r="AC458" s="414"/>
      <c r="AD458" s="412"/>
      <c r="AE458" s="413"/>
      <c r="AF458" s="414"/>
      <c r="AG458" s="412"/>
      <c r="AH458" s="413"/>
      <c r="AI458" s="412"/>
      <c r="AJ458" s="415"/>
      <c r="AK458" s="416"/>
      <c r="AL458" s="417"/>
      <c r="AM458" s="416"/>
      <c r="AN458" s="418"/>
      <c r="AO458" s="418"/>
      <c r="AP458" s="418"/>
      <c r="AQ458" s="314"/>
      <c r="AR458" s="315"/>
      <c r="AS458" s="419"/>
      <c r="AT458" s="420"/>
      <c r="AU458" s="318"/>
      <c r="AV458" s="319"/>
      <c r="AW458" s="319"/>
      <c r="AX458" s="319"/>
      <c r="AY458" s="320"/>
      <c r="AZ458" s="376"/>
      <c r="BA458" s="376"/>
    </row>
    <row r="459" spans="1:53" ht="13.5" customHeight="1" thickTop="1" thickBot="1" x14ac:dyDescent="0.25">
      <c r="A459" s="397">
        <v>454</v>
      </c>
      <c r="B459" s="398" t="s">
        <v>3432</v>
      </c>
      <c r="C459" s="399">
        <v>43608</v>
      </c>
      <c r="D459" s="399" t="s">
        <v>8989</v>
      </c>
      <c r="E459" s="400" t="s">
        <v>6447</v>
      </c>
      <c r="F459" s="400" t="s">
        <v>8945</v>
      </c>
      <c r="G459" s="401" t="s">
        <v>66</v>
      </c>
      <c r="H459" s="402" t="s">
        <v>7501</v>
      </c>
      <c r="I459" s="403" t="s">
        <v>1989</v>
      </c>
      <c r="J459" s="404">
        <v>0</v>
      </c>
      <c r="K459" s="405">
        <v>0</v>
      </c>
      <c r="L459" s="405">
        <v>12000000</v>
      </c>
      <c r="M459" s="405">
        <f t="shared" si="38"/>
        <v>12000000</v>
      </c>
      <c r="N459" s="406" t="s">
        <v>1990</v>
      </c>
      <c r="O459" s="398" t="s">
        <v>8990</v>
      </c>
      <c r="P459" s="408">
        <f t="shared" si="39"/>
        <v>43608</v>
      </c>
      <c r="Q459" s="408">
        <v>43668</v>
      </c>
      <c r="R459" s="408">
        <f t="shared" si="37"/>
        <v>43668</v>
      </c>
      <c r="S459" s="407">
        <f t="shared" si="40"/>
        <v>60</v>
      </c>
      <c r="T459" s="409">
        <f t="shared" si="41"/>
        <v>2</v>
      </c>
      <c r="U459" s="410" t="s">
        <v>8991</v>
      </c>
      <c r="V459" s="375"/>
      <c r="W459" s="411"/>
      <c r="X459" s="412"/>
      <c r="Y459" s="413"/>
      <c r="Z459" s="414"/>
      <c r="AA459" s="412"/>
      <c r="AB459" s="413"/>
      <c r="AC459" s="414"/>
      <c r="AD459" s="412"/>
      <c r="AE459" s="413"/>
      <c r="AF459" s="414"/>
      <c r="AG459" s="412"/>
      <c r="AH459" s="413"/>
      <c r="AI459" s="412"/>
      <c r="AJ459" s="415"/>
      <c r="AK459" s="416"/>
      <c r="AL459" s="417"/>
      <c r="AM459" s="416"/>
      <c r="AN459" s="418"/>
      <c r="AO459" s="418"/>
      <c r="AP459" s="418"/>
      <c r="AQ459" s="314"/>
      <c r="AR459" s="315"/>
      <c r="AS459" s="419"/>
      <c r="AT459" s="420"/>
      <c r="AU459" s="318"/>
      <c r="AV459" s="319" t="s">
        <v>2964</v>
      </c>
      <c r="AW459" s="370">
        <v>43608</v>
      </c>
      <c r="AX459" s="370">
        <v>43608</v>
      </c>
      <c r="AY459" s="320" t="s">
        <v>2073</v>
      </c>
      <c r="AZ459" s="376" t="s">
        <v>49</v>
      </c>
      <c r="BA459" s="376"/>
    </row>
    <row r="460" spans="1:53" ht="13.5" customHeight="1" thickTop="1" thickBot="1" x14ac:dyDescent="0.25">
      <c r="A460" s="397">
        <v>455</v>
      </c>
      <c r="B460" s="398" t="s">
        <v>3432</v>
      </c>
      <c r="C460" s="399">
        <v>43608</v>
      </c>
      <c r="D460" s="399" t="s">
        <v>8992</v>
      </c>
      <c r="E460" s="400" t="s">
        <v>7725</v>
      </c>
      <c r="F460" s="400" t="s">
        <v>8983</v>
      </c>
      <c r="G460" s="401" t="s">
        <v>66</v>
      </c>
      <c r="H460" s="402" t="s">
        <v>7501</v>
      </c>
      <c r="I460" s="403" t="s">
        <v>1989</v>
      </c>
      <c r="J460" s="404">
        <v>0</v>
      </c>
      <c r="K460" s="405">
        <v>0</v>
      </c>
      <c r="L460" s="405">
        <v>7500000</v>
      </c>
      <c r="M460" s="405">
        <f t="shared" si="38"/>
        <v>7500000</v>
      </c>
      <c r="N460" s="406" t="s">
        <v>1990</v>
      </c>
      <c r="O460" s="398" t="s">
        <v>8993</v>
      </c>
      <c r="P460" s="408">
        <f t="shared" si="39"/>
        <v>43608</v>
      </c>
      <c r="Q460" s="408">
        <v>43668</v>
      </c>
      <c r="R460" s="408">
        <f t="shared" si="37"/>
        <v>43668</v>
      </c>
      <c r="S460" s="407">
        <f t="shared" si="40"/>
        <v>60</v>
      </c>
      <c r="T460" s="409">
        <f t="shared" si="41"/>
        <v>2</v>
      </c>
      <c r="U460" s="410" t="s">
        <v>8994</v>
      </c>
      <c r="V460" s="375"/>
      <c r="W460" s="411"/>
      <c r="X460" s="412"/>
      <c r="Y460" s="413"/>
      <c r="Z460" s="414"/>
      <c r="AA460" s="412"/>
      <c r="AB460" s="413"/>
      <c r="AC460" s="414"/>
      <c r="AD460" s="412"/>
      <c r="AE460" s="413"/>
      <c r="AF460" s="414"/>
      <c r="AG460" s="412"/>
      <c r="AH460" s="413"/>
      <c r="AI460" s="412"/>
      <c r="AJ460" s="415"/>
      <c r="AK460" s="416"/>
      <c r="AL460" s="417"/>
      <c r="AM460" s="416"/>
      <c r="AN460" s="418"/>
      <c r="AO460" s="418"/>
      <c r="AP460" s="418"/>
      <c r="AQ460" s="314"/>
      <c r="AR460" s="315"/>
      <c r="AS460" s="419"/>
      <c r="AT460" s="420"/>
      <c r="AU460" s="318"/>
      <c r="AV460" s="319"/>
      <c r="AW460" s="319"/>
      <c r="AX460" s="319"/>
      <c r="AY460" s="320"/>
      <c r="AZ460" s="376"/>
      <c r="BA460" s="376"/>
    </row>
    <row r="461" spans="1:53" ht="13.5" customHeight="1" thickTop="1" thickBot="1" x14ac:dyDescent="0.25">
      <c r="A461" s="397">
        <v>456</v>
      </c>
      <c r="B461" s="398" t="s">
        <v>3432</v>
      </c>
      <c r="C461" s="399">
        <v>43608</v>
      </c>
      <c r="D461" s="399" t="s">
        <v>8995</v>
      </c>
      <c r="E461" s="400" t="s">
        <v>5690</v>
      </c>
      <c r="F461" s="400" t="s">
        <v>8996</v>
      </c>
      <c r="G461" s="401" t="s">
        <v>66</v>
      </c>
      <c r="H461" s="402" t="s">
        <v>10502</v>
      </c>
      <c r="I461" s="403" t="s">
        <v>1989</v>
      </c>
      <c r="J461" s="404">
        <v>0</v>
      </c>
      <c r="K461" s="405">
        <v>0</v>
      </c>
      <c r="L461" s="405">
        <v>3333333</v>
      </c>
      <c r="M461" s="405">
        <f t="shared" si="38"/>
        <v>3333333</v>
      </c>
      <c r="N461" s="406" t="s">
        <v>1990</v>
      </c>
      <c r="O461" s="398" t="s">
        <v>5820</v>
      </c>
      <c r="P461" s="408">
        <f t="shared" si="39"/>
        <v>43608</v>
      </c>
      <c r="Q461" s="408">
        <v>43648</v>
      </c>
      <c r="R461" s="408">
        <f t="shared" si="37"/>
        <v>43648</v>
      </c>
      <c r="S461" s="407">
        <f t="shared" si="40"/>
        <v>40</v>
      </c>
      <c r="T461" s="409">
        <f t="shared" si="41"/>
        <v>1.3333333333333333</v>
      </c>
      <c r="U461" s="410" t="s">
        <v>8997</v>
      </c>
      <c r="V461" s="375"/>
      <c r="W461" s="411"/>
      <c r="X461" s="412"/>
      <c r="Y461" s="413"/>
      <c r="Z461" s="414"/>
      <c r="AA461" s="412"/>
      <c r="AB461" s="413"/>
      <c r="AC461" s="414"/>
      <c r="AD461" s="412"/>
      <c r="AE461" s="413"/>
      <c r="AF461" s="414"/>
      <c r="AG461" s="412"/>
      <c r="AH461" s="413"/>
      <c r="AI461" s="412"/>
      <c r="AJ461" s="415"/>
      <c r="AK461" s="416"/>
      <c r="AL461" s="417"/>
      <c r="AM461" s="416"/>
      <c r="AN461" s="418"/>
      <c r="AO461" s="418"/>
      <c r="AP461" s="418"/>
      <c r="AQ461" s="314"/>
      <c r="AR461" s="315"/>
      <c r="AS461" s="419"/>
      <c r="AT461" s="420"/>
      <c r="AU461" s="318"/>
      <c r="AV461" s="319"/>
      <c r="AW461" s="319"/>
      <c r="AX461" s="319"/>
      <c r="AY461" s="320"/>
      <c r="AZ461" s="376"/>
      <c r="BA461" s="376"/>
    </row>
    <row r="462" spans="1:53" ht="13.5" customHeight="1" thickTop="1" thickBot="1" x14ac:dyDescent="0.25">
      <c r="A462" s="397">
        <v>457</v>
      </c>
      <c r="B462" s="398" t="s">
        <v>3432</v>
      </c>
      <c r="C462" s="399">
        <v>43608</v>
      </c>
      <c r="D462" s="399" t="s">
        <v>8998</v>
      </c>
      <c r="E462" s="400" t="s">
        <v>5690</v>
      </c>
      <c r="F462" s="400" t="s">
        <v>8999</v>
      </c>
      <c r="G462" s="401" t="s">
        <v>66</v>
      </c>
      <c r="H462" s="402" t="s">
        <v>10502</v>
      </c>
      <c r="I462" s="403" t="s">
        <v>1989</v>
      </c>
      <c r="J462" s="404">
        <v>0</v>
      </c>
      <c r="K462" s="405">
        <v>0</v>
      </c>
      <c r="L462" s="405">
        <v>6614000</v>
      </c>
      <c r="M462" s="405">
        <f t="shared" si="38"/>
        <v>6614000</v>
      </c>
      <c r="N462" s="406" t="s">
        <v>1990</v>
      </c>
      <c r="O462" s="398" t="s">
        <v>7092</v>
      </c>
      <c r="P462" s="408">
        <f t="shared" si="39"/>
        <v>43608</v>
      </c>
      <c r="Q462" s="408">
        <v>43668</v>
      </c>
      <c r="R462" s="408">
        <f t="shared" si="37"/>
        <v>43668</v>
      </c>
      <c r="S462" s="407">
        <f t="shared" si="40"/>
        <v>60</v>
      </c>
      <c r="T462" s="409">
        <f t="shared" si="41"/>
        <v>2</v>
      </c>
      <c r="U462" s="410" t="s">
        <v>9000</v>
      </c>
      <c r="V462" s="375"/>
      <c r="W462" s="411"/>
      <c r="X462" s="412"/>
      <c r="Y462" s="413"/>
      <c r="Z462" s="414"/>
      <c r="AA462" s="412"/>
      <c r="AB462" s="413"/>
      <c r="AC462" s="414"/>
      <c r="AD462" s="412"/>
      <c r="AE462" s="413"/>
      <c r="AF462" s="414"/>
      <c r="AG462" s="412"/>
      <c r="AH462" s="413"/>
      <c r="AI462" s="412"/>
      <c r="AJ462" s="415"/>
      <c r="AK462" s="416"/>
      <c r="AL462" s="417"/>
      <c r="AM462" s="416"/>
      <c r="AN462" s="418"/>
      <c r="AO462" s="418"/>
      <c r="AP462" s="418"/>
      <c r="AQ462" s="314"/>
      <c r="AR462" s="315"/>
      <c r="AS462" s="419"/>
      <c r="AT462" s="420"/>
      <c r="AU462" s="318"/>
      <c r="AV462" s="319"/>
      <c r="AW462" s="319"/>
      <c r="AX462" s="319"/>
      <c r="AY462" s="320"/>
      <c r="AZ462" s="376"/>
      <c r="BA462" s="376"/>
    </row>
    <row r="463" spans="1:53" ht="13.5" customHeight="1" thickTop="1" thickBot="1" x14ac:dyDescent="0.25">
      <c r="A463" s="397">
        <v>458</v>
      </c>
      <c r="B463" s="398" t="s">
        <v>3432</v>
      </c>
      <c r="C463" s="399">
        <v>43608</v>
      </c>
      <c r="D463" s="399" t="s">
        <v>9001</v>
      </c>
      <c r="E463" s="400" t="s">
        <v>5690</v>
      </c>
      <c r="F463" s="400" t="s">
        <v>9002</v>
      </c>
      <c r="G463" s="401" t="s">
        <v>66</v>
      </c>
      <c r="H463" s="402" t="s">
        <v>10502</v>
      </c>
      <c r="I463" s="403" t="s">
        <v>1989</v>
      </c>
      <c r="J463" s="404">
        <v>0</v>
      </c>
      <c r="K463" s="405">
        <v>0</v>
      </c>
      <c r="L463" s="405">
        <v>6000000</v>
      </c>
      <c r="M463" s="405">
        <f t="shared" si="38"/>
        <v>6000000</v>
      </c>
      <c r="N463" s="406" t="s">
        <v>1990</v>
      </c>
      <c r="O463" s="398" t="s">
        <v>9003</v>
      </c>
      <c r="P463" s="408">
        <f t="shared" si="39"/>
        <v>43608</v>
      </c>
      <c r="Q463" s="408">
        <v>43668</v>
      </c>
      <c r="R463" s="408">
        <f t="shared" si="37"/>
        <v>43668</v>
      </c>
      <c r="S463" s="407">
        <f t="shared" si="40"/>
        <v>60</v>
      </c>
      <c r="T463" s="409">
        <f t="shared" si="41"/>
        <v>2</v>
      </c>
      <c r="U463" s="410" t="s">
        <v>9004</v>
      </c>
      <c r="V463" s="375"/>
      <c r="W463" s="411"/>
      <c r="X463" s="412"/>
      <c r="Y463" s="413"/>
      <c r="Z463" s="414"/>
      <c r="AA463" s="412"/>
      <c r="AB463" s="413"/>
      <c r="AC463" s="414"/>
      <c r="AD463" s="412"/>
      <c r="AE463" s="413"/>
      <c r="AF463" s="414"/>
      <c r="AG463" s="412"/>
      <c r="AH463" s="413"/>
      <c r="AI463" s="412"/>
      <c r="AJ463" s="415"/>
      <c r="AK463" s="416"/>
      <c r="AL463" s="417"/>
      <c r="AM463" s="416"/>
      <c r="AN463" s="418"/>
      <c r="AO463" s="418"/>
      <c r="AP463" s="418"/>
      <c r="AQ463" s="314"/>
      <c r="AR463" s="315"/>
      <c r="AS463" s="419"/>
      <c r="AT463" s="420"/>
      <c r="AU463" s="318"/>
      <c r="AV463" s="319" t="s">
        <v>2964</v>
      </c>
      <c r="AW463" s="370">
        <v>43615</v>
      </c>
      <c r="AX463" s="370">
        <v>43615</v>
      </c>
      <c r="AY463" s="320" t="s">
        <v>2073</v>
      </c>
      <c r="AZ463" s="376" t="s">
        <v>49</v>
      </c>
      <c r="BA463" s="376"/>
    </row>
    <row r="464" spans="1:53" ht="13.5" customHeight="1" thickTop="1" thickBot="1" x14ac:dyDescent="0.25">
      <c r="A464" s="397">
        <v>459</v>
      </c>
      <c r="B464" s="398" t="s">
        <v>3432</v>
      </c>
      <c r="C464" s="399">
        <v>43609</v>
      </c>
      <c r="D464" s="399" t="s">
        <v>9005</v>
      </c>
      <c r="E464" s="400" t="s">
        <v>5690</v>
      </c>
      <c r="F464" s="400" t="s">
        <v>8827</v>
      </c>
      <c r="G464" s="401" t="s">
        <v>66</v>
      </c>
      <c r="H464" s="402" t="s">
        <v>10502</v>
      </c>
      <c r="I464" s="403" t="s">
        <v>1989</v>
      </c>
      <c r="J464" s="404">
        <v>0</v>
      </c>
      <c r="K464" s="405">
        <v>0</v>
      </c>
      <c r="L464" s="405">
        <v>6000000</v>
      </c>
      <c r="M464" s="405">
        <f t="shared" si="38"/>
        <v>6000000</v>
      </c>
      <c r="N464" s="406" t="s">
        <v>1990</v>
      </c>
      <c r="O464" s="398" t="s">
        <v>6019</v>
      </c>
      <c r="P464" s="408">
        <f t="shared" si="39"/>
        <v>43609</v>
      </c>
      <c r="Q464" s="408">
        <v>43669</v>
      </c>
      <c r="R464" s="408">
        <f t="shared" si="37"/>
        <v>43669</v>
      </c>
      <c r="S464" s="407">
        <f t="shared" si="40"/>
        <v>60</v>
      </c>
      <c r="T464" s="409">
        <f t="shared" si="41"/>
        <v>2</v>
      </c>
      <c r="U464" s="410" t="s">
        <v>9006</v>
      </c>
      <c r="V464" s="375"/>
      <c r="W464" s="411"/>
      <c r="X464" s="412"/>
      <c r="Y464" s="413"/>
      <c r="Z464" s="414"/>
      <c r="AA464" s="412"/>
      <c r="AB464" s="413"/>
      <c r="AC464" s="414"/>
      <c r="AD464" s="412"/>
      <c r="AE464" s="413"/>
      <c r="AF464" s="414"/>
      <c r="AG464" s="412"/>
      <c r="AH464" s="413"/>
      <c r="AI464" s="412"/>
      <c r="AJ464" s="415"/>
      <c r="AK464" s="416"/>
      <c r="AL464" s="417"/>
      <c r="AM464" s="416"/>
      <c r="AN464" s="418"/>
      <c r="AO464" s="418"/>
      <c r="AP464" s="418"/>
      <c r="AQ464" s="314"/>
      <c r="AR464" s="315"/>
      <c r="AS464" s="419"/>
      <c r="AT464" s="420"/>
      <c r="AU464" s="318"/>
      <c r="AV464" s="319"/>
      <c r="AW464" s="319"/>
      <c r="AX464" s="319"/>
      <c r="AY464" s="320"/>
      <c r="AZ464" s="376"/>
      <c r="BA464" s="376"/>
    </row>
    <row r="465" spans="1:53" ht="13.5" customHeight="1" thickTop="1" thickBot="1" x14ac:dyDescent="0.25">
      <c r="A465" s="397">
        <v>460</v>
      </c>
      <c r="B465" s="398" t="s">
        <v>3432</v>
      </c>
      <c r="C465" s="399">
        <v>43609</v>
      </c>
      <c r="D465" s="399" t="s">
        <v>9007</v>
      </c>
      <c r="E465" s="400" t="s">
        <v>5690</v>
      </c>
      <c r="F465" s="400" t="s">
        <v>8945</v>
      </c>
      <c r="G465" s="401" t="s">
        <v>66</v>
      </c>
      <c r="H465" s="402" t="s">
        <v>7501</v>
      </c>
      <c r="I465" s="403" t="s">
        <v>1989</v>
      </c>
      <c r="J465" s="404">
        <v>0</v>
      </c>
      <c r="K465" s="405">
        <v>0</v>
      </c>
      <c r="L465" s="405">
        <v>15000000</v>
      </c>
      <c r="M465" s="405">
        <f t="shared" si="38"/>
        <v>15000000</v>
      </c>
      <c r="N465" s="406" t="s">
        <v>1990</v>
      </c>
      <c r="O465" s="398" t="s">
        <v>9008</v>
      </c>
      <c r="P465" s="408">
        <f t="shared" si="39"/>
        <v>43609</v>
      </c>
      <c r="Q465" s="408">
        <v>43699</v>
      </c>
      <c r="R465" s="408">
        <f t="shared" si="37"/>
        <v>43699</v>
      </c>
      <c r="S465" s="407">
        <f t="shared" si="40"/>
        <v>90</v>
      </c>
      <c r="T465" s="409">
        <f t="shared" si="41"/>
        <v>3</v>
      </c>
      <c r="U465" s="410" t="s">
        <v>9009</v>
      </c>
      <c r="V465" s="375"/>
      <c r="W465" s="411"/>
      <c r="X465" s="412"/>
      <c r="Y465" s="413"/>
      <c r="Z465" s="414"/>
      <c r="AA465" s="412"/>
      <c r="AB465" s="413"/>
      <c r="AC465" s="414"/>
      <c r="AD465" s="412"/>
      <c r="AE465" s="413"/>
      <c r="AF465" s="414"/>
      <c r="AG465" s="412"/>
      <c r="AH465" s="413"/>
      <c r="AI465" s="412"/>
      <c r="AJ465" s="415"/>
      <c r="AK465" s="416"/>
      <c r="AL465" s="417"/>
      <c r="AM465" s="416"/>
      <c r="AN465" s="418"/>
      <c r="AO465" s="418"/>
      <c r="AP465" s="418"/>
      <c r="AQ465" s="314"/>
      <c r="AR465" s="315"/>
      <c r="AS465" s="419"/>
      <c r="AT465" s="420"/>
      <c r="AU465" s="318"/>
      <c r="AV465" s="319"/>
      <c r="AW465" s="319"/>
      <c r="AX465" s="319"/>
      <c r="AY465" s="320"/>
      <c r="AZ465" s="376"/>
      <c r="BA465" s="376"/>
    </row>
    <row r="466" spans="1:53" ht="13.5" customHeight="1" thickTop="1" thickBot="1" x14ac:dyDescent="0.25">
      <c r="A466" s="397">
        <v>461</v>
      </c>
      <c r="B466" s="398" t="s">
        <v>3432</v>
      </c>
      <c r="C466" s="399">
        <v>43609</v>
      </c>
      <c r="D466" s="399" t="s">
        <v>9010</v>
      </c>
      <c r="E466" s="400" t="s">
        <v>5690</v>
      </c>
      <c r="F466" s="400" t="s">
        <v>8907</v>
      </c>
      <c r="G466" s="401" t="s">
        <v>66</v>
      </c>
      <c r="H466" s="402" t="s">
        <v>7501</v>
      </c>
      <c r="I466" s="403" t="s">
        <v>1989</v>
      </c>
      <c r="J466" s="404">
        <v>0</v>
      </c>
      <c r="K466" s="405">
        <v>0</v>
      </c>
      <c r="L466" s="405">
        <v>17900000</v>
      </c>
      <c r="M466" s="405">
        <f t="shared" si="38"/>
        <v>17900000</v>
      </c>
      <c r="N466" s="406" t="s">
        <v>1990</v>
      </c>
      <c r="O466" s="398" t="s">
        <v>5867</v>
      </c>
      <c r="P466" s="408">
        <f t="shared" si="39"/>
        <v>43609</v>
      </c>
      <c r="Q466" s="408">
        <v>43684</v>
      </c>
      <c r="R466" s="408">
        <f t="shared" si="37"/>
        <v>43684</v>
      </c>
      <c r="S466" s="407">
        <f t="shared" si="40"/>
        <v>75</v>
      </c>
      <c r="T466" s="409">
        <f t="shared" si="41"/>
        <v>2.5</v>
      </c>
      <c r="U466" s="410" t="s">
        <v>9011</v>
      </c>
      <c r="V466" s="375"/>
      <c r="W466" s="411"/>
      <c r="X466" s="412"/>
      <c r="Y466" s="413"/>
      <c r="Z466" s="414"/>
      <c r="AA466" s="412"/>
      <c r="AB466" s="413"/>
      <c r="AC466" s="414"/>
      <c r="AD466" s="412"/>
      <c r="AE466" s="413"/>
      <c r="AF466" s="414"/>
      <c r="AG466" s="412"/>
      <c r="AH466" s="413"/>
      <c r="AI466" s="412"/>
      <c r="AJ466" s="415"/>
      <c r="AK466" s="416"/>
      <c r="AL466" s="417"/>
      <c r="AM466" s="416"/>
      <c r="AN466" s="418"/>
      <c r="AO466" s="418"/>
      <c r="AP466" s="418"/>
      <c r="AQ466" s="314"/>
      <c r="AR466" s="315"/>
      <c r="AS466" s="419"/>
      <c r="AT466" s="420"/>
      <c r="AU466" s="318"/>
      <c r="AV466" s="319"/>
      <c r="AW466" s="319"/>
      <c r="AX466" s="319"/>
      <c r="AY466" s="320"/>
      <c r="AZ466" s="376"/>
      <c r="BA466" s="376"/>
    </row>
    <row r="467" spans="1:53" ht="13.5" customHeight="1" thickTop="1" thickBot="1" x14ac:dyDescent="0.25">
      <c r="A467" s="397">
        <v>462</v>
      </c>
      <c r="B467" s="398" t="s">
        <v>3432</v>
      </c>
      <c r="C467" s="399">
        <v>43609</v>
      </c>
      <c r="D467" s="399" t="s">
        <v>9012</v>
      </c>
      <c r="E467" s="400" t="s">
        <v>5921</v>
      </c>
      <c r="F467" s="400" t="s">
        <v>9013</v>
      </c>
      <c r="G467" s="401" t="s">
        <v>66</v>
      </c>
      <c r="H467" s="402" t="s">
        <v>10502</v>
      </c>
      <c r="I467" s="403" t="s">
        <v>1989</v>
      </c>
      <c r="J467" s="404">
        <v>0</v>
      </c>
      <c r="K467" s="405">
        <v>0</v>
      </c>
      <c r="L467" s="405">
        <v>10000000</v>
      </c>
      <c r="M467" s="405">
        <f t="shared" si="38"/>
        <v>10000000</v>
      </c>
      <c r="N467" s="406" t="s">
        <v>1990</v>
      </c>
      <c r="O467" s="398" t="s">
        <v>9014</v>
      </c>
      <c r="P467" s="408">
        <f t="shared" si="39"/>
        <v>43609</v>
      </c>
      <c r="Q467" s="408">
        <v>43729</v>
      </c>
      <c r="R467" s="408">
        <f t="shared" si="37"/>
        <v>43729</v>
      </c>
      <c r="S467" s="407">
        <f t="shared" si="40"/>
        <v>120</v>
      </c>
      <c r="T467" s="409">
        <f t="shared" si="41"/>
        <v>4</v>
      </c>
      <c r="U467" s="410" t="s">
        <v>9015</v>
      </c>
      <c r="V467" s="375"/>
      <c r="W467" s="411"/>
      <c r="X467" s="412"/>
      <c r="Y467" s="413"/>
      <c r="Z467" s="414"/>
      <c r="AA467" s="412"/>
      <c r="AB467" s="413"/>
      <c r="AC467" s="414"/>
      <c r="AD467" s="412"/>
      <c r="AE467" s="413"/>
      <c r="AF467" s="414"/>
      <c r="AG467" s="412"/>
      <c r="AH467" s="413"/>
      <c r="AI467" s="412"/>
      <c r="AJ467" s="415"/>
      <c r="AK467" s="416"/>
      <c r="AL467" s="417"/>
      <c r="AM467" s="416"/>
      <c r="AN467" s="418"/>
      <c r="AO467" s="418"/>
      <c r="AP467" s="418"/>
      <c r="AQ467" s="314"/>
      <c r="AR467" s="315"/>
      <c r="AS467" s="419"/>
      <c r="AT467" s="420"/>
      <c r="AU467" s="318"/>
      <c r="AV467" s="319"/>
      <c r="AW467" s="319"/>
      <c r="AX467" s="319"/>
      <c r="AY467" s="320"/>
      <c r="AZ467" s="376"/>
      <c r="BA467" s="376"/>
    </row>
    <row r="468" spans="1:53" ht="13.5" customHeight="1" thickTop="1" thickBot="1" x14ac:dyDescent="0.25">
      <c r="A468" s="397">
        <v>463</v>
      </c>
      <c r="B468" s="398" t="s">
        <v>3432</v>
      </c>
      <c r="C468" s="399">
        <v>43609</v>
      </c>
      <c r="D468" s="399" t="s">
        <v>9016</v>
      </c>
      <c r="E468" s="400" t="s">
        <v>5690</v>
      </c>
      <c r="F468" s="400" t="s">
        <v>8955</v>
      </c>
      <c r="G468" s="401" t="s">
        <v>66</v>
      </c>
      <c r="H468" s="402" t="s">
        <v>7501</v>
      </c>
      <c r="I468" s="403" t="s">
        <v>1989</v>
      </c>
      <c r="J468" s="404">
        <v>0</v>
      </c>
      <c r="K468" s="405">
        <v>0</v>
      </c>
      <c r="L468" s="405">
        <v>6000000</v>
      </c>
      <c r="M468" s="405">
        <f t="shared" si="38"/>
        <v>6000000</v>
      </c>
      <c r="N468" s="406" t="s">
        <v>1990</v>
      </c>
      <c r="O468" s="398" t="s">
        <v>2044</v>
      </c>
      <c r="P468" s="408">
        <f t="shared" si="39"/>
        <v>43609</v>
      </c>
      <c r="Q468" s="408">
        <v>43639</v>
      </c>
      <c r="R468" s="408">
        <f t="shared" si="37"/>
        <v>43639</v>
      </c>
      <c r="S468" s="407">
        <f t="shared" si="40"/>
        <v>30</v>
      </c>
      <c r="T468" s="409">
        <f t="shared" si="41"/>
        <v>1</v>
      </c>
      <c r="U468" s="410" t="s">
        <v>9017</v>
      </c>
      <c r="V468" s="375"/>
      <c r="W468" s="411"/>
      <c r="X468" s="412"/>
      <c r="Y468" s="413"/>
      <c r="Z468" s="414"/>
      <c r="AA468" s="412"/>
      <c r="AB468" s="413"/>
      <c r="AC468" s="414"/>
      <c r="AD468" s="412"/>
      <c r="AE468" s="413"/>
      <c r="AF468" s="414"/>
      <c r="AG468" s="412"/>
      <c r="AH468" s="413"/>
      <c r="AI468" s="412"/>
      <c r="AJ468" s="415"/>
      <c r="AK468" s="416"/>
      <c r="AL468" s="417"/>
      <c r="AM468" s="416"/>
      <c r="AN468" s="418"/>
      <c r="AO468" s="418"/>
      <c r="AP468" s="418"/>
      <c r="AQ468" s="314"/>
      <c r="AR468" s="315"/>
      <c r="AS468" s="419"/>
      <c r="AT468" s="420"/>
      <c r="AU468" s="318"/>
      <c r="AV468" s="319"/>
      <c r="AW468" s="319"/>
      <c r="AX468" s="319"/>
      <c r="AY468" s="320"/>
      <c r="AZ468" s="376"/>
      <c r="BA468" s="376"/>
    </row>
    <row r="469" spans="1:53" ht="13.5" customHeight="1" thickTop="1" thickBot="1" x14ac:dyDescent="0.25">
      <c r="A469" s="397">
        <v>464</v>
      </c>
      <c r="B469" s="398" t="s">
        <v>3432</v>
      </c>
      <c r="C469" s="399">
        <v>43609</v>
      </c>
      <c r="D469" s="399" t="s">
        <v>9018</v>
      </c>
      <c r="E469" s="400" t="s">
        <v>5690</v>
      </c>
      <c r="F469" s="400" t="s">
        <v>9019</v>
      </c>
      <c r="G469" s="401" t="s">
        <v>66</v>
      </c>
      <c r="H469" s="402" t="s">
        <v>7501</v>
      </c>
      <c r="I469" s="403" t="s">
        <v>1989</v>
      </c>
      <c r="J469" s="404">
        <v>0</v>
      </c>
      <c r="K469" s="405">
        <v>0</v>
      </c>
      <c r="L469" s="405">
        <v>15000000</v>
      </c>
      <c r="M469" s="405">
        <f t="shared" si="38"/>
        <v>15000000</v>
      </c>
      <c r="N469" s="406" t="s">
        <v>1990</v>
      </c>
      <c r="O469" s="398" t="s">
        <v>2323</v>
      </c>
      <c r="P469" s="408">
        <f t="shared" si="39"/>
        <v>43609</v>
      </c>
      <c r="Q469" s="408">
        <v>43729</v>
      </c>
      <c r="R469" s="408">
        <f t="shared" si="37"/>
        <v>43729</v>
      </c>
      <c r="S469" s="407">
        <f t="shared" si="40"/>
        <v>120</v>
      </c>
      <c r="T469" s="409">
        <f t="shared" si="41"/>
        <v>4</v>
      </c>
      <c r="U469" s="410" t="s">
        <v>9020</v>
      </c>
      <c r="V469" s="375"/>
      <c r="W469" s="411"/>
      <c r="X469" s="412"/>
      <c r="Y469" s="413"/>
      <c r="Z469" s="414"/>
      <c r="AA469" s="412"/>
      <c r="AB469" s="413"/>
      <c r="AC469" s="414"/>
      <c r="AD469" s="412"/>
      <c r="AE469" s="413"/>
      <c r="AF469" s="414"/>
      <c r="AG469" s="412"/>
      <c r="AH469" s="413"/>
      <c r="AI469" s="412"/>
      <c r="AJ469" s="415"/>
      <c r="AK469" s="416"/>
      <c r="AL469" s="417"/>
      <c r="AM469" s="416"/>
      <c r="AN469" s="418"/>
      <c r="AO469" s="418"/>
      <c r="AP469" s="418"/>
      <c r="AQ469" s="314"/>
      <c r="AR469" s="315"/>
      <c r="AS469" s="419"/>
      <c r="AT469" s="420"/>
      <c r="AU469" s="318"/>
      <c r="AV469" s="319"/>
      <c r="AW469" s="319"/>
      <c r="AX469" s="319"/>
      <c r="AY469" s="320"/>
      <c r="AZ469" s="376"/>
      <c r="BA469" s="376"/>
    </row>
    <row r="470" spans="1:53" ht="13.5" customHeight="1" thickTop="1" thickBot="1" x14ac:dyDescent="0.25">
      <c r="A470" s="397">
        <v>465</v>
      </c>
      <c r="B470" s="398" t="s">
        <v>3432</v>
      </c>
      <c r="C470" s="399">
        <v>43609</v>
      </c>
      <c r="D470" s="399" t="s">
        <v>9021</v>
      </c>
      <c r="E470" s="400" t="s">
        <v>5690</v>
      </c>
      <c r="F470" s="400" t="s">
        <v>9022</v>
      </c>
      <c r="G470" s="401" t="s">
        <v>66</v>
      </c>
      <c r="H470" s="402" t="s">
        <v>10502</v>
      </c>
      <c r="I470" s="403" t="s">
        <v>1989</v>
      </c>
      <c r="J470" s="404">
        <v>0</v>
      </c>
      <c r="K470" s="405">
        <v>0</v>
      </c>
      <c r="L470" s="405">
        <v>5600000</v>
      </c>
      <c r="M470" s="405">
        <f t="shared" si="38"/>
        <v>5600000</v>
      </c>
      <c r="N470" s="406" t="s">
        <v>1990</v>
      </c>
      <c r="O470" s="398" t="s">
        <v>9023</v>
      </c>
      <c r="P470" s="408">
        <f t="shared" si="39"/>
        <v>43609</v>
      </c>
      <c r="Q470" s="408">
        <v>43669</v>
      </c>
      <c r="R470" s="408">
        <f t="shared" si="37"/>
        <v>43669</v>
      </c>
      <c r="S470" s="407">
        <f t="shared" si="40"/>
        <v>60</v>
      </c>
      <c r="T470" s="409">
        <f t="shared" si="41"/>
        <v>2</v>
      </c>
      <c r="U470" s="410" t="s">
        <v>9024</v>
      </c>
      <c r="V470" s="375"/>
      <c r="W470" s="411"/>
      <c r="X470" s="412"/>
      <c r="Y470" s="413"/>
      <c r="Z470" s="414"/>
      <c r="AA470" s="412"/>
      <c r="AB470" s="413"/>
      <c r="AC470" s="414"/>
      <c r="AD470" s="412"/>
      <c r="AE470" s="413"/>
      <c r="AF470" s="414"/>
      <c r="AG470" s="412"/>
      <c r="AH470" s="413"/>
      <c r="AI470" s="412"/>
      <c r="AJ470" s="415"/>
      <c r="AK470" s="416"/>
      <c r="AL470" s="417"/>
      <c r="AM470" s="416"/>
      <c r="AN470" s="418"/>
      <c r="AO470" s="418"/>
      <c r="AP470" s="418"/>
      <c r="AQ470" s="314"/>
      <c r="AR470" s="315"/>
      <c r="AS470" s="419"/>
      <c r="AT470" s="420"/>
      <c r="AU470" s="318"/>
      <c r="AV470" s="319"/>
      <c r="AW470" s="319"/>
      <c r="AX470" s="319"/>
      <c r="AY470" s="320"/>
      <c r="AZ470" s="376"/>
      <c r="BA470" s="376"/>
    </row>
    <row r="471" spans="1:53" ht="13.5" customHeight="1" thickTop="1" thickBot="1" x14ac:dyDescent="0.25">
      <c r="A471" s="397">
        <v>466</v>
      </c>
      <c r="B471" s="398" t="s">
        <v>3432</v>
      </c>
      <c r="C471" s="399">
        <v>43609</v>
      </c>
      <c r="D471" s="399" t="s">
        <v>9025</v>
      </c>
      <c r="E471" s="400" t="s">
        <v>7725</v>
      </c>
      <c r="F471" s="400" t="s">
        <v>9026</v>
      </c>
      <c r="G471" s="401" t="s">
        <v>66</v>
      </c>
      <c r="H471" s="402" t="s">
        <v>7501</v>
      </c>
      <c r="I471" s="403" t="s">
        <v>1989</v>
      </c>
      <c r="J471" s="404">
        <v>0</v>
      </c>
      <c r="K471" s="405">
        <v>0</v>
      </c>
      <c r="L471" s="405">
        <v>8000000</v>
      </c>
      <c r="M471" s="405">
        <f t="shared" si="38"/>
        <v>8000000</v>
      </c>
      <c r="N471" s="406" t="s">
        <v>1990</v>
      </c>
      <c r="O471" s="398" t="s">
        <v>9027</v>
      </c>
      <c r="P471" s="408">
        <f t="shared" si="39"/>
        <v>43609</v>
      </c>
      <c r="Q471" s="408">
        <v>43669</v>
      </c>
      <c r="R471" s="408">
        <f t="shared" si="37"/>
        <v>43669</v>
      </c>
      <c r="S471" s="407">
        <f t="shared" si="40"/>
        <v>60</v>
      </c>
      <c r="T471" s="409">
        <f t="shared" si="41"/>
        <v>2</v>
      </c>
      <c r="U471" s="410" t="s">
        <v>9028</v>
      </c>
      <c r="V471" s="375"/>
      <c r="W471" s="411"/>
      <c r="X471" s="412"/>
      <c r="Y471" s="413"/>
      <c r="Z471" s="414"/>
      <c r="AA471" s="412"/>
      <c r="AB471" s="413"/>
      <c r="AC471" s="414"/>
      <c r="AD471" s="412"/>
      <c r="AE471" s="413"/>
      <c r="AF471" s="414"/>
      <c r="AG471" s="412"/>
      <c r="AH471" s="413"/>
      <c r="AI471" s="412"/>
      <c r="AJ471" s="415"/>
      <c r="AK471" s="416"/>
      <c r="AL471" s="417"/>
      <c r="AM471" s="416"/>
      <c r="AN471" s="418"/>
      <c r="AO471" s="418"/>
      <c r="AP471" s="418"/>
      <c r="AQ471" s="314"/>
      <c r="AR471" s="315"/>
      <c r="AS471" s="419"/>
      <c r="AT471" s="420"/>
      <c r="AU471" s="318"/>
      <c r="AV471" s="319"/>
      <c r="AW471" s="319"/>
      <c r="AX471" s="319"/>
      <c r="AY471" s="320"/>
      <c r="AZ471" s="376"/>
      <c r="BA471" s="376"/>
    </row>
    <row r="472" spans="1:53" ht="13.5" customHeight="1" thickTop="1" thickBot="1" x14ac:dyDescent="0.25">
      <c r="A472" s="397">
        <v>467</v>
      </c>
      <c r="B472" s="398" t="s">
        <v>3432</v>
      </c>
      <c r="C472" s="399">
        <v>43609</v>
      </c>
      <c r="D472" s="399" t="s">
        <v>9029</v>
      </c>
      <c r="E472" s="400" t="s">
        <v>6447</v>
      </c>
      <c r="F472" s="400" t="s">
        <v>8785</v>
      </c>
      <c r="G472" s="401" t="s">
        <v>66</v>
      </c>
      <c r="H472" s="402" t="s">
        <v>10502</v>
      </c>
      <c r="I472" s="403" t="s">
        <v>1989</v>
      </c>
      <c r="J472" s="404">
        <v>0</v>
      </c>
      <c r="K472" s="405">
        <v>0</v>
      </c>
      <c r="L472" s="405">
        <v>5000000</v>
      </c>
      <c r="M472" s="405">
        <f t="shared" si="38"/>
        <v>5000000</v>
      </c>
      <c r="N472" s="406" t="s">
        <v>1990</v>
      </c>
      <c r="O472" s="398" t="s">
        <v>382</v>
      </c>
      <c r="P472" s="408">
        <f t="shared" si="39"/>
        <v>43609</v>
      </c>
      <c r="Q472" s="408">
        <v>43669</v>
      </c>
      <c r="R472" s="408">
        <f t="shared" si="37"/>
        <v>43669</v>
      </c>
      <c r="S472" s="407">
        <f t="shared" si="40"/>
        <v>60</v>
      </c>
      <c r="T472" s="409">
        <f t="shared" si="41"/>
        <v>2</v>
      </c>
      <c r="U472" s="410" t="s">
        <v>9030</v>
      </c>
      <c r="V472" s="375"/>
      <c r="W472" s="411"/>
      <c r="X472" s="412"/>
      <c r="Y472" s="413"/>
      <c r="Z472" s="414"/>
      <c r="AA472" s="412"/>
      <c r="AB472" s="413"/>
      <c r="AC472" s="414"/>
      <c r="AD472" s="412"/>
      <c r="AE472" s="413"/>
      <c r="AF472" s="414"/>
      <c r="AG472" s="412"/>
      <c r="AH472" s="413"/>
      <c r="AI472" s="412"/>
      <c r="AJ472" s="415"/>
      <c r="AK472" s="416"/>
      <c r="AL472" s="417"/>
      <c r="AM472" s="416"/>
      <c r="AN472" s="418"/>
      <c r="AO472" s="418"/>
      <c r="AP472" s="418"/>
      <c r="AQ472" s="314"/>
      <c r="AR472" s="315"/>
      <c r="AS472" s="419"/>
      <c r="AT472" s="420"/>
      <c r="AU472" s="318"/>
      <c r="AV472" s="319"/>
      <c r="AW472" s="319"/>
      <c r="AX472" s="319"/>
      <c r="AY472" s="320"/>
      <c r="AZ472" s="376"/>
      <c r="BA472" s="376"/>
    </row>
    <row r="473" spans="1:53" ht="13.5" customHeight="1" thickTop="1" thickBot="1" x14ac:dyDescent="0.25">
      <c r="A473" s="397">
        <v>468</v>
      </c>
      <c r="B473" s="398" t="s">
        <v>3432</v>
      </c>
      <c r="C473" s="399">
        <v>43609</v>
      </c>
      <c r="D473" s="399" t="s">
        <v>9031</v>
      </c>
      <c r="E473" s="400" t="s">
        <v>6447</v>
      </c>
      <c r="F473" s="400" t="s">
        <v>9032</v>
      </c>
      <c r="G473" s="401" t="s">
        <v>66</v>
      </c>
      <c r="H473" s="402" t="s">
        <v>10502</v>
      </c>
      <c r="I473" s="403" t="s">
        <v>1989</v>
      </c>
      <c r="J473" s="404">
        <v>0</v>
      </c>
      <c r="K473" s="405">
        <v>0</v>
      </c>
      <c r="L473" s="405">
        <v>10000000</v>
      </c>
      <c r="M473" s="405">
        <f t="shared" si="38"/>
        <v>10000000</v>
      </c>
      <c r="N473" s="406" t="s">
        <v>1990</v>
      </c>
      <c r="O473" s="398" t="s">
        <v>6978</v>
      </c>
      <c r="P473" s="408">
        <f t="shared" si="39"/>
        <v>43609</v>
      </c>
      <c r="Q473" s="408">
        <v>43709</v>
      </c>
      <c r="R473" s="408">
        <f t="shared" si="37"/>
        <v>43709</v>
      </c>
      <c r="S473" s="407">
        <f t="shared" si="40"/>
        <v>100</v>
      </c>
      <c r="T473" s="409">
        <f t="shared" si="41"/>
        <v>3.3333333333333335</v>
      </c>
      <c r="U473" s="410" t="s">
        <v>9033</v>
      </c>
      <c r="V473" s="375"/>
      <c r="W473" s="411"/>
      <c r="X473" s="412"/>
      <c r="Y473" s="413"/>
      <c r="Z473" s="414"/>
      <c r="AA473" s="412"/>
      <c r="AB473" s="413"/>
      <c r="AC473" s="414"/>
      <c r="AD473" s="412"/>
      <c r="AE473" s="413"/>
      <c r="AF473" s="414"/>
      <c r="AG473" s="412"/>
      <c r="AH473" s="413"/>
      <c r="AI473" s="412"/>
      <c r="AJ473" s="415"/>
      <c r="AK473" s="416"/>
      <c r="AL473" s="417"/>
      <c r="AM473" s="416"/>
      <c r="AN473" s="418"/>
      <c r="AO473" s="418"/>
      <c r="AP473" s="418"/>
      <c r="AQ473" s="314"/>
      <c r="AR473" s="315"/>
      <c r="AS473" s="419"/>
      <c r="AT473" s="420"/>
      <c r="AU473" s="318"/>
      <c r="AV473" s="319"/>
      <c r="AW473" s="319"/>
      <c r="AX473" s="319"/>
      <c r="AY473" s="320"/>
      <c r="AZ473" s="376"/>
      <c r="BA473" s="376"/>
    </row>
    <row r="474" spans="1:53" ht="13.5" customHeight="1" thickTop="1" thickBot="1" x14ac:dyDescent="0.25">
      <c r="A474" s="397">
        <v>469</v>
      </c>
      <c r="B474" s="398" t="s">
        <v>3432</v>
      </c>
      <c r="C474" s="399">
        <v>43609</v>
      </c>
      <c r="D474" s="399" t="s">
        <v>9034</v>
      </c>
      <c r="E474" s="400" t="s">
        <v>5921</v>
      </c>
      <c r="F474" s="400" t="s">
        <v>8827</v>
      </c>
      <c r="G474" s="401" t="s">
        <v>66</v>
      </c>
      <c r="H474" s="402" t="s">
        <v>10502</v>
      </c>
      <c r="I474" s="403" t="s">
        <v>1989</v>
      </c>
      <c r="J474" s="404">
        <v>0</v>
      </c>
      <c r="K474" s="405">
        <v>0</v>
      </c>
      <c r="L474" s="405">
        <v>6000000</v>
      </c>
      <c r="M474" s="405">
        <f t="shared" si="38"/>
        <v>6000000</v>
      </c>
      <c r="N474" s="406" t="s">
        <v>1990</v>
      </c>
      <c r="O474" s="398" t="s">
        <v>7280</v>
      </c>
      <c r="P474" s="408">
        <f t="shared" si="39"/>
        <v>43609</v>
      </c>
      <c r="Q474" s="408">
        <v>43699</v>
      </c>
      <c r="R474" s="408">
        <f t="shared" si="37"/>
        <v>43699</v>
      </c>
      <c r="S474" s="407">
        <f t="shared" si="40"/>
        <v>90</v>
      </c>
      <c r="T474" s="409">
        <f t="shared" si="41"/>
        <v>3</v>
      </c>
      <c r="U474" s="410" t="s">
        <v>9035</v>
      </c>
      <c r="V474" s="375"/>
      <c r="W474" s="411"/>
      <c r="X474" s="412"/>
      <c r="Y474" s="413"/>
      <c r="Z474" s="414"/>
      <c r="AA474" s="412"/>
      <c r="AB474" s="413"/>
      <c r="AC474" s="414"/>
      <c r="AD474" s="412"/>
      <c r="AE474" s="413"/>
      <c r="AF474" s="414"/>
      <c r="AG474" s="412"/>
      <c r="AH474" s="413"/>
      <c r="AI474" s="412"/>
      <c r="AJ474" s="415"/>
      <c r="AK474" s="416"/>
      <c r="AL474" s="417"/>
      <c r="AM474" s="416"/>
      <c r="AN474" s="418"/>
      <c r="AO474" s="418"/>
      <c r="AP474" s="418"/>
      <c r="AQ474" s="314"/>
      <c r="AR474" s="315"/>
      <c r="AS474" s="419"/>
      <c r="AT474" s="420"/>
      <c r="AU474" s="318"/>
      <c r="AV474" s="319"/>
      <c r="AW474" s="319"/>
      <c r="AX474" s="319"/>
      <c r="AY474" s="320"/>
      <c r="AZ474" s="376"/>
      <c r="BA474" s="376"/>
    </row>
    <row r="475" spans="1:53" ht="13.5" customHeight="1" thickTop="1" thickBot="1" x14ac:dyDescent="0.25">
      <c r="A475" s="397">
        <v>470</v>
      </c>
      <c r="B475" s="398" t="s">
        <v>3432</v>
      </c>
      <c r="C475" s="399">
        <v>43609</v>
      </c>
      <c r="D475" s="399" t="s">
        <v>9036</v>
      </c>
      <c r="E475" s="400" t="s">
        <v>5921</v>
      </c>
      <c r="F475" s="400" t="s">
        <v>9037</v>
      </c>
      <c r="G475" s="401" t="s">
        <v>66</v>
      </c>
      <c r="H475" s="402" t="s">
        <v>10502</v>
      </c>
      <c r="I475" s="403" t="s">
        <v>1989</v>
      </c>
      <c r="J475" s="404">
        <v>0</v>
      </c>
      <c r="K475" s="405">
        <v>0</v>
      </c>
      <c r="L475" s="405">
        <v>9000000</v>
      </c>
      <c r="M475" s="405">
        <f t="shared" si="38"/>
        <v>9000000</v>
      </c>
      <c r="N475" s="406" t="s">
        <v>1990</v>
      </c>
      <c r="O475" s="398" t="s">
        <v>2482</v>
      </c>
      <c r="P475" s="408">
        <f t="shared" si="39"/>
        <v>43609</v>
      </c>
      <c r="Q475" s="408">
        <v>43699</v>
      </c>
      <c r="R475" s="408">
        <f t="shared" si="37"/>
        <v>43699</v>
      </c>
      <c r="S475" s="407">
        <f t="shared" si="40"/>
        <v>90</v>
      </c>
      <c r="T475" s="409">
        <f t="shared" si="41"/>
        <v>3</v>
      </c>
      <c r="U475" s="410" t="s">
        <v>9038</v>
      </c>
      <c r="V475" s="375"/>
      <c r="W475" s="411"/>
      <c r="X475" s="412"/>
      <c r="Y475" s="413"/>
      <c r="Z475" s="414"/>
      <c r="AA475" s="412"/>
      <c r="AB475" s="413"/>
      <c r="AC475" s="414"/>
      <c r="AD475" s="412"/>
      <c r="AE475" s="413"/>
      <c r="AF475" s="414"/>
      <c r="AG475" s="412"/>
      <c r="AH475" s="413"/>
      <c r="AI475" s="412"/>
      <c r="AJ475" s="415"/>
      <c r="AK475" s="416"/>
      <c r="AL475" s="417"/>
      <c r="AM475" s="416"/>
      <c r="AN475" s="418"/>
      <c r="AO475" s="418"/>
      <c r="AP475" s="418"/>
      <c r="AQ475" s="314"/>
      <c r="AR475" s="315"/>
      <c r="AS475" s="419"/>
      <c r="AT475" s="420"/>
      <c r="AU475" s="318"/>
      <c r="AV475" s="319"/>
      <c r="AW475" s="319"/>
      <c r="AX475" s="319"/>
      <c r="AY475" s="320"/>
      <c r="AZ475" s="376"/>
      <c r="BA475" s="376"/>
    </row>
    <row r="476" spans="1:53" ht="13.5" customHeight="1" thickTop="1" thickBot="1" x14ac:dyDescent="0.25">
      <c r="A476" s="397">
        <v>471</v>
      </c>
      <c r="B476" s="398" t="s">
        <v>3432</v>
      </c>
      <c r="C476" s="399">
        <v>43609</v>
      </c>
      <c r="D476" s="399" t="s">
        <v>9039</v>
      </c>
      <c r="E476" s="400" t="s">
        <v>5921</v>
      </c>
      <c r="F476" s="400" t="s">
        <v>9032</v>
      </c>
      <c r="G476" s="401" t="s">
        <v>66</v>
      </c>
      <c r="H476" s="402" t="s">
        <v>10502</v>
      </c>
      <c r="I476" s="403" t="s">
        <v>1989</v>
      </c>
      <c r="J476" s="404">
        <v>0</v>
      </c>
      <c r="K476" s="405">
        <v>0</v>
      </c>
      <c r="L476" s="405">
        <v>7500000</v>
      </c>
      <c r="M476" s="405">
        <f t="shared" si="38"/>
        <v>7500000</v>
      </c>
      <c r="N476" s="406" t="s">
        <v>1990</v>
      </c>
      <c r="O476" s="398" t="s">
        <v>9040</v>
      </c>
      <c r="P476" s="408">
        <f t="shared" si="39"/>
        <v>43609</v>
      </c>
      <c r="Q476" s="408">
        <v>43699</v>
      </c>
      <c r="R476" s="408">
        <f t="shared" si="37"/>
        <v>43699</v>
      </c>
      <c r="S476" s="407">
        <f t="shared" si="40"/>
        <v>90</v>
      </c>
      <c r="T476" s="409">
        <f t="shared" si="41"/>
        <v>3</v>
      </c>
      <c r="U476" s="410" t="s">
        <v>9041</v>
      </c>
      <c r="V476" s="375"/>
      <c r="W476" s="411"/>
      <c r="X476" s="412"/>
      <c r="Y476" s="413"/>
      <c r="Z476" s="414"/>
      <c r="AA476" s="412"/>
      <c r="AB476" s="413"/>
      <c r="AC476" s="414"/>
      <c r="AD476" s="412"/>
      <c r="AE476" s="413"/>
      <c r="AF476" s="414"/>
      <c r="AG476" s="412"/>
      <c r="AH476" s="413"/>
      <c r="AI476" s="412"/>
      <c r="AJ476" s="415"/>
      <c r="AK476" s="416"/>
      <c r="AL476" s="417"/>
      <c r="AM476" s="416"/>
      <c r="AN476" s="418"/>
      <c r="AO476" s="418"/>
      <c r="AP476" s="418"/>
      <c r="AQ476" s="314"/>
      <c r="AR476" s="315"/>
      <c r="AS476" s="419"/>
      <c r="AT476" s="420"/>
      <c r="AU476" s="318"/>
      <c r="AV476" s="319"/>
      <c r="AW476" s="319"/>
      <c r="AX476" s="319"/>
      <c r="AY476" s="320"/>
      <c r="AZ476" s="376"/>
      <c r="BA476" s="376"/>
    </row>
    <row r="477" spans="1:53" ht="13.5" customHeight="1" thickTop="1" thickBot="1" x14ac:dyDescent="0.25">
      <c r="A477" s="397">
        <v>472</v>
      </c>
      <c r="B477" s="398" t="s">
        <v>3432</v>
      </c>
      <c r="C477" s="399">
        <v>43609</v>
      </c>
      <c r="D477" s="399" t="s">
        <v>9042</v>
      </c>
      <c r="E477" s="400" t="s">
        <v>7725</v>
      </c>
      <c r="F477" s="400" t="s">
        <v>8983</v>
      </c>
      <c r="G477" s="401" t="s">
        <v>66</v>
      </c>
      <c r="H477" s="402" t="s">
        <v>7501</v>
      </c>
      <c r="I477" s="403" t="s">
        <v>1989</v>
      </c>
      <c r="J477" s="404">
        <v>0</v>
      </c>
      <c r="K477" s="405">
        <v>0</v>
      </c>
      <c r="L477" s="405">
        <v>12000000</v>
      </c>
      <c r="M477" s="405">
        <f t="shared" si="38"/>
        <v>12000000</v>
      </c>
      <c r="N477" s="406" t="s">
        <v>1990</v>
      </c>
      <c r="O477" s="398" t="s">
        <v>9043</v>
      </c>
      <c r="P477" s="408">
        <f t="shared" si="39"/>
        <v>43609</v>
      </c>
      <c r="Q477" s="408">
        <v>43699</v>
      </c>
      <c r="R477" s="408">
        <f t="shared" si="37"/>
        <v>43699</v>
      </c>
      <c r="S477" s="407">
        <f t="shared" si="40"/>
        <v>90</v>
      </c>
      <c r="T477" s="409">
        <f t="shared" si="41"/>
        <v>3</v>
      </c>
      <c r="U477" s="410" t="s">
        <v>9044</v>
      </c>
      <c r="V477" s="375"/>
      <c r="W477" s="411"/>
      <c r="X477" s="412"/>
      <c r="Y477" s="413"/>
      <c r="Z477" s="414"/>
      <c r="AA477" s="412"/>
      <c r="AB477" s="413"/>
      <c r="AC477" s="414"/>
      <c r="AD477" s="412"/>
      <c r="AE477" s="413"/>
      <c r="AF477" s="414"/>
      <c r="AG477" s="412"/>
      <c r="AH477" s="413"/>
      <c r="AI477" s="412"/>
      <c r="AJ477" s="415"/>
      <c r="AK477" s="416"/>
      <c r="AL477" s="417"/>
      <c r="AM477" s="416"/>
      <c r="AN477" s="418"/>
      <c r="AO477" s="418"/>
      <c r="AP477" s="418"/>
      <c r="AQ477" s="314"/>
      <c r="AR477" s="315"/>
      <c r="AS477" s="419"/>
      <c r="AT477" s="420"/>
      <c r="AU477" s="318"/>
      <c r="AV477" s="319"/>
      <c r="AW477" s="319"/>
      <c r="AX477" s="319"/>
      <c r="AY477" s="320"/>
      <c r="AZ477" s="376"/>
      <c r="BA477" s="376"/>
    </row>
    <row r="478" spans="1:53" ht="13.5" customHeight="1" thickTop="1" thickBot="1" x14ac:dyDescent="0.25">
      <c r="A478" s="397">
        <v>473</v>
      </c>
      <c r="B478" s="398" t="s">
        <v>3432</v>
      </c>
      <c r="C478" s="399">
        <v>43609</v>
      </c>
      <c r="D478" s="399" t="s">
        <v>9045</v>
      </c>
      <c r="E478" s="400" t="s">
        <v>6447</v>
      </c>
      <c r="F478" s="400" t="s">
        <v>9046</v>
      </c>
      <c r="G478" s="401" t="s">
        <v>66</v>
      </c>
      <c r="H478" s="402" t="s">
        <v>10502</v>
      </c>
      <c r="I478" s="403" t="s">
        <v>1989</v>
      </c>
      <c r="J478" s="404">
        <v>0</v>
      </c>
      <c r="K478" s="405">
        <v>0</v>
      </c>
      <c r="L478" s="405">
        <v>5000000</v>
      </c>
      <c r="M478" s="405">
        <f t="shared" si="38"/>
        <v>5000000</v>
      </c>
      <c r="N478" s="406" t="s">
        <v>1990</v>
      </c>
      <c r="O478" s="398" t="s">
        <v>7260</v>
      </c>
      <c r="P478" s="408">
        <f t="shared" si="39"/>
        <v>43609</v>
      </c>
      <c r="Q478" s="408">
        <v>43669</v>
      </c>
      <c r="R478" s="408">
        <f t="shared" si="37"/>
        <v>43669</v>
      </c>
      <c r="S478" s="407">
        <f t="shared" si="40"/>
        <v>60</v>
      </c>
      <c r="T478" s="409">
        <f t="shared" si="41"/>
        <v>2</v>
      </c>
      <c r="U478" s="410" t="s">
        <v>9047</v>
      </c>
      <c r="V478" s="375"/>
      <c r="W478" s="411"/>
      <c r="X478" s="412"/>
      <c r="Y478" s="413"/>
      <c r="Z478" s="414"/>
      <c r="AA478" s="412"/>
      <c r="AB478" s="413"/>
      <c r="AC478" s="414"/>
      <c r="AD478" s="412"/>
      <c r="AE478" s="413"/>
      <c r="AF478" s="414"/>
      <c r="AG478" s="412"/>
      <c r="AH478" s="413"/>
      <c r="AI478" s="412"/>
      <c r="AJ478" s="415"/>
      <c r="AK478" s="416"/>
      <c r="AL478" s="417"/>
      <c r="AM478" s="416"/>
      <c r="AN478" s="418"/>
      <c r="AO478" s="418"/>
      <c r="AP478" s="418"/>
      <c r="AQ478" s="314"/>
      <c r="AR478" s="315"/>
      <c r="AS478" s="419"/>
      <c r="AT478" s="420"/>
      <c r="AU478" s="318"/>
      <c r="AV478" s="319"/>
      <c r="AW478" s="319"/>
      <c r="AX478" s="319"/>
      <c r="AY478" s="320"/>
      <c r="AZ478" s="376"/>
      <c r="BA478" s="376"/>
    </row>
    <row r="479" spans="1:53" ht="13.5" customHeight="1" thickTop="1" thickBot="1" x14ac:dyDescent="0.25">
      <c r="A479" s="397">
        <v>474</v>
      </c>
      <c r="B479" s="398" t="s">
        <v>3432</v>
      </c>
      <c r="C479" s="399">
        <v>43609</v>
      </c>
      <c r="D479" s="399" t="s">
        <v>9048</v>
      </c>
      <c r="E479" s="400" t="s">
        <v>5690</v>
      </c>
      <c r="F479" s="400" t="s">
        <v>9032</v>
      </c>
      <c r="G479" s="401" t="s">
        <v>66</v>
      </c>
      <c r="H479" s="402" t="s">
        <v>10502</v>
      </c>
      <c r="I479" s="403" t="s">
        <v>1989</v>
      </c>
      <c r="J479" s="404">
        <v>0</v>
      </c>
      <c r="K479" s="405">
        <v>0</v>
      </c>
      <c r="L479" s="405">
        <v>7500000</v>
      </c>
      <c r="M479" s="405">
        <f t="shared" si="38"/>
        <v>7500000</v>
      </c>
      <c r="N479" s="406" t="s">
        <v>1990</v>
      </c>
      <c r="O479" s="398" t="s">
        <v>5917</v>
      </c>
      <c r="P479" s="408">
        <f t="shared" si="39"/>
        <v>43609</v>
      </c>
      <c r="Q479" s="408">
        <v>43699</v>
      </c>
      <c r="R479" s="408">
        <f t="shared" si="37"/>
        <v>43699</v>
      </c>
      <c r="S479" s="407">
        <f t="shared" si="40"/>
        <v>90</v>
      </c>
      <c r="T479" s="409">
        <f t="shared" si="41"/>
        <v>3</v>
      </c>
      <c r="U479" s="410" t="s">
        <v>9049</v>
      </c>
      <c r="V479" s="375"/>
      <c r="W479" s="411"/>
      <c r="X479" s="412"/>
      <c r="Y479" s="413"/>
      <c r="Z479" s="414"/>
      <c r="AA479" s="412"/>
      <c r="AB479" s="413"/>
      <c r="AC479" s="414"/>
      <c r="AD479" s="412"/>
      <c r="AE479" s="413"/>
      <c r="AF479" s="414"/>
      <c r="AG479" s="412"/>
      <c r="AH479" s="413"/>
      <c r="AI479" s="412"/>
      <c r="AJ479" s="415"/>
      <c r="AK479" s="416"/>
      <c r="AL479" s="417"/>
      <c r="AM479" s="416"/>
      <c r="AN479" s="418"/>
      <c r="AO479" s="418"/>
      <c r="AP479" s="418"/>
      <c r="AQ479" s="314"/>
      <c r="AR479" s="315"/>
      <c r="AS479" s="419"/>
      <c r="AT479" s="420"/>
      <c r="AU479" s="318"/>
      <c r="AV479" s="319" t="s">
        <v>2964</v>
      </c>
      <c r="AW479" s="370">
        <v>43682</v>
      </c>
      <c r="AX479" s="370">
        <v>43682</v>
      </c>
      <c r="AY479" s="320" t="s">
        <v>2073</v>
      </c>
      <c r="AZ479" s="376" t="s">
        <v>49</v>
      </c>
      <c r="BA479" s="376"/>
    </row>
    <row r="480" spans="1:53" ht="13.5" customHeight="1" thickTop="1" thickBot="1" x14ac:dyDescent="0.25">
      <c r="A480" s="397">
        <v>475</v>
      </c>
      <c r="B480" s="398" t="s">
        <v>3432</v>
      </c>
      <c r="C480" s="399">
        <v>43609</v>
      </c>
      <c r="D480" s="399" t="s">
        <v>9050</v>
      </c>
      <c r="E480" s="400" t="s">
        <v>7725</v>
      </c>
      <c r="F480" s="400" t="s">
        <v>8821</v>
      </c>
      <c r="G480" s="401" t="s">
        <v>66</v>
      </c>
      <c r="H480" s="402" t="s">
        <v>7501</v>
      </c>
      <c r="I480" s="403" t="s">
        <v>1989</v>
      </c>
      <c r="J480" s="404">
        <v>0</v>
      </c>
      <c r="K480" s="405">
        <v>0</v>
      </c>
      <c r="L480" s="405">
        <v>12950000</v>
      </c>
      <c r="M480" s="405">
        <f t="shared" si="38"/>
        <v>12950000</v>
      </c>
      <c r="N480" s="406" t="s">
        <v>1990</v>
      </c>
      <c r="O480" s="398" t="s">
        <v>6281</v>
      </c>
      <c r="P480" s="408">
        <f t="shared" si="39"/>
        <v>43609</v>
      </c>
      <c r="Q480" s="408">
        <v>43720</v>
      </c>
      <c r="R480" s="408">
        <f t="shared" si="37"/>
        <v>43720</v>
      </c>
      <c r="S480" s="407">
        <f t="shared" si="40"/>
        <v>111</v>
      </c>
      <c r="T480" s="409">
        <f t="shared" si="41"/>
        <v>3.7</v>
      </c>
      <c r="U480" s="410" t="s">
        <v>9051</v>
      </c>
      <c r="V480" s="375"/>
      <c r="W480" s="411"/>
      <c r="X480" s="412"/>
      <c r="Y480" s="413"/>
      <c r="Z480" s="414"/>
      <c r="AA480" s="412"/>
      <c r="AB480" s="413"/>
      <c r="AC480" s="414"/>
      <c r="AD480" s="412"/>
      <c r="AE480" s="413"/>
      <c r="AF480" s="414"/>
      <c r="AG480" s="412"/>
      <c r="AH480" s="413"/>
      <c r="AI480" s="412"/>
      <c r="AJ480" s="415"/>
      <c r="AK480" s="416"/>
      <c r="AL480" s="417"/>
      <c r="AM480" s="416"/>
      <c r="AN480" s="418"/>
      <c r="AO480" s="418"/>
      <c r="AP480" s="418"/>
      <c r="AQ480" s="314"/>
      <c r="AR480" s="315"/>
      <c r="AS480" s="419"/>
      <c r="AT480" s="420"/>
      <c r="AU480" s="318"/>
      <c r="AV480" s="319"/>
      <c r="AW480" s="319"/>
      <c r="AX480" s="319"/>
      <c r="AY480" s="320"/>
      <c r="AZ480" s="376"/>
      <c r="BA480" s="376"/>
    </row>
    <row r="481" spans="1:53" ht="13.5" customHeight="1" thickTop="1" thickBot="1" x14ac:dyDescent="0.25">
      <c r="A481" s="397">
        <v>476</v>
      </c>
      <c r="B481" s="398" t="s">
        <v>3432</v>
      </c>
      <c r="C481" s="399">
        <v>43612</v>
      </c>
      <c r="D481" s="399" t="s">
        <v>9052</v>
      </c>
      <c r="E481" s="400" t="s">
        <v>6447</v>
      </c>
      <c r="F481" s="400" t="s">
        <v>8801</v>
      </c>
      <c r="G481" s="401" t="s">
        <v>66</v>
      </c>
      <c r="H481" s="402" t="s">
        <v>7501</v>
      </c>
      <c r="I481" s="403" t="s">
        <v>1989</v>
      </c>
      <c r="J481" s="404">
        <v>0</v>
      </c>
      <c r="K481" s="405">
        <v>0</v>
      </c>
      <c r="L481" s="405">
        <v>6616000</v>
      </c>
      <c r="M481" s="405">
        <f t="shared" si="38"/>
        <v>6616000</v>
      </c>
      <c r="N481" s="406" t="s">
        <v>1990</v>
      </c>
      <c r="O481" s="398" t="s">
        <v>9053</v>
      </c>
      <c r="P481" s="408">
        <f t="shared" si="39"/>
        <v>43612</v>
      </c>
      <c r="Q481" s="408">
        <v>43672</v>
      </c>
      <c r="R481" s="408">
        <f t="shared" si="37"/>
        <v>43672</v>
      </c>
      <c r="S481" s="407">
        <f t="shared" si="40"/>
        <v>60</v>
      </c>
      <c r="T481" s="409">
        <f t="shared" si="41"/>
        <v>2</v>
      </c>
      <c r="U481" s="410" t="s">
        <v>9054</v>
      </c>
      <c r="V481" s="375"/>
      <c r="W481" s="411"/>
      <c r="X481" s="412"/>
      <c r="Y481" s="413"/>
      <c r="Z481" s="414"/>
      <c r="AA481" s="412"/>
      <c r="AB481" s="413"/>
      <c r="AC481" s="414"/>
      <c r="AD481" s="412"/>
      <c r="AE481" s="413"/>
      <c r="AF481" s="414"/>
      <c r="AG481" s="412"/>
      <c r="AH481" s="413"/>
      <c r="AI481" s="412"/>
      <c r="AJ481" s="415"/>
      <c r="AK481" s="416"/>
      <c r="AL481" s="417"/>
      <c r="AM481" s="416"/>
      <c r="AN481" s="418"/>
      <c r="AO481" s="418"/>
      <c r="AP481" s="418"/>
      <c r="AQ481" s="314"/>
      <c r="AR481" s="315"/>
      <c r="AS481" s="419"/>
      <c r="AT481" s="420"/>
      <c r="AU481" s="318"/>
      <c r="AV481" s="319"/>
      <c r="AW481" s="319"/>
      <c r="AX481" s="319"/>
      <c r="AY481" s="320"/>
      <c r="AZ481" s="376"/>
      <c r="BA481" s="376"/>
    </row>
    <row r="482" spans="1:53" ht="13.5" customHeight="1" thickTop="1" thickBot="1" x14ac:dyDescent="0.25">
      <c r="A482" s="397">
        <v>477</v>
      </c>
      <c r="B482" s="398" t="s">
        <v>3432</v>
      </c>
      <c r="C482" s="399">
        <v>43612</v>
      </c>
      <c r="D482" s="399" t="s">
        <v>9055</v>
      </c>
      <c r="E482" s="400" t="s">
        <v>5921</v>
      </c>
      <c r="F482" s="400" t="s">
        <v>8801</v>
      </c>
      <c r="G482" s="401" t="s">
        <v>66</v>
      </c>
      <c r="H482" s="402" t="s">
        <v>7501</v>
      </c>
      <c r="I482" s="403" t="s">
        <v>1989</v>
      </c>
      <c r="J482" s="404">
        <v>0</v>
      </c>
      <c r="K482" s="405">
        <v>0</v>
      </c>
      <c r="L482" s="405">
        <v>6000000</v>
      </c>
      <c r="M482" s="405">
        <f t="shared" si="38"/>
        <v>6000000</v>
      </c>
      <c r="N482" s="406" t="s">
        <v>1990</v>
      </c>
      <c r="O482" s="398" t="s">
        <v>7833</v>
      </c>
      <c r="P482" s="408">
        <f t="shared" si="39"/>
        <v>43612</v>
      </c>
      <c r="Q482" s="408">
        <v>43642</v>
      </c>
      <c r="R482" s="408">
        <f t="shared" si="37"/>
        <v>43642</v>
      </c>
      <c r="S482" s="407">
        <f t="shared" si="40"/>
        <v>30</v>
      </c>
      <c r="T482" s="409">
        <f t="shared" si="41"/>
        <v>1</v>
      </c>
      <c r="U482" s="410" t="s">
        <v>9056</v>
      </c>
      <c r="V482" s="375"/>
      <c r="W482" s="411"/>
      <c r="X482" s="412"/>
      <c r="Y482" s="413"/>
      <c r="Z482" s="414"/>
      <c r="AA482" s="412"/>
      <c r="AB482" s="413"/>
      <c r="AC482" s="414"/>
      <c r="AD482" s="412"/>
      <c r="AE482" s="413"/>
      <c r="AF482" s="414"/>
      <c r="AG482" s="412"/>
      <c r="AH482" s="413"/>
      <c r="AI482" s="412"/>
      <c r="AJ482" s="415"/>
      <c r="AK482" s="416"/>
      <c r="AL482" s="417"/>
      <c r="AM482" s="416"/>
      <c r="AN482" s="418"/>
      <c r="AO482" s="418"/>
      <c r="AP482" s="418"/>
      <c r="AQ482" s="314"/>
      <c r="AR482" s="315"/>
      <c r="AS482" s="419"/>
      <c r="AT482" s="420"/>
      <c r="AU482" s="318"/>
      <c r="AV482" s="319"/>
      <c r="AW482" s="319"/>
      <c r="AX482" s="319"/>
      <c r="AY482" s="320"/>
      <c r="AZ482" s="376"/>
      <c r="BA482" s="376"/>
    </row>
    <row r="483" spans="1:53" ht="13.5" customHeight="1" thickTop="1" thickBot="1" x14ac:dyDescent="0.25">
      <c r="A483" s="397">
        <v>478</v>
      </c>
      <c r="B483" s="398" t="s">
        <v>3432</v>
      </c>
      <c r="C483" s="399">
        <v>43612</v>
      </c>
      <c r="D483" s="399" t="s">
        <v>9057</v>
      </c>
      <c r="E483" s="400" t="s">
        <v>5921</v>
      </c>
      <c r="F483" s="400" t="s">
        <v>8801</v>
      </c>
      <c r="G483" s="401" t="s">
        <v>66</v>
      </c>
      <c r="H483" s="402" t="s">
        <v>7501</v>
      </c>
      <c r="I483" s="403" t="s">
        <v>1989</v>
      </c>
      <c r="J483" s="404">
        <v>0</v>
      </c>
      <c r="K483" s="405">
        <v>0</v>
      </c>
      <c r="L483" s="405">
        <v>8000000</v>
      </c>
      <c r="M483" s="405">
        <f t="shared" si="38"/>
        <v>8000000</v>
      </c>
      <c r="N483" s="406" t="s">
        <v>1990</v>
      </c>
      <c r="O483" s="398" t="s">
        <v>9058</v>
      </c>
      <c r="P483" s="408">
        <f t="shared" si="39"/>
        <v>43612</v>
      </c>
      <c r="Q483" s="408">
        <v>43672</v>
      </c>
      <c r="R483" s="408">
        <f t="shared" si="37"/>
        <v>43672</v>
      </c>
      <c r="S483" s="407">
        <f t="shared" si="40"/>
        <v>60</v>
      </c>
      <c r="T483" s="409">
        <f t="shared" si="41"/>
        <v>2</v>
      </c>
      <c r="U483" s="410" t="s">
        <v>9059</v>
      </c>
      <c r="V483" s="375"/>
      <c r="W483" s="411"/>
      <c r="X483" s="412"/>
      <c r="Y483" s="413"/>
      <c r="Z483" s="414"/>
      <c r="AA483" s="412"/>
      <c r="AB483" s="413"/>
      <c r="AC483" s="414"/>
      <c r="AD483" s="412"/>
      <c r="AE483" s="413"/>
      <c r="AF483" s="414"/>
      <c r="AG483" s="412"/>
      <c r="AH483" s="413"/>
      <c r="AI483" s="412"/>
      <c r="AJ483" s="415"/>
      <c r="AK483" s="416"/>
      <c r="AL483" s="417"/>
      <c r="AM483" s="416"/>
      <c r="AN483" s="418"/>
      <c r="AO483" s="418"/>
      <c r="AP483" s="418"/>
      <c r="AQ483" s="314"/>
      <c r="AR483" s="315"/>
      <c r="AS483" s="419"/>
      <c r="AT483" s="420"/>
      <c r="AU483" s="318"/>
      <c r="AV483" s="319"/>
      <c r="AW483" s="319"/>
      <c r="AX483" s="319"/>
      <c r="AY483" s="320"/>
      <c r="AZ483" s="376"/>
      <c r="BA483" s="376"/>
    </row>
    <row r="484" spans="1:53" ht="13.5" customHeight="1" thickTop="1" thickBot="1" x14ac:dyDescent="0.25">
      <c r="A484" s="397">
        <v>479</v>
      </c>
      <c r="B484" s="398" t="s">
        <v>3432</v>
      </c>
      <c r="C484" s="399">
        <v>43612</v>
      </c>
      <c r="D484" s="399" t="s">
        <v>9060</v>
      </c>
      <c r="E484" s="400" t="s">
        <v>5921</v>
      </c>
      <c r="F484" s="400" t="s">
        <v>9022</v>
      </c>
      <c r="G484" s="401" t="s">
        <v>66</v>
      </c>
      <c r="H484" s="402" t="s">
        <v>10502</v>
      </c>
      <c r="I484" s="403" t="s">
        <v>1989</v>
      </c>
      <c r="J484" s="404">
        <v>0</v>
      </c>
      <c r="K484" s="405">
        <v>0</v>
      </c>
      <c r="L484" s="405">
        <v>7666665</v>
      </c>
      <c r="M484" s="405">
        <f t="shared" si="38"/>
        <v>7666665</v>
      </c>
      <c r="N484" s="406" t="s">
        <v>1990</v>
      </c>
      <c r="O484" s="398" t="s">
        <v>5983</v>
      </c>
      <c r="P484" s="408">
        <f t="shared" si="39"/>
        <v>43612</v>
      </c>
      <c r="Q484" s="408">
        <v>43702</v>
      </c>
      <c r="R484" s="408">
        <f t="shared" si="37"/>
        <v>43702</v>
      </c>
      <c r="S484" s="407">
        <f t="shared" si="40"/>
        <v>90</v>
      </c>
      <c r="T484" s="409">
        <f t="shared" si="41"/>
        <v>3</v>
      </c>
      <c r="U484" s="410" t="s">
        <v>9061</v>
      </c>
      <c r="V484" s="375"/>
      <c r="W484" s="411"/>
      <c r="X484" s="412"/>
      <c r="Y484" s="413"/>
      <c r="Z484" s="414"/>
      <c r="AA484" s="412"/>
      <c r="AB484" s="413"/>
      <c r="AC484" s="414"/>
      <c r="AD484" s="412"/>
      <c r="AE484" s="413"/>
      <c r="AF484" s="414"/>
      <c r="AG484" s="412"/>
      <c r="AH484" s="413"/>
      <c r="AI484" s="412"/>
      <c r="AJ484" s="415"/>
      <c r="AK484" s="416"/>
      <c r="AL484" s="417"/>
      <c r="AM484" s="416"/>
      <c r="AN484" s="418"/>
      <c r="AO484" s="418"/>
      <c r="AP484" s="418"/>
      <c r="AQ484" s="314"/>
      <c r="AR484" s="315"/>
      <c r="AS484" s="419"/>
      <c r="AT484" s="420"/>
      <c r="AU484" s="318"/>
      <c r="AV484" s="319"/>
      <c r="AW484" s="319"/>
      <c r="AX484" s="319"/>
      <c r="AY484" s="320"/>
      <c r="AZ484" s="376"/>
      <c r="BA484" s="376"/>
    </row>
    <row r="485" spans="1:53" ht="13.5" customHeight="1" thickTop="1" thickBot="1" x14ac:dyDescent="0.25">
      <c r="A485" s="397">
        <v>480</v>
      </c>
      <c r="B485" s="398" t="s">
        <v>3432</v>
      </c>
      <c r="C485" s="399">
        <v>43612</v>
      </c>
      <c r="D485" s="399" t="s">
        <v>9062</v>
      </c>
      <c r="E485" s="400" t="s">
        <v>7725</v>
      </c>
      <c r="F485" s="400" t="s">
        <v>8801</v>
      </c>
      <c r="G485" s="401" t="s">
        <v>66</v>
      </c>
      <c r="H485" s="402" t="s">
        <v>7501</v>
      </c>
      <c r="I485" s="403" t="s">
        <v>1989</v>
      </c>
      <c r="J485" s="404">
        <v>0</v>
      </c>
      <c r="K485" s="405">
        <v>0</v>
      </c>
      <c r="L485" s="405">
        <v>12000000</v>
      </c>
      <c r="M485" s="405">
        <f t="shared" si="38"/>
        <v>12000000</v>
      </c>
      <c r="N485" s="406" t="s">
        <v>1990</v>
      </c>
      <c r="O485" s="398" t="s">
        <v>9063</v>
      </c>
      <c r="P485" s="408">
        <f t="shared" si="39"/>
        <v>43612</v>
      </c>
      <c r="Q485" s="408">
        <v>43672</v>
      </c>
      <c r="R485" s="408">
        <f t="shared" si="37"/>
        <v>43672</v>
      </c>
      <c r="S485" s="407">
        <f t="shared" si="40"/>
        <v>60</v>
      </c>
      <c r="T485" s="409">
        <f t="shared" si="41"/>
        <v>2</v>
      </c>
      <c r="U485" s="410" t="s">
        <v>9064</v>
      </c>
      <c r="V485" s="375"/>
      <c r="W485" s="411"/>
      <c r="X485" s="412"/>
      <c r="Y485" s="413"/>
      <c r="Z485" s="414"/>
      <c r="AA485" s="412"/>
      <c r="AB485" s="413"/>
      <c r="AC485" s="414"/>
      <c r="AD485" s="412"/>
      <c r="AE485" s="413"/>
      <c r="AF485" s="414"/>
      <c r="AG485" s="412"/>
      <c r="AH485" s="413"/>
      <c r="AI485" s="412"/>
      <c r="AJ485" s="415"/>
      <c r="AK485" s="416"/>
      <c r="AL485" s="417"/>
      <c r="AM485" s="416"/>
      <c r="AN485" s="418"/>
      <c r="AO485" s="418"/>
      <c r="AP485" s="418"/>
      <c r="AQ485" s="314"/>
      <c r="AR485" s="315"/>
      <c r="AS485" s="419"/>
      <c r="AT485" s="420"/>
      <c r="AU485" s="318"/>
      <c r="AV485" s="319"/>
      <c r="AW485" s="319"/>
      <c r="AX485" s="319"/>
      <c r="AY485" s="320"/>
      <c r="AZ485" s="376"/>
      <c r="BA485" s="376"/>
    </row>
    <row r="486" spans="1:53" ht="13.5" customHeight="1" thickTop="1" thickBot="1" x14ac:dyDescent="0.25">
      <c r="A486" s="397">
        <v>481</v>
      </c>
      <c r="B486" s="398" t="s">
        <v>3451</v>
      </c>
      <c r="C486" s="399">
        <v>43612</v>
      </c>
      <c r="D486" s="399" t="s">
        <v>9065</v>
      </c>
      <c r="E486" s="400" t="s">
        <v>5690</v>
      </c>
      <c r="F486" s="400" t="s">
        <v>8164</v>
      </c>
      <c r="G486" s="401" t="s">
        <v>66</v>
      </c>
      <c r="H486" s="402" t="s">
        <v>7501</v>
      </c>
      <c r="I486" s="403" t="s">
        <v>1989</v>
      </c>
      <c r="J486" s="404">
        <v>0</v>
      </c>
      <c r="K486" s="405">
        <v>0</v>
      </c>
      <c r="L486" s="405">
        <v>5500000</v>
      </c>
      <c r="M486" s="405">
        <f t="shared" si="38"/>
        <v>5500000</v>
      </c>
      <c r="N486" s="406" t="s">
        <v>1990</v>
      </c>
      <c r="O486" s="398" t="s">
        <v>9066</v>
      </c>
      <c r="P486" s="408">
        <f t="shared" si="39"/>
        <v>43612</v>
      </c>
      <c r="Q486" s="408">
        <v>43642</v>
      </c>
      <c r="R486" s="408">
        <f t="shared" si="37"/>
        <v>43642</v>
      </c>
      <c r="S486" s="407">
        <f t="shared" si="40"/>
        <v>30</v>
      </c>
      <c r="T486" s="409">
        <f t="shared" si="41"/>
        <v>1</v>
      </c>
      <c r="U486" s="410" t="s">
        <v>9067</v>
      </c>
      <c r="V486" s="375"/>
      <c r="W486" s="411"/>
      <c r="X486" s="412"/>
      <c r="Y486" s="413"/>
      <c r="Z486" s="414"/>
      <c r="AA486" s="412"/>
      <c r="AB486" s="413"/>
      <c r="AC486" s="414"/>
      <c r="AD486" s="412"/>
      <c r="AE486" s="413"/>
      <c r="AF486" s="414"/>
      <c r="AG486" s="412"/>
      <c r="AH486" s="413"/>
      <c r="AI486" s="412"/>
      <c r="AJ486" s="415"/>
      <c r="AK486" s="416"/>
      <c r="AL486" s="417"/>
      <c r="AM486" s="416"/>
      <c r="AN486" s="418"/>
      <c r="AO486" s="418"/>
      <c r="AP486" s="418"/>
      <c r="AQ486" s="314"/>
      <c r="AR486" s="315"/>
      <c r="AS486" s="419"/>
      <c r="AT486" s="420"/>
      <c r="AU486" s="318"/>
      <c r="AV486" s="319"/>
      <c r="AW486" s="319"/>
      <c r="AX486" s="319"/>
      <c r="AY486" s="320"/>
      <c r="AZ486" s="376"/>
      <c r="BA486" s="376"/>
    </row>
    <row r="487" spans="1:53" ht="13.5" customHeight="1" thickTop="1" thickBot="1" x14ac:dyDescent="0.25">
      <c r="A487" s="397">
        <v>482</v>
      </c>
      <c r="B487" s="398" t="s">
        <v>3432</v>
      </c>
      <c r="C487" s="399">
        <v>43612</v>
      </c>
      <c r="D487" s="399" t="s">
        <v>9068</v>
      </c>
      <c r="E487" s="400" t="s">
        <v>5690</v>
      </c>
      <c r="F487" s="400" t="s">
        <v>9069</v>
      </c>
      <c r="G487" s="401" t="s">
        <v>66</v>
      </c>
      <c r="H487" s="402" t="s">
        <v>10502</v>
      </c>
      <c r="I487" s="403" t="s">
        <v>1989</v>
      </c>
      <c r="J487" s="404">
        <v>0</v>
      </c>
      <c r="K487" s="405">
        <v>0</v>
      </c>
      <c r="L487" s="405">
        <v>6000000</v>
      </c>
      <c r="M487" s="405">
        <f t="shared" si="38"/>
        <v>6000000</v>
      </c>
      <c r="N487" s="406" t="s">
        <v>1990</v>
      </c>
      <c r="O487" s="398" t="s">
        <v>9070</v>
      </c>
      <c r="P487" s="408">
        <f t="shared" si="39"/>
        <v>43612</v>
      </c>
      <c r="Q487" s="408">
        <v>43672</v>
      </c>
      <c r="R487" s="408">
        <f t="shared" si="37"/>
        <v>43672</v>
      </c>
      <c r="S487" s="407">
        <f t="shared" si="40"/>
        <v>60</v>
      </c>
      <c r="T487" s="409">
        <f t="shared" si="41"/>
        <v>2</v>
      </c>
      <c r="U487" s="410" t="s">
        <v>9071</v>
      </c>
      <c r="V487" s="375"/>
      <c r="W487" s="411"/>
      <c r="X487" s="412"/>
      <c r="Y487" s="413"/>
      <c r="Z487" s="414"/>
      <c r="AA487" s="412"/>
      <c r="AB487" s="413"/>
      <c r="AC487" s="414"/>
      <c r="AD487" s="412"/>
      <c r="AE487" s="413"/>
      <c r="AF487" s="414"/>
      <c r="AG487" s="412"/>
      <c r="AH487" s="413"/>
      <c r="AI487" s="412"/>
      <c r="AJ487" s="415"/>
      <c r="AK487" s="416"/>
      <c r="AL487" s="417"/>
      <c r="AM487" s="416"/>
      <c r="AN487" s="418"/>
      <c r="AO487" s="418"/>
      <c r="AP487" s="418"/>
      <c r="AQ487" s="314"/>
      <c r="AR487" s="315"/>
      <c r="AS487" s="419"/>
      <c r="AT487" s="420"/>
      <c r="AU487" s="318"/>
      <c r="AV487" s="319"/>
      <c r="AW487" s="319"/>
      <c r="AX487" s="319"/>
      <c r="AY487" s="320"/>
      <c r="AZ487" s="376"/>
      <c r="BA487" s="376"/>
    </row>
    <row r="488" spans="1:53" ht="13.5" customHeight="1" thickTop="1" thickBot="1" x14ac:dyDescent="0.25">
      <c r="A488" s="397">
        <v>483</v>
      </c>
      <c r="B488" s="398" t="s">
        <v>3432</v>
      </c>
      <c r="C488" s="399">
        <v>43612</v>
      </c>
      <c r="D488" s="399" t="s">
        <v>9072</v>
      </c>
      <c r="E488" s="400" t="s">
        <v>5690</v>
      </c>
      <c r="F488" s="400" t="s">
        <v>9069</v>
      </c>
      <c r="G488" s="401" t="s">
        <v>66</v>
      </c>
      <c r="H488" s="402" t="s">
        <v>10502</v>
      </c>
      <c r="I488" s="403" t="s">
        <v>1989</v>
      </c>
      <c r="J488" s="404">
        <v>0</v>
      </c>
      <c r="K488" s="405">
        <v>0</v>
      </c>
      <c r="L488" s="405">
        <v>3866667</v>
      </c>
      <c r="M488" s="405">
        <f t="shared" si="38"/>
        <v>3866667</v>
      </c>
      <c r="N488" s="406" t="s">
        <v>1990</v>
      </c>
      <c r="O488" s="398" t="s">
        <v>2505</v>
      </c>
      <c r="P488" s="408">
        <f t="shared" si="39"/>
        <v>43612</v>
      </c>
      <c r="Q488" s="408">
        <v>43652</v>
      </c>
      <c r="R488" s="408">
        <f t="shared" si="37"/>
        <v>43652</v>
      </c>
      <c r="S488" s="407">
        <f t="shared" si="40"/>
        <v>40</v>
      </c>
      <c r="T488" s="409">
        <f t="shared" si="41"/>
        <v>1.3333333333333333</v>
      </c>
      <c r="U488" s="410" t="s">
        <v>9073</v>
      </c>
      <c r="V488" s="375"/>
      <c r="W488" s="411"/>
      <c r="X488" s="412"/>
      <c r="Y488" s="413"/>
      <c r="Z488" s="414"/>
      <c r="AA488" s="412"/>
      <c r="AB488" s="413"/>
      <c r="AC488" s="414"/>
      <c r="AD488" s="412"/>
      <c r="AE488" s="413"/>
      <c r="AF488" s="414"/>
      <c r="AG488" s="412"/>
      <c r="AH488" s="413"/>
      <c r="AI488" s="412"/>
      <c r="AJ488" s="415"/>
      <c r="AK488" s="416"/>
      <c r="AL488" s="417"/>
      <c r="AM488" s="416"/>
      <c r="AN488" s="418"/>
      <c r="AO488" s="418"/>
      <c r="AP488" s="418"/>
      <c r="AQ488" s="314"/>
      <c r="AR488" s="315"/>
      <c r="AS488" s="419"/>
      <c r="AT488" s="420"/>
      <c r="AU488" s="318"/>
      <c r="AV488" s="319"/>
      <c r="AW488" s="319"/>
      <c r="AX488" s="319"/>
      <c r="AY488" s="320"/>
      <c r="AZ488" s="376"/>
      <c r="BA488" s="376"/>
    </row>
    <row r="489" spans="1:53" ht="13.5" customHeight="1" thickTop="1" thickBot="1" x14ac:dyDescent="0.25">
      <c r="A489" s="397">
        <v>484</v>
      </c>
      <c r="B489" s="398" t="s">
        <v>3432</v>
      </c>
      <c r="C489" s="399">
        <v>43612</v>
      </c>
      <c r="D489" s="399" t="s">
        <v>9074</v>
      </c>
      <c r="E489" s="400" t="s">
        <v>5690</v>
      </c>
      <c r="F489" s="400" t="s">
        <v>9075</v>
      </c>
      <c r="G489" s="401" t="s">
        <v>66</v>
      </c>
      <c r="H489" s="402" t="s">
        <v>7501</v>
      </c>
      <c r="I489" s="403" t="s">
        <v>1989</v>
      </c>
      <c r="J489" s="404">
        <v>0</v>
      </c>
      <c r="K489" s="405">
        <v>0</v>
      </c>
      <c r="L489" s="405">
        <v>7000000</v>
      </c>
      <c r="M489" s="405">
        <f t="shared" si="38"/>
        <v>7000000</v>
      </c>
      <c r="N489" s="406" t="s">
        <v>1990</v>
      </c>
      <c r="O489" s="398" t="s">
        <v>2645</v>
      </c>
      <c r="P489" s="408">
        <f t="shared" si="39"/>
        <v>43612</v>
      </c>
      <c r="Q489" s="408">
        <v>43672</v>
      </c>
      <c r="R489" s="408">
        <f t="shared" si="37"/>
        <v>43672</v>
      </c>
      <c r="S489" s="407">
        <f t="shared" si="40"/>
        <v>60</v>
      </c>
      <c r="T489" s="409">
        <f t="shared" si="41"/>
        <v>2</v>
      </c>
      <c r="U489" s="410" t="s">
        <v>9076</v>
      </c>
      <c r="V489" s="375"/>
      <c r="W489" s="411"/>
      <c r="X489" s="412"/>
      <c r="Y489" s="413"/>
      <c r="Z489" s="414"/>
      <c r="AA489" s="412"/>
      <c r="AB489" s="413"/>
      <c r="AC489" s="414"/>
      <c r="AD489" s="412"/>
      <c r="AE489" s="413"/>
      <c r="AF489" s="414"/>
      <c r="AG489" s="412"/>
      <c r="AH489" s="413"/>
      <c r="AI489" s="412"/>
      <c r="AJ489" s="415"/>
      <c r="AK489" s="416"/>
      <c r="AL489" s="417"/>
      <c r="AM489" s="416"/>
      <c r="AN489" s="418"/>
      <c r="AO489" s="418"/>
      <c r="AP489" s="418"/>
      <c r="AQ489" s="314"/>
      <c r="AR489" s="315"/>
      <c r="AS489" s="419"/>
      <c r="AT489" s="420"/>
      <c r="AU489" s="318"/>
      <c r="AV489" s="319"/>
      <c r="AW489" s="319"/>
      <c r="AX489" s="319"/>
      <c r="AY489" s="320"/>
      <c r="AZ489" s="376"/>
      <c r="BA489" s="376"/>
    </row>
    <row r="490" spans="1:53" ht="13.5" customHeight="1" thickTop="1" thickBot="1" x14ac:dyDescent="0.25">
      <c r="A490" s="397">
        <v>485</v>
      </c>
      <c r="B490" s="398" t="s">
        <v>3432</v>
      </c>
      <c r="C490" s="399">
        <v>43612</v>
      </c>
      <c r="D490" s="399" t="s">
        <v>9077</v>
      </c>
      <c r="E490" s="400" t="s">
        <v>5690</v>
      </c>
      <c r="F490" s="400" t="s">
        <v>8875</v>
      </c>
      <c r="G490" s="401" t="s">
        <v>66</v>
      </c>
      <c r="H490" s="402" t="s">
        <v>7501</v>
      </c>
      <c r="I490" s="403" t="s">
        <v>1989</v>
      </c>
      <c r="J490" s="404">
        <v>0</v>
      </c>
      <c r="K490" s="405">
        <v>0</v>
      </c>
      <c r="L490" s="405">
        <v>16000000</v>
      </c>
      <c r="M490" s="405">
        <f t="shared" si="38"/>
        <v>16000000</v>
      </c>
      <c r="N490" s="406" t="s">
        <v>1990</v>
      </c>
      <c r="O490" s="398" t="s">
        <v>9078</v>
      </c>
      <c r="P490" s="408">
        <f t="shared" si="39"/>
        <v>43612</v>
      </c>
      <c r="Q490" s="408">
        <v>43732</v>
      </c>
      <c r="R490" s="408">
        <f t="shared" si="37"/>
        <v>43732</v>
      </c>
      <c r="S490" s="407">
        <f t="shared" si="40"/>
        <v>120</v>
      </c>
      <c r="T490" s="409">
        <f t="shared" si="41"/>
        <v>4</v>
      </c>
      <c r="U490" s="410" t="s">
        <v>9079</v>
      </c>
      <c r="V490" s="375"/>
      <c r="W490" s="411"/>
      <c r="X490" s="412"/>
      <c r="Y490" s="413"/>
      <c r="Z490" s="414"/>
      <c r="AA490" s="412"/>
      <c r="AB490" s="413"/>
      <c r="AC490" s="414"/>
      <c r="AD490" s="412"/>
      <c r="AE490" s="413"/>
      <c r="AF490" s="414"/>
      <c r="AG490" s="412"/>
      <c r="AH490" s="413"/>
      <c r="AI490" s="412"/>
      <c r="AJ490" s="415"/>
      <c r="AK490" s="416"/>
      <c r="AL490" s="417"/>
      <c r="AM490" s="416"/>
      <c r="AN490" s="418"/>
      <c r="AO490" s="418"/>
      <c r="AP490" s="418"/>
      <c r="AQ490" s="314"/>
      <c r="AR490" s="315"/>
      <c r="AS490" s="419"/>
      <c r="AT490" s="420"/>
      <c r="AU490" s="318"/>
      <c r="AV490" s="319"/>
      <c r="AW490" s="319"/>
      <c r="AX490" s="319"/>
      <c r="AY490" s="320"/>
      <c r="AZ490" s="376"/>
      <c r="BA490" s="376"/>
    </row>
    <row r="491" spans="1:53" ht="13.5" customHeight="1" thickTop="1" thickBot="1" x14ac:dyDescent="0.25">
      <c r="A491" s="397">
        <v>486</v>
      </c>
      <c r="B491" s="398" t="s">
        <v>3432</v>
      </c>
      <c r="C491" s="399">
        <v>43612</v>
      </c>
      <c r="D491" s="399" t="s">
        <v>9080</v>
      </c>
      <c r="E491" s="400" t="s">
        <v>7725</v>
      </c>
      <c r="F491" s="400" t="s">
        <v>8801</v>
      </c>
      <c r="G491" s="401" t="s">
        <v>66</v>
      </c>
      <c r="H491" s="402" t="s">
        <v>7501</v>
      </c>
      <c r="I491" s="403" t="s">
        <v>1989</v>
      </c>
      <c r="J491" s="404">
        <v>0</v>
      </c>
      <c r="K491" s="405">
        <v>0</v>
      </c>
      <c r="L491" s="405">
        <v>15000000</v>
      </c>
      <c r="M491" s="405">
        <f t="shared" si="38"/>
        <v>15000000</v>
      </c>
      <c r="N491" s="406" t="s">
        <v>1990</v>
      </c>
      <c r="O491" s="398" t="s">
        <v>2601</v>
      </c>
      <c r="P491" s="408">
        <f t="shared" si="39"/>
        <v>43612</v>
      </c>
      <c r="Q491" s="408">
        <v>43702</v>
      </c>
      <c r="R491" s="408">
        <f t="shared" si="37"/>
        <v>43702</v>
      </c>
      <c r="S491" s="407">
        <f t="shared" si="40"/>
        <v>90</v>
      </c>
      <c r="T491" s="409">
        <f t="shared" si="41"/>
        <v>3</v>
      </c>
      <c r="U491" s="410" t="s">
        <v>9081</v>
      </c>
      <c r="V491" s="375"/>
      <c r="W491" s="411"/>
      <c r="X491" s="412"/>
      <c r="Y491" s="413"/>
      <c r="Z491" s="414"/>
      <c r="AA491" s="412"/>
      <c r="AB491" s="413"/>
      <c r="AC491" s="414"/>
      <c r="AD491" s="412"/>
      <c r="AE491" s="413"/>
      <c r="AF491" s="414"/>
      <c r="AG491" s="412"/>
      <c r="AH491" s="413"/>
      <c r="AI491" s="412"/>
      <c r="AJ491" s="415"/>
      <c r="AK491" s="416"/>
      <c r="AL491" s="417"/>
      <c r="AM491" s="416"/>
      <c r="AN491" s="418"/>
      <c r="AO491" s="418"/>
      <c r="AP491" s="418"/>
      <c r="AQ491" s="314"/>
      <c r="AR491" s="315"/>
      <c r="AS491" s="419"/>
      <c r="AT491" s="420"/>
      <c r="AU491" s="318"/>
      <c r="AV491" s="319"/>
      <c r="AW491" s="319"/>
      <c r="AX491" s="319"/>
      <c r="AY491" s="320"/>
      <c r="AZ491" s="376"/>
      <c r="BA491" s="376"/>
    </row>
    <row r="492" spans="1:53" ht="13.5" customHeight="1" thickTop="1" thickBot="1" x14ac:dyDescent="0.25">
      <c r="A492" s="397">
        <v>487</v>
      </c>
      <c r="B492" s="398" t="s">
        <v>3432</v>
      </c>
      <c r="C492" s="399">
        <v>43613</v>
      </c>
      <c r="D492" s="399" t="s">
        <v>9082</v>
      </c>
      <c r="E492" s="400" t="s">
        <v>5690</v>
      </c>
      <c r="F492" s="400" t="s">
        <v>8801</v>
      </c>
      <c r="G492" s="401" t="s">
        <v>66</v>
      </c>
      <c r="H492" s="402" t="s">
        <v>7501</v>
      </c>
      <c r="I492" s="403" t="s">
        <v>1989</v>
      </c>
      <c r="J492" s="404">
        <v>0</v>
      </c>
      <c r="K492" s="405">
        <v>0</v>
      </c>
      <c r="L492" s="405">
        <v>6700000</v>
      </c>
      <c r="M492" s="405">
        <f t="shared" si="38"/>
        <v>10050000</v>
      </c>
      <c r="N492" s="406" t="s">
        <v>1990</v>
      </c>
      <c r="O492" s="398" t="s">
        <v>7204</v>
      </c>
      <c r="P492" s="408">
        <f t="shared" si="39"/>
        <v>43613</v>
      </c>
      <c r="Q492" s="408">
        <v>43673</v>
      </c>
      <c r="R492" s="408">
        <f t="shared" si="37"/>
        <v>43673</v>
      </c>
      <c r="S492" s="407">
        <f t="shared" si="40"/>
        <v>60</v>
      </c>
      <c r="T492" s="409">
        <f t="shared" si="41"/>
        <v>2</v>
      </c>
      <c r="U492" s="410" t="s">
        <v>9083</v>
      </c>
      <c r="V492" s="375"/>
      <c r="W492" s="411">
        <v>30</v>
      </c>
      <c r="X492" s="412">
        <v>43668</v>
      </c>
      <c r="Y492" s="413">
        <v>43704</v>
      </c>
      <c r="Z492" s="414"/>
      <c r="AA492" s="412"/>
      <c r="AB492" s="413"/>
      <c r="AC492" s="414"/>
      <c r="AD492" s="412"/>
      <c r="AE492" s="413"/>
      <c r="AF492" s="414"/>
      <c r="AG492" s="412"/>
      <c r="AH492" s="413"/>
      <c r="AI492" s="412">
        <v>43668</v>
      </c>
      <c r="AJ492" s="415">
        <v>3350000</v>
      </c>
      <c r="AK492" s="416"/>
      <c r="AL492" s="417"/>
      <c r="AM492" s="416"/>
      <c r="AN492" s="418"/>
      <c r="AO492" s="418"/>
      <c r="AP492" s="418"/>
      <c r="AQ492" s="314"/>
      <c r="AR492" s="315"/>
      <c r="AS492" s="419"/>
      <c r="AT492" s="420"/>
      <c r="AU492" s="318"/>
      <c r="AV492" s="319"/>
      <c r="AW492" s="319"/>
      <c r="AX492" s="319"/>
      <c r="AY492" s="320"/>
      <c r="AZ492" s="376"/>
      <c r="BA492" s="376"/>
    </row>
    <row r="493" spans="1:53" ht="13.5" customHeight="1" thickTop="1" thickBot="1" x14ac:dyDescent="0.25">
      <c r="A493" s="397">
        <v>488</v>
      </c>
      <c r="B493" s="398" t="s">
        <v>7623</v>
      </c>
      <c r="C493" s="399">
        <v>43613</v>
      </c>
      <c r="D493" s="399" t="s">
        <v>9084</v>
      </c>
      <c r="E493" s="400" t="s">
        <v>5690</v>
      </c>
      <c r="F493" s="400" t="s">
        <v>9085</v>
      </c>
      <c r="G493" s="401" t="s">
        <v>66</v>
      </c>
      <c r="H493" s="402" t="s">
        <v>10502</v>
      </c>
      <c r="I493" s="403" t="s">
        <v>1989</v>
      </c>
      <c r="J493" s="404">
        <v>0</v>
      </c>
      <c r="K493" s="405">
        <v>0</v>
      </c>
      <c r="L493" s="405">
        <v>13200000</v>
      </c>
      <c r="M493" s="405">
        <f t="shared" si="38"/>
        <v>13200000</v>
      </c>
      <c r="N493" s="406" t="s">
        <v>1990</v>
      </c>
      <c r="O493" s="398" t="s">
        <v>9086</v>
      </c>
      <c r="P493" s="408">
        <f t="shared" si="39"/>
        <v>43613</v>
      </c>
      <c r="Q493" s="408">
        <v>43733</v>
      </c>
      <c r="R493" s="408">
        <f t="shared" si="37"/>
        <v>43733</v>
      </c>
      <c r="S493" s="407">
        <f t="shared" si="40"/>
        <v>120</v>
      </c>
      <c r="T493" s="409">
        <f t="shared" si="41"/>
        <v>4</v>
      </c>
      <c r="U493" s="410" t="s">
        <v>9087</v>
      </c>
      <c r="V493" s="375"/>
      <c r="W493" s="411"/>
      <c r="X493" s="412"/>
      <c r="Y493" s="413"/>
      <c r="Z493" s="414"/>
      <c r="AA493" s="412"/>
      <c r="AB493" s="413"/>
      <c r="AC493" s="414"/>
      <c r="AD493" s="412"/>
      <c r="AE493" s="413"/>
      <c r="AF493" s="414"/>
      <c r="AG493" s="412"/>
      <c r="AH493" s="413"/>
      <c r="AI493" s="412"/>
      <c r="AJ493" s="415"/>
      <c r="AK493" s="416"/>
      <c r="AL493" s="417"/>
      <c r="AM493" s="416"/>
      <c r="AN493" s="418"/>
      <c r="AO493" s="418"/>
      <c r="AP493" s="418"/>
      <c r="AQ493" s="314"/>
      <c r="AR493" s="315"/>
      <c r="AS493" s="419"/>
      <c r="AT493" s="420"/>
      <c r="AU493" s="318"/>
      <c r="AV493" s="319"/>
      <c r="AW493" s="319"/>
      <c r="AX493" s="319"/>
      <c r="AY493" s="320"/>
      <c r="AZ493" s="376"/>
      <c r="BA493" s="376"/>
    </row>
    <row r="494" spans="1:53" ht="13.5" customHeight="1" thickTop="1" thickBot="1" x14ac:dyDescent="0.25">
      <c r="A494" s="397">
        <v>489</v>
      </c>
      <c r="B494" s="398" t="s">
        <v>3432</v>
      </c>
      <c r="C494" s="399">
        <v>43613</v>
      </c>
      <c r="D494" s="399" t="s">
        <v>9088</v>
      </c>
      <c r="E494" s="400" t="s">
        <v>5921</v>
      </c>
      <c r="F494" s="400" t="s">
        <v>8801</v>
      </c>
      <c r="G494" s="401" t="s">
        <v>66</v>
      </c>
      <c r="H494" s="402" t="s">
        <v>7501</v>
      </c>
      <c r="I494" s="403" t="s">
        <v>1989</v>
      </c>
      <c r="J494" s="404">
        <v>0</v>
      </c>
      <c r="K494" s="405">
        <v>0</v>
      </c>
      <c r="L494" s="405">
        <v>12000000</v>
      </c>
      <c r="M494" s="405">
        <f t="shared" si="38"/>
        <v>12000000</v>
      </c>
      <c r="N494" s="406" t="s">
        <v>1990</v>
      </c>
      <c r="O494" s="398" t="s">
        <v>9089</v>
      </c>
      <c r="P494" s="408">
        <f t="shared" si="39"/>
        <v>43613</v>
      </c>
      <c r="Q494" s="408">
        <v>43673</v>
      </c>
      <c r="R494" s="408">
        <f t="shared" si="37"/>
        <v>43673</v>
      </c>
      <c r="S494" s="407">
        <f t="shared" si="40"/>
        <v>60</v>
      </c>
      <c r="T494" s="409">
        <f t="shared" si="41"/>
        <v>2</v>
      </c>
      <c r="U494" s="410" t="s">
        <v>9090</v>
      </c>
      <c r="V494" s="375"/>
      <c r="W494" s="411"/>
      <c r="X494" s="412"/>
      <c r="Y494" s="413"/>
      <c r="Z494" s="414"/>
      <c r="AA494" s="412"/>
      <c r="AB494" s="413"/>
      <c r="AC494" s="414"/>
      <c r="AD494" s="412"/>
      <c r="AE494" s="413"/>
      <c r="AF494" s="414"/>
      <c r="AG494" s="412"/>
      <c r="AH494" s="413"/>
      <c r="AI494" s="412"/>
      <c r="AJ494" s="415"/>
      <c r="AK494" s="416"/>
      <c r="AL494" s="417"/>
      <c r="AM494" s="416"/>
      <c r="AN494" s="418"/>
      <c r="AO494" s="418"/>
      <c r="AP494" s="418"/>
      <c r="AQ494" s="314"/>
      <c r="AR494" s="315"/>
      <c r="AS494" s="419"/>
      <c r="AT494" s="420"/>
      <c r="AU494" s="318"/>
      <c r="AV494" s="319"/>
      <c r="AW494" s="319"/>
      <c r="AX494" s="319"/>
      <c r="AY494" s="320"/>
      <c r="AZ494" s="376"/>
      <c r="BA494" s="376"/>
    </row>
    <row r="495" spans="1:53" ht="13.5" customHeight="1" thickTop="1" thickBot="1" x14ac:dyDescent="0.25">
      <c r="A495" s="397">
        <v>490</v>
      </c>
      <c r="B495" s="398" t="s">
        <v>3432</v>
      </c>
      <c r="C495" s="399">
        <v>43613</v>
      </c>
      <c r="D495" s="399" t="s">
        <v>9091</v>
      </c>
      <c r="E495" s="400" t="s">
        <v>5690</v>
      </c>
      <c r="F495" s="400" t="s">
        <v>8471</v>
      </c>
      <c r="G495" s="401" t="s">
        <v>66</v>
      </c>
      <c r="H495" s="402" t="s">
        <v>7501</v>
      </c>
      <c r="I495" s="403" t="s">
        <v>1989</v>
      </c>
      <c r="J495" s="404">
        <v>0</v>
      </c>
      <c r="K495" s="405">
        <v>0</v>
      </c>
      <c r="L495" s="405">
        <v>20000000</v>
      </c>
      <c r="M495" s="405">
        <f t="shared" si="38"/>
        <v>20000000</v>
      </c>
      <c r="N495" s="406" t="s">
        <v>1990</v>
      </c>
      <c r="O495" s="398" t="s">
        <v>6687</v>
      </c>
      <c r="P495" s="408">
        <f t="shared" si="39"/>
        <v>43613</v>
      </c>
      <c r="Q495" s="408">
        <v>43733</v>
      </c>
      <c r="R495" s="408">
        <f t="shared" si="37"/>
        <v>43733</v>
      </c>
      <c r="S495" s="407">
        <f t="shared" si="40"/>
        <v>120</v>
      </c>
      <c r="T495" s="409">
        <f t="shared" si="41"/>
        <v>4</v>
      </c>
      <c r="U495" s="410" t="s">
        <v>9092</v>
      </c>
      <c r="V495" s="375"/>
      <c r="W495" s="411"/>
      <c r="X495" s="412"/>
      <c r="Y495" s="413"/>
      <c r="Z495" s="414"/>
      <c r="AA495" s="412"/>
      <c r="AB495" s="413"/>
      <c r="AC495" s="414"/>
      <c r="AD495" s="412"/>
      <c r="AE495" s="413"/>
      <c r="AF495" s="414"/>
      <c r="AG495" s="412"/>
      <c r="AH495" s="413"/>
      <c r="AI495" s="412"/>
      <c r="AJ495" s="415"/>
      <c r="AK495" s="416"/>
      <c r="AL495" s="417"/>
      <c r="AM495" s="416"/>
      <c r="AN495" s="418"/>
      <c r="AO495" s="418"/>
      <c r="AP495" s="418"/>
      <c r="AQ495" s="314"/>
      <c r="AR495" s="315"/>
      <c r="AS495" s="419"/>
      <c r="AT495" s="420"/>
      <c r="AU495" s="318"/>
      <c r="AV495" s="319"/>
      <c r="AW495" s="319"/>
      <c r="AX495" s="319"/>
      <c r="AY495" s="320"/>
      <c r="AZ495" s="376"/>
      <c r="BA495" s="376"/>
    </row>
    <row r="496" spans="1:53" ht="13.5" customHeight="1" thickTop="1" thickBot="1" x14ac:dyDescent="0.25">
      <c r="A496" s="397">
        <v>491</v>
      </c>
      <c r="B496" s="398" t="s">
        <v>3432</v>
      </c>
      <c r="C496" s="399">
        <v>43613</v>
      </c>
      <c r="D496" s="399" t="s">
        <v>9093</v>
      </c>
      <c r="E496" s="400" t="s">
        <v>5690</v>
      </c>
      <c r="F496" s="400" t="s">
        <v>9094</v>
      </c>
      <c r="G496" s="401" t="s">
        <v>66</v>
      </c>
      <c r="H496" s="402" t="s">
        <v>10502</v>
      </c>
      <c r="I496" s="403" t="s">
        <v>1989</v>
      </c>
      <c r="J496" s="404">
        <v>0</v>
      </c>
      <c r="K496" s="405">
        <v>0</v>
      </c>
      <c r="L496" s="405">
        <v>3333333</v>
      </c>
      <c r="M496" s="405">
        <f t="shared" si="38"/>
        <v>3333333</v>
      </c>
      <c r="N496" s="406" t="s">
        <v>1990</v>
      </c>
      <c r="O496" s="398" t="s">
        <v>388</v>
      </c>
      <c r="P496" s="408">
        <f t="shared" si="39"/>
        <v>43613</v>
      </c>
      <c r="Q496" s="408">
        <v>43653</v>
      </c>
      <c r="R496" s="408">
        <f t="shared" si="37"/>
        <v>43653</v>
      </c>
      <c r="S496" s="407">
        <f t="shared" si="40"/>
        <v>40</v>
      </c>
      <c r="T496" s="409">
        <f t="shared" si="41"/>
        <v>1.3333333333333333</v>
      </c>
      <c r="U496" s="410" t="s">
        <v>9095</v>
      </c>
      <c r="V496" s="375"/>
      <c r="W496" s="411"/>
      <c r="X496" s="412"/>
      <c r="Y496" s="413"/>
      <c r="Z496" s="414"/>
      <c r="AA496" s="412"/>
      <c r="AB496" s="413"/>
      <c r="AC496" s="414"/>
      <c r="AD496" s="412"/>
      <c r="AE496" s="413"/>
      <c r="AF496" s="414"/>
      <c r="AG496" s="412"/>
      <c r="AH496" s="413"/>
      <c r="AI496" s="412"/>
      <c r="AJ496" s="415"/>
      <c r="AK496" s="416"/>
      <c r="AL496" s="417"/>
      <c r="AM496" s="416"/>
      <c r="AN496" s="418"/>
      <c r="AO496" s="418"/>
      <c r="AP496" s="418"/>
      <c r="AQ496" s="314"/>
      <c r="AR496" s="315"/>
      <c r="AS496" s="419"/>
      <c r="AT496" s="420"/>
      <c r="AU496" s="318"/>
      <c r="AV496" s="319"/>
      <c r="AW496" s="319"/>
      <c r="AX496" s="319"/>
      <c r="AY496" s="320"/>
      <c r="AZ496" s="376"/>
      <c r="BA496" s="376"/>
    </row>
    <row r="497" spans="1:53" ht="13.5" customHeight="1" thickTop="1" thickBot="1" x14ac:dyDescent="0.25">
      <c r="A497" s="397">
        <v>492</v>
      </c>
      <c r="B497" s="398" t="s">
        <v>3432</v>
      </c>
      <c r="C497" s="399">
        <v>43613</v>
      </c>
      <c r="D497" s="399" t="s">
        <v>9096</v>
      </c>
      <c r="E497" s="400" t="s">
        <v>7725</v>
      </c>
      <c r="F497" s="400" t="s">
        <v>9097</v>
      </c>
      <c r="G497" s="401" t="s">
        <v>66</v>
      </c>
      <c r="H497" s="402" t="s">
        <v>7501</v>
      </c>
      <c r="I497" s="403" t="s">
        <v>1989</v>
      </c>
      <c r="J497" s="404">
        <v>0</v>
      </c>
      <c r="K497" s="405">
        <v>0</v>
      </c>
      <c r="L497" s="405">
        <v>9990000</v>
      </c>
      <c r="M497" s="405">
        <f t="shared" si="38"/>
        <v>9990000</v>
      </c>
      <c r="N497" s="406" t="s">
        <v>1990</v>
      </c>
      <c r="O497" s="398" t="s">
        <v>288</v>
      </c>
      <c r="P497" s="408">
        <f t="shared" si="39"/>
        <v>43613</v>
      </c>
      <c r="Q497" s="408">
        <v>43703</v>
      </c>
      <c r="R497" s="408">
        <f t="shared" si="37"/>
        <v>43703</v>
      </c>
      <c r="S497" s="407">
        <f t="shared" si="40"/>
        <v>90</v>
      </c>
      <c r="T497" s="409">
        <f t="shared" si="41"/>
        <v>3</v>
      </c>
      <c r="U497" s="410" t="s">
        <v>9098</v>
      </c>
      <c r="V497" s="375"/>
      <c r="W497" s="411"/>
      <c r="X497" s="412"/>
      <c r="Y497" s="413"/>
      <c r="Z497" s="414"/>
      <c r="AA497" s="412"/>
      <c r="AB497" s="413"/>
      <c r="AC497" s="414"/>
      <c r="AD497" s="412"/>
      <c r="AE497" s="413"/>
      <c r="AF497" s="414"/>
      <c r="AG497" s="412"/>
      <c r="AH497" s="413"/>
      <c r="AI497" s="412"/>
      <c r="AJ497" s="415"/>
      <c r="AK497" s="416"/>
      <c r="AL497" s="417"/>
      <c r="AM497" s="416"/>
      <c r="AN497" s="418"/>
      <c r="AO497" s="418"/>
      <c r="AP497" s="418"/>
      <c r="AQ497" s="314"/>
      <c r="AR497" s="315"/>
      <c r="AS497" s="419"/>
      <c r="AT497" s="420"/>
      <c r="AU497" s="318"/>
      <c r="AV497" s="319"/>
      <c r="AW497" s="319"/>
      <c r="AX497" s="319"/>
      <c r="AY497" s="320"/>
      <c r="AZ497" s="376"/>
      <c r="BA497" s="376"/>
    </row>
    <row r="498" spans="1:53" ht="13.5" customHeight="1" thickTop="1" thickBot="1" x14ac:dyDescent="0.25">
      <c r="A498" s="397">
        <v>493</v>
      </c>
      <c r="B498" s="398" t="s">
        <v>3432</v>
      </c>
      <c r="C498" s="399">
        <v>43613</v>
      </c>
      <c r="D498" s="399" t="s">
        <v>9099</v>
      </c>
      <c r="E498" s="400" t="s">
        <v>6447</v>
      </c>
      <c r="F498" s="400" t="s">
        <v>8801</v>
      </c>
      <c r="G498" s="401" t="s">
        <v>66</v>
      </c>
      <c r="H498" s="402" t="s">
        <v>7501</v>
      </c>
      <c r="I498" s="403" t="s">
        <v>1989</v>
      </c>
      <c r="J498" s="404">
        <v>0</v>
      </c>
      <c r="K498" s="405">
        <v>0</v>
      </c>
      <c r="L498" s="405">
        <v>6616000</v>
      </c>
      <c r="M498" s="405">
        <f t="shared" si="38"/>
        <v>6616000</v>
      </c>
      <c r="N498" s="406" t="s">
        <v>1990</v>
      </c>
      <c r="O498" s="398" t="s">
        <v>9100</v>
      </c>
      <c r="P498" s="408">
        <f t="shared" si="39"/>
        <v>43613</v>
      </c>
      <c r="Q498" s="408">
        <v>43673</v>
      </c>
      <c r="R498" s="408">
        <f t="shared" si="37"/>
        <v>43673</v>
      </c>
      <c r="S498" s="407">
        <f t="shared" si="40"/>
        <v>60</v>
      </c>
      <c r="T498" s="409">
        <f t="shared" si="41"/>
        <v>2</v>
      </c>
      <c r="U498" s="410" t="s">
        <v>9101</v>
      </c>
      <c r="V498" s="375"/>
      <c r="W498" s="411"/>
      <c r="X498" s="412"/>
      <c r="Y498" s="413"/>
      <c r="Z498" s="414"/>
      <c r="AA498" s="412"/>
      <c r="AB498" s="413"/>
      <c r="AC498" s="414"/>
      <c r="AD498" s="412"/>
      <c r="AE498" s="413"/>
      <c r="AF498" s="414"/>
      <c r="AG498" s="412"/>
      <c r="AH498" s="413"/>
      <c r="AI498" s="412"/>
      <c r="AJ498" s="415"/>
      <c r="AK498" s="416"/>
      <c r="AL498" s="417"/>
      <c r="AM498" s="416"/>
      <c r="AN498" s="418"/>
      <c r="AO498" s="418"/>
      <c r="AP498" s="418"/>
      <c r="AQ498" s="314"/>
      <c r="AR498" s="315"/>
      <c r="AS498" s="419"/>
      <c r="AT498" s="420"/>
      <c r="AU498" s="318"/>
      <c r="AV498" s="319"/>
      <c r="AW498" s="319"/>
      <c r="AX498" s="319"/>
      <c r="AY498" s="320"/>
      <c r="AZ498" s="376"/>
      <c r="BA498" s="376"/>
    </row>
    <row r="499" spans="1:53" ht="13.5" customHeight="1" thickTop="1" thickBot="1" x14ac:dyDescent="0.25">
      <c r="A499" s="397">
        <v>494</v>
      </c>
      <c r="B499" s="398" t="s">
        <v>3432</v>
      </c>
      <c r="C499" s="399">
        <v>43613</v>
      </c>
      <c r="D499" s="399" t="s">
        <v>9102</v>
      </c>
      <c r="E499" s="400" t="s">
        <v>5690</v>
      </c>
      <c r="F499" s="400" t="s">
        <v>9103</v>
      </c>
      <c r="G499" s="401" t="s">
        <v>66</v>
      </c>
      <c r="H499" s="402" t="s">
        <v>7501</v>
      </c>
      <c r="I499" s="403" t="s">
        <v>1989</v>
      </c>
      <c r="J499" s="404">
        <v>0</v>
      </c>
      <c r="K499" s="405">
        <v>0</v>
      </c>
      <c r="L499" s="405">
        <v>9000000</v>
      </c>
      <c r="M499" s="405">
        <f t="shared" si="38"/>
        <v>9000000</v>
      </c>
      <c r="N499" s="406" t="s">
        <v>1990</v>
      </c>
      <c r="O499" s="398" t="s">
        <v>403</v>
      </c>
      <c r="P499" s="408">
        <f t="shared" si="39"/>
        <v>43613</v>
      </c>
      <c r="Q499" s="408">
        <v>43703</v>
      </c>
      <c r="R499" s="408">
        <f t="shared" si="37"/>
        <v>43703</v>
      </c>
      <c r="S499" s="407">
        <f t="shared" si="40"/>
        <v>90</v>
      </c>
      <c r="T499" s="409">
        <f t="shared" si="41"/>
        <v>3</v>
      </c>
      <c r="U499" s="410" t="s">
        <v>9104</v>
      </c>
      <c r="V499" s="375"/>
      <c r="W499" s="411"/>
      <c r="X499" s="412"/>
      <c r="Y499" s="413"/>
      <c r="Z499" s="414"/>
      <c r="AA499" s="412"/>
      <c r="AB499" s="413"/>
      <c r="AC499" s="414"/>
      <c r="AD499" s="412"/>
      <c r="AE499" s="413"/>
      <c r="AF499" s="414"/>
      <c r="AG499" s="412"/>
      <c r="AH499" s="413"/>
      <c r="AI499" s="412"/>
      <c r="AJ499" s="415"/>
      <c r="AK499" s="416"/>
      <c r="AL499" s="417"/>
      <c r="AM499" s="416"/>
      <c r="AN499" s="418"/>
      <c r="AO499" s="418"/>
      <c r="AP499" s="418"/>
      <c r="AQ499" s="314"/>
      <c r="AR499" s="315"/>
      <c r="AS499" s="419"/>
      <c r="AT499" s="420"/>
      <c r="AU499" s="318"/>
      <c r="AV499" s="319"/>
      <c r="AW499" s="319"/>
      <c r="AX499" s="319"/>
      <c r="AY499" s="320"/>
      <c r="AZ499" s="376"/>
      <c r="BA499" s="376"/>
    </row>
    <row r="500" spans="1:53" ht="13.5" customHeight="1" thickTop="1" thickBot="1" x14ac:dyDescent="0.25">
      <c r="A500" s="397">
        <v>495</v>
      </c>
      <c r="B500" s="398" t="s">
        <v>3432</v>
      </c>
      <c r="C500" s="399">
        <v>43613</v>
      </c>
      <c r="D500" s="399" t="s">
        <v>9105</v>
      </c>
      <c r="E500" s="400" t="s">
        <v>6447</v>
      </c>
      <c r="F500" s="400" t="s">
        <v>8875</v>
      </c>
      <c r="G500" s="401" t="s">
        <v>66</v>
      </c>
      <c r="H500" s="402" t="s">
        <v>7501</v>
      </c>
      <c r="I500" s="403" t="s">
        <v>1989</v>
      </c>
      <c r="J500" s="404">
        <v>0</v>
      </c>
      <c r="K500" s="405">
        <v>0</v>
      </c>
      <c r="L500" s="405">
        <v>6616000</v>
      </c>
      <c r="M500" s="405">
        <f t="shared" si="38"/>
        <v>6616000</v>
      </c>
      <c r="N500" s="406" t="s">
        <v>1990</v>
      </c>
      <c r="O500" s="398" t="s">
        <v>6532</v>
      </c>
      <c r="P500" s="408">
        <f t="shared" si="39"/>
        <v>43613</v>
      </c>
      <c r="Q500" s="408">
        <v>43673</v>
      </c>
      <c r="R500" s="408">
        <f t="shared" si="37"/>
        <v>43673</v>
      </c>
      <c r="S500" s="407">
        <f t="shared" si="40"/>
        <v>60</v>
      </c>
      <c r="T500" s="409">
        <f t="shared" si="41"/>
        <v>2</v>
      </c>
      <c r="U500" s="410" t="s">
        <v>9106</v>
      </c>
      <c r="V500" s="375"/>
      <c r="W500" s="411"/>
      <c r="X500" s="412"/>
      <c r="Y500" s="413"/>
      <c r="Z500" s="414"/>
      <c r="AA500" s="412"/>
      <c r="AB500" s="413"/>
      <c r="AC500" s="414"/>
      <c r="AD500" s="412"/>
      <c r="AE500" s="413"/>
      <c r="AF500" s="414"/>
      <c r="AG500" s="412"/>
      <c r="AH500" s="413"/>
      <c r="AI500" s="412"/>
      <c r="AJ500" s="415"/>
      <c r="AK500" s="416"/>
      <c r="AL500" s="417"/>
      <c r="AM500" s="416"/>
      <c r="AN500" s="418"/>
      <c r="AO500" s="418"/>
      <c r="AP500" s="418"/>
      <c r="AQ500" s="314"/>
      <c r="AR500" s="315"/>
      <c r="AS500" s="419"/>
      <c r="AT500" s="420"/>
      <c r="AU500" s="318"/>
      <c r="AV500" s="319"/>
      <c r="AW500" s="319"/>
      <c r="AX500" s="319"/>
      <c r="AY500" s="320"/>
      <c r="AZ500" s="376"/>
      <c r="BA500" s="376"/>
    </row>
    <row r="501" spans="1:53" ht="13.5" customHeight="1" thickTop="1" thickBot="1" x14ac:dyDescent="0.25">
      <c r="A501" s="397">
        <v>496</v>
      </c>
      <c r="B501" s="398" t="s">
        <v>3432</v>
      </c>
      <c r="C501" s="399">
        <v>43613</v>
      </c>
      <c r="D501" s="399" t="s">
        <v>9107</v>
      </c>
      <c r="E501" s="400" t="s">
        <v>7725</v>
      </c>
      <c r="F501" s="400" t="s">
        <v>9108</v>
      </c>
      <c r="G501" s="401" t="s">
        <v>66</v>
      </c>
      <c r="H501" s="402" t="s">
        <v>10502</v>
      </c>
      <c r="I501" s="403" t="s">
        <v>1989</v>
      </c>
      <c r="J501" s="404">
        <v>0</v>
      </c>
      <c r="K501" s="405">
        <v>0</v>
      </c>
      <c r="L501" s="405">
        <v>7666665</v>
      </c>
      <c r="M501" s="405">
        <f t="shared" si="38"/>
        <v>7666665</v>
      </c>
      <c r="N501" s="406" t="s">
        <v>1990</v>
      </c>
      <c r="O501" s="398" t="s">
        <v>9109</v>
      </c>
      <c r="P501" s="408">
        <f t="shared" si="39"/>
        <v>43613</v>
      </c>
      <c r="Q501" s="408">
        <v>43703</v>
      </c>
      <c r="R501" s="408">
        <f t="shared" si="37"/>
        <v>43703</v>
      </c>
      <c r="S501" s="407">
        <f t="shared" si="40"/>
        <v>90</v>
      </c>
      <c r="T501" s="409">
        <f t="shared" si="41"/>
        <v>3</v>
      </c>
      <c r="U501" s="410" t="s">
        <v>9110</v>
      </c>
      <c r="V501" s="375"/>
      <c r="W501" s="411"/>
      <c r="X501" s="412"/>
      <c r="Y501" s="413"/>
      <c r="Z501" s="414"/>
      <c r="AA501" s="412"/>
      <c r="AB501" s="413"/>
      <c r="AC501" s="414"/>
      <c r="AD501" s="412"/>
      <c r="AE501" s="413"/>
      <c r="AF501" s="414"/>
      <c r="AG501" s="412"/>
      <c r="AH501" s="413"/>
      <c r="AI501" s="412"/>
      <c r="AJ501" s="415"/>
      <c r="AK501" s="416"/>
      <c r="AL501" s="417"/>
      <c r="AM501" s="416"/>
      <c r="AN501" s="418"/>
      <c r="AO501" s="418"/>
      <c r="AP501" s="418"/>
      <c r="AQ501" s="314"/>
      <c r="AR501" s="315"/>
      <c r="AS501" s="419"/>
      <c r="AT501" s="420"/>
      <c r="AU501" s="318"/>
      <c r="AV501" s="319"/>
      <c r="AW501" s="319"/>
      <c r="AX501" s="319"/>
      <c r="AY501" s="320"/>
      <c r="AZ501" s="376"/>
      <c r="BA501" s="376"/>
    </row>
    <row r="502" spans="1:53" ht="13.5" customHeight="1" thickTop="1" thickBot="1" x14ac:dyDescent="0.25">
      <c r="A502" s="397">
        <v>497</v>
      </c>
      <c r="B502" s="398" t="s">
        <v>3432</v>
      </c>
      <c r="C502" s="399">
        <v>43613</v>
      </c>
      <c r="D502" s="399" t="s">
        <v>9111</v>
      </c>
      <c r="E502" s="400" t="s">
        <v>5690</v>
      </c>
      <c r="F502" s="400" t="s">
        <v>8875</v>
      </c>
      <c r="G502" s="401" t="s">
        <v>66</v>
      </c>
      <c r="H502" s="402" t="s">
        <v>7501</v>
      </c>
      <c r="I502" s="403" t="s">
        <v>1989</v>
      </c>
      <c r="J502" s="404">
        <v>0</v>
      </c>
      <c r="K502" s="405">
        <v>0</v>
      </c>
      <c r="L502" s="405">
        <v>5000000</v>
      </c>
      <c r="M502" s="405">
        <f t="shared" si="38"/>
        <v>5000000</v>
      </c>
      <c r="N502" s="406" t="s">
        <v>1990</v>
      </c>
      <c r="O502" s="398" t="s">
        <v>6264</v>
      </c>
      <c r="P502" s="408">
        <f t="shared" si="39"/>
        <v>43613</v>
      </c>
      <c r="Q502" s="408">
        <v>43643</v>
      </c>
      <c r="R502" s="408">
        <f t="shared" si="37"/>
        <v>43643</v>
      </c>
      <c r="S502" s="407">
        <f t="shared" si="40"/>
        <v>30</v>
      </c>
      <c r="T502" s="409">
        <f t="shared" si="41"/>
        <v>1</v>
      </c>
      <c r="U502" s="410" t="s">
        <v>9112</v>
      </c>
      <c r="V502" s="375"/>
      <c r="W502" s="411"/>
      <c r="X502" s="412"/>
      <c r="Y502" s="413"/>
      <c r="Z502" s="414"/>
      <c r="AA502" s="412"/>
      <c r="AB502" s="413"/>
      <c r="AC502" s="414"/>
      <c r="AD502" s="412"/>
      <c r="AE502" s="413"/>
      <c r="AF502" s="414"/>
      <c r="AG502" s="412"/>
      <c r="AH502" s="413"/>
      <c r="AI502" s="412"/>
      <c r="AJ502" s="415"/>
      <c r="AK502" s="416"/>
      <c r="AL502" s="417"/>
      <c r="AM502" s="416"/>
      <c r="AN502" s="418"/>
      <c r="AO502" s="418"/>
      <c r="AP502" s="418"/>
      <c r="AQ502" s="314"/>
      <c r="AR502" s="315"/>
      <c r="AS502" s="419"/>
      <c r="AT502" s="420"/>
      <c r="AU502" s="318"/>
      <c r="AV502" s="319"/>
      <c r="AW502" s="319"/>
      <c r="AX502" s="319"/>
      <c r="AY502" s="320"/>
      <c r="AZ502" s="376"/>
      <c r="BA502" s="376"/>
    </row>
    <row r="503" spans="1:53" ht="13.5" customHeight="1" thickTop="1" thickBot="1" x14ac:dyDescent="0.25">
      <c r="A503" s="397">
        <v>498</v>
      </c>
      <c r="B503" s="398" t="s">
        <v>3432</v>
      </c>
      <c r="C503" s="399">
        <v>43613</v>
      </c>
      <c r="D503" s="399" t="s">
        <v>9113</v>
      </c>
      <c r="E503" s="400" t="s">
        <v>7725</v>
      </c>
      <c r="F503" s="400" t="s">
        <v>8785</v>
      </c>
      <c r="G503" s="401" t="s">
        <v>66</v>
      </c>
      <c r="H503" s="402" t="s">
        <v>10502</v>
      </c>
      <c r="I503" s="403" t="s">
        <v>1989</v>
      </c>
      <c r="J503" s="404">
        <v>0</v>
      </c>
      <c r="K503" s="405">
        <v>0</v>
      </c>
      <c r="L503" s="405">
        <v>12000000</v>
      </c>
      <c r="M503" s="405">
        <f t="shared" si="38"/>
        <v>12000000</v>
      </c>
      <c r="N503" s="406" t="s">
        <v>1990</v>
      </c>
      <c r="O503" s="398" t="s">
        <v>9114</v>
      </c>
      <c r="P503" s="408">
        <f t="shared" si="39"/>
        <v>43613</v>
      </c>
      <c r="Q503" s="408">
        <v>43733</v>
      </c>
      <c r="R503" s="408">
        <f t="shared" si="37"/>
        <v>43733</v>
      </c>
      <c r="S503" s="407">
        <f t="shared" si="40"/>
        <v>120</v>
      </c>
      <c r="T503" s="409">
        <f t="shared" si="41"/>
        <v>4</v>
      </c>
      <c r="U503" s="410" t="s">
        <v>9115</v>
      </c>
      <c r="V503" s="375"/>
      <c r="W503" s="411"/>
      <c r="X503" s="412"/>
      <c r="Y503" s="413"/>
      <c r="Z503" s="414"/>
      <c r="AA503" s="412"/>
      <c r="AB503" s="413"/>
      <c r="AC503" s="414"/>
      <c r="AD503" s="412"/>
      <c r="AE503" s="413"/>
      <c r="AF503" s="414"/>
      <c r="AG503" s="412"/>
      <c r="AH503" s="413"/>
      <c r="AI503" s="412"/>
      <c r="AJ503" s="415"/>
      <c r="AK503" s="416"/>
      <c r="AL503" s="417"/>
      <c r="AM503" s="416"/>
      <c r="AN503" s="418"/>
      <c r="AO503" s="418"/>
      <c r="AP503" s="418"/>
      <c r="AQ503" s="314"/>
      <c r="AR503" s="315"/>
      <c r="AS503" s="419"/>
      <c r="AT503" s="420"/>
      <c r="AU503" s="318"/>
      <c r="AV503" s="319" t="s">
        <v>2964</v>
      </c>
      <c r="AW503" s="370">
        <v>43662</v>
      </c>
      <c r="AX503" s="370">
        <v>43662</v>
      </c>
      <c r="AY503" s="320" t="s">
        <v>2073</v>
      </c>
      <c r="AZ503" s="376" t="s">
        <v>49</v>
      </c>
      <c r="BA503" s="376"/>
    </row>
    <row r="504" spans="1:53" ht="13.5" customHeight="1" thickTop="1" thickBot="1" x14ac:dyDescent="0.25">
      <c r="A504" s="397">
        <v>499</v>
      </c>
      <c r="B504" s="398" t="s">
        <v>3432</v>
      </c>
      <c r="C504" s="399">
        <v>43613</v>
      </c>
      <c r="D504" s="399" t="s">
        <v>9116</v>
      </c>
      <c r="E504" s="400" t="s">
        <v>5690</v>
      </c>
      <c r="F504" s="400" t="s">
        <v>8785</v>
      </c>
      <c r="G504" s="401" t="s">
        <v>66</v>
      </c>
      <c r="H504" s="402" t="s">
        <v>10502</v>
      </c>
      <c r="I504" s="403" t="s">
        <v>1989</v>
      </c>
      <c r="J504" s="404">
        <v>0</v>
      </c>
      <c r="K504" s="405">
        <v>0</v>
      </c>
      <c r="L504" s="405">
        <v>6240000</v>
      </c>
      <c r="M504" s="405">
        <f t="shared" si="38"/>
        <v>6240000</v>
      </c>
      <c r="N504" s="406" t="s">
        <v>1990</v>
      </c>
      <c r="O504" s="398" t="s">
        <v>9117</v>
      </c>
      <c r="P504" s="408">
        <f t="shared" si="39"/>
        <v>43613</v>
      </c>
      <c r="Q504" s="408">
        <v>43703</v>
      </c>
      <c r="R504" s="408">
        <f t="shared" si="37"/>
        <v>43703</v>
      </c>
      <c r="S504" s="407">
        <f t="shared" si="40"/>
        <v>90</v>
      </c>
      <c r="T504" s="409">
        <f t="shared" si="41"/>
        <v>3</v>
      </c>
      <c r="U504" s="410" t="s">
        <v>9118</v>
      </c>
      <c r="V504" s="375"/>
      <c r="W504" s="411"/>
      <c r="X504" s="412"/>
      <c r="Y504" s="413"/>
      <c r="Z504" s="414"/>
      <c r="AA504" s="412"/>
      <c r="AB504" s="413"/>
      <c r="AC504" s="414"/>
      <c r="AD504" s="412"/>
      <c r="AE504" s="413"/>
      <c r="AF504" s="414"/>
      <c r="AG504" s="412"/>
      <c r="AH504" s="413"/>
      <c r="AI504" s="412"/>
      <c r="AJ504" s="415"/>
      <c r="AK504" s="416"/>
      <c r="AL504" s="417"/>
      <c r="AM504" s="416"/>
      <c r="AN504" s="418"/>
      <c r="AO504" s="418"/>
      <c r="AP504" s="418"/>
      <c r="AQ504" s="314"/>
      <c r="AR504" s="315"/>
      <c r="AS504" s="419"/>
      <c r="AT504" s="420"/>
      <c r="AU504" s="318"/>
      <c r="AV504" s="319"/>
      <c r="AW504" s="319"/>
      <c r="AX504" s="319"/>
      <c r="AY504" s="320"/>
      <c r="AZ504" s="376"/>
      <c r="BA504" s="376"/>
    </row>
    <row r="505" spans="1:53" ht="13.5" customHeight="1" thickTop="1" thickBot="1" x14ac:dyDescent="0.25">
      <c r="A505" s="397">
        <v>500</v>
      </c>
      <c r="B505" s="398" t="s">
        <v>3432</v>
      </c>
      <c r="C505" s="399">
        <v>43613</v>
      </c>
      <c r="D505" s="399" t="s">
        <v>9119</v>
      </c>
      <c r="E505" s="400" t="s">
        <v>5690</v>
      </c>
      <c r="F505" s="400" t="s">
        <v>9120</v>
      </c>
      <c r="G505" s="401" t="s">
        <v>66</v>
      </c>
      <c r="H505" s="402" t="s">
        <v>10502</v>
      </c>
      <c r="I505" s="403" t="s">
        <v>1989</v>
      </c>
      <c r="J505" s="404">
        <v>0</v>
      </c>
      <c r="K505" s="405">
        <v>0</v>
      </c>
      <c r="L505" s="405">
        <v>18000000</v>
      </c>
      <c r="M505" s="405">
        <f t="shared" si="38"/>
        <v>18000000</v>
      </c>
      <c r="N505" s="406" t="s">
        <v>1990</v>
      </c>
      <c r="O505" s="398" t="s">
        <v>9121</v>
      </c>
      <c r="P505" s="408">
        <f t="shared" si="39"/>
        <v>43613</v>
      </c>
      <c r="Q505" s="408">
        <v>43793</v>
      </c>
      <c r="R505" s="408">
        <f t="shared" si="37"/>
        <v>43793</v>
      </c>
      <c r="S505" s="407">
        <f t="shared" si="40"/>
        <v>180</v>
      </c>
      <c r="T505" s="409">
        <f t="shared" si="41"/>
        <v>6</v>
      </c>
      <c r="U505" s="410" t="s">
        <v>9122</v>
      </c>
      <c r="V505" s="375"/>
      <c r="W505" s="411"/>
      <c r="X505" s="412"/>
      <c r="Y505" s="413"/>
      <c r="Z505" s="414"/>
      <c r="AA505" s="412"/>
      <c r="AB505" s="413"/>
      <c r="AC505" s="414"/>
      <c r="AD505" s="412"/>
      <c r="AE505" s="413"/>
      <c r="AF505" s="414"/>
      <c r="AG505" s="412"/>
      <c r="AH505" s="413"/>
      <c r="AI505" s="412"/>
      <c r="AJ505" s="415"/>
      <c r="AK505" s="416"/>
      <c r="AL505" s="417"/>
      <c r="AM505" s="416"/>
      <c r="AN505" s="418"/>
      <c r="AO505" s="418"/>
      <c r="AP505" s="418"/>
      <c r="AQ505" s="314"/>
      <c r="AR505" s="315"/>
      <c r="AS505" s="419"/>
      <c r="AT505" s="420"/>
      <c r="AU505" s="318"/>
      <c r="AV505" s="319"/>
      <c r="AW505" s="319"/>
      <c r="AX505" s="319"/>
      <c r="AY505" s="320"/>
      <c r="AZ505" s="376"/>
      <c r="BA505" s="376"/>
    </row>
    <row r="506" spans="1:53" ht="13.5" customHeight="1" thickTop="1" thickBot="1" x14ac:dyDescent="0.25">
      <c r="A506" s="397">
        <v>501</v>
      </c>
      <c r="B506" s="398" t="s">
        <v>3432</v>
      </c>
      <c r="C506" s="399">
        <v>43613</v>
      </c>
      <c r="D506" s="399" t="s">
        <v>9123</v>
      </c>
      <c r="E506" s="400" t="s">
        <v>6447</v>
      </c>
      <c r="F506" s="400" t="s">
        <v>8801</v>
      </c>
      <c r="G506" s="401" t="s">
        <v>66</v>
      </c>
      <c r="H506" s="402" t="s">
        <v>7501</v>
      </c>
      <c r="I506" s="403" t="s">
        <v>1989</v>
      </c>
      <c r="J506" s="404">
        <v>0</v>
      </c>
      <c r="K506" s="405">
        <v>0</v>
      </c>
      <c r="L506" s="405">
        <v>8000000</v>
      </c>
      <c r="M506" s="405">
        <f t="shared" si="38"/>
        <v>8000000</v>
      </c>
      <c r="N506" s="406" t="s">
        <v>1990</v>
      </c>
      <c r="O506" s="398" t="s">
        <v>9124</v>
      </c>
      <c r="P506" s="408">
        <f t="shared" si="39"/>
        <v>43613</v>
      </c>
      <c r="Q506" s="408">
        <v>43673</v>
      </c>
      <c r="R506" s="408">
        <f t="shared" ref="R506:R569" si="42">Q506</f>
        <v>43673</v>
      </c>
      <c r="S506" s="407">
        <f t="shared" si="40"/>
        <v>60</v>
      </c>
      <c r="T506" s="409">
        <f t="shared" si="41"/>
        <v>2</v>
      </c>
      <c r="U506" s="410" t="s">
        <v>9125</v>
      </c>
      <c r="V506" s="375"/>
      <c r="W506" s="411"/>
      <c r="X506" s="412"/>
      <c r="Y506" s="413"/>
      <c r="Z506" s="414"/>
      <c r="AA506" s="412"/>
      <c r="AB506" s="413"/>
      <c r="AC506" s="414"/>
      <c r="AD506" s="412"/>
      <c r="AE506" s="413"/>
      <c r="AF506" s="414"/>
      <c r="AG506" s="412"/>
      <c r="AH506" s="413"/>
      <c r="AI506" s="412"/>
      <c r="AJ506" s="415"/>
      <c r="AK506" s="416"/>
      <c r="AL506" s="417"/>
      <c r="AM506" s="416"/>
      <c r="AN506" s="418"/>
      <c r="AO506" s="418"/>
      <c r="AP506" s="418"/>
      <c r="AQ506" s="314"/>
      <c r="AR506" s="315"/>
      <c r="AS506" s="419"/>
      <c r="AT506" s="420"/>
      <c r="AU506" s="318"/>
      <c r="AV506" s="319"/>
      <c r="AW506" s="319"/>
      <c r="AX506" s="319"/>
      <c r="AY506" s="320"/>
      <c r="AZ506" s="376"/>
      <c r="BA506" s="376"/>
    </row>
    <row r="507" spans="1:53" ht="13.5" customHeight="1" thickTop="1" thickBot="1" x14ac:dyDescent="0.25">
      <c r="A507" s="397">
        <v>502</v>
      </c>
      <c r="B507" s="398" t="s">
        <v>3432</v>
      </c>
      <c r="C507" s="399">
        <v>43613</v>
      </c>
      <c r="D507" s="399" t="s">
        <v>9126</v>
      </c>
      <c r="E507" s="400" t="s">
        <v>5690</v>
      </c>
      <c r="F507" s="400" t="s">
        <v>9127</v>
      </c>
      <c r="G507" s="401" t="s">
        <v>66</v>
      </c>
      <c r="H507" s="402" t="s">
        <v>10502</v>
      </c>
      <c r="I507" s="403" t="s">
        <v>1989</v>
      </c>
      <c r="J507" s="404">
        <v>0</v>
      </c>
      <c r="K507" s="405">
        <v>0</v>
      </c>
      <c r="L507" s="405">
        <v>5600000</v>
      </c>
      <c r="M507" s="405">
        <f t="shared" si="38"/>
        <v>5600000</v>
      </c>
      <c r="N507" s="406" t="s">
        <v>1990</v>
      </c>
      <c r="O507" s="398" t="s">
        <v>3067</v>
      </c>
      <c r="P507" s="408">
        <f t="shared" si="39"/>
        <v>43613</v>
      </c>
      <c r="Q507" s="408">
        <v>43673</v>
      </c>
      <c r="R507" s="408">
        <f t="shared" si="42"/>
        <v>43673</v>
      </c>
      <c r="S507" s="407">
        <f t="shared" si="40"/>
        <v>60</v>
      </c>
      <c r="T507" s="409">
        <f t="shared" si="41"/>
        <v>2</v>
      </c>
      <c r="U507" s="410" t="s">
        <v>9128</v>
      </c>
      <c r="V507" s="375"/>
      <c r="W507" s="411"/>
      <c r="X507" s="412"/>
      <c r="Y507" s="413"/>
      <c r="Z507" s="414"/>
      <c r="AA507" s="412"/>
      <c r="AB507" s="413"/>
      <c r="AC507" s="414"/>
      <c r="AD507" s="412"/>
      <c r="AE507" s="413"/>
      <c r="AF507" s="414"/>
      <c r="AG507" s="412"/>
      <c r="AH507" s="413"/>
      <c r="AI507" s="412"/>
      <c r="AJ507" s="415"/>
      <c r="AK507" s="416"/>
      <c r="AL507" s="417"/>
      <c r="AM507" s="416"/>
      <c r="AN507" s="418"/>
      <c r="AO507" s="418"/>
      <c r="AP507" s="418"/>
      <c r="AQ507" s="314"/>
      <c r="AR507" s="315"/>
      <c r="AS507" s="419"/>
      <c r="AT507" s="420"/>
      <c r="AU507" s="318"/>
      <c r="AV507" s="319"/>
      <c r="AW507" s="319"/>
      <c r="AX507" s="319"/>
      <c r="AY507" s="320"/>
      <c r="AZ507" s="376"/>
      <c r="BA507" s="376"/>
    </row>
    <row r="508" spans="1:53" ht="13.5" customHeight="1" thickTop="1" thickBot="1" x14ac:dyDescent="0.25">
      <c r="A508" s="397">
        <v>503</v>
      </c>
      <c r="B508" s="398" t="s">
        <v>3432</v>
      </c>
      <c r="C508" s="399">
        <v>43613</v>
      </c>
      <c r="D508" s="399" t="s">
        <v>9129</v>
      </c>
      <c r="E508" s="400" t="s">
        <v>7725</v>
      </c>
      <c r="F508" s="400" t="s">
        <v>8801</v>
      </c>
      <c r="G508" s="401" t="s">
        <v>66</v>
      </c>
      <c r="H508" s="402" t="s">
        <v>7501</v>
      </c>
      <c r="I508" s="403" t="s">
        <v>1989</v>
      </c>
      <c r="J508" s="404">
        <v>0</v>
      </c>
      <c r="K508" s="405">
        <v>0</v>
      </c>
      <c r="L508" s="405">
        <v>19800000</v>
      </c>
      <c r="M508" s="405">
        <f t="shared" si="38"/>
        <v>19800000</v>
      </c>
      <c r="N508" s="406" t="s">
        <v>1990</v>
      </c>
      <c r="O508" s="398" t="s">
        <v>9130</v>
      </c>
      <c r="P508" s="408">
        <f t="shared" si="39"/>
        <v>43613</v>
      </c>
      <c r="Q508" s="408">
        <v>43763</v>
      </c>
      <c r="R508" s="408">
        <f t="shared" si="42"/>
        <v>43763</v>
      </c>
      <c r="S508" s="407">
        <f t="shared" si="40"/>
        <v>150</v>
      </c>
      <c r="T508" s="409">
        <f t="shared" si="41"/>
        <v>5</v>
      </c>
      <c r="U508" s="410" t="s">
        <v>9131</v>
      </c>
      <c r="V508" s="375"/>
      <c r="W508" s="411"/>
      <c r="X508" s="412"/>
      <c r="Y508" s="413"/>
      <c r="Z508" s="414"/>
      <c r="AA508" s="412"/>
      <c r="AB508" s="413"/>
      <c r="AC508" s="414"/>
      <c r="AD508" s="412"/>
      <c r="AE508" s="413"/>
      <c r="AF508" s="414"/>
      <c r="AG508" s="412"/>
      <c r="AH508" s="413"/>
      <c r="AI508" s="412"/>
      <c r="AJ508" s="415"/>
      <c r="AK508" s="416"/>
      <c r="AL508" s="417"/>
      <c r="AM508" s="416"/>
      <c r="AN508" s="418"/>
      <c r="AO508" s="418"/>
      <c r="AP508" s="418"/>
      <c r="AQ508" s="314"/>
      <c r="AR508" s="315"/>
      <c r="AS508" s="419"/>
      <c r="AT508" s="420"/>
      <c r="AU508" s="318"/>
      <c r="AV508" s="319"/>
      <c r="AW508" s="319"/>
      <c r="AX508" s="319"/>
      <c r="AY508" s="320"/>
      <c r="AZ508" s="376"/>
      <c r="BA508" s="376"/>
    </row>
    <row r="509" spans="1:53" ht="13.5" customHeight="1" thickTop="1" thickBot="1" x14ac:dyDescent="0.25">
      <c r="A509" s="397">
        <v>504</v>
      </c>
      <c r="B509" s="398" t="s">
        <v>3432</v>
      </c>
      <c r="C509" s="399">
        <v>43613</v>
      </c>
      <c r="D509" s="399" t="s">
        <v>9132</v>
      </c>
      <c r="E509" s="400" t="s">
        <v>6447</v>
      </c>
      <c r="F509" s="400" t="s">
        <v>8801</v>
      </c>
      <c r="G509" s="401" t="s">
        <v>66</v>
      </c>
      <c r="H509" s="402" t="s">
        <v>7501</v>
      </c>
      <c r="I509" s="403" t="s">
        <v>1989</v>
      </c>
      <c r="J509" s="404">
        <v>0</v>
      </c>
      <c r="K509" s="405">
        <v>0</v>
      </c>
      <c r="L509" s="405">
        <v>6616000</v>
      </c>
      <c r="M509" s="405">
        <f t="shared" si="38"/>
        <v>6616000</v>
      </c>
      <c r="N509" s="406" t="s">
        <v>1990</v>
      </c>
      <c r="O509" s="398" t="s">
        <v>5641</v>
      </c>
      <c r="P509" s="408">
        <f t="shared" si="39"/>
        <v>43613</v>
      </c>
      <c r="Q509" s="408">
        <v>43673</v>
      </c>
      <c r="R509" s="408">
        <f t="shared" si="42"/>
        <v>43673</v>
      </c>
      <c r="S509" s="407">
        <f t="shared" si="40"/>
        <v>60</v>
      </c>
      <c r="T509" s="409">
        <f t="shared" si="41"/>
        <v>2</v>
      </c>
      <c r="U509" s="410" t="s">
        <v>9133</v>
      </c>
      <c r="V509" s="375"/>
      <c r="W509" s="411"/>
      <c r="X509" s="412"/>
      <c r="Y509" s="413"/>
      <c r="Z509" s="414"/>
      <c r="AA509" s="412"/>
      <c r="AB509" s="413"/>
      <c r="AC509" s="414"/>
      <c r="AD509" s="412"/>
      <c r="AE509" s="413"/>
      <c r="AF509" s="414"/>
      <c r="AG509" s="412"/>
      <c r="AH509" s="413"/>
      <c r="AI509" s="412"/>
      <c r="AJ509" s="415"/>
      <c r="AK509" s="416"/>
      <c r="AL509" s="417"/>
      <c r="AM509" s="416"/>
      <c r="AN509" s="418"/>
      <c r="AO509" s="418"/>
      <c r="AP509" s="418"/>
      <c r="AQ509" s="314"/>
      <c r="AR509" s="315"/>
      <c r="AS509" s="419"/>
      <c r="AT509" s="420"/>
      <c r="AU509" s="318"/>
      <c r="AV509" s="319"/>
      <c r="AW509" s="319"/>
      <c r="AX509" s="319"/>
      <c r="AY509" s="320"/>
      <c r="AZ509" s="376"/>
      <c r="BA509" s="376"/>
    </row>
    <row r="510" spans="1:53" ht="13.5" customHeight="1" thickTop="1" thickBot="1" x14ac:dyDescent="0.25">
      <c r="A510" s="397">
        <v>505</v>
      </c>
      <c r="B510" s="398" t="s">
        <v>3432</v>
      </c>
      <c r="C510" s="399">
        <v>43613</v>
      </c>
      <c r="D510" s="399" t="s">
        <v>9134</v>
      </c>
      <c r="E510" s="400" t="s">
        <v>5690</v>
      </c>
      <c r="F510" s="400" t="s">
        <v>8785</v>
      </c>
      <c r="G510" s="401" t="s">
        <v>66</v>
      </c>
      <c r="H510" s="402" t="s">
        <v>10502</v>
      </c>
      <c r="I510" s="403" t="s">
        <v>1989</v>
      </c>
      <c r="J510" s="404">
        <v>0</v>
      </c>
      <c r="K510" s="405">
        <v>0</v>
      </c>
      <c r="L510" s="405">
        <v>6675000</v>
      </c>
      <c r="M510" s="405">
        <f t="shared" si="38"/>
        <v>6675000</v>
      </c>
      <c r="N510" s="406" t="s">
        <v>1990</v>
      </c>
      <c r="O510" s="398" t="s">
        <v>9135</v>
      </c>
      <c r="P510" s="408">
        <f t="shared" si="39"/>
        <v>43613</v>
      </c>
      <c r="Q510" s="408">
        <v>43703</v>
      </c>
      <c r="R510" s="408">
        <f t="shared" si="42"/>
        <v>43703</v>
      </c>
      <c r="S510" s="407">
        <f t="shared" si="40"/>
        <v>90</v>
      </c>
      <c r="T510" s="409">
        <f t="shared" si="41"/>
        <v>3</v>
      </c>
      <c r="U510" s="410" t="s">
        <v>9136</v>
      </c>
      <c r="V510" s="375"/>
      <c r="W510" s="411"/>
      <c r="X510" s="412"/>
      <c r="Y510" s="413"/>
      <c r="Z510" s="414"/>
      <c r="AA510" s="412"/>
      <c r="AB510" s="413"/>
      <c r="AC510" s="414"/>
      <c r="AD510" s="412"/>
      <c r="AE510" s="413"/>
      <c r="AF510" s="414"/>
      <c r="AG510" s="412"/>
      <c r="AH510" s="413"/>
      <c r="AI510" s="412"/>
      <c r="AJ510" s="415"/>
      <c r="AK510" s="416"/>
      <c r="AL510" s="417"/>
      <c r="AM510" s="416"/>
      <c r="AN510" s="418"/>
      <c r="AO510" s="418"/>
      <c r="AP510" s="418"/>
      <c r="AQ510" s="314"/>
      <c r="AR510" s="315"/>
      <c r="AS510" s="419"/>
      <c r="AT510" s="420"/>
      <c r="AU510" s="318"/>
      <c r="AV510" s="319"/>
      <c r="AW510" s="319"/>
      <c r="AX510" s="319"/>
      <c r="AY510" s="320"/>
      <c r="AZ510" s="376"/>
      <c r="BA510" s="376"/>
    </row>
    <row r="511" spans="1:53" ht="13.5" customHeight="1" thickTop="1" thickBot="1" x14ac:dyDescent="0.25">
      <c r="A511" s="397">
        <v>506</v>
      </c>
      <c r="B511" s="398" t="s">
        <v>3432</v>
      </c>
      <c r="C511" s="399">
        <v>43613</v>
      </c>
      <c r="D511" s="399" t="s">
        <v>9137</v>
      </c>
      <c r="E511" s="400" t="s">
        <v>5921</v>
      </c>
      <c r="F511" s="400" t="s">
        <v>9138</v>
      </c>
      <c r="G511" s="401" t="s">
        <v>66</v>
      </c>
      <c r="H511" s="402" t="s">
        <v>10502</v>
      </c>
      <c r="I511" s="403" t="s">
        <v>1989</v>
      </c>
      <c r="J511" s="404">
        <v>0</v>
      </c>
      <c r="K511" s="405">
        <v>0</v>
      </c>
      <c r="L511" s="405">
        <v>5600000</v>
      </c>
      <c r="M511" s="405">
        <f t="shared" si="38"/>
        <v>5600000</v>
      </c>
      <c r="N511" s="406" t="s">
        <v>1990</v>
      </c>
      <c r="O511" s="398" t="s">
        <v>9139</v>
      </c>
      <c r="P511" s="408">
        <f t="shared" si="39"/>
        <v>43613</v>
      </c>
      <c r="Q511" s="408">
        <v>43673</v>
      </c>
      <c r="R511" s="408">
        <f t="shared" si="42"/>
        <v>43673</v>
      </c>
      <c r="S511" s="407">
        <f t="shared" si="40"/>
        <v>60</v>
      </c>
      <c r="T511" s="409">
        <f t="shared" si="41"/>
        <v>2</v>
      </c>
      <c r="U511" s="410" t="s">
        <v>9140</v>
      </c>
      <c r="V511" s="375"/>
      <c r="W511" s="411"/>
      <c r="X511" s="412"/>
      <c r="Y511" s="413"/>
      <c r="Z511" s="414"/>
      <c r="AA511" s="412"/>
      <c r="AB511" s="413"/>
      <c r="AC511" s="414"/>
      <c r="AD511" s="412"/>
      <c r="AE511" s="413"/>
      <c r="AF511" s="414"/>
      <c r="AG511" s="412"/>
      <c r="AH511" s="413"/>
      <c r="AI511" s="412"/>
      <c r="AJ511" s="415"/>
      <c r="AK511" s="416"/>
      <c r="AL511" s="417"/>
      <c r="AM511" s="416"/>
      <c r="AN511" s="418"/>
      <c r="AO511" s="418"/>
      <c r="AP511" s="418"/>
      <c r="AQ511" s="314"/>
      <c r="AR511" s="315"/>
      <c r="AS511" s="419"/>
      <c r="AT511" s="420"/>
      <c r="AU511" s="318"/>
      <c r="AV511" s="319"/>
      <c r="AW511" s="319"/>
      <c r="AX511" s="319"/>
      <c r="AY511" s="320"/>
      <c r="AZ511" s="376"/>
      <c r="BA511" s="376"/>
    </row>
    <row r="512" spans="1:53" ht="13.5" customHeight="1" thickTop="1" thickBot="1" x14ac:dyDescent="0.25">
      <c r="A512" s="397">
        <v>507</v>
      </c>
      <c r="B512" s="398" t="s">
        <v>3432</v>
      </c>
      <c r="C512" s="399">
        <v>43613</v>
      </c>
      <c r="D512" s="399" t="s">
        <v>9141</v>
      </c>
      <c r="E512" s="400" t="s">
        <v>7725</v>
      </c>
      <c r="F512" s="400" t="s">
        <v>9142</v>
      </c>
      <c r="G512" s="401" t="s">
        <v>66</v>
      </c>
      <c r="H512" s="402" t="s">
        <v>7501</v>
      </c>
      <c r="I512" s="403" t="s">
        <v>1989</v>
      </c>
      <c r="J512" s="404">
        <v>0</v>
      </c>
      <c r="K512" s="405">
        <v>0</v>
      </c>
      <c r="L512" s="405">
        <v>12000000</v>
      </c>
      <c r="M512" s="405">
        <f t="shared" si="38"/>
        <v>12000000</v>
      </c>
      <c r="N512" s="406" t="s">
        <v>1990</v>
      </c>
      <c r="O512" s="398" t="s">
        <v>2048</v>
      </c>
      <c r="P512" s="408">
        <f t="shared" si="39"/>
        <v>43613</v>
      </c>
      <c r="Q512" s="408">
        <v>43673</v>
      </c>
      <c r="R512" s="408">
        <f t="shared" si="42"/>
        <v>43673</v>
      </c>
      <c r="S512" s="407">
        <f t="shared" si="40"/>
        <v>60</v>
      </c>
      <c r="T512" s="409">
        <f t="shared" si="41"/>
        <v>2</v>
      </c>
      <c r="U512" s="410" t="s">
        <v>9143</v>
      </c>
      <c r="V512" s="375"/>
      <c r="W512" s="411"/>
      <c r="X512" s="412"/>
      <c r="Y512" s="413"/>
      <c r="Z512" s="414"/>
      <c r="AA512" s="412"/>
      <c r="AB512" s="413"/>
      <c r="AC512" s="414"/>
      <c r="AD512" s="412"/>
      <c r="AE512" s="413"/>
      <c r="AF512" s="414"/>
      <c r="AG512" s="412"/>
      <c r="AH512" s="413"/>
      <c r="AI512" s="412"/>
      <c r="AJ512" s="415"/>
      <c r="AK512" s="416"/>
      <c r="AL512" s="417"/>
      <c r="AM512" s="416"/>
      <c r="AN512" s="418"/>
      <c r="AO512" s="418"/>
      <c r="AP512" s="418"/>
      <c r="AQ512" s="314"/>
      <c r="AR512" s="315"/>
      <c r="AS512" s="419"/>
      <c r="AT512" s="420"/>
      <c r="AU512" s="318"/>
      <c r="AV512" s="319"/>
      <c r="AW512" s="319"/>
      <c r="AX512" s="319"/>
      <c r="AY512" s="320"/>
      <c r="AZ512" s="376"/>
      <c r="BA512" s="376"/>
    </row>
    <row r="513" spans="1:53" ht="13.5" customHeight="1" thickTop="1" thickBot="1" x14ac:dyDescent="0.25">
      <c r="A513" s="397">
        <v>508</v>
      </c>
      <c r="B513" s="398" t="s">
        <v>3441</v>
      </c>
      <c r="C513" s="399">
        <v>43613</v>
      </c>
      <c r="D513" s="399" t="s">
        <v>9144</v>
      </c>
      <c r="E513" s="400" t="s">
        <v>5690</v>
      </c>
      <c r="F513" s="400" t="s">
        <v>7630</v>
      </c>
      <c r="G513" s="401" t="s">
        <v>66</v>
      </c>
      <c r="H513" s="402" t="s">
        <v>7501</v>
      </c>
      <c r="I513" s="403" t="s">
        <v>1989</v>
      </c>
      <c r="J513" s="404">
        <v>0</v>
      </c>
      <c r="K513" s="405">
        <v>0</v>
      </c>
      <c r="L513" s="405">
        <v>9000000</v>
      </c>
      <c r="M513" s="405">
        <f t="shared" si="38"/>
        <v>9000000</v>
      </c>
      <c r="N513" s="406" t="s">
        <v>1990</v>
      </c>
      <c r="O513" s="398" t="s">
        <v>2070</v>
      </c>
      <c r="P513" s="408">
        <f t="shared" si="39"/>
        <v>43613</v>
      </c>
      <c r="Q513" s="408">
        <v>43658</v>
      </c>
      <c r="R513" s="408">
        <f t="shared" si="42"/>
        <v>43658</v>
      </c>
      <c r="S513" s="407">
        <f t="shared" si="40"/>
        <v>45</v>
      </c>
      <c r="T513" s="409">
        <f t="shared" si="41"/>
        <v>1.5</v>
      </c>
      <c r="U513" s="410" t="s">
        <v>9145</v>
      </c>
      <c r="V513" s="375"/>
      <c r="W513" s="411"/>
      <c r="X513" s="412"/>
      <c r="Y513" s="413"/>
      <c r="Z513" s="414"/>
      <c r="AA513" s="412"/>
      <c r="AB513" s="413"/>
      <c r="AC513" s="414"/>
      <c r="AD513" s="412"/>
      <c r="AE513" s="413"/>
      <c r="AF513" s="414"/>
      <c r="AG513" s="412"/>
      <c r="AH513" s="413"/>
      <c r="AI513" s="412"/>
      <c r="AJ513" s="415"/>
      <c r="AK513" s="416"/>
      <c r="AL513" s="417"/>
      <c r="AM513" s="416"/>
      <c r="AN513" s="418"/>
      <c r="AO513" s="418"/>
      <c r="AP513" s="418"/>
      <c r="AQ513" s="314"/>
      <c r="AR513" s="315"/>
      <c r="AS513" s="419"/>
      <c r="AT513" s="420"/>
      <c r="AU513" s="318"/>
      <c r="AV513" s="319"/>
      <c r="AW513" s="319"/>
      <c r="AX513" s="319"/>
      <c r="AY513" s="320"/>
      <c r="AZ513" s="376"/>
      <c r="BA513" s="376"/>
    </row>
    <row r="514" spans="1:53" ht="13.5" customHeight="1" thickTop="1" thickBot="1" x14ac:dyDescent="0.25">
      <c r="A514" s="397">
        <v>509</v>
      </c>
      <c r="B514" s="398" t="s">
        <v>9146</v>
      </c>
      <c r="C514" s="399">
        <v>43613</v>
      </c>
      <c r="D514" s="399" t="s">
        <v>9147</v>
      </c>
      <c r="E514" s="400" t="s">
        <v>5690</v>
      </c>
      <c r="F514" s="400" t="s">
        <v>9148</v>
      </c>
      <c r="G514" s="401" t="s">
        <v>66</v>
      </c>
      <c r="H514" s="402" t="s">
        <v>10502</v>
      </c>
      <c r="I514" s="403" t="s">
        <v>1989</v>
      </c>
      <c r="J514" s="404">
        <v>0</v>
      </c>
      <c r="K514" s="405">
        <v>0</v>
      </c>
      <c r="L514" s="405">
        <v>5000000</v>
      </c>
      <c r="M514" s="405">
        <f t="shared" si="38"/>
        <v>5000000</v>
      </c>
      <c r="N514" s="406" t="s">
        <v>1990</v>
      </c>
      <c r="O514" s="398" t="s">
        <v>9149</v>
      </c>
      <c r="P514" s="408">
        <f t="shared" si="39"/>
        <v>43613</v>
      </c>
      <c r="Q514" s="408">
        <v>43673</v>
      </c>
      <c r="R514" s="408">
        <f t="shared" si="42"/>
        <v>43673</v>
      </c>
      <c r="S514" s="407">
        <f t="shared" si="40"/>
        <v>60</v>
      </c>
      <c r="T514" s="409">
        <f t="shared" si="41"/>
        <v>2</v>
      </c>
      <c r="U514" s="410" t="s">
        <v>9150</v>
      </c>
      <c r="V514" s="375"/>
      <c r="W514" s="411"/>
      <c r="X514" s="412"/>
      <c r="Y514" s="413"/>
      <c r="Z514" s="414"/>
      <c r="AA514" s="412"/>
      <c r="AB514" s="413"/>
      <c r="AC514" s="414"/>
      <c r="AD514" s="412"/>
      <c r="AE514" s="413"/>
      <c r="AF514" s="414"/>
      <c r="AG514" s="412"/>
      <c r="AH514" s="413"/>
      <c r="AI514" s="412"/>
      <c r="AJ514" s="415"/>
      <c r="AK514" s="416"/>
      <c r="AL514" s="417"/>
      <c r="AM514" s="416"/>
      <c r="AN514" s="418"/>
      <c r="AO514" s="418"/>
      <c r="AP514" s="418"/>
      <c r="AQ514" s="314"/>
      <c r="AR514" s="315"/>
      <c r="AS514" s="419"/>
      <c r="AT514" s="420"/>
      <c r="AU514" s="318"/>
      <c r="AV514" s="319"/>
      <c r="AW514" s="319"/>
      <c r="AX514" s="319"/>
      <c r="AY514" s="320"/>
      <c r="AZ514" s="376"/>
      <c r="BA514" s="376"/>
    </row>
    <row r="515" spans="1:53" ht="13.5" customHeight="1" thickTop="1" thickBot="1" x14ac:dyDescent="0.25">
      <c r="A515" s="397">
        <v>510</v>
      </c>
      <c r="B515" s="398" t="s">
        <v>3432</v>
      </c>
      <c r="C515" s="399">
        <v>43613</v>
      </c>
      <c r="D515" s="399" t="s">
        <v>9151</v>
      </c>
      <c r="E515" s="400" t="s">
        <v>5690</v>
      </c>
      <c r="F515" s="400" t="s">
        <v>9152</v>
      </c>
      <c r="G515" s="401" t="s">
        <v>66</v>
      </c>
      <c r="H515" s="402" t="s">
        <v>10502</v>
      </c>
      <c r="I515" s="403" t="s">
        <v>1989</v>
      </c>
      <c r="J515" s="404">
        <v>0</v>
      </c>
      <c r="K515" s="405">
        <v>0</v>
      </c>
      <c r="L515" s="405">
        <v>5600000</v>
      </c>
      <c r="M515" s="405">
        <f t="shared" ref="M515:M578" si="43">L515+AJ515+AL515+AN515+AP515</f>
        <v>5600000</v>
      </c>
      <c r="N515" s="406" t="s">
        <v>1990</v>
      </c>
      <c r="O515" s="398" t="s">
        <v>9153</v>
      </c>
      <c r="P515" s="408">
        <f t="shared" ref="P515:P578" si="44">C515</f>
        <v>43613</v>
      </c>
      <c r="Q515" s="408">
        <v>43673</v>
      </c>
      <c r="R515" s="408">
        <f t="shared" si="42"/>
        <v>43673</v>
      </c>
      <c r="S515" s="407">
        <f t="shared" ref="S515:S578" si="45">R515-P515</f>
        <v>60</v>
      </c>
      <c r="T515" s="409">
        <f t="shared" ref="T515:T578" si="46">+S515/30</f>
        <v>2</v>
      </c>
      <c r="U515" s="410" t="s">
        <v>9154</v>
      </c>
      <c r="V515" s="375"/>
      <c r="W515" s="411"/>
      <c r="X515" s="412"/>
      <c r="Y515" s="413"/>
      <c r="Z515" s="414"/>
      <c r="AA515" s="412"/>
      <c r="AB515" s="413"/>
      <c r="AC515" s="414"/>
      <c r="AD515" s="412"/>
      <c r="AE515" s="413"/>
      <c r="AF515" s="414"/>
      <c r="AG515" s="412"/>
      <c r="AH515" s="413"/>
      <c r="AI515" s="412"/>
      <c r="AJ515" s="415"/>
      <c r="AK515" s="416"/>
      <c r="AL515" s="417"/>
      <c r="AM515" s="416"/>
      <c r="AN515" s="418"/>
      <c r="AO515" s="418"/>
      <c r="AP515" s="418"/>
      <c r="AQ515" s="314"/>
      <c r="AR515" s="315"/>
      <c r="AS515" s="419"/>
      <c r="AT515" s="420"/>
      <c r="AU515" s="318"/>
      <c r="AV515" s="319"/>
      <c r="AW515" s="319"/>
      <c r="AX515" s="319"/>
      <c r="AY515" s="320"/>
      <c r="AZ515" s="376"/>
      <c r="BA515" s="376"/>
    </row>
    <row r="516" spans="1:53" ht="13.5" customHeight="1" thickTop="1" thickBot="1" x14ac:dyDescent="0.25">
      <c r="A516" s="397">
        <v>511</v>
      </c>
      <c r="B516" s="398" t="s">
        <v>3432</v>
      </c>
      <c r="C516" s="399">
        <v>43614</v>
      </c>
      <c r="D516" s="399" t="s">
        <v>9155</v>
      </c>
      <c r="E516" s="400" t="s">
        <v>5921</v>
      </c>
      <c r="F516" s="400" t="s">
        <v>9156</v>
      </c>
      <c r="G516" s="401" t="s">
        <v>66</v>
      </c>
      <c r="H516" s="402" t="s">
        <v>7501</v>
      </c>
      <c r="I516" s="403" t="s">
        <v>1989</v>
      </c>
      <c r="J516" s="404">
        <v>0</v>
      </c>
      <c r="K516" s="405">
        <v>0</v>
      </c>
      <c r="L516" s="405">
        <v>14000000</v>
      </c>
      <c r="M516" s="405">
        <f t="shared" si="43"/>
        <v>14000000</v>
      </c>
      <c r="N516" s="406" t="s">
        <v>1990</v>
      </c>
      <c r="O516" s="398" t="s">
        <v>9157</v>
      </c>
      <c r="P516" s="408">
        <f t="shared" si="44"/>
        <v>43614</v>
      </c>
      <c r="Q516" s="408">
        <v>43674</v>
      </c>
      <c r="R516" s="408">
        <f t="shared" si="42"/>
        <v>43674</v>
      </c>
      <c r="S516" s="407">
        <f t="shared" si="45"/>
        <v>60</v>
      </c>
      <c r="T516" s="409">
        <f t="shared" si="46"/>
        <v>2</v>
      </c>
      <c r="U516" s="410" t="s">
        <v>9158</v>
      </c>
      <c r="V516" s="375"/>
      <c r="W516" s="411"/>
      <c r="X516" s="412"/>
      <c r="Y516" s="413"/>
      <c r="Z516" s="414"/>
      <c r="AA516" s="412"/>
      <c r="AB516" s="413"/>
      <c r="AC516" s="414"/>
      <c r="AD516" s="412"/>
      <c r="AE516" s="413"/>
      <c r="AF516" s="414"/>
      <c r="AG516" s="412"/>
      <c r="AH516" s="413"/>
      <c r="AI516" s="412"/>
      <c r="AJ516" s="415"/>
      <c r="AK516" s="416"/>
      <c r="AL516" s="417"/>
      <c r="AM516" s="416"/>
      <c r="AN516" s="418"/>
      <c r="AO516" s="418"/>
      <c r="AP516" s="418"/>
      <c r="AQ516" s="314"/>
      <c r="AR516" s="315"/>
      <c r="AS516" s="419"/>
      <c r="AT516" s="420"/>
      <c r="AU516" s="318"/>
      <c r="AV516" s="319"/>
      <c r="AW516" s="319"/>
      <c r="AX516" s="319"/>
      <c r="AY516" s="320"/>
      <c r="AZ516" s="376"/>
      <c r="BA516" s="376"/>
    </row>
    <row r="517" spans="1:53" ht="13.5" customHeight="1" thickTop="1" thickBot="1" x14ac:dyDescent="0.25">
      <c r="A517" s="397">
        <v>512</v>
      </c>
      <c r="B517" s="398" t="s">
        <v>3432</v>
      </c>
      <c r="C517" s="399">
        <v>43614</v>
      </c>
      <c r="D517" s="399" t="s">
        <v>9159</v>
      </c>
      <c r="E517" s="400" t="s">
        <v>7725</v>
      </c>
      <c r="F517" s="400" t="s">
        <v>9160</v>
      </c>
      <c r="G517" s="401" t="s">
        <v>66</v>
      </c>
      <c r="H517" s="402" t="s">
        <v>7501</v>
      </c>
      <c r="I517" s="403" t="s">
        <v>1989</v>
      </c>
      <c r="J517" s="404">
        <v>0</v>
      </c>
      <c r="K517" s="405">
        <v>0</v>
      </c>
      <c r="L517" s="405">
        <v>6616000</v>
      </c>
      <c r="M517" s="405">
        <f t="shared" si="43"/>
        <v>6616000</v>
      </c>
      <c r="N517" s="406" t="s">
        <v>1990</v>
      </c>
      <c r="O517" s="398" t="s">
        <v>9161</v>
      </c>
      <c r="P517" s="408">
        <f t="shared" si="44"/>
        <v>43614</v>
      </c>
      <c r="Q517" s="408">
        <v>43674</v>
      </c>
      <c r="R517" s="408">
        <f t="shared" si="42"/>
        <v>43674</v>
      </c>
      <c r="S517" s="407">
        <f t="shared" si="45"/>
        <v>60</v>
      </c>
      <c r="T517" s="409">
        <f t="shared" si="46"/>
        <v>2</v>
      </c>
      <c r="U517" s="410" t="s">
        <v>9162</v>
      </c>
      <c r="V517" s="375"/>
      <c r="W517" s="411"/>
      <c r="X517" s="412"/>
      <c r="Y517" s="413"/>
      <c r="Z517" s="414"/>
      <c r="AA517" s="412"/>
      <c r="AB517" s="413"/>
      <c r="AC517" s="414"/>
      <c r="AD517" s="412"/>
      <c r="AE517" s="413"/>
      <c r="AF517" s="414"/>
      <c r="AG517" s="412"/>
      <c r="AH517" s="413"/>
      <c r="AI517" s="412"/>
      <c r="AJ517" s="415"/>
      <c r="AK517" s="416"/>
      <c r="AL517" s="417"/>
      <c r="AM517" s="416"/>
      <c r="AN517" s="418"/>
      <c r="AO517" s="418"/>
      <c r="AP517" s="418"/>
      <c r="AQ517" s="314"/>
      <c r="AR517" s="315"/>
      <c r="AS517" s="419"/>
      <c r="AT517" s="420"/>
      <c r="AU517" s="318"/>
      <c r="AV517" s="319"/>
      <c r="AW517" s="319"/>
      <c r="AX517" s="319"/>
      <c r="AY517" s="320"/>
      <c r="AZ517" s="376"/>
      <c r="BA517" s="376"/>
    </row>
    <row r="518" spans="1:53" ht="13.5" customHeight="1" thickTop="1" thickBot="1" x14ac:dyDescent="0.25">
      <c r="A518" s="397">
        <v>513</v>
      </c>
      <c r="B518" s="398" t="s">
        <v>3432</v>
      </c>
      <c r="C518" s="399">
        <v>43614</v>
      </c>
      <c r="D518" s="399" t="s">
        <v>9163</v>
      </c>
      <c r="E518" s="400" t="s">
        <v>5690</v>
      </c>
      <c r="F518" s="400" t="s">
        <v>8827</v>
      </c>
      <c r="G518" s="401" t="s">
        <v>66</v>
      </c>
      <c r="H518" s="402" t="s">
        <v>10502</v>
      </c>
      <c r="I518" s="403" t="s">
        <v>1989</v>
      </c>
      <c r="J518" s="404">
        <v>0</v>
      </c>
      <c r="K518" s="405">
        <v>0</v>
      </c>
      <c r="L518" s="405">
        <v>6000000</v>
      </c>
      <c r="M518" s="405">
        <f t="shared" si="43"/>
        <v>6000000</v>
      </c>
      <c r="N518" s="406" t="s">
        <v>1990</v>
      </c>
      <c r="O518" s="398" t="s">
        <v>9164</v>
      </c>
      <c r="P518" s="408">
        <f t="shared" si="44"/>
        <v>43614</v>
      </c>
      <c r="Q518" s="408">
        <v>43674</v>
      </c>
      <c r="R518" s="408">
        <f t="shared" si="42"/>
        <v>43674</v>
      </c>
      <c r="S518" s="407">
        <f t="shared" si="45"/>
        <v>60</v>
      </c>
      <c r="T518" s="409">
        <f t="shared" si="46"/>
        <v>2</v>
      </c>
      <c r="U518" s="410" t="s">
        <v>9165</v>
      </c>
      <c r="V518" s="375"/>
      <c r="W518" s="411"/>
      <c r="X518" s="412"/>
      <c r="Y518" s="413"/>
      <c r="Z518" s="414"/>
      <c r="AA518" s="412"/>
      <c r="AB518" s="413"/>
      <c r="AC518" s="414"/>
      <c r="AD518" s="412"/>
      <c r="AE518" s="413"/>
      <c r="AF518" s="414"/>
      <c r="AG518" s="412"/>
      <c r="AH518" s="413"/>
      <c r="AI518" s="412"/>
      <c r="AJ518" s="415"/>
      <c r="AK518" s="416"/>
      <c r="AL518" s="417"/>
      <c r="AM518" s="416"/>
      <c r="AN518" s="418"/>
      <c r="AO518" s="418"/>
      <c r="AP518" s="418"/>
      <c r="AQ518" s="314"/>
      <c r="AR518" s="315"/>
      <c r="AS518" s="419"/>
      <c r="AT518" s="420"/>
      <c r="AU518" s="318"/>
      <c r="AV518" s="319"/>
      <c r="AW518" s="319"/>
      <c r="AX518" s="319"/>
      <c r="AY518" s="320"/>
      <c r="AZ518" s="376"/>
      <c r="BA518" s="376"/>
    </row>
    <row r="519" spans="1:53" ht="13.5" customHeight="1" thickTop="1" thickBot="1" x14ac:dyDescent="0.25">
      <c r="A519" s="397">
        <v>514</v>
      </c>
      <c r="B519" s="398" t="s">
        <v>3432</v>
      </c>
      <c r="C519" s="399">
        <v>43614</v>
      </c>
      <c r="D519" s="399" t="s">
        <v>9166</v>
      </c>
      <c r="E519" s="400" t="s">
        <v>5690</v>
      </c>
      <c r="F519" s="400" t="s">
        <v>8801</v>
      </c>
      <c r="G519" s="401" t="s">
        <v>66</v>
      </c>
      <c r="H519" s="402" t="s">
        <v>7501</v>
      </c>
      <c r="I519" s="403" t="s">
        <v>1989</v>
      </c>
      <c r="J519" s="404">
        <v>0</v>
      </c>
      <c r="K519" s="405">
        <v>0</v>
      </c>
      <c r="L519" s="405">
        <v>20614486</v>
      </c>
      <c r="M519" s="405">
        <f t="shared" si="43"/>
        <v>20614486</v>
      </c>
      <c r="N519" s="406" t="s">
        <v>1990</v>
      </c>
      <c r="O519" s="398" t="s">
        <v>280</v>
      </c>
      <c r="P519" s="408">
        <f t="shared" si="44"/>
        <v>43614</v>
      </c>
      <c r="Q519" s="408">
        <v>43674</v>
      </c>
      <c r="R519" s="408">
        <f t="shared" si="42"/>
        <v>43674</v>
      </c>
      <c r="S519" s="407">
        <f t="shared" si="45"/>
        <v>60</v>
      </c>
      <c r="T519" s="409">
        <f t="shared" si="46"/>
        <v>2</v>
      </c>
      <c r="U519" s="410" t="s">
        <v>9167</v>
      </c>
      <c r="V519" s="375"/>
      <c r="W519" s="411"/>
      <c r="X519" s="412"/>
      <c r="Y519" s="413"/>
      <c r="Z519" s="414"/>
      <c r="AA519" s="412"/>
      <c r="AB519" s="413"/>
      <c r="AC519" s="414"/>
      <c r="AD519" s="412"/>
      <c r="AE519" s="413"/>
      <c r="AF519" s="414"/>
      <c r="AG519" s="412"/>
      <c r="AH519" s="413"/>
      <c r="AI519" s="412"/>
      <c r="AJ519" s="415"/>
      <c r="AK519" s="416"/>
      <c r="AL519" s="417"/>
      <c r="AM519" s="416"/>
      <c r="AN519" s="418"/>
      <c r="AO519" s="418"/>
      <c r="AP519" s="418"/>
      <c r="AQ519" s="314"/>
      <c r="AR519" s="315"/>
      <c r="AS519" s="419"/>
      <c r="AT519" s="420"/>
      <c r="AU519" s="318"/>
      <c r="AV519" s="319"/>
      <c r="AW519" s="319"/>
      <c r="AX519" s="319"/>
      <c r="AY519" s="320"/>
      <c r="AZ519" s="376"/>
      <c r="BA519" s="376"/>
    </row>
    <row r="520" spans="1:53" ht="13.5" customHeight="1" thickTop="1" thickBot="1" x14ac:dyDescent="0.25">
      <c r="A520" s="397">
        <v>515</v>
      </c>
      <c r="B520" s="398" t="s">
        <v>7623</v>
      </c>
      <c r="C520" s="399">
        <v>43614</v>
      </c>
      <c r="D520" s="399" t="s">
        <v>9168</v>
      </c>
      <c r="E520" s="400" t="s">
        <v>7725</v>
      </c>
      <c r="F520" s="400" t="s">
        <v>9169</v>
      </c>
      <c r="G520" s="401" t="s">
        <v>66</v>
      </c>
      <c r="H520" s="402" t="s">
        <v>10502</v>
      </c>
      <c r="I520" s="403" t="s">
        <v>1989</v>
      </c>
      <c r="J520" s="404">
        <v>0</v>
      </c>
      <c r="K520" s="405">
        <v>0</v>
      </c>
      <c r="L520" s="405">
        <v>13200000</v>
      </c>
      <c r="M520" s="405">
        <f t="shared" si="43"/>
        <v>13200000</v>
      </c>
      <c r="N520" s="406" t="s">
        <v>1990</v>
      </c>
      <c r="O520" s="398" t="s">
        <v>9170</v>
      </c>
      <c r="P520" s="408">
        <f t="shared" si="44"/>
        <v>43614</v>
      </c>
      <c r="Q520" s="408">
        <v>43736</v>
      </c>
      <c r="R520" s="408">
        <f t="shared" si="42"/>
        <v>43736</v>
      </c>
      <c r="S520" s="407">
        <f t="shared" si="45"/>
        <v>122</v>
      </c>
      <c r="T520" s="409">
        <f t="shared" si="46"/>
        <v>4.0666666666666664</v>
      </c>
      <c r="U520" s="410" t="s">
        <v>9171</v>
      </c>
      <c r="V520" s="375"/>
      <c r="W520" s="411"/>
      <c r="X520" s="412"/>
      <c r="Y520" s="413"/>
      <c r="Z520" s="414"/>
      <c r="AA520" s="412"/>
      <c r="AB520" s="413"/>
      <c r="AC520" s="414"/>
      <c r="AD520" s="412"/>
      <c r="AE520" s="413"/>
      <c r="AF520" s="414"/>
      <c r="AG520" s="412"/>
      <c r="AH520" s="413"/>
      <c r="AI520" s="412"/>
      <c r="AJ520" s="415"/>
      <c r="AK520" s="416"/>
      <c r="AL520" s="417"/>
      <c r="AM520" s="416"/>
      <c r="AN520" s="418"/>
      <c r="AO520" s="418"/>
      <c r="AP520" s="418"/>
      <c r="AQ520" s="314"/>
      <c r="AR520" s="315"/>
      <c r="AS520" s="419"/>
      <c r="AT520" s="420"/>
      <c r="AU520" s="318"/>
      <c r="AV520" s="319"/>
      <c r="AW520" s="319"/>
      <c r="AX520" s="319"/>
      <c r="AY520" s="320"/>
      <c r="AZ520" s="376"/>
      <c r="BA520" s="376"/>
    </row>
    <row r="521" spans="1:53" ht="13.5" customHeight="1" thickTop="1" thickBot="1" x14ac:dyDescent="0.25">
      <c r="A521" s="397">
        <v>516</v>
      </c>
      <c r="B521" s="398" t="s">
        <v>3432</v>
      </c>
      <c r="C521" s="399">
        <v>43614</v>
      </c>
      <c r="D521" s="399" t="s">
        <v>9172</v>
      </c>
      <c r="E521" s="400" t="s">
        <v>5921</v>
      </c>
      <c r="F521" s="400" t="s">
        <v>9173</v>
      </c>
      <c r="G521" s="401" t="s">
        <v>66</v>
      </c>
      <c r="H521" s="402" t="s">
        <v>7501</v>
      </c>
      <c r="I521" s="403" t="s">
        <v>1989</v>
      </c>
      <c r="J521" s="404">
        <v>0</v>
      </c>
      <c r="K521" s="405">
        <v>0</v>
      </c>
      <c r="L521" s="405">
        <v>12000000</v>
      </c>
      <c r="M521" s="405">
        <f t="shared" si="43"/>
        <v>12000000</v>
      </c>
      <c r="N521" s="406" t="s">
        <v>1990</v>
      </c>
      <c r="O521" s="398" t="s">
        <v>9174</v>
      </c>
      <c r="P521" s="408">
        <f t="shared" si="44"/>
        <v>43614</v>
      </c>
      <c r="Q521" s="408">
        <v>43674</v>
      </c>
      <c r="R521" s="408">
        <f t="shared" si="42"/>
        <v>43674</v>
      </c>
      <c r="S521" s="407">
        <f t="shared" si="45"/>
        <v>60</v>
      </c>
      <c r="T521" s="409">
        <f t="shared" si="46"/>
        <v>2</v>
      </c>
      <c r="U521" s="410" t="s">
        <v>9175</v>
      </c>
      <c r="V521" s="375"/>
      <c r="W521" s="411"/>
      <c r="X521" s="412"/>
      <c r="Y521" s="413"/>
      <c r="Z521" s="414"/>
      <c r="AA521" s="412"/>
      <c r="AB521" s="413"/>
      <c r="AC521" s="414"/>
      <c r="AD521" s="412"/>
      <c r="AE521" s="413"/>
      <c r="AF521" s="414"/>
      <c r="AG521" s="412"/>
      <c r="AH521" s="413"/>
      <c r="AI521" s="412"/>
      <c r="AJ521" s="415"/>
      <c r="AK521" s="416"/>
      <c r="AL521" s="417"/>
      <c r="AM521" s="416"/>
      <c r="AN521" s="418"/>
      <c r="AO521" s="418"/>
      <c r="AP521" s="418"/>
      <c r="AQ521" s="314"/>
      <c r="AR521" s="315"/>
      <c r="AS521" s="419"/>
      <c r="AT521" s="420"/>
      <c r="AU521" s="318"/>
      <c r="AV521" s="319"/>
      <c r="AW521" s="319"/>
      <c r="AX521" s="319"/>
      <c r="AY521" s="320"/>
      <c r="AZ521" s="376"/>
      <c r="BA521" s="376"/>
    </row>
    <row r="522" spans="1:53" ht="13.5" customHeight="1" thickTop="1" thickBot="1" x14ac:dyDescent="0.25">
      <c r="A522" s="397">
        <v>517</v>
      </c>
      <c r="B522" s="398" t="s">
        <v>3432</v>
      </c>
      <c r="C522" s="399">
        <v>43615</v>
      </c>
      <c r="D522" s="399" t="s">
        <v>9176</v>
      </c>
      <c r="E522" s="400" t="s">
        <v>5690</v>
      </c>
      <c r="F522" s="400" t="s">
        <v>9177</v>
      </c>
      <c r="G522" s="401" t="s">
        <v>66</v>
      </c>
      <c r="H522" s="402" t="s">
        <v>7501</v>
      </c>
      <c r="I522" s="403" t="s">
        <v>1989</v>
      </c>
      <c r="J522" s="404">
        <v>0</v>
      </c>
      <c r="K522" s="405">
        <v>0</v>
      </c>
      <c r="L522" s="405">
        <v>8000000</v>
      </c>
      <c r="M522" s="405">
        <f t="shared" si="43"/>
        <v>8000000</v>
      </c>
      <c r="N522" s="406" t="s">
        <v>1990</v>
      </c>
      <c r="O522" s="398" t="s">
        <v>9178</v>
      </c>
      <c r="P522" s="408">
        <f t="shared" si="44"/>
        <v>43615</v>
      </c>
      <c r="Q522" s="408">
        <v>43675</v>
      </c>
      <c r="R522" s="408">
        <f t="shared" si="42"/>
        <v>43675</v>
      </c>
      <c r="S522" s="407">
        <f t="shared" si="45"/>
        <v>60</v>
      </c>
      <c r="T522" s="409">
        <f t="shared" si="46"/>
        <v>2</v>
      </c>
      <c r="U522" s="410" t="s">
        <v>9179</v>
      </c>
      <c r="V522" s="375"/>
      <c r="W522" s="411"/>
      <c r="X522" s="412"/>
      <c r="Y522" s="413"/>
      <c r="Z522" s="414"/>
      <c r="AA522" s="412"/>
      <c r="AB522" s="413"/>
      <c r="AC522" s="414"/>
      <c r="AD522" s="412"/>
      <c r="AE522" s="413"/>
      <c r="AF522" s="414"/>
      <c r="AG522" s="412"/>
      <c r="AH522" s="413"/>
      <c r="AI522" s="412"/>
      <c r="AJ522" s="415"/>
      <c r="AK522" s="416"/>
      <c r="AL522" s="417"/>
      <c r="AM522" s="416"/>
      <c r="AN522" s="418"/>
      <c r="AO522" s="418"/>
      <c r="AP522" s="418"/>
      <c r="AQ522" s="314"/>
      <c r="AR522" s="315"/>
      <c r="AS522" s="419"/>
      <c r="AT522" s="420"/>
      <c r="AU522" s="318"/>
      <c r="AV522" s="319"/>
      <c r="AW522" s="319"/>
      <c r="AX522" s="319"/>
      <c r="AY522" s="320"/>
      <c r="AZ522" s="376"/>
      <c r="BA522" s="376"/>
    </row>
    <row r="523" spans="1:53" ht="13.5" customHeight="1" thickTop="1" thickBot="1" x14ac:dyDescent="0.25">
      <c r="A523" s="397">
        <v>518</v>
      </c>
      <c r="B523" s="398" t="s">
        <v>3432</v>
      </c>
      <c r="C523" s="399">
        <v>43615</v>
      </c>
      <c r="D523" s="399" t="s">
        <v>9180</v>
      </c>
      <c r="E523" s="400" t="s">
        <v>5690</v>
      </c>
      <c r="F523" s="400" t="s">
        <v>9181</v>
      </c>
      <c r="G523" s="401" t="s">
        <v>66</v>
      </c>
      <c r="H523" s="402" t="s">
        <v>7501</v>
      </c>
      <c r="I523" s="403" t="s">
        <v>1989</v>
      </c>
      <c r="J523" s="404">
        <v>0</v>
      </c>
      <c r="K523" s="405">
        <v>0</v>
      </c>
      <c r="L523" s="405">
        <v>6000000</v>
      </c>
      <c r="M523" s="405">
        <f t="shared" si="43"/>
        <v>6000000</v>
      </c>
      <c r="N523" s="406" t="s">
        <v>1990</v>
      </c>
      <c r="O523" s="398" t="s">
        <v>282</v>
      </c>
      <c r="P523" s="408">
        <f t="shared" si="44"/>
        <v>43615</v>
      </c>
      <c r="Q523" s="408">
        <v>43660</v>
      </c>
      <c r="R523" s="408">
        <f t="shared" si="42"/>
        <v>43660</v>
      </c>
      <c r="S523" s="407">
        <f t="shared" si="45"/>
        <v>45</v>
      </c>
      <c r="T523" s="409">
        <f t="shared" si="46"/>
        <v>1.5</v>
      </c>
      <c r="U523" s="410" t="s">
        <v>9182</v>
      </c>
      <c r="V523" s="375"/>
      <c r="W523" s="411"/>
      <c r="X523" s="412"/>
      <c r="Y523" s="413"/>
      <c r="Z523" s="414"/>
      <c r="AA523" s="412"/>
      <c r="AB523" s="413"/>
      <c r="AC523" s="414"/>
      <c r="AD523" s="412"/>
      <c r="AE523" s="413"/>
      <c r="AF523" s="414"/>
      <c r="AG523" s="412"/>
      <c r="AH523" s="413"/>
      <c r="AI523" s="412"/>
      <c r="AJ523" s="415"/>
      <c r="AK523" s="416"/>
      <c r="AL523" s="417"/>
      <c r="AM523" s="416"/>
      <c r="AN523" s="418"/>
      <c r="AO523" s="418"/>
      <c r="AP523" s="418"/>
      <c r="AQ523" s="314"/>
      <c r="AR523" s="315"/>
      <c r="AS523" s="419"/>
      <c r="AT523" s="420"/>
      <c r="AU523" s="318"/>
      <c r="AV523" s="319"/>
      <c r="AW523" s="319"/>
      <c r="AX523" s="319"/>
      <c r="AY523" s="320"/>
      <c r="AZ523" s="376"/>
      <c r="BA523" s="376"/>
    </row>
    <row r="524" spans="1:53" ht="13.5" customHeight="1" thickTop="1" thickBot="1" x14ac:dyDescent="0.25">
      <c r="A524" s="397">
        <v>519</v>
      </c>
      <c r="B524" s="398" t="s">
        <v>367</v>
      </c>
      <c r="C524" s="399">
        <v>43615</v>
      </c>
      <c r="D524" s="399" t="s">
        <v>9183</v>
      </c>
      <c r="E524" s="400" t="s">
        <v>5690</v>
      </c>
      <c r="F524" s="400" t="s">
        <v>9184</v>
      </c>
      <c r="G524" s="401" t="s">
        <v>66</v>
      </c>
      <c r="H524" s="402" t="s">
        <v>7501</v>
      </c>
      <c r="I524" s="403" t="s">
        <v>1989</v>
      </c>
      <c r="J524" s="404">
        <v>0</v>
      </c>
      <c r="K524" s="405">
        <v>0</v>
      </c>
      <c r="L524" s="405">
        <v>6300000</v>
      </c>
      <c r="M524" s="405">
        <f t="shared" si="43"/>
        <v>6300000</v>
      </c>
      <c r="N524" s="406" t="s">
        <v>1990</v>
      </c>
      <c r="O524" s="398" t="s">
        <v>9185</v>
      </c>
      <c r="P524" s="408">
        <f t="shared" si="44"/>
        <v>43615</v>
      </c>
      <c r="Q524" s="408">
        <v>43645</v>
      </c>
      <c r="R524" s="408">
        <f t="shared" si="42"/>
        <v>43645</v>
      </c>
      <c r="S524" s="407">
        <f t="shared" si="45"/>
        <v>30</v>
      </c>
      <c r="T524" s="409">
        <f t="shared" si="46"/>
        <v>1</v>
      </c>
      <c r="U524" s="410" t="s">
        <v>9186</v>
      </c>
      <c r="V524" s="421">
        <v>43675</v>
      </c>
      <c r="W524" s="411"/>
      <c r="X524" s="412"/>
      <c r="Y524" s="413"/>
      <c r="Z524" s="414"/>
      <c r="AA524" s="412"/>
      <c r="AB524" s="413"/>
      <c r="AC524" s="414"/>
      <c r="AD524" s="412"/>
      <c r="AE524" s="413"/>
      <c r="AF524" s="414"/>
      <c r="AG524" s="412"/>
      <c r="AH524" s="413"/>
      <c r="AI524" s="412"/>
      <c r="AJ524" s="415"/>
      <c r="AK524" s="416"/>
      <c r="AL524" s="417"/>
      <c r="AM524" s="416"/>
      <c r="AN524" s="418"/>
      <c r="AO524" s="418"/>
      <c r="AP524" s="418"/>
      <c r="AQ524" s="314"/>
      <c r="AR524" s="315"/>
      <c r="AS524" s="419"/>
      <c r="AT524" s="420"/>
      <c r="AU524" s="318"/>
      <c r="AV524" s="319"/>
      <c r="AW524" s="319"/>
      <c r="AX524" s="319"/>
      <c r="AY524" s="320"/>
      <c r="AZ524" s="376"/>
      <c r="BA524" s="376"/>
    </row>
    <row r="525" spans="1:53" ht="13.5" customHeight="1" thickTop="1" thickBot="1" x14ac:dyDescent="0.25">
      <c r="A525" s="397">
        <v>520</v>
      </c>
      <c r="B525" s="398" t="s">
        <v>3432</v>
      </c>
      <c r="C525" s="399">
        <v>43615</v>
      </c>
      <c r="D525" s="399" t="s">
        <v>9187</v>
      </c>
      <c r="E525" s="400" t="s">
        <v>6447</v>
      </c>
      <c r="F525" s="400" t="s">
        <v>9188</v>
      </c>
      <c r="G525" s="401" t="s">
        <v>66</v>
      </c>
      <c r="H525" s="402" t="s">
        <v>10502</v>
      </c>
      <c r="I525" s="403" t="s">
        <v>1989</v>
      </c>
      <c r="J525" s="404">
        <v>0</v>
      </c>
      <c r="K525" s="405">
        <v>0</v>
      </c>
      <c r="L525" s="405">
        <v>6000000</v>
      </c>
      <c r="M525" s="405">
        <f t="shared" si="43"/>
        <v>6000000</v>
      </c>
      <c r="N525" s="406" t="s">
        <v>1990</v>
      </c>
      <c r="O525" s="398" t="s">
        <v>2191</v>
      </c>
      <c r="P525" s="408">
        <f t="shared" si="44"/>
        <v>43615</v>
      </c>
      <c r="Q525" s="408">
        <v>43706</v>
      </c>
      <c r="R525" s="408">
        <f t="shared" si="42"/>
        <v>43706</v>
      </c>
      <c r="S525" s="407">
        <f t="shared" si="45"/>
        <v>91</v>
      </c>
      <c r="T525" s="409">
        <f t="shared" si="46"/>
        <v>3.0333333333333332</v>
      </c>
      <c r="U525" s="410" t="s">
        <v>9189</v>
      </c>
      <c r="V525" s="375"/>
      <c r="W525" s="411"/>
      <c r="X525" s="412"/>
      <c r="Y525" s="413"/>
      <c r="Z525" s="414"/>
      <c r="AA525" s="412"/>
      <c r="AB525" s="413"/>
      <c r="AC525" s="414"/>
      <c r="AD525" s="412"/>
      <c r="AE525" s="413"/>
      <c r="AF525" s="414"/>
      <c r="AG525" s="412"/>
      <c r="AH525" s="413"/>
      <c r="AI525" s="412"/>
      <c r="AJ525" s="415"/>
      <c r="AK525" s="416"/>
      <c r="AL525" s="417"/>
      <c r="AM525" s="416"/>
      <c r="AN525" s="418"/>
      <c r="AO525" s="418"/>
      <c r="AP525" s="418"/>
      <c r="AQ525" s="314"/>
      <c r="AR525" s="315"/>
      <c r="AS525" s="419"/>
      <c r="AT525" s="420"/>
      <c r="AU525" s="318"/>
      <c r="AV525" s="319"/>
      <c r="AW525" s="319"/>
      <c r="AX525" s="319"/>
      <c r="AY525" s="320"/>
      <c r="AZ525" s="376"/>
      <c r="BA525" s="376"/>
    </row>
    <row r="526" spans="1:53" ht="13.5" customHeight="1" thickTop="1" thickBot="1" x14ac:dyDescent="0.25">
      <c r="A526" s="397">
        <v>521</v>
      </c>
      <c r="B526" s="398" t="s">
        <v>3432</v>
      </c>
      <c r="C526" s="399">
        <v>43615</v>
      </c>
      <c r="D526" s="399" t="s">
        <v>9190</v>
      </c>
      <c r="E526" s="400" t="s">
        <v>7725</v>
      </c>
      <c r="F526" s="400" t="s">
        <v>9191</v>
      </c>
      <c r="G526" s="401" t="s">
        <v>66</v>
      </c>
      <c r="H526" s="402" t="s">
        <v>7501</v>
      </c>
      <c r="I526" s="403" t="s">
        <v>1989</v>
      </c>
      <c r="J526" s="404">
        <v>0</v>
      </c>
      <c r="K526" s="405">
        <v>0</v>
      </c>
      <c r="L526" s="405">
        <v>6616000</v>
      </c>
      <c r="M526" s="405">
        <f t="shared" si="43"/>
        <v>6616000</v>
      </c>
      <c r="N526" s="406" t="s">
        <v>1990</v>
      </c>
      <c r="O526" s="398" t="s">
        <v>9192</v>
      </c>
      <c r="P526" s="408">
        <f t="shared" si="44"/>
        <v>43615</v>
      </c>
      <c r="Q526" s="408">
        <v>43675</v>
      </c>
      <c r="R526" s="408">
        <f t="shared" si="42"/>
        <v>43675</v>
      </c>
      <c r="S526" s="407">
        <f t="shared" si="45"/>
        <v>60</v>
      </c>
      <c r="T526" s="409">
        <f t="shared" si="46"/>
        <v>2</v>
      </c>
      <c r="U526" s="410" t="s">
        <v>9193</v>
      </c>
      <c r="V526" s="375"/>
      <c r="W526" s="411"/>
      <c r="X526" s="412"/>
      <c r="Y526" s="413"/>
      <c r="Z526" s="414"/>
      <c r="AA526" s="412"/>
      <c r="AB526" s="413"/>
      <c r="AC526" s="414"/>
      <c r="AD526" s="412"/>
      <c r="AE526" s="413"/>
      <c r="AF526" s="414"/>
      <c r="AG526" s="412"/>
      <c r="AH526" s="413"/>
      <c r="AI526" s="412"/>
      <c r="AJ526" s="415"/>
      <c r="AK526" s="416"/>
      <c r="AL526" s="417"/>
      <c r="AM526" s="416"/>
      <c r="AN526" s="418"/>
      <c r="AO526" s="418"/>
      <c r="AP526" s="418"/>
      <c r="AQ526" s="314"/>
      <c r="AR526" s="315"/>
      <c r="AS526" s="419"/>
      <c r="AT526" s="420"/>
      <c r="AU526" s="318"/>
      <c r="AV526" s="319"/>
      <c r="AW526" s="319"/>
      <c r="AX526" s="319"/>
      <c r="AY526" s="320"/>
      <c r="AZ526" s="376"/>
      <c r="BA526" s="376"/>
    </row>
    <row r="527" spans="1:53" ht="13.5" customHeight="1" thickTop="1" thickBot="1" x14ac:dyDescent="0.25">
      <c r="A527" s="397">
        <v>522</v>
      </c>
      <c r="B527" s="398" t="s">
        <v>3432</v>
      </c>
      <c r="C527" s="399">
        <v>43615</v>
      </c>
      <c r="D527" s="399" t="s">
        <v>9194</v>
      </c>
      <c r="E527" s="400" t="s">
        <v>7725</v>
      </c>
      <c r="F527" s="400" t="s">
        <v>8827</v>
      </c>
      <c r="G527" s="401" t="s">
        <v>66</v>
      </c>
      <c r="H527" s="402" t="s">
        <v>10502</v>
      </c>
      <c r="I527" s="403" t="s">
        <v>1989</v>
      </c>
      <c r="J527" s="404">
        <v>0</v>
      </c>
      <c r="K527" s="405">
        <v>0</v>
      </c>
      <c r="L527" s="405">
        <v>5000000</v>
      </c>
      <c r="M527" s="405">
        <f t="shared" si="43"/>
        <v>5000000</v>
      </c>
      <c r="N527" s="406" t="s">
        <v>1990</v>
      </c>
      <c r="O527" s="398" t="s">
        <v>9195</v>
      </c>
      <c r="P527" s="408">
        <f t="shared" si="44"/>
        <v>43615</v>
      </c>
      <c r="Q527" s="408">
        <v>43675</v>
      </c>
      <c r="R527" s="408">
        <f t="shared" si="42"/>
        <v>43675</v>
      </c>
      <c r="S527" s="407">
        <f t="shared" si="45"/>
        <v>60</v>
      </c>
      <c r="T527" s="409">
        <f t="shared" si="46"/>
        <v>2</v>
      </c>
      <c r="U527" s="410" t="s">
        <v>9196</v>
      </c>
      <c r="V527" s="375"/>
      <c r="W527" s="411"/>
      <c r="X527" s="412"/>
      <c r="Y527" s="413"/>
      <c r="Z527" s="414"/>
      <c r="AA527" s="412"/>
      <c r="AB527" s="413"/>
      <c r="AC527" s="414"/>
      <c r="AD527" s="412"/>
      <c r="AE527" s="413"/>
      <c r="AF527" s="414"/>
      <c r="AG527" s="412"/>
      <c r="AH527" s="413"/>
      <c r="AI527" s="412"/>
      <c r="AJ527" s="415"/>
      <c r="AK527" s="416"/>
      <c r="AL527" s="417"/>
      <c r="AM527" s="416"/>
      <c r="AN527" s="418"/>
      <c r="AO527" s="418"/>
      <c r="AP527" s="418"/>
      <c r="AQ527" s="314"/>
      <c r="AR527" s="315"/>
      <c r="AS527" s="419"/>
      <c r="AT527" s="420"/>
      <c r="AU527" s="318"/>
      <c r="AV527" s="319"/>
      <c r="AW527" s="319"/>
      <c r="AX527" s="319"/>
      <c r="AY527" s="320"/>
      <c r="AZ527" s="376"/>
      <c r="BA527" s="376"/>
    </row>
    <row r="528" spans="1:53" ht="13.5" customHeight="1" thickTop="1" thickBot="1" x14ac:dyDescent="0.25">
      <c r="A528" s="397">
        <v>523</v>
      </c>
      <c r="B528" s="398" t="s">
        <v>3432</v>
      </c>
      <c r="C528" s="399">
        <v>43615</v>
      </c>
      <c r="D528" s="399" t="s">
        <v>9197</v>
      </c>
      <c r="E528" s="400" t="s">
        <v>7725</v>
      </c>
      <c r="F528" s="400" t="s">
        <v>9075</v>
      </c>
      <c r="G528" s="401" t="s">
        <v>66</v>
      </c>
      <c r="H528" s="402" t="s">
        <v>7501</v>
      </c>
      <c r="I528" s="403" t="s">
        <v>1989</v>
      </c>
      <c r="J528" s="404">
        <v>0</v>
      </c>
      <c r="K528" s="405">
        <v>0</v>
      </c>
      <c r="L528" s="405">
        <v>7500000</v>
      </c>
      <c r="M528" s="405">
        <f t="shared" si="43"/>
        <v>7500000</v>
      </c>
      <c r="N528" s="406" t="s">
        <v>1990</v>
      </c>
      <c r="O528" s="398" t="s">
        <v>9198</v>
      </c>
      <c r="P528" s="408">
        <f t="shared" si="44"/>
        <v>43615</v>
      </c>
      <c r="Q528" s="408">
        <v>43675</v>
      </c>
      <c r="R528" s="408">
        <f t="shared" si="42"/>
        <v>43675</v>
      </c>
      <c r="S528" s="407">
        <f t="shared" si="45"/>
        <v>60</v>
      </c>
      <c r="T528" s="409">
        <f t="shared" si="46"/>
        <v>2</v>
      </c>
      <c r="U528" s="410" t="s">
        <v>9199</v>
      </c>
      <c r="V528" s="375"/>
      <c r="W528" s="411"/>
      <c r="X528" s="412"/>
      <c r="Y528" s="413"/>
      <c r="Z528" s="414"/>
      <c r="AA528" s="412"/>
      <c r="AB528" s="413"/>
      <c r="AC528" s="414"/>
      <c r="AD528" s="412"/>
      <c r="AE528" s="413"/>
      <c r="AF528" s="414"/>
      <c r="AG528" s="412"/>
      <c r="AH528" s="413"/>
      <c r="AI528" s="412"/>
      <c r="AJ528" s="415"/>
      <c r="AK528" s="416"/>
      <c r="AL528" s="417"/>
      <c r="AM528" s="416"/>
      <c r="AN528" s="418"/>
      <c r="AO528" s="418"/>
      <c r="AP528" s="418"/>
      <c r="AQ528" s="314"/>
      <c r="AR528" s="315"/>
      <c r="AS528" s="419"/>
      <c r="AT528" s="420"/>
      <c r="AU528" s="318"/>
      <c r="AV528" s="319"/>
      <c r="AW528" s="319"/>
      <c r="AX528" s="319"/>
      <c r="AY528" s="320"/>
      <c r="AZ528" s="376"/>
      <c r="BA528" s="376"/>
    </row>
    <row r="529" spans="1:53" ht="13.5" customHeight="1" thickTop="1" thickBot="1" x14ac:dyDescent="0.25">
      <c r="A529" s="397">
        <v>524</v>
      </c>
      <c r="B529" s="398" t="s">
        <v>3432</v>
      </c>
      <c r="C529" s="399">
        <v>43615</v>
      </c>
      <c r="D529" s="399" t="s">
        <v>9200</v>
      </c>
      <c r="E529" s="400" t="s">
        <v>5690</v>
      </c>
      <c r="F529" s="400" t="s">
        <v>9201</v>
      </c>
      <c r="G529" s="401" t="s">
        <v>66</v>
      </c>
      <c r="H529" s="402" t="s">
        <v>7620</v>
      </c>
      <c r="I529" s="403" t="s">
        <v>1989</v>
      </c>
      <c r="J529" s="404">
        <v>0</v>
      </c>
      <c r="K529" s="405">
        <v>0</v>
      </c>
      <c r="L529" s="405">
        <v>550000000</v>
      </c>
      <c r="M529" s="405">
        <f t="shared" si="43"/>
        <v>550000000</v>
      </c>
      <c r="N529" s="406" t="s">
        <v>4981</v>
      </c>
      <c r="O529" s="398" t="s">
        <v>9202</v>
      </c>
      <c r="P529" s="408">
        <f t="shared" si="44"/>
        <v>43615</v>
      </c>
      <c r="Q529" s="408">
        <v>43738</v>
      </c>
      <c r="R529" s="408">
        <f t="shared" si="42"/>
        <v>43738</v>
      </c>
      <c r="S529" s="407">
        <f t="shared" si="45"/>
        <v>123</v>
      </c>
      <c r="T529" s="409">
        <f t="shared" si="46"/>
        <v>4.0999999999999996</v>
      </c>
      <c r="U529" s="410" t="s">
        <v>9203</v>
      </c>
      <c r="V529" s="375"/>
      <c r="W529" s="411"/>
      <c r="X529" s="412"/>
      <c r="Y529" s="413"/>
      <c r="Z529" s="414"/>
      <c r="AA529" s="412"/>
      <c r="AB529" s="413"/>
      <c r="AC529" s="414"/>
      <c r="AD529" s="412"/>
      <c r="AE529" s="413"/>
      <c r="AF529" s="414"/>
      <c r="AG529" s="412"/>
      <c r="AH529" s="413"/>
      <c r="AI529" s="412"/>
      <c r="AJ529" s="415"/>
      <c r="AK529" s="416"/>
      <c r="AL529" s="417"/>
      <c r="AM529" s="416"/>
      <c r="AN529" s="418"/>
      <c r="AO529" s="418"/>
      <c r="AP529" s="418"/>
      <c r="AQ529" s="314"/>
      <c r="AR529" s="315"/>
      <c r="AS529" s="419"/>
      <c r="AT529" s="420"/>
      <c r="AU529" s="318"/>
      <c r="AV529" s="319"/>
      <c r="AW529" s="319"/>
      <c r="AX529" s="319"/>
      <c r="AY529" s="320"/>
      <c r="AZ529" s="376"/>
      <c r="BA529" s="376"/>
    </row>
    <row r="530" spans="1:53" ht="13.5" customHeight="1" thickTop="1" thickBot="1" x14ac:dyDescent="0.25">
      <c r="A530" s="397">
        <v>525</v>
      </c>
      <c r="B530" s="398" t="s">
        <v>3432</v>
      </c>
      <c r="C530" s="399">
        <v>43615</v>
      </c>
      <c r="D530" s="399" t="s">
        <v>9204</v>
      </c>
      <c r="E530" s="400" t="s">
        <v>5690</v>
      </c>
      <c r="F530" s="400" t="s">
        <v>9205</v>
      </c>
      <c r="G530" s="401" t="s">
        <v>66</v>
      </c>
      <c r="H530" s="402" t="s">
        <v>7501</v>
      </c>
      <c r="I530" s="403" t="s">
        <v>1989</v>
      </c>
      <c r="J530" s="404">
        <v>0</v>
      </c>
      <c r="K530" s="405">
        <v>0</v>
      </c>
      <c r="L530" s="405">
        <v>10500000</v>
      </c>
      <c r="M530" s="405">
        <f t="shared" si="43"/>
        <v>10500000</v>
      </c>
      <c r="N530" s="406" t="s">
        <v>1990</v>
      </c>
      <c r="O530" s="398" t="s">
        <v>659</v>
      </c>
      <c r="P530" s="408">
        <f t="shared" si="44"/>
        <v>43615</v>
      </c>
      <c r="Q530" s="408">
        <v>43706</v>
      </c>
      <c r="R530" s="408">
        <f t="shared" si="42"/>
        <v>43706</v>
      </c>
      <c r="S530" s="407">
        <f t="shared" si="45"/>
        <v>91</v>
      </c>
      <c r="T530" s="409">
        <f t="shared" si="46"/>
        <v>3.0333333333333332</v>
      </c>
      <c r="U530" s="410" t="s">
        <v>9206</v>
      </c>
      <c r="V530" s="375"/>
      <c r="W530" s="411"/>
      <c r="X530" s="412"/>
      <c r="Y530" s="413"/>
      <c r="Z530" s="414"/>
      <c r="AA530" s="412"/>
      <c r="AB530" s="413"/>
      <c r="AC530" s="414"/>
      <c r="AD530" s="412"/>
      <c r="AE530" s="413"/>
      <c r="AF530" s="414"/>
      <c r="AG530" s="412"/>
      <c r="AH530" s="413"/>
      <c r="AI530" s="412"/>
      <c r="AJ530" s="415"/>
      <c r="AK530" s="416"/>
      <c r="AL530" s="417"/>
      <c r="AM530" s="416"/>
      <c r="AN530" s="418"/>
      <c r="AO530" s="418"/>
      <c r="AP530" s="418"/>
      <c r="AQ530" s="314"/>
      <c r="AR530" s="315"/>
      <c r="AS530" s="419"/>
      <c r="AT530" s="420"/>
      <c r="AU530" s="318"/>
      <c r="AV530" s="319"/>
      <c r="AW530" s="319"/>
      <c r="AX530" s="319"/>
      <c r="AY530" s="320"/>
      <c r="AZ530" s="376"/>
      <c r="BA530" s="376"/>
    </row>
    <row r="531" spans="1:53" ht="13.5" customHeight="1" thickTop="1" thickBot="1" x14ac:dyDescent="0.25">
      <c r="A531" s="397">
        <v>526</v>
      </c>
      <c r="B531" s="398" t="s">
        <v>3432</v>
      </c>
      <c r="C531" s="399">
        <v>43615</v>
      </c>
      <c r="D531" s="399" t="s">
        <v>9207</v>
      </c>
      <c r="E531" s="400" t="s">
        <v>5690</v>
      </c>
      <c r="F531" s="400" t="s">
        <v>9208</v>
      </c>
      <c r="G531" s="401" t="s">
        <v>66</v>
      </c>
      <c r="H531" s="402" t="s">
        <v>7620</v>
      </c>
      <c r="I531" s="403" t="s">
        <v>1989</v>
      </c>
      <c r="J531" s="404">
        <v>0</v>
      </c>
      <c r="K531" s="405">
        <v>0</v>
      </c>
      <c r="L531" s="405">
        <v>550000000</v>
      </c>
      <c r="M531" s="405">
        <f t="shared" si="43"/>
        <v>550000000</v>
      </c>
      <c r="N531" s="406" t="s">
        <v>4981</v>
      </c>
      <c r="O531" s="398" t="s">
        <v>9209</v>
      </c>
      <c r="P531" s="408">
        <f t="shared" si="44"/>
        <v>43615</v>
      </c>
      <c r="Q531" s="408">
        <v>43738</v>
      </c>
      <c r="R531" s="408">
        <f t="shared" si="42"/>
        <v>43738</v>
      </c>
      <c r="S531" s="407">
        <f t="shared" si="45"/>
        <v>123</v>
      </c>
      <c r="T531" s="409">
        <f t="shared" si="46"/>
        <v>4.0999999999999996</v>
      </c>
      <c r="U531" s="410" t="s">
        <v>9210</v>
      </c>
      <c r="V531" s="375"/>
      <c r="W531" s="411"/>
      <c r="X531" s="412"/>
      <c r="Y531" s="413"/>
      <c r="Z531" s="414"/>
      <c r="AA531" s="412"/>
      <c r="AB531" s="413"/>
      <c r="AC531" s="414"/>
      <c r="AD531" s="412"/>
      <c r="AE531" s="413"/>
      <c r="AF531" s="414"/>
      <c r="AG531" s="412"/>
      <c r="AH531" s="413"/>
      <c r="AI531" s="412"/>
      <c r="AJ531" s="415"/>
      <c r="AK531" s="416"/>
      <c r="AL531" s="417"/>
      <c r="AM531" s="416"/>
      <c r="AN531" s="418"/>
      <c r="AO531" s="418"/>
      <c r="AP531" s="418"/>
      <c r="AQ531" s="314"/>
      <c r="AR531" s="315"/>
      <c r="AS531" s="419"/>
      <c r="AT531" s="420"/>
      <c r="AU531" s="318"/>
      <c r="AV531" s="319"/>
      <c r="AW531" s="319"/>
      <c r="AX531" s="319"/>
      <c r="AY531" s="320"/>
      <c r="AZ531" s="376"/>
      <c r="BA531" s="376"/>
    </row>
    <row r="532" spans="1:53" ht="13.5" customHeight="1" thickTop="1" thickBot="1" x14ac:dyDescent="0.25">
      <c r="A532" s="397">
        <v>527</v>
      </c>
      <c r="B532" s="398" t="s">
        <v>3432</v>
      </c>
      <c r="C532" s="399">
        <v>43615</v>
      </c>
      <c r="D532" s="399" t="s">
        <v>9211</v>
      </c>
      <c r="E532" s="400" t="s">
        <v>5690</v>
      </c>
      <c r="F532" s="400" t="s">
        <v>7548</v>
      </c>
      <c r="G532" s="401" t="s">
        <v>66</v>
      </c>
      <c r="H532" s="402" t="s">
        <v>10502</v>
      </c>
      <c r="I532" s="403" t="s">
        <v>1989</v>
      </c>
      <c r="J532" s="404">
        <v>0</v>
      </c>
      <c r="K532" s="405">
        <v>0</v>
      </c>
      <c r="L532" s="405">
        <v>9900000</v>
      </c>
      <c r="M532" s="405">
        <f t="shared" si="43"/>
        <v>9900000</v>
      </c>
      <c r="N532" s="406" t="s">
        <v>1990</v>
      </c>
      <c r="O532" s="398" t="s">
        <v>292</v>
      </c>
      <c r="P532" s="408">
        <f t="shared" si="44"/>
        <v>43615</v>
      </c>
      <c r="Q532" s="408">
        <v>43706</v>
      </c>
      <c r="R532" s="408">
        <f t="shared" si="42"/>
        <v>43706</v>
      </c>
      <c r="S532" s="407">
        <f t="shared" si="45"/>
        <v>91</v>
      </c>
      <c r="T532" s="409">
        <f t="shared" si="46"/>
        <v>3.0333333333333332</v>
      </c>
      <c r="U532" s="410" t="s">
        <v>9212</v>
      </c>
      <c r="V532" s="375"/>
      <c r="W532" s="411"/>
      <c r="X532" s="412"/>
      <c r="Y532" s="413"/>
      <c r="Z532" s="414"/>
      <c r="AA532" s="412"/>
      <c r="AB532" s="413"/>
      <c r="AC532" s="414"/>
      <c r="AD532" s="412"/>
      <c r="AE532" s="413"/>
      <c r="AF532" s="414"/>
      <c r="AG532" s="412"/>
      <c r="AH532" s="413"/>
      <c r="AI532" s="412"/>
      <c r="AJ532" s="415"/>
      <c r="AK532" s="416"/>
      <c r="AL532" s="417"/>
      <c r="AM532" s="416"/>
      <c r="AN532" s="418"/>
      <c r="AO532" s="418"/>
      <c r="AP532" s="418"/>
      <c r="AQ532" s="314"/>
      <c r="AR532" s="315"/>
      <c r="AS532" s="419"/>
      <c r="AT532" s="420"/>
      <c r="AU532" s="318"/>
      <c r="AV532" s="319"/>
      <c r="AW532" s="319"/>
      <c r="AX532" s="319"/>
      <c r="AY532" s="320"/>
      <c r="AZ532" s="376"/>
      <c r="BA532" s="376"/>
    </row>
    <row r="533" spans="1:53" ht="13.5" customHeight="1" thickTop="1" thickBot="1" x14ac:dyDescent="0.25">
      <c r="A533" s="397">
        <v>528</v>
      </c>
      <c r="B533" s="398" t="s">
        <v>3432</v>
      </c>
      <c r="C533" s="399">
        <v>43616</v>
      </c>
      <c r="D533" s="399" t="s">
        <v>9213</v>
      </c>
      <c r="E533" s="400" t="s">
        <v>7725</v>
      </c>
      <c r="F533" s="400" t="s">
        <v>9075</v>
      </c>
      <c r="G533" s="401" t="s">
        <v>66</v>
      </c>
      <c r="H533" s="402" t="s">
        <v>7501</v>
      </c>
      <c r="I533" s="403" t="s">
        <v>1989</v>
      </c>
      <c r="J533" s="404">
        <v>0</v>
      </c>
      <c r="K533" s="405">
        <v>0</v>
      </c>
      <c r="L533" s="405">
        <v>9000000</v>
      </c>
      <c r="M533" s="405">
        <f t="shared" si="43"/>
        <v>9000000</v>
      </c>
      <c r="N533" s="406" t="s">
        <v>1990</v>
      </c>
      <c r="O533" s="398" t="s">
        <v>9214</v>
      </c>
      <c r="P533" s="408">
        <f t="shared" si="44"/>
        <v>43616</v>
      </c>
      <c r="Q533" s="408">
        <v>43676</v>
      </c>
      <c r="R533" s="408">
        <f t="shared" si="42"/>
        <v>43676</v>
      </c>
      <c r="S533" s="407">
        <f t="shared" si="45"/>
        <v>60</v>
      </c>
      <c r="T533" s="409">
        <f t="shared" si="46"/>
        <v>2</v>
      </c>
      <c r="U533" s="410" t="s">
        <v>9215</v>
      </c>
      <c r="V533" s="375"/>
      <c r="W533" s="411"/>
      <c r="X533" s="412"/>
      <c r="Y533" s="413"/>
      <c r="Z533" s="414"/>
      <c r="AA533" s="412"/>
      <c r="AB533" s="413"/>
      <c r="AC533" s="414"/>
      <c r="AD533" s="412"/>
      <c r="AE533" s="413"/>
      <c r="AF533" s="414"/>
      <c r="AG533" s="412"/>
      <c r="AH533" s="413"/>
      <c r="AI533" s="412"/>
      <c r="AJ533" s="415"/>
      <c r="AK533" s="416"/>
      <c r="AL533" s="417"/>
      <c r="AM533" s="416"/>
      <c r="AN533" s="418"/>
      <c r="AO533" s="418"/>
      <c r="AP533" s="418"/>
      <c r="AQ533" s="314"/>
      <c r="AR533" s="315"/>
      <c r="AS533" s="419"/>
      <c r="AT533" s="420"/>
      <c r="AU533" s="318"/>
      <c r="AV533" s="319"/>
      <c r="AW533" s="319"/>
      <c r="AX533" s="319"/>
      <c r="AY533" s="320"/>
      <c r="AZ533" s="376"/>
      <c r="BA533" s="376"/>
    </row>
    <row r="534" spans="1:53" ht="13.5" customHeight="1" thickTop="1" thickBot="1" x14ac:dyDescent="0.25">
      <c r="A534" s="397">
        <v>529</v>
      </c>
      <c r="B534" s="398" t="s">
        <v>3432</v>
      </c>
      <c r="C534" s="399">
        <v>43616</v>
      </c>
      <c r="D534" s="399" t="s">
        <v>9216</v>
      </c>
      <c r="E534" s="400" t="s">
        <v>5690</v>
      </c>
      <c r="F534" s="400" t="s">
        <v>9217</v>
      </c>
      <c r="G534" s="401" t="s">
        <v>66</v>
      </c>
      <c r="H534" s="402" t="s">
        <v>7501</v>
      </c>
      <c r="I534" s="403" t="s">
        <v>1989</v>
      </c>
      <c r="J534" s="404">
        <v>0</v>
      </c>
      <c r="K534" s="405">
        <v>0</v>
      </c>
      <c r="L534" s="405">
        <v>6000000</v>
      </c>
      <c r="M534" s="405">
        <f t="shared" si="43"/>
        <v>6000000</v>
      </c>
      <c r="N534" s="406" t="s">
        <v>1990</v>
      </c>
      <c r="O534" s="398" t="s">
        <v>5832</v>
      </c>
      <c r="P534" s="408">
        <f t="shared" si="44"/>
        <v>43616</v>
      </c>
      <c r="Q534" s="408">
        <v>43652</v>
      </c>
      <c r="R534" s="408">
        <f t="shared" si="42"/>
        <v>43652</v>
      </c>
      <c r="S534" s="407">
        <f t="shared" si="45"/>
        <v>36</v>
      </c>
      <c r="T534" s="409">
        <f t="shared" si="46"/>
        <v>1.2</v>
      </c>
      <c r="U534" s="410" t="s">
        <v>9218</v>
      </c>
      <c r="V534" s="375"/>
      <c r="W534" s="411"/>
      <c r="X534" s="412"/>
      <c r="Y534" s="413"/>
      <c r="Z534" s="414"/>
      <c r="AA534" s="412"/>
      <c r="AB534" s="413"/>
      <c r="AC534" s="414"/>
      <c r="AD534" s="412"/>
      <c r="AE534" s="413"/>
      <c r="AF534" s="414"/>
      <c r="AG534" s="412"/>
      <c r="AH534" s="413"/>
      <c r="AI534" s="412"/>
      <c r="AJ534" s="415"/>
      <c r="AK534" s="416"/>
      <c r="AL534" s="417"/>
      <c r="AM534" s="416"/>
      <c r="AN534" s="418"/>
      <c r="AO534" s="418"/>
      <c r="AP534" s="418"/>
      <c r="AQ534" s="314"/>
      <c r="AR534" s="315"/>
      <c r="AS534" s="419"/>
      <c r="AT534" s="420"/>
      <c r="AU534" s="318"/>
      <c r="AV534" s="319"/>
      <c r="AW534" s="319"/>
      <c r="AX534" s="319"/>
      <c r="AY534" s="320"/>
      <c r="AZ534" s="376"/>
      <c r="BA534" s="376"/>
    </row>
    <row r="535" spans="1:53" ht="13.5" customHeight="1" thickTop="1" thickBot="1" x14ac:dyDescent="0.25">
      <c r="A535" s="397">
        <v>530</v>
      </c>
      <c r="B535" s="398" t="s">
        <v>3432</v>
      </c>
      <c r="C535" s="399">
        <v>43616</v>
      </c>
      <c r="D535" s="399" t="s">
        <v>9219</v>
      </c>
      <c r="E535" s="400" t="s">
        <v>5690</v>
      </c>
      <c r="F535" s="400" t="s">
        <v>8801</v>
      </c>
      <c r="G535" s="401" t="s">
        <v>66</v>
      </c>
      <c r="H535" s="402" t="s">
        <v>7501</v>
      </c>
      <c r="I535" s="403" t="s">
        <v>1989</v>
      </c>
      <c r="J535" s="404">
        <v>0</v>
      </c>
      <c r="K535" s="405">
        <v>0</v>
      </c>
      <c r="L535" s="405">
        <v>12000000</v>
      </c>
      <c r="M535" s="405">
        <f t="shared" si="43"/>
        <v>12000000</v>
      </c>
      <c r="N535" s="406" t="s">
        <v>1990</v>
      </c>
      <c r="O535" s="398" t="s">
        <v>9220</v>
      </c>
      <c r="P535" s="408">
        <f t="shared" si="44"/>
        <v>43616</v>
      </c>
      <c r="Q535" s="408">
        <v>43676</v>
      </c>
      <c r="R535" s="408">
        <f t="shared" si="42"/>
        <v>43676</v>
      </c>
      <c r="S535" s="407">
        <f t="shared" si="45"/>
        <v>60</v>
      </c>
      <c r="T535" s="409">
        <f t="shared" si="46"/>
        <v>2</v>
      </c>
      <c r="U535" s="410" t="s">
        <v>9221</v>
      </c>
      <c r="V535" s="375"/>
      <c r="W535" s="411"/>
      <c r="X535" s="412"/>
      <c r="Y535" s="413"/>
      <c r="Z535" s="414"/>
      <c r="AA535" s="412"/>
      <c r="AB535" s="413"/>
      <c r="AC535" s="414"/>
      <c r="AD535" s="412"/>
      <c r="AE535" s="413"/>
      <c r="AF535" s="414"/>
      <c r="AG535" s="412"/>
      <c r="AH535" s="413"/>
      <c r="AI535" s="412"/>
      <c r="AJ535" s="415"/>
      <c r="AK535" s="416"/>
      <c r="AL535" s="417"/>
      <c r="AM535" s="416"/>
      <c r="AN535" s="418"/>
      <c r="AO535" s="418"/>
      <c r="AP535" s="418"/>
      <c r="AQ535" s="314"/>
      <c r="AR535" s="315"/>
      <c r="AS535" s="419"/>
      <c r="AT535" s="420"/>
      <c r="AU535" s="318"/>
      <c r="AV535" s="319"/>
      <c r="AW535" s="319"/>
      <c r="AX535" s="319"/>
      <c r="AY535" s="320"/>
      <c r="AZ535" s="376"/>
      <c r="BA535" s="376"/>
    </row>
    <row r="536" spans="1:53" ht="13.5" customHeight="1" thickTop="1" thickBot="1" x14ac:dyDescent="0.25">
      <c r="A536" s="397" t="s">
        <v>9222</v>
      </c>
      <c r="B536" s="398" t="s">
        <v>3432</v>
      </c>
      <c r="C536" s="399">
        <v>43616</v>
      </c>
      <c r="D536" s="399" t="s">
        <v>9223</v>
      </c>
      <c r="E536" s="400" t="s">
        <v>5690</v>
      </c>
      <c r="F536" s="400" t="s">
        <v>8801</v>
      </c>
      <c r="G536" s="401" t="s">
        <v>66</v>
      </c>
      <c r="H536" s="402" t="s">
        <v>7501</v>
      </c>
      <c r="I536" s="403" t="s">
        <v>1989</v>
      </c>
      <c r="J536" s="404">
        <v>0</v>
      </c>
      <c r="K536" s="405">
        <v>0</v>
      </c>
      <c r="L536" s="405">
        <v>11000000</v>
      </c>
      <c r="M536" s="405">
        <f t="shared" si="43"/>
        <v>11000000</v>
      </c>
      <c r="N536" s="406" t="s">
        <v>1990</v>
      </c>
      <c r="O536" s="398" t="s">
        <v>9224</v>
      </c>
      <c r="P536" s="408">
        <f t="shared" si="44"/>
        <v>43616</v>
      </c>
      <c r="Q536" s="408">
        <v>43676</v>
      </c>
      <c r="R536" s="408">
        <f t="shared" si="42"/>
        <v>43676</v>
      </c>
      <c r="S536" s="407">
        <f t="shared" si="45"/>
        <v>60</v>
      </c>
      <c r="T536" s="409">
        <f t="shared" si="46"/>
        <v>2</v>
      </c>
      <c r="U536" s="410" t="s">
        <v>9225</v>
      </c>
      <c r="V536" s="375"/>
      <c r="W536" s="411"/>
      <c r="X536" s="412"/>
      <c r="Y536" s="413"/>
      <c r="Z536" s="414"/>
      <c r="AA536" s="412"/>
      <c r="AB536" s="413"/>
      <c r="AC536" s="414"/>
      <c r="AD536" s="412"/>
      <c r="AE536" s="413"/>
      <c r="AF536" s="414"/>
      <c r="AG536" s="412"/>
      <c r="AH536" s="413"/>
      <c r="AI536" s="412"/>
      <c r="AJ536" s="415"/>
      <c r="AK536" s="416"/>
      <c r="AL536" s="417"/>
      <c r="AM536" s="416"/>
      <c r="AN536" s="418"/>
      <c r="AO536" s="418"/>
      <c r="AP536" s="418"/>
      <c r="AQ536" s="314"/>
      <c r="AR536" s="315"/>
      <c r="AS536" s="419"/>
      <c r="AT536" s="420"/>
      <c r="AU536" s="318"/>
      <c r="AV536" s="319"/>
      <c r="AW536" s="319"/>
      <c r="AX536" s="319"/>
      <c r="AY536" s="320"/>
      <c r="AZ536" s="376"/>
      <c r="BA536" s="376"/>
    </row>
    <row r="537" spans="1:53" ht="13.5" customHeight="1" thickTop="1" thickBot="1" x14ac:dyDescent="0.25">
      <c r="A537" s="397">
        <v>531</v>
      </c>
      <c r="B537" s="398" t="s">
        <v>3432</v>
      </c>
      <c r="C537" s="399">
        <v>43616</v>
      </c>
      <c r="D537" s="399" t="s">
        <v>9226</v>
      </c>
      <c r="E537" s="400" t="s">
        <v>5921</v>
      </c>
      <c r="F537" s="400" t="s">
        <v>9022</v>
      </c>
      <c r="G537" s="401" t="s">
        <v>66</v>
      </c>
      <c r="H537" s="402" t="s">
        <v>10502</v>
      </c>
      <c r="I537" s="403" t="s">
        <v>1989</v>
      </c>
      <c r="J537" s="404">
        <v>0</v>
      </c>
      <c r="K537" s="405">
        <v>0</v>
      </c>
      <c r="L537" s="405">
        <v>6000000</v>
      </c>
      <c r="M537" s="405">
        <f t="shared" si="43"/>
        <v>6000000</v>
      </c>
      <c r="N537" s="406" t="s">
        <v>1990</v>
      </c>
      <c r="O537" s="398" t="s">
        <v>7157</v>
      </c>
      <c r="P537" s="408">
        <f t="shared" si="44"/>
        <v>43616</v>
      </c>
      <c r="Q537" s="408">
        <v>43676</v>
      </c>
      <c r="R537" s="408">
        <f t="shared" si="42"/>
        <v>43676</v>
      </c>
      <c r="S537" s="407">
        <f t="shared" si="45"/>
        <v>60</v>
      </c>
      <c r="T537" s="409">
        <f t="shared" si="46"/>
        <v>2</v>
      </c>
      <c r="U537" s="410" t="s">
        <v>9227</v>
      </c>
      <c r="V537" s="375"/>
      <c r="W537" s="411"/>
      <c r="X537" s="412"/>
      <c r="Y537" s="413"/>
      <c r="Z537" s="414"/>
      <c r="AA537" s="412"/>
      <c r="AB537" s="413"/>
      <c r="AC537" s="414"/>
      <c r="AD537" s="412"/>
      <c r="AE537" s="413"/>
      <c r="AF537" s="414"/>
      <c r="AG537" s="412"/>
      <c r="AH537" s="413"/>
      <c r="AI537" s="412"/>
      <c r="AJ537" s="415"/>
      <c r="AK537" s="416"/>
      <c r="AL537" s="417"/>
      <c r="AM537" s="416"/>
      <c r="AN537" s="418"/>
      <c r="AO537" s="418"/>
      <c r="AP537" s="418"/>
      <c r="AQ537" s="314"/>
      <c r="AR537" s="315"/>
      <c r="AS537" s="419"/>
      <c r="AT537" s="420"/>
      <c r="AU537" s="318"/>
      <c r="AV537" s="319"/>
      <c r="AW537" s="319"/>
      <c r="AX537" s="319"/>
      <c r="AY537" s="320"/>
      <c r="AZ537" s="376"/>
      <c r="BA537" s="376"/>
    </row>
    <row r="538" spans="1:53" ht="13.5" customHeight="1" thickTop="1" thickBot="1" x14ac:dyDescent="0.25">
      <c r="A538" s="397">
        <v>532</v>
      </c>
      <c r="B538" s="398" t="s">
        <v>3432</v>
      </c>
      <c r="C538" s="399">
        <v>43616</v>
      </c>
      <c r="D538" s="399" t="s">
        <v>9228</v>
      </c>
      <c r="E538" s="400" t="s">
        <v>5690</v>
      </c>
      <c r="F538" s="400" t="s">
        <v>8952</v>
      </c>
      <c r="G538" s="401" t="s">
        <v>66</v>
      </c>
      <c r="H538" s="402" t="s">
        <v>7501</v>
      </c>
      <c r="I538" s="403" t="s">
        <v>1989</v>
      </c>
      <c r="J538" s="404">
        <v>0</v>
      </c>
      <c r="K538" s="405">
        <v>0</v>
      </c>
      <c r="L538" s="405">
        <v>7920000</v>
      </c>
      <c r="M538" s="405">
        <f t="shared" si="43"/>
        <v>7920000</v>
      </c>
      <c r="N538" s="406" t="s">
        <v>1990</v>
      </c>
      <c r="O538" s="398" t="s">
        <v>7213</v>
      </c>
      <c r="P538" s="408">
        <f t="shared" si="44"/>
        <v>43616</v>
      </c>
      <c r="Q538" s="408">
        <v>43676</v>
      </c>
      <c r="R538" s="408">
        <f t="shared" si="42"/>
        <v>43676</v>
      </c>
      <c r="S538" s="407">
        <f t="shared" si="45"/>
        <v>60</v>
      </c>
      <c r="T538" s="409">
        <f t="shared" si="46"/>
        <v>2</v>
      </c>
      <c r="U538" s="410" t="s">
        <v>9229</v>
      </c>
      <c r="V538" s="375"/>
      <c r="W538" s="411"/>
      <c r="X538" s="412"/>
      <c r="Y538" s="413"/>
      <c r="Z538" s="414"/>
      <c r="AA538" s="412"/>
      <c r="AB538" s="413"/>
      <c r="AC538" s="414"/>
      <c r="AD538" s="412"/>
      <c r="AE538" s="413"/>
      <c r="AF538" s="414"/>
      <c r="AG538" s="412"/>
      <c r="AH538" s="413"/>
      <c r="AI538" s="412"/>
      <c r="AJ538" s="415"/>
      <c r="AK538" s="416"/>
      <c r="AL538" s="417"/>
      <c r="AM538" s="416"/>
      <c r="AN538" s="418"/>
      <c r="AO538" s="418"/>
      <c r="AP538" s="418"/>
      <c r="AQ538" s="314"/>
      <c r="AR538" s="315"/>
      <c r="AS538" s="419"/>
      <c r="AT538" s="420"/>
      <c r="AU538" s="318"/>
      <c r="AV538" s="319"/>
      <c r="AW538" s="319"/>
      <c r="AX538" s="319"/>
      <c r="AY538" s="320"/>
      <c r="AZ538" s="376"/>
      <c r="BA538" s="376"/>
    </row>
    <row r="539" spans="1:53" ht="13.5" customHeight="1" thickTop="1" thickBot="1" x14ac:dyDescent="0.25">
      <c r="A539" s="397">
        <v>533</v>
      </c>
      <c r="B539" s="398" t="s">
        <v>3432</v>
      </c>
      <c r="C539" s="399">
        <v>43620</v>
      </c>
      <c r="D539" s="399" t="s">
        <v>9230</v>
      </c>
      <c r="E539" s="400" t="s">
        <v>5690</v>
      </c>
      <c r="F539" s="400" t="s">
        <v>9231</v>
      </c>
      <c r="G539" s="401" t="s">
        <v>66</v>
      </c>
      <c r="H539" s="402" t="s">
        <v>7501</v>
      </c>
      <c r="I539" s="403" t="s">
        <v>1989</v>
      </c>
      <c r="J539" s="404">
        <v>0</v>
      </c>
      <c r="K539" s="405">
        <v>0</v>
      </c>
      <c r="L539" s="405">
        <v>5250000</v>
      </c>
      <c r="M539" s="405">
        <f t="shared" si="43"/>
        <v>5250000</v>
      </c>
      <c r="N539" s="406" t="s">
        <v>1990</v>
      </c>
      <c r="O539" s="398" t="s">
        <v>2463</v>
      </c>
      <c r="P539" s="408">
        <f t="shared" si="44"/>
        <v>43620</v>
      </c>
      <c r="Q539" s="408">
        <v>43665</v>
      </c>
      <c r="R539" s="408">
        <f t="shared" si="42"/>
        <v>43665</v>
      </c>
      <c r="S539" s="407">
        <f t="shared" si="45"/>
        <v>45</v>
      </c>
      <c r="T539" s="409">
        <f t="shared" si="46"/>
        <v>1.5</v>
      </c>
      <c r="U539" s="410" t="s">
        <v>9232</v>
      </c>
      <c r="V539" s="375"/>
      <c r="W539" s="411"/>
      <c r="X539" s="412"/>
      <c r="Y539" s="413"/>
      <c r="Z539" s="414"/>
      <c r="AA539" s="412"/>
      <c r="AB539" s="413"/>
      <c r="AC539" s="414"/>
      <c r="AD539" s="412"/>
      <c r="AE539" s="413"/>
      <c r="AF539" s="414"/>
      <c r="AG539" s="412"/>
      <c r="AH539" s="413"/>
      <c r="AI539" s="412"/>
      <c r="AJ539" s="415"/>
      <c r="AK539" s="416"/>
      <c r="AL539" s="417"/>
      <c r="AM539" s="416"/>
      <c r="AN539" s="418"/>
      <c r="AO539" s="418"/>
      <c r="AP539" s="418"/>
      <c r="AQ539" s="314"/>
      <c r="AR539" s="315"/>
      <c r="AS539" s="419"/>
      <c r="AT539" s="420"/>
      <c r="AU539" s="318"/>
      <c r="AV539" s="319"/>
      <c r="AW539" s="319"/>
      <c r="AX539" s="319"/>
      <c r="AY539" s="320"/>
      <c r="AZ539" s="376"/>
      <c r="BA539" s="376"/>
    </row>
    <row r="540" spans="1:53" ht="13.5" customHeight="1" thickTop="1" thickBot="1" x14ac:dyDescent="0.25">
      <c r="A540" s="397">
        <v>534</v>
      </c>
      <c r="B540" s="398" t="s">
        <v>3432</v>
      </c>
      <c r="C540" s="399">
        <v>43620</v>
      </c>
      <c r="D540" s="399" t="s">
        <v>9233</v>
      </c>
      <c r="E540" s="400" t="s">
        <v>9058</v>
      </c>
      <c r="F540" s="400" t="s">
        <v>9234</v>
      </c>
      <c r="G540" s="401" t="s">
        <v>66</v>
      </c>
      <c r="H540" s="402" t="s">
        <v>10502</v>
      </c>
      <c r="I540" s="403" t="s">
        <v>1989</v>
      </c>
      <c r="J540" s="404">
        <v>0</v>
      </c>
      <c r="K540" s="405">
        <v>0</v>
      </c>
      <c r="L540" s="405">
        <v>6000000</v>
      </c>
      <c r="M540" s="405">
        <f t="shared" si="43"/>
        <v>6000000</v>
      </c>
      <c r="N540" s="406" t="s">
        <v>1990</v>
      </c>
      <c r="O540" s="398" t="s">
        <v>9235</v>
      </c>
      <c r="P540" s="408">
        <f t="shared" si="44"/>
        <v>43620</v>
      </c>
      <c r="Q540" s="408">
        <v>43711</v>
      </c>
      <c r="R540" s="408">
        <f t="shared" si="42"/>
        <v>43711</v>
      </c>
      <c r="S540" s="407">
        <f t="shared" si="45"/>
        <v>91</v>
      </c>
      <c r="T540" s="409">
        <f t="shared" si="46"/>
        <v>3.0333333333333332</v>
      </c>
      <c r="U540" s="410" t="s">
        <v>9236</v>
      </c>
      <c r="V540" s="375"/>
      <c r="W540" s="411"/>
      <c r="X540" s="412"/>
      <c r="Y540" s="413"/>
      <c r="Z540" s="414"/>
      <c r="AA540" s="412"/>
      <c r="AB540" s="413"/>
      <c r="AC540" s="414"/>
      <c r="AD540" s="412"/>
      <c r="AE540" s="413"/>
      <c r="AF540" s="414"/>
      <c r="AG540" s="412"/>
      <c r="AH540" s="413"/>
      <c r="AI540" s="412"/>
      <c r="AJ540" s="415"/>
      <c r="AK540" s="416"/>
      <c r="AL540" s="417"/>
      <c r="AM540" s="416"/>
      <c r="AN540" s="418"/>
      <c r="AO540" s="418"/>
      <c r="AP540" s="418"/>
      <c r="AQ540" s="314"/>
      <c r="AR540" s="315"/>
      <c r="AS540" s="419"/>
      <c r="AT540" s="420"/>
      <c r="AU540" s="318"/>
      <c r="AV540" s="319"/>
      <c r="AW540" s="319"/>
      <c r="AX540" s="319"/>
      <c r="AY540" s="320"/>
      <c r="AZ540" s="376"/>
      <c r="BA540" s="376"/>
    </row>
    <row r="541" spans="1:53" ht="13.5" customHeight="1" thickTop="1" thickBot="1" x14ac:dyDescent="0.25">
      <c r="A541" s="397">
        <v>535</v>
      </c>
      <c r="B541" s="398" t="s">
        <v>3432</v>
      </c>
      <c r="C541" s="399">
        <v>43620</v>
      </c>
      <c r="D541" s="399" t="s">
        <v>9237</v>
      </c>
      <c r="E541" s="400" t="s">
        <v>9058</v>
      </c>
      <c r="F541" s="400" t="s">
        <v>9238</v>
      </c>
      <c r="G541" s="401" t="s">
        <v>66</v>
      </c>
      <c r="H541" s="402" t="s">
        <v>10502</v>
      </c>
      <c r="I541" s="403" t="s">
        <v>1989</v>
      </c>
      <c r="J541" s="404">
        <v>0</v>
      </c>
      <c r="K541" s="405">
        <v>0</v>
      </c>
      <c r="L541" s="405">
        <v>2600000</v>
      </c>
      <c r="M541" s="405">
        <f t="shared" si="43"/>
        <v>2600000</v>
      </c>
      <c r="N541" s="406" t="s">
        <v>1990</v>
      </c>
      <c r="O541" s="398" t="s">
        <v>9239</v>
      </c>
      <c r="P541" s="408">
        <f t="shared" si="44"/>
        <v>43620</v>
      </c>
      <c r="Q541" s="408">
        <v>43680</v>
      </c>
      <c r="R541" s="408">
        <f t="shared" si="42"/>
        <v>43680</v>
      </c>
      <c r="S541" s="407">
        <f t="shared" si="45"/>
        <v>60</v>
      </c>
      <c r="T541" s="409">
        <f t="shared" si="46"/>
        <v>2</v>
      </c>
      <c r="U541" s="410" t="s">
        <v>9240</v>
      </c>
      <c r="V541" s="375"/>
      <c r="W541" s="411"/>
      <c r="X541" s="412"/>
      <c r="Y541" s="413"/>
      <c r="Z541" s="414"/>
      <c r="AA541" s="412"/>
      <c r="AB541" s="413"/>
      <c r="AC541" s="414"/>
      <c r="AD541" s="412"/>
      <c r="AE541" s="413"/>
      <c r="AF541" s="414"/>
      <c r="AG541" s="412"/>
      <c r="AH541" s="413"/>
      <c r="AI541" s="412"/>
      <c r="AJ541" s="415"/>
      <c r="AK541" s="416"/>
      <c r="AL541" s="417"/>
      <c r="AM541" s="416"/>
      <c r="AN541" s="418"/>
      <c r="AO541" s="418"/>
      <c r="AP541" s="418"/>
      <c r="AQ541" s="314"/>
      <c r="AR541" s="315"/>
      <c r="AS541" s="419"/>
      <c r="AT541" s="420"/>
      <c r="AU541" s="318"/>
      <c r="AV541" s="319"/>
      <c r="AW541" s="319"/>
      <c r="AX541" s="319"/>
      <c r="AY541" s="320"/>
      <c r="AZ541" s="376"/>
      <c r="BA541" s="376"/>
    </row>
    <row r="542" spans="1:53" ht="13.5" customHeight="1" thickTop="1" thickBot="1" x14ac:dyDescent="0.25">
      <c r="A542" s="397">
        <v>536</v>
      </c>
      <c r="B542" s="398" t="s">
        <v>3432</v>
      </c>
      <c r="C542" s="399">
        <v>43620</v>
      </c>
      <c r="D542" s="399" t="s">
        <v>9241</v>
      </c>
      <c r="E542" s="400" t="s">
        <v>5690</v>
      </c>
      <c r="F542" s="400" t="s">
        <v>9075</v>
      </c>
      <c r="G542" s="401" t="s">
        <v>66</v>
      </c>
      <c r="H542" s="402" t="s">
        <v>7501</v>
      </c>
      <c r="I542" s="403" t="s">
        <v>1989</v>
      </c>
      <c r="J542" s="404">
        <v>0</v>
      </c>
      <c r="K542" s="405">
        <v>0</v>
      </c>
      <c r="L542" s="405">
        <v>12000000</v>
      </c>
      <c r="M542" s="405">
        <f t="shared" si="43"/>
        <v>18000000</v>
      </c>
      <c r="N542" s="406" t="s">
        <v>1990</v>
      </c>
      <c r="O542" s="398" t="s">
        <v>302</v>
      </c>
      <c r="P542" s="408">
        <f t="shared" si="44"/>
        <v>43620</v>
      </c>
      <c r="Q542" s="408">
        <v>43711</v>
      </c>
      <c r="R542" s="408">
        <f t="shared" si="42"/>
        <v>43711</v>
      </c>
      <c r="S542" s="407">
        <f t="shared" si="45"/>
        <v>91</v>
      </c>
      <c r="T542" s="409">
        <f t="shared" si="46"/>
        <v>3.0333333333333332</v>
      </c>
      <c r="U542" s="410" t="s">
        <v>9242</v>
      </c>
      <c r="V542" s="375"/>
      <c r="W542" s="411">
        <v>45</v>
      </c>
      <c r="X542" s="412">
        <v>43711</v>
      </c>
      <c r="Y542" s="413">
        <v>43756</v>
      </c>
      <c r="Z542" s="414"/>
      <c r="AA542" s="412"/>
      <c r="AB542" s="413"/>
      <c r="AC542" s="414"/>
      <c r="AD542" s="412"/>
      <c r="AE542" s="413"/>
      <c r="AF542" s="414"/>
      <c r="AG542" s="412"/>
      <c r="AH542" s="413"/>
      <c r="AI542" s="412">
        <v>43711</v>
      </c>
      <c r="AJ542" s="415">
        <v>6000000</v>
      </c>
      <c r="AK542" s="416"/>
      <c r="AL542" s="417"/>
      <c r="AM542" s="416"/>
      <c r="AN542" s="418"/>
      <c r="AO542" s="418"/>
      <c r="AP542" s="418"/>
      <c r="AQ542" s="314"/>
      <c r="AR542" s="315"/>
      <c r="AS542" s="419"/>
      <c r="AT542" s="420"/>
      <c r="AU542" s="318"/>
      <c r="AV542" s="319"/>
      <c r="AW542" s="319"/>
      <c r="AX542" s="319"/>
      <c r="AY542" s="320"/>
      <c r="AZ542" s="376"/>
      <c r="BA542" s="376"/>
    </row>
    <row r="543" spans="1:53" ht="13.5" customHeight="1" thickTop="1" thickBot="1" x14ac:dyDescent="0.25">
      <c r="A543" s="397">
        <v>537</v>
      </c>
      <c r="B543" s="398" t="s">
        <v>3432</v>
      </c>
      <c r="C543" s="399">
        <v>43620</v>
      </c>
      <c r="D543" s="399" t="s">
        <v>9243</v>
      </c>
      <c r="E543" s="400" t="s">
        <v>5921</v>
      </c>
      <c r="F543" s="400" t="s">
        <v>9244</v>
      </c>
      <c r="G543" s="401" t="s">
        <v>66</v>
      </c>
      <c r="H543" s="402" t="s">
        <v>7501</v>
      </c>
      <c r="I543" s="403" t="s">
        <v>1989</v>
      </c>
      <c r="J543" s="404">
        <v>0</v>
      </c>
      <c r="K543" s="405">
        <v>0</v>
      </c>
      <c r="L543" s="405">
        <v>6616000</v>
      </c>
      <c r="M543" s="405">
        <f t="shared" si="43"/>
        <v>6616000</v>
      </c>
      <c r="N543" s="406" t="s">
        <v>1990</v>
      </c>
      <c r="O543" s="398" t="s">
        <v>7422</v>
      </c>
      <c r="P543" s="408">
        <f t="shared" si="44"/>
        <v>43620</v>
      </c>
      <c r="Q543" s="408">
        <v>43680</v>
      </c>
      <c r="R543" s="408">
        <f t="shared" si="42"/>
        <v>43680</v>
      </c>
      <c r="S543" s="407">
        <f t="shared" si="45"/>
        <v>60</v>
      </c>
      <c r="T543" s="409">
        <f t="shared" si="46"/>
        <v>2</v>
      </c>
      <c r="U543" s="410" t="s">
        <v>9245</v>
      </c>
      <c r="V543" s="375"/>
      <c r="W543" s="411"/>
      <c r="X543" s="412"/>
      <c r="Y543" s="413"/>
      <c r="Z543" s="414"/>
      <c r="AA543" s="412"/>
      <c r="AB543" s="413"/>
      <c r="AC543" s="414"/>
      <c r="AD543" s="412"/>
      <c r="AE543" s="413"/>
      <c r="AF543" s="414"/>
      <c r="AG543" s="412"/>
      <c r="AH543" s="413"/>
      <c r="AI543" s="412"/>
      <c r="AJ543" s="415"/>
      <c r="AK543" s="416"/>
      <c r="AL543" s="417"/>
      <c r="AM543" s="416"/>
      <c r="AN543" s="418"/>
      <c r="AO543" s="418"/>
      <c r="AP543" s="418"/>
      <c r="AQ543" s="314"/>
      <c r="AR543" s="315"/>
      <c r="AS543" s="419"/>
      <c r="AT543" s="420"/>
      <c r="AU543" s="318"/>
      <c r="AV543" s="319"/>
      <c r="AW543" s="319"/>
      <c r="AX543" s="319"/>
      <c r="AY543" s="320"/>
      <c r="AZ543" s="376"/>
      <c r="BA543" s="376"/>
    </row>
    <row r="544" spans="1:53" ht="13.5" customHeight="1" thickTop="1" thickBot="1" x14ac:dyDescent="0.25">
      <c r="A544" s="397">
        <v>538</v>
      </c>
      <c r="B544" s="398" t="s">
        <v>3432</v>
      </c>
      <c r="C544" s="399">
        <v>43620</v>
      </c>
      <c r="D544" s="399" t="s">
        <v>9246</v>
      </c>
      <c r="E544" s="400" t="s">
        <v>5690</v>
      </c>
      <c r="F544" s="400" t="s">
        <v>9247</v>
      </c>
      <c r="G544" s="401" t="s">
        <v>66</v>
      </c>
      <c r="H544" s="402" t="s">
        <v>7501</v>
      </c>
      <c r="I544" s="403" t="s">
        <v>1989</v>
      </c>
      <c r="J544" s="404">
        <v>0</v>
      </c>
      <c r="K544" s="405">
        <v>0</v>
      </c>
      <c r="L544" s="405">
        <v>7500000</v>
      </c>
      <c r="M544" s="405">
        <f t="shared" si="43"/>
        <v>7500000</v>
      </c>
      <c r="N544" s="406" t="s">
        <v>1990</v>
      </c>
      <c r="O544" s="398" t="s">
        <v>9248</v>
      </c>
      <c r="P544" s="408">
        <f t="shared" si="44"/>
        <v>43620</v>
      </c>
      <c r="Q544" s="408">
        <v>43680</v>
      </c>
      <c r="R544" s="408">
        <f t="shared" si="42"/>
        <v>43680</v>
      </c>
      <c r="S544" s="407">
        <f t="shared" si="45"/>
        <v>60</v>
      </c>
      <c r="T544" s="409">
        <f t="shared" si="46"/>
        <v>2</v>
      </c>
      <c r="U544" s="410" t="s">
        <v>9249</v>
      </c>
      <c r="V544" s="375"/>
      <c r="W544" s="411"/>
      <c r="X544" s="412"/>
      <c r="Y544" s="413"/>
      <c r="Z544" s="414"/>
      <c r="AA544" s="412"/>
      <c r="AB544" s="413"/>
      <c r="AC544" s="414"/>
      <c r="AD544" s="412"/>
      <c r="AE544" s="413"/>
      <c r="AF544" s="414"/>
      <c r="AG544" s="412"/>
      <c r="AH544" s="413"/>
      <c r="AI544" s="412"/>
      <c r="AJ544" s="415"/>
      <c r="AK544" s="416"/>
      <c r="AL544" s="417"/>
      <c r="AM544" s="416"/>
      <c r="AN544" s="418"/>
      <c r="AO544" s="418"/>
      <c r="AP544" s="418"/>
      <c r="AQ544" s="314"/>
      <c r="AR544" s="315"/>
      <c r="AS544" s="419"/>
      <c r="AT544" s="420"/>
      <c r="AU544" s="318"/>
      <c r="AV544" s="319"/>
      <c r="AW544" s="319"/>
      <c r="AX544" s="319"/>
      <c r="AY544" s="320"/>
      <c r="AZ544" s="376"/>
      <c r="BA544" s="376"/>
    </row>
    <row r="545" spans="1:53" ht="13.5" customHeight="1" thickTop="1" thickBot="1" x14ac:dyDescent="0.25">
      <c r="A545" s="397">
        <v>539</v>
      </c>
      <c r="B545" s="398" t="s">
        <v>3432</v>
      </c>
      <c r="C545" s="399">
        <v>43621</v>
      </c>
      <c r="D545" s="399" t="s">
        <v>9250</v>
      </c>
      <c r="E545" s="400" t="s">
        <v>5690</v>
      </c>
      <c r="F545" s="400" t="s">
        <v>9251</v>
      </c>
      <c r="G545" s="401" t="s">
        <v>66</v>
      </c>
      <c r="H545" s="402" t="s">
        <v>10502</v>
      </c>
      <c r="I545" s="403" t="s">
        <v>1989</v>
      </c>
      <c r="J545" s="404">
        <v>0</v>
      </c>
      <c r="K545" s="405">
        <v>0</v>
      </c>
      <c r="L545" s="405">
        <v>6000000</v>
      </c>
      <c r="M545" s="405">
        <f t="shared" si="43"/>
        <v>9000000</v>
      </c>
      <c r="N545" s="406" t="s">
        <v>1990</v>
      </c>
      <c r="O545" s="398" t="s">
        <v>9252</v>
      </c>
      <c r="P545" s="408">
        <f t="shared" si="44"/>
        <v>43621</v>
      </c>
      <c r="Q545" s="408">
        <v>43681</v>
      </c>
      <c r="R545" s="408">
        <f t="shared" si="42"/>
        <v>43681</v>
      </c>
      <c r="S545" s="407">
        <f t="shared" si="45"/>
        <v>60</v>
      </c>
      <c r="T545" s="409">
        <f t="shared" si="46"/>
        <v>2</v>
      </c>
      <c r="U545" s="410" t="s">
        <v>9253</v>
      </c>
      <c r="V545" s="375"/>
      <c r="W545" s="411">
        <v>30</v>
      </c>
      <c r="X545" s="412">
        <v>43682</v>
      </c>
      <c r="Y545" s="413">
        <v>43711</v>
      </c>
      <c r="Z545" s="414"/>
      <c r="AA545" s="412"/>
      <c r="AB545" s="413"/>
      <c r="AC545" s="414"/>
      <c r="AD545" s="412"/>
      <c r="AE545" s="413"/>
      <c r="AF545" s="414"/>
      <c r="AG545" s="412"/>
      <c r="AH545" s="413"/>
      <c r="AI545" s="412">
        <v>43682</v>
      </c>
      <c r="AJ545" s="415">
        <v>3000000</v>
      </c>
      <c r="AK545" s="416"/>
      <c r="AL545" s="417"/>
      <c r="AM545" s="416"/>
      <c r="AN545" s="418"/>
      <c r="AO545" s="418"/>
      <c r="AP545" s="418"/>
      <c r="AQ545" s="314"/>
      <c r="AR545" s="315"/>
      <c r="AS545" s="419"/>
      <c r="AT545" s="420"/>
      <c r="AU545" s="318"/>
      <c r="AV545" s="319"/>
      <c r="AW545" s="319"/>
      <c r="AX545" s="319"/>
      <c r="AY545" s="320"/>
      <c r="AZ545" s="376"/>
      <c r="BA545" s="376"/>
    </row>
    <row r="546" spans="1:53" ht="13.5" customHeight="1" thickTop="1" thickBot="1" x14ac:dyDescent="0.25">
      <c r="A546" s="397">
        <v>540</v>
      </c>
      <c r="B546" s="398" t="s">
        <v>3432</v>
      </c>
      <c r="C546" s="399">
        <v>43621</v>
      </c>
      <c r="D546" s="399" t="s">
        <v>9254</v>
      </c>
      <c r="E546" s="400" t="s">
        <v>5690</v>
      </c>
      <c r="F546" s="400" t="s">
        <v>9255</v>
      </c>
      <c r="G546" s="401" t="s">
        <v>66</v>
      </c>
      <c r="H546" s="402" t="s">
        <v>7501</v>
      </c>
      <c r="I546" s="403" t="s">
        <v>1989</v>
      </c>
      <c r="J546" s="404">
        <v>0</v>
      </c>
      <c r="K546" s="405">
        <v>0</v>
      </c>
      <c r="L546" s="405">
        <v>6616000</v>
      </c>
      <c r="M546" s="405">
        <f t="shared" si="43"/>
        <v>6616000</v>
      </c>
      <c r="N546" s="406" t="s">
        <v>1990</v>
      </c>
      <c r="O546" s="398" t="s">
        <v>6621</v>
      </c>
      <c r="P546" s="408">
        <f t="shared" si="44"/>
        <v>43621</v>
      </c>
      <c r="Q546" s="408">
        <v>43681</v>
      </c>
      <c r="R546" s="408">
        <f t="shared" si="42"/>
        <v>43681</v>
      </c>
      <c r="S546" s="407">
        <f t="shared" si="45"/>
        <v>60</v>
      </c>
      <c r="T546" s="409">
        <f t="shared" si="46"/>
        <v>2</v>
      </c>
      <c r="U546" s="410" t="s">
        <v>9256</v>
      </c>
      <c r="V546" s="375"/>
      <c r="W546" s="411"/>
      <c r="X546" s="412"/>
      <c r="Y546" s="413"/>
      <c r="Z546" s="414"/>
      <c r="AA546" s="412"/>
      <c r="AB546" s="413"/>
      <c r="AC546" s="414"/>
      <c r="AD546" s="412"/>
      <c r="AE546" s="413"/>
      <c r="AF546" s="414"/>
      <c r="AG546" s="412"/>
      <c r="AH546" s="413"/>
      <c r="AI546" s="412"/>
      <c r="AJ546" s="415"/>
      <c r="AK546" s="416"/>
      <c r="AL546" s="417"/>
      <c r="AM546" s="416"/>
      <c r="AN546" s="418"/>
      <c r="AO546" s="418"/>
      <c r="AP546" s="418"/>
      <c r="AQ546" s="314"/>
      <c r="AR546" s="315"/>
      <c r="AS546" s="419"/>
      <c r="AT546" s="420"/>
      <c r="AU546" s="318"/>
      <c r="AV546" s="319"/>
      <c r="AW546" s="319"/>
      <c r="AX546" s="319"/>
      <c r="AY546" s="320"/>
      <c r="AZ546" s="376"/>
      <c r="BA546" s="376"/>
    </row>
    <row r="547" spans="1:53" ht="13.5" customHeight="1" thickTop="1" thickBot="1" x14ac:dyDescent="0.25">
      <c r="A547" s="397">
        <v>541</v>
      </c>
      <c r="B547" s="398" t="s">
        <v>63</v>
      </c>
      <c r="C547" s="399">
        <v>43621</v>
      </c>
      <c r="D547" s="399" t="s">
        <v>9257</v>
      </c>
      <c r="E547" s="400" t="s">
        <v>6447</v>
      </c>
      <c r="F547" s="400" t="s">
        <v>9258</v>
      </c>
      <c r="G547" s="401" t="s">
        <v>66</v>
      </c>
      <c r="H547" s="402" t="s">
        <v>7501</v>
      </c>
      <c r="I547" s="403" t="s">
        <v>1989</v>
      </c>
      <c r="J547" s="404">
        <v>0</v>
      </c>
      <c r="K547" s="405">
        <v>0</v>
      </c>
      <c r="L547" s="405">
        <v>4000000</v>
      </c>
      <c r="M547" s="405">
        <f t="shared" si="43"/>
        <v>4000000</v>
      </c>
      <c r="N547" s="406" t="s">
        <v>1990</v>
      </c>
      <c r="O547" s="398" t="s">
        <v>7198</v>
      </c>
      <c r="P547" s="408">
        <f t="shared" si="44"/>
        <v>43621</v>
      </c>
      <c r="Q547" s="408">
        <v>43650</v>
      </c>
      <c r="R547" s="408">
        <f t="shared" si="42"/>
        <v>43650</v>
      </c>
      <c r="S547" s="407">
        <f t="shared" si="45"/>
        <v>29</v>
      </c>
      <c r="T547" s="409">
        <f t="shared" si="46"/>
        <v>0.96666666666666667</v>
      </c>
      <c r="U547" s="410" t="s">
        <v>9259</v>
      </c>
      <c r="V547" s="421">
        <v>43668</v>
      </c>
      <c r="W547" s="411"/>
      <c r="X547" s="412"/>
      <c r="Y547" s="413"/>
      <c r="Z547" s="414"/>
      <c r="AA547" s="412"/>
      <c r="AB547" s="413"/>
      <c r="AC547" s="414"/>
      <c r="AD547" s="412"/>
      <c r="AE547" s="413"/>
      <c r="AF547" s="414"/>
      <c r="AG547" s="412"/>
      <c r="AH547" s="413"/>
      <c r="AI547" s="412"/>
      <c r="AJ547" s="415"/>
      <c r="AK547" s="416"/>
      <c r="AL547" s="417"/>
      <c r="AM547" s="416"/>
      <c r="AN547" s="418"/>
      <c r="AO547" s="418"/>
      <c r="AP547" s="418"/>
      <c r="AQ547" s="314"/>
      <c r="AR547" s="315"/>
      <c r="AS547" s="419"/>
      <c r="AT547" s="420"/>
      <c r="AU547" s="318"/>
      <c r="AV547" s="319"/>
      <c r="AW547" s="319"/>
      <c r="AX547" s="319"/>
      <c r="AY547" s="320"/>
      <c r="AZ547" s="376"/>
      <c r="BA547" s="376"/>
    </row>
    <row r="548" spans="1:53" ht="13.5" customHeight="1" thickTop="1" thickBot="1" x14ac:dyDescent="0.25">
      <c r="A548" s="397">
        <v>542</v>
      </c>
      <c r="B548" s="398" t="s">
        <v>3432</v>
      </c>
      <c r="C548" s="399">
        <v>43621</v>
      </c>
      <c r="D548" s="399" t="s">
        <v>9260</v>
      </c>
      <c r="E548" s="400" t="s">
        <v>6447</v>
      </c>
      <c r="F548" s="400" t="s">
        <v>9261</v>
      </c>
      <c r="G548" s="401" t="s">
        <v>66</v>
      </c>
      <c r="H548" s="402" t="s">
        <v>7501</v>
      </c>
      <c r="I548" s="403" t="s">
        <v>1989</v>
      </c>
      <c r="J548" s="404">
        <v>0</v>
      </c>
      <c r="K548" s="405">
        <v>0</v>
      </c>
      <c r="L548" s="405">
        <v>16000000</v>
      </c>
      <c r="M548" s="405">
        <f t="shared" si="43"/>
        <v>16000000</v>
      </c>
      <c r="N548" s="406" t="s">
        <v>1990</v>
      </c>
      <c r="O548" s="398" t="s">
        <v>635</v>
      </c>
      <c r="P548" s="408">
        <f t="shared" si="44"/>
        <v>43621</v>
      </c>
      <c r="Q548" s="408">
        <v>43742</v>
      </c>
      <c r="R548" s="408">
        <f t="shared" si="42"/>
        <v>43742</v>
      </c>
      <c r="S548" s="407">
        <f t="shared" si="45"/>
        <v>121</v>
      </c>
      <c r="T548" s="409">
        <f t="shared" si="46"/>
        <v>4.0333333333333332</v>
      </c>
      <c r="U548" s="410" t="s">
        <v>9262</v>
      </c>
      <c r="V548" s="375"/>
      <c r="W548" s="411"/>
      <c r="X548" s="412"/>
      <c r="Y548" s="413"/>
      <c r="Z548" s="414"/>
      <c r="AA548" s="412"/>
      <c r="AB548" s="413"/>
      <c r="AC548" s="414"/>
      <c r="AD548" s="412"/>
      <c r="AE548" s="413"/>
      <c r="AF548" s="414"/>
      <c r="AG548" s="412"/>
      <c r="AH548" s="413"/>
      <c r="AI548" s="412"/>
      <c r="AJ548" s="415"/>
      <c r="AK548" s="416"/>
      <c r="AL548" s="417"/>
      <c r="AM548" s="416"/>
      <c r="AN548" s="418"/>
      <c r="AO548" s="418"/>
      <c r="AP548" s="418"/>
      <c r="AQ548" s="314"/>
      <c r="AR548" s="315"/>
      <c r="AS548" s="419"/>
      <c r="AT548" s="420"/>
      <c r="AU548" s="318"/>
      <c r="AV548" s="319"/>
      <c r="AW548" s="319"/>
      <c r="AX548" s="319"/>
      <c r="AY548" s="320"/>
      <c r="AZ548" s="376"/>
      <c r="BA548" s="376"/>
    </row>
    <row r="549" spans="1:53" ht="13.5" customHeight="1" thickTop="1" thickBot="1" x14ac:dyDescent="0.25">
      <c r="A549" s="397">
        <v>543</v>
      </c>
      <c r="B549" s="398" t="s">
        <v>3432</v>
      </c>
      <c r="C549" s="399">
        <v>43621</v>
      </c>
      <c r="D549" s="399" t="s">
        <v>9263</v>
      </c>
      <c r="E549" s="400" t="s">
        <v>5690</v>
      </c>
      <c r="F549" s="400" t="s">
        <v>9264</v>
      </c>
      <c r="G549" s="401" t="s">
        <v>66</v>
      </c>
      <c r="H549" s="402" t="s">
        <v>10502</v>
      </c>
      <c r="I549" s="403" t="s">
        <v>1989</v>
      </c>
      <c r="J549" s="404">
        <v>0</v>
      </c>
      <c r="K549" s="405">
        <v>0</v>
      </c>
      <c r="L549" s="405">
        <v>3100000</v>
      </c>
      <c r="M549" s="405">
        <f t="shared" si="43"/>
        <v>3100000</v>
      </c>
      <c r="N549" s="406" t="s">
        <v>1990</v>
      </c>
      <c r="O549" s="398" t="s">
        <v>2572</v>
      </c>
      <c r="P549" s="408">
        <f t="shared" si="44"/>
        <v>43621</v>
      </c>
      <c r="Q549" s="408">
        <v>43681</v>
      </c>
      <c r="R549" s="408">
        <f t="shared" si="42"/>
        <v>43681</v>
      </c>
      <c r="S549" s="407">
        <f t="shared" si="45"/>
        <v>60</v>
      </c>
      <c r="T549" s="409">
        <f t="shared" si="46"/>
        <v>2</v>
      </c>
      <c r="U549" s="410" t="s">
        <v>9265</v>
      </c>
      <c r="V549" s="375"/>
      <c r="W549" s="411"/>
      <c r="X549" s="412"/>
      <c r="Y549" s="413"/>
      <c r="Z549" s="414"/>
      <c r="AA549" s="412"/>
      <c r="AB549" s="413"/>
      <c r="AC549" s="414"/>
      <c r="AD549" s="412"/>
      <c r="AE549" s="413"/>
      <c r="AF549" s="414"/>
      <c r="AG549" s="412"/>
      <c r="AH549" s="413"/>
      <c r="AI549" s="412"/>
      <c r="AJ549" s="415"/>
      <c r="AK549" s="416"/>
      <c r="AL549" s="417"/>
      <c r="AM549" s="416"/>
      <c r="AN549" s="418"/>
      <c r="AO549" s="418"/>
      <c r="AP549" s="418"/>
      <c r="AQ549" s="314"/>
      <c r="AR549" s="315"/>
      <c r="AS549" s="419"/>
      <c r="AT549" s="420"/>
      <c r="AU549" s="318"/>
      <c r="AV549" s="319"/>
      <c r="AW549" s="319"/>
      <c r="AX549" s="319"/>
      <c r="AY549" s="320"/>
      <c r="AZ549" s="376"/>
      <c r="BA549" s="376"/>
    </row>
    <row r="550" spans="1:53" ht="13.5" customHeight="1" thickTop="1" thickBot="1" x14ac:dyDescent="0.25">
      <c r="A550" s="397">
        <v>544</v>
      </c>
      <c r="B550" s="398" t="s">
        <v>3432</v>
      </c>
      <c r="C550" s="399">
        <v>43622</v>
      </c>
      <c r="D550" s="399" t="s">
        <v>9266</v>
      </c>
      <c r="E550" s="400" t="s">
        <v>9267</v>
      </c>
      <c r="F550" s="400" t="s">
        <v>9268</v>
      </c>
      <c r="G550" s="401" t="s">
        <v>66</v>
      </c>
      <c r="H550" s="402" t="s">
        <v>10502</v>
      </c>
      <c r="I550" s="403" t="s">
        <v>1989</v>
      </c>
      <c r="J550" s="404">
        <v>0</v>
      </c>
      <c r="K550" s="405">
        <v>0</v>
      </c>
      <c r="L550" s="405">
        <v>6000000</v>
      </c>
      <c r="M550" s="405">
        <f t="shared" si="43"/>
        <v>6000000</v>
      </c>
      <c r="N550" s="406" t="s">
        <v>1990</v>
      </c>
      <c r="O550" s="398" t="s">
        <v>9269</v>
      </c>
      <c r="P550" s="408">
        <f t="shared" si="44"/>
        <v>43622</v>
      </c>
      <c r="Q550" s="408">
        <v>43682</v>
      </c>
      <c r="R550" s="408">
        <f t="shared" si="42"/>
        <v>43682</v>
      </c>
      <c r="S550" s="407">
        <f t="shared" si="45"/>
        <v>60</v>
      </c>
      <c r="T550" s="409">
        <f t="shared" si="46"/>
        <v>2</v>
      </c>
      <c r="U550" s="410" t="s">
        <v>9270</v>
      </c>
      <c r="V550" s="375"/>
      <c r="W550" s="411"/>
      <c r="X550" s="412"/>
      <c r="Y550" s="413"/>
      <c r="Z550" s="414"/>
      <c r="AA550" s="412"/>
      <c r="AB550" s="413"/>
      <c r="AC550" s="414"/>
      <c r="AD550" s="412"/>
      <c r="AE550" s="413"/>
      <c r="AF550" s="414"/>
      <c r="AG550" s="412"/>
      <c r="AH550" s="413"/>
      <c r="AI550" s="412"/>
      <c r="AJ550" s="415"/>
      <c r="AK550" s="416"/>
      <c r="AL550" s="417"/>
      <c r="AM550" s="416"/>
      <c r="AN550" s="418"/>
      <c r="AO550" s="418"/>
      <c r="AP550" s="418"/>
      <c r="AQ550" s="314"/>
      <c r="AR550" s="315"/>
      <c r="AS550" s="419"/>
      <c r="AT550" s="420"/>
      <c r="AU550" s="318"/>
      <c r="AV550" s="319"/>
      <c r="AW550" s="319"/>
      <c r="AX550" s="319"/>
      <c r="AY550" s="320"/>
      <c r="AZ550" s="376"/>
      <c r="BA550" s="376"/>
    </row>
    <row r="551" spans="1:53" ht="13.5" customHeight="1" thickTop="1" thickBot="1" x14ac:dyDescent="0.25">
      <c r="A551" s="397">
        <v>545</v>
      </c>
      <c r="B551" s="398" t="s">
        <v>3432</v>
      </c>
      <c r="C551" s="399">
        <v>43622</v>
      </c>
      <c r="D551" s="399" t="s">
        <v>9271</v>
      </c>
      <c r="E551" s="400" t="s">
        <v>9272</v>
      </c>
      <c r="F551" s="400" t="s">
        <v>9273</v>
      </c>
      <c r="G551" s="401" t="s">
        <v>66</v>
      </c>
      <c r="H551" s="402" t="s">
        <v>10502</v>
      </c>
      <c r="I551" s="403" t="s">
        <v>1989</v>
      </c>
      <c r="J551" s="404">
        <v>0</v>
      </c>
      <c r="K551" s="405">
        <v>0</v>
      </c>
      <c r="L551" s="405">
        <v>4000000</v>
      </c>
      <c r="M551" s="405">
        <f t="shared" si="43"/>
        <v>4000000</v>
      </c>
      <c r="N551" s="406" t="s">
        <v>1990</v>
      </c>
      <c r="O551" s="398" t="s">
        <v>9274</v>
      </c>
      <c r="P551" s="408">
        <f t="shared" si="44"/>
        <v>43622</v>
      </c>
      <c r="Q551" s="408">
        <v>43682</v>
      </c>
      <c r="R551" s="408">
        <f t="shared" si="42"/>
        <v>43682</v>
      </c>
      <c r="S551" s="407">
        <f t="shared" si="45"/>
        <v>60</v>
      </c>
      <c r="T551" s="409">
        <f t="shared" si="46"/>
        <v>2</v>
      </c>
      <c r="U551" s="410" t="s">
        <v>9275</v>
      </c>
      <c r="V551" s="375"/>
      <c r="W551" s="411"/>
      <c r="X551" s="412"/>
      <c r="Y551" s="413"/>
      <c r="Z551" s="414"/>
      <c r="AA551" s="412"/>
      <c r="AB551" s="413"/>
      <c r="AC551" s="414"/>
      <c r="AD551" s="412"/>
      <c r="AE551" s="413"/>
      <c r="AF551" s="414"/>
      <c r="AG551" s="412"/>
      <c r="AH551" s="413"/>
      <c r="AI551" s="412"/>
      <c r="AJ551" s="415"/>
      <c r="AK551" s="416"/>
      <c r="AL551" s="417"/>
      <c r="AM551" s="416"/>
      <c r="AN551" s="418"/>
      <c r="AO551" s="418"/>
      <c r="AP551" s="418"/>
      <c r="AQ551" s="314"/>
      <c r="AR551" s="315"/>
      <c r="AS551" s="419"/>
      <c r="AT551" s="420"/>
      <c r="AU551" s="318"/>
      <c r="AV551" s="319"/>
      <c r="AW551" s="319"/>
      <c r="AX551" s="319"/>
      <c r="AY551" s="320"/>
      <c r="AZ551" s="376"/>
      <c r="BA551" s="376"/>
    </row>
    <row r="552" spans="1:53" ht="13.5" customHeight="1" thickTop="1" thickBot="1" x14ac:dyDescent="0.25">
      <c r="A552" s="397">
        <v>546</v>
      </c>
      <c r="B552" s="398" t="s">
        <v>3432</v>
      </c>
      <c r="C552" s="399">
        <v>43622</v>
      </c>
      <c r="D552" s="399" t="s">
        <v>9276</v>
      </c>
      <c r="E552" s="400" t="s">
        <v>6447</v>
      </c>
      <c r="F552" s="400" t="s">
        <v>9075</v>
      </c>
      <c r="G552" s="401" t="s">
        <v>66</v>
      </c>
      <c r="H552" s="402" t="s">
        <v>7501</v>
      </c>
      <c r="I552" s="403" t="s">
        <v>1989</v>
      </c>
      <c r="J552" s="404">
        <v>0</v>
      </c>
      <c r="K552" s="405">
        <v>0</v>
      </c>
      <c r="L552" s="405">
        <v>6700000</v>
      </c>
      <c r="M552" s="405">
        <f t="shared" si="43"/>
        <v>6700000</v>
      </c>
      <c r="N552" s="406" t="s">
        <v>1990</v>
      </c>
      <c r="O552" s="398" t="s">
        <v>9277</v>
      </c>
      <c r="P552" s="408">
        <f t="shared" si="44"/>
        <v>43622</v>
      </c>
      <c r="Q552" s="408">
        <v>43682</v>
      </c>
      <c r="R552" s="408">
        <f t="shared" si="42"/>
        <v>43682</v>
      </c>
      <c r="S552" s="407">
        <f t="shared" si="45"/>
        <v>60</v>
      </c>
      <c r="T552" s="409">
        <f t="shared" si="46"/>
        <v>2</v>
      </c>
      <c r="U552" s="410" t="s">
        <v>9278</v>
      </c>
      <c r="V552" s="375"/>
      <c r="W552" s="411"/>
      <c r="X552" s="412"/>
      <c r="Y552" s="413"/>
      <c r="Z552" s="414"/>
      <c r="AA552" s="412"/>
      <c r="AB552" s="413"/>
      <c r="AC552" s="414"/>
      <c r="AD552" s="412"/>
      <c r="AE552" s="413"/>
      <c r="AF552" s="414"/>
      <c r="AG552" s="412"/>
      <c r="AH552" s="413"/>
      <c r="AI552" s="412"/>
      <c r="AJ552" s="415"/>
      <c r="AK552" s="416"/>
      <c r="AL552" s="417"/>
      <c r="AM552" s="416"/>
      <c r="AN552" s="418"/>
      <c r="AO552" s="418"/>
      <c r="AP552" s="418"/>
      <c r="AQ552" s="314"/>
      <c r="AR552" s="315"/>
      <c r="AS552" s="419"/>
      <c r="AT552" s="420"/>
      <c r="AU552" s="318"/>
      <c r="AV552" s="319"/>
      <c r="AW552" s="319"/>
      <c r="AX552" s="319"/>
      <c r="AY552" s="320"/>
      <c r="AZ552" s="376"/>
      <c r="BA552" s="376"/>
    </row>
    <row r="553" spans="1:53" ht="13.5" customHeight="1" thickTop="1" thickBot="1" x14ac:dyDescent="0.25">
      <c r="A553" s="397">
        <v>547</v>
      </c>
      <c r="B553" s="398" t="s">
        <v>3432</v>
      </c>
      <c r="C553" s="399">
        <v>43622</v>
      </c>
      <c r="D553" s="399" t="s">
        <v>9279</v>
      </c>
      <c r="E553" s="400" t="s">
        <v>6447</v>
      </c>
      <c r="F553" s="400" t="s">
        <v>9280</v>
      </c>
      <c r="G553" s="401" t="s">
        <v>66</v>
      </c>
      <c r="H553" s="402" t="s">
        <v>7501</v>
      </c>
      <c r="I553" s="403" t="s">
        <v>1989</v>
      </c>
      <c r="J553" s="404">
        <v>0</v>
      </c>
      <c r="K553" s="405">
        <v>0</v>
      </c>
      <c r="L553" s="405">
        <v>14000000</v>
      </c>
      <c r="M553" s="405">
        <f t="shared" si="43"/>
        <v>14000000</v>
      </c>
      <c r="N553" s="406" t="s">
        <v>1990</v>
      </c>
      <c r="O553" s="398" t="s">
        <v>9281</v>
      </c>
      <c r="P553" s="408">
        <f t="shared" si="44"/>
        <v>43622</v>
      </c>
      <c r="Q553" s="408">
        <v>43743</v>
      </c>
      <c r="R553" s="408">
        <f t="shared" si="42"/>
        <v>43743</v>
      </c>
      <c r="S553" s="407">
        <f t="shared" si="45"/>
        <v>121</v>
      </c>
      <c r="T553" s="409">
        <f t="shared" si="46"/>
        <v>4.0333333333333332</v>
      </c>
      <c r="U553" s="410" t="s">
        <v>9282</v>
      </c>
      <c r="V553" s="375"/>
      <c r="W553" s="411"/>
      <c r="X553" s="412"/>
      <c r="Y553" s="413"/>
      <c r="Z553" s="414"/>
      <c r="AA553" s="412"/>
      <c r="AB553" s="413"/>
      <c r="AC553" s="414"/>
      <c r="AD553" s="412"/>
      <c r="AE553" s="413"/>
      <c r="AF553" s="414"/>
      <c r="AG553" s="412"/>
      <c r="AH553" s="413"/>
      <c r="AI553" s="412"/>
      <c r="AJ553" s="415"/>
      <c r="AK553" s="416"/>
      <c r="AL553" s="417"/>
      <c r="AM553" s="416"/>
      <c r="AN553" s="418"/>
      <c r="AO553" s="418"/>
      <c r="AP553" s="418"/>
      <c r="AQ553" s="314"/>
      <c r="AR553" s="315"/>
      <c r="AS553" s="419"/>
      <c r="AT553" s="420"/>
      <c r="AU553" s="318"/>
      <c r="AV553" s="319" t="s">
        <v>2964</v>
      </c>
      <c r="AW553" s="370">
        <v>43717</v>
      </c>
      <c r="AX553" s="370">
        <v>43717</v>
      </c>
      <c r="AY553" s="320" t="s">
        <v>2073</v>
      </c>
      <c r="AZ553" s="376" t="s">
        <v>49</v>
      </c>
      <c r="BA553" s="376"/>
    </row>
    <row r="554" spans="1:53" ht="13.5" customHeight="1" thickTop="1" thickBot="1" x14ac:dyDescent="0.25">
      <c r="A554" s="397">
        <v>548</v>
      </c>
      <c r="B554" s="398" t="s">
        <v>7574</v>
      </c>
      <c r="C554" s="399">
        <v>43622</v>
      </c>
      <c r="D554" s="399" t="s">
        <v>9283</v>
      </c>
      <c r="E554" s="400" t="s">
        <v>9272</v>
      </c>
      <c r="F554" s="400" t="s">
        <v>9284</v>
      </c>
      <c r="G554" s="401" t="s">
        <v>66</v>
      </c>
      <c r="H554" s="402" t="s">
        <v>10502</v>
      </c>
      <c r="I554" s="403" t="s">
        <v>1989</v>
      </c>
      <c r="J554" s="404">
        <v>0</v>
      </c>
      <c r="K554" s="405">
        <v>0</v>
      </c>
      <c r="L554" s="405">
        <v>7936800</v>
      </c>
      <c r="M554" s="405">
        <f t="shared" si="43"/>
        <v>7936800</v>
      </c>
      <c r="N554" s="406" t="s">
        <v>1990</v>
      </c>
      <c r="O554" s="398" t="s">
        <v>6524</v>
      </c>
      <c r="P554" s="408">
        <f t="shared" si="44"/>
        <v>43622</v>
      </c>
      <c r="Q554" s="408">
        <v>43694</v>
      </c>
      <c r="R554" s="408">
        <f t="shared" si="42"/>
        <v>43694</v>
      </c>
      <c r="S554" s="407">
        <f t="shared" si="45"/>
        <v>72</v>
      </c>
      <c r="T554" s="409">
        <f t="shared" si="46"/>
        <v>2.4</v>
      </c>
      <c r="U554" s="410" t="s">
        <v>9285</v>
      </c>
      <c r="V554" s="375"/>
      <c r="W554" s="411"/>
      <c r="X554" s="412"/>
      <c r="Y554" s="413"/>
      <c r="Z554" s="414"/>
      <c r="AA554" s="412"/>
      <c r="AB554" s="413"/>
      <c r="AC554" s="414"/>
      <c r="AD554" s="412"/>
      <c r="AE554" s="413"/>
      <c r="AF554" s="414"/>
      <c r="AG554" s="412"/>
      <c r="AH554" s="413"/>
      <c r="AI554" s="412"/>
      <c r="AJ554" s="415"/>
      <c r="AK554" s="416"/>
      <c r="AL554" s="417"/>
      <c r="AM554" s="416"/>
      <c r="AN554" s="418"/>
      <c r="AO554" s="418"/>
      <c r="AP554" s="418"/>
      <c r="AQ554" s="314"/>
      <c r="AR554" s="315"/>
      <c r="AS554" s="419"/>
      <c r="AT554" s="420"/>
      <c r="AU554" s="318"/>
      <c r="AV554" s="319"/>
      <c r="AW554" s="319"/>
      <c r="AX554" s="319"/>
      <c r="AY554" s="320"/>
      <c r="AZ554" s="376"/>
      <c r="BA554" s="376"/>
    </row>
    <row r="555" spans="1:53" ht="13.5" customHeight="1" thickTop="1" thickBot="1" x14ac:dyDescent="0.25">
      <c r="A555" s="397">
        <v>549</v>
      </c>
      <c r="B555" s="398" t="s">
        <v>3432</v>
      </c>
      <c r="C555" s="399">
        <v>43623</v>
      </c>
      <c r="D555" s="399" t="s">
        <v>9286</v>
      </c>
      <c r="E555" s="400" t="s">
        <v>7725</v>
      </c>
      <c r="F555" s="400" t="s">
        <v>9075</v>
      </c>
      <c r="G555" s="401" t="s">
        <v>66</v>
      </c>
      <c r="H555" s="402" t="s">
        <v>7501</v>
      </c>
      <c r="I555" s="403" t="s">
        <v>1989</v>
      </c>
      <c r="J555" s="404">
        <v>0</v>
      </c>
      <c r="K555" s="405">
        <v>0</v>
      </c>
      <c r="L555" s="405">
        <v>6616000</v>
      </c>
      <c r="M555" s="405">
        <f t="shared" si="43"/>
        <v>8270000</v>
      </c>
      <c r="N555" s="406" t="s">
        <v>1990</v>
      </c>
      <c r="O555" s="398" t="s">
        <v>9287</v>
      </c>
      <c r="P555" s="408">
        <f t="shared" si="44"/>
        <v>43623</v>
      </c>
      <c r="Q555" s="408">
        <v>43683</v>
      </c>
      <c r="R555" s="408">
        <f t="shared" si="42"/>
        <v>43683</v>
      </c>
      <c r="S555" s="407">
        <f t="shared" si="45"/>
        <v>60</v>
      </c>
      <c r="T555" s="409">
        <f t="shared" si="46"/>
        <v>2</v>
      </c>
      <c r="U555" s="410" t="s">
        <v>9288</v>
      </c>
      <c r="V555" s="375"/>
      <c r="W555" s="411">
        <v>15</v>
      </c>
      <c r="X555" s="412">
        <v>43683</v>
      </c>
      <c r="Y555" s="413">
        <v>43698</v>
      </c>
      <c r="Z555" s="414"/>
      <c r="AA555" s="412"/>
      <c r="AB555" s="413"/>
      <c r="AC555" s="414"/>
      <c r="AD555" s="412"/>
      <c r="AE555" s="413"/>
      <c r="AF555" s="414"/>
      <c r="AG555" s="412"/>
      <c r="AH555" s="413"/>
      <c r="AI555" s="412">
        <v>43683</v>
      </c>
      <c r="AJ555" s="415">
        <v>1654000</v>
      </c>
      <c r="AK555" s="416"/>
      <c r="AL555" s="417"/>
      <c r="AM555" s="416"/>
      <c r="AN555" s="418"/>
      <c r="AO555" s="418"/>
      <c r="AP555" s="418"/>
      <c r="AQ555" s="314"/>
      <c r="AR555" s="315"/>
      <c r="AS555" s="419"/>
      <c r="AT555" s="420"/>
      <c r="AU555" s="318"/>
      <c r="AV555" s="319"/>
      <c r="AW555" s="319"/>
      <c r="AX555" s="319"/>
      <c r="AY555" s="320"/>
      <c r="AZ555" s="376"/>
      <c r="BA555" s="376"/>
    </row>
    <row r="556" spans="1:53" ht="13.5" customHeight="1" thickTop="1" thickBot="1" x14ac:dyDescent="0.25">
      <c r="A556" s="397">
        <v>550</v>
      </c>
      <c r="B556" s="398" t="s">
        <v>3432</v>
      </c>
      <c r="C556" s="399">
        <v>43623</v>
      </c>
      <c r="D556" s="399" t="s">
        <v>9289</v>
      </c>
      <c r="E556" s="400" t="s">
        <v>9272</v>
      </c>
      <c r="F556" s="400" t="s">
        <v>9290</v>
      </c>
      <c r="G556" s="401" t="s">
        <v>66</v>
      </c>
      <c r="H556" s="402" t="s">
        <v>10502</v>
      </c>
      <c r="I556" s="403" t="s">
        <v>1989</v>
      </c>
      <c r="J556" s="404">
        <v>0</v>
      </c>
      <c r="K556" s="405">
        <v>0</v>
      </c>
      <c r="L556" s="405">
        <v>4000000</v>
      </c>
      <c r="M556" s="405">
        <f t="shared" si="43"/>
        <v>4000000</v>
      </c>
      <c r="N556" s="406" t="s">
        <v>1990</v>
      </c>
      <c r="O556" s="398" t="s">
        <v>9291</v>
      </c>
      <c r="P556" s="408">
        <f t="shared" si="44"/>
        <v>43623</v>
      </c>
      <c r="Q556" s="408">
        <v>43652</v>
      </c>
      <c r="R556" s="408">
        <f t="shared" si="42"/>
        <v>43652</v>
      </c>
      <c r="S556" s="407">
        <f t="shared" si="45"/>
        <v>29</v>
      </c>
      <c r="T556" s="409">
        <f t="shared" si="46"/>
        <v>0.96666666666666667</v>
      </c>
      <c r="U556" s="410" t="s">
        <v>9292</v>
      </c>
      <c r="V556" s="375"/>
      <c r="W556" s="411"/>
      <c r="X556" s="412"/>
      <c r="Y556" s="413"/>
      <c r="Z556" s="414"/>
      <c r="AA556" s="412"/>
      <c r="AB556" s="413"/>
      <c r="AC556" s="414"/>
      <c r="AD556" s="412"/>
      <c r="AE556" s="413"/>
      <c r="AF556" s="414"/>
      <c r="AG556" s="412"/>
      <c r="AH556" s="413"/>
      <c r="AI556" s="412"/>
      <c r="AJ556" s="415"/>
      <c r="AK556" s="416"/>
      <c r="AL556" s="417"/>
      <c r="AM556" s="416"/>
      <c r="AN556" s="418"/>
      <c r="AO556" s="418"/>
      <c r="AP556" s="418"/>
      <c r="AQ556" s="314"/>
      <c r="AR556" s="315"/>
      <c r="AS556" s="419"/>
      <c r="AT556" s="420"/>
      <c r="AU556" s="318"/>
      <c r="AV556" s="319"/>
      <c r="AW556" s="319"/>
      <c r="AX556" s="319"/>
      <c r="AY556" s="320"/>
      <c r="AZ556" s="376"/>
      <c r="BA556" s="376"/>
    </row>
    <row r="557" spans="1:53" ht="13.5" customHeight="1" thickTop="1" thickBot="1" x14ac:dyDescent="0.25">
      <c r="A557" s="397">
        <v>551</v>
      </c>
      <c r="B557" s="398" t="s">
        <v>3432</v>
      </c>
      <c r="C557" s="399">
        <v>43623</v>
      </c>
      <c r="D557" s="399" t="s">
        <v>9293</v>
      </c>
      <c r="E557" s="400" t="s">
        <v>5921</v>
      </c>
      <c r="F557" s="400" t="s">
        <v>9294</v>
      </c>
      <c r="G557" s="401" t="s">
        <v>66</v>
      </c>
      <c r="H557" s="402" t="s">
        <v>7501</v>
      </c>
      <c r="I557" s="403" t="s">
        <v>1989</v>
      </c>
      <c r="J557" s="404">
        <v>0</v>
      </c>
      <c r="K557" s="405">
        <v>0</v>
      </c>
      <c r="L557" s="405">
        <v>14000000</v>
      </c>
      <c r="M557" s="405">
        <f t="shared" si="43"/>
        <v>14000000</v>
      </c>
      <c r="N557" s="406" t="s">
        <v>1990</v>
      </c>
      <c r="O557" s="398" t="s">
        <v>9295</v>
      </c>
      <c r="P557" s="408">
        <f t="shared" si="44"/>
        <v>43623</v>
      </c>
      <c r="Q557" s="408">
        <v>43683</v>
      </c>
      <c r="R557" s="408">
        <f t="shared" si="42"/>
        <v>43683</v>
      </c>
      <c r="S557" s="407">
        <f t="shared" si="45"/>
        <v>60</v>
      </c>
      <c r="T557" s="409">
        <f t="shared" si="46"/>
        <v>2</v>
      </c>
      <c r="U557" s="410" t="s">
        <v>9296</v>
      </c>
      <c r="V557" s="375"/>
      <c r="W557" s="411"/>
      <c r="X557" s="412"/>
      <c r="Y557" s="413"/>
      <c r="Z557" s="414"/>
      <c r="AA557" s="412"/>
      <c r="AB557" s="413"/>
      <c r="AC557" s="414"/>
      <c r="AD557" s="412"/>
      <c r="AE557" s="413"/>
      <c r="AF557" s="414"/>
      <c r="AG557" s="412"/>
      <c r="AH557" s="413"/>
      <c r="AI557" s="412"/>
      <c r="AJ557" s="415"/>
      <c r="AK557" s="416"/>
      <c r="AL557" s="417"/>
      <c r="AM557" s="416"/>
      <c r="AN557" s="418"/>
      <c r="AO557" s="418"/>
      <c r="AP557" s="418"/>
      <c r="AQ557" s="314"/>
      <c r="AR557" s="315"/>
      <c r="AS557" s="419"/>
      <c r="AT557" s="420"/>
      <c r="AU557" s="318"/>
      <c r="AV557" s="319"/>
      <c r="AW557" s="319"/>
      <c r="AX557" s="319"/>
      <c r="AY557" s="320"/>
      <c r="AZ557" s="376"/>
      <c r="BA557" s="376"/>
    </row>
    <row r="558" spans="1:53" ht="13.5" customHeight="1" thickTop="1" thickBot="1" x14ac:dyDescent="0.25">
      <c r="A558" s="397">
        <v>552</v>
      </c>
      <c r="B558" s="398" t="s">
        <v>2000</v>
      </c>
      <c r="C558" s="399">
        <v>43623</v>
      </c>
      <c r="D558" s="399" t="s">
        <v>9297</v>
      </c>
      <c r="E558" s="400" t="s">
        <v>5690</v>
      </c>
      <c r="F558" s="400" t="s">
        <v>4336</v>
      </c>
      <c r="G558" s="401" t="s">
        <v>66</v>
      </c>
      <c r="H558" s="402" t="s">
        <v>7501</v>
      </c>
      <c r="I558" s="403" t="s">
        <v>1989</v>
      </c>
      <c r="J558" s="404">
        <v>0</v>
      </c>
      <c r="K558" s="405">
        <v>0</v>
      </c>
      <c r="L558" s="405">
        <v>7500000</v>
      </c>
      <c r="M558" s="405">
        <f t="shared" si="43"/>
        <v>7500000</v>
      </c>
      <c r="N558" s="406" t="s">
        <v>1990</v>
      </c>
      <c r="O558" s="398" t="s">
        <v>7918</v>
      </c>
      <c r="P558" s="408">
        <f t="shared" si="44"/>
        <v>43623</v>
      </c>
      <c r="Q558" s="408">
        <v>43668</v>
      </c>
      <c r="R558" s="408">
        <f t="shared" si="42"/>
        <v>43668</v>
      </c>
      <c r="S558" s="407">
        <f t="shared" si="45"/>
        <v>45</v>
      </c>
      <c r="T558" s="409">
        <f t="shared" si="46"/>
        <v>1.5</v>
      </c>
      <c r="U558" s="410" t="s">
        <v>9298</v>
      </c>
      <c r="V558" s="375"/>
      <c r="W558" s="411"/>
      <c r="X558" s="412"/>
      <c r="Y558" s="413"/>
      <c r="Z558" s="414"/>
      <c r="AA558" s="412"/>
      <c r="AB558" s="413"/>
      <c r="AC558" s="414"/>
      <c r="AD558" s="412"/>
      <c r="AE558" s="413"/>
      <c r="AF558" s="414"/>
      <c r="AG558" s="412"/>
      <c r="AH558" s="413"/>
      <c r="AI558" s="412"/>
      <c r="AJ558" s="415"/>
      <c r="AK558" s="416"/>
      <c r="AL558" s="417"/>
      <c r="AM558" s="416"/>
      <c r="AN558" s="418"/>
      <c r="AO558" s="418"/>
      <c r="AP558" s="418"/>
      <c r="AQ558" s="314"/>
      <c r="AR558" s="315"/>
      <c r="AS558" s="419"/>
      <c r="AT558" s="420"/>
      <c r="AU558" s="318"/>
      <c r="AV558" s="319"/>
      <c r="AW558" s="319"/>
      <c r="AX558" s="319"/>
      <c r="AY558" s="320"/>
      <c r="AZ558" s="376"/>
      <c r="BA558" s="376"/>
    </row>
    <row r="559" spans="1:53" ht="13.5" customHeight="1" thickTop="1" thickBot="1" x14ac:dyDescent="0.25">
      <c r="A559" s="397">
        <v>553</v>
      </c>
      <c r="B559" s="398" t="s">
        <v>3432</v>
      </c>
      <c r="C559" s="399">
        <v>43623</v>
      </c>
      <c r="D559" s="399" t="s">
        <v>9299</v>
      </c>
      <c r="E559" s="400" t="s">
        <v>5690</v>
      </c>
      <c r="F559" s="400" t="s">
        <v>9300</v>
      </c>
      <c r="G559" s="401" t="s">
        <v>66</v>
      </c>
      <c r="H559" s="402" t="s">
        <v>7501</v>
      </c>
      <c r="I559" s="403" t="s">
        <v>1989</v>
      </c>
      <c r="J559" s="404">
        <v>0</v>
      </c>
      <c r="K559" s="405">
        <v>0</v>
      </c>
      <c r="L559" s="405">
        <v>9000000</v>
      </c>
      <c r="M559" s="405">
        <f t="shared" si="43"/>
        <v>9000000</v>
      </c>
      <c r="N559" s="406" t="s">
        <v>1990</v>
      </c>
      <c r="O559" s="398" t="s">
        <v>2472</v>
      </c>
      <c r="P559" s="408">
        <f t="shared" si="44"/>
        <v>43623</v>
      </c>
      <c r="Q559" s="408">
        <v>43668</v>
      </c>
      <c r="R559" s="408">
        <f t="shared" si="42"/>
        <v>43668</v>
      </c>
      <c r="S559" s="407">
        <f t="shared" si="45"/>
        <v>45</v>
      </c>
      <c r="T559" s="409">
        <f t="shared" si="46"/>
        <v>1.5</v>
      </c>
      <c r="U559" s="410" t="s">
        <v>9301</v>
      </c>
      <c r="V559" s="375"/>
      <c r="W559" s="411"/>
      <c r="X559" s="412"/>
      <c r="Y559" s="413"/>
      <c r="Z559" s="414"/>
      <c r="AA559" s="412"/>
      <c r="AB559" s="413"/>
      <c r="AC559" s="414"/>
      <c r="AD559" s="412"/>
      <c r="AE559" s="413"/>
      <c r="AF559" s="414"/>
      <c r="AG559" s="412"/>
      <c r="AH559" s="413"/>
      <c r="AI559" s="412"/>
      <c r="AJ559" s="415"/>
      <c r="AK559" s="416"/>
      <c r="AL559" s="417"/>
      <c r="AM559" s="416"/>
      <c r="AN559" s="418"/>
      <c r="AO559" s="418"/>
      <c r="AP559" s="418"/>
      <c r="AQ559" s="314"/>
      <c r="AR559" s="315"/>
      <c r="AS559" s="419"/>
      <c r="AT559" s="420"/>
      <c r="AU559" s="318"/>
      <c r="AV559" s="319"/>
      <c r="AW559" s="319"/>
      <c r="AX559" s="319"/>
      <c r="AY559" s="320"/>
      <c r="AZ559" s="376"/>
      <c r="BA559" s="376"/>
    </row>
    <row r="560" spans="1:53" ht="13.5" customHeight="1" thickTop="1" thickBot="1" x14ac:dyDescent="0.25">
      <c r="A560" s="397">
        <v>554</v>
      </c>
      <c r="B560" s="398" t="s">
        <v>3441</v>
      </c>
      <c r="C560" s="399">
        <v>43623</v>
      </c>
      <c r="D560" s="399" t="s">
        <v>9302</v>
      </c>
      <c r="E560" s="400" t="s">
        <v>5690</v>
      </c>
      <c r="F560" s="400" t="s">
        <v>8382</v>
      </c>
      <c r="G560" s="401" t="s">
        <v>66</v>
      </c>
      <c r="H560" s="402" t="s">
        <v>7501</v>
      </c>
      <c r="I560" s="403" t="s">
        <v>1989</v>
      </c>
      <c r="J560" s="404">
        <v>0</v>
      </c>
      <c r="K560" s="405">
        <v>0</v>
      </c>
      <c r="L560" s="405">
        <v>7921328</v>
      </c>
      <c r="M560" s="405">
        <f t="shared" si="43"/>
        <v>7921328</v>
      </c>
      <c r="N560" s="406" t="s">
        <v>1990</v>
      </c>
      <c r="O560" s="398" t="s">
        <v>9303</v>
      </c>
      <c r="P560" s="408">
        <f t="shared" si="44"/>
        <v>43623</v>
      </c>
      <c r="Q560" s="408">
        <v>43683</v>
      </c>
      <c r="R560" s="408">
        <f t="shared" si="42"/>
        <v>43683</v>
      </c>
      <c r="S560" s="407">
        <f t="shared" si="45"/>
        <v>60</v>
      </c>
      <c r="T560" s="409">
        <f t="shared" si="46"/>
        <v>2</v>
      </c>
      <c r="U560" s="410" t="s">
        <v>9304</v>
      </c>
      <c r="V560" s="375"/>
      <c r="W560" s="411"/>
      <c r="X560" s="412"/>
      <c r="Y560" s="413"/>
      <c r="Z560" s="414"/>
      <c r="AA560" s="412"/>
      <c r="AB560" s="413"/>
      <c r="AC560" s="414"/>
      <c r="AD560" s="412"/>
      <c r="AE560" s="413"/>
      <c r="AF560" s="414"/>
      <c r="AG560" s="412"/>
      <c r="AH560" s="413"/>
      <c r="AI560" s="412"/>
      <c r="AJ560" s="415"/>
      <c r="AK560" s="416"/>
      <c r="AL560" s="417"/>
      <c r="AM560" s="416"/>
      <c r="AN560" s="418"/>
      <c r="AO560" s="418"/>
      <c r="AP560" s="418"/>
      <c r="AQ560" s="314"/>
      <c r="AR560" s="315"/>
      <c r="AS560" s="419"/>
      <c r="AT560" s="420"/>
      <c r="AU560" s="318"/>
      <c r="AV560" s="319"/>
      <c r="AW560" s="319"/>
      <c r="AX560" s="319"/>
      <c r="AY560" s="320"/>
      <c r="AZ560" s="376"/>
      <c r="BA560" s="376"/>
    </row>
    <row r="561" spans="1:53" ht="13.5" customHeight="1" thickTop="1" thickBot="1" x14ac:dyDescent="0.25">
      <c r="A561" s="397">
        <v>555</v>
      </c>
      <c r="B561" s="398" t="s">
        <v>3432</v>
      </c>
      <c r="C561" s="399">
        <v>43623</v>
      </c>
      <c r="D561" s="399" t="s">
        <v>9305</v>
      </c>
      <c r="E561" s="400" t="s">
        <v>6447</v>
      </c>
      <c r="F561" s="400" t="s">
        <v>9306</v>
      </c>
      <c r="G561" s="401" t="s">
        <v>66</v>
      </c>
      <c r="H561" s="402" t="s">
        <v>7501</v>
      </c>
      <c r="I561" s="403" t="s">
        <v>1989</v>
      </c>
      <c r="J561" s="404">
        <v>0</v>
      </c>
      <c r="K561" s="405">
        <v>0</v>
      </c>
      <c r="L561" s="405">
        <v>15999999</v>
      </c>
      <c r="M561" s="405">
        <f t="shared" si="43"/>
        <v>15999999</v>
      </c>
      <c r="N561" s="406" t="s">
        <v>1990</v>
      </c>
      <c r="O561" s="398" t="s">
        <v>9307</v>
      </c>
      <c r="P561" s="408">
        <f t="shared" si="44"/>
        <v>43623</v>
      </c>
      <c r="Q561" s="408">
        <v>43714</v>
      </c>
      <c r="R561" s="408">
        <f t="shared" si="42"/>
        <v>43714</v>
      </c>
      <c r="S561" s="407">
        <f t="shared" si="45"/>
        <v>91</v>
      </c>
      <c r="T561" s="409">
        <f t="shared" si="46"/>
        <v>3.0333333333333332</v>
      </c>
      <c r="U561" s="410" t="s">
        <v>9308</v>
      </c>
      <c r="V561" s="375"/>
      <c r="W561" s="411"/>
      <c r="X561" s="412"/>
      <c r="Y561" s="413"/>
      <c r="Z561" s="414"/>
      <c r="AA561" s="412"/>
      <c r="AB561" s="413"/>
      <c r="AC561" s="414"/>
      <c r="AD561" s="412"/>
      <c r="AE561" s="413"/>
      <c r="AF561" s="414"/>
      <c r="AG561" s="412"/>
      <c r="AH561" s="413"/>
      <c r="AI561" s="412"/>
      <c r="AJ561" s="415"/>
      <c r="AK561" s="416"/>
      <c r="AL561" s="417"/>
      <c r="AM561" s="416"/>
      <c r="AN561" s="418"/>
      <c r="AO561" s="418"/>
      <c r="AP561" s="418"/>
      <c r="AQ561" s="314"/>
      <c r="AR561" s="315"/>
      <c r="AS561" s="419"/>
      <c r="AT561" s="420"/>
      <c r="AU561" s="318"/>
      <c r="AV561" s="319"/>
      <c r="AW561" s="319"/>
      <c r="AX561" s="319"/>
      <c r="AY561" s="320"/>
      <c r="AZ561" s="376"/>
      <c r="BA561" s="376"/>
    </row>
    <row r="562" spans="1:53" ht="13.5" customHeight="1" thickTop="1" thickBot="1" x14ac:dyDescent="0.25">
      <c r="A562" s="397">
        <v>556</v>
      </c>
      <c r="B562" s="398" t="s">
        <v>7574</v>
      </c>
      <c r="C562" s="399">
        <v>43623</v>
      </c>
      <c r="D562" s="399" t="s">
        <v>9309</v>
      </c>
      <c r="E562" s="400" t="s">
        <v>5690</v>
      </c>
      <c r="F562" s="400" t="s">
        <v>7674</v>
      </c>
      <c r="G562" s="401" t="s">
        <v>66</v>
      </c>
      <c r="H562" s="402" t="s">
        <v>7501</v>
      </c>
      <c r="I562" s="403" t="s">
        <v>1989</v>
      </c>
      <c r="J562" s="404">
        <v>0</v>
      </c>
      <c r="K562" s="405">
        <v>0</v>
      </c>
      <c r="L562" s="405">
        <v>7000000</v>
      </c>
      <c r="M562" s="405">
        <f t="shared" si="43"/>
        <v>7000000</v>
      </c>
      <c r="N562" s="406" t="s">
        <v>1990</v>
      </c>
      <c r="O562" s="398" t="s">
        <v>7675</v>
      </c>
      <c r="P562" s="408">
        <f t="shared" si="44"/>
        <v>43623</v>
      </c>
      <c r="Q562" s="408">
        <v>43653</v>
      </c>
      <c r="R562" s="408">
        <f t="shared" si="42"/>
        <v>43653</v>
      </c>
      <c r="S562" s="407">
        <f t="shared" si="45"/>
        <v>30</v>
      </c>
      <c r="T562" s="409">
        <f t="shared" si="46"/>
        <v>1</v>
      </c>
      <c r="U562" s="410" t="s">
        <v>9310</v>
      </c>
      <c r="V562" s="375"/>
      <c r="W562" s="411"/>
      <c r="X562" s="412"/>
      <c r="Y562" s="413"/>
      <c r="Z562" s="414"/>
      <c r="AA562" s="412"/>
      <c r="AB562" s="413"/>
      <c r="AC562" s="414"/>
      <c r="AD562" s="412"/>
      <c r="AE562" s="413"/>
      <c r="AF562" s="414"/>
      <c r="AG562" s="412"/>
      <c r="AH562" s="413"/>
      <c r="AI562" s="412"/>
      <c r="AJ562" s="415"/>
      <c r="AK562" s="416"/>
      <c r="AL562" s="417"/>
      <c r="AM562" s="416"/>
      <c r="AN562" s="418"/>
      <c r="AO562" s="418"/>
      <c r="AP562" s="418"/>
      <c r="AQ562" s="314"/>
      <c r="AR562" s="315"/>
      <c r="AS562" s="419"/>
      <c r="AT562" s="420"/>
      <c r="AU562" s="318"/>
      <c r="AV562" s="319"/>
      <c r="AW562" s="319"/>
      <c r="AX562" s="319"/>
      <c r="AY562" s="320"/>
      <c r="AZ562" s="376"/>
      <c r="BA562" s="376"/>
    </row>
    <row r="563" spans="1:53" ht="13.5" customHeight="1" thickTop="1" thickBot="1" x14ac:dyDescent="0.25">
      <c r="A563" s="397">
        <v>557</v>
      </c>
      <c r="B563" s="398" t="s">
        <v>3432</v>
      </c>
      <c r="C563" s="399">
        <v>43626</v>
      </c>
      <c r="D563" s="399" t="s">
        <v>9311</v>
      </c>
      <c r="E563" s="400" t="s">
        <v>5921</v>
      </c>
      <c r="F563" s="400" t="s">
        <v>8785</v>
      </c>
      <c r="G563" s="401" t="s">
        <v>66</v>
      </c>
      <c r="H563" s="402" t="s">
        <v>10502</v>
      </c>
      <c r="I563" s="403" t="s">
        <v>1989</v>
      </c>
      <c r="J563" s="404">
        <v>0</v>
      </c>
      <c r="K563" s="405">
        <v>0</v>
      </c>
      <c r="L563" s="405">
        <v>6000000</v>
      </c>
      <c r="M563" s="405">
        <f t="shared" si="43"/>
        <v>6000000</v>
      </c>
      <c r="N563" s="406" t="s">
        <v>1990</v>
      </c>
      <c r="O563" s="398" t="s">
        <v>9312</v>
      </c>
      <c r="P563" s="408">
        <f t="shared" si="44"/>
        <v>43626</v>
      </c>
      <c r="Q563" s="408">
        <v>43808</v>
      </c>
      <c r="R563" s="408">
        <f t="shared" si="42"/>
        <v>43808</v>
      </c>
      <c r="S563" s="407">
        <f t="shared" si="45"/>
        <v>182</v>
      </c>
      <c r="T563" s="409">
        <f t="shared" si="46"/>
        <v>6.0666666666666664</v>
      </c>
      <c r="U563" s="410" t="s">
        <v>9313</v>
      </c>
      <c r="V563" s="375"/>
      <c r="W563" s="411"/>
      <c r="X563" s="412"/>
      <c r="Y563" s="413"/>
      <c r="Z563" s="414"/>
      <c r="AA563" s="412"/>
      <c r="AB563" s="413"/>
      <c r="AC563" s="414"/>
      <c r="AD563" s="412"/>
      <c r="AE563" s="413"/>
      <c r="AF563" s="414"/>
      <c r="AG563" s="412"/>
      <c r="AH563" s="413"/>
      <c r="AI563" s="412"/>
      <c r="AJ563" s="415"/>
      <c r="AK563" s="416"/>
      <c r="AL563" s="417"/>
      <c r="AM563" s="416"/>
      <c r="AN563" s="418"/>
      <c r="AO563" s="418"/>
      <c r="AP563" s="418"/>
      <c r="AQ563" s="314"/>
      <c r="AR563" s="315"/>
      <c r="AS563" s="419"/>
      <c r="AT563" s="420"/>
      <c r="AU563" s="318"/>
      <c r="AV563" s="319"/>
      <c r="AW563" s="319"/>
      <c r="AX563" s="319"/>
      <c r="AY563" s="320"/>
      <c r="AZ563" s="376"/>
      <c r="BA563" s="376"/>
    </row>
    <row r="564" spans="1:53" ht="13.5" customHeight="1" thickTop="1" thickBot="1" x14ac:dyDescent="0.25">
      <c r="A564" s="397">
        <v>558</v>
      </c>
      <c r="B564" s="398" t="s">
        <v>63</v>
      </c>
      <c r="C564" s="399">
        <v>43626</v>
      </c>
      <c r="D564" s="399" t="s">
        <v>9314</v>
      </c>
      <c r="E564" s="400" t="s">
        <v>5690</v>
      </c>
      <c r="F564" s="400" t="s">
        <v>7584</v>
      </c>
      <c r="G564" s="401" t="s">
        <v>66</v>
      </c>
      <c r="H564" s="402" t="s">
        <v>10502</v>
      </c>
      <c r="I564" s="403" t="s">
        <v>1989</v>
      </c>
      <c r="J564" s="404">
        <v>0</v>
      </c>
      <c r="K564" s="405">
        <v>0</v>
      </c>
      <c r="L564" s="405">
        <v>2500000</v>
      </c>
      <c r="M564" s="405">
        <f t="shared" si="43"/>
        <v>2500000</v>
      </c>
      <c r="N564" s="406" t="s">
        <v>1990</v>
      </c>
      <c r="O564" s="398" t="s">
        <v>7585</v>
      </c>
      <c r="P564" s="408">
        <f t="shared" si="44"/>
        <v>43626</v>
      </c>
      <c r="Q564" s="408">
        <v>43656</v>
      </c>
      <c r="R564" s="408">
        <f t="shared" si="42"/>
        <v>43656</v>
      </c>
      <c r="S564" s="407">
        <f t="shared" si="45"/>
        <v>30</v>
      </c>
      <c r="T564" s="409">
        <f t="shared" si="46"/>
        <v>1</v>
      </c>
      <c r="U564" s="410" t="s">
        <v>9315</v>
      </c>
      <c r="V564" s="421">
        <v>43668</v>
      </c>
      <c r="W564" s="411"/>
      <c r="X564" s="412"/>
      <c r="Y564" s="413"/>
      <c r="Z564" s="414"/>
      <c r="AA564" s="412"/>
      <c r="AB564" s="413"/>
      <c r="AC564" s="414"/>
      <c r="AD564" s="412"/>
      <c r="AE564" s="413"/>
      <c r="AF564" s="414"/>
      <c r="AG564" s="412"/>
      <c r="AH564" s="413"/>
      <c r="AI564" s="412"/>
      <c r="AJ564" s="415"/>
      <c r="AK564" s="416"/>
      <c r="AL564" s="417"/>
      <c r="AM564" s="416"/>
      <c r="AN564" s="418"/>
      <c r="AO564" s="418"/>
      <c r="AP564" s="418"/>
      <c r="AQ564" s="314"/>
      <c r="AR564" s="315"/>
      <c r="AS564" s="419"/>
      <c r="AT564" s="420"/>
      <c r="AU564" s="318"/>
      <c r="AV564" s="319"/>
      <c r="AW564" s="319"/>
      <c r="AX564" s="319"/>
      <c r="AY564" s="320"/>
      <c r="AZ564" s="376"/>
      <c r="BA564" s="376"/>
    </row>
    <row r="565" spans="1:53" ht="13.5" customHeight="1" thickTop="1" thickBot="1" x14ac:dyDescent="0.25">
      <c r="A565" s="397">
        <v>559</v>
      </c>
      <c r="B565" s="398" t="s">
        <v>7574</v>
      </c>
      <c r="C565" s="399">
        <v>43626</v>
      </c>
      <c r="D565" s="399" t="s">
        <v>9316</v>
      </c>
      <c r="E565" s="400" t="s">
        <v>5690</v>
      </c>
      <c r="F565" s="400" t="s">
        <v>7576</v>
      </c>
      <c r="G565" s="401" t="s">
        <v>66</v>
      </c>
      <c r="H565" s="402" t="s">
        <v>7501</v>
      </c>
      <c r="I565" s="403" t="s">
        <v>1989</v>
      </c>
      <c r="J565" s="404">
        <v>0</v>
      </c>
      <c r="K565" s="405">
        <v>0</v>
      </c>
      <c r="L565" s="405">
        <v>24000000</v>
      </c>
      <c r="M565" s="405">
        <f t="shared" si="43"/>
        <v>24000000</v>
      </c>
      <c r="N565" s="406" t="s">
        <v>1990</v>
      </c>
      <c r="O565" s="398" t="s">
        <v>7577</v>
      </c>
      <c r="P565" s="408">
        <f t="shared" si="44"/>
        <v>43626</v>
      </c>
      <c r="Q565" s="408">
        <v>43717</v>
      </c>
      <c r="R565" s="408">
        <f t="shared" si="42"/>
        <v>43717</v>
      </c>
      <c r="S565" s="407">
        <f t="shared" si="45"/>
        <v>91</v>
      </c>
      <c r="T565" s="409">
        <f t="shared" si="46"/>
        <v>3.0333333333333332</v>
      </c>
      <c r="U565" s="410" t="s">
        <v>9317</v>
      </c>
      <c r="V565" s="375"/>
      <c r="W565" s="411"/>
      <c r="X565" s="412"/>
      <c r="Y565" s="413"/>
      <c r="Z565" s="414"/>
      <c r="AA565" s="412"/>
      <c r="AB565" s="413"/>
      <c r="AC565" s="414"/>
      <c r="AD565" s="412"/>
      <c r="AE565" s="413"/>
      <c r="AF565" s="414"/>
      <c r="AG565" s="412"/>
      <c r="AH565" s="413"/>
      <c r="AI565" s="412"/>
      <c r="AJ565" s="415"/>
      <c r="AK565" s="416"/>
      <c r="AL565" s="417"/>
      <c r="AM565" s="416"/>
      <c r="AN565" s="418"/>
      <c r="AO565" s="418"/>
      <c r="AP565" s="418"/>
      <c r="AQ565" s="314"/>
      <c r="AR565" s="315"/>
      <c r="AS565" s="419"/>
      <c r="AT565" s="420"/>
      <c r="AU565" s="318"/>
      <c r="AV565" s="319"/>
      <c r="AW565" s="319"/>
      <c r="AX565" s="319"/>
      <c r="AY565" s="320"/>
      <c r="AZ565" s="376"/>
      <c r="BA565" s="376"/>
    </row>
    <row r="566" spans="1:53" ht="13.5" customHeight="1" thickTop="1" thickBot="1" x14ac:dyDescent="0.25">
      <c r="A566" s="397">
        <v>560</v>
      </c>
      <c r="B566" s="398" t="s">
        <v>3432</v>
      </c>
      <c r="C566" s="399">
        <v>43626</v>
      </c>
      <c r="D566" s="399" t="s">
        <v>9318</v>
      </c>
      <c r="E566" s="400" t="s">
        <v>5690</v>
      </c>
      <c r="F566" s="400" t="s">
        <v>9319</v>
      </c>
      <c r="G566" s="401" t="s">
        <v>66</v>
      </c>
      <c r="H566" s="402" t="s">
        <v>10502</v>
      </c>
      <c r="I566" s="403" t="s">
        <v>1989</v>
      </c>
      <c r="J566" s="404">
        <v>0</v>
      </c>
      <c r="K566" s="405">
        <v>0</v>
      </c>
      <c r="L566" s="405">
        <v>6921000</v>
      </c>
      <c r="M566" s="405">
        <f t="shared" si="43"/>
        <v>6921000</v>
      </c>
      <c r="N566" s="406" t="s">
        <v>1990</v>
      </c>
      <c r="O566" s="398" t="s">
        <v>9320</v>
      </c>
      <c r="P566" s="408">
        <f t="shared" si="44"/>
        <v>43626</v>
      </c>
      <c r="Q566" s="408">
        <v>43717</v>
      </c>
      <c r="R566" s="408">
        <f t="shared" si="42"/>
        <v>43717</v>
      </c>
      <c r="S566" s="407">
        <f t="shared" si="45"/>
        <v>91</v>
      </c>
      <c r="T566" s="409">
        <f t="shared" si="46"/>
        <v>3.0333333333333332</v>
      </c>
      <c r="U566" s="410" t="s">
        <v>9321</v>
      </c>
      <c r="V566" s="375"/>
      <c r="W566" s="411"/>
      <c r="X566" s="412"/>
      <c r="Y566" s="413"/>
      <c r="Z566" s="414"/>
      <c r="AA566" s="412"/>
      <c r="AB566" s="413"/>
      <c r="AC566" s="414"/>
      <c r="AD566" s="412"/>
      <c r="AE566" s="413"/>
      <c r="AF566" s="414"/>
      <c r="AG566" s="412"/>
      <c r="AH566" s="413"/>
      <c r="AI566" s="412"/>
      <c r="AJ566" s="415"/>
      <c r="AK566" s="416"/>
      <c r="AL566" s="417"/>
      <c r="AM566" s="416"/>
      <c r="AN566" s="418"/>
      <c r="AO566" s="418"/>
      <c r="AP566" s="418"/>
      <c r="AQ566" s="314"/>
      <c r="AR566" s="315"/>
      <c r="AS566" s="419"/>
      <c r="AT566" s="420"/>
      <c r="AU566" s="318"/>
      <c r="AV566" s="319"/>
      <c r="AW566" s="319"/>
      <c r="AX566" s="319"/>
      <c r="AY566" s="320"/>
      <c r="AZ566" s="376"/>
      <c r="BA566" s="376"/>
    </row>
    <row r="567" spans="1:53" ht="13.5" customHeight="1" thickTop="1" thickBot="1" x14ac:dyDescent="0.25">
      <c r="A567" s="397">
        <v>561</v>
      </c>
      <c r="B567" s="398" t="s">
        <v>3432</v>
      </c>
      <c r="C567" s="399">
        <v>43626</v>
      </c>
      <c r="D567" s="399" t="s">
        <v>9322</v>
      </c>
      <c r="E567" s="400" t="s">
        <v>9058</v>
      </c>
      <c r="F567" s="400" t="s">
        <v>8827</v>
      </c>
      <c r="G567" s="401" t="s">
        <v>66</v>
      </c>
      <c r="H567" s="402" t="s">
        <v>10502</v>
      </c>
      <c r="I567" s="403" t="s">
        <v>1989</v>
      </c>
      <c r="J567" s="404">
        <v>0</v>
      </c>
      <c r="K567" s="405">
        <v>0</v>
      </c>
      <c r="L567" s="405">
        <v>3000000</v>
      </c>
      <c r="M567" s="405">
        <f t="shared" si="43"/>
        <v>3000000</v>
      </c>
      <c r="N567" s="406" t="s">
        <v>1990</v>
      </c>
      <c r="O567" s="398" t="s">
        <v>6938</v>
      </c>
      <c r="P567" s="408">
        <f t="shared" si="44"/>
        <v>43626</v>
      </c>
      <c r="Q567" s="408">
        <v>43656</v>
      </c>
      <c r="R567" s="408">
        <f t="shared" si="42"/>
        <v>43656</v>
      </c>
      <c r="S567" s="407">
        <f t="shared" si="45"/>
        <v>30</v>
      </c>
      <c r="T567" s="409">
        <f t="shared" si="46"/>
        <v>1</v>
      </c>
      <c r="U567" s="410" t="s">
        <v>9323</v>
      </c>
      <c r="V567" s="375"/>
      <c r="W567" s="411"/>
      <c r="X567" s="412"/>
      <c r="Y567" s="413"/>
      <c r="Z567" s="414"/>
      <c r="AA567" s="412"/>
      <c r="AB567" s="413"/>
      <c r="AC567" s="414"/>
      <c r="AD567" s="412"/>
      <c r="AE567" s="413"/>
      <c r="AF567" s="414"/>
      <c r="AG567" s="412"/>
      <c r="AH567" s="413"/>
      <c r="AI567" s="412"/>
      <c r="AJ567" s="415"/>
      <c r="AK567" s="416"/>
      <c r="AL567" s="417"/>
      <c r="AM567" s="416"/>
      <c r="AN567" s="418"/>
      <c r="AO567" s="418"/>
      <c r="AP567" s="418"/>
      <c r="AQ567" s="314"/>
      <c r="AR567" s="315"/>
      <c r="AS567" s="419"/>
      <c r="AT567" s="420"/>
      <c r="AU567" s="318"/>
      <c r="AV567" s="319"/>
      <c r="AW567" s="319"/>
      <c r="AX567" s="319"/>
      <c r="AY567" s="320"/>
      <c r="AZ567" s="376"/>
      <c r="BA567" s="376"/>
    </row>
    <row r="568" spans="1:53" ht="13.5" customHeight="1" thickTop="1" thickBot="1" x14ac:dyDescent="0.25">
      <c r="A568" s="397">
        <v>562</v>
      </c>
      <c r="B568" s="398" t="s">
        <v>3432</v>
      </c>
      <c r="C568" s="399">
        <v>43626</v>
      </c>
      <c r="D568" s="399" t="s">
        <v>9324</v>
      </c>
      <c r="E568" s="400" t="s">
        <v>9058</v>
      </c>
      <c r="F568" s="400" t="s">
        <v>8827</v>
      </c>
      <c r="G568" s="401" t="s">
        <v>66</v>
      </c>
      <c r="H568" s="402" t="s">
        <v>10502</v>
      </c>
      <c r="I568" s="403" t="s">
        <v>1989</v>
      </c>
      <c r="J568" s="404">
        <v>0</v>
      </c>
      <c r="K568" s="405">
        <v>0</v>
      </c>
      <c r="L568" s="405">
        <v>3000000</v>
      </c>
      <c r="M568" s="405">
        <f t="shared" si="43"/>
        <v>3000000</v>
      </c>
      <c r="N568" s="406" t="s">
        <v>1990</v>
      </c>
      <c r="O568" s="398" t="s">
        <v>6942</v>
      </c>
      <c r="P568" s="408">
        <f t="shared" si="44"/>
        <v>43626</v>
      </c>
      <c r="Q568" s="408">
        <v>43656</v>
      </c>
      <c r="R568" s="408">
        <f t="shared" si="42"/>
        <v>43656</v>
      </c>
      <c r="S568" s="407">
        <f t="shared" si="45"/>
        <v>30</v>
      </c>
      <c r="T568" s="409">
        <f t="shared" si="46"/>
        <v>1</v>
      </c>
      <c r="U568" s="410" t="s">
        <v>9325</v>
      </c>
      <c r="V568" s="375"/>
      <c r="W568" s="411"/>
      <c r="X568" s="412"/>
      <c r="Y568" s="413"/>
      <c r="Z568" s="414"/>
      <c r="AA568" s="412"/>
      <c r="AB568" s="413"/>
      <c r="AC568" s="414"/>
      <c r="AD568" s="412"/>
      <c r="AE568" s="413"/>
      <c r="AF568" s="414"/>
      <c r="AG568" s="412"/>
      <c r="AH568" s="413"/>
      <c r="AI568" s="412"/>
      <c r="AJ568" s="415"/>
      <c r="AK568" s="416"/>
      <c r="AL568" s="417"/>
      <c r="AM568" s="416"/>
      <c r="AN568" s="418"/>
      <c r="AO568" s="418"/>
      <c r="AP568" s="418"/>
      <c r="AQ568" s="314"/>
      <c r="AR568" s="315"/>
      <c r="AS568" s="419"/>
      <c r="AT568" s="420"/>
      <c r="AU568" s="318"/>
      <c r="AV568" s="319"/>
      <c r="AW568" s="319"/>
      <c r="AX568" s="319"/>
      <c r="AY568" s="320"/>
      <c r="AZ568" s="376"/>
      <c r="BA568" s="376"/>
    </row>
    <row r="569" spans="1:53" ht="13.5" customHeight="1" thickTop="1" thickBot="1" x14ac:dyDescent="0.25">
      <c r="A569" s="397">
        <v>563</v>
      </c>
      <c r="B569" s="398" t="s">
        <v>9326</v>
      </c>
      <c r="C569" s="399">
        <v>43626</v>
      </c>
      <c r="D569" s="399" t="s">
        <v>9327</v>
      </c>
      <c r="E569" s="400" t="s">
        <v>5690</v>
      </c>
      <c r="F569" s="400" t="s">
        <v>9328</v>
      </c>
      <c r="G569" s="401" t="s">
        <v>66</v>
      </c>
      <c r="H569" s="402" t="s">
        <v>7501</v>
      </c>
      <c r="I569" s="403" t="s">
        <v>1989</v>
      </c>
      <c r="J569" s="404">
        <v>0</v>
      </c>
      <c r="K569" s="405">
        <v>0</v>
      </c>
      <c r="L569" s="405">
        <v>45491172</v>
      </c>
      <c r="M569" s="405">
        <f t="shared" si="43"/>
        <v>45491172</v>
      </c>
      <c r="N569" s="406" t="s">
        <v>1990</v>
      </c>
      <c r="O569" s="398" t="s">
        <v>9329</v>
      </c>
      <c r="P569" s="408">
        <f t="shared" si="44"/>
        <v>43626</v>
      </c>
      <c r="Q569" s="408">
        <v>43830</v>
      </c>
      <c r="R569" s="408">
        <f t="shared" si="42"/>
        <v>43830</v>
      </c>
      <c r="S569" s="407">
        <f t="shared" si="45"/>
        <v>204</v>
      </c>
      <c r="T569" s="409">
        <f t="shared" si="46"/>
        <v>6.8</v>
      </c>
      <c r="U569" s="410" t="s">
        <v>9330</v>
      </c>
      <c r="V569" s="375"/>
      <c r="W569" s="411"/>
      <c r="X569" s="412"/>
      <c r="Y569" s="413"/>
      <c r="Z569" s="414"/>
      <c r="AA569" s="412"/>
      <c r="AB569" s="413"/>
      <c r="AC569" s="414"/>
      <c r="AD569" s="412"/>
      <c r="AE569" s="413"/>
      <c r="AF569" s="414"/>
      <c r="AG569" s="412"/>
      <c r="AH569" s="413"/>
      <c r="AI569" s="412"/>
      <c r="AJ569" s="415"/>
      <c r="AK569" s="416"/>
      <c r="AL569" s="417"/>
      <c r="AM569" s="416"/>
      <c r="AN569" s="418"/>
      <c r="AO569" s="418"/>
      <c r="AP569" s="418"/>
      <c r="AQ569" s="314"/>
      <c r="AR569" s="315"/>
      <c r="AS569" s="419"/>
      <c r="AT569" s="420"/>
      <c r="AU569" s="318"/>
      <c r="AV569" s="319"/>
      <c r="AW569" s="319"/>
      <c r="AX569" s="319"/>
      <c r="AY569" s="320"/>
      <c r="AZ569" s="376"/>
      <c r="BA569" s="376"/>
    </row>
    <row r="570" spans="1:53" ht="13.5" customHeight="1" thickTop="1" thickBot="1" x14ac:dyDescent="0.25">
      <c r="A570" s="397">
        <v>564</v>
      </c>
      <c r="B570" s="398" t="s">
        <v>3432</v>
      </c>
      <c r="C570" s="399">
        <v>43626</v>
      </c>
      <c r="D570" s="399" t="s">
        <v>9331</v>
      </c>
      <c r="E570" s="400" t="s">
        <v>5690</v>
      </c>
      <c r="F570" s="400" t="s">
        <v>8952</v>
      </c>
      <c r="G570" s="401" t="s">
        <v>66</v>
      </c>
      <c r="H570" s="402" t="s">
        <v>7501</v>
      </c>
      <c r="I570" s="403" t="s">
        <v>1989</v>
      </c>
      <c r="J570" s="404">
        <v>0</v>
      </c>
      <c r="K570" s="405">
        <v>0</v>
      </c>
      <c r="L570" s="405">
        <v>12000000</v>
      </c>
      <c r="M570" s="405">
        <f t="shared" si="43"/>
        <v>12000000</v>
      </c>
      <c r="N570" s="406" t="s">
        <v>1990</v>
      </c>
      <c r="O570" s="398" t="s">
        <v>9332</v>
      </c>
      <c r="P570" s="408">
        <f t="shared" si="44"/>
        <v>43626</v>
      </c>
      <c r="Q570" s="408">
        <v>43686</v>
      </c>
      <c r="R570" s="408">
        <f t="shared" ref="R570:R633" si="47">Q570</f>
        <v>43686</v>
      </c>
      <c r="S570" s="407">
        <f t="shared" si="45"/>
        <v>60</v>
      </c>
      <c r="T570" s="409">
        <f t="shared" si="46"/>
        <v>2</v>
      </c>
      <c r="U570" s="410" t="s">
        <v>9333</v>
      </c>
      <c r="V570" s="375"/>
      <c r="W570" s="411"/>
      <c r="X570" s="412"/>
      <c r="Y570" s="413"/>
      <c r="Z570" s="414"/>
      <c r="AA570" s="412"/>
      <c r="AB570" s="413"/>
      <c r="AC570" s="414"/>
      <c r="AD570" s="412"/>
      <c r="AE570" s="413"/>
      <c r="AF570" s="414"/>
      <c r="AG570" s="412"/>
      <c r="AH570" s="413"/>
      <c r="AI570" s="412"/>
      <c r="AJ570" s="415"/>
      <c r="AK570" s="416"/>
      <c r="AL570" s="417"/>
      <c r="AM570" s="416"/>
      <c r="AN570" s="418"/>
      <c r="AO570" s="418"/>
      <c r="AP570" s="418"/>
      <c r="AQ570" s="314"/>
      <c r="AR570" s="315"/>
      <c r="AS570" s="419"/>
      <c r="AT570" s="420"/>
      <c r="AU570" s="318"/>
      <c r="AV570" s="319"/>
      <c r="AW570" s="319"/>
      <c r="AX570" s="319"/>
      <c r="AY570" s="320"/>
      <c r="AZ570" s="376"/>
      <c r="BA570" s="376"/>
    </row>
    <row r="571" spans="1:53" ht="13.5" customHeight="1" thickTop="1" thickBot="1" x14ac:dyDescent="0.25">
      <c r="A571" s="397">
        <v>565</v>
      </c>
      <c r="B571" s="398" t="s">
        <v>3432</v>
      </c>
      <c r="C571" s="399">
        <v>43626</v>
      </c>
      <c r="D571" s="399" t="s">
        <v>9334</v>
      </c>
      <c r="E571" s="400" t="s">
        <v>5690</v>
      </c>
      <c r="F571" s="400" t="s">
        <v>8827</v>
      </c>
      <c r="G571" s="401" t="s">
        <v>66</v>
      </c>
      <c r="H571" s="402" t="s">
        <v>10502</v>
      </c>
      <c r="I571" s="403" t="s">
        <v>1989</v>
      </c>
      <c r="J571" s="404">
        <v>0</v>
      </c>
      <c r="K571" s="405">
        <v>0</v>
      </c>
      <c r="L571" s="405">
        <v>6200000</v>
      </c>
      <c r="M571" s="405">
        <f t="shared" si="43"/>
        <v>6200000</v>
      </c>
      <c r="N571" s="406" t="s">
        <v>1990</v>
      </c>
      <c r="O571" s="398" t="s">
        <v>9335</v>
      </c>
      <c r="P571" s="408">
        <f t="shared" si="44"/>
        <v>43626</v>
      </c>
      <c r="Q571" s="408">
        <v>43686</v>
      </c>
      <c r="R571" s="408">
        <f t="shared" si="47"/>
        <v>43686</v>
      </c>
      <c r="S571" s="407">
        <f t="shared" si="45"/>
        <v>60</v>
      </c>
      <c r="T571" s="409">
        <f t="shared" si="46"/>
        <v>2</v>
      </c>
      <c r="U571" s="410" t="s">
        <v>9336</v>
      </c>
      <c r="V571" s="375"/>
      <c r="W571" s="411"/>
      <c r="X571" s="412"/>
      <c r="Y571" s="413"/>
      <c r="Z571" s="414"/>
      <c r="AA571" s="412"/>
      <c r="AB571" s="413"/>
      <c r="AC571" s="414"/>
      <c r="AD571" s="412"/>
      <c r="AE571" s="413"/>
      <c r="AF571" s="414"/>
      <c r="AG571" s="412"/>
      <c r="AH571" s="413"/>
      <c r="AI571" s="412"/>
      <c r="AJ571" s="415"/>
      <c r="AK571" s="416"/>
      <c r="AL571" s="417"/>
      <c r="AM571" s="416"/>
      <c r="AN571" s="418"/>
      <c r="AO571" s="418"/>
      <c r="AP571" s="418"/>
      <c r="AQ571" s="314"/>
      <c r="AR571" s="315"/>
      <c r="AS571" s="419"/>
      <c r="AT571" s="420"/>
      <c r="AU571" s="318"/>
      <c r="AV571" s="319"/>
      <c r="AW571" s="319"/>
      <c r="AX571" s="319"/>
      <c r="AY571" s="320"/>
      <c r="AZ571" s="376"/>
      <c r="BA571" s="376"/>
    </row>
    <row r="572" spans="1:53" ht="13.5" customHeight="1" thickTop="1" thickBot="1" x14ac:dyDescent="0.25">
      <c r="A572" s="397">
        <v>566</v>
      </c>
      <c r="B572" s="398" t="s">
        <v>3432</v>
      </c>
      <c r="C572" s="399">
        <v>43626</v>
      </c>
      <c r="D572" s="399" t="s">
        <v>9337</v>
      </c>
      <c r="E572" s="400" t="s">
        <v>9058</v>
      </c>
      <c r="F572" s="400" t="s">
        <v>8785</v>
      </c>
      <c r="G572" s="401" t="s">
        <v>66</v>
      </c>
      <c r="H572" s="402" t="s">
        <v>10502</v>
      </c>
      <c r="I572" s="403" t="s">
        <v>1989</v>
      </c>
      <c r="J572" s="404">
        <v>0</v>
      </c>
      <c r="K572" s="405">
        <v>0</v>
      </c>
      <c r="L572" s="405">
        <v>6000000</v>
      </c>
      <c r="M572" s="405">
        <f t="shared" si="43"/>
        <v>6000000</v>
      </c>
      <c r="N572" s="406" t="s">
        <v>1990</v>
      </c>
      <c r="O572" s="398" t="s">
        <v>9338</v>
      </c>
      <c r="P572" s="408">
        <f t="shared" si="44"/>
        <v>43626</v>
      </c>
      <c r="Q572" s="408">
        <v>43747</v>
      </c>
      <c r="R572" s="408">
        <f t="shared" si="47"/>
        <v>43747</v>
      </c>
      <c r="S572" s="407">
        <f t="shared" si="45"/>
        <v>121</v>
      </c>
      <c r="T572" s="409">
        <f t="shared" si="46"/>
        <v>4.0333333333333332</v>
      </c>
      <c r="U572" s="410" t="s">
        <v>9339</v>
      </c>
      <c r="V572" s="375"/>
      <c r="W572" s="411"/>
      <c r="X572" s="412"/>
      <c r="Y572" s="413"/>
      <c r="Z572" s="414"/>
      <c r="AA572" s="412"/>
      <c r="AB572" s="413"/>
      <c r="AC572" s="414"/>
      <c r="AD572" s="412"/>
      <c r="AE572" s="413"/>
      <c r="AF572" s="414"/>
      <c r="AG572" s="412"/>
      <c r="AH572" s="413"/>
      <c r="AI572" s="412"/>
      <c r="AJ572" s="415"/>
      <c r="AK572" s="416"/>
      <c r="AL572" s="417"/>
      <c r="AM572" s="416"/>
      <c r="AN572" s="418"/>
      <c r="AO572" s="418"/>
      <c r="AP572" s="418"/>
      <c r="AQ572" s="314"/>
      <c r="AR572" s="315"/>
      <c r="AS572" s="419"/>
      <c r="AT572" s="420"/>
      <c r="AU572" s="318"/>
      <c r="AV572" s="319"/>
      <c r="AW572" s="319"/>
      <c r="AX572" s="319"/>
      <c r="AY572" s="320"/>
      <c r="AZ572" s="376"/>
      <c r="BA572" s="376"/>
    </row>
    <row r="573" spans="1:53" ht="13.5" customHeight="1" thickTop="1" thickBot="1" x14ac:dyDescent="0.25">
      <c r="A573" s="397">
        <v>567</v>
      </c>
      <c r="B573" s="398" t="s">
        <v>2000</v>
      </c>
      <c r="C573" s="399">
        <v>43626</v>
      </c>
      <c r="D573" s="399" t="s">
        <v>9340</v>
      </c>
      <c r="E573" s="400" t="s">
        <v>5921</v>
      </c>
      <c r="F573" s="400" t="s">
        <v>8397</v>
      </c>
      <c r="G573" s="401" t="s">
        <v>66</v>
      </c>
      <c r="H573" s="402" t="s">
        <v>7501</v>
      </c>
      <c r="I573" s="403" t="s">
        <v>1989</v>
      </c>
      <c r="J573" s="404">
        <v>0</v>
      </c>
      <c r="K573" s="405">
        <v>0</v>
      </c>
      <c r="L573" s="405">
        <v>8500000</v>
      </c>
      <c r="M573" s="405">
        <f t="shared" si="43"/>
        <v>8500000</v>
      </c>
      <c r="N573" s="406" t="s">
        <v>4981</v>
      </c>
      <c r="O573" s="398" t="s">
        <v>1391</v>
      </c>
      <c r="P573" s="408">
        <f t="shared" si="44"/>
        <v>43626</v>
      </c>
      <c r="Q573" s="408">
        <v>43656</v>
      </c>
      <c r="R573" s="408">
        <f t="shared" si="47"/>
        <v>43656</v>
      </c>
      <c r="S573" s="407">
        <f t="shared" si="45"/>
        <v>30</v>
      </c>
      <c r="T573" s="409">
        <f t="shared" si="46"/>
        <v>1</v>
      </c>
      <c r="U573" s="410" t="s">
        <v>9341</v>
      </c>
      <c r="V573" s="375"/>
      <c r="W573" s="411">
        <v>10</v>
      </c>
      <c r="X573" s="412">
        <v>43655</v>
      </c>
      <c r="Y573" s="413">
        <v>43666</v>
      </c>
      <c r="Z573" s="414"/>
      <c r="AA573" s="412"/>
      <c r="AB573" s="413"/>
      <c r="AC573" s="414"/>
      <c r="AD573" s="412"/>
      <c r="AE573" s="413"/>
      <c r="AF573" s="414"/>
      <c r="AG573" s="412"/>
      <c r="AH573" s="413"/>
      <c r="AI573" s="412"/>
      <c r="AJ573" s="415"/>
      <c r="AK573" s="416"/>
      <c r="AL573" s="417"/>
      <c r="AM573" s="416"/>
      <c r="AN573" s="418"/>
      <c r="AO573" s="418"/>
      <c r="AP573" s="418"/>
      <c r="AQ573" s="314"/>
      <c r="AR573" s="315"/>
      <c r="AS573" s="419"/>
      <c r="AT573" s="420"/>
      <c r="AU573" s="318"/>
      <c r="AV573" s="319"/>
      <c r="AW573" s="319"/>
      <c r="AX573" s="319"/>
      <c r="AY573" s="320"/>
      <c r="AZ573" s="376"/>
      <c r="BA573" s="376"/>
    </row>
    <row r="574" spans="1:53" ht="13.5" customHeight="1" thickTop="1" thickBot="1" x14ac:dyDescent="0.25">
      <c r="A574" s="397">
        <v>568</v>
      </c>
      <c r="B574" s="398" t="s">
        <v>3432</v>
      </c>
      <c r="C574" s="399">
        <v>43626</v>
      </c>
      <c r="D574" s="399" t="s">
        <v>9342</v>
      </c>
      <c r="E574" s="400" t="s">
        <v>9272</v>
      </c>
      <c r="F574" s="400" t="s">
        <v>9343</v>
      </c>
      <c r="G574" s="401" t="s">
        <v>66</v>
      </c>
      <c r="H574" s="402" t="s">
        <v>7501</v>
      </c>
      <c r="I574" s="403" t="s">
        <v>1989</v>
      </c>
      <c r="J574" s="404">
        <v>0</v>
      </c>
      <c r="K574" s="405">
        <v>0</v>
      </c>
      <c r="L574" s="405">
        <v>7000000</v>
      </c>
      <c r="M574" s="405">
        <f t="shared" si="43"/>
        <v>7000000</v>
      </c>
      <c r="N574" s="406" t="s">
        <v>1990</v>
      </c>
      <c r="O574" s="398" t="s">
        <v>8434</v>
      </c>
      <c r="P574" s="408">
        <f t="shared" si="44"/>
        <v>43626</v>
      </c>
      <c r="Q574" s="408">
        <v>43686</v>
      </c>
      <c r="R574" s="408">
        <f t="shared" si="47"/>
        <v>43686</v>
      </c>
      <c r="S574" s="407">
        <f t="shared" si="45"/>
        <v>60</v>
      </c>
      <c r="T574" s="409">
        <f t="shared" si="46"/>
        <v>2</v>
      </c>
      <c r="U574" s="410" t="s">
        <v>9344</v>
      </c>
      <c r="V574" s="375"/>
      <c r="W574" s="411"/>
      <c r="X574" s="412"/>
      <c r="Y574" s="413"/>
      <c r="Z574" s="414"/>
      <c r="AA574" s="412"/>
      <c r="AB574" s="413"/>
      <c r="AC574" s="414"/>
      <c r="AD574" s="412"/>
      <c r="AE574" s="413"/>
      <c r="AF574" s="414"/>
      <c r="AG574" s="412"/>
      <c r="AH574" s="413"/>
      <c r="AI574" s="412"/>
      <c r="AJ574" s="415"/>
      <c r="AK574" s="416"/>
      <c r="AL574" s="417"/>
      <c r="AM574" s="416"/>
      <c r="AN574" s="418"/>
      <c r="AO574" s="418"/>
      <c r="AP574" s="418"/>
      <c r="AQ574" s="314"/>
      <c r="AR574" s="315"/>
      <c r="AS574" s="419"/>
      <c r="AT574" s="420"/>
      <c r="AU574" s="318"/>
      <c r="AV574" s="319"/>
      <c r="AW574" s="319"/>
      <c r="AX574" s="319"/>
      <c r="AY574" s="320"/>
      <c r="AZ574" s="376"/>
      <c r="BA574" s="376"/>
    </row>
    <row r="575" spans="1:53" ht="13.5" customHeight="1" thickTop="1" thickBot="1" x14ac:dyDescent="0.25">
      <c r="A575" s="397">
        <v>569</v>
      </c>
      <c r="B575" s="398" t="s">
        <v>3444</v>
      </c>
      <c r="C575" s="399">
        <v>43626</v>
      </c>
      <c r="D575" s="399" t="s">
        <v>9345</v>
      </c>
      <c r="E575" s="400" t="s">
        <v>9058</v>
      </c>
      <c r="F575" s="400" t="s">
        <v>9346</v>
      </c>
      <c r="G575" s="401" t="s">
        <v>66</v>
      </c>
      <c r="H575" s="402" t="s">
        <v>7501</v>
      </c>
      <c r="I575" s="403" t="s">
        <v>1989</v>
      </c>
      <c r="J575" s="404">
        <v>0</v>
      </c>
      <c r="K575" s="405">
        <v>0</v>
      </c>
      <c r="L575" s="405">
        <v>12307243</v>
      </c>
      <c r="M575" s="405">
        <f t="shared" si="43"/>
        <v>12307243</v>
      </c>
      <c r="N575" s="406" t="s">
        <v>1990</v>
      </c>
      <c r="O575" s="398" t="s">
        <v>5828</v>
      </c>
      <c r="P575" s="408">
        <f t="shared" si="44"/>
        <v>43626</v>
      </c>
      <c r="Q575" s="408">
        <v>43656</v>
      </c>
      <c r="R575" s="408">
        <f t="shared" si="47"/>
        <v>43656</v>
      </c>
      <c r="S575" s="407">
        <f t="shared" si="45"/>
        <v>30</v>
      </c>
      <c r="T575" s="409">
        <f t="shared" si="46"/>
        <v>1</v>
      </c>
      <c r="U575" s="410" t="s">
        <v>9347</v>
      </c>
      <c r="V575" s="375"/>
      <c r="W575" s="411"/>
      <c r="X575" s="412"/>
      <c r="Y575" s="413"/>
      <c r="Z575" s="414"/>
      <c r="AA575" s="412"/>
      <c r="AB575" s="413"/>
      <c r="AC575" s="414"/>
      <c r="AD575" s="412"/>
      <c r="AE575" s="413"/>
      <c r="AF575" s="414"/>
      <c r="AG575" s="412"/>
      <c r="AH575" s="413"/>
      <c r="AI575" s="412"/>
      <c r="AJ575" s="415"/>
      <c r="AK575" s="416"/>
      <c r="AL575" s="417"/>
      <c r="AM575" s="416"/>
      <c r="AN575" s="418"/>
      <c r="AO575" s="418"/>
      <c r="AP575" s="418"/>
      <c r="AQ575" s="314"/>
      <c r="AR575" s="315"/>
      <c r="AS575" s="419"/>
      <c r="AT575" s="420"/>
      <c r="AU575" s="318"/>
      <c r="AV575" s="319"/>
      <c r="AW575" s="319"/>
      <c r="AX575" s="319"/>
      <c r="AY575" s="320"/>
      <c r="AZ575" s="376"/>
      <c r="BA575" s="376"/>
    </row>
    <row r="576" spans="1:53" ht="13.5" customHeight="1" thickTop="1" thickBot="1" x14ac:dyDescent="0.25">
      <c r="A576" s="397">
        <v>570</v>
      </c>
      <c r="B576" s="398" t="s">
        <v>3432</v>
      </c>
      <c r="C576" s="399">
        <v>43627</v>
      </c>
      <c r="D576" s="399" t="s">
        <v>9348</v>
      </c>
      <c r="E576" s="400" t="s">
        <v>5690</v>
      </c>
      <c r="F576" s="400" t="s">
        <v>9290</v>
      </c>
      <c r="G576" s="401" t="s">
        <v>66</v>
      </c>
      <c r="H576" s="402" t="s">
        <v>10502</v>
      </c>
      <c r="I576" s="403" t="s">
        <v>1989</v>
      </c>
      <c r="J576" s="404">
        <v>0</v>
      </c>
      <c r="K576" s="405">
        <v>0</v>
      </c>
      <c r="L576" s="405">
        <v>7500000</v>
      </c>
      <c r="M576" s="405">
        <f t="shared" si="43"/>
        <v>7500000</v>
      </c>
      <c r="N576" s="406" t="s">
        <v>1990</v>
      </c>
      <c r="O576" s="398" t="s">
        <v>9349</v>
      </c>
      <c r="P576" s="408">
        <f t="shared" si="44"/>
        <v>43627</v>
      </c>
      <c r="Q576" s="408">
        <v>43717</v>
      </c>
      <c r="R576" s="408">
        <f t="shared" si="47"/>
        <v>43717</v>
      </c>
      <c r="S576" s="407">
        <f t="shared" si="45"/>
        <v>90</v>
      </c>
      <c r="T576" s="409">
        <f t="shared" si="46"/>
        <v>3</v>
      </c>
      <c r="U576" s="410" t="s">
        <v>9350</v>
      </c>
      <c r="V576" s="375"/>
      <c r="W576" s="411"/>
      <c r="X576" s="412"/>
      <c r="Y576" s="413"/>
      <c r="Z576" s="414"/>
      <c r="AA576" s="412"/>
      <c r="AB576" s="413"/>
      <c r="AC576" s="414"/>
      <c r="AD576" s="412"/>
      <c r="AE576" s="413"/>
      <c r="AF576" s="414"/>
      <c r="AG576" s="412"/>
      <c r="AH576" s="413"/>
      <c r="AI576" s="412"/>
      <c r="AJ576" s="415"/>
      <c r="AK576" s="416"/>
      <c r="AL576" s="417"/>
      <c r="AM576" s="416"/>
      <c r="AN576" s="418"/>
      <c r="AO576" s="418"/>
      <c r="AP576" s="418"/>
      <c r="AQ576" s="314"/>
      <c r="AR576" s="315"/>
      <c r="AS576" s="419"/>
      <c r="AT576" s="420"/>
      <c r="AU576" s="318"/>
      <c r="AV576" s="319"/>
      <c r="AW576" s="319"/>
      <c r="AX576" s="319"/>
      <c r="AY576" s="320"/>
      <c r="AZ576" s="376"/>
      <c r="BA576" s="376"/>
    </row>
    <row r="577" spans="1:53" ht="13.5" customHeight="1" thickTop="1" thickBot="1" x14ac:dyDescent="0.25">
      <c r="A577" s="397">
        <v>571</v>
      </c>
      <c r="B577" s="398" t="s">
        <v>3432</v>
      </c>
      <c r="C577" s="399">
        <v>43627</v>
      </c>
      <c r="D577" s="399" t="s">
        <v>9351</v>
      </c>
      <c r="E577" s="400" t="s">
        <v>5690</v>
      </c>
      <c r="F577" s="400" t="s">
        <v>9352</v>
      </c>
      <c r="G577" s="401" t="s">
        <v>66</v>
      </c>
      <c r="H577" s="402" t="s">
        <v>10502</v>
      </c>
      <c r="I577" s="403" t="s">
        <v>1989</v>
      </c>
      <c r="J577" s="404">
        <v>0</v>
      </c>
      <c r="K577" s="405">
        <v>0</v>
      </c>
      <c r="L577" s="405">
        <v>6000000</v>
      </c>
      <c r="M577" s="405">
        <f t="shared" si="43"/>
        <v>6000000</v>
      </c>
      <c r="N577" s="406" t="s">
        <v>1990</v>
      </c>
      <c r="O577" s="398" t="s">
        <v>6500</v>
      </c>
      <c r="P577" s="408">
        <f t="shared" si="44"/>
        <v>43627</v>
      </c>
      <c r="Q577" s="408">
        <v>43687</v>
      </c>
      <c r="R577" s="408">
        <f t="shared" si="47"/>
        <v>43687</v>
      </c>
      <c r="S577" s="407">
        <f t="shared" si="45"/>
        <v>60</v>
      </c>
      <c r="T577" s="409">
        <f t="shared" si="46"/>
        <v>2</v>
      </c>
      <c r="U577" s="410" t="s">
        <v>9353</v>
      </c>
      <c r="V577" s="375"/>
      <c r="W577" s="411"/>
      <c r="X577" s="412"/>
      <c r="Y577" s="413"/>
      <c r="Z577" s="414"/>
      <c r="AA577" s="412"/>
      <c r="AB577" s="413"/>
      <c r="AC577" s="414"/>
      <c r="AD577" s="412"/>
      <c r="AE577" s="413"/>
      <c r="AF577" s="414"/>
      <c r="AG577" s="412"/>
      <c r="AH577" s="413"/>
      <c r="AI577" s="412"/>
      <c r="AJ577" s="415"/>
      <c r="AK577" s="416"/>
      <c r="AL577" s="417"/>
      <c r="AM577" s="416"/>
      <c r="AN577" s="418"/>
      <c r="AO577" s="418"/>
      <c r="AP577" s="418"/>
      <c r="AQ577" s="314"/>
      <c r="AR577" s="315"/>
      <c r="AS577" s="419"/>
      <c r="AT577" s="420"/>
      <c r="AU577" s="318"/>
      <c r="AV577" s="319"/>
      <c r="AW577" s="319"/>
      <c r="AX577" s="319"/>
      <c r="AY577" s="320"/>
      <c r="AZ577" s="376"/>
      <c r="BA577" s="376"/>
    </row>
    <row r="578" spans="1:53" ht="13.5" customHeight="1" thickTop="1" thickBot="1" x14ac:dyDescent="0.25">
      <c r="A578" s="397">
        <v>572</v>
      </c>
      <c r="B578" s="398" t="s">
        <v>3432</v>
      </c>
      <c r="C578" s="399">
        <v>43627</v>
      </c>
      <c r="D578" s="399" t="s">
        <v>9354</v>
      </c>
      <c r="E578" s="400" t="s">
        <v>7725</v>
      </c>
      <c r="F578" s="400" t="s">
        <v>9355</v>
      </c>
      <c r="G578" s="401" t="s">
        <v>66</v>
      </c>
      <c r="H578" s="402" t="s">
        <v>7501</v>
      </c>
      <c r="I578" s="403" t="s">
        <v>1989</v>
      </c>
      <c r="J578" s="404">
        <v>0</v>
      </c>
      <c r="K578" s="405">
        <v>0</v>
      </c>
      <c r="L578" s="405">
        <v>12000000</v>
      </c>
      <c r="M578" s="405">
        <f t="shared" si="43"/>
        <v>12000000</v>
      </c>
      <c r="N578" s="406" t="s">
        <v>1990</v>
      </c>
      <c r="O578" s="398" t="s">
        <v>9356</v>
      </c>
      <c r="P578" s="408">
        <f t="shared" si="44"/>
        <v>43627</v>
      </c>
      <c r="Q578" s="408">
        <v>43687</v>
      </c>
      <c r="R578" s="408">
        <f t="shared" si="47"/>
        <v>43687</v>
      </c>
      <c r="S578" s="407">
        <f t="shared" si="45"/>
        <v>60</v>
      </c>
      <c r="T578" s="409">
        <f t="shared" si="46"/>
        <v>2</v>
      </c>
      <c r="U578" s="410" t="s">
        <v>9357</v>
      </c>
      <c r="V578" s="375"/>
      <c r="W578" s="411"/>
      <c r="X578" s="412"/>
      <c r="Y578" s="413"/>
      <c r="Z578" s="414"/>
      <c r="AA578" s="412"/>
      <c r="AB578" s="413"/>
      <c r="AC578" s="414"/>
      <c r="AD578" s="412"/>
      <c r="AE578" s="413"/>
      <c r="AF578" s="414"/>
      <c r="AG578" s="412"/>
      <c r="AH578" s="413"/>
      <c r="AI578" s="412"/>
      <c r="AJ578" s="415"/>
      <c r="AK578" s="416"/>
      <c r="AL578" s="417"/>
      <c r="AM578" s="416"/>
      <c r="AN578" s="418"/>
      <c r="AO578" s="418"/>
      <c r="AP578" s="418"/>
      <c r="AQ578" s="314"/>
      <c r="AR578" s="315"/>
      <c r="AS578" s="419"/>
      <c r="AT578" s="420"/>
      <c r="AU578" s="318"/>
      <c r="AV578" s="319"/>
      <c r="AW578" s="319"/>
      <c r="AX578" s="319"/>
      <c r="AY578" s="320"/>
      <c r="AZ578" s="376"/>
      <c r="BA578" s="376"/>
    </row>
    <row r="579" spans="1:53" ht="13.5" customHeight="1" thickTop="1" thickBot="1" x14ac:dyDescent="0.25">
      <c r="A579" s="397">
        <v>573</v>
      </c>
      <c r="B579" s="398" t="s">
        <v>3432</v>
      </c>
      <c r="C579" s="399">
        <v>43627</v>
      </c>
      <c r="D579" s="399" t="s">
        <v>9358</v>
      </c>
      <c r="E579" s="400" t="s">
        <v>7725</v>
      </c>
      <c r="F579" s="400" t="s">
        <v>9359</v>
      </c>
      <c r="G579" s="401" t="s">
        <v>66</v>
      </c>
      <c r="H579" s="402" t="s">
        <v>10502</v>
      </c>
      <c r="I579" s="403" t="s">
        <v>1989</v>
      </c>
      <c r="J579" s="404">
        <v>0</v>
      </c>
      <c r="K579" s="405">
        <v>0</v>
      </c>
      <c r="L579" s="405">
        <v>5000000</v>
      </c>
      <c r="M579" s="405">
        <f t="shared" ref="M579:M642" si="48">L579+AJ579+AL579+AN579+AP579</f>
        <v>5000000</v>
      </c>
      <c r="N579" s="406" t="s">
        <v>1990</v>
      </c>
      <c r="O579" s="398" t="s">
        <v>6893</v>
      </c>
      <c r="P579" s="408">
        <f t="shared" ref="P579:P642" si="49">C579</f>
        <v>43627</v>
      </c>
      <c r="Q579" s="408">
        <v>43687</v>
      </c>
      <c r="R579" s="408">
        <f t="shared" si="47"/>
        <v>43687</v>
      </c>
      <c r="S579" s="407">
        <f t="shared" ref="S579:S642" si="50">R579-P579</f>
        <v>60</v>
      </c>
      <c r="T579" s="409">
        <f t="shared" ref="T579:T642" si="51">+S579/30</f>
        <v>2</v>
      </c>
      <c r="U579" s="410" t="s">
        <v>9360</v>
      </c>
      <c r="V579" s="375"/>
      <c r="W579" s="411"/>
      <c r="X579" s="412"/>
      <c r="Y579" s="413"/>
      <c r="Z579" s="414"/>
      <c r="AA579" s="412"/>
      <c r="AB579" s="413"/>
      <c r="AC579" s="414"/>
      <c r="AD579" s="412"/>
      <c r="AE579" s="413"/>
      <c r="AF579" s="414"/>
      <c r="AG579" s="412"/>
      <c r="AH579" s="413"/>
      <c r="AI579" s="412"/>
      <c r="AJ579" s="415"/>
      <c r="AK579" s="416"/>
      <c r="AL579" s="417"/>
      <c r="AM579" s="416"/>
      <c r="AN579" s="418"/>
      <c r="AO579" s="418"/>
      <c r="AP579" s="418"/>
      <c r="AQ579" s="314"/>
      <c r="AR579" s="315"/>
      <c r="AS579" s="419"/>
      <c r="AT579" s="420"/>
      <c r="AU579" s="318"/>
      <c r="AV579" s="319"/>
      <c r="AW579" s="319"/>
      <c r="AX579" s="319"/>
      <c r="AY579" s="320"/>
      <c r="AZ579" s="376"/>
      <c r="BA579" s="376"/>
    </row>
    <row r="580" spans="1:53" ht="13.5" customHeight="1" thickTop="1" thickBot="1" x14ac:dyDescent="0.25">
      <c r="A580" s="397">
        <v>574</v>
      </c>
      <c r="B580" s="398" t="s">
        <v>3432</v>
      </c>
      <c r="C580" s="399">
        <v>43627</v>
      </c>
      <c r="D580" s="399" t="s">
        <v>9361</v>
      </c>
      <c r="E580" s="400" t="s">
        <v>6447</v>
      </c>
      <c r="F580" s="400" t="s">
        <v>9362</v>
      </c>
      <c r="G580" s="401" t="s">
        <v>66</v>
      </c>
      <c r="H580" s="402" t="s">
        <v>10502</v>
      </c>
      <c r="I580" s="403" t="s">
        <v>1989</v>
      </c>
      <c r="J580" s="404">
        <v>0</v>
      </c>
      <c r="K580" s="405">
        <v>0</v>
      </c>
      <c r="L580" s="405">
        <v>7500000</v>
      </c>
      <c r="M580" s="405">
        <f t="shared" si="48"/>
        <v>7500000</v>
      </c>
      <c r="N580" s="406" t="s">
        <v>1990</v>
      </c>
      <c r="O580" s="398" t="s">
        <v>9363</v>
      </c>
      <c r="P580" s="408">
        <f t="shared" si="49"/>
        <v>43627</v>
      </c>
      <c r="Q580" s="408">
        <v>43717</v>
      </c>
      <c r="R580" s="408">
        <f t="shared" si="47"/>
        <v>43717</v>
      </c>
      <c r="S580" s="407">
        <f t="shared" si="50"/>
        <v>90</v>
      </c>
      <c r="T580" s="409">
        <f t="shared" si="51"/>
        <v>3</v>
      </c>
      <c r="U580" s="410" t="s">
        <v>9364</v>
      </c>
      <c r="V580" s="375"/>
      <c r="W580" s="411"/>
      <c r="X580" s="412"/>
      <c r="Y580" s="413"/>
      <c r="Z580" s="414"/>
      <c r="AA580" s="412"/>
      <c r="AB580" s="413"/>
      <c r="AC580" s="414"/>
      <c r="AD580" s="412"/>
      <c r="AE580" s="413"/>
      <c r="AF580" s="414"/>
      <c r="AG580" s="412"/>
      <c r="AH580" s="413"/>
      <c r="AI580" s="412"/>
      <c r="AJ580" s="415"/>
      <c r="AK580" s="416"/>
      <c r="AL580" s="417"/>
      <c r="AM580" s="416"/>
      <c r="AN580" s="418"/>
      <c r="AO580" s="418"/>
      <c r="AP580" s="418"/>
      <c r="AQ580" s="314"/>
      <c r="AR580" s="315"/>
      <c r="AS580" s="419"/>
      <c r="AT580" s="420"/>
      <c r="AU580" s="318"/>
      <c r="AV580" s="319"/>
      <c r="AW580" s="319"/>
      <c r="AX580" s="319"/>
      <c r="AY580" s="320"/>
      <c r="AZ580" s="376"/>
      <c r="BA580" s="376"/>
    </row>
    <row r="581" spans="1:53" ht="13.5" customHeight="1" thickTop="1" thickBot="1" x14ac:dyDescent="0.25">
      <c r="A581" s="397">
        <v>575</v>
      </c>
      <c r="B581" s="398" t="s">
        <v>3432</v>
      </c>
      <c r="C581" s="399">
        <v>43628</v>
      </c>
      <c r="D581" s="399" t="s">
        <v>9365</v>
      </c>
      <c r="E581" s="400" t="s">
        <v>5690</v>
      </c>
      <c r="F581" s="400" t="s">
        <v>9366</v>
      </c>
      <c r="G581" s="401" t="s">
        <v>66</v>
      </c>
      <c r="H581" s="402" t="s">
        <v>7501</v>
      </c>
      <c r="I581" s="403" t="s">
        <v>1989</v>
      </c>
      <c r="J581" s="404">
        <v>0</v>
      </c>
      <c r="K581" s="405">
        <v>0</v>
      </c>
      <c r="L581" s="405">
        <v>10000000</v>
      </c>
      <c r="M581" s="405">
        <f t="shared" si="48"/>
        <v>10000000</v>
      </c>
      <c r="N581" s="406" t="s">
        <v>1990</v>
      </c>
      <c r="O581" s="398" t="s">
        <v>9367</v>
      </c>
      <c r="P581" s="408">
        <f t="shared" si="49"/>
        <v>43628</v>
      </c>
      <c r="Q581" s="408">
        <v>43703</v>
      </c>
      <c r="R581" s="408">
        <f t="shared" si="47"/>
        <v>43703</v>
      </c>
      <c r="S581" s="407">
        <f t="shared" si="50"/>
        <v>75</v>
      </c>
      <c r="T581" s="409">
        <f t="shared" si="51"/>
        <v>2.5</v>
      </c>
      <c r="U581" s="410" t="s">
        <v>9368</v>
      </c>
      <c r="V581" s="375"/>
      <c r="W581" s="411"/>
      <c r="X581" s="412"/>
      <c r="Y581" s="413"/>
      <c r="Z581" s="414"/>
      <c r="AA581" s="412"/>
      <c r="AB581" s="413"/>
      <c r="AC581" s="414"/>
      <c r="AD581" s="412"/>
      <c r="AE581" s="413"/>
      <c r="AF581" s="414"/>
      <c r="AG581" s="412"/>
      <c r="AH581" s="413"/>
      <c r="AI581" s="412"/>
      <c r="AJ581" s="415"/>
      <c r="AK581" s="416"/>
      <c r="AL581" s="417"/>
      <c r="AM581" s="416"/>
      <c r="AN581" s="418"/>
      <c r="AO581" s="418"/>
      <c r="AP581" s="418"/>
      <c r="AQ581" s="314"/>
      <c r="AR581" s="315"/>
      <c r="AS581" s="419"/>
      <c r="AT581" s="420"/>
      <c r="AU581" s="318"/>
      <c r="AV581" s="319"/>
      <c r="AW581" s="319"/>
      <c r="AX581" s="319"/>
      <c r="AY581" s="320"/>
      <c r="AZ581" s="376"/>
      <c r="BA581" s="376"/>
    </row>
    <row r="582" spans="1:53" ht="13.5" customHeight="1" thickTop="1" thickBot="1" x14ac:dyDescent="0.25">
      <c r="A582" s="397">
        <v>576</v>
      </c>
      <c r="B582" s="398" t="s">
        <v>3432</v>
      </c>
      <c r="C582" s="399">
        <v>43628</v>
      </c>
      <c r="D582" s="399" t="s">
        <v>9369</v>
      </c>
      <c r="E582" s="400" t="s">
        <v>9058</v>
      </c>
      <c r="F582" s="400" t="s">
        <v>9370</v>
      </c>
      <c r="G582" s="401" t="s">
        <v>66</v>
      </c>
      <c r="H582" s="402" t="s">
        <v>10502</v>
      </c>
      <c r="I582" s="403" t="s">
        <v>1989</v>
      </c>
      <c r="J582" s="404">
        <v>0</v>
      </c>
      <c r="K582" s="405">
        <v>0</v>
      </c>
      <c r="L582" s="405">
        <v>6000000</v>
      </c>
      <c r="M582" s="405">
        <f t="shared" si="48"/>
        <v>6000000</v>
      </c>
      <c r="N582" s="406" t="s">
        <v>1990</v>
      </c>
      <c r="O582" s="398" t="s">
        <v>9371</v>
      </c>
      <c r="P582" s="408">
        <f t="shared" si="49"/>
        <v>43628</v>
      </c>
      <c r="Q582" s="408">
        <v>43688</v>
      </c>
      <c r="R582" s="408">
        <f t="shared" si="47"/>
        <v>43688</v>
      </c>
      <c r="S582" s="407">
        <f t="shared" si="50"/>
        <v>60</v>
      </c>
      <c r="T582" s="409">
        <f t="shared" si="51"/>
        <v>2</v>
      </c>
      <c r="U582" s="410" t="s">
        <v>9372</v>
      </c>
      <c r="V582" s="375"/>
      <c r="W582" s="411"/>
      <c r="X582" s="412"/>
      <c r="Y582" s="413"/>
      <c r="Z582" s="414"/>
      <c r="AA582" s="412"/>
      <c r="AB582" s="413"/>
      <c r="AC582" s="414"/>
      <c r="AD582" s="412"/>
      <c r="AE582" s="413"/>
      <c r="AF582" s="414"/>
      <c r="AG582" s="412"/>
      <c r="AH582" s="413"/>
      <c r="AI582" s="412"/>
      <c r="AJ582" s="415"/>
      <c r="AK582" s="416"/>
      <c r="AL582" s="417"/>
      <c r="AM582" s="416"/>
      <c r="AN582" s="418"/>
      <c r="AO582" s="418"/>
      <c r="AP582" s="418"/>
      <c r="AQ582" s="314"/>
      <c r="AR582" s="315"/>
      <c r="AS582" s="419"/>
      <c r="AT582" s="420"/>
      <c r="AU582" s="318"/>
      <c r="AV582" s="319"/>
      <c r="AW582" s="319"/>
      <c r="AX582" s="319"/>
      <c r="AY582" s="320"/>
      <c r="AZ582" s="376"/>
      <c r="BA582" s="376"/>
    </row>
    <row r="583" spans="1:53" ht="13.5" customHeight="1" thickTop="1" thickBot="1" x14ac:dyDescent="0.25">
      <c r="A583" s="397">
        <v>577</v>
      </c>
      <c r="B583" s="398" t="s">
        <v>3432</v>
      </c>
      <c r="C583" s="399">
        <v>43628</v>
      </c>
      <c r="D583" s="399" t="s">
        <v>9373</v>
      </c>
      <c r="E583" s="400" t="s">
        <v>5690</v>
      </c>
      <c r="F583" s="400" t="s">
        <v>8785</v>
      </c>
      <c r="G583" s="401" t="s">
        <v>66</v>
      </c>
      <c r="H583" s="402" t="s">
        <v>10502</v>
      </c>
      <c r="I583" s="403" t="s">
        <v>1989</v>
      </c>
      <c r="J583" s="404">
        <v>0</v>
      </c>
      <c r="K583" s="405">
        <v>0</v>
      </c>
      <c r="L583" s="405">
        <v>5000000</v>
      </c>
      <c r="M583" s="405">
        <f t="shared" si="48"/>
        <v>5000000</v>
      </c>
      <c r="N583" s="406" t="s">
        <v>1990</v>
      </c>
      <c r="O583" s="398" t="s">
        <v>9374</v>
      </c>
      <c r="P583" s="408">
        <f t="shared" si="49"/>
        <v>43628</v>
      </c>
      <c r="Q583" s="408">
        <v>43703</v>
      </c>
      <c r="R583" s="408">
        <f t="shared" si="47"/>
        <v>43703</v>
      </c>
      <c r="S583" s="407">
        <f t="shared" si="50"/>
        <v>75</v>
      </c>
      <c r="T583" s="409">
        <f t="shared" si="51"/>
        <v>2.5</v>
      </c>
      <c r="U583" s="410" t="s">
        <v>9375</v>
      </c>
      <c r="V583" s="375"/>
      <c r="W583" s="411"/>
      <c r="X583" s="412"/>
      <c r="Y583" s="413"/>
      <c r="Z583" s="414"/>
      <c r="AA583" s="412"/>
      <c r="AB583" s="413"/>
      <c r="AC583" s="414"/>
      <c r="AD583" s="412"/>
      <c r="AE583" s="413"/>
      <c r="AF583" s="414"/>
      <c r="AG583" s="412"/>
      <c r="AH583" s="413"/>
      <c r="AI583" s="412"/>
      <c r="AJ583" s="415"/>
      <c r="AK583" s="416"/>
      <c r="AL583" s="417"/>
      <c r="AM583" s="416"/>
      <c r="AN583" s="418"/>
      <c r="AO583" s="418"/>
      <c r="AP583" s="418"/>
      <c r="AQ583" s="314"/>
      <c r="AR583" s="315"/>
      <c r="AS583" s="419"/>
      <c r="AT583" s="420"/>
      <c r="AU583" s="318"/>
      <c r="AV583" s="319"/>
      <c r="AW583" s="319"/>
      <c r="AX583" s="319"/>
      <c r="AY583" s="320"/>
      <c r="AZ583" s="376"/>
      <c r="BA583" s="376"/>
    </row>
    <row r="584" spans="1:53" ht="13.5" customHeight="1" thickTop="1" thickBot="1" x14ac:dyDescent="0.25">
      <c r="A584" s="397">
        <v>578</v>
      </c>
      <c r="B584" s="398" t="s">
        <v>3432</v>
      </c>
      <c r="C584" s="399">
        <v>43628</v>
      </c>
      <c r="D584" s="399" t="s">
        <v>9376</v>
      </c>
      <c r="E584" s="400" t="s">
        <v>9272</v>
      </c>
      <c r="F584" s="400" t="s">
        <v>8785</v>
      </c>
      <c r="G584" s="401" t="s">
        <v>66</v>
      </c>
      <c r="H584" s="402" t="s">
        <v>10502</v>
      </c>
      <c r="I584" s="403" t="s">
        <v>1989</v>
      </c>
      <c r="J584" s="404">
        <v>0</v>
      </c>
      <c r="K584" s="405">
        <v>0</v>
      </c>
      <c r="L584" s="405">
        <v>6000000</v>
      </c>
      <c r="M584" s="405">
        <f t="shared" si="48"/>
        <v>6000000</v>
      </c>
      <c r="N584" s="406" t="s">
        <v>1990</v>
      </c>
      <c r="O584" s="398" t="s">
        <v>9377</v>
      </c>
      <c r="P584" s="408">
        <f t="shared" si="49"/>
        <v>43628</v>
      </c>
      <c r="Q584" s="408">
        <v>43808</v>
      </c>
      <c r="R584" s="408">
        <f t="shared" si="47"/>
        <v>43808</v>
      </c>
      <c r="S584" s="407">
        <f t="shared" si="50"/>
        <v>180</v>
      </c>
      <c r="T584" s="409">
        <f t="shared" si="51"/>
        <v>6</v>
      </c>
      <c r="U584" s="410" t="s">
        <v>9378</v>
      </c>
      <c r="V584" s="375"/>
      <c r="W584" s="411"/>
      <c r="X584" s="412"/>
      <c r="Y584" s="413"/>
      <c r="Z584" s="414"/>
      <c r="AA584" s="412"/>
      <c r="AB584" s="413"/>
      <c r="AC584" s="414"/>
      <c r="AD584" s="412"/>
      <c r="AE584" s="413"/>
      <c r="AF584" s="414"/>
      <c r="AG584" s="412"/>
      <c r="AH584" s="413"/>
      <c r="AI584" s="412"/>
      <c r="AJ584" s="415"/>
      <c r="AK584" s="416"/>
      <c r="AL584" s="417"/>
      <c r="AM584" s="416"/>
      <c r="AN584" s="418"/>
      <c r="AO584" s="418"/>
      <c r="AP584" s="418"/>
      <c r="AQ584" s="314"/>
      <c r="AR584" s="315"/>
      <c r="AS584" s="419"/>
      <c r="AT584" s="420"/>
      <c r="AU584" s="318"/>
      <c r="AV584" s="319"/>
      <c r="AW584" s="319"/>
      <c r="AX584" s="319"/>
      <c r="AY584" s="320"/>
      <c r="AZ584" s="376"/>
      <c r="BA584" s="376"/>
    </row>
    <row r="585" spans="1:53" ht="13.5" customHeight="1" thickTop="1" thickBot="1" x14ac:dyDescent="0.25">
      <c r="A585" s="397">
        <v>579</v>
      </c>
      <c r="B585" s="398" t="s">
        <v>3432</v>
      </c>
      <c r="C585" s="399">
        <v>43628</v>
      </c>
      <c r="D585" s="399" t="s">
        <v>9379</v>
      </c>
      <c r="E585" s="400" t="s">
        <v>9272</v>
      </c>
      <c r="F585" s="400" t="s">
        <v>8801</v>
      </c>
      <c r="G585" s="401" t="s">
        <v>66</v>
      </c>
      <c r="H585" s="402" t="s">
        <v>7501</v>
      </c>
      <c r="I585" s="403" t="s">
        <v>1989</v>
      </c>
      <c r="J585" s="404">
        <v>0</v>
      </c>
      <c r="K585" s="405">
        <v>0</v>
      </c>
      <c r="L585" s="405">
        <v>12000000</v>
      </c>
      <c r="M585" s="405">
        <f t="shared" si="48"/>
        <v>12000000</v>
      </c>
      <c r="N585" s="406" t="s">
        <v>1990</v>
      </c>
      <c r="O585" s="398" t="s">
        <v>9380</v>
      </c>
      <c r="P585" s="408">
        <f t="shared" si="49"/>
        <v>43628</v>
      </c>
      <c r="Q585" s="408">
        <v>43688</v>
      </c>
      <c r="R585" s="408">
        <f t="shared" si="47"/>
        <v>43688</v>
      </c>
      <c r="S585" s="407">
        <f t="shared" si="50"/>
        <v>60</v>
      </c>
      <c r="T585" s="409">
        <f t="shared" si="51"/>
        <v>2</v>
      </c>
      <c r="U585" s="410" t="s">
        <v>9381</v>
      </c>
      <c r="V585" s="375"/>
      <c r="W585" s="411"/>
      <c r="X585" s="412"/>
      <c r="Y585" s="413"/>
      <c r="Z585" s="414"/>
      <c r="AA585" s="412"/>
      <c r="AB585" s="413"/>
      <c r="AC585" s="414"/>
      <c r="AD585" s="412"/>
      <c r="AE585" s="413"/>
      <c r="AF585" s="414"/>
      <c r="AG585" s="412"/>
      <c r="AH585" s="413"/>
      <c r="AI585" s="412"/>
      <c r="AJ585" s="415"/>
      <c r="AK585" s="416"/>
      <c r="AL585" s="417"/>
      <c r="AM585" s="416"/>
      <c r="AN585" s="418"/>
      <c r="AO585" s="418"/>
      <c r="AP585" s="418"/>
      <c r="AQ585" s="314"/>
      <c r="AR585" s="315"/>
      <c r="AS585" s="419"/>
      <c r="AT585" s="420"/>
      <c r="AU585" s="318"/>
      <c r="AV585" s="319"/>
      <c r="AW585" s="319"/>
      <c r="AX585" s="319"/>
      <c r="AY585" s="320"/>
      <c r="AZ585" s="376"/>
      <c r="BA585" s="376"/>
    </row>
    <row r="586" spans="1:53" ht="13.5" customHeight="1" thickTop="1" thickBot="1" x14ac:dyDescent="0.25">
      <c r="A586" s="397">
        <v>580</v>
      </c>
      <c r="B586" s="398" t="s">
        <v>3432</v>
      </c>
      <c r="C586" s="399">
        <v>43628</v>
      </c>
      <c r="D586" s="399" t="s">
        <v>9382</v>
      </c>
      <c r="E586" s="400" t="s">
        <v>6447</v>
      </c>
      <c r="F586" s="400" t="s">
        <v>9290</v>
      </c>
      <c r="G586" s="401" t="s">
        <v>66</v>
      </c>
      <c r="H586" s="402" t="s">
        <v>10502</v>
      </c>
      <c r="I586" s="403" t="s">
        <v>1989</v>
      </c>
      <c r="J586" s="404">
        <v>0</v>
      </c>
      <c r="K586" s="405">
        <v>0</v>
      </c>
      <c r="L586" s="405">
        <v>2614000</v>
      </c>
      <c r="M586" s="405">
        <f t="shared" si="48"/>
        <v>2614000</v>
      </c>
      <c r="N586" s="406" t="s">
        <v>1990</v>
      </c>
      <c r="O586" s="398" t="s">
        <v>9383</v>
      </c>
      <c r="P586" s="408">
        <f t="shared" si="49"/>
        <v>43628</v>
      </c>
      <c r="Q586" s="408">
        <v>43688</v>
      </c>
      <c r="R586" s="408">
        <f t="shared" si="47"/>
        <v>43688</v>
      </c>
      <c r="S586" s="407">
        <f t="shared" si="50"/>
        <v>60</v>
      </c>
      <c r="T586" s="409">
        <f t="shared" si="51"/>
        <v>2</v>
      </c>
      <c r="U586" s="410" t="s">
        <v>9384</v>
      </c>
      <c r="V586" s="375"/>
      <c r="W586" s="411"/>
      <c r="X586" s="412"/>
      <c r="Y586" s="413"/>
      <c r="Z586" s="414"/>
      <c r="AA586" s="412"/>
      <c r="AB586" s="413"/>
      <c r="AC586" s="414"/>
      <c r="AD586" s="412"/>
      <c r="AE586" s="413"/>
      <c r="AF586" s="414"/>
      <c r="AG586" s="412"/>
      <c r="AH586" s="413"/>
      <c r="AI586" s="412"/>
      <c r="AJ586" s="415"/>
      <c r="AK586" s="416"/>
      <c r="AL586" s="417"/>
      <c r="AM586" s="416"/>
      <c r="AN586" s="418"/>
      <c r="AO586" s="418"/>
      <c r="AP586" s="418"/>
      <c r="AQ586" s="314"/>
      <c r="AR586" s="315"/>
      <c r="AS586" s="419"/>
      <c r="AT586" s="420"/>
      <c r="AU586" s="318"/>
      <c r="AV586" s="319"/>
      <c r="AW586" s="319"/>
      <c r="AX586" s="319"/>
      <c r="AY586" s="320"/>
      <c r="AZ586" s="376"/>
      <c r="BA586" s="376"/>
    </row>
    <row r="587" spans="1:53" ht="13.5" customHeight="1" thickTop="1" thickBot="1" x14ac:dyDescent="0.25">
      <c r="A587" s="397">
        <v>581</v>
      </c>
      <c r="B587" s="398" t="s">
        <v>3432</v>
      </c>
      <c r="C587" s="399">
        <v>43628</v>
      </c>
      <c r="D587" s="399" t="s">
        <v>9385</v>
      </c>
      <c r="E587" s="400" t="s">
        <v>5690</v>
      </c>
      <c r="F587" s="400" t="s">
        <v>9386</v>
      </c>
      <c r="G587" s="401" t="s">
        <v>66</v>
      </c>
      <c r="H587" s="402" t="s">
        <v>7501</v>
      </c>
      <c r="I587" s="403" t="s">
        <v>1989</v>
      </c>
      <c r="J587" s="404">
        <v>0</v>
      </c>
      <c r="K587" s="405">
        <v>0</v>
      </c>
      <c r="L587" s="405">
        <v>12000000</v>
      </c>
      <c r="M587" s="405">
        <f t="shared" si="48"/>
        <v>12000000</v>
      </c>
      <c r="N587" s="406" t="s">
        <v>1990</v>
      </c>
      <c r="O587" s="398" t="s">
        <v>9387</v>
      </c>
      <c r="P587" s="408">
        <f t="shared" si="49"/>
        <v>43628</v>
      </c>
      <c r="Q587" s="408">
        <v>43718</v>
      </c>
      <c r="R587" s="408">
        <f t="shared" si="47"/>
        <v>43718</v>
      </c>
      <c r="S587" s="407">
        <f t="shared" si="50"/>
        <v>90</v>
      </c>
      <c r="T587" s="409">
        <f t="shared" si="51"/>
        <v>3</v>
      </c>
      <c r="U587" s="410" t="s">
        <v>9388</v>
      </c>
      <c r="V587" s="375"/>
      <c r="W587" s="411"/>
      <c r="X587" s="412"/>
      <c r="Y587" s="413"/>
      <c r="Z587" s="414"/>
      <c r="AA587" s="412"/>
      <c r="AB587" s="413"/>
      <c r="AC587" s="414"/>
      <c r="AD587" s="412"/>
      <c r="AE587" s="413"/>
      <c r="AF587" s="414"/>
      <c r="AG587" s="412"/>
      <c r="AH587" s="413"/>
      <c r="AI587" s="412"/>
      <c r="AJ587" s="415"/>
      <c r="AK587" s="416"/>
      <c r="AL587" s="417"/>
      <c r="AM587" s="416"/>
      <c r="AN587" s="418"/>
      <c r="AO587" s="418"/>
      <c r="AP587" s="418"/>
      <c r="AQ587" s="314"/>
      <c r="AR587" s="315"/>
      <c r="AS587" s="419"/>
      <c r="AT587" s="420"/>
      <c r="AU587" s="318"/>
      <c r="AV587" s="319"/>
      <c r="AW587" s="319"/>
      <c r="AX587" s="319"/>
      <c r="AY587" s="320"/>
      <c r="AZ587" s="376"/>
      <c r="BA587" s="376"/>
    </row>
    <row r="588" spans="1:53" ht="13.5" customHeight="1" thickTop="1" thickBot="1" x14ac:dyDescent="0.25">
      <c r="A588" s="397">
        <v>582</v>
      </c>
      <c r="B588" s="398" t="s">
        <v>3432</v>
      </c>
      <c r="C588" s="399">
        <v>43628</v>
      </c>
      <c r="D588" s="399" t="s">
        <v>9389</v>
      </c>
      <c r="E588" s="400" t="s">
        <v>5690</v>
      </c>
      <c r="F588" s="400" t="s">
        <v>9390</v>
      </c>
      <c r="G588" s="401" t="s">
        <v>66</v>
      </c>
      <c r="H588" s="402" t="s">
        <v>10502</v>
      </c>
      <c r="I588" s="403" t="s">
        <v>1989</v>
      </c>
      <c r="J588" s="404">
        <v>0</v>
      </c>
      <c r="K588" s="405">
        <v>0</v>
      </c>
      <c r="L588" s="405">
        <v>9000000</v>
      </c>
      <c r="M588" s="405">
        <f t="shared" si="48"/>
        <v>9000000</v>
      </c>
      <c r="N588" s="406" t="s">
        <v>1990</v>
      </c>
      <c r="O588" s="398" t="s">
        <v>6277</v>
      </c>
      <c r="P588" s="408">
        <f t="shared" si="49"/>
        <v>43628</v>
      </c>
      <c r="Q588" s="408">
        <v>43718</v>
      </c>
      <c r="R588" s="408">
        <f t="shared" si="47"/>
        <v>43718</v>
      </c>
      <c r="S588" s="407">
        <f t="shared" si="50"/>
        <v>90</v>
      </c>
      <c r="T588" s="409">
        <f t="shared" si="51"/>
        <v>3</v>
      </c>
      <c r="U588" s="410" t="s">
        <v>9391</v>
      </c>
      <c r="V588" s="375"/>
      <c r="W588" s="411"/>
      <c r="X588" s="412"/>
      <c r="Y588" s="413"/>
      <c r="Z588" s="414"/>
      <c r="AA588" s="412"/>
      <c r="AB588" s="413"/>
      <c r="AC588" s="414"/>
      <c r="AD588" s="412"/>
      <c r="AE588" s="413"/>
      <c r="AF588" s="414"/>
      <c r="AG588" s="412"/>
      <c r="AH588" s="413"/>
      <c r="AI588" s="412"/>
      <c r="AJ588" s="415"/>
      <c r="AK588" s="416"/>
      <c r="AL588" s="417"/>
      <c r="AM588" s="416"/>
      <c r="AN588" s="418"/>
      <c r="AO588" s="418"/>
      <c r="AP588" s="418"/>
      <c r="AQ588" s="314"/>
      <c r="AR588" s="315"/>
      <c r="AS588" s="419"/>
      <c r="AT588" s="420"/>
      <c r="AU588" s="318"/>
      <c r="AV588" s="319"/>
      <c r="AW588" s="319"/>
      <c r="AX588" s="319"/>
      <c r="AY588" s="320"/>
      <c r="AZ588" s="376"/>
      <c r="BA588" s="376"/>
    </row>
    <row r="589" spans="1:53" ht="13.5" customHeight="1" thickTop="1" thickBot="1" x14ac:dyDescent="0.25">
      <c r="A589" s="397">
        <v>583</v>
      </c>
      <c r="B589" s="398" t="s">
        <v>3432</v>
      </c>
      <c r="C589" s="399">
        <v>43628</v>
      </c>
      <c r="D589" s="399" t="s">
        <v>9392</v>
      </c>
      <c r="E589" s="400" t="s">
        <v>9272</v>
      </c>
      <c r="F589" s="400" t="s">
        <v>8785</v>
      </c>
      <c r="G589" s="401" t="s">
        <v>66</v>
      </c>
      <c r="H589" s="402" t="s">
        <v>10502</v>
      </c>
      <c r="I589" s="403" t="s">
        <v>1989</v>
      </c>
      <c r="J589" s="404">
        <v>0</v>
      </c>
      <c r="K589" s="405">
        <v>0</v>
      </c>
      <c r="L589" s="405">
        <v>2614000</v>
      </c>
      <c r="M589" s="405">
        <f t="shared" si="48"/>
        <v>2614000</v>
      </c>
      <c r="N589" s="406" t="s">
        <v>1990</v>
      </c>
      <c r="O589" s="398" t="s">
        <v>9393</v>
      </c>
      <c r="P589" s="408">
        <f t="shared" si="49"/>
        <v>43628</v>
      </c>
      <c r="Q589" s="408">
        <v>43688</v>
      </c>
      <c r="R589" s="408">
        <f t="shared" si="47"/>
        <v>43688</v>
      </c>
      <c r="S589" s="407">
        <f t="shared" si="50"/>
        <v>60</v>
      </c>
      <c r="T589" s="409">
        <f t="shared" si="51"/>
        <v>2</v>
      </c>
      <c r="U589" s="410" t="s">
        <v>9394</v>
      </c>
      <c r="V589" s="375"/>
      <c r="W589" s="411"/>
      <c r="X589" s="412"/>
      <c r="Y589" s="413"/>
      <c r="Z589" s="414"/>
      <c r="AA589" s="412"/>
      <c r="AB589" s="413"/>
      <c r="AC589" s="414"/>
      <c r="AD589" s="412"/>
      <c r="AE589" s="413"/>
      <c r="AF589" s="414"/>
      <c r="AG589" s="412"/>
      <c r="AH589" s="413"/>
      <c r="AI589" s="412"/>
      <c r="AJ589" s="415"/>
      <c r="AK589" s="416"/>
      <c r="AL589" s="417"/>
      <c r="AM589" s="416"/>
      <c r="AN589" s="418"/>
      <c r="AO589" s="418"/>
      <c r="AP589" s="418"/>
      <c r="AQ589" s="314"/>
      <c r="AR589" s="315"/>
      <c r="AS589" s="419"/>
      <c r="AT589" s="420"/>
      <c r="AU589" s="318"/>
      <c r="AV589" s="319"/>
      <c r="AW589" s="319"/>
      <c r="AX589" s="319"/>
      <c r="AY589" s="320"/>
      <c r="AZ589" s="376"/>
      <c r="BA589" s="376"/>
    </row>
    <row r="590" spans="1:53" ht="13.5" customHeight="1" thickTop="1" thickBot="1" x14ac:dyDescent="0.25">
      <c r="A590" s="397">
        <v>584</v>
      </c>
      <c r="B590" s="398" t="s">
        <v>3432</v>
      </c>
      <c r="C590" s="399">
        <v>43628</v>
      </c>
      <c r="D590" s="399" t="s">
        <v>9395</v>
      </c>
      <c r="E590" s="400" t="s">
        <v>9058</v>
      </c>
      <c r="F590" s="400" t="s">
        <v>8827</v>
      </c>
      <c r="G590" s="401" t="s">
        <v>66</v>
      </c>
      <c r="H590" s="402" t="s">
        <v>10502</v>
      </c>
      <c r="I590" s="403" t="s">
        <v>1989</v>
      </c>
      <c r="J590" s="404">
        <v>0</v>
      </c>
      <c r="K590" s="405">
        <v>0</v>
      </c>
      <c r="L590" s="405">
        <v>9921000</v>
      </c>
      <c r="M590" s="405">
        <f t="shared" si="48"/>
        <v>9921000</v>
      </c>
      <c r="N590" s="406" t="s">
        <v>1990</v>
      </c>
      <c r="O590" s="398" t="s">
        <v>9396</v>
      </c>
      <c r="P590" s="408">
        <f t="shared" si="49"/>
        <v>43628</v>
      </c>
      <c r="Q590" s="408">
        <v>43718</v>
      </c>
      <c r="R590" s="408">
        <f t="shared" si="47"/>
        <v>43718</v>
      </c>
      <c r="S590" s="407">
        <f t="shared" si="50"/>
        <v>90</v>
      </c>
      <c r="T590" s="409">
        <f t="shared" si="51"/>
        <v>3</v>
      </c>
      <c r="U590" s="410" t="s">
        <v>9397</v>
      </c>
      <c r="V590" s="375"/>
      <c r="W590" s="411"/>
      <c r="X590" s="412"/>
      <c r="Y590" s="413"/>
      <c r="Z590" s="414"/>
      <c r="AA590" s="412"/>
      <c r="AB590" s="413"/>
      <c r="AC590" s="414"/>
      <c r="AD590" s="412"/>
      <c r="AE590" s="413"/>
      <c r="AF590" s="414"/>
      <c r="AG590" s="412"/>
      <c r="AH590" s="413"/>
      <c r="AI590" s="412"/>
      <c r="AJ590" s="415"/>
      <c r="AK590" s="416"/>
      <c r="AL590" s="417"/>
      <c r="AM590" s="416"/>
      <c r="AN590" s="418"/>
      <c r="AO590" s="418"/>
      <c r="AP590" s="418"/>
      <c r="AQ590" s="314"/>
      <c r="AR590" s="315"/>
      <c r="AS590" s="419"/>
      <c r="AT590" s="420"/>
      <c r="AU590" s="318"/>
      <c r="AV590" s="319"/>
      <c r="AW590" s="319"/>
      <c r="AX590" s="319"/>
      <c r="AY590" s="320"/>
      <c r="AZ590" s="376"/>
      <c r="BA590" s="376"/>
    </row>
    <row r="591" spans="1:53" ht="13.5" customHeight="1" thickTop="1" thickBot="1" x14ac:dyDescent="0.25">
      <c r="A591" s="397">
        <v>585</v>
      </c>
      <c r="B591" s="398" t="s">
        <v>3432</v>
      </c>
      <c r="C591" s="399">
        <v>43628</v>
      </c>
      <c r="D591" s="399" t="s">
        <v>9398</v>
      </c>
      <c r="E591" s="400" t="s">
        <v>9058</v>
      </c>
      <c r="F591" s="400" t="s">
        <v>9075</v>
      </c>
      <c r="G591" s="401" t="s">
        <v>66</v>
      </c>
      <c r="H591" s="402" t="s">
        <v>7501</v>
      </c>
      <c r="I591" s="403" t="s">
        <v>1989</v>
      </c>
      <c r="J591" s="404">
        <v>0</v>
      </c>
      <c r="K591" s="405">
        <v>0</v>
      </c>
      <c r="L591" s="405">
        <v>18500000</v>
      </c>
      <c r="M591" s="405">
        <f t="shared" si="48"/>
        <v>18500000</v>
      </c>
      <c r="N591" s="406" t="s">
        <v>1990</v>
      </c>
      <c r="O591" s="398" t="s">
        <v>9399</v>
      </c>
      <c r="P591" s="408">
        <f t="shared" si="49"/>
        <v>43628</v>
      </c>
      <c r="Q591" s="408">
        <v>43778</v>
      </c>
      <c r="R591" s="408">
        <f t="shared" si="47"/>
        <v>43778</v>
      </c>
      <c r="S591" s="407">
        <f t="shared" si="50"/>
        <v>150</v>
      </c>
      <c r="T591" s="409">
        <f t="shared" si="51"/>
        <v>5</v>
      </c>
      <c r="U591" s="410" t="s">
        <v>9400</v>
      </c>
      <c r="V591" s="375"/>
      <c r="W591" s="411"/>
      <c r="X591" s="412"/>
      <c r="Y591" s="413"/>
      <c r="Z591" s="414"/>
      <c r="AA591" s="412"/>
      <c r="AB591" s="413"/>
      <c r="AC591" s="414"/>
      <c r="AD591" s="412"/>
      <c r="AE591" s="413"/>
      <c r="AF591" s="414"/>
      <c r="AG591" s="412"/>
      <c r="AH591" s="413"/>
      <c r="AI591" s="412"/>
      <c r="AJ591" s="415"/>
      <c r="AK591" s="416"/>
      <c r="AL591" s="417"/>
      <c r="AM591" s="416"/>
      <c r="AN591" s="418"/>
      <c r="AO591" s="418"/>
      <c r="AP591" s="418"/>
      <c r="AQ591" s="314"/>
      <c r="AR591" s="315"/>
      <c r="AS591" s="419"/>
      <c r="AT591" s="420"/>
      <c r="AU591" s="318"/>
      <c r="AV591" s="319"/>
      <c r="AW591" s="319"/>
      <c r="AX591" s="319"/>
      <c r="AY591" s="320"/>
      <c r="AZ591" s="376"/>
      <c r="BA591" s="376"/>
    </row>
    <row r="592" spans="1:53" ht="13.5" customHeight="1" thickTop="1" thickBot="1" x14ac:dyDescent="0.25">
      <c r="A592" s="397">
        <v>586</v>
      </c>
      <c r="B592" s="398" t="s">
        <v>3432</v>
      </c>
      <c r="C592" s="399">
        <v>43628</v>
      </c>
      <c r="D592" s="399" t="s">
        <v>9401</v>
      </c>
      <c r="E592" s="400" t="s">
        <v>5921</v>
      </c>
      <c r="F592" s="400" t="s">
        <v>9402</v>
      </c>
      <c r="G592" s="401" t="s">
        <v>66</v>
      </c>
      <c r="H592" s="402" t="s">
        <v>7501</v>
      </c>
      <c r="I592" s="403" t="s">
        <v>1989</v>
      </c>
      <c r="J592" s="404">
        <v>0</v>
      </c>
      <c r="K592" s="405">
        <v>0</v>
      </c>
      <c r="L592" s="405">
        <v>29853133</v>
      </c>
      <c r="M592" s="405">
        <f t="shared" si="48"/>
        <v>29853133</v>
      </c>
      <c r="N592" s="406" t="s">
        <v>1990</v>
      </c>
      <c r="O592" s="398" t="s">
        <v>6823</v>
      </c>
      <c r="P592" s="408">
        <f t="shared" si="49"/>
        <v>43628</v>
      </c>
      <c r="Q592" s="408">
        <v>43772</v>
      </c>
      <c r="R592" s="408">
        <f t="shared" si="47"/>
        <v>43772</v>
      </c>
      <c r="S592" s="407">
        <f t="shared" si="50"/>
        <v>144</v>
      </c>
      <c r="T592" s="409">
        <f t="shared" si="51"/>
        <v>4.8</v>
      </c>
      <c r="U592" s="410" t="s">
        <v>9403</v>
      </c>
      <c r="V592" s="375"/>
      <c r="W592" s="411"/>
      <c r="X592" s="412"/>
      <c r="Y592" s="413"/>
      <c r="Z592" s="414"/>
      <c r="AA592" s="412"/>
      <c r="AB592" s="413"/>
      <c r="AC592" s="414"/>
      <c r="AD592" s="412"/>
      <c r="AE592" s="413"/>
      <c r="AF592" s="414"/>
      <c r="AG592" s="412"/>
      <c r="AH592" s="413"/>
      <c r="AI592" s="412"/>
      <c r="AJ592" s="415"/>
      <c r="AK592" s="416"/>
      <c r="AL592" s="417"/>
      <c r="AM592" s="416"/>
      <c r="AN592" s="418"/>
      <c r="AO592" s="418"/>
      <c r="AP592" s="418"/>
      <c r="AQ592" s="314"/>
      <c r="AR592" s="315"/>
      <c r="AS592" s="419"/>
      <c r="AT592" s="420"/>
      <c r="AU592" s="318"/>
      <c r="AV592" s="319"/>
      <c r="AW592" s="319"/>
      <c r="AX592" s="319"/>
      <c r="AY592" s="320"/>
      <c r="AZ592" s="376"/>
      <c r="BA592" s="376"/>
    </row>
    <row r="593" spans="1:53" ht="13.5" customHeight="1" thickTop="1" thickBot="1" x14ac:dyDescent="0.25">
      <c r="A593" s="397">
        <v>587</v>
      </c>
      <c r="B593" s="398" t="s">
        <v>3432</v>
      </c>
      <c r="C593" s="399">
        <v>43628</v>
      </c>
      <c r="D593" s="399" t="s">
        <v>9404</v>
      </c>
      <c r="E593" s="400" t="s">
        <v>5921</v>
      </c>
      <c r="F593" s="400" t="s">
        <v>9405</v>
      </c>
      <c r="G593" s="401" t="s">
        <v>66</v>
      </c>
      <c r="H593" s="402" t="s">
        <v>10502</v>
      </c>
      <c r="I593" s="403" t="s">
        <v>1989</v>
      </c>
      <c r="J593" s="404">
        <v>0</v>
      </c>
      <c r="K593" s="405">
        <v>0</v>
      </c>
      <c r="L593" s="405">
        <v>7937383</v>
      </c>
      <c r="M593" s="405">
        <f t="shared" si="48"/>
        <v>7937383</v>
      </c>
      <c r="N593" s="406" t="s">
        <v>1990</v>
      </c>
      <c r="O593" s="398" t="s">
        <v>6374</v>
      </c>
      <c r="P593" s="408">
        <f t="shared" si="49"/>
        <v>43628</v>
      </c>
      <c r="Q593" s="408">
        <v>43700</v>
      </c>
      <c r="R593" s="408">
        <f t="shared" si="47"/>
        <v>43700</v>
      </c>
      <c r="S593" s="407">
        <f t="shared" si="50"/>
        <v>72</v>
      </c>
      <c r="T593" s="409">
        <f t="shared" si="51"/>
        <v>2.4</v>
      </c>
      <c r="U593" s="410" t="s">
        <v>9406</v>
      </c>
      <c r="V593" s="375"/>
      <c r="W593" s="411"/>
      <c r="X593" s="412"/>
      <c r="Y593" s="413"/>
      <c r="Z593" s="414"/>
      <c r="AA593" s="412"/>
      <c r="AB593" s="413"/>
      <c r="AC593" s="414"/>
      <c r="AD593" s="412"/>
      <c r="AE593" s="413"/>
      <c r="AF593" s="414"/>
      <c r="AG593" s="412"/>
      <c r="AH593" s="413"/>
      <c r="AI593" s="412"/>
      <c r="AJ593" s="415"/>
      <c r="AK593" s="416"/>
      <c r="AL593" s="417"/>
      <c r="AM593" s="416"/>
      <c r="AN593" s="418"/>
      <c r="AO593" s="418"/>
      <c r="AP593" s="418"/>
      <c r="AQ593" s="314"/>
      <c r="AR593" s="315"/>
      <c r="AS593" s="419"/>
      <c r="AT593" s="420"/>
      <c r="AU593" s="318"/>
      <c r="AV593" s="319"/>
      <c r="AW593" s="319"/>
      <c r="AX593" s="319"/>
      <c r="AY593" s="320"/>
      <c r="AZ593" s="376"/>
      <c r="BA593" s="376"/>
    </row>
    <row r="594" spans="1:53" ht="13.5" customHeight="1" thickTop="1" thickBot="1" x14ac:dyDescent="0.25">
      <c r="A594" s="397">
        <v>588</v>
      </c>
      <c r="B594" s="398" t="s">
        <v>3432</v>
      </c>
      <c r="C594" s="399">
        <v>43629</v>
      </c>
      <c r="D594" s="399" t="s">
        <v>9407</v>
      </c>
      <c r="E594" s="400" t="s">
        <v>9272</v>
      </c>
      <c r="F594" s="400" t="s">
        <v>9290</v>
      </c>
      <c r="G594" s="401" t="s">
        <v>66</v>
      </c>
      <c r="H594" s="402" t="s">
        <v>10502</v>
      </c>
      <c r="I594" s="403" t="s">
        <v>1989</v>
      </c>
      <c r="J594" s="404">
        <v>0</v>
      </c>
      <c r="K594" s="405">
        <v>0</v>
      </c>
      <c r="L594" s="405">
        <v>7500000</v>
      </c>
      <c r="M594" s="405">
        <f t="shared" si="48"/>
        <v>7500000</v>
      </c>
      <c r="N594" s="406" t="s">
        <v>1990</v>
      </c>
      <c r="O594" s="398" t="s">
        <v>9408</v>
      </c>
      <c r="P594" s="408">
        <f t="shared" si="49"/>
        <v>43629</v>
      </c>
      <c r="Q594" s="408">
        <v>43719</v>
      </c>
      <c r="R594" s="408">
        <f t="shared" si="47"/>
        <v>43719</v>
      </c>
      <c r="S594" s="407">
        <f t="shared" si="50"/>
        <v>90</v>
      </c>
      <c r="T594" s="409">
        <f t="shared" si="51"/>
        <v>3</v>
      </c>
      <c r="U594" s="410" t="s">
        <v>9409</v>
      </c>
      <c r="V594" s="375"/>
      <c r="W594" s="411"/>
      <c r="X594" s="412"/>
      <c r="Y594" s="413"/>
      <c r="Z594" s="414"/>
      <c r="AA594" s="412"/>
      <c r="AB594" s="413"/>
      <c r="AC594" s="414"/>
      <c r="AD594" s="412"/>
      <c r="AE594" s="413"/>
      <c r="AF594" s="414"/>
      <c r="AG594" s="412"/>
      <c r="AH594" s="413"/>
      <c r="AI594" s="412"/>
      <c r="AJ594" s="415"/>
      <c r="AK594" s="416"/>
      <c r="AL594" s="417"/>
      <c r="AM594" s="416"/>
      <c r="AN594" s="418"/>
      <c r="AO594" s="418"/>
      <c r="AP594" s="418"/>
      <c r="AQ594" s="314"/>
      <c r="AR594" s="315"/>
      <c r="AS594" s="419"/>
      <c r="AT594" s="420"/>
      <c r="AU594" s="318"/>
      <c r="AV594" s="319"/>
      <c r="AW594" s="319"/>
      <c r="AX594" s="319"/>
      <c r="AY594" s="320"/>
      <c r="AZ594" s="376"/>
      <c r="BA594" s="376"/>
    </row>
    <row r="595" spans="1:53" ht="13.5" customHeight="1" thickTop="1" thickBot="1" x14ac:dyDescent="0.25">
      <c r="A595" s="397">
        <v>589</v>
      </c>
      <c r="B595" s="398" t="s">
        <v>3432</v>
      </c>
      <c r="C595" s="399">
        <v>43629</v>
      </c>
      <c r="D595" s="399" t="s">
        <v>9410</v>
      </c>
      <c r="E595" s="400" t="s">
        <v>5690</v>
      </c>
      <c r="F595" s="400" t="s">
        <v>9411</v>
      </c>
      <c r="G595" s="401" t="s">
        <v>66</v>
      </c>
      <c r="H595" s="402" t="s">
        <v>7501</v>
      </c>
      <c r="I595" s="403" t="s">
        <v>1989</v>
      </c>
      <c r="J595" s="404">
        <v>0</v>
      </c>
      <c r="K595" s="405">
        <v>0</v>
      </c>
      <c r="L595" s="405">
        <v>32000000</v>
      </c>
      <c r="M595" s="405">
        <f t="shared" si="48"/>
        <v>32000000</v>
      </c>
      <c r="N595" s="406" t="s">
        <v>1990</v>
      </c>
      <c r="O595" s="398" t="s">
        <v>9412</v>
      </c>
      <c r="P595" s="408">
        <f t="shared" si="49"/>
        <v>43629</v>
      </c>
      <c r="Q595" s="408">
        <v>43749</v>
      </c>
      <c r="R595" s="408">
        <f t="shared" si="47"/>
        <v>43749</v>
      </c>
      <c r="S595" s="407">
        <f t="shared" si="50"/>
        <v>120</v>
      </c>
      <c r="T595" s="409">
        <f t="shared" si="51"/>
        <v>4</v>
      </c>
      <c r="U595" s="410" t="s">
        <v>9413</v>
      </c>
      <c r="V595" s="375"/>
      <c r="W595" s="411"/>
      <c r="X595" s="412"/>
      <c r="Y595" s="413"/>
      <c r="Z595" s="414"/>
      <c r="AA595" s="412"/>
      <c r="AB595" s="413"/>
      <c r="AC595" s="414"/>
      <c r="AD595" s="412"/>
      <c r="AE595" s="413"/>
      <c r="AF595" s="414"/>
      <c r="AG595" s="412"/>
      <c r="AH595" s="413"/>
      <c r="AI595" s="412"/>
      <c r="AJ595" s="415"/>
      <c r="AK595" s="416"/>
      <c r="AL595" s="417"/>
      <c r="AM595" s="416"/>
      <c r="AN595" s="418"/>
      <c r="AO595" s="418"/>
      <c r="AP595" s="418"/>
      <c r="AQ595" s="314"/>
      <c r="AR595" s="315"/>
      <c r="AS595" s="419"/>
      <c r="AT595" s="420"/>
      <c r="AU595" s="318"/>
      <c r="AV595" s="319"/>
      <c r="AW595" s="319"/>
      <c r="AX595" s="319"/>
      <c r="AY595" s="320"/>
      <c r="AZ595" s="376"/>
      <c r="BA595" s="376"/>
    </row>
    <row r="596" spans="1:53" ht="13.5" customHeight="1" thickTop="1" thickBot="1" x14ac:dyDescent="0.25">
      <c r="A596" s="397">
        <v>590</v>
      </c>
      <c r="B596" s="398" t="s">
        <v>3441</v>
      </c>
      <c r="C596" s="399">
        <v>43633</v>
      </c>
      <c r="D596" s="399" t="s">
        <v>9414</v>
      </c>
      <c r="E596" s="400" t="s">
        <v>5690</v>
      </c>
      <c r="F596" s="400" t="s">
        <v>8086</v>
      </c>
      <c r="G596" s="401" t="s">
        <v>66</v>
      </c>
      <c r="H596" s="402" t="s">
        <v>10502</v>
      </c>
      <c r="I596" s="403" t="s">
        <v>1989</v>
      </c>
      <c r="J596" s="404">
        <v>0</v>
      </c>
      <c r="K596" s="405">
        <v>0</v>
      </c>
      <c r="L596" s="405">
        <v>6000000</v>
      </c>
      <c r="M596" s="405">
        <f t="shared" si="48"/>
        <v>6000000</v>
      </c>
      <c r="N596" s="406" t="s">
        <v>1990</v>
      </c>
      <c r="O596" s="398" t="s">
        <v>8087</v>
      </c>
      <c r="P596" s="408">
        <f t="shared" si="49"/>
        <v>43633</v>
      </c>
      <c r="Q596" s="408">
        <v>43723</v>
      </c>
      <c r="R596" s="408">
        <f t="shared" si="47"/>
        <v>43723</v>
      </c>
      <c r="S596" s="407">
        <f t="shared" si="50"/>
        <v>90</v>
      </c>
      <c r="T596" s="409">
        <f t="shared" si="51"/>
        <v>3</v>
      </c>
      <c r="U596" s="410" t="s">
        <v>9415</v>
      </c>
      <c r="V596" s="375"/>
      <c r="W596" s="411"/>
      <c r="X596" s="412"/>
      <c r="Y596" s="413"/>
      <c r="Z596" s="414"/>
      <c r="AA596" s="412"/>
      <c r="AB596" s="413"/>
      <c r="AC596" s="414"/>
      <c r="AD596" s="412"/>
      <c r="AE596" s="413"/>
      <c r="AF596" s="414"/>
      <c r="AG596" s="412"/>
      <c r="AH596" s="413"/>
      <c r="AI596" s="412"/>
      <c r="AJ596" s="415"/>
      <c r="AK596" s="416"/>
      <c r="AL596" s="417"/>
      <c r="AM596" s="416"/>
      <c r="AN596" s="418"/>
      <c r="AO596" s="418"/>
      <c r="AP596" s="418"/>
      <c r="AQ596" s="314"/>
      <c r="AR596" s="315"/>
      <c r="AS596" s="419"/>
      <c r="AT596" s="420"/>
      <c r="AU596" s="318"/>
      <c r="AV596" s="319"/>
      <c r="AW596" s="319"/>
      <c r="AX596" s="319"/>
      <c r="AY596" s="320"/>
      <c r="AZ596" s="376"/>
      <c r="BA596" s="376"/>
    </row>
    <row r="597" spans="1:53" ht="13.5" customHeight="1" thickTop="1" thickBot="1" x14ac:dyDescent="0.25">
      <c r="A597" s="397">
        <v>591</v>
      </c>
      <c r="B597" s="398" t="s">
        <v>3432</v>
      </c>
      <c r="C597" s="399">
        <v>43633</v>
      </c>
      <c r="D597" s="399" t="s">
        <v>9416</v>
      </c>
      <c r="E597" s="400" t="s">
        <v>6447</v>
      </c>
      <c r="F597" s="400" t="s">
        <v>9417</v>
      </c>
      <c r="G597" s="401" t="s">
        <v>66</v>
      </c>
      <c r="H597" s="402" t="s">
        <v>10502</v>
      </c>
      <c r="I597" s="403" t="s">
        <v>1989</v>
      </c>
      <c r="J597" s="404">
        <v>0</v>
      </c>
      <c r="K597" s="405">
        <v>0</v>
      </c>
      <c r="L597" s="405">
        <v>3000000</v>
      </c>
      <c r="M597" s="405">
        <f t="shared" si="48"/>
        <v>3000000</v>
      </c>
      <c r="N597" s="406" t="s">
        <v>1990</v>
      </c>
      <c r="O597" s="398" t="s">
        <v>9418</v>
      </c>
      <c r="P597" s="408">
        <f t="shared" si="49"/>
        <v>43633</v>
      </c>
      <c r="Q597" s="408">
        <v>43693</v>
      </c>
      <c r="R597" s="408">
        <f t="shared" si="47"/>
        <v>43693</v>
      </c>
      <c r="S597" s="407">
        <f t="shared" si="50"/>
        <v>60</v>
      </c>
      <c r="T597" s="409">
        <f t="shared" si="51"/>
        <v>2</v>
      </c>
      <c r="U597" s="410" t="s">
        <v>9419</v>
      </c>
      <c r="V597" s="375"/>
      <c r="W597" s="411"/>
      <c r="X597" s="412"/>
      <c r="Y597" s="413"/>
      <c r="Z597" s="414"/>
      <c r="AA597" s="412"/>
      <c r="AB597" s="413"/>
      <c r="AC597" s="414"/>
      <c r="AD597" s="412"/>
      <c r="AE597" s="413"/>
      <c r="AF597" s="414"/>
      <c r="AG597" s="412"/>
      <c r="AH597" s="413"/>
      <c r="AI597" s="412"/>
      <c r="AJ597" s="415"/>
      <c r="AK597" s="416"/>
      <c r="AL597" s="417"/>
      <c r="AM597" s="416"/>
      <c r="AN597" s="418"/>
      <c r="AO597" s="418"/>
      <c r="AP597" s="418"/>
      <c r="AQ597" s="314"/>
      <c r="AR597" s="315"/>
      <c r="AS597" s="419"/>
      <c r="AT597" s="420"/>
      <c r="AU597" s="318"/>
      <c r="AV597" s="319"/>
      <c r="AW597" s="319"/>
      <c r="AX597" s="319"/>
      <c r="AY597" s="320"/>
      <c r="AZ597" s="376"/>
      <c r="BA597" s="376"/>
    </row>
    <row r="598" spans="1:53" ht="13.5" customHeight="1" thickTop="1" thickBot="1" x14ac:dyDescent="0.25">
      <c r="A598" s="397">
        <v>592</v>
      </c>
      <c r="B598" s="398" t="s">
        <v>3432</v>
      </c>
      <c r="C598" s="399">
        <v>43633</v>
      </c>
      <c r="D598" s="399" t="s">
        <v>9420</v>
      </c>
      <c r="E598" s="400" t="s">
        <v>7725</v>
      </c>
      <c r="F598" s="400" t="s">
        <v>9421</v>
      </c>
      <c r="G598" s="401" t="s">
        <v>66</v>
      </c>
      <c r="H598" s="402" t="s">
        <v>10502</v>
      </c>
      <c r="I598" s="403" t="s">
        <v>1989</v>
      </c>
      <c r="J598" s="404">
        <v>0</v>
      </c>
      <c r="K598" s="405">
        <v>0</v>
      </c>
      <c r="L598" s="405">
        <v>6000000</v>
      </c>
      <c r="M598" s="405">
        <f t="shared" si="48"/>
        <v>6000000</v>
      </c>
      <c r="N598" s="406" t="s">
        <v>1990</v>
      </c>
      <c r="O598" s="398" t="s">
        <v>9422</v>
      </c>
      <c r="P598" s="408">
        <f t="shared" si="49"/>
        <v>43633</v>
      </c>
      <c r="Q598" s="408">
        <v>43753</v>
      </c>
      <c r="R598" s="408">
        <f t="shared" si="47"/>
        <v>43753</v>
      </c>
      <c r="S598" s="407">
        <f t="shared" si="50"/>
        <v>120</v>
      </c>
      <c r="T598" s="409">
        <f t="shared" si="51"/>
        <v>4</v>
      </c>
      <c r="U598" s="410" t="s">
        <v>9423</v>
      </c>
      <c r="V598" s="375"/>
      <c r="W598" s="411"/>
      <c r="X598" s="412"/>
      <c r="Y598" s="413"/>
      <c r="Z598" s="414"/>
      <c r="AA598" s="412"/>
      <c r="AB598" s="413"/>
      <c r="AC598" s="414"/>
      <c r="AD598" s="412"/>
      <c r="AE598" s="413"/>
      <c r="AF598" s="414"/>
      <c r="AG598" s="412"/>
      <c r="AH598" s="413"/>
      <c r="AI598" s="412"/>
      <c r="AJ598" s="415"/>
      <c r="AK598" s="416"/>
      <c r="AL598" s="417"/>
      <c r="AM598" s="416"/>
      <c r="AN598" s="418"/>
      <c r="AO598" s="418"/>
      <c r="AP598" s="418"/>
      <c r="AQ598" s="314"/>
      <c r="AR598" s="315"/>
      <c r="AS598" s="419"/>
      <c r="AT598" s="420"/>
      <c r="AU598" s="318"/>
      <c r="AV598" s="319"/>
      <c r="AW598" s="319"/>
      <c r="AX598" s="319"/>
      <c r="AY598" s="320"/>
      <c r="AZ598" s="376"/>
      <c r="BA598" s="376"/>
    </row>
    <row r="599" spans="1:53" ht="13.5" customHeight="1" thickTop="1" thickBot="1" x14ac:dyDescent="0.25">
      <c r="A599" s="397" t="s">
        <v>9424</v>
      </c>
      <c r="B599" s="398" t="s">
        <v>3432</v>
      </c>
      <c r="C599" s="399">
        <v>43633</v>
      </c>
      <c r="D599" s="399" t="s">
        <v>9425</v>
      </c>
      <c r="E599" s="400" t="s">
        <v>5921</v>
      </c>
      <c r="F599" s="400" t="s">
        <v>8801</v>
      </c>
      <c r="G599" s="401" t="s">
        <v>66</v>
      </c>
      <c r="H599" s="402" t="s">
        <v>7501</v>
      </c>
      <c r="I599" s="403" t="s">
        <v>1989</v>
      </c>
      <c r="J599" s="404">
        <v>0</v>
      </c>
      <c r="K599" s="405">
        <v>0</v>
      </c>
      <c r="L599" s="405">
        <v>10500000</v>
      </c>
      <c r="M599" s="405">
        <f t="shared" si="48"/>
        <v>10500000</v>
      </c>
      <c r="N599" s="406" t="s">
        <v>1990</v>
      </c>
      <c r="O599" s="398" t="s">
        <v>9426</v>
      </c>
      <c r="P599" s="408">
        <f t="shared" si="49"/>
        <v>43633</v>
      </c>
      <c r="Q599" s="408">
        <v>43724</v>
      </c>
      <c r="R599" s="408">
        <f t="shared" si="47"/>
        <v>43724</v>
      </c>
      <c r="S599" s="407">
        <f t="shared" si="50"/>
        <v>91</v>
      </c>
      <c r="T599" s="409">
        <f t="shared" si="51"/>
        <v>3.0333333333333332</v>
      </c>
      <c r="U599" s="410" t="s">
        <v>9427</v>
      </c>
      <c r="V599" s="375"/>
      <c r="W599" s="411"/>
      <c r="X599" s="412"/>
      <c r="Y599" s="413"/>
      <c r="Z599" s="414"/>
      <c r="AA599" s="412"/>
      <c r="AB599" s="413"/>
      <c r="AC599" s="414"/>
      <c r="AD599" s="412"/>
      <c r="AE599" s="413"/>
      <c r="AF599" s="414"/>
      <c r="AG599" s="412"/>
      <c r="AH599" s="413"/>
      <c r="AI599" s="412"/>
      <c r="AJ599" s="415"/>
      <c r="AK599" s="416"/>
      <c r="AL599" s="417"/>
      <c r="AM599" s="416"/>
      <c r="AN599" s="418"/>
      <c r="AO599" s="418"/>
      <c r="AP599" s="418"/>
      <c r="AQ599" s="314"/>
      <c r="AR599" s="315"/>
      <c r="AS599" s="419"/>
      <c r="AT599" s="420"/>
      <c r="AU599" s="318"/>
      <c r="AV599" s="319"/>
      <c r="AW599" s="319"/>
      <c r="AX599" s="319"/>
      <c r="AY599" s="320"/>
      <c r="AZ599" s="376"/>
      <c r="BA599" s="376"/>
    </row>
    <row r="600" spans="1:53" ht="13.5" customHeight="1" thickTop="1" thickBot="1" x14ac:dyDescent="0.25">
      <c r="A600" s="397">
        <v>593</v>
      </c>
      <c r="B600" s="398" t="s">
        <v>3432</v>
      </c>
      <c r="C600" s="399">
        <v>43634</v>
      </c>
      <c r="D600" s="399" t="s">
        <v>9428</v>
      </c>
      <c r="E600" s="400" t="s">
        <v>9272</v>
      </c>
      <c r="F600" s="400" t="s">
        <v>8785</v>
      </c>
      <c r="G600" s="401" t="s">
        <v>66</v>
      </c>
      <c r="H600" s="402" t="s">
        <v>10502</v>
      </c>
      <c r="I600" s="403" t="s">
        <v>1989</v>
      </c>
      <c r="J600" s="404">
        <v>0</v>
      </c>
      <c r="K600" s="405">
        <v>0</v>
      </c>
      <c r="L600" s="405">
        <v>6000000</v>
      </c>
      <c r="M600" s="405">
        <f t="shared" si="48"/>
        <v>6000000</v>
      </c>
      <c r="N600" s="406" t="s">
        <v>1990</v>
      </c>
      <c r="O600" s="398" t="s">
        <v>9429</v>
      </c>
      <c r="P600" s="408">
        <f t="shared" si="49"/>
        <v>43634</v>
      </c>
      <c r="Q600" s="408">
        <v>43724</v>
      </c>
      <c r="R600" s="408">
        <f t="shared" si="47"/>
        <v>43724</v>
      </c>
      <c r="S600" s="407">
        <f t="shared" si="50"/>
        <v>90</v>
      </c>
      <c r="T600" s="409">
        <f t="shared" si="51"/>
        <v>3</v>
      </c>
      <c r="U600" s="410" t="s">
        <v>9430</v>
      </c>
      <c r="V600" s="375"/>
      <c r="W600" s="411"/>
      <c r="X600" s="412"/>
      <c r="Y600" s="413"/>
      <c r="Z600" s="414"/>
      <c r="AA600" s="412"/>
      <c r="AB600" s="413"/>
      <c r="AC600" s="414"/>
      <c r="AD600" s="412"/>
      <c r="AE600" s="413"/>
      <c r="AF600" s="414"/>
      <c r="AG600" s="412"/>
      <c r="AH600" s="413"/>
      <c r="AI600" s="412"/>
      <c r="AJ600" s="415"/>
      <c r="AK600" s="416"/>
      <c r="AL600" s="417"/>
      <c r="AM600" s="416"/>
      <c r="AN600" s="418"/>
      <c r="AO600" s="418"/>
      <c r="AP600" s="418"/>
      <c r="AQ600" s="314"/>
      <c r="AR600" s="315"/>
      <c r="AS600" s="419"/>
      <c r="AT600" s="420"/>
      <c r="AU600" s="318"/>
      <c r="AV600" s="319"/>
      <c r="AW600" s="319"/>
      <c r="AX600" s="319"/>
      <c r="AY600" s="320"/>
      <c r="AZ600" s="376"/>
      <c r="BA600" s="376"/>
    </row>
    <row r="601" spans="1:53" ht="13.5" customHeight="1" thickTop="1" thickBot="1" x14ac:dyDescent="0.25">
      <c r="A601" s="397">
        <v>594</v>
      </c>
      <c r="B601" s="398" t="s">
        <v>3432</v>
      </c>
      <c r="C601" s="399">
        <v>43634</v>
      </c>
      <c r="D601" s="399" t="s">
        <v>9431</v>
      </c>
      <c r="E601" s="400" t="s">
        <v>5921</v>
      </c>
      <c r="F601" s="400" t="s">
        <v>9432</v>
      </c>
      <c r="G601" s="401" t="s">
        <v>66</v>
      </c>
      <c r="H601" s="402" t="s">
        <v>7501</v>
      </c>
      <c r="I601" s="403" t="s">
        <v>1989</v>
      </c>
      <c r="J601" s="404">
        <v>0</v>
      </c>
      <c r="K601" s="405">
        <v>0</v>
      </c>
      <c r="L601" s="405">
        <v>12000000</v>
      </c>
      <c r="M601" s="405">
        <f t="shared" si="48"/>
        <v>12000000</v>
      </c>
      <c r="N601" s="406" t="s">
        <v>1990</v>
      </c>
      <c r="O601" s="398" t="s">
        <v>9433</v>
      </c>
      <c r="P601" s="408">
        <f t="shared" si="49"/>
        <v>43634</v>
      </c>
      <c r="Q601" s="408">
        <v>43694</v>
      </c>
      <c r="R601" s="408">
        <f t="shared" si="47"/>
        <v>43694</v>
      </c>
      <c r="S601" s="407">
        <f t="shared" si="50"/>
        <v>60</v>
      </c>
      <c r="T601" s="409">
        <f t="shared" si="51"/>
        <v>2</v>
      </c>
      <c r="U601" s="410" t="s">
        <v>9434</v>
      </c>
      <c r="V601" s="375"/>
      <c r="W601" s="411"/>
      <c r="X601" s="412"/>
      <c r="Y601" s="413"/>
      <c r="Z601" s="414"/>
      <c r="AA601" s="412"/>
      <c r="AB601" s="413"/>
      <c r="AC601" s="414"/>
      <c r="AD601" s="412"/>
      <c r="AE601" s="413"/>
      <c r="AF601" s="414"/>
      <c r="AG601" s="412"/>
      <c r="AH601" s="413"/>
      <c r="AI601" s="412"/>
      <c r="AJ601" s="415"/>
      <c r="AK601" s="416"/>
      <c r="AL601" s="417"/>
      <c r="AM601" s="416"/>
      <c r="AN601" s="418"/>
      <c r="AO601" s="418"/>
      <c r="AP601" s="418"/>
      <c r="AQ601" s="314"/>
      <c r="AR601" s="315"/>
      <c r="AS601" s="419"/>
      <c r="AT601" s="420"/>
      <c r="AU601" s="318"/>
      <c r="AV601" s="319"/>
      <c r="AW601" s="319"/>
      <c r="AX601" s="319"/>
      <c r="AY601" s="320"/>
      <c r="AZ601" s="376"/>
      <c r="BA601" s="376"/>
    </row>
    <row r="602" spans="1:53" ht="13.5" customHeight="1" thickTop="1" thickBot="1" x14ac:dyDescent="0.25">
      <c r="A602" s="397">
        <v>595</v>
      </c>
      <c r="B602" s="398" t="s">
        <v>3432</v>
      </c>
      <c r="C602" s="399">
        <v>43634</v>
      </c>
      <c r="D602" s="399" t="s">
        <v>9435</v>
      </c>
      <c r="E602" s="400" t="s">
        <v>9272</v>
      </c>
      <c r="F602" s="400" t="s">
        <v>9436</v>
      </c>
      <c r="G602" s="401" t="s">
        <v>66</v>
      </c>
      <c r="H602" s="402" t="s">
        <v>7501</v>
      </c>
      <c r="I602" s="403" t="s">
        <v>1989</v>
      </c>
      <c r="J602" s="404">
        <v>0</v>
      </c>
      <c r="K602" s="405">
        <v>0</v>
      </c>
      <c r="L602" s="405">
        <v>5000000</v>
      </c>
      <c r="M602" s="405">
        <f t="shared" si="48"/>
        <v>5000000</v>
      </c>
      <c r="N602" s="406" t="s">
        <v>1990</v>
      </c>
      <c r="O602" s="398" t="s">
        <v>9437</v>
      </c>
      <c r="P602" s="408">
        <f t="shared" si="49"/>
        <v>43634</v>
      </c>
      <c r="Q602" s="408">
        <v>43664</v>
      </c>
      <c r="R602" s="408">
        <f t="shared" si="47"/>
        <v>43664</v>
      </c>
      <c r="S602" s="407">
        <f t="shared" si="50"/>
        <v>30</v>
      </c>
      <c r="T602" s="409">
        <f t="shared" si="51"/>
        <v>1</v>
      </c>
      <c r="U602" s="410" t="s">
        <v>9438</v>
      </c>
      <c r="V602" s="375"/>
      <c r="W602" s="411"/>
      <c r="X602" s="412"/>
      <c r="Y602" s="413"/>
      <c r="Z602" s="414"/>
      <c r="AA602" s="412"/>
      <c r="AB602" s="413"/>
      <c r="AC602" s="414"/>
      <c r="AD602" s="412"/>
      <c r="AE602" s="413"/>
      <c r="AF602" s="414"/>
      <c r="AG602" s="412"/>
      <c r="AH602" s="413"/>
      <c r="AI602" s="412"/>
      <c r="AJ602" s="415"/>
      <c r="AK602" s="416"/>
      <c r="AL602" s="417"/>
      <c r="AM602" s="416"/>
      <c r="AN602" s="418"/>
      <c r="AO602" s="418"/>
      <c r="AP602" s="418"/>
      <c r="AQ602" s="314"/>
      <c r="AR602" s="315"/>
      <c r="AS602" s="419"/>
      <c r="AT602" s="420"/>
      <c r="AU602" s="318"/>
      <c r="AV602" s="319"/>
      <c r="AW602" s="319"/>
      <c r="AX602" s="319"/>
      <c r="AY602" s="320"/>
      <c r="AZ602" s="376"/>
      <c r="BA602" s="376"/>
    </row>
    <row r="603" spans="1:53" ht="13.5" customHeight="1" thickTop="1" thickBot="1" x14ac:dyDescent="0.25">
      <c r="A603" s="397">
        <v>596</v>
      </c>
      <c r="B603" s="398" t="s">
        <v>3432</v>
      </c>
      <c r="C603" s="399">
        <v>43634</v>
      </c>
      <c r="D603" s="399" t="s">
        <v>9439</v>
      </c>
      <c r="E603" s="400" t="s">
        <v>5690</v>
      </c>
      <c r="F603" s="400" t="s">
        <v>8785</v>
      </c>
      <c r="G603" s="401" t="s">
        <v>66</v>
      </c>
      <c r="H603" s="402" t="s">
        <v>10502</v>
      </c>
      <c r="I603" s="403" t="s">
        <v>1989</v>
      </c>
      <c r="J603" s="404">
        <v>0</v>
      </c>
      <c r="K603" s="405">
        <v>0</v>
      </c>
      <c r="L603" s="405">
        <v>4500000</v>
      </c>
      <c r="M603" s="405">
        <f t="shared" si="48"/>
        <v>4500000</v>
      </c>
      <c r="N603" s="406" t="s">
        <v>1990</v>
      </c>
      <c r="O603" s="398" t="s">
        <v>9440</v>
      </c>
      <c r="P603" s="408">
        <f t="shared" si="49"/>
        <v>43634</v>
      </c>
      <c r="Q603" s="408">
        <v>43724</v>
      </c>
      <c r="R603" s="408">
        <f t="shared" si="47"/>
        <v>43724</v>
      </c>
      <c r="S603" s="407">
        <f t="shared" si="50"/>
        <v>90</v>
      </c>
      <c r="T603" s="409">
        <f t="shared" si="51"/>
        <v>3</v>
      </c>
      <c r="U603" s="410" t="s">
        <v>9441</v>
      </c>
      <c r="V603" s="375"/>
      <c r="W603" s="411"/>
      <c r="X603" s="412"/>
      <c r="Y603" s="413"/>
      <c r="Z603" s="414"/>
      <c r="AA603" s="412"/>
      <c r="AB603" s="413"/>
      <c r="AC603" s="414"/>
      <c r="AD603" s="412"/>
      <c r="AE603" s="413"/>
      <c r="AF603" s="414"/>
      <c r="AG603" s="412"/>
      <c r="AH603" s="413"/>
      <c r="AI603" s="412"/>
      <c r="AJ603" s="415"/>
      <c r="AK603" s="416"/>
      <c r="AL603" s="417"/>
      <c r="AM603" s="416"/>
      <c r="AN603" s="418"/>
      <c r="AO603" s="418"/>
      <c r="AP603" s="418"/>
      <c r="AQ603" s="314"/>
      <c r="AR603" s="315"/>
      <c r="AS603" s="419"/>
      <c r="AT603" s="420"/>
      <c r="AU603" s="318"/>
      <c r="AV603" s="319"/>
      <c r="AW603" s="319"/>
      <c r="AX603" s="319"/>
      <c r="AY603" s="320"/>
      <c r="AZ603" s="376"/>
      <c r="BA603" s="376"/>
    </row>
    <row r="604" spans="1:53" ht="13.5" customHeight="1" thickTop="1" thickBot="1" x14ac:dyDescent="0.25">
      <c r="A604" s="397">
        <v>597</v>
      </c>
      <c r="B604" s="398" t="s">
        <v>3432</v>
      </c>
      <c r="C604" s="399">
        <v>43634</v>
      </c>
      <c r="D604" s="399" t="s">
        <v>9442</v>
      </c>
      <c r="E604" s="400" t="s">
        <v>5921</v>
      </c>
      <c r="F604" s="400" t="s">
        <v>9443</v>
      </c>
      <c r="G604" s="401" t="s">
        <v>66</v>
      </c>
      <c r="H604" s="402" t="s">
        <v>7501</v>
      </c>
      <c r="I604" s="403" t="s">
        <v>1989</v>
      </c>
      <c r="J604" s="404">
        <v>0</v>
      </c>
      <c r="K604" s="405">
        <v>0</v>
      </c>
      <c r="L604" s="405">
        <v>10000000</v>
      </c>
      <c r="M604" s="405">
        <f t="shared" si="48"/>
        <v>10000000</v>
      </c>
      <c r="N604" s="406" t="s">
        <v>1990</v>
      </c>
      <c r="O604" s="398" t="s">
        <v>9444</v>
      </c>
      <c r="P604" s="408">
        <f t="shared" si="49"/>
        <v>43634</v>
      </c>
      <c r="Q604" s="408">
        <v>43694</v>
      </c>
      <c r="R604" s="408">
        <f t="shared" si="47"/>
        <v>43694</v>
      </c>
      <c r="S604" s="407">
        <f t="shared" si="50"/>
        <v>60</v>
      </c>
      <c r="T604" s="409">
        <f t="shared" si="51"/>
        <v>2</v>
      </c>
      <c r="U604" s="410" t="s">
        <v>9445</v>
      </c>
      <c r="V604" s="375"/>
      <c r="W604" s="411"/>
      <c r="X604" s="412"/>
      <c r="Y604" s="413"/>
      <c r="Z604" s="414"/>
      <c r="AA604" s="412"/>
      <c r="AB604" s="413"/>
      <c r="AC604" s="414"/>
      <c r="AD604" s="412"/>
      <c r="AE604" s="413"/>
      <c r="AF604" s="414"/>
      <c r="AG604" s="412"/>
      <c r="AH604" s="413"/>
      <c r="AI604" s="412"/>
      <c r="AJ604" s="415"/>
      <c r="AK604" s="416"/>
      <c r="AL604" s="417"/>
      <c r="AM604" s="416"/>
      <c r="AN604" s="418"/>
      <c r="AO604" s="418"/>
      <c r="AP604" s="418"/>
      <c r="AQ604" s="314"/>
      <c r="AR604" s="315"/>
      <c r="AS604" s="419"/>
      <c r="AT604" s="420"/>
      <c r="AU604" s="318"/>
      <c r="AV604" s="319"/>
      <c r="AW604" s="319"/>
      <c r="AX604" s="319"/>
      <c r="AY604" s="320"/>
      <c r="AZ604" s="376"/>
      <c r="BA604" s="376"/>
    </row>
    <row r="605" spans="1:53" ht="13.5" customHeight="1" thickTop="1" thickBot="1" x14ac:dyDescent="0.25">
      <c r="A605" s="397">
        <v>598</v>
      </c>
      <c r="B605" s="398" t="s">
        <v>3432</v>
      </c>
      <c r="C605" s="399">
        <v>43634</v>
      </c>
      <c r="D605" s="399" t="s">
        <v>9446</v>
      </c>
      <c r="E605" s="400" t="s">
        <v>5690</v>
      </c>
      <c r="F605" s="400" t="s">
        <v>8785</v>
      </c>
      <c r="G605" s="401" t="s">
        <v>66</v>
      </c>
      <c r="H605" s="402" t="s">
        <v>10502</v>
      </c>
      <c r="I605" s="403" t="s">
        <v>1989</v>
      </c>
      <c r="J605" s="404">
        <v>0</v>
      </c>
      <c r="K605" s="405">
        <v>0</v>
      </c>
      <c r="L605" s="405">
        <v>4000000</v>
      </c>
      <c r="M605" s="405">
        <f t="shared" si="48"/>
        <v>4000000</v>
      </c>
      <c r="N605" s="406" t="s">
        <v>1990</v>
      </c>
      <c r="O605" s="398" t="s">
        <v>9447</v>
      </c>
      <c r="P605" s="408">
        <f t="shared" si="49"/>
        <v>43634</v>
      </c>
      <c r="Q605" s="408">
        <v>43694</v>
      </c>
      <c r="R605" s="408">
        <f t="shared" si="47"/>
        <v>43694</v>
      </c>
      <c r="S605" s="407">
        <f t="shared" si="50"/>
        <v>60</v>
      </c>
      <c r="T605" s="409">
        <f t="shared" si="51"/>
        <v>2</v>
      </c>
      <c r="U605" s="410" t="s">
        <v>9448</v>
      </c>
      <c r="V605" s="375"/>
      <c r="W605" s="411"/>
      <c r="X605" s="412"/>
      <c r="Y605" s="413"/>
      <c r="Z605" s="414"/>
      <c r="AA605" s="412"/>
      <c r="AB605" s="413"/>
      <c r="AC605" s="414"/>
      <c r="AD605" s="412"/>
      <c r="AE605" s="413"/>
      <c r="AF605" s="414"/>
      <c r="AG605" s="412"/>
      <c r="AH605" s="413"/>
      <c r="AI605" s="412"/>
      <c r="AJ605" s="415"/>
      <c r="AK605" s="416"/>
      <c r="AL605" s="417"/>
      <c r="AM605" s="416"/>
      <c r="AN605" s="418"/>
      <c r="AO605" s="418"/>
      <c r="AP605" s="418"/>
      <c r="AQ605" s="314"/>
      <c r="AR605" s="315"/>
      <c r="AS605" s="419"/>
      <c r="AT605" s="420"/>
      <c r="AU605" s="318"/>
      <c r="AV605" s="319"/>
      <c r="AW605" s="319"/>
      <c r="AX605" s="319"/>
      <c r="AY605" s="320"/>
      <c r="AZ605" s="376"/>
      <c r="BA605" s="376"/>
    </row>
    <row r="606" spans="1:53" ht="13.5" customHeight="1" thickTop="1" thickBot="1" x14ac:dyDescent="0.25">
      <c r="A606" s="397">
        <v>599</v>
      </c>
      <c r="B606" s="398" t="s">
        <v>3432</v>
      </c>
      <c r="C606" s="399">
        <v>43634</v>
      </c>
      <c r="D606" s="399" t="s">
        <v>9449</v>
      </c>
      <c r="E606" s="400" t="s">
        <v>5921</v>
      </c>
      <c r="F606" s="400" t="s">
        <v>8785</v>
      </c>
      <c r="G606" s="401" t="s">
        <v>66</v>
      </c>
      <c r="H606" s="402" t="s">
        <v>10502</v>
      </c>
      <c r="I606" s="403" t="s">
        <v>1989</v>
      </c>
      <c r="J606" s="404">
        <v>0</v>
      </c>
      <c r="K606" s="405">
        <v>0</v>
      </c>
      <c r="L606" s="405">
        <v>3000000</v>
      </c>
      <c r="M606" s="405">
        <f t="shared" si="48"/>
        <v>3000000</v>
      </c>
      <c r="N606" s="406" t="s">
        <v>1990</v>
      </c>
      <c r="O606" s="398" t="s">
        <v>3241</v>
      </c>
      <c r="P606" s="408">
        <f t="shared" si="49"/>
        <v>43634</v>
      </c>
      <c r="Q606" s="408">
        <v>43679</v>
      </c>
      <c r="R606" s="408">
        <f t="shared" si="47"/>
        <v>43679</v>
      </c>
      <c r="S606" s="407">
        <f t="shared" si="50"/>
        <v>45</v>
      </c>
      <c r="T606" s="409">
        <f t="shared" si="51"/>
        <v>1.5</v>
      </c>
      <c r="U606" s="410" t="s">
        <v>9450</v>
      </c>
      <c r="V606" s="375"/>
      <c r="W606" s="411"/>
      <c r="X606" s="412"/>
      <c r="Y606" s="413"/>
      <c r="Z606" s="414"/>
      <c r="AA606" s="412"/>
      <c r="AB606" s="413"/>
      <c r="AC606" s="414"/>
      <c r="AD606" s="412"/>
      <c r="AE606" s="413"/>
      <c r="AF606" s="414"/>
      <c r="AG606" s="412"/>
      <c r="AH606" s="413"/>
      <c r="AI606" s="412"/>
      <c r="AJ606" s="415"/>
      <c r="AK606" s="416"/>
      <c r="AL606" s="417"/>
      <c r="AM606" s="416"/>
      <c r="AN606" s="418"/>
      <c r="AO606" s="418"/>
      <c r="AP606" s="418"/>
      <c r="AQ606" s="314"/>
      <c r="AR606" s="315"/>
      <c r="AS606" s="419"/>
      <c r="AT606" s="420"/>
      <c r="AU606" s="318"/>
      <c r="AV606" s="319"/>
      <c r="AW606" s="319"/>
      <c r="AX606" s="319"/>
      <c r="AY606" s="320"/>
      <c r="AZ606" s="376"/>
      <c r="BA606" s="376"/>
    </row>
    <row r="607" spans="1:53" ht="13.5" customHeight="1" thickTop="1" thickBot="1" x14ac:dyDescent="0.25">
      <c r="A607" s="397">
        <v>600</v>
      </c>
      <c r="B607" s="398" t="s">
        <v>3432</v>
      </c>
      <c r="C607" s="399">
        <v>43635</v>
      </c>
      <c r="D607" s="399" t="s">
        <v>9451</v>
      </c>
      <c r="E607" s="400" t="s">
        <v>5690</v>
      </c>
      <c r="F607" s="400" t="s">
        <v>8801</v>
      </c>
      <c r="G607" s="401" t="s">
        <v>66</v>
      </c>
      <c r="H607" s="402" t="s">
        <v>7501</v>
      </c>
      <c r="I607" s="403" t="s">
        <v>1989</v>
      </c>
      <c r="J607" s="404">
        <v>0</v>
      </c>
      <c r="K607" s="405">
        <v>0</v>
      </c>
      <c r="L607" s="405">
        <v>12000000</v>
      </c>
      <c r="M607" s="405">
        <f t="shared" si="48"/>
        <v>12000000</v>
      </c>
      <c r="N607" s="406" t="s">
        <v>1990</v>
      </c>
      <c r="O607" s="398" t="s">
        <v>9452</v>
      </c>
      <c r="P607" s="408">
        <f t="shared" si="49"/>
        <v>43635</v>
      </c>
      <c r="Q607" s="408">
        <v>43725</v>
      </c>
      <c r="R607" s="408">
        <f t="shared" si="47"/>
        <v>43725</v>
      </c>
      <c r="S607" s="407">
        <f t="shared" si="50"/>
        <v>90</v>
      </c>
      <c r="T607" s="409">
        <f t="shared" si="51"/>
        <v>3</v>
      </c>
      <c r="U607" s="410" t="s">
        <v>9453</v>
      </c>
      <c r="V607" s="375"/>
      <c r="W607" s="411"/>
      <c r="X607" s="412"/>
      <c r="Y607" s="413"/>
      <c r="Z607" s="414"/>
      <c r="AA607" s="412"/>
      <c r="AB607" s="413"/>
      <c r="AC607" s="414"/>
      <c r="AD607" s="412"/>
      <c r="AE607" s="413"/>
      <c r="AF607" s="414"/>
      <c r="AG607" s="412"/>
      <c r="AH607" s="413"/>
      <c r="AI607" s="412"/>
      <c r="AJ607" s="415"/>
      <c r="AK607" s="416"/>
      <c r="AL607" s="417"/>
      <c r="AM607" s="416"/>
      <c r="AN607" s="418"/>
      <c r="AO607" s="418"/>
      <c r="AP607" s="418"/>
      <c r="AQ607" s="314"/>
      <c r="AR607" s="315"/>
      <c r="AS607" s="419"/>
      <c r="AT607" s="420"/>
      <c r="AU607" s="318"/>
      <c r="AV607" s="319"/>
      <c r="AW607" s="319"/>
      <c r="AX607" s="319"/>
      <c r="AY607" s="320"/>
      <c r="AZ607" s="376"/>
      <c r="BA607" s="376"/>
    </row>
    <row r="608" spans="1:53" ht="13.5" customHeight="1" thickTop="1" thickBot="1" x14ac:dyDescent="0.25">
      <c r="A608" s="397">
        <v>601</v>
      </c>
      <c r="B608" s="398" t="s">
        <v>3451</v>
      </c>
      <c r="C608" s="399">
        <v>43635</v>
      </c>
      <c r="D608" s="399" t="s">
        <v>9454</v>
      </c>
      <c r="E608" s="400" t="s">
        <v>5690</v>
      </c>
      <c r="F608" s="400" t="s">
        <v>9455</v>
      </c>
      <c r="G608" s="401" t="s">
        <v>66</v>
      </c>
      <c r="H608" s="402" t="s">
        <v>7501</v>
      </c>
      <c r="I608" s="403" t="s">
        <v>1989</v>
      </c>
      <c r="J608" s="404">
        <v>0</v>
      </c>
      <c r="K608" s="405">
        <v>0</v>
      </c>
      <c r="L608" s="405">
        <v>5000000</v>
      </c>
      <c r="M608" s="405">
        <f t="shared" si="48"/>
        <v>5000000</v>
      </c>
      <c r="N608" s="406" t="s">
        <v>1990</v>
      </c>
      <c r="O608" s="398" t="s">
        <v>9456</v>
      </c>
      <c r="P608" s="408">
        <f t="shared" si="49"/>
        <v>43635</v>
      </c>
      <c r="Q608" s="408">
        <v>43665</v>
      </c>
      <c r="R608" s="408">
        <f t="shared" si="47"/>
        <v>43665</v>
      </c>
      <c r="S608" s="407">
        <f t="shared" si="50"/>
        <v>30</v>
      </c>
      <c r="T608" s="409">
        <f t="shared" si="51"/>
        <v>1</v>
      </c>
      <c r="U608" s="410" t="s">
        <v>9457</v>
      </c>
      <c r="V608" s="421">
        <v>43706</v>
      </c>
      <c r="W608" s="411"/>
      <c r="X608" s="412"/>
      <c r="Y608" s="413"/>
      <c r="Z608" s="414"/>
      <c r="AA608" s="412"/>
      <c r="AB608" s="413"/>
      <c r="AC608" s="414"/>
      <c r="AD608" s="412"/>
      <c r="AE608" s="413"/>
      <c r="AF608" s="414"/>
      <c r="AG608" s="412"/>
      <c r="AH608" s="413"/>
      <c r="AI608" s="412"/>
      <c r="AJ608" s="415"/>
      <c r="AK608" s="416"/>
      <c r="AL608" s="417"/>
      <c r="AM608" s="416"/>
      <c r="AN608" s="418"/>
      <c r="AO608" s="418"/>
      <c r="AP608" s="418"/>
      <c r="AQ608" s="314"/>
      <c r="AR608" s="315"/>
      <c r="AS608" s="419"/>
      <c r="AT608" s="420"/>
      <c r="AU608" s="318"/>
      <c r="AV608" s="319"/>
      <c r="AW608" s="319"/>
      <c r="AX608" s="319"/>
      <c r="AY608" s="320"/>
      <c r="AZ608" s="376"/>
      <c r="BA608" s="376"/>
    </row>
    <row r="609" spans="1:53" ht="13.5" customHeight="1" thickTop="1" thickBot="1" x14ac:dyDescent="0.25">
      <c r="A609" s="397">
        <v>602</v>
      </c>
      <c r="B609" s="398" t="s">
        <v>3432</v>
      </c>
      <c r="C609" s="399">
        <v>43635</v>
      </c>
      <c r="D609" s="399" t="s">
        <v>9458</v>
      </c>
      <c r="E609" s="400" t="s">
        <v>6447</v>
      </c>
      <c r="F609" s="400" t="s">
        <v>9459</v>
      </c>
      <c r="G609" s="401" t="s">
        <v>66</v>
      </c>
      <c r="H609" s="402" t="s">
        <v>7501</v>
      </c>
      <c r="I609" s="403" t="s">
        <v>1989</v>
      </c>
      <c r="J609" s="404">
        <v>0</v>
      </c>
      <c r="K609" s="405">
        <v>0</v>
      </c>
      <c r="L609" s="405">
        <v>5808000</v>
      </c>
      <c r="M609" s="405">
        <f t="shared" si="48"/>
        <v>5808000</v>
      </c>
      <c r="N609" s="406" t="s">
        <v>1990</v>
      </c>
      <c r="O609" s="398" t="s">
        <v>6863</v>
      </c>
      <c r="P609" s="408">
        <f t="shared" si="49"/>
        <v>43635</v>
      </c>
      <c r="Q609" s="408">
        <v>43679</v>
      </c>
      <c r="R609" s="408">
        <f t="shared" si="47"/>
        <v>43679</v>
      </c>
      <c r="S609" s="407">
        <f t="shared" si="50"/>
        <v>44</v>
      </c>
      <c r="T609" s="409">
        <f t="shared" si="51"/>
        <v>1.4666666666666666</v>
      </c>
      <c r="U609" s="410" t="s">
        <v>9460</v>
      </c>
      <c r="V609" s="375"/>
      <c r="W609" s="411"/>
      <c r="X609" s="412"/>
      <c r="Y609" s="413"/>
      <c r="Z609" s="414"/>
      <c r="AA609" s="412"/>
      <c r="AB609" s="413"/>
      <c r="AC609" s="414"/>
      <c r="AD609" s="412"/>
      <c r="AE609" s="413"/>
      <c r="AF609" s="414"/>
      <c r="AG609" s="412"/>
      <c r="AH609" s="413"/>
      <c r="AI609" s="412"/>
      <c r="AJ609" s="415"/>
      <c r="AK609" s="416"/>
      <c r="AL609" s="417"/>
      <c r="AM609" s="416"/>
      <c r="AN609" s="418"/>
      <c r="AO609" s="418"/>
      <c r="AP609" s="418"/>
      <c r="AQ609" s="314"/>
      <c r="AR609" s="315"/>
      <c r="AS609" s="419"/>
      <c r="AT609" s="420"/>
      <c r="AU609" s="318"/>
      <c r="AV609" s="319"/>
      <c r="AW609" s="319"/>
      <c r="AX609" s="319"/>
      <c r="AY609" s="320"/>
      <c r="AZ609" s="376"/>
      <c r="BA609" s="376"/>
    </row>
    <row r="610" spans="1:53" ht="13.5" customHeight="1" thickTop="1" thickBot="1" x14ac:dyDescent="0.25">
      <c r="A610" s="397">
        <v>603</v>
      </c>
      <c r="B610" s="398" t="s">
        <v>3432</v>
      </c>
      <c r="C610" s="399">
        <v>43635</v>
      </c>
      <c r="D610" s="399" t="s">
        <v>9461</v>
      </c>
      <c r="E610" s="400" t="s">
        <v>6447</v>
      </c>
      <c r="F610" s="400" t="s">
        <v>9462</v>
      </c>
      <c r="G610" s="401" t="s">
        <v>66</v>
      </c>
      <c r="H610" s="402" t="s">
        <v>7501</v>
      </c>
      <c r="I610" s="403" t="s">
        <v>1989</v>
      </c>
      <c r="J610" s="404">
        <v>0</v>
      </c>
      <c r="K610" s="405">
        <v>0</v>
      </c>
      <c r="L610" s="405">
        <v>7920000</v>
      </c>
      <c r="M610" s="405">
        <f t="shared" si="48"/>
        <v>7920000</v>
      </c>
      <c r="N610" s="406" t="s">
        <v>1990</v>
      </c>
      <c r="O610" s="398" t="s">
        <v>9463</v>
      </c>
      <c r="P610" s="408">
        <f t="shared" si="49"/>
        <v>43635</v>
      </c>
      <c r="Q610" s="408">
        <v>43695</v>
      </c>
      <c r="R610" s="408">
        <f t="shared" si="47"/>
        <v>43695</v>
      </c>
      <c r="S610" s="407">
        <f t="shared" si="50"/>
        <v>60</v>
      </c>
      <c r="T610" s="409">
        <f t="shared" si="51"/>
        <v>2</v>
      </c>
      <c r="U610" s="410" t="s">
        <v>9464</v>
      </c>
      <c r="V610" s="375"/>
      <c r="W610" s="411"/>
      <c r="X610" s="412"/>
      <c r="Y610" s="413"/>
      <c r="Z610" s="414"/>
      <c r="AA610" s="412"/>
      <c r="AB610" s="413"/>
      <c r="AC610" s="414"/>
      <c r="AD610" s="412"/>
      <c r="AE610" s="413"/>
      <c r="AF610" s="414"/>
      <c r="AG610" s="412"/>
      <c r="AH610" s="413"/>
      <c r="AI610" s="412"/>
      <c r="AJ610" s="415"/>
      <c r="AK610" s="416"/>
      <c r="AL610" s="417"/>
      <c r="AM610" s="416"/>
      <c r="AN610" s="418"/>
      <c r="AO610" s="418"/>
      <c r="AP610" s="418"/>
      <c r="AQ610" s="314"/>
      <c r="AR610" s="315"/>
      <c r="AS610" s="419"/>
      <c r="AT610" s="420"/>
      <c r="AU610" s="318"/>
      <c r="AV610" s="319"/>
      <c r="AW610" s="319"/>
      <c r="AX610" s="319"/>
      <c r="AY610" s="320"/>
      <c r="AZ610" s="376"/>
      <c r="BA610" s="376"/>
    </row>
    <row r="611" spans="1:53" ht="13.5" customHeight="1" thickTop="1" thickBot="1" x14ac:dyDescent="0.25">
      <c r="A611" s="397">
        <v>604</v>
      </c>
      <c r="B611" s="398" t="s">
        <v>3432</v>
      </c>
      <c r="C611" s="399">
        <v>43635</v>
      </c>
      <c r="D611" s="399" t="s">
        <v>9465</v>
      </c>
      <c r="E611" s="400" t="s">
        <v>5690</v>
      </c>
      <c r="F611" s="400" t="s">
        <v>8827</v>
      </c>
      <c r="G611" s="401" t="s">
        <v>66</v>
      </c>
      <c r="H611" s="402" t="s">
        <v>10502</v>
      </c>
      <c r="I611" s="403" t="s">
        <v>1989</v>
      </c>
      <c r="J611" s="404">
        <v>0</v>
      </c>
      <c r="K611" s="405">
        <v>0</v>
      </c>
      <c r="L611" s="405">
        <v>6000000</v>
      </c>
      <c r="M611" s="405">
        <f t="shared" si="48"/>
        <v>6000000</v>
      </c>
      <c r="N611" s="406" t="s">
        <v>1990</v>
      </c>
      <c r="O611" s="398" t="s">
        <v>9466</v>
      </c>
      <c r="P611" s="408">
        <f t="shared" si="49"/>
        <v>43635</v>
      </c>
      <c r="Q611" s="408">
        <v>43695</v>
      </c>
      <c r="R611" s="408">
        <f t="shared" si="47"/>
        <v>43695</v>
      </c>
      <c r="S611" s="407">
        <f t="shared" si="50"/>
        <v>60</v>
      </c>
      <c r="T611" s="409">
        <f t="shared" si="51"/>
        <v>2</v>
      </c>
      <c r="U611" s="410" t="s">
        <v>9467</v>
      </c>
      <c r="V611" s="375"/>
      <c r="W611" s="411"/>
      <c r="X611" s="412"/>
      <c r="Y611" s="413"/>
      <c r="Z611" s="414"/>
      <c r="AA611" s="412"/>
      <c r="AB611" s="413"/>
      <c r="AC611" s="414"/>
      <c r="AD611" s="412"/>
      <c r="AE611" s="413"/>
      <c r="AF611" s="414"/>
      <c r="AG611" s="412"/>
      <c r="AH611" s="413"/>
      <c r="AI611" s="412"/>
      <c r="AJ611" s="415"/>
      <c r="AK611" s="416"/>
      <c r="AL611" s="417"/>
      <c r="AM611" s="416"/>
      <c r="AN611" s="418"/>
      <c r="AO611" s="418"/>
      <c r="AP611" s="418"/>
      <c r="AQ611" s="314"/>
      <c r="AR611" s="315"/>
      <c r="AS611" s="419"/>
      <c r="AT611" s="420"/>
      <c r="AU611" s="318"/>
      <c r="AV611" s="319"/>
      <c r="AW611" s="319"/>
      <c r="AX611" s="319"/>
      <c r="AY611" s="320"/>
      <c r="AZ611" s="376"/>
      <c r="BA611" s="376"/>
    </row>
    <row r="612" spans="1:53" ht="13.5" customHeight="1" thickTop="1" thickBot="1" x14ac:dyDescent="0.25">
      <c r="A612" s="397">
        <v>605</v>
      </c>
      <c r="B612" s="398" t="s">
        <v>3432</v>
      </c>
      <c r="C612" s="399">
        <v>43635</v>
      </c>
      <c r="D612" s="399" t="s">
        <v>9468</v>
      </c>
      <c r="E612" s="400" t="s">
        <v>5921</v>
      </c>
      <c r="F612" s="400" t="s">
        <v>9417</v>
      </c>
      <c r="G612" s="401" t="s">
        <v>66</v>
      </c>
      <c r="H612" s="402" t="s">
        <v>10502</v>
      </c>
      <c r="I612" s="403" t="s">
        <v>1989</v>
      </c>
      <c r="J612" s="404">
        <v>0</v>
      </c>
      <c r="K612" s="405">
        <v>0</v>
      </c>
      <c r="L612" s="405">
        <v>10000000</v>
      </c>
      <c r="M612" s="405">
        <f t="shared" si="48"/>
        <v>10000000</v>
      </c>
      <c r="N612" s="406" t="s">
        <v>1990</v>
      </c>
      <c r="O612" s="398" t="s">
        <v>7940</v>
      </c>
      <c r="P612" s="408">
        <f t="shared" si="49"/>
        <v>43635</v>
      </c>
      <c r="Q612" s="408">
        <v>43755</v>
      </c>
      <c r="R612" s="408">
        <f t="shared" si="47"/>
        <v>43755</v>
      </c>
      <c r="S612" s="407">
        <f t="shared" si="50"/>
        <v>120</v>
      </c>
      <c r="T612" s="409">
        <f t="shared" si="51"/>
        <v>4</v>
      </c>
      <c r="U612" s="410" t="s">
        <v>9469</v>
      </c>
      <c r="V612" s="375"/>
      <c r="W612" s="411"/>
      <c r="X612" s="412"/>
      <c r="Y612" s="413"/>
      <c r="Z612" s="414"/>
      <c r="AA612" s="412"/>
      <c r="AB612" s="413"/>
      <c r="AC612" s="414"/>
      <c r="AD612" s="412"/>
      <c r="AE612" s="413"/>
      <c r="AF612" s="414"/>
      <c r="AG612" s="412"/>
      <c r="AH612" s="413"/>
      <c r="AI612" s="412"/>
      <c r="AJ612" s="415"/>
      <c r="AK612" s="416"/>
      <c r="AL612" s="417"/>
      <c r="AM612" s="416"/>
      <c r="AN612" s="418"/>
      <c r="AO612" s="418"/>
      <c r="AP612" s="418"/>
      <c r="AQ612" s="314"/>
      <c r="AR612" s="315"/>
      <c r="AS612" s="419"/>
      <c r="AT612" s="420"/>
      <c r="AU612" s="318"/>
      <c r="AV612" s="319"/>
      <c r="AW612" s="319"/>
      <c r="AX612" s="319"/>
      <c r="AY612" s="320"/>
      <c r="AZ612" s="376"/>
      <c r="BA612" s="376"/>
    </row>
    <row r="613" spans="1:53" ht="13.5" customHeight="1" thickTop="1" thickBot="1" x14ac:dyDescent="0.25">
      <c r="A613" s="397">
        <v>606</v>
      </c>
      <c r="B613" s="398" t="s">
        <v>7574</v>
      </c>
      <c r="C613" s="399">
        <v>43635</v>
      </c>
      <c r="D613" s="399" t="s">
        <v>9470</v>
      </c>
      <c r="E613" s="400" t="s">
        <v>5690</v>
      </c>
      <c r="F613" s="400" t="s">
        <v>9471</v>
      </c>
      <c r="G613" s="401" t="s">
        <v>66</v>
      </c>
      <c r="H613" s="402" t="s">
        <v>7501</v>
      </c>
      <c r="I613" s="403" t="s">
        <v>1989</v>
      </c>
      <c r="J613" s="404">
        <v>0</v>
      </c>
      <c r="K613" s="405">
        <v>0</v>
      </c>
      <c r="L613" s="405">
        <v>5133333</v>
      </c>
      <c r="M613" s="405">
        <f t="shared" si="48"/>
        <v>6883333</v>
      </c>
      <c r="N613" s="406" t="s">
        <v>1990</v>
      </c>
      <c r="O613" s="398" t="s">
        <v>2445</v>
      </c>
      <c r="P613" s="408">
        <f t="shared" si="49"/>
        <v>43635</v>
      </c>
      <c r="Q613" s="408">
        <v>43678</v>
      </c>
      <c r="R613" s="408">
        <f t="shared" si="47"/>
        <v>43678</v>
      </c>
      <c r="S613" s="407">
        <f t="shared" si="50"/>
        <v>43</v>
      </c>
      <c r="T613" s="409">
        <f t="shared" si="51"/>
        <v>1.4333333333333333</v>
      </c>
      <c r="U613" s="410" t="s">
        <v>9472</v>
      </c>
      <c r="V613" s="375"/>
      <c r="W613" s="411">
        <v>7</v>
      </c>
      <c r="X613" s="412">
        <v>43678</v>
      </c>
      <c r="Y613" s="413">
        <v>43685</v>
      </c>
      <c r="Z613" s="414">
        <v>15</v>
      </c>
      <c r="AA613" s="412">
        <v>43685</v>
      </c>
      <c r="AB613" s="413">
        <v>43700</v>
      </c>
      <c r="AC613" s="414"/>
      <c r="AD613" s="412"/>
      <c r="AE613" s="413"/>
      <c r="AF613" s="414"/>
      <c r="AG613" s="412"/>
      <c r="AH613" s="413"/>
      <c r="AI613" s="412">
        <v>43685</v>
      </c>
      <c r="AJ613" s="415">
        <v>1750000</v>
      </c>
      <c r="AK613" s="416"/>
      <c r="AL613" s="417"/>
      <c r="AM613" s="416"/>
      <c r="AN613" s="418"/>
      <c r="AO613" s="418"/>
      <c r="AP613" s="418"/>
      <c r="AQ613" s="314"/>
      <c r="AR613" s="315"/>
      <c r="AS613" s="419"/>
      <c r="AT613" s="420"/>
      <c r="AU613" s="318"/>
      <c r="AV613" s="319"/>
      <c r="AW613" s="319"/>
      <c r="AX613" s="319"/>
      <c r="AY613" s="320"/>
      <c r="AZ613" s="376"/>
      <c r="BA613" s="376"/>
    </row>
    <row r="614" spans="1:53" ht="13.5" customHeight="1" thickTop="1" thickBot="1" x14ac:dyDescent="0.25">
      <c r="A614" s="397">
        <v>607</v>
      </c>
      <c r="B614" s="398" t="s">
        <v>9473</v>
      </c>
      <c r="C614" s="399">
        <v>43636</v>
      </c>
      <c r="D614" s="399" t="s">
        <v>9474</v>
      </c>
      <c r="E614" s="400" t="s">
        <v>5690</v>
      </c>
      <c r="F614" s="400" t="s">
        <v>9475</v>
      </c>
      <c r="G614" s="401" t="s">
        <v>66</v>
      </c>
      <c r="H614" s="402" t="s">
        <v>7501</v>
      </c>
      <c r="I614" s="403" t="s">
        <v>1989</v>
      </c>
      <c r="J614" s="404">
        <v>0</v>
      </c>
      <c r="K614" s="405">
        <v>0</v>
      </c>
      <c r="L614" s="405">
        <v>7000000</v>
      </c>
      <c r="M614" s="405">
        <f t="shared" si="48"/>
        <v>7000000</v>
      </c>
      <c r="N614" s="406" t="s">
        <v>1990</v>
      </c>
      <c r="O614" s="398" t="s">
        <v>9476</v>
      </c>
      <c r="P614" s="408">
        <f t="shared" si="49"/>
        <v>43636</v>
      </c>
      <c r="Q614" s="408">
        <v>43666</v>
      </c>
      <c r="R614" s="408">
        <f t="shared" si="47"/>
        <v>43666</v>
      </c>
      <c r="S614" s="407">
        <f t="shared" si="50"/>
        <v>30</v>
      </c>
      <c r="T614" s="409">
        <f t="shared" si="51"/>
        <v>1</v>
      </c>
      <c r="U614" s="410" t="s">
        <v>9477</v>
      </c>
      <c r="V614" s="375"/>
      <c r="W614" s="411"/>
      <c r="X614" s="412"/>
      <c r="Y614" s="413"/>
      <c r="Z614" s="414"/>
      <c r="AA614" s="412"/>
      <c r="AB614" s="413"/>
      <c r="AC614" s="414"/>
      <c r="AD614" s="412"/>
      <c r="AE614" s="413"/>
      <c r="AF614" s="414"/>
      <c r="AG614" s="412"/>
      <c r="AH614" s="413"/>
      <c r="AI614" s="412"/>
      <c r="AJ614" s="415"/>
      <c r="AK614" s="416"/>
      <c r="AL614" s="417"/>
      <c r="AM614" s="416"/>
      <c r="AN614" s="418"/>
      <c r="AO614" s="418"/>
      <c r="AP614" s="418"/>
      <c r="AQ614" s="314"/>
      <c r="AR614" s="315"/>
      <c r="AS614" s="419"/>
      <c r="AT614" s="420"/>
      <c r="AU614" s="318"/>
      <c r="AV614" s="319"/>
      <c r="AW614" s="319"/>
      <c r="AX614" s="319"/>
      <c r="AY614" s="320"/>
      <c r="AZ614" s="376"/>
      <c r="BA614" s="376"/>
    </row>
    <row r="615" spans="1:53" ht="13.5" customHeight="1" thickTop="1" thickBot="1" x14ac:dyDescent="0.25">
      <c r="A615" s="397">
        <v>608</v>
      </c>
      <c r="B615" s="398" t="s">
        <v>3441</v>
      </c>
      <c r="C615" s="399">
        <v>43637</v>
      </c>
      <c r="D615" s="399" t="s">
        <v>9478</v>
      </c>
      <c r="E615" s="400" t="s">
        <v>6447</v>
      </c>
      <c r="F615" s="400" t="s">
        <v>7588</v>
      </c>
      <c r="G615" s="401" t="s">
        <v>66</v>
      </c>
      <c r="H615" s="402" t="s">
        <v>7501</v>
      </c>
      <c r="I615" s="403" t="s">
        <v>1989</v>
      </c>
      <c r="J615" s="404">
        <v>0</v>
      </c>
      <c r="K615" s="405">
        <v>0</v>
      </c>
      <c r="L615" s="405">
        <v>7333333</v>
      </c>
      <c r="M615" s="405">
        <f t="shared" si="48"/>
        <v>7333333</v>
      </c>
      <c r="N615" s="406" t="s">
        <v>1990</v>
      </c>
      <c r="O615" s="398" t="s">
        <v>9479</v>
      </c>
      <c r="P615" s="408">
        <f t="shared" si="49"/>
        <v>43637</v>
      </c>
      <c r="Q615" s="408">
        <v>43681</v>
      </c>
      <c r="R615" s="408">
        <f t="shared" si="47"/>
        <v>43681</v>
      </c>
      <c r="S615" s="407">
        <f t="shared" si="50"/>
        <v>44</v>
      </c>
      <c r="T615" s="409">
        <f t="shared" si="51"/>
        <v>1.4666666666666666</v>
      </c>
      <c r="U615" s="410" t="s">
        <v>9480</v>
      </c>
      <c r="V615" s="375"/>
      <c r="W615" s="411"/>
      <c r="X615" s="412"/>
      <c r="Y615" s="413"/>
      <c r="Z615" s="414"/>
      <c r="AA615" s="412"/>
      <c r="AB615" s="413"/>
      <c r="AC615" s="414"/>
      <c r="AD615" s="412"/>
      <c r="AE615" s="413"/>
      <c r="AF615" s="414"/>
      <c r="AG615" s="412"/>
      <c r="AH615" s="413"/>
      <c r="AI615" s="412"/>
      <c r="AJ615" s="415"/>
      <c r="AK615" s="416"/>
      <c r="AL615" s="417"/>
      <c r="AM615" s="416"/>
      <c r="AN615" s="418"/>
      <c r="AO615" s="418"/>
      <c r="AP615" s="418"/>
      <c r="AQ615" s="314"/>
      <c r="AR615" s="315"/>
      <c r="AS615" s="419"/>
      <c r="AT615" s="420"/>
      <c r="AU615" s="318"/>
      <c r="AV615" s="319"/>
      <c r="AW615" s="319"/>
      <c r="AX615" s="319"/>
      <c r="AY615" s="320"/>
      <c r="AZ615" s="376"/>
      <c r="BA615" s="376"/>
    </row>
    <row r="616" spans="1:53" ht="13.5" customHeight="1" thickTop="1" thickBot="1" x14ac:dyDescent="0.25">
      <c r="A616" s="397">
        <v>609</v>
      </c>
      <c r="B616" s="398" t="s">
        <v>3432</v>
      </c>
      <c r="C616" s="399">
        <v>43637</v>
      </c>
      <c r="D616" s="399" t="s">
        <v>9481</v>
      </c>
      <c r="E616" s="400" t="s">
        <v>6447</v>
      </c>
      <c r="F616" s="400" t="s">
        <v>8801</v>
      </c>
      <c r="G616" s="401" t="s">
        <v>66</v>
      </c>
      <c r="H616" s="402" t="s">
        <v>7501</v>
      </c>
      <c r="I616" s="403" t="s">
        <v>1989</v>
      </c>
      <c r="J616" s="404">
        <v>0</v>
      </c>
      <c r="K616" s="405">
        <v>0</v>
      </c>
      <c r="L616" s="405">
        <v>10000000</v>
      </c>
      <c r="M616" s="405">
        <f t="shared" si="48"/>
        <v>10000000</v>
      </c>
      <c r="N616" s="406" t="s">
        <v>1990</v>
      </c>
      <c r="O616" s="398" t="s">
        <v>7045</v>
      </c>
      <c r="P616" s="408">
        <f t="shared" si="49"/>
        <v>43637</v>
      </c>
      <c r="Q616" s="408">
        <v>43697</v>
      </c>
      <c r="R616" s="408">
        <f t="shared" si="47"/>
        <v>43697</v>
      </c>
      <c r="S616" s="407">
        <f t="shared" si="50"/>
        <v>60</v>
      </c>
      <c r="T616" s="409">
        <f t="shared" si="51"/>
        <v>2</v>
      </c>
      <c r="U616" s="410" t="s">
        <v>9482</v>
      </c>
      <c r="V616" s="375"/>
      <c r="W616" s="411"/>
      <c r="X616" s="412"/>
      <c r="Y616" s="413"/>
      <c r="Z616" s="414"/>
      <c r="AA616" s="412"/>
      <c r="AB616" s="413"/>
      <c r="AC616" s="414"/>
      <c r="AD616" s="412"/>
      <c r="AE616" s="413"/>
      <c r="AF616" s="414"/>
      <c r="AG616" s="412"/>
      <c r="AH616" s="413"/>
      <c r="AI616" s="412"/>
      <c r="AJ616" s="415"/>
      <c r="AK616" s="416"/>
      <c r="AL616" s="417"/>
      <c r="AM616" s="416"/>
      <c r="AN616" s="418"/>
      <c r="AO616" s="418"/>
      <c r="AP616" s="418"/>
      <c r="AQ616" s="314"/>
      <c r="AR616" s="315"/>
      <c r="AS616" s="419"/>
      <c r="AT616" s="420"/>
      <c r="AU616" s="318"/>
      <c r="AV616" s="319"/>
      <c r="AW616" s="319"/>
      <c r="AX616" s="319"/>
      <c r="AY616" s="320"/>
      <c r="AZ616" s="376"/>
      <c r="BA616" s="376"/>
    </row>
    <row r="617" spans="1:53" ht="13.5" customHeight="1" thickTop="1" thickBot="1" x14ac:dyDescent="0.25">
      <c r="A617" s="397">
        <v>610</v>
      </c>
      <c r="B617" s="398" t="s">
        <v>3432</v>
      </c>
      <c r="C617" s="399">
        <v>43637</v>
      </c>
      <c r="D617" s="399" t="s">
        <v>9483</v>
      </c>
      <c r="E617" s="400" t="s">
        <v>5690</v>
      </c>
      <c r="F617" s="400" t="s">
        <v>9484</v>
      </c>
      <c r="G617" s="376" t="s">
        <v>13566</v>
      </c>
      <c r="H617" s="402" t="s">
        <v>7620</v>
      </c>
      <c r="I617" s="403" t="s">
        <v>1989</v>
      </c>
      <c r="J617" s="404">
        <v>0</v>
      </c>
      <c r="K617" s="405">
        <v>0</v>
      </c>
      <c r="L617" s="405">
        <v>50000000</v>
      </c>
      <c r="M617" s="405">
        <f t="shared" si="48"/>
        <v>50000000</v>
      </c>
      <c r="N617" s="406" t="s">
        <v>4981</v>
      </c>
      <c r="O617" s="398" t="s">
        <v>3233</v>
      </c>
      <c r="P617" s="408">
        <f t="shared" si="49"/>
        <v>43637</v>
      </c>
      <c r="Q617" s="408">
        <v>43830</v>
      </c>
      <c r="R617" s="408">
        <f t="shared" si="47"/>
        <v>43830</v>
      </c>
      <c r="S617" s="407">
        <f t="shared" si="50"/>
        <v>193</v>
      </c>
      <c r="T617" s="409">
        <f t="shared" si="51"/>
        <v>6.4333333333333336</v>
      </c>
      <c r="U617" s="410" t="s">
        <v>9485</v>
      </c>
      <c r="V617" s="375"/>
      <c r="W617" s="411"/>
      <c r="X617" s="412"/>
      <c r="Y617" s="413"/>
      <c r="Z617" s="414"/>
      <c r="AA617" s="412"/>
      <c r="AB617" s="413"/>
      <c r="AC617" s="414"/>
      <c r="AD617" s="412"/>
      <c r="AE617" s="413"/>
      <c r="AF617" s="414"/>
      <c r="AG617" s="412"/>
      <c r="AH617" s="413"/>
      <c r="AI617" s="412"/>
      <c r="AJ617" s="415"/>
      <c r="AK617" s="416"/>
      <c r="AL617" s="417"/>
      <c r="AM617" s="416"/>
      <c r="AN617" s="418"/>
      <c r="AO617" s="418"/>
      <c r="AP617" s="418"/>
      <c r="AQ617" s="314"/>
      <c r="AR617" s="315"/>
      <c r="AS617" s="419"/>
      <c r="AT617" s="420"/>
      <c r="AU617" s="318"/>
      <c r="AV617" s="319"/>
      <c r="AW617" s="319"/>
      <c r="AX617" s="319"/>
      <c r="AY617" s="320"/>
      <c r="AZ617" s="376"/>
      <c r="BA617" s="376"/>
    </row>
    <row r="618" spans="1:53" ht="13.5" customHeight="1" thickTop="1" thickBot="1" x14ac:dyDescent="0.25">
      <c r="A618" s="397">
        <v>611</v>
      </c>
      <c r="B618" s="398" t="s">
        <v>3432</v>
      </c>
      <c r="C618" s="399">
        <v>43637</v>
      </c>
      <c r="D618" s="399" t="s">
        <v>9486</v>
      </c>
      <c r="E618" s="400" t="s">
        <v>5921</v>
      </c>
      <c r="F618" s="400" t="s">
        <v>9319</v>
      </c>
      <c r="G618" s="401" t="s">
        <v>66</v>
      </c>
      <c r="H618" s="402" t="s">
        <v>10502</v>
      </c>
      <c r="I618" s="403" t="s">
        <v>1989</v>
      </c>
      <c r="J618" s="404">
        <v>0</v>
      </c>
      <c r="K618" s="405">
        <v>0</v>
      </c>
      <c r="L618" s="405">
        <v>6000000</v>
      </c>
      <c r="M618" s="405">
        <f t="shared" si="48"/>
        <v>6000000</v>
      </c>
      <c r="N618" s="406" t="s">
        <v>1990</v>
      </c>
      <c r="O618" s="398" t="s">
        <v>8300</v>
      </c>
      <c r="P618" s="408">
        <f t="shared" si="49"/>
        <v>43637</v>
      </c>
      <c r="Q618" s="408">
        <v>43728</v>
      </c>
      <c r="R618" s="408">
        <f t="shared" si="47"/>
        <v>43728</v>
      </c>
      <c r="S618" s="407">
        <f t="shared" si="50"/>
        <v>91</v>
      </c>
      <c r="T618" s="409">
        <f t="shared" si="51"/>
        <v>3.0333333333333332</v>
      </c>
      <c r="U618" s="410" t="s">
        <v>9487</v>
      </c>
      <c r="V618" s="375"/>
      <c r="W618" s="411"/>
      <c r="X618" s="412"/>
      <c r="Y618" s="413"/>
      <c r="Z618" s="414"/>
      <c r="AA618" s="412"/>
      <c r="AB618" s="413"/>
      <c r="AC618" s="414"/>
      <c r="AD618" s="412"/>
      <c r="AE618" s="413"/>
      <c r="AF618" s="414"/>
      <c r="AG618" s="412"/>
      <c r="AH618" s="413"/>
      <c r="AI618" s="412"/>
      <c r="AJ618" s="415"/>
      <c r="AK618" s="416"/>
      <c r="AL618" s="417"/>
      <c r="AM618" s="416"/>
      <c r="AN618" s="418"/>
      <c r="AO618" s="418"/>
      <c r="AP618" s="418"/>
      <c r="AQ618" s="314"/>
      <c r="AR618" s="315"/>
      <c r="AS618" s="419"/>
      <c r="AT618" s="420"/>
      <c r="AU618" s="318"/>
      <c r="AV618" s="319"/>
      <c r="AW618" s="319"/>
      <c r="AX618" s="319"/>
      <c r="AY618" s="320"/>
      <c r="AZ618" s="376"/>
      <c r="BA618" s="376"/>
    </row>
    <row r="619" spans="1:53" ht="13.5" customHeight="1" thickTop="1" thickBot="1" x14ac:dyDescent="0.25">
      <c r="A619" s="397">
        <v>612</v>
      </c>
      <c r="B619" s="398" t="s">
        <v>3432</v>
      </c>
      <c r="C619" s="399">
        <v>43637</v>
      </c>
      <c r="D619" s="399" t="s">
        <v>9488</v>
      </c>
      <c r="E619" s="400" t="s">
        <v>5690</v>
      </c>
      <c r="F619" s="400" t="s">
        <v>9075</v>
      </c>
      <c r="G619" s="401" t="s">
        <v>66</v>
      </c>
      <c r="H619" s="402" t="s">
        <v>7501</v>
      </c>
      <c r="I619" s="403" t="s">
        <v>1989</v>
      </c>
      <c r="J619" s="404">
        <v>0</v>
      </c>
      <c r="K619" s="405">
        <v>0</v>
      </c>
      <c r="L619" s="405">
        <v>5866667</v>
      </c>
      <c r="M619" s="405">
        <f t="shared" si="48"/>
        <v>5866667</v>
      </c>
      <c r="N619" s="406" t="s">
        <v>1990</v>
      </c>
      <c r="O619" s="398" t="s">
        <v>88</v>
      </c>
      <c r="P619" s="408">
        <f t="shared" si="49"/>
        <v>43637</v>
      </c>
      <c r="Q619" s="408">
        <v>43681</v>
      </c>
      <c r="R619" s="408">
        <f t="shared" si="47"/>
        <v>43681</v>
      </c>
      <c r="S619" s="407">
        <f t="shared" si="50"/>
        <v>44</v>
      </c>
      <c r="T619" s="409">
        <f t="shared" si="51"/>
        <v>1.4666666666666666</v>
      </c>
      <c r="U619" s="410" t="s">
        <v>9489</v>
      </c>
      <c r="V619" s="375"/>
      <c r="W619" s="411"/>
      <c r="X619" s="412"/>
      <c r="Y619" s="413"/>
      <c r="Z619" s="414"/>
      <c r="AA619" s="412"/>
      <c r="AB619" s="413"/>
      <c r="AC619" s="414"/>
      <c r="AD619" s="412"/>
      <c r="AE619" s="413"/>
      <c r="AF619" s="414"/>
      <c r="AG619" s="412"/>
      <c r="AH619" s="413"/>
      <c r="AI619" s="412"/>
      <c r="AJ619" s="415"/>
      <c r="AK619" s="416"/>
      <c r="AL619" s="417"/>
      <c r="AM619" s="416"/>
      <c r="AN619" s="418"/>
      <c r="AO619" s="418"/>
      <c r="AP619" s="418"/>
      <c r="AQ619" s="314"/>
      <c r="AR619" s="315"/>
      <c r="AS619" s="419"/>
      <c r="AT619" s="420"/>
      <c r="AU619" s="318"/>
      <c r="AV619" s="319"/>
      <c r="AW619" s="319"/>
      <c r="AX619" s="319"/>
      <c r="AY619" s="320"/>
      <c r="AZ619" s="376"/>
      <c r="BA619" s="376"/>
    </row>
    <row r="620" spans="1:53" ht="13.5" customHeight="1" thickTop="1" thickBot="1" x14ac:dyDescent="0.25">
      <c r="A620" s="397">
        <v>613</v>
      </c>
      <c r="B620" s="398" t="s">
        <v>7574</v>
      </c>
      <c r="C620" s="399">
        <v>43637</v>
      </c>
      <c r="D620" s="399" t="s">
        <v>9490</v>
      </c>
      <c r="E620" s="400" t="s">
        <v>5690</v>
      </c>
      <c r="F620" s="400" t="s">
        <v>9491</v>
      </c>
      <c r="G620" s="401" t="s">
        <v>66</v>
      </c>
      <c r="H620" s="402" t="s">
        <v>10502</v>
      </c>
      <c r="I620" s="403" t="s">
        <v>1989</v>
      </c>
      <c r="J620" s="404">
        <v>0</v>
      </c>
      <c r="K620" s="405">
        <v>0</v>
      </c>
      <c r="L620" s="405">
        <v>4400000</v>
      </c>
      <c r="M620" s="405">
        <f t="shared" si="48"/>
        <v>5900000</v>
      </c>
      <c r="N620" s="406" t="s">
        <v>1990</v>
      </c>
      <c r="O620" s="398" t="s">
        <v>2077</v>
      </c>
      <c r="P620" s="408">
        <f t="shared" si="49"/>
        <v>43637</v>
      </c>
      <c r="Q620" s="408">
        <v>43681</v>
      </c>
      <c r="R620" s="408">
        <f t="shared" si="47"/>
        <v>43681</v>
      </c>
      <c r="S620" s="407">
        <f t="shared" si="50"/>
        <v>44</v>
      </c>
      <c r="T620" s="409">
        <f t="shared" si="51"/>
        <v>1.4666666666666666</v>
      </c>
      <c r="U620" s="410" t="s">
        <v>9492</v>
      </c>
      <c r="V620" s="375"/>
      <c r="W620" s="411">
        <v>5</v>
      </c>
      <c r="X620" s="412">
        <v>43679</v>
      </c>
      <c r="Y620" s="413">
        <v>43685</v>
      </c>
      <c r="Z620" s="414">
        <v>15</v>
      </c>
      <c r="AA620" s="412">
        <v>43684</v>
      </c>
      <c r="AB620" s="413">
        <v>43700</v>
      </c>
      <c r="AC620" s="414"/>
      <c r="AD620" s="412"/>
      <c r="AE620" s="413"/>
      <c r="AF620" s="414"/>
      <c r="AG620" s="412"/>
      <c r="AH620" s="413"/>
      <c r="AI620" s="412">
        <v>43684</v>
      </c>
      <c r="AJ620" s="415">
        <v>1500000</v>
      </c>
      <c r="AK620" s="416"/>
      <c r="AL620" s="417"/>
      <c r="AM620" s="416"/>
      <c r="AN620" s="418"/>
      <c r="AO620" s="418"/>
      <c r="AP620" s="418"/>
      <c r="AQ620" s="314"/>
      <c r="AR620" s="315"/>
      <c r="AS620" s="419"/>
      <c r="AT620" s="420"/>
      <c r="AU620" s="318"/>
      <c r="AV620" s="319"/>
      <c r="AW620" s="319"/>
      <c r="AX620" s="319"/>
      <c r="AY620" s="320"/>
      <c r="AZ620" s="376"/>
      <c r="BA620" s="376"/>
    </row>
    <row r="621" spans="1:53" ht="13.5" customHeight="1" thickTop="1" thickBot="1" x14ac:dyDescent="0.25">
      <c r="A621" s="397">
        <v>614</v>
      </c>
      <c r="B621" s="398" t="s">
        <v>3432</v>
      </c>
      <c r="C621" s="399">
        <v>43641</v>
      </c>
      <c r="D621" s="399" t="s">
        <v>9493</v>
      </c>
      <c r="E621" s="400" t="s">
        <v>9494</v>
      </c>
      <c r="F621" s="400" t="s">
        <v>9495</v>
      </c>
      <c r="G621" s="401" t="s">
        <v>66</v>
      </c>
      <c r="H621" s="402" t="s">
        <v>10502</v>
      </c>
      <c r="I621" s="403" t="s">
        <v>1989</v>
      </c>
      <c r="J621" s="404">
        <v>0</v>
      </c>
      <c r="K621" s="405">
        <v>0</v>
      </c>
      <c r="L621" s="405">
        <v>2614486</v>
      </c>
      <c r="M621" s="405">
        <f t="shared" si="48"/>
        <v>2614486</v>
      </c>
      <c r="N621" s="406" t="s">
        <v>1990</v>
      </c>
      <c r="O621" s="398" t="s">
        <v>9496</v>
      </c>
      <c r="P621" s="408">
        <f t="shared" si="49"/>
        <v>43641</v>
      </c>
      <c r="Q621" s="408">
        <v>43701</v>
      </c>
      <c r="R621" s="408">
        <f t="shared" si="47"/>
        <v>43701</v>
      </c>
      <c r="S621" s="407">
        <f t="shared" si="50"/>
        <v>60</v>
      </c>
      <c r="T621" s="409">
        <f t="shared" si="51"/>
        <v>2</v>
      </c>
      <c r="U621" s="410" t="s">
        <v>9497</v>
      </c>
      <c r="V621" s="375"/>
      <c r="W621" s="411"/>
      <c r="X621" s="412"/>
      <c r="Y621" s="413"/>
      <c r="Z621" s="414"/>
      <c r="AA621" s="412"/>
      <c r="AB621" s="413"/>
      <c r="AC621" s="414"/>
      <c r="AD621" s="412"/>
      <c r="AE621" s="413"/>
      <c r="AF621" s="414"/>
      <c r="AG621" s="412"/>
      <c r="AH621" s="413"/>
      <c r="AI621" s="412"/>
      <c r="AJ621" s="415"/>
      <c r="AK621" s="416"/>
      <c r="AL621" s="417"/>
      <c r="AM621" s="416"/>
      <c r="AN621" s="418"/>
      <c r="AO621" s="418"/>
      <c r="AP621" s="418"/>
      <c r="AQ621" s="314"/>
      <c r="AR621" s="315"/>
      <c r="AS621" s="419"/>
      <c r="AT621" s="420"/>
      <c r="AU621" s="318"/>
      <c r="AV621" s="319"/>
      <c r="AW621" s="319"/>
      <c r="AX621" s="319"/>
      <c r="AY621" s="320"/>
      <c r="AZ621" s="376"/>
      <c r="BA621" s="376"/>
    </row>
    <row r="622" spans="1:53" ht="13.5" customHeight="1" thickTop="1" thickBot="1" x14ac:dyDescent="0.25">
      <c r="A622" s="397">
        <v>615</v>
      </c>
      <c r="B622" s="398" t="s">
        <v>3432</v>
      </c>
      <c r="C622" s="399">
        <v>43641</v>
      </c>
      <c r="D622" s="399" t="s">
        <v>9498</v>
      </c>
      <c r="E622" s="400" t="s">
        <v>5921</v>
      </c>
      <c r="F622" s="400" t="s">
        <v>9495</v>
      </c>
      <c r="G622" s="401" t="s">
        <v>66</v>
      </c>
      <c r="H622" s="402" t="s">
        <v>10502</v>
      </c>
      <c r="I622" s="403" t="s">
        <v>1989</v>
      </c>
      <c r="J622" s="404">
        <v>0</v>
      </c>
      <c r="K622" s="405">
        <v>0</v>
      </c>
      <c r="L622" s="405">
        <v>4000000</v>
      </c>
      <c r="M622" s="405">
        <f t="shared" si="48"/>
        <v>4000000</v>
      </c>
      <c r="N622" s="406" t="s">
        <v>1990</v>
      </c>
      <c r="O622" s="398" t="s">
        <v>9499</v>
      </c>
      <c r="P622" s="408">
        <f t="shared" si="49"/>
        <v>43641</v>
      </c>
      <c r="Q622" s="408">
        <v>43701</v>
      </c>
      <c r="R622" s="408">
        <f t="shared" si="47"/>
        <v>43701</v>
      </c>
      <c r="S622" s="407">
        <f t="shared" si="50"/>
        <v>60</v>
      </c>
      <c r="T622" s="409">
        <f t="shared" si="51"/>
        <v>2</v>
      </c>
      <c r="U622" s="410" t="s">
        <v>9500</v>
      </c>
      <c r="V622" s="375"/>
      <c r="W622" s="411"/>
      <c r="X622" s="412"/>
      <c r="Y622" s="413"/>
      <c r="Z622" s="414"/>
      <c r="AA622" s="412"/>
      <c r="AB622" s="413"/>
      <c r="AC622" s="414"/>
      <c r="AD622" s="412"/>
      <c r="AE622" s="413"/>
      <c r="AF622" s="414"/>
      <c r="AG622" s="412"/>
      <c r="AH622" s="413"/>
      <c r="AI622" s="412"/>
      <c r="AJ622" s="415"/>
      <c r="AK622" s="416"/>
      <c r="AL622" s="417"/>
      <c r="AM622" s="416"/>
      <c r="AN622" s="418"/>
      <c r="AO622" s="418"/>
      <c r="AP622" s="418"/>
      <c r="AQ622" s="314"/>
      <c r="AR622" s="315"/>
      <c r="AS622" s="419"/>
      <c r="AT622" s="420"/>
      <c r="AU622" s="318"/>
      <c r="AV622" s="319"/>
      <c r="AW622" s="319"/>
      <c r="AX622" s="319"/>
      <c r="AY622" s="320"/>
      <c r="AZ622" s="376"/>
      <c r="BA622" s="376"/>
    </row>
    <row r="623" spans="1:53" ht="13.5" customHeight="1" thickTop="1" thickBot="1" x14ac:dyDescent="0.25">
      <c r="A623" s="397">
        <v>616</v>
      </c>
      <c r="B623" s="398" t="s">
        <v>3432</v>
      </c>
      <c r="C623" s="399">
        <v>43641</v>
      </c>
      <c r="D623" s="399" t="s">
        <v>9501</v>
      </c>
      <c r="E623" s="400" t="s">
        <v>5690</v>
      </c>
      <c r="F623" s="400" t="s">
        <v>9355</v>
      </c>
      <c r="G623" s="401" t="s">
        <v>66</v>
      </c>
      <c r="H623" s="402" t="s">
        <v>7501</v>
      </c>
      <c r="I623" s="403" t="s">
        <v>1989</v>
      </c>
      <c r="J623" s="404">
        <v>0</v>
      </c>
      <c r="K623" s="405">
        <v>0</v>
      </c>
      <c r="L623" s="405">
        <v>12000000</v>
      </c>
      <c r="M623" s="405">
        <f t="shared" si="48"/>
        <v>12000000</v>
      </c>
      <c r="N623" s="406" t="s">
        <v>1990</v>
      </c>
      <c r="O623" s="398" t="s">
        <v>9502</v>
      </c>
      <c r="P623" s="408">
        <f t="shared" si="49"/>
        <v>43641</v>
      </c>
      <c r="Q623" s="408">
        <v>43701</v>
      </c>
      <c r="R623" s="408">
        <f t="shared" si="47"/>
        <v>43701</v>
      </c>
      <c r="S623" s="407">
        <f t="shared" si="50"/>
        <v>60</v>
      </c>
      <c r="T623" s="409">
        <f t="shared" si="51"/>
        <v>2</v>
      </c>
      <c r="U623" s="410" t="s">
        <v>9503</v>
      </c>
      <c r="V623" s="375"/>
      <c r="W623" s="411"/>
      <c r="X623" s="412"/>
      <c r="Y623" s="413"/>
      <c r="Z623" s="414"/>
      <c r="AA623" s="412"/>
      <c r="AB623" s="413"/>
      <c r="AC623" s="414"/>
      <c r="AD623" s="412"/>
      <c r="AE623" s="413"/>
      <c r="AF623" s="414"/>
      <c r="AG623" s="412"/>
      <c r="AH623" s="413"/>
      <c r="AI623" s="412"/>
      <c r="AJ623" s="415"/>
      <c r="AK623" s="416"/>
      <c r="AL623" s="417"/>
      <c r="AM623" s="416"/>
      <c r="AN623" s="418"/>
      <c r="AO623" s="418"/>
      <c r="AP623" s="418"/>
      <c r="AQ623" s="314"/>
      <c r="AR623" s="315"/>
      <c r="AS623" s="419"/>
      <c r="AT623" s="420"/>
      <c r="AU623" s="318"/>
      <c r="AV623" s="319"/>
      <c r="AW623" s="319"/>
      <c r="AX623" s="319"/>
      <c r="AY623" s="320"/>
      <c r="AZ623" s="376"/>
      <c r="BA623" s="376"/>
    </row>
    <row r="624" spans="1:53" ht="13.5" customHeight="1" thickTop="1" thickBot="1" x14ac:dyDescent="0.25">
      <c r="A624" s="397">
        <v>617</v>
      </c>
      <c r="B624" s="398" t="s">
        <v>3432</v>
      </c>
      <c r="C624" s="399">
        <v>43642</v>
      </c>
      <c r="D624" s="399" t="s">
        <v>9504</v>
      </c>
      <c r="E624" s="400" t="s">
        <v>5921</v>
      </c>
      <c r="F624" s="400" t="s">
        <v>9505</v>
      </c>
      <c r="G624" s="401" t="s">
        <v>66</v>
      </c>
      <c r="H624" s="402" t="s">
        <v>7501</v>
      </c>
      <c r="I624" s="403" t="s">
        <v>1989</v>
      </c>
      <c r="J624" s="404">
        <v>0</v>
      </c>
      <c r="K624" s="405">
        <v>0</v>
      </c>
      <c r="L624" s="405">
        <v>16000000</v>
      </c>
      <c r="M624" s="405">
        <f t="shared" si="48"/>
        <v>16000000</v>
      </c>
      <c r="N624" s="406" t="s">
        <v>1990</v>
      </c>
      <c r="O624" s="398" t="s">
        <v>9506</v>
      </c>
      <c r="P624" s="408">
        <f t="shared" si="49"/>
        <v>43642</v>
      </c>
      <c r="Q624" s="408">
        <v>43762</v>
      </c>
      <c r="R624" s="408">
        <f t="shared" si="47"/>
        <v>43762</v>
      </c>
      <c r="S624" s="407">
        <f t="shared" si="50"/>
        <v>120</v>
      </c>
      <c r="T624" s="409">
        <f t="shared" si="51"/>
        <v>4</v>
      </c>
      <c r="U624" s="410" t="s">
        <v>9507</v>
      </c>
      <c r="V624" s="375"/>
      <c r="W624" s="411"/>
      <c r="X624" s="412"/>
      <c r="Y624" s="413"/>
      <c r="Z624" s="414"/>
      <c r="AA624" s="412"/>
      <c r="AB624" s="413"/>
      <c r="AC624" s="414"/>
      <c r="AD624" s="412"/>
      <c r="AE624" s="413"/>
      <c r="AF624" s="414"/>
      <c r="AG624" s="412"/>
      <c r="AH624" s="413"/>
      <c r="AI624" s="412"/>
      <c r="AJ624" s="415"/>
      <c r="AK624" s="416"/>
      <c r="AL624" s="417"/>
      <c r="AM624" s="416"/>
      <c r="AN624" s="418"/>
      <c r="AO624" s="418"/>
      <c r="AP624" s="418"/>
      <c r="AQ624" s="314"/>
      <c r="AR624" s="315"/>
      <c r="AS624" s="419"/>
      <c r="AT624" s="420"/>
      <c r="AU624" s="318"/>
      <c r="AV624" s="319"/>
      <c r="AW624" s="319"/>
      <c r="AX624" s="319"/>
      <c r="AY624" s="320"/>
      <c r="AZ624" s="376"/>
      <c r="BA624" s="376"/>
    </row>
    <row r="625" spans="1:53" ht="13.5" customHeight="1" thickTop="1" thickBot="1" x14ac:dyDescent="0.25">
      <c r="A625" s="397">
        <v>618</v>
      </c>
      <c r="B625" s="398" t="s">
        <v>9508</v>
      </c>
      <c r="C625" s="399">
        <v>43641</v>
      </c>
      <c r="D625" s="399" t="s">
        <v>9509</v>
      </c>
      <c r="E625" s="400" t="s">
        <v>5690</v>
      </c>
      <c r="F625" s="400" t="s">
        <v>9510</v>
      </c>
      <c r="G625" s="401" t="s">
        <v>66</v>
      </c>
      <c r="H625" s="402" t="s">
        <v>7501</v>
      </c>
      <c r="I625" s="403" t="s">
        <v>1989</v>
      </c>
      <c r="J625" s="404">
        <v>0</v>
      </c>
      <c r="K625" s="405">
        <v>0</v>
      </c>
      <c r="L625" s="405">
        <v>10820716</v>
      </c>
      <c r="M625" s="405">
        <f t="shared" si="48"/>
        <v>10820716</v>
      </c>
      <c r="N625" s="406" t="s">
        <v>1990</v>
      </c>
      <c r="O625" s="398" t="s">
        <v>9511</v>
      </c>
      <c r="P625" s="408">
        <f t="shared" si="49"/>
        <v>43641</v>
      </c>
      <c r="Q625" s="408">
        <v>43690</v>
      </c>
      <c r="R625" s="408">
        <f t="shared" si="47"/>
        <v>43690</v>
      </c>
      <c r="S625" s="407">
        <f t="shared" si="50"/>
        <v>49</v>
      </c>
      <c r="T625" s="409">
        <f t="shared" si="51"/>
        <v>1.6333333333333333</v>
      </c>
      <c r="U625" s="410" t="s">
        <v>9512</v>
      </c>
      <c r="V625" s="375"/>
      <c r="W625" s="411"/>
      <c r="X625" s="412"/>
      <c r="Y625" s="413"/>
      <c r="Z625" s="414"/>
      <c r="AA625" s="412"/>
      <c r="AB625" s="413"/>
      <c r="AC625" s="414"/>
      <c r="AD625" s="412"/>
      <c r="AE625" s="413"/>
      <c r="AF625" s="414"/>
      <c r="AG625" s="412"/>
      <c r="AH625" s="413"/>
      <c r="AI625" s="412"/>
      <c r="AJ625" s="415"/>
      <c r="AK625" s="416"/>
      <c r="AL625" s="417"/>
      <c r="AM625" s="416"/>
      <c r="AN625" s="418"/>
      <c r="AO625" s="418"/>
      <c r="AP625" s="418"/>
      <c r="AQ625" s="314"/>
      <c r="AR625" s="315"/>
      <c r="AS625" s="419"/>
      <c r="AT625" s="420"/>
      <c r="AU625" s="318"/>
      <c r="AV625" s="319"/>
      <c r="AW625" s="319"/>
      <c r="AX625" s="319"/>
      <c r="AY625" s="320"/>
      <c r="AZ625" s="376"/>
      <c r="BA625" s="376"/>
    </row>
    <row r="626" spans="1:53" ht="13.5" customHeight="1" thickTop="1" thickBot="1" x14ac:dyDescent="0.25">
      <c r="A626" s="397">
        <v>619</v>
      </c>
      <c r="B626" s="398" t="s">
        <v>3432</v>
      </c>
      <c r="C626" s="399">
        <v>43642</v>
      </c>
      <c r="D626" s="399" t="s">
        <v>9513</v>
      </c>
      <c r="E626" s="400" t="s">
        <v>5690</v>
      </c>
      <c r="F626" s="400" t="s">
        <v>9514</v>
      </c>
      <c r="G626" s="401" t="s">
        <v>66</v>
      </c>
      <c r="H626" s="402" t="s">
        <v>7501</v>
      </c>
      <c r="I626" s="403" t="s">
        <v>1989</v>
      </c>
      <c r="J626" s="404">
        <v>0</v>
      </c>
      <c r="K626" s="405">
        <v>0</v>
      </c>
      <c r="L626" s="405">
        <v>8000000</v>
      </c>
      <c r="M626" s="405">
        <f t="shared" si="48"/>
        <v>8000000</v>
      </c>
      <c r="N626" s="406" t="s">
        <v>1990</v>
      </c>
      <c r="O626" s="398" t="s">
        <v>9515</v>
      </c>
      <c r="P626" s="408">
        <f t="shared" si="49"/>
        <v>43642</v>
      </c>
      <c r="Q626" s="408">
        <v>43702</v>
      </c>
      <c r="R626" s="408">
        <f t="shared" si="47"/>
        <v>43702</v>
      </c>
      <c r="S626" s="407">
        <f t="shared" si="50"/>
        <v>60</v>
      </c>
      <c r="T626" s="409">
        <f t="shared" si="51"/>
        <v>2</v>
      </c>
      <c r="U626" s="410" t="s">
        <v>9516</v>
      </c>
      <c r="V626" s="375"/>
      <c r="W626" s="411"/>
      <c r="X626" s="412"/>
      <c r="Y626" s="413"/>
      <c r="Z626" s="414"/>
      <c r="AA626" s="412"/>
      <c r="AB626" s="413"/>
      <c r="AC626" s="414"/>
      <c r="AD626" s="412"/>
      <c r="AE626" s="413"/>
      <c r="AF626" s="414"/>
      <c r="AG626" s="412"/>
      <c r="AH626" s="413"/>
      <c r="AI626" s="412"/>
      <c r="AJ626" s="415"/>
      <c r="AK626" s="416"/>
      <c r="AL626" s="417"/>
      <c r="AM626" s="416"/>
      <c r="AN626" s="418"/>
      <c r="AO626" s="418"/>
      <c r="AP626" s="418"/>
      <c r="AQ626" s="314"/>
      <c r="AR626" s="315"/>
      <c r="AS626" s="419"/>
      <c r="AT626" s="420"/>
      <c r="AU626" s="318"/>
      <c r="AV626" s="319"/>
      <c r="AW626" s="319"/>
      <c r="AX626" s="319"/>
      <c r="AY626" s="320"/>
      <c r="AZ626" s="376"/>
      <c r="BA626" s="376"/>
    </row>
    <row r="627" spans="1:53" ht="13.5" customHeight="1" thickTop="1" thickBot="1" x14ac:dyDescent="0.25">
      <c r="A627" s="397">
        <v>620</v>
      </c>
      <c r="B627" s="398" t="s">
        <v>3432</v>
      </c>
      <c r="C627" s="399">
        <v>43642</v>
      </c>
      <c r="D627" s="399" t="s">
        <v>9517</v>
      </c>
      <c r="E627" s="400" t="s">
        <v>6447</v>
      </c>
      <c r="F627" s="400" t="s">
        <v>9518</v>
      </c>
      <c r="G627" s="401" t="s">
        <v>66</v>
      </c>
      <c r="H627" s="402" t="s">
        <v>10502</v>
      </c>
      <c r="I627" s="403" t="s">
        <v>1989</v>
      </c>
      <c r="J627" s="404">
        <v>0</v>
      </c>
      <c r="K627" s="405">
        <v>0</v>
      </c>
      <c r="L627" s="405">
        <v>3960000</v>
      </c>
      <c r="M627" s="405">
        <f t="shared" si="48"/>
        <v>3960000</v>
      </c>
      <c r="N627" s="406" t="s">
        <v>1990</v>
      </c>
      <c r="O627" s="398" t="s">
        <v>5980</v>
      </c>
      <c r="P627" s="408">
        <f t="shared" si="49"/>
        <v>43642</v>
      </c>
      <c r="Q627" s="408">
        <v>43678</v>
      </c>
      <c r="R627" s="408">
        <f t="shared" si="47"/>
        <v>43678</v>
      </c>
      <c r="S627" s="407">
        <f t="shared" si="50"/>
        <v>36</v>
      </c>
      <c r="T627" s="409">
        <f t="shared" si="51"/>
        <v>1.2</v>
      </c>
      <c r="U627" s="410" t="s">
        <v>9519</v>
      </c>
      <c r="V627" s="375"/>
      <c r="W627" s="411"/>
      <c r="X627" s="412"/>
      <c r="Y627" s="413"/>
      <c r="Z627" s="414"/>
      <c r="AA627" s="412"/>
      <c r="AB627" s="413"/>
      <c r="AC627" s="414"/>
      <c r="AD627" s="412"/>
      <c r="AE627" s="413"/>
      <c r="AF627" s="414"/>
      <c r="AG627" s="412"/>
      <c r="AH627" s="413"/>
      <c r="AI627" s="412"/>
      <c r="AJ627" s="415"/>
      <c r="AK627" s="416"/>
      <c r="AL627" s="417"/>
      <c r="AM627" s="416"/>
      <c r="AN627" s="418"/>
      <c r="AO627" s="418"/>
      <c r="AP627" s="418"/>
      <c r="AQ627" s="314"/>
      <c r="AR627" s="315"/>
      <c r="AS627" s="419"/>
      <c r="AT627" s="420"/>
      <c r="AU627" s="318"/>
      <c r="AV627" s="319"/>
      <c r="AW627" s="319"/>
      <c r="AX627" s="319"/>
      <c r="AY627" s="320"/>
      <c r="AZ627" s="376"/>
      <c r="BA627" s="376"/>
    </row>
    <row r="628" spans="1:53" ht="13.5" customHeight="1" thickTop="1" thickBot="1" x14ac:dyDescent="0.25">
      <c r="A628" s="397">
        <v>621</v>
      </c>
      <c r="B628" s="398" t="s">
        <v>3432</v>
      </c>
      <c r="C628" s="399">
        <v>43642</v>
      </c>
      <c r="D628" s="399" t="s">
        <v>9520</v>
      </c>
      <c r="E628" s="400" t="s">
        <v>9494</v>
      </c>
      <c r="F628" s="400" t="s">
        <v>9521</v>
      </c>
      <c r="G628" s="401" t="s">
        <v>66</v>
      </c>
      <c r="H628" s="402" t="s">
        <v>7501</v>
      </c>
      <c r="I628" s="403" t="s">
        <v>1989</v>
      </c>
      <c r="J628" s="404">
        <v>0</v>
      </c>
      <c r="K628" s="405">
        <v>0</v>
      </c>
      <c r="L628" s="405">
        <v>11483333</v>
      </c>
      <c r="M628" s="405">
        <f t="shared" si="48"/>
        <v>11483333</v>
      </c>
      <c r="N628" s="406" t="s">
        <v>1990</v>
      </c>
      <c r="O628" s="398" t="s">
        <v>7865</v>
      </c>
      <c r="P628" s="408">
        <f t="shared" si="49"/>
        <v>43642</v>
      </c>
      <c r="Q628" s="408">
        <v>43695</v>
      </c>
      <c r="R628" s="408">
        <f t="shared" si="47"/>
        <v>43695</v>
      </c>
      <c r="S628" s="407">
        <f t="shared" si="50"/>
        <v>53</v>
      </c>
      <c r="T628" s="409">
        <f t="shared" si="51"/>
        <v>1.7666666666666666</v>
      </c>
      <c r="U628" s="410" t="s">
        <v>9522</v>
      </c>
      <c r="V628" s="375"/>
      <c r="W628" s="411"/>
      <c r="X628" s="412"/>
      <c r="Y628" s="413"/>
      <c r="Z628" s="414"/>
      <c r="AA628" s="412"/>
      <c r="AB628" s="413"/>
      <c r="AC628" s="414"/>
      <c r="AD628" s="412"/>
      <c r="AE628" s="413"/>
      <c r="AF628" s="414"/>
      <c r="AG628" s="412"/>
      <c r="AH628" s="413"/>
      <c r="AI628" s="412"/>
      <c r="AJ628" s="415"/>
      <c r="AK628" s="416"/>
      <c r="AL628" s="417"/>
      <c r="AM628" s="416"/>
      <c r="AN628" s="418"/>
      <c r="AO628" s="418"/>
      <c r="AP628" s="418"/>
      <c r="AQ628" s="314"/>
      <c r="AR628" s="315"/>
      <c r="AS628" s="419"/>
      <c r="AT628" s="420"/>
      <c r="AU628" s="318"/>
      <c r="AV628" s="319"/>
      <c r="AW628" s="319"/>
      <c r="AX628" s="319"/>
      <c r="AY628" s="320"/>
      <c r="AZ628" s="376"/>
      <c r="BA628" s="376"/>
    </row>
    <row r="629" spans="1:53" ht="13.5" customHeight="1" thickTop="1" thickBot="1" x14ac:dyDescent="0.25">
      <c r="A629" s="397">
        <v>622</v>
      </c>
      <c r="B629" s="398" t="s">
        <v>3432</v>
      </c>
      <c r="C629" s="399">
        <v>43642</v>
      </c>
      <c r="D629" s="399" t="s">
        <v>9523</v>
      </c>
      <c r="E629" s="400" t="s">
        <v>5690</v>
      </c>
      <c r="F629" s="400" t="s">
        <v>9524</v>
      </c>
      <c r="G629" s="401" t="s">
        <v>66</v>
      </c>
      <c r="H629" s="402" t="s">
        <v>10502</v>
      </c>
      <c r="I629" s="403" t="s">
        <v>1989</v>
      </c>
      <c r="J629" s="404">
        <v>0</v>
      </c>
      <c r="K629" s="405">
        <v>0</v>
      </c>
      <c r="L629" s="405">
        <v>9900000</v>
      </c>
      <c r="M629" s="405">
        <f t="shared" si="48"/>
        <v>9900000</v>
      </c>
      <c r="N629" s="406" t="s">
        <v>1990</v>
      </c>
      <c r="O629" s="398" t="s">
        <v>9525</v>
      </c>
      <c r="P629" s="408">
        <f t="shared" si="49"/>
        <v>43642</v>
      </c>
      <c r="Q629" s="408">
        <v>43732</v>
      </c>
      <c r="R629" s="408">
        <f t="shared" si="47"/>
        <v>43732</v>
      </c>
      <c r="S629" s="407">
        <f t="shared" si="50"/>
        <v>90</v>
      </c>
      <c r="T629" s="409">
        <f t="shared" si="51"/>
        <v>3</v>
      </c>
      <c r="U629" s="410" t="s">
        <v>9526</v>
      </c>
      <c r="V629" s="375"/>
      <c r="W629" s="411"/>
      <c r="X629" s="412"/>
      <c r="Y629" s="413"/>
      <c r="Z629" s="414"/>
      <c r="AA629" s="412"/>
      <c r="AB629" s="413"/>
      <c r="AC629" s="414"/>
      <c r="AD629" s="412"/>
      <c r="AE629" s="413"/>
      <c r="AF629" s="414"/>
      <c r="AG629" s="412"/>
      <c r="AH629" s="413"/>
      <c r="AI629" s="412"/>
      <c r="AJ629" s="415"/>
      <c r="AK629" s="416"/>
      <c r="AL629" s="417"/>
      <c r="AM629" s="416"/>
      <c r="AN629" s="418"/>
      <c r="AO629" s="418"/>
      <c r="AP629" s="418"/>
      <c r="AQ629" s="314"/>
      <c r="AR629" s="315"/>
      <c r="AS629" s="419"/>
      <c r="AT629" s="420"/>
      <c r="AU629" s="318"/>
      <c r="AV629" s="319"/>
      <c r="AW629" s="319"/>
      <c r="AX629" s="319"/>
      <c r="AY629" s="320"/>
      <c r="AZ629" s="376"/>
      <c r="BA629" s="376"/>
    </row>
    <row r="630" spans="1:53" ht="13.5" customHeight="1" thickTop="1" thickBot="1" x14ac:dyDescent="0.25">
      <c r="A630" s="397">
        <v>623</v>
      </c>
      <c r="B630" s="398" t="s">
        <v>3432</v>
      </c>
      <c r="C630" s="399">
        <v>43642</v>
      </c>
      <c r="D630" s="399" t="s">
        <v>9527</v>
      </c>
      <c r="E630" s="400" t="s">
        <v>5690</v>
      </c>
      <c r="F630" s="400" t="s">
        <v>9528</v>
      </c>
      <c r="G630" s="401" t="s">
        <v>66</v>
      </c>
      <c r="H630" s="402" t="s">
        <v>7501</v>
      </c>
      <c r="I630" s="403" t="s">
        <v>1989</v>
      </c>
      <c r="J630" s="404">
        <v>0</v>
      </c>
      <c r="K630" s="405">
        <v>0</v>
      </c>
      <c r="L630" s="405">
        <v>21499998</v>
      </c>
      <c r="M630" s="405">
        <f t="shared" si="48"/>
        <v>21499998</v>
      </c>
      <c r="N630" s="406" t="s">
        <v>1990</v>
      </c>
      <c r="O630" s="398" t="s">
        <v>9529</v>
      </c>
      <c r="P630" s="408">
        <f t="shared" si="49"/>
        <v>43642</v>
      </c>
      <c r="Q630" s="408">
        <v>43732</v>
      </c>
      <c r="R630" s="408">
        <f t="shared" si="47"/>
        <v>43732</v>
      </c>
      <c r="S630" s="407">
        <f t="shared" si="50"/>
        <v>90</v>
      </c>
      <c r="T630" s="409">
        <f t="shared" si="51"/>
        <v>3</v>
      </c>
      <c r="U630" s="410" t="s">
        <v>9530</v>
      </c>
      <c r="V630" s="375"/>
      <c r="W630" s="411"/>
      <c r="X630" s="412"/>
      <c r="Y630" s="413"/>
      <c r="Z630" s="414"/>
      <c r="AA630" s="412"/>
      <c r="AB630" s="413"/>
      <c r="AC630" s="414"/>
      <c r="AD630" s="412"/>
      <c r="AE630" s="413"/>
      <c r="AF630" s="414"/>
      <c r="AG630" s="412"/>
      <c r="AH630" s="413"/>
      <c r="AI630" s="412"/>
      <c r="AJ630" s="415"/>
      <c r="AK630" s="416"/>
      <c r="AL630" s="417"/>
      <c r="AM630" s="416"/>
      <c r="AN630" s="418"/>
      <c r="AO630" s="418"/>
      <c r="AP630" s="418"/>
      <c r="AQ630" s="314"/>
      <c r="AR630" s="315"/>
      <c r="AS630" s="419"/>
      <c r="AT630" s="420"/>
      <c r="AU630" s="318"/>
      <c r="AV630" s="319"/>
      <c r="AW630" s="319"/>
      <c r="AX630" s="319"/>
      <c r="AY630" s="320"/>
      <c r="AZ630" s="376"/>
      <c r="BA630" s="376"/>
    </row>
    <row r="631" spans="1:53" ht="13.5" customHeight="1" thickTop="1" thickBot="1" x14ac:dyDescent="0.25">
      <c r="A631" s="397">
        <v>624</v>
      </c>
      <c r="B631" s="398" t="s">
        <v>3432</v>
      </c>
      <c r="C631" s="399">
        <v>43642</v>
      </c>
      <c r="D631" s="399" t="s">
        <v>9531</v>
      </c>
      <c r="E631" s="400" t="s">
        <v>6447</v>
      </c>
      <c r="F631" s="400" t="s">
        <v>9022</v>
      </c>
      <c r="G631" s="401" t="s">
        <v>66</v>
      </c>
      <c r="H631" s="402" t="s">
        <v>10502</v>
      </c>
      <c r="I631" s="403" t="s">
        <v>1989</v>
      </c>
      <c r="J631" s="404">
        <v>0</v>
      </c>
      <c r="K631" s="405">
        <v>0</v>
      </c>
      <c r="L631" s="405">
        <v>6000000</v>
      </c>
      <c r="M631" s="405">
        <f t="shared" si="48"/>
        <v>6000000</v>
      </c>
      <c r="N631" s="406" t="s">
        <v>1990</v>
      </c>
      <c r="O631" s="398" t="s">
        <v>9532</v>
      </c>
      <c r="P631" s="408">
        <f t="shared" si="49"/>
        <v>43642</v>
      </c>
      <c r="Q631" s="408">
        <v>43702</v>
      </c>
      <c r="R631" s="408">
        <f t="shared" si="47"/>
        <v>43702</v>
      </c>
      <c r="S631" s="407">
        <f t="shared" si="50"/>
        <v>60</v>
      </c>
      <c r="T631" s="409">
        <f t="shared" si="51"/>
        <v>2</v>
      </c>
      <c r="U631" s="410" t="s">
        <v>9533</v>
      </c>
      <c r="V631" s="375"/>
      <c r="W631" s="411"/>
      <c r="X631" s="412"/>
      <c r="Y631" s="413"/>
      <c r="Z631" s="414"/>
      <c r="AA631" s="412"/>
      <c r="AB631" s="413"/>
      <c r="AC631" s="414"/>
      <c r="AD631" s="412"/>
      <c r="AE631" s="413"/>
      <c r="AF631" s="414"/>
      <c r="AG631" s="412"/>
      <c r="AH631" s="413"/>
      <c r="AI631" s="412"/>
      <c r="AJ631" s="415"/>
      <c r="AK631" s="416"/>
      <c r="AL631" s="417"/>
      <c r="AM631" s="416"/>
      <c r="AN631" s="418"/>
      <c r="AO631" s="418"/>
      <c r="AP631" s="418"/>
      <c r="AQ631" s="314"/>
      <c r="AR631" s="315"/>
      <c r="AS631" s="419"/>
      <c r="AT631" s="420"/>
      <c r="AU631" s="318"/>
      <c r="AV631" s="319"/>
      <c r="AW631" s="319"/>
      <c r="AX631" s="319"/>
      <c r="AY631" s="320"/>
      <c r="AZ631" s="376"/>
      <c r="BA631" s="376"/>
    </row>
    <row r="632" spans="1:53" ht="13.5" customHeight="1" thickTop="1" thickBot="1" x14ac:dyDescent="0.25">
      <c r="A632" s="397">
        <v>625</v>
      </c>
      <c r="B632" s="398" t="s">
        <v>3432</v>
      </c>
      <c r="C632" s="399">
        <v>43643</v>
      </c>
      <c r="D632" s="399" t="s">
        <v>9534</v>
      </c>
      <c r="E632" s="400" t="s">
        <v>5921</v>
      </c>
      <c r="F632" s="400" t="s">
        <v>9535</v>
      </c>
      <c r="G632" s="401" t="s">
        <v>66</v>
      </c>
      <c r="H632" s="402" t="s">
        <v>7501</v>
      </c>
      <c r="I632" s="403" t="s">
        <v>1989</v>
      </c>
      <c r="J632" s="404">
        <v>0</v>
      </c>
      <c r="K632" s="405">
        <v>0</v>
      </c>
      <c r="L632" s="405">
        <v>10000000</v>
      </c>
      <c r="M632" s="405">
        <f t="shared" si="48"/>
        <v>10000000</v>
      </c>
      <c r="N632" s="406" t="s">
        <v>1990</v>
      </c>
      <c r="O632" s="398" t="s">
        <v>9536</v>
      </c>
      <c r="P632" s="408">
        <f t="shared" si="49"/>
        <v>43643</v>
      </c>
      <c r="Q632" s="408">
        <v>43703</v>
      </c>
      <c r="R632" s="408">
        <f t="shared" si="47"/>
        <v>43703</v>
      </c>
      <c r="S632" s="407">
        <f t="shared" si="50"/>
        <v>60</v>
      </c>
      <c r="T632" s="409">
        <f t="shared" si="51"/>
        <v>2</v>
      </c>
      <c r="U632" s="410" t="s">
        <v>9537</v>
      </c>
      <c r="V632" s="375"/>
      <c r="W632" s="411"/>
      <c r="X632" s="412"/>
      <c r="Y632" s="413"/>
      <c r="Z632" s="414"/>
      <c r="AA632" s="412"/>
      <c r="AB632" s="413"/>
      <c r="AC632" s="414"/>
      <c r="AD632" s="412"/>
      <c r="AE632" s="413"/>
      <c r="AF632" s="414"/>
      <c r="AG632" s="412"/>
      <c r="AH632" s="413"/>
      <c r="AI632" s="412"/>
      <c r="AJ632" s="415"/>
      <c r="AK632" s="416"/>
      <c r="AL632" s="417"/>
      <c r="AM632" s="416"/>
      <c r="AN632" s="418"/>
      <c r="AO632" s="418"/>
      <c r="AP632" s="418"/>
      <c r="AQ632" s="314"/>
      <c r="AR632" s="315"/>
      <c r="AS632" s="419"/>
      <c r="AT632" s="420"/>
      <c r="AU632" s="318"/>
      <c r="AV632" s="319"/>
      <c r="AW632" s="319"/>
      <c r="AX632" s="319"/>
      <c r="AY632" s="320"/>
      <c r="AZ632" s="376"/>
      <c r="BA632" s="376"/>
    </row>
    <row r="633" spans="1:53" ht="13.5" customHeight="1" thickTop="1" thickBot="1" x14ac:dyDescent="0.25">
      <c r="A633" s="397">
        <v>626</v>
      </c>
      <c r="B633" s="398" t="s">
        <v>3432</v>
      </c>
      <c r="C633" s="399">
        <v>43643</v>
      </c>
      <c r="D633" s="399" t="s">
        <v>9538</v>
      </c>
      <c r="E633" s="400" t="s">
        <v>9058</v>
      </c>
      <c r="F633" s="400" t="s">
        <v>8875</v>
      </c>
      <c r="G633" s="401" t="s">
        <v>66</v>
      </c>
      <c r="H633" s="402" t="s">
        <v>7501</v>
      </c>
      <c r="I633" s="403" t="s">
        <v>1989</v>
      </c>
      <c r="J633" s="404">
        <v>0</v>
      </c>
      <c r="K633" s="405">
        <v>0</v>
      </c>
      <c r="L633" s="405">
        <v>30000000</v>
      </c>
      <c r="M633" s="405">
        <f t="shared" si="48"/>
        <v>30000000</v>
      </c>
      <c r="N633" s="406" t="s">
        <v>1990</v>
      </c>
      <c r="O633" s="398" t="s">
        <v>6544</v>
      </c>
      <c r="P633" s="408">
        <f t="shared" si="49"/>
        <v>43643</v>
      </c>
      <c r="Q633" s="408">
        <v>43743</v>
      </c>
      <c r="R633" s="408">
        <f t="shared" si="47"/>
        <v>43743</v>
      </c>
      <c r="S633" s="407">
        <f t="shared" si="50"/>
        <v>100</v>
      </c>
      <c r="T633" s="409">
        <f t="shared" si="51"/>
        <v>3.3333333333333335</v>
      </c>
      <c r="U633" s="410" t="s">
        <v>9539</v>
      </c>
      <c r="V633" s="375"/>
      <c r="W633" s="411"/>
      <c r="X633" s="412"/>
      <c r="Y633" s="413"/>
      <c r="Z633" s="414"/>
      <c r="AA633" s="412"/>
      <c r="AB633" s="413"/>
      <c r="AC633" s="414"/>
      <c r="AD633" s="412"/>
      <c r="AE633" s="413"/>
      <c r="AF633" s="414"/>
      <c r="AG633" s="412"/>
      <c r="AH633" s="413"/>
      <c r="AI633" s="412"/>
      <c r="AJ633" s="415"/>
      <c r="AK633" s="416"/>
      <c r="AL633" s="417"/>
      <c r="AM633" s="416"/>
      <c r="AN633" s="418"/>
      <c r="AO633" s="418"/>
      <c r="AP633" s="418"/>
      <c r="AQ633" s="314"/>
      <c r="AR633" s="315"/>
      <c r="AS633" s="419"/>
      <c r="AT633" s="420"/>
      <c r="AU633" s="318"/>
      <c r="AV633" s="319"/>
      <c r="AW633" s="319"/>
      <c r="AX633" s="319"/>
      <c r="AY633" s="320"/>
      <c r="AZ633" s="376"/>
      <c r="BA633" s="376"/>
    </row>
    <row r="634" spans="1:53" ht="13.5" customHeight="1" thickTop="1" thickBot="1" x14ac:dyDescent="0.25">
      <c r="A634" s="397">
        <v>627</v>
      </c>
      <c r="B634" s="398" t="s">
        <v>3432</v>
      </c>
      <c r="C634" s="399">
        <v>43643</v>
      </c>
      <c r="D634" s="399" t="s">
        <v>9540</v>
      </c>
      <c r="E634" s="400" t="s">
        <v>5921</v>
      </c>
      <c r="F634" s="400" t="s">
        <v>9541</v>
      </c>
      <c r="G634" s="401" t="s">
        <v>66</v>
      </c>
      <c r="H634" s="402" t="s">
        <v>7501</v>
      </c>
      <c r="I634" s="403" t="s">
        <v>1989</v>
      </c>
      <c r="J634" s="404">
        <v>0</v>
      </c>
      <c r="K634" s="405">
        <v>0</v>
      </c>
      <c r="L634" s="405">
        <v>7000000</v>
      </c>
      <c r="M634" s="405">
        <f t="shared" si="48"/>
        <v>7000000</v>
      </c>
      <c r="N634" s="406" t="s">
        <v>1990</v>
      </c>
      <c r="O634" s="398" t="s">
        <v>693</v>
      </c>
      <c r="P634" s="408">
        <f t="shared" si="49"/>
        <v>43643</v>
      </c>
      <c r="Q634" s="408">
        <v>43685</v>
      </c>
      <c r="R634" s="408">
        <f t="shared" ref="R634:R697" si="52">Q634</f>
        <v>43685</v>
      </c>
      <c r="S634" s="407">
        <f t="shared" si="50"/>
        <v>42</v>
      </c>
      <c r="T634" s="409">
        <f t="shared" si="51"/>
        <v>1.4</v>
      </c>
      <c r="U634" s="410" t="s">
        <v>9542</v>
      </c>
      <c r="V634" s="375"/>
      <c r="W634" s="411"/>
      <c r="X634" s="412"/>
      <c r="Y634" s="413"/>
      <c r="Z634" s="414"/>
      <c r="AA634" s="412"/>
      <c r="AB634" s="413"/>
      <c r="AC634" s="414"/>
      <c r="AD634" s="412"/>
      <c r="AE634" s="413"/>
      <c r="AF634" s="414"/>
      <c r="AG634" s="412"/>
      <c r="AH634" s="413"/>
      <c r="AI634" s="412"/>
      <c r="AJ634" s="415"/>
      <c r="AK634" s="416"/>
      <c r="AL634" s="417"/>
      <c r="AM634" s="416"/>
      <c r="AN634" s="418"/>
      <c r="AO634" s="418"/>
      <c r="AP634" s="418"/>
      <c r="AQ634" s="314"/>
      <c r="AR634" s="315"/>
      <c r="AS634" s="419"/>
      <c r="AT634" s="420"/>
      <c r="AU634" s="318"/>
      <c r="AV634" s="319"/>
      <c r="AW634" s="319"/>
      <c r="AX634" s="319"/>
      <c r="AY634" s="320"/>
      <c r="AZ634" s="376"/>
      <c r="BA634" s="376"/>
    </row>
    <row r="635" spans="1:53" ht="13.5" customHeight="1" thickTop="1" thickBot="1" x14ac:dyDescent="0.25">
      <c r="A635" s="397">
        <v>628</v>
      </c>
      <c r="B635" s="398" t="s">
        <v>3432</v>
      </c>
      <c r="C635" s="399">
        <v>43643</v>
      </c>
      <c r="D635" s="399" t="s">
        <v>9543</v>
      </c>
      <c r="E635" s="400" t="s">
        <v>9272</v>
      </c>
      <c r="F635" s="400" t="s">
        <v>9075</v>
      </c>
      <c r="G635" s="401" t="s">
        <v>66</v>
      </c>
      <c r="H635" s="402" t="s">
        <v>7501</v>
      </c>
      <c r="I635" s="403" t="s">
        <v>1989</v>
      </c>
      <c r="J635" s="404">
        <v>0</v>
      </c>
      <c r="K635" s="405">
        <v>0</v>
      </c>
      <c r="L635" s="405">
        <v>8000000</v>
      </c>
      <c r="M635" s="405">
        <f t="shared" si="48"/>
        <v>8000000</v>
      </c>
      <c r="N635" s="406" t="s">
        <v>1990</v>
      </c>
      <c r="O635" s="398" t="s">
        <v>9544</v>
      </c>
      <c r="P635" s="408">
        <f t="shared" si="49"/>
        <v>43643</v>
      </c>
      <c r="Q635" s="408">
        <v>43703</v>
      </c>
      <c r="R635" s="408">
        <f t="shared" si="52"/>
        <v>43703</v>
      </c>
      <c r="S635" s="407">
        <f t="shared" si="50"/>
        <v>60</v>
      </c>
      <c r="T635" s="409">
        <f t="shared" si="51"/>
        <v>2</v>
      </c>
      <c r="U635" s="410" t="s">
        <v>9545</v>
      </c>
      <c r="V635" s="375"/>
      <c r="W635" s="411"/>
      <c r="X635" s="412"/>
      <c r="Y635" s="413"/>
      <c r="Z635" s="414"/>
      <c r="AA635" s="412"/>
      <c r="AB635" s="413"/>
      <c r="AC635" s="414"/>
      <c r="AD635" s="412"/>
      <c r="AE635" s="413"/>
      <c r="AF635" s="414"/>
      <c r="AG635" s="412"/>
      <c r="AH635" s="413"/>
      <c r="AI635" s="412"/>
      <c r="AJ635" s="415"/>
      <c r="AK635" s="416"/>
      <c r="AL635" s="417"/>
      <c r="AM635" s="416"/>
      <c r="AN635" s="418"/>
      <c r="AO635" s="418"/>
      <c r="AP635" s="418"/>
      <c r="AQ635" s="314"/>
      <c r="AR635" s="315"/>
      <c r="AS635" s="419"/>
      <c r="AT635" s="420"/>
      <c r="AU635" s="318"/>
      <c r="AV635" s="319"/>
      <c r="AW635" s="319"/>
      <c r="AX635" s="319"/>
      <c r="AY635" s="320"/>
      <c r="AZ635" s="376"/>
      <c r="BA635" s="376"/>
    </row>
    <row r="636" spans="1:53" ht="13.5" customHeight="1" thickTop="1" thickBot="1" x14ac:dyDescent="0.25">
      <c r="A636" s="397">
        <v>629</v>
      </c>
      <c r="B636" s="398" t="s">
        <v>3432</v>
      </c>
      <c r="C636" s="399">
        <v>43643</v>
      </c>
      <c r="D636" s="399" t="s">
        <v>9546</v>
      </c>
      <c r="E636" s="400" t="s">
        <v>5690</v>
      </c>
      <c r="F636" s="400" t="s">
        <v>8827</v>
      </c>
      <c r="G636" s="401" t="s">
        <v>66</v>
      </c>
      <c r="H636" s="402" t="s">
        <v>10502</v>
      </c>
      <c r="I636" s="403" t="s">
        <v>1989</v>
      </c>
      <c r="J636" s="404">
        <v>0</v>
      </c>
      <c r="K636" s="405">
        <v>0</v>
      </c>
      <c r="L636" s="405">
        <v>6000000</v>
      </c>
      <c r="M636" s="405">
        <f t="shared" si="48"/>
        <v>6000000</v>
      </c>
      <c r="N636" s="406" t="s">
        <v>1990</v>
      </c>
      <c r="O636" s="398" t="s">
        <v>7072</v>
      </c>
      <c r="P636" s="408">
        <f t="shared" si="49"/>
        <v>43643</v>
      </c>
      <c r="Q636" s="408">
        <v>43733</v>
      </c>
      <c r="R636" s="408">
        <f t="shared" si="52"/>
        <v>43733</v>
      </c>
      <c r="S636" s="407">
        <f t="shared" si="50"/>
        <v>90</v>
      </c>
      <c r="T636" s="409">
        <f t="shared" si="51"/>
        <v>3</v>
      </c>
      <c r="U636" s="410" t="s">
        <v>9547</v>
      </c>
      <c r="V636" s="375"/>
      <c r="W636" s="411"/>
      <c r="X636" s="412"/>
      <c r="Y636" s="413"/>
      <c r="Z636" s="414"/>
      <c r="AA636" s="412"/>
      <c r="AB636" s="413"/>
      <c r="AC636" s="414"/>
      <c r="AD636" s="412"/>
      <c r="AE636" s="413"/>
      <c r="AF636" s="414"/>
      <c r="AG636" s="412"/>
      <c r="AH636" s="413"/>
      <c r="AI636" s="412"/>
      <c r="AJ636" s="415"/>
      <c r="AK636" s="416"/>
      <c r="AL636" s="417"/>
      <c r="AM636" s="416"/>
      <c r="AN636" s="418"/>
      <c r="AO636" s="418"/>
      <c r="AP636" s="418"/>
      <c r="AQ636" s="314"/>
      <c r="AR636" s="315"/>
      <c r="AS636" s="419"/>
      <c r="AT636" s="420"/>
      <c r="AU636" s="318"/>
      <c r="AV636" s="319"/>
      <c r="AW636" s="319"/>
      <c r="AX636" s="319"/>
      <c r="AY636" s="320"/>
      <c r="AZ636" s="376"/>
      <c r="BA636" s="376"/>
    </row>
    <row r="637" spans="1:53" ht="13.5" customHeight="1" thickTop="1" thickBot="1" x14ac:dyDescent="0.25">
      <c r="A637" s="397">
        <v>630</v>
      </c>
      <c r="B637" s="398" t="s">
        <v>3432</v>
      </c>
      <c r="C637" s="399">
        <v>43643</v>
      </c>
      <c r="D637" s="399" t="s">
        <v>9548</v>
      </c>
      <c r="E637" s="400" t="s">
        <v>5921</v>
      </c>
      <c r="F637" s="400" t="s">
        <v>9549</v>
      </c>
      <c r="G637" s="401" t="s">
        <v>66</v>
      </c>
      <c r="H637" s="402" t="s">
        <v>7501</v>
      </c>
      <c r="I637" s="403" t="s">
        <v>1989</v>
      </c>
      <c r="J637" s="404">
        <v>0</v>
      </c>
      <c r="K637" s="405">
        <v>0</v>
      </c>
      <c r="L637" s="405">
        <v>16000000</v>
      </c>
      <c r="M637" s="405">
        <f t="shared" si="48"/>
        <v>16000000</v>
      </c>
      <c r="N637" s="406" t="s">
        <v>1990</v>
      </c>
      <c r="O637" s="398" t="s">
        <v>2306</v>
      </c>
      <c r="P637" s="408">
        <f t="shared" si="49"/>
        <v>43643</v>
      </c>
      <c r="Q637" s="408">
        <v>43703</v>
      </c>
      <c r="R637" s="408">
        <f t="shared" si="52"/>
        <v>43703</v>
      </c>
      <c r="S637" s="407">
        <f t="shared" si="50"/>
        <v>60</v>
      </c>
      <c r="T637" s="409">
        <f t="shared" si="51"/>
        <v>2</v>
      </c>
      <c r="U637" s="410" t="s">
        <v>9550</v>
      </c>
      <c r="V637" s="375"/>
      <c r="W637" s="411"/>
      <c r="X637" s="412"/>
      <c r="Y637" s="413"/>
      <c r="Z637" s="414"/>
      <c r="AA637" s="412"/>
      <c r="AB637" s="413"/>
      <c r="AC637" s="414"/>
      <c r="AD637" s="412"/>
      <c r="AE637" s="413"/>
      <c r="AF637" s="414"/>
      <c r="AG637" s="412"/>
      <c r="AH637" s="413"/>
      <c r="AI637" s="412"/>
      <c r="AJ637" s="415"/>
      <c r="AK637" s="416"/>
      <c r="AL637" s="417"/>
      <c r="AM637" s="416"/>
      <c r="AN637" s="418"/>
      <c r="AO637" s="418"/>
      <c r="AP637" s="418"/>
      <c r="AQ637" s="314"/>
      <c r="AR637" s="315"/>
      <c r="AS637" s="419"/>
      <c r="AT637" s="420"/>
      <c r="AU637" s="318"/>
      <c r="AV637" s="319"/>
      <c r="AW637" s="319"/>
      <c r="AX637" s="319"/>
      <c r="AY637" s="320"/>
      <c r="AZ637" s="376"/>
      <c r="BA637" s="376"/>
    </row>
    <row r="638" spans="1:53" ht="13.5" customHeight="1" thickTop="1" thickBot="1" x14ac:dyDescent="0.25">
      <c r="A638" s="397">
        <v>631</v>
      </c>
      <c r="B638" s="398" t="s">
        <v>7623</v>
      </c>
      <c r="C638" s="399">
        <v>43643</v>
      </c>
      <c r="D638" s="399" t="s">
        <v>9551</v>
      </c>
      <c r="E638" s="400" t="s">
        <v>5921</v>
      </c>
      <c r="F638" s="400" t="s">
        <v>9552</v>
      </c>
      <c r="G638" s="401" t="s">
        <v>66</v>
      </c>
      <c r="H638" s="402" t="s">
        <v>10502</v>
      </c>
      <c r="I638" s="403" t="s">
        <v>1989</v>
      </c>
      <c r="J638" s="404">
        <v>0</v>
      </c>
      <c r="K638" s="405">
        <v>0</v>
      </c>
      <c r="L638" s="405">
        <v>9921000</v>
      </c>
      <c r="M638" s="405">
        <f t="shared" si="48"/>
        <v>9921000</v>
      </c>
      <c r="N638" s="406" t="s">
        <v>1990</v>
      </c>
      <c r="O638" s="398" t="s">
        <v>6737</v>
      </c>
      <c r="P638" s="408">
        <f t="shared" si="49"/>
        <v>43643</v>
      </c>
      <c r="Q638" s="408">
        <v>43733</v>
      </c>
      <c r="R638" s="408">
        <f t="shared" si="52"/>
        <v>43733</v>
      </c>
      <c r="S638" s="407">
        <f t="shared" si="50"/>
        <v>90</v>
      </c>
      <c r="T638" s="409">
        <f t="shared" si="51"/>
        <v>3</v>
      </c>
      <c r="U638" s="410" t="s">
        <v>9553</v>
      </c>
      <c r="V638" s="375"/>
      <c r="W638" s="411"/>
      <c r="X638" s="412"/>
      <c r="Y638" s="413"/>
      <c r="Z638" s="414"/>
      <c r="AA638" s="412"/>
      <c r="AB638" s="413"/>
      <c r="AC638" s="414"/>
      <c r="AD638" s="412"/>
      <c r="AE638" s="413"/>
      <c r="AF638" s="414"/>
      <c r="AG638" s="412"/>
      <c r="AH638" s="413"/>
      <c r="AI638" s="412"/>
      <c r="AJ638" s="415"/>
      <c r="AK638" s="416"/>
      <c r="AL638" s="417"/>
      <c r="AM638" s="416"/>
      <c r="AN638" s="418"/>
      <c r="AO638" s="418"/>
      <c r="AP638" s="418"/>
      <c r="AQ638" s="314"/>
      <c r="AR638" s="315"/>
      <c r="AS638" s="419"/>
      <c r="AT638" s="420"/>
      <c r="AU638" s="318"/>
      <c r="AV638" s="319"/>
      <c r="AW638" s="319"/>
      <c r="AX638" s="319"/>
      <c r="AY638" s="320"/>
      <c r="AZ638" s="376"/>
      <c r="BA638" s="376"/>
    </row>
    <row r="639" spans="1:53" ht="13.5" customHeight="1" thickTop="1" thickBot="1" x14ac:dyDescent="0.25">
      <c r="A639" s="397">
        <v>632</v>
      </c>
      <c r="B639" s="398" t="s">
        <v>3432</v>
      </c>
      <c r="C639" s="399">
        <v>43644</v>
      </c>
      <c r="D639" s="399" t="s">
        <v>9554</v>
      </c>
      <c r="E639" s="400" t="s">
        <v>9494</v>
      </c>
      <c r="F639" s="400" t="s">
        <v>9555</v>
      </c>
      <c r="G639" s="401" t="s">
        <v>66</v>
      </c>
      <c r="H639" s="402" t="s">
        <v>7501</v>
      </c>
      <c r="I639" s="403" t="s">
        <v>1989</v>
      </c>
      <c r="J639" s="404">
        <v>0</v>
      </c>
      <c r="K639" s="405">
        <v>0</v>
      </c>
      <c r="L639" s="405">
        <v>13464000</v>
      </c>
      <c r="M639" s="405">
        <f t="shared" si="48"/>
        <v>13464000</v>
      </c>
      <c r="N639" s="406" t="s">
        <v>1990</v>
      </c>
      <c r="O639" s="398" t="s">
        <v>8475</v>
      </c>
      <c r="P639" s="408">
        <f t="shared" si="49"/>
        <v>43644</v>
      </c>
      <c r="Q639" s="408">
        <v>43746</v>
      </c>
      <c r="R639" s="408">
        <f t="shared" si="52"/>
        <v>43746</v>
      </c>
      <c r="S639" s="407">
        <f t="shared" si="50"/>
        <v>102</v>
      </c>
      <c r="T639" s="409">
        <f t="shared" si="51"/>
        <v>3.4</v>
      </c>
      <c r="U639" s="410" t="s">
        <v>9556</v>
      </c>
      <c r="V639" s="375"/>
      <c r="W639" s="411"/>
      <c r="X639" s="412"/>
      <c r="Y639" s="413"/>
      <c r="Z639" s="414"/>
      <c r="AA639" s="412"/>
      <c r="AB639" s="413"/>
      <c r="AC639" s="414"/>
      <c r="AD639" s="412"/>
      <c r="AE639" s="413"/>
      <c r="AF639" s="414"/>
      <c r="AG639" s="412"/>
      <c r="AH639" s="413"/>
      <c r="AI639" s="412"/>
      <c r="AJ639" s="415"/>
      <c r="AK639" s="416"/>
      <c r="AL639" s="417"/>
      <c r="AM639" s="416"/>
      <c r="AN639" s="418"/>
      <c r="AO639" s="418"/>
      <c r="AP639" s="418"/>
      <c r="AQ639" s="314"/>
      <c r="AR639" s="315"/>
      <c r="AS639" s="419"/>
      <c r="AT639" s="420"/>
      <c r="AU639" s="318"/>
      <c r="AV639" s="319" t="s">
        <v>2964</v>
      </c>
      <c r="AW639" s="370">
        <v>43733</v>
      </c>
      <c r="AX639" s="370">
        <v>43733</v>
      </c>
      <c r="AY639" s="320" t="s">
        <v>2073</v>
      </c>
      <c r="AZ639" s="376" t="s">
        <v>49</v>
      </c>
      <c r="BA639" s="376"/>
    </row>
    <row r="640" spans="1:53" ht="13.5" customHeight="1" thickTop="1" thickBot="1" x14ac:dyDescent="0.25">
      <c r="A640" s="397">
        <v>633</v>
      </c>
      <c r="B640" s="398" t="s">
        <v>9557</v>
      </c>
      <c r="C640" s="399">
        <v>43644</v>
      </c>
      <c r="D640" s="399" t="s">
        <v>9558</v>
      </c>
      <c r="E640" s="400" t="s">
        <v>5690</v>
      </c>
      <c r="F640" s="400" t="s">
        <v>9559</v>
      </c>
      <c r="G640" s="401" t="s">
        <v>66</v>
      </c>
      <c r="H640" s="402" t="s">
        <v>7501</v>
      </c>
      <c r="I640" s="403" t="s">
        <v>1989</v>
      </c>
      <c r="J640" s="404">
        <v>0</v>
      </c>
      <c r="K640" s="405">
        <v>0</v>
      </c>
      <c r="L640" s="405">
        <v>45712003</v>
      </c>
      <c r="M640" s="405">
        <f t="shared" si="48"/>
        <v>45712003</v>
      </c>
      <c r="N640" s="406" t="s">
        <v>1990</v>
      </c>
      <c r="O640" s="398" t="s">
        <v>6351</v>
      </c>
      <c r="P640" s="408">
        <f t="shared" si="49"/>
        <v>43644</v>
      </c>
      <c r="Q640" s="408">
        <v>43830</v>
      </c>
      <c r="R640" s="408">
        <f t="shared" si="52"/>
        <v>43830</v>
      </c>
      <c r="S640" s="407">
        <f t="shared" si="50"/>
        <v>186</v>
      </c>
      <c r="T640" s="409">
        <f t="shared" si="51"/>
        <v>6.2</v>
      </c>
      <c r="U640" s="410" t="s">
        <v>9560</v>
      </c>
      <c r="V640" s="375"/>
      <c r="W640" s="411"/>
      <c r="X640" s="412"/>
      <c r="Y640" s="413"/>
      <c r="Z640" s="414"/>
      <c r="AA640" s="412"/>
      <c r="AB640" s="413"/>
      <c r="AC640" s="414"/>
      <c r="AD640" s="412"/>
      <c r="AE640" s="413"/>
      <c r="AF640" s="414"/>
      <c r="AG640" s="412"/>
      <c r="AH640" s="413"/>
      <c r="AI640" s="412"/>
      <c r="AJ640" s="415"/>
      <c r="AK640" s="416"/>
      <c r="AL640" s="417"/>
      <c r="AM640" s="416"/>
      <c r="AN640" s="418"/>
      <c r="AO640" s="418"/>
      <c r="AP640" s="418"/>
      <c r="AQ640" s="314"/>
      <c r="AR640" s="315"/>
      <c r="AS640" s="419"/>
      <c r="AT640" s="420"/>
      <c r="AU640" s="318"/>
      <c r="AV640" s="319"/>
      <c r="AW640" s="319"/>
      <c r="AX640" s="319"/>
      <c r="AY640" s="320"/>
      <c r="AZ640" s="376"/>
      <c r="BA640" s="376"/>
    </row>
    <row r="641" spans="1:53" ht="13.5" customHeight="1" thickTop="1" thickBot="1" x14ac:dyDescent="0.25">
      <c r="A641" s="397">
        <v>634</v>
      </c>
      <c r="B641" s="398" t="s">
        <v>3432</v>
      </c>
      <c r="C641" s="399">
        <v>43644</v>
      </c>
      <c r="D641" s="399" t="s">
        <v>9561</v>
      </c>
      <c r="E641" s="400" t="s">
        <v>5921</v>
      </c>
      <c r="F641" s="400" t="s">
        <v>9562</v>
      </c>
      <c r="G641" s="401" t="s">
        <v>66</v>
      </c>
      <c r="H641" s="402" t="s">
        <v>7501</v>
      </c>
      <c r="I641" s="403" t="s">
        <v>1989</v>
      </c>
      <c r="J641" s="404">
        <v>0</v>
      </c>
      <c r="K641" s="405">
        <v>0</v>
      </c>
      <c r="L641" s="405">
        <v>10000000</v>
      </c>
      <c r="M641" s="405">
        <f t="shared" si="48"/>
        <v>10000000</v>
      </c>
      <c r="N641" s="406" t="s">
        <v>1990</v>
      </c>
      <c r="O641" s="398" t="s">
        <v>9563</v>
      </c>
      <c r="P641" s="408">
        <f t="shared" si="49"/>
        <v>43644</v>
      </c>
      <c r="Q641" s="408">
        <v>43704</v>
      </c>
      <c r="R641" s="408">
        <f t="shared" si="52"/>
        <v>43704</v>
      </c>
      <c r="S641" s="407">
        <f t="shared" si="50"/>
        <v>60</v>
      </c>
      <c r="T641" s="409">
        <f t="shared" si="51"/>
        <v>2</v>
      </c>
      <c r="U641" s="410" t="s">
        <v>9564</v>
      </c>
      <c r="V641" s="375"/>
      <c r="W641" s="411"/>
      <c r="X641" s="412"/>
      <c r="Y641" s="413"/>
      <c r="Z641" s="414"/>
      <c r="AA641" s="412"/>
      <c r="AB641" s="413"/>
      <c r="AC641" s="414"/>
      <c r="AD641" s="412"/>
      <c r="AE641" s="413"/>
      <c r="AF641" s="414"/>
      <c r="AG641" s="412"/>
      <c r="AH641" s="413"/>
      <c r="AI641" s="412"/>
      <c r="AJ641" s="415"/>
      <c r="AK641" s="416"/>
      <c r="AL641" s="417"/>
      <c r="AM641" s="416"/>
      <c r="AN641" s="418"/>
      <c r="AO641" s="418"/>
      <c r="AP641" s="418"/>
      <c r="AQ641" s="314"/>
      <c r="AR641" s="315"/>
      <c r="AS641" s="419"/>
      <c r="AT641" s="420"/>
      <c r="AU641" s="318"/>
      <c r="AV641" s="319"/>
      <c r="AW641" s="319"/>
      <c r="AX641" s="319"/>
      <c r="AY641" s="320"/>
      <c r="AZ641" s="376"/>
      <c r="BA641" s="376"/>
    </row>
    <row r="642" spans="1:53" ht="13.5" customHeight="1" thickTop="1" thickBot="1" x14ac:dyDescent="0.25">
      <c r="A642" s="397">
        <v>635</v>
      </c>
      <c r="B642" s="398" t="s">
        <v>3432</v>
      </c>
      <c r="C642" s="399">
        <v>43644</v>
      </c>
      <c r="D642" s="399" t="s">
        <v>9565</v>
      </c>
      <c r="E642" s="400" t="s">
        <v>9566</v>
      </c>
      <c r="F642" s="400" t="s">
        <v>9567</v>
      </c>
      <c r="G642" s="401" t="s">
        <v>66</v>
      </c>
      <c r="H642" s="402" t="s">
        <v>10502</v>
      </c>
      <c r="I642" s="403" t="s">
        <v>1989</v>
      </c>
      <c r="J642" s="404">
        <v>0</v>
      </c>
      <c r="K642" s="405">
        <v>0</v>
      </c>
      <c r="L642" s="405">
        <v>11906075</v>
      </c>
      <c r="M642" s="405">
        <f t="shared" si="48"/>
        <v>11906075</v>
      </c>
      <c r="N642" s="406" t="s">
        <v>1990</v>
      </c>
      <c r="O642" s="398" t="s">
        <v>9568</v>
      </c>
      <c r="P642" s="408">
        <f t="shared" si="49"/>
        <v>43644</v>
      </c>
      <c r="Q642" s="408">
        <v>43752</v>
      </c>
      <c r="R642" s="408">
        <f t="shared" si="52"/>
        <v>43752</v>
      </c>
      <c r="S642" s="407">
        <f t="shared" si="50"/>
        <v>108</v>
      </c>
      <c r="T642" s="409">
        <f t="shared" si="51"/>
        <v>3.6</v>
      </c>
      <c r="U642" s="410" t="s">
        <v>9569</v>
      </c>
      <c r="V642" s="375"/>
      <c r="W642" s="411"/>
      <c r="X642" s="412"/>
      <c r="Y642" s="413"/>
      <c r="Z642" s="414"/>
      <c r="AA642" s="412"/>
      <c r="AB642" s="413"/>
      <c r="AC642" s="414"/>
      <c r="AD642" s="412"/>
      <c r="AE642" s="413"/>
      <c r="AF642" s="414"/>
      <c r="AG642" s="412"/>
      <c r="AH642" s="413"/>
      <c r="AI642" s="412"/>
      <c r="AJ642" s="415"/>
      <c r="AK642" s="416"/>
      <c r="AL642" s="417"/>
      <c r="AM642" s="416"/>
      <c r="AN642" s="418"/>
      <c r="AO642" s="418"/>
      <c r="AP642" s="418"/>
      <c r="AQ642" s="314"/>
      <c r="AR642" s="315"/>
      <c r="AS642" s="419"/>
      <c r="AT642" s="420"/>
      <c r="AU642" s="318"/>
      <c r="AV642" s="319"/>
      <c r="AW642" s="319"/>
      <c r="AX642" s="319"/>
      <c r="AY642" s="320"/>
      <c r="AZ642" s="376"/>
      <c r="BA642" s="376"/>
    </row>
    <row r="643" spans="1:53" ht="13.5" customHeight="1" thickTop="1" thickBot="1" x14ac:dyDescent="0.25">
      <c r="A643" s="397">
        <v>636</v>
      </c>
      <c r="B643" s="398" t="s">
        <v>8003</v>
      </c>
      <c r="C643" s="399">
        <v>43644</v>
      </c>
      <c r="D643" s="399" t="s">
        <v>9570</v>
      </c>
      <c r="E643" s="400" t="s">
        <v>5690</v>
      </c>
      <c r="F643" s="400" t="s">
        <v>8005</v>
      </c>
      <c r="G643" s="401" t="s">
        <v>66</v>
      </c>
      <c r="H643" s="402" t="s">
        <v>7501</v>
      </c>
      <c r="I643" s="403" t="s">
        <v>1989</v>
      </c>
      <c r="J643" s="404">
        <v>0</v>
      </c>
      <c r="K643" s="405">
        <v>0</v>
      </c>
      <c r="L643" s="405">
        <v>4320000</v>
      </c>
      <c r="M643" s="405">
        <f t="shared" ref="M643:M706" si="53">L643+AJ643+AL643+AN643+AP643</f>
        <v>4320000</v>
      </c>
      <c r="N643" s="406" t="s">
        <v>1990</v>
      </c>
      <c r="O643" s="398" t="s">
        <v>2141</v>
      </c>
      <c r="P643" s="408">
        <f t="shared" ref="P643:P706" si="54">C643</f>
        <v>43644</v>
      </c>
      <c r="Q643" s="408">
        <v>43680</v>
      </c>
      <c r="R643" s="408">
        <f t="shared" si="52"/>
        <v>43680</v>
      </c>
      <c r="S643" s="407">
        <f t="shared" ref="S643:S706" si="55">R643-P643</f>
        <v>36</v>
      </c>
      <c r="T643" s="409">
        <f t="shared" ref="T643:T706" si="56">+S643/30</f>
        <v>1.2</v>
      </c>
      <c r="U643" s="410" t="s">
        <v>9571</v>
      </c>
      <c r="V643" s="375"/>
      <c r="W643" s="411"/>
      <c r="X643" s="412"/>
      <c r="Y643" s="413"/>
      <c r="Z643" s="414"/>
      <c r="AA643" s="412"/>
      <c r="AB643" s="413"/>
      <c r="AC643" s="414"/>
      <c r="AD643" s="412"/>
      <c r="AE643" s="413"/>
      <c r="AF643" s="414"/>
      <c r="AG643" s="412"/>
      <c r="AH643" s="413"/>
      <c r="AI643" s="412"/>
      <c r="AJ643" s="415"/>
      <c r="AK643" s="416"/>
      <c r="AL643" s="417"/>
      <c r="AM643" s="416"/>
      <c r="AN643" s="418"/>
      <c r="AO643" s="418"/>
      <c r="AP643" s="418"/>
      <c r="AQ643" s="314"/>
      <c r="AR643" s="315"/>
      <c r="AS643" s="419"/>
      <c r="AT643" s="420"/>
      <c r="AU643" s="318"/>
      <c r="AV643" s="319"/>
      <c r="AW643" s="319"/>
      <c r="AX643" s="319"/>
      <c r="AY643" s="320"/>
      <c r="AZ643" s="376"/>
      <c r="BA643" s="376"/>
    </row>
    <row r="644" spans="1:53" ht="13.5" customHeight="1" thickTop="1" thickBot="1" x14ac:dyDescent="0.25">
      <c r="A644" s="397">
        <v>637</v>
      </c>
      <c r="B644" s="398" t="s">
        <v>3432</v>
      </c>
      <c r="C644" s="399">
        <v>43644</v>
      </c>
      <c r="D644" s="399" t="s">
        <v>9572</v>
      </c>
      <c r="E644" s="400" t="s">
        <v>9494</v>
      </c>
      <c r="F644" s="400" t="s">
        <v>9573</v>
      </c>
      <c r="G644" s="401" t="s">
        <v>66</v>
      </c>
      <c r="H644" s="402" t="s">
        <v>7501</v>
      </c>
      <c r="I644" s="403" t="s">
        <v>1989</v>
      </c>
      <c r="J644" s="404">
        <v>0</v>
      </c>
      <c r="K644" s="405">
        <v>0</v>
      </c>
      <c r="L644" s="405">
        <v>19500000</v>
      </c>
      <c r="M644" s="405">
        <f t="shared" si="53"/>
        <v>19500000</v>
      </c>
      <c r="N644" s="406" t="s">
        <v>1990</v>
      </c>
      <c r="O644" s="398" t="s">
        <v>3672</v>
      </c>
      <c r="P644" s="408">
        <f t="shared" si="54"/>
        <v>43644</v>
      </c>
      <c r="Q644" s="408">
        <v>43734</v>
      </c>
      <c r="R644" s="408">
        <f t="shared" si="52"/>
        <v>43734</v>
      </c>
      <c r="S644" s="407">
        <f t="shared" si="55"/>
        <v>90</v>
      </c>
      <c r="T644" s="409">
        <f t="shared" si="56"/>
        <v>3</v>
      </c>
      <c r="U644" s="410" t="s">
        <v>9574</v>
      </c>
      <c r="V644" s="375"/>
      <c r="W644" s="411"/>
      <c r="X644" s="412"/>
      <c r="Y644" s="413"/>
      <c r="Z644" s="414"/>
      <c r="AA644" s="412"/>
      <c r="AB644" s="413"/>
      <c r="AC644" s="414"/>
      <c r="AD644" s="412"/>
      <c r="AE644" s="413"/>
      <c r="AF644" s="414"/>
      <c r="AG644" s="412"/>
      <c r="AH644" s="413"/>
      <c r="AI644" s="412"/>
      <c r="AJ644" s="415"/>
      <c r="AK644" s="416"/>
      <c r="AL644" s="417"/>
      <c r="AM644" s="416"/>
      <c r="AN644" s="418"/>
      <c r="AO644" s="418"/>
      <c r="AP644" s="418"/>
      <c r="AQ644" s="314"/>
      <c r="AR644" s="315"/>
      <c r="AS644" s="419"/>
      <c r="AT644" s="420"/>
      <c r="AU644" s="318"/>
      <c r="AV644" s="319"/>
      <c r="AW644" s="319"/>
      <c r="AX644" s="319"/>
      <c r="AY644" s="320"/>
      <c r="AZ644" s="376"/>
      <c r="BA644" s="376"/>
    </row>
    <row r="645" spans="1:53" ht="13.5" customHeight="1" thickTop="1" thickBot="1" x14ac:dyDescent="0.25">
      <c r="A645" s="397">
        <v>638</v>
      </c>
      <c r="B645" s="398" t="s">
        <v>3432</v>
      </c>
      <c r="C645" s="399">
        <v>43644</v>
      </c>
      <c r="D645" s="399" t="s">
        <v>9575</v>
      </c>
      <c r="E645" s="400" t="s">
        <v>9494</v>
      </c>
      <c r="F645" s="400" t="s">
        <v>9549</v>
      </c>
      <c r="G645" s="401" t="s">
        <v>66</v>
      </c>
      <c r="H645" s="402" t="s">
        <v>7501</v>
      </c>
      <c r="I645" s="403" t="s">
        <v>1989</v>
      </c>
      <c r="J645" s="404">
        <v>0</v>
      </c>
      <c r="K645" s="405">
        <v>0</v>
      </c>
      <c r="L645" s="405">
        <v>12000000</v>
      </c>
      <c r="M645" s="405">
        <f t="shared" si="53"/>
        <v>12000000</v>
      </c>
      <c r="N645" s="406" t="s">
        <v>1990</v>
      </c>
      <c r="O645" s="398" t="s">
        <v>2082</v>
      </c>
      <c r="P645" s="408">
        <f t="shared" si="54"/>
        <v>43644</v>
      </c>
      <c r="Q645" s="408">
        <v>43734</v>
      </c>
      <c r="R645" s="408">
        <f t="shared" si="52"/>
        <v>43734</v>
      </c>
      <c r="S645" s="407">
        <f t="shared" si="55"/>
        <v>90</v>
      </c>
      <c r="T645" s="409">
        <f t="shared" si="56"/>
        <v>3</v>
      </c>
      <c r="U645" s="410" t="s">
        <v>9576</v>
      </c>
      <c r="V645" s="375"/>
      <c r="W645" s="411"/>
      <c r="X645" s="412"/>
      <c r="Y645" s="413"/>
      <c r="Z645" s="414"/>
      <c r="AA645" s="412"/>
      <c r="AB645" s="413"/>
      <c r="AC645" s="414"/>
      <c r="AD645" s="412"/>
      <c r="AE645" s="413"/>
      <c r="AF645" s="414"/>
      <c r="AG645" s="412"/>
      <c r="AH645" s="413"/>
      <c r="AI645" s="412"/>
      <c r="AJ645" s="415"/>
      <c r="AK645" s="416"/>
      <c r="AL645" s="417"/>
      <c r="AM645" s="416"/>
      <c r="AN645" s="418"/>
      <c r="AO645" s="418"/>
      <c r="AP645" s="418"/>
      <c r="AQ645" s="314"/>
      <c r="AR645" s="315"/>
      <c r="AS645" s="419"/>
      <c r="AT645" s="420"/>
      <c r="AU645" s="318"/>
      <c r="AV645" s="319"/>
      <c r="AW645" s="319"/>
      <c r="AX645" s="319"/>
      <c r="AY645" s="320"/>
      <c r="AZ645" s="376"/>
      <c r="BA645" s="376"/>
    </row>
    <row r="646" spans="1:53" ht="13.5" customHeight="1" thickTop="1" thickBot="1" x14ac:dyDescent="0.25">
      <c r="A646" s="397">
        <v>639</v>
      </c>
      <c r="B646" s="398" t="s">
        <v>3432</v>
      </c>
      <c r="C646" s="399">
        <v>43644</v>
      </c>
      <c r="D646" s="399" t="s">
        <v>9577</v>
      </c>
      <c r="E646" s="400" t="s">
        <v>9494</v>
      </c>
      <c r="F646" s="400" t="s">
        <v>9567</v>
      </c>
      <c r="G646" s="401" t="s">
        <v>66</v>
      </c>
      <c r="H646" s="402" t="s">
        <v>10502</v>
      </c>
      <c r="I646" s="403" t="s">
        <v>1989</v>
      </c>
      <c r="J646" s="404">
        <v>0</v>
      </c>
      <c r="K646" s="405">
        <v>0</v>
      </c>
      <c r="L646" s="405">
        <v>9921000</v>
      </c>
      <c r="M646" s="405">
        <f t="shared" si="53"/>
        <v>9921000</v>
      </c>
      <c r="N646" s="406" t="s">
        <v>1990</v>
      </c>
      <c r="O646" s="398" t="s">
        <v>2084</v>
      </c>
      <c r="P646" s="408">
        <f t="shared" si="54"/>
        <v>43644</v>
      </c>
      <c r="Q646" s="408">
        <v>43734</v>
      </c>
      <c r="R646" s="408">
        <f t="shared" si="52"/>
        <v>43734</v>
      </c>
      <c r="S646" s="407">
        <f t="shared" si="55"/>
        <v>90</v>
      </c>
      <c r="T646" s="409">
        <f t="shared" si="56"/>
        <v>3</v>
      </c>
      <c r="U646" s="410" t="s">
        <v>9578</v>
      </c>
      <c r="V646" s="375"/>
      <c r="W646" s="411"/>
      <c r="X646" s="412"/>
      <c r="Y646" s="413"/>
      <c r="Z646" s="414"/>
      <c r="AA646" s="412"/>
      <c r="AB646" s="413"/>
      <c r="AC646" s="414"/>
      <c r="AD646" s="412"/>
      <c r="AE646" s="413"/>
      <c r="AF646" s="414"/>
      <c r="AG646" s="412"/>
      <c r="AH646" s="413"/>
      <c r="AI646" s="412"/>
      <c r="AJ646" s="415"/>
      <c r="AK646" s="416"/>
      <c r="AL646" s="417"/>
      <c r="AM646" s="416"/>
      <c r="AN646" s="418"/>
      <c r="AO646" s="418"/>
      <c r="AP646" s="418"/>
      <c r="AQ646" s="314"/>
      <c r="AR646" s="315"/>
      <c r="AS646" s="419"/>
      <c r="AT646" s="420"/>
      <c r="AU646" s="318"/>
      <c r="AV646" s="319"/>
      <c r="AW646" s="319"/>
      <c r="AX646" s="319"/>
      <c r="AY646" s="320"/>
      <c r="AZ646" s="376"/>
      <c r="BA646" s="376"/>
    </row>
    <row r="647" spans="1:53" ht="13.5" customHeight="1" thickTop="1" thickBot="1" x14ac:dyDescent="0.25">
      <c r="A647" s="397">
        <v>640</v>
      </c>
      <c r="B647" s="398" t="s">
        <v>3432</v>
      </c>
      <c r="C647" s="399">
        <v>43644</v>
      </c>
      <c r="D647" s="399" t="s">
        <v>9579</v>
      </c>
      <c r="E647" s="400" t="s">
        <v>9494</v>
      </c>
      <c r="F647" s="400" t="s">
        <v>9580</v>
      </c>
      <c r="G647" s="401" t="s">
        <v>66</v>
      </c>
      <c r="H647" s="402" t="s">
        <v>10502</v>
      </c>
      <c r="I647" s="403" t="s">
        <v>1989</v>
      </c>
      <c r="J647" s="404">
        <v>0</v>
      </c>
      <c r="K647" s="405">
        <v>0</v>
      </c>
      <c r="L647" s="405">
        <v>7936800</v>
      </c>
      <c r="M647" s="405">
        <f t="shared" si="53"/>
        <v>7936800</v>
      </c>
      <c r="N647" s="406" t="s">
        <v>1990</v>
      </c>
      <c r="O647" s="398" t="s">
        <v>9581</v>
      </c>
      <c r="P647" s="408">
        <f t="shared" si="54"/>
        <v>43644</v>
      </c>
      <c r="Q647" s="408">
        <v>43716</v>
      </c>
      <c r="R647" s="408">
        <f t="shared" si="52"/>
        <v>43716</v>
      </c>
      <c r="S647" s="407">
        <f t="shared" si="55"/>
        <v>72</v>
      </c>
      <c r="T647" s="409">
        <f t="shared" si="56"/>
        <v>2.4</v>
      </c>
      <c r="U647" s="410" t="s">
        <v>9582</v>
      </c>
      <c r="V647" s="375"/>
      <c r="W647" s="411"/>
      <c r="X647" s="412"/>
      <c r="Y647" s="413"/>
      <c r="Z647" s="414"/>
      <c r="AA647" s="412"/>
      <c r="AB647" s="413"/>
      <c r="AC647" s="414"/>
      <c r="AD647" s="412"/>
      <c r="AE647" s="413"/>
      <c r="AF647" s="414"/>
      <c r="AG647" s="412"/>
      <c r="AH647" s="413"/>
      <c r="AI647" s="412"/>
      <c r="AJ647" s="415"/>
      <c r="AK647" s="416"/>
      <c r="AL647" s="417"/>
      <c r="AM647" s="416"/>
      <c r="AN647" s="418"/>
      <c r="AO647" s="418"/>
      <c r="AP647" s="418"/>
      <c r="AQ647" s="314"/>
      <c r="AR647" s="315"/>
      <c r="AS647" s="419"/>
      <c r="AT647" s="420"/>
      <c r="AU647" s="318"/>
      <c r="AV647" s="319"/>
      <c r="AW647" s="319"/>
      <c r="AX647" s="319"/>
      <c r="AY647" s="320"/>
      <c r="AZ647" s="376"/>
      <c r="BA647" s="376"/>
    </row>
    <row r="648" spans="1:53" ht="13.5" customHeight="1" thickTop="1" thickBot="1" x14ac:dyDescent="0.25">
      <c r="A648" s="397">
        <v>641</v>
      </c>
      <c r="B648" s="398" t="s">
        <v>2000</v>
      </c>
      <c r="C648" s="399">
        <v>43644</v>
      </c>
      <c r="D648" s="399" t="s">
        <v>9583</v>
      </c>
      <c r="E648" s="400" t="s">
        <v>5690</v>
      </c>
      <c r="F648" s="400" t="s">
        <v>5675</v>
      </c>
      <c r="G648" s="401" t="s">
        <v>66</v>
      </c>
      <c r="H648" s="402" t="s">
        <v>7501</v>
      </c>
      <c r="I648" s="403" t="s">
        <v>1989</v>
      </c>
      <c r="J648" s="404">
        <v>0</v>
      </c>
      <c r="K648" s="405">
        <v>0</v>
      </c>
      <c r="L648" s="405">
        <v>10000000</v>
      </c>
      <c r="M648" s="405">
        <f t="shared" si="53"/>
        <v>10000000</v>
      </c>
      <c r="N648" s="406" t="s">
        <v>1990</v>
      </c>
      <c r="O648" s="398" t="s">
        <v>2911</v>
      </c>
      <c r="P648" s="408">
        <f t="shared" si="54"/>
        <v>43644</v>
      </c>
      <c r="Q648" s="408">
        <v>43704</v>
      </c>
      <c r="R648" s="408">
        <f t="shared" si="52"/>
        <v>43704</v>
      </c>
      <c r="S648" s="407">
        <f t="shared" si="55"/>
        <v>60</v>
      </c>
      <c r="T648" s="409">
        <f t="shared" si="56"/>
        <v>2</v>
      </c>
      <c r="U648" s="410" t="s">
        <v>9584</v>
      </c>
      <c r="V648" s="375"/>
      <c r="W648" s="411"/>
      <c r="X648" s="412"/>
      <c r="Y648" s="413"/>
      <c r="Z648" s="414"/>
      <c r="AA648" s="412"/>
      <c r="AB648" s="413"/>
      <c r="AC648" s="414"/>
      <c r="AD648" s="412"/>
      <c r="AE648" s="413"/>
      <c r="AF648" s="414"/>
      <c r="AG648" s="412"/>
      <c r="AH648" s="413"/>
      <c r="AI648" s="412"/>
      <c r="AJ648" s="415"/>
      <c r="AK648" s="416"/>
      <c r="AL648" s="417"/>
      <c r="AM648" s="416"/>
      <c r="AN648" s="418"/>
      <c r="AO648" s="418"/>
      <c r="AP648" s="418"/>
      <c r="AQ648" s="314"/>
      <c r="AR648" s="315"/>
      <c r="AS648" s="419"/>
      <c r="AT648" s="420"/>
      <c r="AU648" s="318"/>
      <c r="AV648" s="319"/>
      <c r="AW648" s="319"/>
      <c r="AX648" s="319"/>
      <c r="AY648" s="320"/>
      <c r="AZ648" s="376"/>
      <c r="BA648" s="376"/>
    </row>
    <row r="649" spans="1:53" ht="13.5" customHeight="1" thickTop="1" thickBot="1" x14ac:dyDescent="0.25">
      <c r="A649" s="397">
        <v>642</v>
      </c>
      <c r="B649" s="398" t="s">
        <v>3432</v>
      </c>
      <c r="C649" s="399">
        <v>43644</v>
      </c>
      <c r="D649" s="399" t="s">
        <v>9585</v>
      </c>
      <c r="E649" s="400" t="s">
        <v>9494</v>
      </c>
      <c r="F649" s="400" t="s">
        <v>9586</v>
      </c>
      <c r="G649" s="401" t="s">
        <v>66</v>
      </c>
      <c r="H649" s="402" t="s">
        <v>7501</v>
      </c>
      <c r="I649" s="403" t="s">
        <v>1989</v>
      </c>
      <c r="J649" s="404">
        <v>0</v>
      </c>
      <c r="K649" s="405">
        <v>0</v>
      </c>
      <c r="L649" s="405">
        <v>10050000</v>
      </c>
      <c r="M649" s="405">
        <f t="shared" si="53"/>
        <v>10050000</v>
      </c>
      <c r="N649" s="406" t="s">
        <v>1990</v>
      </c>
      <c r="O649" s="398" t="s">
        <v>9587</v>
      </c>
      <c r="P649" s="408">
        <f t="shared" si="54"/>
        <v>43644</v>
      </c>
      <c r="Q649" s="408">
        <v>43734</v>
      </c>
      <c r="R649" s="408">
        <f t="shared" si="52"/>
        <v>43734</v>
      </c>
      <c r="S649" s="407">
        <f t="shared" si="55"/>
        <v>90</v>
      </c>
      <c r="T649" s="409">
        <f t="shared" si="56"/>
        <v>3</v>
      </c>
      <c r="U649" s="410" t="s">
        <v>9588</v>
      </c>
      <c r="V649" s="375"/>
      <c r="W649" s="411"/>
      <c r="X649" s="412"/>
      <c r="Y649" s="413"/>
      <c r="Z649" s="414"/>
      <c r="AA649" s="412"/>
      <c r="AB649" s="413"/>
      <c r="AC649" s="414"/>
      <c r="AD649" s="412"/>
      <c r="AE649" s="413"/>
      <c r="AF649" s="414"/>
      <c r="AG649" s="412"/>
      <c r="AH649" s="413"/>
      <c r="AI649" s="412"/>
      <c r="AJ649" s="415"/>
      <c r="AK649" s="416"/>
      <c r="AL649" s="417"/>
      <c r="AM649" s="416"/>
      <c r="AN649" s="418"/>
      <c r="AO649" s="418"/>
      <c r="AP649" s="418"/>
      <c r="AQ649" s="314"/>
      <c r="AR649" s="315"/>
      <c r="AS649" s="419"/>
      <c r="AT649" s="420"/>
      <c r="AU649" s="318"/>
      <c r="AV649" s="319"/>
      <c r="AW649" s="319"/>
      <c r="AX649" s="319"/>
      <c r="AY649" s="320"/>
      <c r="AZ649" s="376"/>
      <c r="BA649" s="376"/>
    </row>
    <row r="650" spans="1:53" ht="13.5" customHeight="1" thickTop="1" thickBot="1" x14ac:dyDescent="0.25">
      <c r="A650" s="397">
        <v>643</v>
      </c>
      <c r="B650" s="398" t="s">
        <v>3432</v>
      </c>
      <c r="C650" s="399">
        <v>43644</v>
      </c>
      <c r="D650" s="399" t="s">
        <v>9589</v>
      </c>
      <c r="E650" s="400" t="s">
        <v>9590</v>
      </c>
      <c r="F650" s="400" t="s">
        <v>9591</v>
      </c>
      <c r="G650" s="401" t="s">
        <v>66</v>
      </c>
      <c r="H650" s="402" t="s">
        <v>7501</v>
      </c>
      <c r="I650" s="403" t="s">
        <v>1989</v>
      </c>
      <c r="J650" s="404">
        <v>0</v>
      </c>
      <c r="K650" s="405">
        <v>0</v>
      </c>
      <c r="L650" s="405">
        <v>11400000</v>
      </c>
      <c r="M650" s="405">
        <f t="shared" si="53"/>
        <v>11400000</v>
      </c>
      <c r="N650" s="406" t="s">
        <v>1990</v>
      </c>
      <c r="O650" s="398" t="s">
        <v>2058</v>
      </c>
      <c r="P650" s="408">
        <f t="shared" si="54"/>
        <v>43644</v>
      </c>
      <c r="Q650" s="408">
        <v>43734</v>
      </c>
      <c r="R650" s="408">
        <f t="shared" si="52"/>
        <v>43734</v>
      </c>
      <c r="S650" s="407">
        <f t="shared" si="55"/>
        <v>90</v>
      </c>
      <c r="T650" s="409">
        <f t="shared" si="56"/>
        <v>3</v>
      </c>
      <c r="U650" s="410" t="s">
        <v>9592</v>
      </c>
      <c r="V650" s="375"/>
      <c r="W650" s="411"/>
      <c r="X650" s="412"/>
      <c r="Y650" s="413"/>
      <c r="Z650" s="414"/>
      <c r="AA650" s="412"/>
      <c r="AB650" s="413"/>
      <c r="AC650" s="414"/>
      <c r="AD650" s="412"/>
      <c r="AE650" s="413"/>
      <c r="AF650" s="414"/>
      <c r="AG650" s="412"/>
      <c r="AH650" s="413"/>
      <c r="AI650" s="412"/>
      <c r="AJ650" s="415"/>
      <c r="AK650" s="416"/>
      <c r="AL650" s="417"/>
      <c r="AM650" s="416"/>
      <c r="AN650" s="418"/>
      <c r="AO650" s="418"/>
      <c r="AP650" s="418"/>
      <c r="AQ650" s="314"/>
      <c r="AR650" s="315"/>
      <c r="AS650" s="419"/>
      <c r="AT650" s="420"/>
      <c r="AU650" s="318"/>
      <c r="AV650" s="319"/>
      <c r="AW650" s="319"/>
      <c r="AX650" s="319"/>
      <c r="AY650" s="320"/>
      <c r="AZ650" s="376"/>
      <c r="BA650" s="376"/>
    </row>
    <row r="651" spans="1:53" ht="13.5" customHeight="1" thickTop="1" thickBot="1" x14ac:dyDescent="0.25">
      <c r="A651" s="397">
        <v>644</v>
      </c>
      <c r="B651" s="398" t="s">
        <v>3432</v>
      </c>
      <c r="C651" s="399">
        <v>43644</v>
      </c>
      <c r="D651" s="399" t="s">
        <v>9593</v>
      </c>
      <c r="E651" s="400" t="s">
        <v>5921</v>
      </c>
      <c r="F651" s="400" t="s">
        <v>9594</v>
      </c>
      <c r="G651" s="401" t="s">
        <v>66</v>
      </c>
      <c r="H651" s="402" t="s">
        <v>7501</v>
      </c>
      <c r="I651" s="403" t="s">
        <v>1989</v>
      </c>
      <c r="J651" s="404">
        <v>0</v>
      </c>
      <c r="K651" s="405">
        <v>0</v>
      </c>
      <c r="L651" s="405">
        <v>24000000</v>
      </c>
      <c r="M651" s="405">
        <f t="shared" si="53"/>
        <v>24000000</v>
      </c>
      <c r="N651" s="406" t="s">
        <v>1990</v>
      </c>
      <c r="O651" s="398" t="s">
        <v>9595</v>
      </c>
      <c r="P651" s="408">
        <f t="shared" si="54"/>
        <v>43644</v>
      </c>
      <c r="Q651" s="408">
        <v>43734</v>
      </c>
      <c r="R651" s="408">
        <f t="shared" si="52"/>
        <v>43734</v>
      </c>
      <c r="S651" s="407">
        <f t="shared" si="55"/>
        <v>90</v>
      </c>
      <c r="T651" s="409">
        <f t="shared" si="56"/>
        <v>3</v>
      </c>
      <c r="U651" s="410" t="s">
        <v>9596</v>
      </c>
      <c r="V651" s="375"/>
      <c r="W651" s="411"/>
      <c r="X651" s="412"/>
      <c r="Y651" s="413"/>
      <c r="Z651" s="414"/>
      <c r="AA651" s="412"/>
      <c r="AB651" s="413"/>
      <c r="AC651" s="414"/>
      <c r="AD651" s="412"/>
      <c r="AE651" s="413"/>
      <c r="AF651" s="414"/>
      <c r="AG651" s="412"/>
      <c r="AH651" s="413"/>
      <c r="AI651" s="412"/>
      <c r="AJ651" s="415"/>
      <c r="AK651" s="416"/>
      <c r="AL651" s="417"/>
      <c r="AM651" s="416"/>
      <c r="AN651" s="418"/>
      <c r="AO651" s="418"/>
      <c r="AP651" s="418"/>
      <c r="AQ651" s="314"/>
      <c r="AR651" s="315"/>
      <c r="AS651" s="419"/>
      <c r="AT651" s="420"/>
      <c r="AU651" s="318"/>
      <c r="AV651" s="319"/>
      <c r="AW651" s="319"/>
      <c r="AX651" s="319"/>
      <c r="AY651" s="320"/>
      <c r="AZ651" s="376"/>
      <c r="BA651" s="429"/>
    </row>
    <row r="652" spans="1:53" ht="13.5" customHeight="1" thickTop="1" thickBot="1" x14ac:dyDescent="0.25">
      <c r="A652" s="397">
        <v>645</v>
      </c>
      <c r="B652" s="398" t="s">
        <v>3432</v>
      </c>
      <c r="C652" s="399">
        <v>43648</v>
      </c>
      <c r="D652" s="399" t="s">
        <v>9597</v>
      </c>
      <c r="E652" s="400" t="s">
        <v>5690</v>
      </c>
      <c r="F652" s="400" t="s">
        <v>9594</v>
      </c>
      <c r="G652" s="401" t="s">
        <v>66</v>
      </c>
      <c r="H652" s="402" t="s">
        <v>7501</v>
      </c>
      <c r="I652" s="403" t="s">
        <v>1989</v>
      </c>
      <c r="J652" s="404">
        <v>0</v>
      </c>
      <c r="K652" s="405">
        <v>0</v>
      </c>
      <c r="L652" s="405">
        <v>12000000</v>
      </c>
      <c r="M652" s="405">
        <f t="shared" si="53"/>
        <v>12000000</v>
      </c>
      <c r="N652" s="406" t="s">
        <v>1990</v>
      </c>
      <c r="O652" s="398" t="s">
        <v>9598</v>
      </c>
      <c r="P652" s="408">
        <f t="shared" si="54"/>
        <v>43648</v>
      </c>
      <c r="Q652" s="408">
        <v>43709</v>
      </c>
      <c r="R652" s="408">
        <f t="shared" si="52"/>
        <v>43709</v>
      </c>
      <c r="S652" s="407">
        <f t="shared" si="55"/>
        <v>61</v>
      </c>
      <c r="T652" s="409">
        <f t="shared" si="56"/>
        <v>2.0333333333333332</v>
      </c>
      <c r="U652" s="410" t="s">
        <v>9599</v>
      </c>
      <c r="V652" s="375"/>
      <c r="W652" s="411"/>
      <c r="X652" s="412"/>
      <c r="Y652" s="413"/>
      <c r="Z652" s="414"/>
      <c r="AA652" s="412"/>
      <c r="AB652" s="413"/>
      <c r="AC652" s="414"/>
      <c r="AD652" s="412"/>
      <c r="AE652" s="413"/>
      <c r="AF652" s="414"/>
      <c r="AG652" s="412"/>
      <c r="AH652" s="413"/>
      <c r="AI652" s="412"/>
      <c r="AJ652" s="415"/>
      <c r="AK652" s="416"/>
      <c r="AL652" s="417"/>
      <c r="AM652" s="416"/>
      <c r="AN652" s="418"/>
      <c r="AO652" s="418"/>
      <c r="AP652" s="418"/>
      <c r="AQ652" s="314"/>
      <c r="AR652" s="315"/>
      <c r="AS652" s="419"/>
      <c r="AT652" s="420"/>
      <c r="AU652" s="318"/>
      <c r="AV652" s="319"/>
      <c r="AW652" s="319"/>
      <c r="AX652" s="319"/>
      <c r="AY652" s="320"/>
      <c r="AZ652" s="376"/>
      <c r="BA652" s="429"/>
    </row>
    <row r="653" spans="1:53" ht="13.5" customHeight="1" thickTop="1" thickBot="1" x14ac:dyDescent="0.25">
      <c r="A653" s="397">
        <v>646</v>
      </c>
      <c r="B653" s="398" t="s">
        <v>3432</v>
      </c>
      <c r="C653" s="399">
        <v>43648</v>
      </c>
      <c r="D653" s="399" t="s">
        <v>9600</v>
      </c>
      <c r="E653" s="400" t="s">
        <v>5921</v>
      </c>
      <c r="F653" s="400" t="s">
        <v>9601</v>
      </c>
      <c r="G653" s="401" t="s">
        <v>66</v>
      </c>
      <c r="H653" s="402" t="s">
        <v>10502</v>
      </c>
      <c r="I653" s="403" t="s">
        <v>1989</v>
      </c>
      <c r="J653" s="404">
        <v>0</v>
      </c>
      <c r="K653" s="405">
        <v>0</v>
      </c>
      <c r="L653" s="405">
        <v>6000000</v>
      </c>
      <c r="M653" s="405">
        <f t="shared" si="53"/>
        <v>6000000</v>
      </c>
      <c r="N653" s="406" t="s">
        <v>1990</v>
      </c>
      <c r="O653" s="398" t="s">
        <v>9602</v>
      </c>
      <c r="P653" s="408">
        <f t="shared" si="54"/>
        <v>43648</v>
      </c>
      <c r="Q653" s="408">
        <v>43709</v>
      </c>
      <c r="R653" s="408">
        <f t="shared" si="52"/>
        <v>43709</v>
      </c>
      <c r="S653" s="407">
        <f t="shared" si="55"/>
        <v>61</v>
      </c>
      <c r="T653" s="409">
        <f t="shared" si="56"/>
        <v>2.0333333333333332</v>
      </c>
      <c r="U653" s="410" t="s">
        <v>9603</v>
      </c>
      <c r="V653" s="375"/>
      <c r="W653" s="411"/>
      <c r="X653" s="412"/>
      <c r="Y653" s="413"/>
      <c r="Z653" s="414"/>
      <c r="AA653" s="412"/>
      <c r="AB653" s="413"/>
      <c r="AC653" s="414"/>
      <c r="AD653" s="412"/>
      <c r="AE653" s="413"/>
      <c r="AF653" s="414"/>
      <c r="AG653" s="412"/>
      <c r="AH653" s="413"/>
      <c r="AI653" s="412"/>
      <c r="AJ653" s="415"/>
      <c r="AK653" s="416"/>
      <c r="AL653" s="417"/>
      <c r="AM653" s="416"/>
      <c r="AN653" s="418"/>
      <c r="AO653" s="418"/>
      <c r="AP653" s="418"/>
      <c r="AQ653" s="314"/>
      <c r="AR653" s="315"/>
      <c r="AS653" s="419"/>
      <c r="AT653" s="420"/>
      <c r="AU653" s="318"/>
      <c r="AV653" s="319"/>
      <c r="AW653" s="319"/>
      <c r="AX653" s="319"/>
      <c r="AY653" s="320"/>
      <c r="AZ653" s="376"/>
      <c r="BA653" s="429"/>
    </row>
    <row r="654" spans="1:53" ht="13.5" customHeight="1" thickTop="1" thickBot="1" x14ac:dyDescent="0.25">
      <c r="A654" s="397">
        <v>647</v>
      </c>
      <c r="B654" s="398" t="s">
        <v>367</v>
      </c>
      <c r="C654" s="399">
        <v>43648</v>
      </c>
      <c r="D654" s="399" t="s">
        <v>9604</v>
      </c>
      <c r="E654" s="400" t="s">
        <v>5690</v>
      </c>
      <c r="F654" s="400" t="s">
        <v>9605</v>
      </c>
      <c r="G654" s="401" t="s">
        <v>66</v>
      </c>
      <c r="H654" s="402" t="s">
        <v>7501</v>
      </c>
      <c r="I654" s="403" t="s">
        <v>1989</v>
      </c>
      <c r="J654" s="404">
        <v>0</v>
      </c>
      <c r="K654" s="405">
        <v>0</v>
      </c>
      <c r="L654" s="405">
        <v>3500000</v>
      </c>
      <c r="M654" s="405">
        <f t="shared" si="53"/>
        <v>3500000</v>
      </c>
      <c r="N654" s="406" t="s">
        <v>1990</v>
      </c>
      <c r="O654" s="398" t="s">
        <v>9606</v>
      </c>
      <c r="P654" s="408">
        <f t="shared" si="54"/>
        <v>43648</v>
      </c>
      <c r="Q654" s="408">
        <v>43678</v>
      </c>
      <c r="R654" s="408">
        <f t="shared" si="52"/>
        <v>43678</v>
      </c>
      <c r="S654" s="407">
        <f t="shared" si="55"/>
        <v>30</v>
      </c>
      <c r="T654" s="409">
        <f t="shared" si="56"/>
        <v>1</v>
      </c>
      <c r="U654" s="410" t="s">
        <v>9607</v>
      </c>
      <c r="V654" s="375"/>
      <c r="W654" s="411"/>
      <c r="X654" s="412"/>
      <c r="Y654" s="413"/>
      <c r="Z654" s="414"/>
      <c r="AA654" s="412"/>
      <c r="AB654" s="413"/>
      <c r="AC654" s="414"/>
      <c r="AD654" s="412"/>
      <c r="AE654" s="413"/>
      <c r="AF654" s="414"/>
      <c r="AG654" s="412"/>
      <c r="AH654" s="413"/>
      <c r="AI654" s="412"/>
      <c r="AJ654" s="415"/>
      <c r="AK654" s="416"/>
      <c r="AL654" s="417"/>
      <c r="AM654" s="416"/>
      <c r="AN654" s="418"/>
      <c r="AO654" s="418"/>
      <c r="AP654" s="418"/>
      <c r="AQ654" s="314"/>
      <c r="AR654" s="315"/>
      <c r="AS654" s="419"/>
      <c r="AT654" s="420"/>
      <c r="AU654" s="318"/>
      <c r="AV654" s="319"/>
      <c r="AW654" s="319"/>
      <c r="AX654" s="319"/>
      <c r="AY654" s="320"/>
      <c r="AZ654" s="376"/>
      <c r="BA654" s="429"/>
    </row>
    <row r="655" spans="1:53" ht="13.5" customHeight="1" thickTop="1" thickBot="1" x14ac:dyDescent="0.25">
      <c r="A655" s="397">
        <v>648</v>
      </c>
      <c r="B655" s="398" t="s">
        <v>3432</v>
      </c>
      <c r="C655" s="399">
        <v>43648</v>
      </c>
      <c r="D655" s="399" t="s">
        <v>9608</v>
      </c>
      <c r="E655" s="400" t="s">
        <v>9494</v>
      </c>
      <c r="F655" s="400" t="s">
        <v>9609</v>
      </c>
      <c r="G655" s="401" t="s">
        <v>66</v>
      </c>
      <c r="H655" s="402" t="s">
        <v>10502</v>
      </c>
      <c r="I655" s="403" t="s">
        <v>1989</v>
      </c>
      <c r="J655" s="404">
        <v>0</v>
      </c>
      <c r="K655" s="405">
        <v>0</v>
      </c>
      <c r="L655" s="405">
        <v>6000000</v>
      </c>
      <c r="M655" s="405">
        <f t="shared" si="53"/>
        <v>6000000</v>
      </c>
      <c r="N655" s="406" t="s">
        <v>1990</v>
      </c>
      <c r="O655" s="398" t="s">
        <v>9610</v>
      </c>
      <c r="P655" s="408">
        <f t="shared" si="54"/>
        <v>43648</v>
      </c>
      <c r="Q655" s="408">
        <v>43709</v>
      </c>
      <c r="R655" s="408">
        <f t="shared" si="52"/>
        <v>43709</v>
      </c>
      <c r="S655" s="407">
        <f t="shared" si="55"/>
        <v>61</v>
      </c>
      <c r="T655" s="409">
        <f t="shared" si="56"/>
        <v>2.0333333333333332</v>
      </c>
      <c r="U655" s="410" t="s">
        <v>9611</v>
      </c>
      <c r="V655" s="375"/>
      <c r="W655" s="411"/>
      <c r="X655" s="412"/>
      <c r="Y655" s="413"/>
      <c r="Z655" s="414"/>
      <c r="AA655" s="412"/>
      <c r="AB655" s="413"/>
      <c r="AC655" s="414"/>
      <c r="AD655" s="412"/>
      <c r="AE655" s="413"/>
      <c r="AF655" s="414"/>
      <c r="AG655" s="412"/>
      <c r="AH655" s="413"/>
      <c r="AI655" s="412"/>
      <c r="AJ655" s="415"/>
      <c r="AK655" s="416"/>
      <c r="AL655" s="417"/>
      <c r="AM655" s="416"/>
      <c r="AN655" s="418"/>
      <c r="AO655" s="418"/>
      <c r="AP655" s="418"/>
      <c r="AQ655" s="314"/>
      <c r="AR655" s="315"/>
      <c r="AS655" s="419"/>
      <c r="AT655" s="420"/>
      <c r="AU655" s="318"/>
      <c r="AV655" s="319"/>
      <c r="AW655" s="319"/>
      <c r="AX655" s="319"/>
      <c r="AY655" s="320"/>
      <c r="AZ655" s="376"/>
      <c r="BA655" s="429"/>
    </row>
    <row r="656" spans="1:53" ht="13.5" customHeight="1" thickTop="1" thickBot="1" x14ac:dyDescent="0.25">
      <c r="A656" s="397">
        <v>649</v>
      </c>
      <c r="B656" s="398" t="s">
        <v>3432</v>
      </c>
      <c r="C656" s="399">
        <v>43649</v>
      </c>
      <c r="D656" s="399" t="s">
        <v>9612</v>
      </c>
      <c r="E656" s="400" t="s">
        <v>9494</v>
      </c>
      <c r="F656" s="400" t="s">
        <v>8801</v>
      </c>
      <c r="G656" s="401" t="s">
        <v>66</v>
      </c>
      <c r="H656" s="402" t="s">
        <v>7501</v>
      </c>
      <c r="I656" s="403" t="s">
        <v>1989</v>
      </c>
      <c r="J656" s="404">
        <v>0</v>
      </c>
      <c r="K656" s="405">
        <v>0</v>
      </c>
      <c r="L656" s="405">
        <v>23842656</v>
      </c>
      <c r="M656" s="405">
        <f t="shared" si="53"/>
        <v>23842656</v>
      </c>
      <c r="N656" s="406" t="s">
        <v>1990</v>
      </c>
      <c r="O656" s="398" t="s">
        <v>9613</v>
      </c>
      <c r="P656" s="408">
        <f t="shared" si="54"/>
        <v>43649</v>
      </c>
      <c r="Q656" s="408">
        <v>43770</v>
      </c>
      <c r="R656" s="408">
        <f t="shared" si="52"/>
        <v>43770</v>
      </c>
      <c r="S656" s="407">
        <f t="shared" si="55"/>
        <v>121</v>
      </c>
      <c r="T656" s="409">
        <f t="shared" si="56"/>
        <v>4.0333333333333332</v>
      </c>
      <c r="U656" s="410" t="s">
        <v>9614</v>
      </c>
      <c r="V656" s="375"/>
      <c r="W656" s="411"/>
      <c r="X656" s="412"/>
      <c r="Y656" s="413"/>
      <c r="Z656" s="414"/>
      <c r="AA656" s="412"/>
      <c r="AB656" s="413"/>
      <c r="AC656" s="414"/>
      <c r="AD656" s="412"/>
      <c r="AE656" s="413"/>
      <c r="AF656" s="414"/>
      <c r="AG656" s="412"/>
      <c r="AH656" s="413"/>
      <c r="AI656" s="412"/>
      <c r="AJ656" s="415"/>
      <c r="AK656" s="416"/>
      <c r="AL656" s="417"/>
      <c r="AM656" s="416"/>
      <c r="AN656" s="418"/>
      <c r="AO656" s="418"/>
      <c r="AP656" s="418"/>
      <c r="AQ656" s="314"/>
      <c r="AR656" s="315"/>
      <c r="AS656" s="419"/>
      <c r="AT656" s="420"/>
      <c r="AU656" s="318"/>
      <c r="AV656" s="319"/>
      <c r="AW656" s="319"/>
      <c r="AX656" s="319"/>
      <c r="AY656" s="320"/>
      <c r="AZ656" s="376"/>
      <c r="BA656" s="429"/>
    </row>
    <row r="657" spans="1:53" ht="13.5" customHeight="1" thickTop="1" thickBot="1" x14ac:dyDescent="0.25">
      <c r="A657" s="397">
        <v>650</v>
      </c>
      <c r="B657" s="398" t="s">
        <v>3432</v>
      </c>
      <c r="C657" s="399">
        <v>43649</v>
      </c>
      <c r="D657" s="399" t="s">
        <v>9615</v>
      </c>
      <c r="E657" s="400" t="s">
        <v>9494</v>
      </c>
      <c r="F657" s="400" t="s">
        <v>9616</v>
      </c>
      <c r="G657" s="401" t="s">
        <v>66</v>
      </c>
      <c r="H657" s="402" t="s">
        <v>7501</v>
      </c>
      <c r="I657" s="403" t="s">
        <v>1989</v>
      </c>
      <c r="J657" s="404">
        <v>0</v>
      </c>
      <c r="K657" s="405">
        <v>0</v>
      </c>
      <c r="L657" s="405">
        <v>13000000</v>
      </c>
      <c r="M657" s="405">
        <f t="shared" si="53"/>
        <v>13000000</v>
      </c>
      <c r="N657" s="406" t="s">
        <v>1990</v>
      </c>
      <c r="O657" s="398" t="s">
        <v>9617</v>
      </c>
      <c r="P657" s="408">
        <f t="shared" si="54"/>
        <v>43649</v>
      </c>
      <c r="Q657" s="408">
        <v>43727</v>
      </c>
      <c r="R657" s="408">
        <f t="shared" si="52"/>
        <v>43727</v>
      </c>
      <c r="S657" s="407">
        <f t="shared" si="55"/>
        <v>78</v>
      </c>
      <c r="T657" s="409">
        <f t="shared" si="56"/>
        <v>2.6</v>
      </c>
      <c r="U657" s="410" t="s">
        <v>9618</v>
      </c>
      <c r="V657" s="375"/>
      <c r="W657" s="411"/>
      <c r="X657" s="412"/>
      <c r="Y657" s="413"/>
      <c r="Z657" s="414"/>
      <c r="AA657" s="412"/>
      <c r="AB657" s="413"/>
      <c r="AC657" s="414"/>
      <c r="AD657" s="412"/>
      <c r="AE657" s="413"/>
      <c r="AF657" s="414"/>
      <c r="AG657" s="412"/>
      <c r="AH657" s="413"/>
      <c r="AI657" s="412"/>
      <c r="AJ657" s="415"/>
      <c r="AK657" s="416"/>
      <c r="AL657" s="417"/>
      <c r="AM657" s="416"/>
      <c r="AN657" s="418"/>
      <c r="AO657" s="418"/>
      <c r="AP657" s="418"/>
      <c r="AQ657" s="314"/>
      <c r="AR657" s="315"/>
      <c r="AS657" s="419"/>
      <c r="AT657" s="420"/>
      <c r="AU657" s="318"/>
      <c r="AV657" s="319"/>
      <c r="AW657" s="319"/>
      <c r="AX657" s="319"/>
      <c r="AY657" s="320"/>
      <c r="AZ657" s="376"/>
      <c r="BA657" s="429"/>
    </row>
    <row r="658" spans="1:53" ht="13.5" customHeight="1" thickTop="1" thickBot="1" x14ac:dyDescent="0.25">
      <c r="A658" s="397">
        <v>651</v>
      </c>
      <c r="B658" s="398" t="s">
        <v>3432</v>
      </c>
      <c r="C658" s="399">
        <v>43649</v>
      </c>
      <c r="D658" s="399" t="s">
        <v>9619</v>
      </c>
      <c r="E658" s="400" t="s">
        <v>5921</v>
      </c>
      <c r="F658" s="400" t="s">
        <v>9620</v>
      </c>
      <c r="G658" s="401" t="s">
        <v>66</v>
      </c>
      <c r="H658" s="402" t="s">
        <v>10502</v>
      </c>
      <c r="I658" s="403" t="s">
        <v>1989</v>
      </c>
      <c r="J658" s="404">
        <v>0</v>
      </c>
      <c r="K658" s="405">
        <v>0</v>
      </c>
      <c r="L658" s="405">
        <v>15000000</v>
      </c>
      <c r="M658" s="405">
        <f t="shared" si="53"/>
        <v>15000000</v>
      </c>
      <c r="N658" s="406" t="s">
        <v>1990</v>
      </c>
      <c r="O658" s="398" t="s">
        <v>9621</v>
      </c>
      <c r="P658" s="408">
        <f t="shared" si="54"/>
        <v>43649</v>
      </c>
      <c r="Q658" s="408">
        <v>43800</v>
      </c>
      <c r="R658" s="408">
        <f t="shared" si="52"/>
        <v>43800</v>
      </c>
      <c r="S658" s="407">
        <f t="shared" si="55"/>
        <v>151</v>
      </c>
      <c r="T658" s="409">
        <f t="shared" si="56"/>
        <v>5.0333333333333332</v>
      </c>
      <c r="U658" s="410" t="s">
        <v>9622</v>
      </c>
      <c r="V658" s="375"/>
      <c r="W658" s="411"/>
      <c r="X658" s="412"/>
      <c r="Y658" s="413"/>
      <c r="Z658" s="414"/>
      <c r="AA658" s="412"/>
      <c r="AB658" s="413"/>
      <c r="AC658" s="414"/>
      <c r="AD658" s="412"/>
      <c r="AE658" s="413"/>
      <c r="AF658" s="414"/>
      <c r="AG658" s="412"/>
      <c r="AH658" s="413"/>
      <c r="AI658" s="412"/>
      <c r="AJ658" s="415"/>
      <c r="AK658" s="416"/>
      <c r="AL658" s="417"/>
      <c r="AM658" s="416"/>
      <c r="AN658" s="418"/>
      <c r="AO658" s="418"/>
      <c r="AP658" s="418"/>
      <c r="AQ658" s="314"/>
      <c r="AR658" s="315"/>
      <c r="AS658" s="419"/>
      <c r="AT658" s="420"/>
      <c r="AU658" s="318"/>
      <c r="AV658" s="319"/>
      <c r="AW658" s="319"/>
      <c r="AX658" s="319"/>
      <c r="AY658" s="320"/>
      <c r="AZ658" s="376"/>
      <c r="BA658" s="429"/>
    </row>
    <row r="659" spans="1:53" ht="13.5" customHeight="1" thickTop="1" thickBot="1" x14ac:dyDescent="0.25">
      <c r="A659" s="397">
        <v>652</v>
      </c>
      <c r="B659" s="398" t="s">
        <v>367</v>
      </c>
      <c r="C659" s="399">
        <v>43649</v>
      </c>
      <c r="D659" s="399" t="s">
        <v>9623</v>
      </c>
      <c r="E659" s="400" t="s">
        <v>5690</v>
      </c>
      <c r="F659" s="400" t="s">
        <v>7705</v>
      </c>
      <c r="G659" s="401" t="s">
        <v>66</v>
      </c>
      <c r="H659" s="402" t="s">
        <v>10502</v>
      </c>
      <c r="I659" s="403" t="s">
        <v>1989</v>
      </c>
      <c r="J659" s="404">
        <v>0</v>
      </c>
      <c r="K659" s="405">
        <v>0</v>
      </c>
      <c r="L659" s="405">
        <v>2500000</v>
      </c>
      <c r="M659" s="405">
        <f t="shared" si="53"/>
        <v>2500000</v>
      </c>
      <c r="N659" s="406" t="s">
        <v>1990</v>
      </c>
      <c r="O659" s="398" t="s">
        <v>407</v>
      </c>
      <c r="P659" s="408">
        <f t="shared" si="54"/>
        <v>43649</v>
      </c>
      <c r="Q659" s="408">
        <v>43679</v>
      </c>
      <c r="R659" s="408">
        <f t="shared" si="52"/>
        <v>43679</v>
      </c>
      <c r="S659" s="407">
        <f t="shared" si="55"/>
        <v>30</v>
      </c>
      <c r="T659" s="409">
        <f t="shared" si="56"/>
        <v>1</v>
      </c>
      <c r="U659" s="410" t="s">
        <v>9624</v>
      </c>
      <c r="V659" s="421">
        <v>43699</v>
      </c>
      <c r="W659" s="411"/>
      <c r="X659" s="412"/>
      <c r="Y659" s="413"/>
      <c r="Z659" s="414"/>
      <c r="AA659" s="412"/>
      <c r="AB659" s="413"/>
      <c r="AC659" s="414"/>
      <c r="AD659" s="412"/>
      <c r="AE659" s="413"/>
      <c r="AF659" s="414"/>
      <c r="AG659" s="412"/>
      <c r="AH659" s="413"/>
      <c r="AI659" s="412"/>
      <c r="AJ659" s="415"/>
      <c r="AK659" s="416"/>
      <c r="AL659" s="417"/>
      <c r="AM659" s="416"/>
      <c r="AN659" s="418"/>
      <c r="AO659" s="418"/>
      <c r="AP659" s="418"/>
      <c r="AQ659" s="314"/>
      <c r="AR659" s="315"/>
      <c r="AS659" s="419"/>
      <c r="AT659" s="420"/>
      <c r="AU659" s="318"/>
      <c r="AV659" s="319"/>
      <c r="AW659" s="319"/>
      <c r="AX659" s="319"/>
      <c r="AY659" s="320"/>
      <c r="AZ659" s="376"/>
      <c r="BA659" s="429"/>
    </row>
    <row r="660" spans="1:53" ht="13.5" customHeight="1" thickTop="1" thickBot="1" x14ac:dyDescent="0.25">
      <c r="A660" s="397">
        <v>653</v>
      </c>
      <c r="B660" s="398" t="s">
        <v>3444</v>
      </c>
      <c r="C660" s="399">
        <v>43650</v>
      </c>
      <c r="D660" s="399" t="s">
        <v>9625</v>
      </c>
      <c r="E660" s="400" t="s">
        <v>5690</v>
      </c>
      <c r="F660" s="400" t="s">
        <v>9626</v>
      </c>
      <c r="G660" s="401" t="s">
        <v>66</v>
      </c>
      <c r="H660" s="402" t="s">
        <v>7564</v>
      </c>
      <c r="I660" s="403" t="s">
        <v>1989</v>
      </c>
      <c r="J660" s="404">
        <v>0</v>
      </c>
      <c r="K660" s="405">
        <v>0</v>
      </c>
      <c r="L660" s="405">
        <v>226565175</v>
      </c>
      <c r="M660" s="405">
        <f t="shared" si="53"/>
        <v>226565175</v>
      </c>
      <c r="N660" s="406" t="s">
        <v>4981</v>
      </c>
      <c r="O660" s="398" t="s">
        <v>9627</v>
      </c>
      <c r="P660" s="408">
        <f t="shared" si="54"/>
        <v>43650</v>
      </c>
      <c r="Q660" s="408">
        <v>43830</v>
      </c>
      <c r="R660" s="408">
        <f t="shared" si="52"/>
        <v>43830</v>
      </c>
      <c r="S660" s="407">
        <f t="shared" si="55"/>
        <v>180</v>
      </c>
      <c r="T660" s="409">
        <f t="shared" si="56"/>
        <v>6</v>
      </c>
      <c r="U660" s="410" t="s">
        <v>9628</v>
      </c>
      <c r="V660" s="375"/>
      <c r="W660" s="411"/>
      <c r="X660" s="412"/>
      <c r="Y660" s="413"/>
      <c r="Z660" s="414"/>
      <c r="AA660" s="412"/>
      <c r="AB660" s="413"/>
      <c r="AC660" s="414"/>
      <c r="AD660" s="412"/>
      <c r="AE660" s="413"/>
      <c r="AF660" s="414"/>
      <c r="AG660" s="412"/>
      <c r="AH660" s="413"/>
      <c r="AI660" s="412"/>
      <c r="AJ660" s="415"/>
      <c r="AK660" s="416"/>
      <c r="AL660" s="417"/>
      <c r="AM660" s="416"/>
      <c r="AN660" s="418"/>
      <c r="AO660" s="418"/>
      <c r="AP660" s="418"/>
      <c r="AQ660" s="314"/>
      <c r="AR660" s="315"/>
      <c r="AS660" s="419"/>
      <c r="AT660" s="420"/>
      <c r="AU660" s="318"/>
      <c r="AV660" s="319"/>
      <c r="AW660" s="319"/>
      <c r="AX660" s="319"/>
      <c r="AY660" s="320"/>
      <c r="AZ660" s="376"/>
      <c r="BA660" s="429"/>
    </row>
    <row r="661" spans="1:53" ht="13.5" customHeight="1" thickTop="1" thickBot="1" x14ac:dyDescent="0.25">
      <c r="A661" s="397">
        <v>654</v>
      </c>
      <c r="B661" s="398" t="s">
        <v>3432</v>
      </c>
      <c r="C661" s="399">
        <v>43650</v>
      </c>
      <c r="D661" s="399" t="s">
        <v>9629</v>
      </c>
      <c r="E661" s="400" t="s">
        <v>5921</v>
      </c>
      <c r="F661" s="400" t="s">
        <v>9630</v>
      </c>
      <c r="G661" s="401" t="s">
        <v>66</v>
      </c>
      <c r="H661" s="402" t="s">
        <v>7501</v>
      </c>
      <c r="I661" s="403" t="s">
        <v>1989</v>
      </c>
      <c r="J661" s="404">
        <v>0</v>
      </c>
      <c r="K661" s="405">
        <v>0</v>
      </c>
      <c r="L661" s="405">
        <v>8183761</v>
      </c>
      <c r="M661" s="405">
        <f t="shared" si="53"/>
        <v>8183761</v>
      </c>
      <c r="N661" s="406" t="s">
        <v>1990</v>
      </c>
      <c r="O661" s="398" t="s">
        <v>311</v>
      </c>
      <c r="P661" s="408">
        <f t="shared" si="54"/>
        <v>43650</v>
      </c>
      <c r="Q661" s="408">
        <v>43707</v>
      </c>
      <c r="R661" s="408">
        <f t="shared" si="52"/>
        <v>43707</v>
      </c>
      <c r="S661" s="407">
        <f t="shared" si="55"/>
        <v>57</v>
      </c>
      <c r="T661" s="409">
        <f t="shared" si="56"/>
        <v>1.9</v>
      </c>
      <c r="U661" s="410" t="s">
        <v>9631</v>
      </c>
      <c r="V661" s="375"/>
      <c r="W661" s="411"/>
      <c r="X661" s="412"/>
      <c r="Y661" s="413"/>
      <c r="Z661" s="414"/>
      <c r="AA661" s="412"/>
      <c r="AB661" s="413"/>
      <c r="AC661" s="414"/>
      <c r="AD661" s="412"/>
      <c r="AE661" s="413"/>
      <c r="AF661" s="414"/>
      <c r="AG661" s="412"/>
      <c r="AH661" s="413"/>
      <c r="AI661" s="412"/>
      <c r="AJ661" s="415"/>
      <c r="AK661" s="416"/>
      <c r="AL661" s="417"/>
      <c r="AM661" s="416"/>
      <c r="AN661" s="418"/>
      <c r="AO661" s="418"/>
      <c r="AP661" s="418"/>
      <c r="AQ661" s="314"/>
      <c r="AR661" s="315"/>
      <c r="AS661" s="419"/>
      <c r="AT661" s="420"/>
      <c r="AU661" s="318"/>
      <c r="AV661" s="319"/>
      <c r="AW661" s="319"/>
      <c r="AX661" s="319"/>
      <c r="AY661" s="320"/>
      <c r="AZ661" s="376"/>
      <c r="BA661" s="429"/>
    </row>
    <row r="662" spans="1:53" ht="13.5" customHeight="1" thickTop="1" thickBot="1" x14ac:dyDescent="0.25">
      <c r="A662" s="397">
        <v>655</v>
      </c>
      <c r="B662" s="398" t="s">
        <v>3432</v>
      </c>
      <c r="C662" s="399">
        <v>43650</v>
      </c>
      <c r="D662" s="399" t="s">
        <v>9632</v>
      </c>
      <c r="E662" s="400" t="s">
        <v>9590</v>
      </c>
      <c r="F662" s="400" t="s">
        <v>9633</v>
      </c>
      <c r="G662" s="401" t="s">
        <v>66</v>
      </c>
      <c r="H662" s="402" t="s">
        <v>7501</v>
      </c>
      <c r="I662" s="403" t="s">
        <v>1989</v>
      </c>
      <c r="J662" s="404">
        <v>0</v>
      </c>
      <c r="K662" s="405">
        <v>0</v>
      </c>
      <c r="L662" s="405">
        <v>4100000</v>
      </c>
      <c r="M662" s="405">
        <f t="shared" si="53"/>
        <v>4100000</v>
      </c>
      <c r="N662" s="406" t="s">
        <v>1990</v>
      </c>
      <c r="O662" s="398" t="s">
        <v>1902</v>
      </c>
      <c r="P662" s="408">
        <f t="shared" si="54"/>
        <v>43650</v>
      </c>
      <c r="Q662" s="408">
        <v>43680</v>
      </c>
      <c r="R662" s="408">
        <f t="shared" si="52"/>
        <v>43680</v>
      </c>
      <c r="S662" s="407">
        <f t="shared" si="55"/>
        <v>30</v>
      </c>
      <c r="T662" s="409">
        <f t="shared" si="56"/>
        <v>1</v>
      </c>
      <c r="U662" s="410" t="s">
        <v>9634</v>
      </c>
      <c r="V662" s="375"/>
      <c r="W662" s="411"/>
      <c r="X662" s="412"/>
      <c r="Y662" s="413"/>
      <c r="Z662" s="414"/>
      <c r="AA662" s="412"/>
      <c r="AB662" s="413"/>
      <c r="AC662" s="414"/>
      <c r="AD662" s="412"/>
      <c r="AE662" s="413"/>
      <c r="AF662" s="414"/>
      <c r="AG662" s="412"/>
      <c r="AH662" s="413"/>
      <c r="AI662" s="412"/>
      <c r="AJ662" s="415"/>
      <c r="AK662" s="416"/>
      <c r="AL662" s="417"/>
      <c r="AM662" s="416"/>
      <c r="AN662" s="418"/>
      <c r="AO662" s="418"/>
      <c r="AP662" s="418"/>
      <c r="AQ662" s="314"/>
      <c r="AR662" s="315"/>
      <c r="AS662" s="419"/>
      <c r="AT662" s="420"/>
      <c r="AU662" s="318"/>
      <c r="AV662" s="319"/>
      <c r="AW662" s="319"/>
      <c r="AX662" s="319"/>
      <c r="AY662" s="320"/>
      <c r="AZ662" s="376"/>
      <c r="BA662" s="429"/>
    </row>
    <row r="663" spans="1:53" ht="13.5" customHeight="1" thickTop="1" thickBot="1" x14ac:dyDescent="0.25">
      <c r="A663" s="397">
        <v>656</v>
      </c>
      <c r="B663" s="398" t="s">
        <v>367</v>
      </c>
      <c r="C663" s="399">
        <v>43650</v>
      </c>
      <c r="D663" s="399" t="s">
        <v>9635</v>
      </c>
      <c r="E663" s="400" t="s">
        <v>9636</v>
      </c>
      <c r="F663" s="400" t="s">
        <v>9637</v>
      </c>
      <c r="G663" s="401" t="s">
        <v>66</v>
      </c>
      <c r="H663" s="402" t="s">
        <v>7501</v>
      </c>
      <c r="I663" s="403" t="s">
        <v>1989</v>
      </c>
      <c r="J663" s="404">
        <v>0</v>
      </c>
      <c r="K663" s="405">
        <v>0</v>
      </c>
      <c r="L663" s="405">
        <v>6300000</v>
      </c>
      <c r="M663" s="405">
        <f t="shared" si="53"/>
        <v>6300000</v>
      </c>
      <c r="N663" s="406" t="s">
        <v>1990</v>
      </c>
      <c r="O663" s="398" t="s">
        <v>1613</v>
      </c>
      <c r="P663" s="408">
        <f t="shared" si="54"/>
        <v>43650</v>
      </c>
      <c r="Q663" s="408">
        <v>43680</v>
      </c>
      <c r="R663" s="408">
        <f t="shared" si="52"/>
        <v>43680</v>
      </c>
      <c r="S663" s="407">
        <f t="shared" si="55"/>
        <v>30</v>
      </c>
      <c r="T663" s="409">
        <f t="shared" si="56"/>
        <v>1</v>
      </c>
      <c r="U663" s="410" t="s">
        <v>9638</v>
      </c>
      <c r="V663" s="421">
        <v>43699</v>
      </c>
      <c r="W663" s="411"/>
      <c r="X663" s="412"/>
      <c r="Y663" s="413"/>
      <c r="Z663" s="414"/>
      <c r="AA663" s="412"/>
      <c r="AB663" s="413"/>
      <c r="AC663" s="414"/>
      <c r="AD663" s="412"/>
      <c r="AE663" s="413"/>
      <c r="AF663" s="414"/>
      <c r="AG663" s="412"/>
      <c r="AH663" s="413"/>
      <c r="AI663" s="412"/>
      <c r="AJ663" s="415"/>
      <c r="AK663" s="416"/>
      <c r="AL663" s="417"/>
      <c r="AM663" s="416"/>
      <c r="AN663" s="418"/>
      <c r="AO663" s="418"/>
      <c r="AP663" s="418"/>
      <c r="AQ663" s="314"/>
      <c r="AR663" s="315"/>
      <c r="AS663" s="419"/>
      <c r="AT663" s="420"/>
      <c r="AU663" s="318"/>
      <c r="AV663" s="319"/>
      <c r="AW663" s="319"/>
      <c r="AX663" s="319"/>
      <c r="AY663" s="320"/>
      <c r="AZ663" s="376"/>
      <c r="BA663" s="429"/>
    </row>
    <row r="664" spans="1:53" ht="13.5" customHeight="1" thickTop="1" thickBot="1" x14ac:dyDescent="0.25">
      <c r="A664" s="397">
        <v>657</v>
      </c>
      <c r="B664" s="398" t="s">
        <v>3432</v>
      </c>
      <c r="C664" s="399">
        <v>43650</v>
      </c>
      <c r="D664" s="399" t="s">
        <v>9639</v>
      </c>
      <c r="E664" s="400" t="s">
        <v>6447</v>
      </c>
      <c r="F664" s="400" t="s">
        <v>9640</v>
      </c>
      <c r="G664" s="401" t="s">
        <v>66</v>
      </c>
      <c r="H664" s="402" t="s">
        <v>7501</v>
      </c>
      <c r="I664" s="403" t="s">
        <v>1989</v>
      </c>
      <c r="J664" s="404">
        <v>0</v>
      </c>
      <c r="K664" s="405">
        <v>0</v>
      </c>
      <c r="L664" s="405">
        <v>7000000</v>
      </c>
      <c r="M664" s="405">
        <f t="shared" si="53"/>
        <v>7000000</v>
      </c>
      <c r="N664" s="406" t="s">
        <v>1990</v>
      </c>
      <c r="O664" s="398" t="s">
        <v>6749</v>
      </c>
      <c r="P664" s="408">
        <f t="shared" si="54"/>
        <v>43650</v>
      </c>
      <c r="Q664" s="408">
        <v>43710</v>
      </c>
      <c r="R664" s="408">
        <f t="shared" si="52"/>
        <v>43710</v>
      </c>
      <c r="S664" s="407">
        <f t="shared" si="55"/>
        <v>60</v>
      </c>
      <c r="T664" s="409">
        <f t="shared" si="56"/>
        <v>2</v>
      </c>
      <c r="U664" s="410" t="s">
        <v>9641</v>
      </c>
      <c r="V664" s="375"/>
      <c r="W664" s="411"/>
      <c r="X664" s="412"/>
      <c r="Y664" s="413"/>
      <c r="Z664" s="414"/>
      <c r="AA664" s="412"/>
      <c r="AB664" s="413"/>
      <c r="AC664" s="414"/>
      <c r="AD664" s="412"/>
      <c r="AE664" s="413"/>
      <c r="AF664" s="414"/>
      <c r="AG664" s="412"/>
      <c r="AH664" s="413"/>
      <c r="AI664" s="412"/>
      <c r="AJ664" s="415"/>
      <c r="AK664" s="416"/>
      <c r="AL664" s="417"/>
      <c r="AM664" s="416"/>
      <c r="AN664" s="418"/>
      <c r="AO664" s="418"/>
      <c r="AP664" s="418"/>
      <c r="AQ664" s="314"/>
      <c r="AR664" s="315"/>
      <c r="AS664" s="419"/>
      <c r="AT664" s="420"/>
      <c r="AU664" s="318"/>
      <c r="AV664" s="319"/>
      <c r="AW664" s="319"/>
      <c r="AX664" s="319"/>
      <c r="AY664" s="320"/>
      <c r="AZ664" s="376"/>
      <c r="BA664" s="429"/>
    </row>
    <row r="665" spans="1:53" ht="13.5" customHeight="1" thickTop="1" thickBot="1" x14ac:dyDescent="0.25">
      <c r="A665" s="397">
        <v>658</v>
      </c>
      <c r="B665" s="398" t="s">
        <v>3432</v>
      </c>
      <c r="C665" s="399">
        <v>43650</v>
      </c>
      <c r="D665" s="399" t="s">
        <v>9642</v>
      </c>
      <c r="E665" s="400" t="s">
        <v>5690</v>
      </c>
      <c r="F665" s="400" t="s">
        <v>9643</v>
      </c>
      <c r="G665" s="401" t="s">
        <v>66</v>
      </c>
      <c r="H665" s="402" t="s">
        <v>10502</v>
      </c>
      <c r="I665" s="403" t="s">
        <v>1989</v>
      </c>
      <c r="J665" s="404">
        <v>0</v>
      </c>
      <c r="K665" s="405">
        <v>0</v>
      </c>
      <c r="L665" s="405">
        <v>9900000</v>
      </c>
      <c r="M665" s="405">
        <f t="shared" si="53"/>
        <v>9900000</v>
      </c>
      <c r="N665" s="406" t="s">
        <v>1990</v>
      </c>
      <c r="O665" s="398" t="s">
        <v>9644</v>
      </c>
      <c r="P665" s="408">
        <f t="shared" si="54"/>
        <v>43650</v>
      </c>
      <c r="Q665" s="408">
        <v>43740</v>
      </c>
      <c r="R665" s="408">
        <f t="shared" si="52"/>
        <v>43740</v>
      </c>
      <c r="S665" s="407">
        <f t="shared" si="55"/>
        <v>90</v>
      </c>
      <c r="T665" s="409">
        <f t="shared" si="56"/>
        <v>3</v>
      </c>
      <c r="U665" s="410" t="s">
        <v>9645</v>
      </c>
      <c r="V665" s="375"/>
      <c r="W665" s="411"/>
      <c r="X665" s="412"/>
      <c r="Y665" s="413"/>
      <c r="Z665" s="414"/>
      <c r="AA665" s="412"/>
      <c r="AB665" s="413"/>
      <c r="AC665" s="414"/>
      <c r="AD665" s="412"/>
      <c r="AE665" s="413"/>
      <c r="AF665" s="414"/>
      <c r="AG665" s="412"/>
      <c r="AH665" s="413"/>
      <c r="AI665" s="412"/>
      <c r="AJ665" s="415"/>
      <c r="AK665" s="416"/>
      <c r="AL665" s="417"/>
      <c r="AM665" s="416"/>
      <c r="AN665" s="418"/>
      <c r="AO665" s="418"/>
      <c r="AP665" s="418"/>
      <c r="AQ665" s="314"/>
      <c r="AR665" s="315"/>
      <c r="AS665" s="419"/>
      <c r="AT665" s="420"/>
      <c r="AU665" s="318"/>
      <c r="AV665" s="319"/>
      <c r="AW665" s="319"/>
      <c r="AX665" s="319"/>
      <c r="AY665" s="320"/>
      <c r="AZ665" s="376"/>
      <c r="BA665" s="429"/>
    </row>
    <row r="666" spans="1:53" ht="13.5" customHeight="1" thickTop="1" thickBot="1" x14ac:dyDescent="0.25">
      <c r="A666" s="397">
        <v>659</v>
      </c>
      <c r="B666" s="398" t="s">
        <v>3432</v>
      </c>
      <c r="C666" s="399">
        <v>43650</v>
      </c>
      <c r="D666" s="399" t="s">
        <v>9646</v>
      </c>
      <c r="E666" s="400" t="s">
        <v>9494</v>
      </c>
      <c r="F666" s="400" t="s">
        <v>9647</v>
      </c>
      <c r="G666" s="401" t="s">
        <v>66</v>
      </c>
      <c r="H666" s="402" t="s">
        <v>10502</v>
      </c>
      <c r="I666" s="403" t="s">
        <v>1989</v>
      </c>
      <c r="J666" s="404">
        <v>0</v>
      </c>
      <c r="K666" s="405">
        <v>0</v>
      </c>
      <c r="L666" s="405">
        <v>6999999</v>
      </c>
      <c r="M666" s="405">
        <f t="shared" si="53"/>
        <v>6999999</v>
      </c>
      <c r="N666" s="406" t="s">
        <v>1990</v>
      </c>
      <c r="O666" s="398" t="s">
        <v>9648</v>
      </c>
      <c r="P666" s="408">
        <f t="shared" si="54"/>
        <v>43650</v>
      </c>
      <c r="Q666" s="408">
        <v>43740</v>
      </c>
      <c r="R666" s="408">
        <f t="shared" si="52"/>
        <v>43740</v>
      </c>
      <c r="S666" s="407">
        <f t="shared" si="55"/>
        <v>90</v>
      </c>
      <c r="T666" s="409">
        <f t="shared" si="56"/>
        <v>3</v>
      </c>
      <c r="U666" s="410" t="s">
        <v>9649</v>
      </c>
      <c r="V666" s="375"/>
      <c r="W666" s="411"/>
      <c r="X666" s="412"/>
      <c r="Y666" s="413"/>
      <c r="Z666" s="414"/>
      <c r="AA666" s="412"/>
      <c r="AB666" s="413"/>
      <c r="AC666" s="414"/>
      <c r="AD666" s="412"/>
      <c r="AE666" s="413"/>
      <c r="AF666" s="414"/>
      <c r="AG666" s="412"/>
      <c r="AH666" s="413"/>
      <c r="AI666" s="412"/>
      <c r="AJ666" s="415"/>
      <c r="AK666" s="416"/>
      <c r="AL666" s="417"/>
      <c r="AM666" s="416"/>
      <c r="AN666" s="418"/>
      <c r="AO666" s="418"/>
      <c r="AP666" s="418"/>
      <c r="AQ666" s="314"/>
      <c r="AR666" s="315"/>
      <c r="AS666" s="419"/>
      <c r="AT666" s="420"/>
      <c r="AU666" s="318"/>
      <c r="AV666" s="319"/>
      <c r="AW666" s="319"/>
      <c r="AX666" s="319"/>
      <c r="AY666" s="320"/>
      <c r="AZ666" s="376"/>
      <c r="BA666" s="429"/>
    </row>
    <row r="667" spans="1:53" ht="13.5" customHeight="1" thickTop="1" thickBot="1" x14ac:dyDescent="0.25">
      <c r="A667" s="397">
        <v>660</v>
      </c>
      <c r="B667" s="398" t="s">
        <v>3432</v>
      </c>
      <c r="C667" s="399">
        <v>43650</v>
      </c>
      <c r="D667" s="399" t="s">
        <v>9650</v>
      </c>
      <c r="E667" s="400" t="s">
        <v>5690</v>
      </c>
      <c r="F667" s="400" t="s">
        <v>9651</v>
      </c>
      <c r="G667" s="401" t="s">
        <v>66</v>
      </c>
      <c r="H667" s="402" t="s">
        <v>10502</v>
      </c>
      <c r="I667" s="403" t="s">
        <v>1989</v>
      </c>
      <c r="J667" s="404">
        <v>0</v>
      </c>
      <c r="K667" s="405">
        <v>0</v>
      </c>
      <c r="L667" s="405">
        <v>4500000</v>
      </c>
      <c r="M667" s="405">
        <f t="shared" si="53"/>
        <v>4500000</v>
      </c>
      <c r="N667" s="406" t="s">
        <v>1990</v>
      </c>
      <c r="O667" s="398" t="s">
        <v>9652</v>
      </c>
      <c r="P667" s="408">
        <f t="shared" si="54"/>
        <v>43650</v>
      </c>
      <c r="Q667" s="408">
        <v>43740</v>
      </c>
      <c r="R667" s="408">
        <f t="shared" si="52"/>
        <v>43740</v>
      </c>
      <c r="S667" s="407">
        <f t="shared" si="55"/>
        <v>90</v>
      </c>
      <c r="T667" s="409">
        <f t="shared" si="56"/>
        <v>3</v>
      </c>
      <c r="U667" s="410" t="s">
        <v>9653</v>
      </c>
      <c r="V667" s="375"/>
      <c r="W667" s="411"/>
      <c r="X667" s="412"/>
      <c r="Y667" s="413"/>
      <c r="Z667" s="414"/>
      <c r="AA667" s="412"/>
      <c r="AB667" s="413"/>
      <c r="AC667" s="414"/>
      <c r="AD667" s="412"/>
      <c r="AE667" s="413"/>
      <c r="AF667" s="414"/>
      <c r="AG667" s="412"/>
      <c r="AH667" s="413"/>
      <c r="AI667" s="412"/>
      <c r="AJ667" s="415"/>
      <c r="AK667" s="416"/>
      <c r="AL667" s="417"/>
      <c r="AM667" s="416"/>
      <c r="AN667" s="418"/>
      <c r="AO667" s="418"/>
      <c r="AP667" s="418"/>
      <c r="AQ667" s="314"/>
      <c r="AR667" s="315"/>
      <c r="AS667" s="419"/>
      <c r="AT667" s="420"/>
      <c r="AU667" s="318"/>
      <c r="AV667" s="319"/>
      <c r="AW667" s="319"/>
      <c r="AX667" s="319"/>
      <c r="AY667" s="320"/>
      <c r="AZ667" s="376"/>
      <c r="BA667" s="429"/>
    </row>
    <row r="668" spans="1:53" ht="13.5" customHeight="1" thickTop="1" thickBot="1" x14ac:dyDescent="0.25">
      <c r="A668" s="397">
        <v>661</v>
      </c>
      <c r="B668" s="398" t="s">
        <v>3432</v>
      </c>
      <c r="C668" s="399">
        <v>43650</v>
      </c>
      <c r="D668" s="399" t="s">
        <v>9654</v>
      </c>
      <c r="E668" s="400" t="s">
        <v>5690</v>
      </c>
      <c r="F668" s="400" t="s">
        <v>9586</v>
      </c>
      <c r="G668" s="401" t="s">
        <v>66</v>
      </c>
      <c r="H668" s="402" t="s">
        <v>7501</v>
      </c>
      <c r="I668" s="403" t="s">
        <v>1989</v>
      </c>
      <c r="J668" s="404">
        <v>0</v>
      </c>
      <c r="K668" s="405">
        <v>0</v>
      </c>
      <c r="L668" s="405">
        <v>10000000</v>
      </c>
      <c r="M668" s="405">
        <f t="shared" si="53"/>
        <v>10000000</v>
      </c>
      <c r="N668" s="406" t="s">
        <v>1990</v>
      </c>
      <c r="O668" s="398" t="s">
        <v>3069</v>
      </c>
      <c r="P668" s="408">
        <f t="shared" si="54"/>
        <v>43650</v>
      </c>
      <c r="Q668" s="408">
        <v>43710</v>
      </c>
      <c r="R668" s="408">
        <f t="shared" si="52"/>
        <v>43710</v>
      </c>
      <c r="S668" s="407">
        <f t="shared" si="55"/>
        <v>60</v>
      </c>
      <c r="T668" s="409">
        <f t="shared" si="56"/>
        <v>2</v>
      </c>
      <c r="U668" s="410" t="s">
        <v>9655</v>
      </c>
      <c r="V668" s="375"/>
      <c r="W668" s="411"/>
      <c r="X668" s="412"/>
      <c r="Y668" s="413"/>
      <c r="Z668" s="414"/>
      <c r="AA668" s="412"/>
      <c r="AB668" s="413"/>
      <c r="AC668" s="414"/>
      <c r="AD668" s="412"/>
      <c r="AE668" s="413"/>
      <c r="AF668" s="414"/>
      <c r="AG668" s="412"/>
      <c r="AH668" s="413"/>
      <c r="AI668" s="412"/>
      <c r="AJ668" s="415"/>
      <c r="AK668" s="416"/>
      <c r="AL668" s="417"/>
      <c r="AM668" s="416"/>
      <c r="AN668" s="418"/>
      <c r="AO668" s="418"/>
      <c r="AP668" s="418"/>
      <c r="AQ668" s="314"/>
      <c r="AR668" s="315"/>
      <c r="AS668" s="419"/>
      <c r="AT668" s="420"/>
      <c r="AU668" s="318"/>
      <c r="AV668" s="319"/>
      <c r="AW668" s="319"/>
      <c r="AX668" s="319"/>
      <c r="AY668" s="320"/>
      <c r="AZ668" s="376"/>
      <c r="BA668" s="429"/>
    </row>
    <row r="669" spans="1:53" ht="13.5" customHeight="1" thickTop="1" thickBot="1" x14ac:dyDescent="0.25">
      <c r="A669" s="397">
        <v>662</v>
      </c>
      <c r="B669" s="398" t="s">
        <v>3432</v>
      </c>
      <c r="C669" s="399">
        <v>43650</v>
      </c>
      <c r="D669" s="399" t="s">
        <v>9656</v>
      </c>
      <c r="E669" s="400" t="s">
        <v>5690</v>
      </c>
      <c r="F669" s="400" t="s">
        <v>9647</v>
      </c>
      <c r="G669" s="401" t="s">
        <v>66</v>
      </c>
      <c r="H669" s="402" t="s">
        <v>10502</v>
      </c>
      <c r="I669" s="403" t="s">
        <v>1989</v>
      </c>
      <c r="J669" s="404">
        <v>0</v>
      </c>
      <c r="K669" s="405">
        <v>0</v>
      </c>
      <c r="L669" s="405">
        <v>3100000</v>
      </c>
      <c r="M669" s="405">
        <f t="shared" si="53"/>
        <v>3100000</v>
      </c>
      <c r="N669" s="406" t="s">
        <v>1990</v>
      </c>
      <c r="O669" s="398" t="s">
        <v>9657</v>
      </c>
      <c r="P669" s="408">
        <f t="shared" si="54"/>
        <v>43650</v>
      </c>
      <c r="Q669" s="408">
        <v>43710</v>
      </c>
      <c r="R669" s="408">
        <f t="shared" si="52"/>
        <v>43710</v>
      </c>
      <c r="S669" s="407">
        <f t="shared" si="55"/>
        <v>60</v>
      </c>
      <c r="T669" s="409">
        <f t="shared" si="56"/>
        <v>2</v>
      </c>
      <c r="U669" s="410" t="s">
        <v>9658</v>
      </c>
      <c r="V669" s="375"/>
      <c r="W669" s="411"/>
      <c r="X669" s="412"/>
      <c r="Y669" s="413"/>
      <c r="Z669" s="414"/>
      <c r="AA669" s="412"/>
      <c r="AB669" s="413"/>
      <c r="AC669" s="414"/>
      <c r="AD669" s="412"/>
      <c r="AE669" s="413"/>
      <c r="AF669" s="414"/>
      <c r="AG669" s="412"/>
      <c r="AH669" s="413"/>
      <c r="AI669" s="412"/>
      <c r="AJ669" s="415"/>
      <c r="AK669" s="416"/>
      <c r="AL669" s="417"/>
      <c r="AM669" s="416"/>
      <c r="AN669" s="418"/>
      <c r="AO669" s="418"/>
      <c r="AP669" s="418"/>
      <c r="AQ669" s="314"/>
      <c r="AR669" s="315"/>
      <c r="AS669" s="419"/>
      <c r="AT669" s="420"/>
      <c r="AU669" s="318"/>
      <c r="AV669" s="319"/>
      <c r="AW669" s="319"/>
      <c r="AX669" s="319"/>
      <c r="AY669" s="320"/>
      <c r="AZ669" s="376"/>
      <c r="BA669" s="429"/>
    </row>
    <row r="670" spans="1:53" ht="13.5" customHeight="1" thickTop="1" thickBot="1" x14ac:dyDescent="0.25">
      <c r="A670" s="397">
        <v>663</v>
      </c>
      <c r="B670" s="398" t="s">
        <v>444</v>
      </c>
      <c r="C670" s="399">
        <v>43650</v>
      </c>
      <c r="D670" s="399" t="s">
        <v>9659</v>
      </c>
      <c r="E670" s="400" t="s">
        <v>5690</v>
      </c>
      <c r="F670" s="400" t="s">
        <v>9660</v>
      </c>
      <c r="G670" s="376" t="s">
        <v>13566</v>
      </c>
      <c r="H670" s="402" t="s">
        <v>7620</v>
      </c>
      <c r="I670" s="403" t="s">
        <v>1989</v>
      </c>
      <c r="J670" s="404">
        <v>0</v>
      </c>
      <c r="K670" s="405">
        <v>0</v>
      </c>
      <c r="L670" s="405">
        <v>2275000</v>
      </c>
      <c r="M670" s="405">
        <f t="shared" si="53"/>
        <v>3065360</v>
      </c>
      <c r="N670" s="406" t="s">
        <v>1990</v>
      </c>
      <c r="O670" s="398" t="s">
        <v>9661</v>
      </c>
      <c r="P670" s="408">
        <f t="shared" si="54"/>
        <v>43650</v>
      </c>
      <c r="Q670" s="408">
        <v>43661</v>
      </c>
      <c r="R670" s="408">
        <f t="shared" si="52"/>
        <v>43661</v>
      </c>
      <c r="S670" s="407">
        <f t="shared" si="55"/>
        <v>11</v>
      </c>
      <c r="T670" s="409">
        <f t="shared" si="56"/>
        <v>0.36666666666666664</v>
      </c>
      <c r="U670" s="410" t="s">
        <v>9662</v>
      </c>
      <c r="V670" s="375"/>
      <c r="W670" s="411"/>
      <c r="X670" s="412"/>
      <c r="Y670" s="413"/>
      <c r="Z670" s="414"/>
      <c r="AA670" s="412"/>
      <c r="AB670" s="413"/>
      <c r="AC670" s="414"/>
      <c r="AD670" s="412"/>
      <c r="AE670" s="413"/>
      <c r="AF670" s="414"/>
      <c r="AG670" s="412"/>
      <c r="AH670" s="413"/>
      <c r="AI670" s="412">
        <v>43662</v>
      </c>
      <c r="AJ670" s="415">
        <v>790360</v>
      </c>
      <c r="AK670" s="416"/>
      <c r="AL670" s="417"/>
      <c r="AM670" s="416"/>
      <c r="AN670" s="418"/>
      <c r="AO670" s="418"/>
      <c r="AP670" s="418"/>
      <c r="AQ670" s="314"/>
      <c r="AR670" s="315"/>
      <c r="AS670" s="419"/>
      <c r="AT670" s="420"/>
      <c r="AU670" s="318"/>
      <c r="AV670" s="319"/>
      <c r="AW670" s="319"/>
      <c r="AX670" s="319"/>
      <c r="AY670" s="320"/>
      <c r="AZ670" s="376"/>
      <c r="BA670" s="429"/>
    </row>
    <row r="671" spans="1:53" ht="13.5" customHeight="1" thickTop="1" thickBot="1" x14ac:dyDescent="0.25">
      <c r="A671" s="397">
        <v>664</v>
      </c>
      <c r="B671" s="398" t="s">
        <v>3432</v>
      </c>
      <c r="C671" s="399">
        <v>43651</v>
      </c>
      <c r="D671" s="399" t="s">
        <v>9663</v>
      </c>
      <c r="E671" s="400" t="s">
        <v>5921</v>
      </c>
      <c r="F671" s="400" t="s">
        <v>9567</v>
      </c>
      <c r="G671" s="401" t="s">
        <v>66</v>
      </c>
      <c r="H671" s="402" t="s">
        <v>10502</v>
      </c>
      <c r="I671" s="403" t="s">
        <v>1989</v>
      </c>
      <c r="J671" s="404">
        <v>0</v>
      </c>
      <c r="K671" s="405">
        <v>0</v>
      </c>
      <c r="L671" s="405">
        <v>5000000</v>
      </c>
      <c r="M671" s="405">
        <f t="shared" si="53"/>
        <v>5000000</v>
      </c>
      <c r="N671" s="406" t="s">
        <v>1990</v>
      </c>
      <c r="O671" s="398" t="s">
        <v>9664</v>
      </c>
      <c r="P671" s="408">
        <f t="shared" si="54"/>
        <v>43651</v>
      </c>
      <c r="Q671" s="408">
        <v>43711</v>
      </c>
      <c r="R671" s="408">
        <f t="shared" si="52"/>
        <v>43711</v>
      </c>
      <c r="S671" s="407">
        <f t="shared" si="55"/>
        <v>60</v>
      </c>
      <c r="T671" s="409">
        <f t="shared" si="56"/>
        <v>2</v>
      </c>
      <c r="U671" s="410" t="s">
        <v>9665</v>
      </c>
      <c r="V671" s="375"/>
      <c r="W671" s="411"/>
      <c r="X671" s="412"/>
      <c r="Y671" s="413"/>
      <c r="Z671" s="414"/>
      <c r="AA671" s="412"/>
      <c r="AB671" s="413"/>
      <c r="AC671" s="414"/>
      <c r="AD671" s="412"/>
      <c r="AE671" s="413"/>
      <c r="AF671" s="414"/>
      <c r="AG671" s="412"/>
      <c r="AH671" s="413"/>
      <c r="AI671" s="412"/>
      <c r="AJ671" s="415"/>
      <c r="AK671" s="416"/>
      <c r="AL671" s="417"/>
      <c r="AM671" s="416"/>
      <c r="AN671" s="418"/>
      <c r="AO671" s="418"/>
      <c r="AP671" s="418"/>
      <c r="AQ671" s="314"/>
      <c r="AR671" s="315"/>
      <c r="AS671" s="419"/>
      <c r="AT671" s="420"/>
      <c r="AU671" s="318"/>
      <c r="AV671" s="319"/>
      <c r="AW671" s="319"/>
      <c r="AX671" s="319"/>
      <c r="AY671" s="320"/>
      <c r="AZ671" s="376"/>
      <c r="BA671" s="429"/>
    </row>
    <row r="672" spans="1:53" ht="13.5" customHeight="1" thickTop="1" thickBot="1" x14ac:dyDescent="0.25">
      <c r="A672" s="397">
        <v>665</v>
      </c>
      <c r="B672" s="398" t="s">
        <v>3432</v>
      </c>
      <c r="C672" s="399">
        <v>43651</v>
      </c>
      <c r="D672" s="399" t="s">
        <v>9666</v>
      </c>
      <c r="E672" s="400" t="s">
        <v>9494</v>
      </c>
      <c r="F672" s="400" t="s">
        <v>9667</v>
      </c>
      <c r="G672" s="401" t="s">
        <v>66</v>
      </c>
      <c r="H672" s="402" t="s">
        <v>10502</v>
      </c>
      <c r="I672" s="403" t="s">
        <v>1989</v>
      </c>
      <c r="J672" s="404">
        <v>0</v>
      </c>
      <c r="K672" s="405">
        <v>0</v>
      </c>
      <c r="L672" s="405">
        <v>6240000</v>
      </c>
      <c r="M672" s="405">
        <f t="shared" si="53"/>
        <v>6240000</v>
      </c>
      <c r="N672" s="406" t="s">
        <v>1990</v>
      </c>
      <c r="O672" s="398" t="s">
        <v>9668</v>
      </c>
      <c r="P672" s="408">
        <f t="shared" si="54"/>
        <v>43651</v>
      </c>
      <c r="Q672" s="408">
        <v>43741</v>
      </c>
      <c r="R672" s="408">
        <f t="shared" si="52"/>
        <v>43741</v>
      </c>
      <c r="S672" s="407">
        <f t="shared" si="55"/>
        <v>90</v>
      </c>
      <c r="T672" s="409">
        <f t="shared" si="56"/>
        <v>3</v>
      </c>
      <c r="U672" s="410" t="s">
        <v>9669</v>
      </c>
      <c r="V672" s="375"/>
      <c r="W672" s="411"/>
      <c r="X672" s="412"/>
      <c r="Y672" s="413"/>
      <c r="Z672" s="414"/>
      <c r="AA672" s="412"/>
      <c r="AB672" s="413"/>
      <c r="AC672" s="414"/>
      <c r="AD672" s="412"/>
      <c r="AE672" s="413"/>
      <c r="AF672" s="414"/>
      <c r="AG672" s="412"/>
      <c r="AH672" s="413"/>
      <c r="AI672" s="412"/>
      <c r="AJ672" s="415"/>
      <c r="AK672" s="416"/>
      <c r="AL672" s="417"/>
      <c r="AM672" s="416"/>
      <c r="AN672" s="418"/>
      <c r="AO672" s="418"/>
      <c r="AP672" s="418"/>
      <c r="AQ672" s="314"/>
      <c r="AR672" s="315"/>
      <c r="AS672" s="419"/>
      <c r="AT672" s="420"/>
      <c r="AU672" s="318"/>
      <c r="AV672" s="319"/>
      <c r="AW672" s="319"/>
      <c r="AX672" s="319"/>
      <c r="AY672" s="320"/>
      <c r="AZ672" s="376"/>
      <c r="BA672" s="429"/>
    </row>
    <row r="673" spans="1:53" ht="13.5" customHeight="1" thickTop="1" thickBot="1" x14ac:dyDescent="0.25">
      <c r="A673" s="397">
        <v>666</v>
      </c>
      <c r="B673" s="398" t="s">
        <v>3432</v>
      </c>
      <c r="C673" s="399">
        <v>43651</v>
      </c>
      <c r="D673" s="399" t="s">
        <v>9670</v>
      </c>
      <c r="E673" s="400" t="s">
        <v>5921</v>
      </c>
      <c r="F673" s="400" t="s">
        <v>9549</v>
      </c>
      <c r="G673" s="401" t="s">
        <v>66</v>
      </c>
      <c r="H673" s="402" t="s">
        <v>7501</v>
      </c>
      <c r="I673" s="403" t="s">
        <v>1989</v>
      </c>
      <c r="J673" s="404">
        <v>0</v>
      </c>
      <c r="K673" s="405">
        <v>0</v>
      </c>
      <c r="L673" s="405">
        <v>10000000</v>
      </c>
      <c r="M673" s="405">
        <f t="shared" si="53"/>
        <v>10000000</v>
      </c>
      <c r="N673" s="406" t="s">
        <v>1990</v>
      </c>
      <c r="O673" s="398" t="s">
        <v>2176</v>
      </c>
      <c r="P673" s="408">
        <f t="shared" si="54"/>
        <v>43651</v>
      </c>
      <c r="Q673" s="408">
        <v>43691</v>
      </c>
      <c r="R673" s="408">
        <f t="shared" si="52"/>
        <v>43691</v>
      </c>
      <c r="S673" s="407">
        <f t="shared" si="55"/>
        <v>40</v>
      </c>
      <c r="T673" s="409">
        <f t="shared" si="56"/>
        <v>1.3333333333333333</v>
      </c>
      <c r="U673" s="410" t="s">
        <v>9671</v>
      </c>
      <c r="V673" s="375"/>
      <c r="W673" s="411"/>
      <c r="X673" s="412"/>
      <c r="Y673" s="413"/>
      <c r="Z673" s="414"/>
      <c r="AA673" s="412"/>
      <c r="AB673" s="413"/>
      <c r="AC673" s="414"/>
      <c r="AD673" s="412"/>
      <c r="AE673" s="413"/>
      <c r="AF673" s="414"/>
      <c r="AG673" s="412"/>
      <c r="AH673" s="413"/>
      <c r="AI673" s="412"/>
      <c r="AJ673" s="415"/>
      <c r="AK673" s="416"/>
      <c r="AL673" s="417"/>
      <c r="AM673" s="416"/>
      <c r="AN673" s="418"/>
      <c r="AO673" s="418"/>
      <c r="AP673" s="418"/>
      <c r="AQ673" s="314"/>
      <c r="AR673" s="315"/>
      <c r="AS673" s="419"/>
      <c r="AT673" s="420"/>
      <c r="AU673" s="318"/>
      <c r="AV673" s="319"/>
      <c r="AW673" s="319"/>
      <c r="AX673" s="319"/>
      <c r="AY673" s="320"/>
      <c r="AZ673" s="376"/>
      <c r="BA673" s="429"/>
    </row>
    <row r="674" spans="1:53" ht="13.5" customHeight="1" thickTop="1" thickBot="1" x14ac:dyDescent="0.25">
      <c r="A674" s="397">
        <v>667</v>
      </c>
      <c r="B674" s="398" t="s">
        <v>9672</v>
      </c>
      <c r="C674" s="399">
        <v>43651</v>
      </c>
      <c r="D674" s="399" t="s">
        <v>9673</v>
      </c>
      <c r="E674" s="400" t="s">
        <v>5690</v>
      </c>
      <c r="F674" s="400" t="s">
        <v>9674</v>
      </c>
      <c r="G674" s="401" t="s">
        <v>66</v>
      </c>
      <c r="H674" s="402" t="s">
        <v>7501</v>
      </c>
      <c r="I674" s="403" t="s">
        <v>1989</v>
      </c>
      <c r="J674" s="404">
        <v>0</v>
      </c>
      <c r="K674" s="405">
        <v>0</v>
      </c>
      <c r="L674" s="405">
        <v>14657653</v>
      </c>
      <c r="M674" s="405">
        <f t="shared" si="53"/>
        <v>14657653</v>
      </c>
      <c r="N674" s="406" t="s">
        <v>1990</v>
      </c>
      <c r="O674" s="398" t="s">
        <v>9675</v>
      </c>
      <c r="P674" s="408">
        <f t="shared" si="54"/>
        <v>43651</v>
      </c>
      <c r="Q674" s="408">
        <v>43708</v>
      </c>
      <c r="R674" s="408">
        <f t="shared" si="52"/>
        <v>43708</v>
      </c>
      <c r="S674" s="407">
        <f t="shared" si="55"/>
        <v>57</v>
      </c>
      <c r="T674" s="409">
        <f t="shared" si="56"/>
        <v>1.9</v>
      </c>
      <c r="U674" s="410" t="s">
        <v>9676</v>
      </c>
      <c r="V674" s="375"/>
      <c r="W674" s="411"/>
      <c r="X674" s="412"/>
      <c r="Y674" s="413"/>
      <c r="Z674" s="414"/>
      <c r="AA674" s="412"/>
      <c r="AB674" s="413"/>
      <c r="AC674" s="414"/>
      <c r="AD674" s="412"/>
      <c r="AE674" s="413"/>
      <c r="AF674" s="414"/>
      <c r="AG674" s="412"/>
      <c r="AH674" s="413"/>
      <c r="AI674" s="412"/>
      <c r="AJ674" s="415"/>
      <c r="AK674" s="416"/>
      <c r="AL674" s="417"/>
      <c r="AM674" s="416"/>
      <c r="AN674" s="418"/>
      <c r="AO674" s="418"/>
      <c r="AP674" s="418"/>
      <c r="AQ674" s="314"/>
      <c r="AR674" s="315"/>
      <c r="AS674" s="419"/>
      <c r="AT674" s="420"/>
      <c r="AU674" s="318"/>
      <c r="AV674" s="319"/>
      <c r="AW674" s="319"/>
      <c r="AX674" s="319"/>
      <c r="AY674" s="320"/>
      <c r="AZ674" s="376"/>
      <c r="BA674" s="429"/>
    </row>
    <row r="675" spans="1:53" ht="13.5" customHeight="1" thickTop="1" thickBot="1" x14ac:dyDescent="0.25">
      <c r="A675" s="397">
        <v>668</v>
      </c>
      <c r="B675" s="398" t="s">
        <v>3432</v>
      </c>
      <c r="C675" s="399">
        <v>43651</v>
      </c>
      <c r="D675" s="399" t="s">
        <v>9677</v>
      </c>
      <c r="E675" s="400" t="s">
        <v>5921</v>
      </c>
      <c r="F675" s="400" t="s">
        <v>9678</v>
      </c>
      <c r="G675" s="401" t="s">
        <v>66</v>
      </c>
      <c r="H675" s="402" t="s">
        <v>7501</v>
      </c>
      <c r="I675" s="403" t="s">
        <v>1989</v>
      </c>
      <c r="J675" s="404">
        <v>0</v>
      </c>
      <c r="K675" s="405">
        <v>0</v>
      </c>
      <c r="L675" s="405">
        <v>3960000</v>
      </c>
      <c r="M675" s="405">
        <f t="shared" si="53"/>
        <v>3960000</v>
      </c>
      <c r="N675" s="406" t="s">
        <v>1990</v>
      </c>
      <c r="O675" s="398" t="s">
        <v>807</v>
      </c>
      <c r="P675" s="408">
        <f t="shared" si="54"/>
        <v>43651</v>
      </c>
      <c r="Q675" s="408">
        <v>43681</v>
      </c>
      <c r="R675" s="408">
        <f t="shared" si="52"/>
        <v>43681</v>
      </c>
      <c r="S675" s="407">
        <f t="shared" si="55"/>
        <v>30</v>
      </c>
      <c r="T675" s="409">
        <f t="shared" si="56"/>
        <v>1</v>
      </c>
      <c r="U675" s="410" t="s">
        <v>9679</v>
      </c>
      <c r="V675" s="375"/>
      <c r="W675" s="411"/>
      <c r="X675" s="412"/>
      <c r="Y675" s="413"/>
      <c r="Z675" s="414"/>
      <c r="AA675" s="412"/>
      <c r="AB675" s="413"/>
      <c r="AC675" s="414"/>
      <c r="AD675" s="412"/>
      <c r="AE675" s="413"/>
      <c r="AF675" s="414"/>
      <c r="AG675" s="412"/>
      <c r="AH675" s="413"/>
      <c r="AI675" s="412"/>
      <c r="AJ675" s="415"/>
      <c r="AK675" s="416"/>
      <c r="AL675" s="417"/>
      <c r="AM675" s="416"/>
      <c r="AN675" s="418"/>
      <c r="AO675" s="418"/>
      <c r="AP675" s="418"/>
      <c r="AQ675" s="314"/>
      <c r="AR675" s="315"/>
      <c r="AS675" s="419"/>
      <c r="AT675" s="420"/>
      <c r="AU675" s="318"/>
      <c r="AV675" s="319"/>
      <c r="AW675" s="319"/>
      <c r="AX675" s="319"/>
      <c r="AY675" s="320"/>
      <c r="AZ675" s="376"/>
      <c r="BA675" s="429"/>
    </row>
    <row r="676" spans="1:53" ht="13.5" customHeight="1" thickTop="1" thickBot="1" x14ac:dyDescent="0.25">
      <c r="A676" s="397">
        <v>669</v>
      </c>
      <c r="B676" s="398" t="s">
        <v>3432</v>
      </c>
      <c r="C676" s="399">
        <v>43651</v>
      </c>
      <c r="D676" s="399" t="s">
        <v>9680</v>
      </c>
      <c r="E676" s="400" t="s">
        <v>5690</v>
      </c>
      <c r="F676" s="400" t="s">
        <v>9549</v>
      </c>
      <c r="G676" s="401" t="s">
        <v>66</v>
      </c>
      <c r="H676" s="402" t="s">
        <v>7501</v>
      </c>
      <c r="I676" s="403" t="s">
        <v>1989</v>
      </c>
      <c r="J676" s="404">
        <v>0</v>
      </c>
      <c r="K676" s="405">
        <v>0</v>
      </c>
      <c r="L676" s="405">
        <v>6000000</v>
      </c>
      <c r="M676" s="405">
        <f t="shared" si="53"/>
        <v>6000000</v>
      </c>
      <c r="N676" s="406" t="s">
        <v>1990</v>
      </c>
      <c r="O676" s="398" t="s">
        <v>7833</v>
      </c>
      <c r="P676" s="408">
        <f t="shared" si="54"/>
        <v>43651</v>
      </c>
      <c r="Q676" s="408">
        <v>43681</v>
      </c>
      <c r="R676" s="408">
        <f t="shared" si="52"/>
        <v>43681</v>
      </c>
      <c r="S676" s="407">
        <f t="shared" si="55"/>
        <v>30</v>
      </c>
      <c r="T676" s="409">
        <f t="shared" si="56"/>
        <v>1</v>
      </c>
      <c r="U676" s="410" t="s">
        <v>9681</v>
      </c>
      <c r="V676" s="375"/>
      <c r="W676" s="411"/>
      <c r="X676" s="412"/>
      <c r="Y676" s="413"/>
      <c r="Z676" s="414"/>
      <c r="AA676" s="412"/>
      <c r="AB676" s="413"/>
      <c r="AC676" s="414"/>
      <c r="AD676" s="412"/>
      <c r="AE676" s="413"/>
      <c r="AF676" s="414"/>
      <c r="AG676" s="412"/>
      <c r="AH676" s="413"/>
      <c r="AI676" s="412"/>
      <c r="AJ676" s="415"/>
      <c r="AK676" s="416"/>
      <c r="AL676" s="417"/>
      <c r="AM676" s="416"/>
      <c r="AN676" s="418"/>
      <c r="AO676" s="418"/>
      <c r="AP676" s="418"/>
      <c r="AQ676" s="314"/>
      <c r="AR676" s="315"/>
      <c r="AS676" s="419"/>
      <c r="AT676" s="420"/>
      <c r="AU676" s="318"/>
      <c r="AV676" s="319"/>
      <c r="AW676" s="319"/>
      <c r="AX676" s="319"/>
      <c r="AY676" s="320"/>
      <c r="AZ676" s="376"/>
      <c r="BA676" s="429"/>
    </row>
    <row r="677" spans="1:53" ht="13.5" customHeight="1" thickTop="1" thickBot="1" x14ac:dyDescent="0.25">
      <c r="A677" s="397">
        <v>670</v>
      </c>
      <c r="B677" s="398" t="s">
        <v>3432</v>
      </c>
      <c r="C677" s="399">
        <v>43651</v>
      </c>
      <c r="D677" s="399" t="s">
        <v>9682</v>
      </c>
      <c r="E677" s="400" t="s">
        <v>5921</v>
      </c>
      <c r="F677" s="400" t="s">
        <v>9683</v>
      </c>
      <c r="G677" s="401" t="s">
        <v>66</v>
      </c>
      <c r="H677" s="402" t="s">
        <v>10502</v>
      </c>
      <c r="I677" s="403" t="s">
        <v>1989</v>
      </c>
      <c r="J677" s="404">
        <v>0</v>
      </c>
      <c r="K677" s="405">
        <v>0</v>
      </c>
      <c r="L677" s="405">
        <v>6614000</v>
      </c>
      <c r="M677" s="405">
        <f t="shared" si="53"/>
        <v>6614000</v>
      </c>
      <c r="N677" s="406" t="s">
        <v>1990</v>
      </c>
      <c r="O677" s="398" t="s">
        <v>6793</v>
      </c>
      <c r="P677" s="408">
        <f t="shared" si="54"/>
        <v>43651</v>
      </c>
      <c r="Q677" s="408">
        <v>43711</v>
      </c>
      <c r="R677" s="408">
        <f t="shared" si="52"/>
        <v>43711</v>
      </c>
      <c r="S677" s="407">
        <f t="shared" si="55"/>
        <v>60</v>
      </c>
      <c r="T677" s="409">
        <f t="shared" si="56"/>
        <v>2</v>
      </c>
      <c r="U677" s="410" t="s">
        <v>9684</v>
      </c>
      <c r="V677" s="375"/>
      <c r="W677" s="411"/>
      <c r="X677" s="412"/>
      <c r="Y677" s="413"/>
      <c r="Z677" s="414"/>
      <c r="AA677" s="412"/>
      <c r="AB677" s="413"/>
      <c r="AC677" s="414"/>
      <c r="AD677" s="412"/>
      <c r="AE677" s="413"/>
      <c r="AF677" s="414"/>
      <c r="AG677" s="412"/>
      <c r="AH677" s="413"/>
      <c r="AI677" s="412"/>
      <c r="AJ677" s="415"/>
      <c r="AK677" s="416"/>
      <c r="AL677" s="417"/>
      <c r="AM677" s="416"/>
      <c r="AN677" s="418"/>
      <c r="AO677" s="418"/>
      <c r="AP677" s="418"/>
      <c r="AQ677" s="314"/>
      <c r="AR677" s="315"/>
      <c r="AS677" s="419"/>
      <c r="AT677" s="420"/>
      <c r="AU677" s="318"/>
      <c r="AV677" s="319"/>
      <c r="AW677" s="319"/>
      <c r="AX677" s="319"/>
      <c r="AY677" s="320"/>
      <c r="AZ677" s="376"/>
      <c r="BA677" s="429"/>
    </row>
    <row r="678" spans="1:53" ht="13.5" customHeight="1" thickTop="1" thickBot="1" x14ac:dyDescent="0.25">
      <c r="A678" s="397">
        <v>671</v>
      </c>
      <c r="B678" s="398" t="s">
        <v>7574</v>
      </c>
      <c r="C678" s="399">
        <v>43651</v>
      </c>
      <c r="D678" s="399" t="s">
        <v>9685</v>
      </c>
      <c r="E678" s="400" t="s">
        <v>5690</v>
      </c>
      <c r="F678" s="400" t="s">
        <v>8668</v>
      </c>
      <c r="G678" s="401" t="s">
        <v>66</v>
      </c>
      <c r="H678" s="402" t="s">
        <v>7501</v>
      </c>
      <c r="I678" s="403" t="s">
        <v>1989</v>
      </c>
      <c r="J678" s="404">
        <v>0</v>
      </c>
      <c r="K678" s="405">
        <v>0</v>
      </c>
      <c r="L678" s="405">
        <v>6000000</v>
      </c>
      <c r="M678" s="405">
        <f t="shared" si="53"/>
        <v>6000000</v>
      </c>
      <c r="N678" s="406" t="s">
        <v>1990</v>
      </c>
      <c r="O678" s="398" t="s">
        <v>9686</v>
      </c>
      <c r="P678" s="408">
        <f t="shared" si="54"/>
        <v>43651</v>
      </c>
      <c r="Q678" s="408">
        <v>43681</v>
      </c>
      <c r="R678" s="408">
        <f t="shared" si="52"/>
        <v>43681</v>
      </c>
      <c r="S678" s="407">
        <f t="shared" si="55"/>
        <v>30</v>
      </c>
      <c r="T678" s="409">
        <f t="shared" si="56"/>
        <v>1</v>
      </c>
      <c r="U678" s="410" t="s">
        <v>9687</v>
      </c>
      <c r="V678" s="375"/>
      <c r="W678" s="411"/>
      <c r="X678" s="412"/>
      <c r="Y678" s="413"/>
      <c r="Z678" s="414"/>
      <c r="AA678" s="412"/>
      <c r="AB678" s="413"/>
      <c r="AC678" s="414"/>
      <c r="AD678" s="412"/>
      <c r="AE678" s="413"/>
      <c r="AF678" s="414"/>
      <c r="AG678" s="412"/>
      <c r="AH678" s="413"/>
      <c r="AI678" s="412"/>
      <c r="AJ678" s="415"/>
      <c r="AK678" s="416"/>
      <c r="AL678" s="417"/>
      <c r="AM678" s="416"/>
      <c r="AN678" s="418"/>
      <c r="AO678" s="418"/>
      <c r="AP678" s="418"/>
      <c r="AQ678" s="314"/>
      <c r="AR678" s="315"/>
      <c r="AS678" s="419"/>
      <c r="AT678" s="420"/>
      <c r="AU678" s="318"/>
      <c r="AV678" s="319"/>
      <c r="AW678" s="319"/>
      <c r="AX678" s="319"/>
      <c r="AY678" s="320"/>
      <c r="AZ678" s="376"/>
      <c r="BA678" s="429"/>
    </row>
    <row r="679" spans="1:53" ht="13.5" customHeight="1" thickTop="1" thickBot="1" x14ac:dyDescent="0.25">
      <c r="A679" s="397">
        <v>672</v>
      </c>
      <c r="B679" s="398" t="s">
        <v>3432</v>
      </c>
      <c r="C679" s="399">
        <v>43654</v>
      </c>
      <c r="D679" s="399" t="s">
        <v>9688</v>
      </c>
      <c r="E679" s="400" t="s">
        <v>5921</v>
      </c>
      <c r="F679" s="400" t="s">
        <v>9678</v>
      </c>
      <c r="G679" s="401" t="s">
        <v>66</v>
      </c>
      <c r="H679" s="402" t="s">
        <v>7501</v>
      </c>
      <c r="I679" s="403" t="s">
        <v>1989</v>
      </c>
      <c r="J679" s="404">
        <v>0</v>
      </c>
      <c r="K679" s="405">
        <v>0</v>
      </c>
      <c r="L679" s="405">
        <v>7500000</v>
      </c>
      <c r="M679" s="405">
        <f t="shared" si="53"/>
        <v>7500000</v>
      </c>
      <c r="N679" s="406" t="s">
        <v>1990</v>
      </c>
      <c r="O679" s="398" t="s">
        <v>9689</v>
      </c>
      <c r="P679" s="408">
        <f t="shared" si="54"/>
        <v>43654</v>
      </c>
      <c r="Q679" s="408">
        <v>43714</v>
      </c>
      <c r="R679" s="408">
        <f t="shared" si="52"/>
        <v>43714</v>
      </c>
      <c r="S679" s="407">
        <f t="shared" si="55"/>
        <v>60</v>
      </c>
      <c r="T679" s="409">
        <f t="shared" si="56"/>
        <v>2</v>
      </c>
      <c r="U679" s="410" t="s">
        <v>9690</v>
      </c>
      <c r="V679" s="375"/>
      <c r="W679" s="411"/>
      <c r="X679" s="412"/>
      <c r="Y679" s="413"/>
      <c r="Z679" s="414"/>
      <c r="AA679" s="412"/>
      <c r="AB679" s="413"/>
      <c r="AC679" s="414"/>
      <c r="AD679" s="412"/>
      <c r="AE679" s="413"/>
      <c r="AF679" s="414"/>
      <c r="AG679" s="412"/>
      <c r="AH679" s="413"/>
      <c r="AI679" s="412"/>
      <c r="AJ679" s="415"/>
      <c r="AK679" s="416"/>
      <c r="AL679" s="417"/>
      <c r="AM679" s="416"/>
      <c r="AN679" s="418"/>
      <c r="AO679" s="418"/>
      <c r="AP679" s="418"/>
      <c r="AQ679" s="314"/>
      <c r="AR679" s="315"/>
      <c r="AS679" s="419"/>
      <c r="AT679" s="420"/>
      <c r="AU679" s="318"/>
      <c r="AV679" s="319"/>
      <c r="AW679" s="319"/>
      <c r="AX679" s="319"/>
      <c r="AY679" s="320"/>
      <c r="AZ679" s="376"/>
      <c r="BA679" s="429"/>
    </row>
    <row r="680" spans="1:53" ht="13.5" customHeight="1" thickTop="1" thickBot="1" x14ac:dyDescent="0.25">
      <c r="A680" s="397">
        <v>673</v>
      </c>
      <c r="B680" s="398" t="s">
        <v>7574</v>
      </c>
      <c r="C680" s="399">
        <v>43654</v>
      </c>
      <c r="D680" s="399" t="s">
        <v>9691</v>
      </c>
      <c r="E680" s="400" t="s">
        <v>5690</v>
      </c>
      <c r="F680" s="400" t="s">
        <v>7674</v>
      </c>
      <c r="G680" s="401" t="s">
        <v>66</v>
      </c>
      <c r="H680" s="402" t="s">
        <v>7501</v>
      </c>
      <c r="I680" s="403" t="s">
        <v>1989</v>
      </c>
      <c r="J680" s="404">
        <v>0</v>
      </c>
      <c r="K680" s="405">
        <v>0</v>
      </c>
      <c r="L680" s="405">
        <v>7000000</v>
      </c>
      <c r="M680" s="405">
        <f t="shared" si="53"/>
        <v>7000000</v>
      </c>
      <c r="N680" s="406" t="s">
        <v>1990</v>
      </c>
      <c r="O680" s="398" t="s">
        <v>7675</v>
      </c>
      <c r="P680" s="408">
        <f t="shared" si="54"/>
        <v>43654</v>
      </c>
      <c r="Q680" s="408">
        <v>43684</v>
      </c>
      <c r="R680" s="408">
        <f t="shared" si="52"/>
        <v>43684</v>
      </c>
      <c r="S680" s="407">
        <f t="shared" si="55"/>
        <v>30</v>
      </c>
      <c r="T680" s="409">
        <f t="shared" si="56"/>
        <v>1</v>
      </c>
      <c r="U680" s="410" t="s">
        <v>9692</v>
      </c>
      <c r="V680" s="375"/>
      <c r="W680" s="411"/>
      <c r="X680" s="412"/>
      <c r="Y680" s="413"/>
      <c r="Z680" s="414"/>
      <c r="AA680" s="412"/>
      <c r="AB680" s="413"/>
      <c r="AC680" s="414"/>
      <c r="AD680" s="412"/>
      <c r="AE680" s="413"/>
      <c r="AF680" s="414"/>
      <c r="AG680" s="412"/>
      <c r="AH680" s="413"/>
      <c r="AI680" s="412"/>
      <c r="AJ680" s="415"/>
      <c r="AK680" s="416"/>
      <c r="AL680" s="417"/>
      <c r="AM680" s="416"/>
      <c r="AN680" s="418"/>
      <c r="AO680" s="418"/>
      <c r="AP680" s="418"/>
      <c r="AQ680" s="314"/>
      <c r="AR680" s="315"/>
      <c r="AS680" s="419"/>
      <c r="AT680" s="420"/>
      <c r="AU680" s="318"/>
      <c r="AV680" s="319"/>
      <c r="AW680" s="319"/>
      <c r="AX680" s="319"/>
      <c r="AY680" s="320"/>
      <c r="AZ680" s="376"/>
    </row>
    <row r="681" spans="1:53" ht="13.5" customHeight="1" thickTop="1" thickBot="1" x14ac:dyDescent="0.25">
      <c r="A681" s="397">
        <v>674</v>
      </c>
      <c r="B681" s="398" t="s">
        <v>3432</v>
      </c>
      <c r="C681" s="399">
        <v>43654</v>
      </c>
      <c r="D681" s="399" t="s">
        <v>9693</v>
      </c>
      <c r="E681" s="400" t="s">
        <v>9494</v>
      </c>
      <c r="F681" s="400" t="s">
        <v>9567</v>
      </c>
      <c r="G681" s="401" t="s">
        <v>66</v>
      </c>
      <c r="H681" s="402" t="s">
        <v>10502</v>
      </c>
      <c r="I681" s="403" t="s">
        <v>1989</v>
      </c>
      <c r="J681" s="404">
        <v>0</v>
      </c>
      <c r="K681" s="405">
        <v>0</v>
      </c>
      <c r="L681" s="405">
        <v>6000000</v>
      </c>
      <c r="M681" s="405">
        <f t="shared" si="53"/>
        <v>6000000</v>
      </c>
      <c r="N681" s="406" t="s">
        <v>1990</v>
      </c>
      <c r="O681" s="398" t="s">
        <v>9694</v>
      </c>
      <c r="P681" s="408">
        <f t="shared" si="54"/>
        <v>43654</v>
      </c>
      <c r="Q681" s="408">
        <v>43714</v>
      </c>
      <c r="R681" s="408">
        <f t="shared" si="52"/>
        <v>43714</v>
      </c>
      <c r="S681" s="407">
        <f t="shared" si="55"/>
        <v>60</v>
      </c>
      <c r="T681" s="409">
        <f t="shared" si="56"/>
        <v>2</v>
      </c>
      <c r="U681" s="410" t="s">
        <v>9695</v>
      </c>
      <c r="V681" s="375"/>
      <c r="W681" s="411"/>
      <c r="X681" s="412"/>
      <c r="Y681" s="413"/>
      <c r="Z681" s="414"/>
      <c r="AA681" s="412"/>
      <c r="AB681" s="413"/>
      <c r="AC681" s="414"/>
      <c r="AD681" s="412"/>
      <c r="AE681" s="413"/>
      <c r="AF681" s="414"/>
      <c r="AG681" s="412"/>
      <c r="AH681" s="413"/>
      <c r="AI681" s="412"/>
      <c r="AJ681" s="415"/>
      <c r="AK681" s="416"/>
      <c r="AL681" s="417"/>
      <c r="AM681" s="416"/>
      <c r="AN681" s="418"/>
      <c r="AO681" s="418"/>
      <c r="AP681" s="418"/>
      <c r="AQ681" s="314"/>
      <c r="AR681" s="315"/>
      <c r="AS681" s="419"/>
      <c r="AT681" s="420"/>
      <c r="AU681" s="318"/>
      <c r="AV681" s="319"/>
      <c r="AW681" s="319"/>
      <c r="AX681" s="319"/>
      <c r="AY681" s="320"/>
      <c r="AZ681" s="376"/>
    </row>
    <row r="682" spans="1:53" ht="13.5" customHeight="1" thickTop="1" thickBot="1" x14ac:dyDescent="0.25">
      <c r="A682" s="397">
        <v>675</v>
      </c>
      <c r="B682" s="398" t="s">
        <v>3432</v>
      </c>
      <c r="C682" s="399">
        <v>43654</v>
      </c>
      <c r="D682" s="399" t="s">
        <v>9696</v>
      </c>
      <c r="E682" s="400" t="s">
        <v>9494</v>
      </c>
      <c r="F682" s="400" t="s">
        <v>9683</v>
      </c>
      <c r="G682" s="401" t="s">
        <v>66</v>
      </c>
      <c r="H682" s="402" t="s">
        <v>10502</v>
      </c>
      <c r="I682" s="403" t="s">
        <v>1989</v>
      </c>
      <c r="J682" s="404">
        <v>0</v>
      </c>
      <c r="K682" s="405">
        <v>0</v>
      </c>
      <c r="L682" s="405">
        <v>9921000</v>
      </c>
      <c r="M682" s="405">
        <f t="shared" si="53"/>
        <v>9921000</v>
      </c>
      <c r="N682" s="406" t="s">
        <v>1990</v>
      </c>
      <c r="O682" s="398" t="s">
        <v>9697</v>
      </c>
      <c r="P682" s="408">
        <f t="shared" si="54"/>
        <v>43654</v>
      </c>
      <c r="Q682" s="408">
        <v>43744</v>
      </c>
      <c r="R682" s="408">
        <f t="shared" si="52"/>
        <v>43744</v>
      </c>
      <c r="S682" s="407">
        <f t="shared" si="55"/>
        <v>90</v>
      </c>
      <c r="T682" s="409">
        <f t="shared" si="56"/>
        <v>3</v>
      </c>
      <c r="U682" s="410" t="s">
        <v>9698</v>
      </c>
      <c r="V682" s="375"/>
      <c r="W682" s="411"/>
      <c r="X682" s="412"/>
      <c r="Y682" s="413"/>
      <c r="Z682" s="414"/>
      <c r="AA682" s="412"/>
      <c r="AB682" s="413"/>
      <c r="AC682" s="414"/>
      <c r="AD682" s="412"/>
      <c r="AE682" s="413"/>
      <c r="AF682" s="414"/>
      <c r="AG682" s="412"/>
      <c r="AH682" s="413"/>
      <c r="AI682" s="412"/>
      <c r="AJ682" s="415"/>
      <c r="AK682" s="416"/>
      <c r="AL682" s="417"/>
      <c r="AM682" s="416"/>
      <c r="AN682" s="418"/>
      <c r="AO682" s="418"/>
      <c r="AP682" s="418"/>
      <c r="AQ682" s="314"/>
      <c r="AR682" s="315"/>
      <c r="AS682" s="419"/>
      <c r="AT682" s="420"/>
      <c r="AU682" s="318"/>
      <c r="AV682" s="319"/>
      <c r="AW682" s="319"/>
      <c r="AX682" s="319"/>
      <c r="AY682" s="320"/>
      <c r="AZ682" s="376"/>
    </row>
    <row r="683" spans="1:53" ht="13.5" customHeight="1" thickTop="1" thickBot="1" x14ac:dyDescent="0.25">
      <c r="A683" s="397">
        <v>676</v>
      </c>
      <c r="B683" s="398" t="s">
        <v>3432</v>
      </c>
      <c r="C683" s="399">
        <v>43654</v>
      </c>
      <c r="D683" s="399" t="s">
        <v>9699</v>
      </c>
      <c r="E683" s="400" t="s">
        <v>5690</v>
      </c>
      <c r="F683" s="400" t="s">
        <v>9683</v>
      </c>
      <c r="G683" s="401" t="s">
        <v>66</v>
      </c>
      <c r="H683" s="402" t="s">
        <v>10502</v>
      </c>
      <c r="I683" s="403" t="s">
        <v>1989</v>
      </c>
      <c r="J683" s="404">
        <v>0</v>
      </c>
      <c r="K683" s="405">
        <v>0</v>
      </c>
      <c r="L683" s="405">
        <v>6000000</v>
      </c>
      <c r="M683" s="405">
        <f t="shared" si="53"/>
        <v>6000000</v>
      </c>
      <c r="N683" s="406" t="s">
        <v>1990</v>
      </c>
      <c r="O683" s="398" t="s">
        <v>9700</v>
      </c>
      <c r="P683" s="408">
        <f t="shared" si="54"/>
        <v>43654</v>
      </c>
      <c r="Q683" s="408">
        <v>43714</v>
      </c>
      <c r="R683" s="408">
        <f t="shared" si="52"/>
        <v>43714</v>
      </c>
      <c r="S683" s="407">
        <f t="shared" si="55"/>
        <v>60</v>
      </c>
      <c r="T683" s="409">
        <f t="shared" si="56"/>
        <v>2</v>
      </c>
      <c r="U683" s="410" t="s">
        <v>9701</v>
      </c>
      <c r="V683" s="375"/>
      <c r="W683" s="411"/>
      <c r="X683" s="412"/>
      <c r="Y683" s="413"/>
      <c r="Z683" s="414"/>
      <c r="AA683" s="412"/>
      <c r="AB683" s="413"/>
      <c r="AC683" s="414"/>
      <c r="AD683" s="412"/>
      <c r="AE683" s="413"/>
      <c r="AF683" s="414"/>
      <c r="AG683" s="412"/>
      <c r="AH683" s="413"/>
      <c r="AI683" s="412"/>
      <c r="AJ683" s="415"/>
      <c r="AK683" s="416"/>
      <c r="AL683" s="417"/>
      <c r="AM683" s="416"/>
      <c r="AN683" s="418"/>
      <c r="AO683" s="418"/>
      <c r="AP683" s="418"/>
      <c r="AQ683" s="314"/>
      <c r="AR683" s="315"/>
      <c r="AS683" s="419"/>
      <c r="AT683" s="420"/>
      <c r="AU683" s="318"/>
      <c r="AV683" s="319"/>
      <c r="AW683" s="319"/>
      <c r="AX683" s="319"/>
      <c r="AY683" s="320"/>
      <c r="AZ683" s="376"/>
    </row>
    <row r="684" spans="1:53" ht="13.5" customHeight="1" thickTop="1" thickBot="1" x14ac:dyDescent="0.25">
      <c r="A684" s="397">
        <v>677</v>
      </c>
      <c r="B684" s="398" t="s">
        <v>3432</v>
      </c>
      <c r="C684" s="399">
        <v>43654</v>
      </c>
      <c r="D684" s="399" t="s">
        <v>9702</v>
      </c>
      <c r="E684" s="400" t="s">
        <v>5690</v>
      </c>
      <c r="F684" s="400" t="s">
        <v>9683</v>
      </c>
      <c r="G684" s="401" t="s">
        <v>66</v>
      </c>
      <c r="H684" s="402" t="s">
        <v>10502</v>
      </c>
      <c r="I684" s="403" t="s">
        <v>1989</v>
      </c>
      <c r="J684" s="404">
        <v>0</v>
      </c>
      <c r="K684" s="405">
        <v>0</v>
      </c>
      <c r="L684" s="405">
        <v>9921000</v>
      </c>
      <c r="M684" s="405">
        <f t="shared" si="53"/>
        <v>9921000</v>
      </c>
      <c r="N684" s="406" t="s">
        <v>1990</v>
      </c>
      <c r="O684" s="398" t="s">
        <v>9703</v>
      </c>
      <c r="P684" s="408">
        <f t="shared" si="54"/>
        <v>43654</v>
      </c>
      <c r="Q684" s="408">
        <v>43744</v>
      </c>
      <c r="R684" s="408">
        <f t="shared" si="52"/>
        <v>43744</v>
      </c>
      <c r="S684" s="407">
        <f t="shared" si="55"/>
        <v>90</v>
      </c>
      <c r="T684" s="409">
        <f t="shared" si="56"/>
        <v>3</v>
      </c>
      <c r="U684" s="410" t="s">
        <v>9704</v>
      </c>
      <c r="V684" s="375"/>
      <c r="W684" s="411"/>
      <c r="X684" s="412"/>
      <c r="Y684" s="413"/>
      <c r="Z684" s="414"/>
      <c r="AA684" s="412"/>
      <c r="AB684" s="413"/>
      <c r="AC684" s="414"/>
      <c r="AD684" s="412"/>
      <c r="AE684" s="413"/>
      <c r="AF684" s="414"/>
      <c r="AG684" s="412"/>
      <c r="AH684" s="413"/>
      <c r="AI684" s="412"/>
      <c r="AJ684" s="415"/>
      <c r="AK684" s="416"/>
      <c r="AL684" s="417"/>
      <c r="AM684" s="416"/>
      <c r="AN684" s="418"/>
      <c r="AO684" s="418"/>
      <c r="AP684" s="418"/>
      <c r="AQ684" s="314"/>
      <c r="AR684" s="315"/>
      <c r="AS684" s="419"/>
      <c r="AT684" s="420"/>
      <c r="AU684" s="318"/>
      <c r="AV684" s="319"/>
      <c r="AW684" s="319"/>
      <c r="AX684" s="319"/>
      <c r="AY684" s="320"/>
      <c r="AZ684" s="376"/>
    </row>
    <row r="685" spans="1:53" ht="13.5" customHeight="1" thickTop="1" thickBot="1" x14ac:dyDescent="0.25">
      <c r="A685" s="397">
        <v>678</v>
      </c>
      <c r="B685" s="398" t="s">
        <v>3441</v>
      </c>
      <c r="C685" s="399">
        <v>43654</v>
      </c>
      <c r="D685" s="399" t="s">
        <v>9705</v>
      </c>
      <c r="E685" s="400" t="s">
        <v>5690</v>
      </c>
      <c r="F685" s="400" t="s">
        <v>9706</v>
      </c>
      <c r="G685" s="401" t="s">
        <v>66</v>
      </c>
      <c r="H685" s="402" t="s">
        <v>7501</v>
      </c>
      <c r="I685" s="403" t="s">
        <v>1989</v>
      </c>
      <c r="J685" s="404">
        <v>0</v>
      </c>
      <c r="K685" s="405">
        <v>0</v>
      </c>
      <c r="L685" s="405">
        <v>6000000</v>
      </c>
      <c r="M685" s="405">
        <f t="shared" si="53"/>
        <v>6000000</v>
      </c>
      <c r="N685" s="406" t="s">
        <v>1990</v>
      </c>
      <c r="O685" s="398" t="s">
        <v>2070</v>
      </c>
      <c r="P685" s="408">
        <f t="shared" si="54"/>
        <v>43654</v>
      </c>
      <c r="Q685" s="408">
        <v>43684</v>
      </c>
      <c r="R685" s="408">
        <f t="shared" si="52"/>
        <v>43684</v>
      </c>
      <c r="S685" s="407">
        <f t="shared" si="55"/>
        <v>30</v>
      </c>
      <c r="T685" s="409">
        <f t="shared" si="56"/>
        <v>1</v>
      </c>
      <c r="U685" s="410" t="s">
        <v>9707</v>
      </c>
      <c r="V685" s="375"/>
      <c r="W685" s="411"/>
      <c r="X685" s="412"/>
      <c r="Y685" s="413"/>
      <c r="Z685" s="414"/>
      <c r="AA685" s="412"/>
      <c r="AB685" s="413"/>
      <c r="AC685" s="414"/>
      <c r="AD685" s="412"/>
      <c r="AE685" s="413"/>
      <c r="AF685" s="414"/>
      <c r="AG685" s="412"/>
      <c r="AH685" s="413"/>
      <c r="AI685" s="412"/>
      <c r="AJ685" s="415"/>
      <c r="AK685" s="416"/>
      <c r="AL685" s="417"/>
      <c r="AM685" s="416"/>
      <c r="AN685" s="418"/>
      <c r="AO685" s="418"/>
      <c r="AP685" s="418"/>
      <c r="AQ685" s="314"/>
      <c r="AR685" s="315"/>
      <c r="AS685" s="419"/>
      <c r="AT685" s="420"/>
      <c r="AU685" s="318"/>
      <c r="AV685" s="319"/>
      <c r="AW685" s="319"/>
      <c r="AX685" s="319"/>
      <c r="AY685" s="320"/>
      <c r="AZ685" s="376"/>
    </row>
    <row r="686" spans="1:53" ht="13.5" customHeight="1" thickTop="1" thickBot="1" x14ac:dyDescent="0.25">
      <c r="A686" s="397">
        <v>679</v>
      </c>
      <c r="B686" s="398" t="s">
        <v>3441</v>
      </c>
      <c r="C686" s="399">
        <v>43654</v>
      </c>
      <c r="D686" s="399" t="s">
        <v>9708</v>
      </c>
      <c r="E686" s="400" t="s">
        <v>5690</v>
      </c>
      <c r="F686" s="400" t="s">
        <v>9709</v>
      </c>
      <c r="G686" s="401" t="s">
        <v>66</v>
      </c>
      <c r="H686" s="402" t="s">
        <v>7501</v>
      </c>
      <c r="I686" s="403" t="s">
        <v>1989</v>
      </c>
      <c r="J686" s="404">
        <v>0</v>
      </c>
      <c r="K686" s="405">
        <v>0</v>
      </c>
      <c r="L686" s="405">
        <v>4500000</v>
      </c>
      <c r="M686" s="405">
        <f t="shared" si="53"/>
        <v>4500000</v>
      </c>
      <c r="N686" s="406" t="s">
        <v>1990</v>
      </c>
      <c r="O686" s="398" t="s">
        <v>2521</v>
      </c>
      <c r="P686" s="408">
        <f t="shared" si="54"/>
        <v>43654</v>
      </c>
      <c r="Q686" s="408">
        <v>43653</v>
      </c>
      <c r="R686" s="408">
        <f t="shared" si="52"/>
        <v>43653</v>
      </c>
      <c r="S686" s="407">
        <f t="shared" si="55"/>
        <v>-1</v>
      </c>
      <c r="T686" s="409">
        <f t="shared" si="56"/>
        <v>-3.3333333333333333E-2</v>
      </c>
      <c r="U686" s="410" t="s">
        <v>9710</v>
      </c>
      <c r="V686" s="375"/>
      <c r="W686" s="411"/>
      <c r="X686" s="412"/>
      <c r="Y686" s="413"/>
      <c r="Z686" s="414"/>
      <c r="AA686" s="412"/>
      <c r="AB686" s="413"/>
      <c r="AC686" s="414"/>
      <c r="AD686" s="412"/>
      <c r="AE686" s="413"/>
      <c r="AF686" s="414"/>
      <c r="AG686" s="412"/>
      <c r="AH686" s="413"/>
      <c r="AI686" s="412"/>
      <c r="AJ686" s="415"/>
      <c r="AK686" s="416"/>
      <c r="AL686" s="417"/>
      <c r="AM686" s="416"/>
      <c r="AN686" s="418"/>
      <c r="AO686" s="418"/>
      <c r="AP686" s="418"/>
      <c r="AQ686" s="314"/>
      <c r="AR686" s="315"/>
      <c r="AS686" s="419"/>
      <c r="AT686" s="420"/>
      <c r="AU686" s="318"/>
      <c r="AV686" s="319"/>
      <c r="AW686" s="319"/>
      <c r="AX686" s="319"/>
      <c r="AY686" s="320"/>
      <c r="AZ686" s="376"/>
    </row>
    <row r="687" spans="1:53" ht="13.5" customHeight="1" thickTop="1" thickBot="1" x14ac:dyDescent="0.25">
      <c r="A687" s="397">
        <v>680</v>
      </c>
      <c r="B687" s="398" t="s">
        <v>3432</v>
      </c>
      <c r="C687" s="399">
        <v>43655</v>
      </c>
      <c r="D687" s="399" t="s">
        <v>9711</v>
      </c>
      <c r="E687" s="400" t="s">
        <v>6447</v>
      </c>
      <c r="F687" s="400" t="s">
        <v>9712</v>
      </c>
      <c r="G687" s="401" t="s">
        <v>66</v>
      </c>
      <c r="H687" s="402" t="s">
        <v>10502</v>
      </c>
      <c r="I687" s="403" t="s">
        <v>1989</v>
      </c>
      <c r="J687" s="404">
        <v>0</v>
      </c>
      <c r="K687" s="405">
        <v>0</v>
      </c>
      <c r="L687" s="405">
        <v>6000000</v>
      </c>
      <c r="M687" s="405">
        <f t="shared" si="53"/>
        <v>6000000</v>
      </c>
      <c r="N687" s="406" t="s">
        <v>1990</v>
      </c>
      <c r="O687" s="398" t="s">
        <v>9713</v>
      </c>
      <c r="P687" s="408">
        <f t="shared" si="54"/>
        <v>43655</v>
      </c>
      <c r="Q687" s="408">
        <v>43715</v>
      </c>
      <c r="R687" s="408">
        <f t="shared" si="52"/>
        <v>43715</v>
      </c>
      <c r="S687" s="407">
        <f t="shared" si="55"/>
        <v>60</v>
      </c>
      <c r="T687" s="409">
        <f t="shared" si="56"/>
        <v>2</v>
      </c>
      <c r="U687" s="410" t="s">
        <v>9714</v>
      </c>
      <c r="V687" s="375"/>
      <c r="W687" s="411"/>
      <c r="X687" s="412"/>
      <c r="Y687" s="413"/>
      <c r="Z687" s="414"/>
      <c r="AA687" s="412"/>
      <c r="AB687" s="413"/>
      <c r="AC687" s="414"/>
      <c r="AD687" s="412"/>
      <c r="AE687" s="413"/>
      <c r="AF687" s="414"/>
      <c r="AG687" s="412"/>
      <c r="AH687" s="413"/>
      <c r="AI687" s="412"/>
      <c r="AJ687" s="415"/>
      <c r="AK687" s="416"/>
      <c r="AL687" s="417"/>
      <c r="AM687" s="416"/>
      <c r="AN687" s="418"/>
      <c r="AO687" s="418"/>
      <c r="AP687" s="418"/>
      <c r="AQ687" s="314"/>
      <c r="AR687" s="315"/>
      <c r="AS687" s="419"/>
      <c r="AT687" s="420"/>
      <c r="AU687" s="318"/>
      <c r="AV687" s="319"/>
      <c r="AW687" s="319"/>
      <c r="AX687" s="319"/>
      <c r="AY687" s="320"/>
      <c r="AZ687" s="376"/>
    </row>
    <row r="688" spans="1:53" ht="13.5" customHeight="1" thickTop="1" thickBot="1" x14ac:dyDescent="0.25">
      <c r="A688" s="397">
        <v>681</v>
      </c>
      <c r="B688" s="398" t="s">
        <v>3432</v>
      </c>
      <c r="C688" s="399">
        <v>43655</v>
      </c>
      <c r="D688" s="399" t="s">
        <v>9715</v>
      </c>
      <c r="E688" s="400" t="s">
        <v>9494</v>
      </c>
      <c r="F688" s="400" t="s">
        <v>9716</v>
      </c>
      <c r="G688" s="401" t="s">
        <v>66</v>
      </c>
      <c r="H688" s="402" t="s">
        <v>7501</v>
      </c>
      <c r="I688" s="403" t="s">
        <v>1989</v>
      </c>
      <c r="J688" s="404">
        <v>0</v>
      </c>
      <c r="K688" s="405">
        <v>0</v>
      </c>
      <c r="L688" s="405">
        <v>20000000</v>
      </c>
      <c r="M688" s="405">
        <f t="shared" si="53"/>
        <v>20000000</v>
      </c>
      <c r="N688" s="406" t="s">
        <v>1990</v>
      </c>
      <c r="O688" s="398" t="s">
        <v>9717</v>
      </c>
      <c r="P688" s="408">
        <f t="shared" si="54"/>
        <v>43655</v>
      </c>
      <c r="Q688" s="408">
        <v>43775</v>
      </c>
      <c r="R688" s="408">
        <f t="shared" si="52"/>
        <v>43775</v>
      </c>
      <c r="S688" s="407">
        <f t="shared" si="55"/>
        <v>120</v>
      </c>
      <c r="T688" s="409">
        <f t="shared" si="56"/>
        <v>4</v>
      </c>
      <c r="U688" s="410" t="s">
        <v>9718</v>
      </c>
      <c r="V688" s="375"/>
      <c r="W688" s="411"/>
      <c r="X688" s="412"/>
      <c r="Y688" s="413"/>
      <c r="Z688" s="414"/>
      <c r="AA688" s="412"/>
      <c r="AB688" s="413"/>
      <c r="AC688" s="414"/>
      <c r="AD688" s="412"/>
      <c r="AE688" s="413"/>
      <c r="AF688" s="414"/>
      <c r="AG688" s="412"/>
      <c r="AH688" s="413"/>
      <c r="AI688" s="412"/>
      <c r="AJ688" s="415"/>
      <c r="AK688" s="416"/>
      <c r="AL688" s="417"/>
      <c r="AM688" s="416"/>
      <c r="AN688" s="418"/>
      <c r="AO688" s="418"/>
      <c r="AP688" s="418"/>
      <c r="AQ688" s="314"/>
      <c r="AR688" s="315"/>
      <c r="AS688" s="419"/>
      <c r="AT688" s="420"/>
      <c r="AU688" s="318"/>
      <c r="AV688" s="319"/>
      <c r="AW688" s="319"/>
      <c r="AX688" s="319"/>
      <c r="AY688" s="320"/>
      <c r="AZ688" s="376"/>
    </row>
    <row r="689" spans="1:52" ht="13.5" customHeight="1" thickTop="1" thickBot="1" x14ac:dyDescent="0.25">
      <c r="A689" s="397">
        <v>682</v>
      </c>
      <c r="B689" s="398" t="s">
        <v>3432</v>
      </c>
      <c r="C689" s="399">
        <v>43655</v>
      </c>
      <c r="D689" s="399" t="s">
        <v>9719</v>
      </c>
      <c r="E689" s="400" t="s">
        <v>9494</v>
      </c>
      <c r="F689" s="400" t="s">
        <v>9720</v>
      </c>
      <c r="G689" s="401" t="s">
        <v>66</v>
      </c>
      <c r="H689" s="402" t="s">
        <v>7501</v>
      </c>
      <c r="I689" s="403" t="s">
        <v>1989</v>
      </c>
      <c r="J689" s="404">
        <v>0</v>
      </c>
      <c r="K689" s="405">
        <v>0</v>
      </c>
      <c r="L689" s="405">
        <v>10000000</v>
      </c>
      <c r="M689" s="405">
        <f t="shared" si="53"/>
        <v>10000000</v>
      </c>
      <c r="N689" s="406" t="s">
        <v>1990</v>
      </c>
      <c r="O689" s="398" t="s">
        <v>9721</v>
      </c>
      <c r="P689" s="408">
        <f t="shared" si="54"/>
        <v>43655</v>
      </c>
      <c r="Q689" s="408">
        <v>43730</v>
      </c>
      <c r="R689" s="408">
        <f t="shared" si="52"/>
        <v>43730</v>
      </c>
      <c r="S689" s="407">
        <f t="shared" si="55"/>
        <v>75</v>
      </c>
      <c r="T689" s="409">
        <f t="shared" si="56"/>
        <v>2.5</v>
      </c>
      <c r="U689" s="410" t="s">
        <v>9722</v>
      </c>
      <c r="V689" s="375"/>
      <c r="W689" s="411"/>
      <c r="X689" s="412"/>
      <c r="Y689" s="413"/>
      <c r="Z689" s="414"/>
      <c r="AA689" s="412"/>
      <c r="AB689" s="413"/>
      <c r="AC689" s="414"/>
      <c r="AD689" s="412"/>
      <c r="AE689" s="413"/>
      <c r="AF689" s="414"/>
      <c r="AG689" s="412"/>
      <c r="AH689" s="413"/>
      <c r="AI689" s="412"/>
      <c r="AJ689" s="415"/>
      <c r="AK689" s="416"/>
      <c r="AL689" s="417"/>
      <c r="AM689" s="416"/>
      <c r="AN689" s="418"/>
      <c r="AO689" s="418"/>
      <c r="AP689" s="418"/>
      <c r="AQ689" s="314"/>
      <c r="AR689" s="315"/>
      <c r="AS689" s="419"/>
      <c r="AT689" s="420"/>
      <c r="AU689" s="318"/>
      <c r="AV689" s="319"/>
      <c r="AW689" s="319"/>
      <c r="AX689" s="319"/>
      <c r="AY689" s="320"/>
      <c r="AZ689" s="376"/>
    </row>
    <row r="690" spans="1:52" ht="13.5" customHeight="1" thickTop="1" thickBot="1" x14ac:dyDescent="0.25">
      <c r="A690" s="397">
        <v>683</v>
      </c>
      <c r="B690" s="398" t="s">
        <v>3432</v>
      </c>
      <c r="C690" s="399">
        <v>43655</v>
      </c>
      <c r="D690" s="399" t="s">
        <v>9723</v>
      </c>
      <c r="E690" s="400" t="s">
        <v>5690</v>
      </c>
      <c r="F690" s="400" t="s">
        <v>9616</v>
      </c>
      <c r="G690" s="401" t="s">
        <v>66</v>
      </c>
      <c r="H690" s="402" t="s">
        <v>7501</v>
      </c>
      <c r="I690" s="403" t="s">
        <v>1989</v>
      </c>
      <c r="J690" s="404">
        <v>0</v>
      </c>
      <c r="K690" s="405">
        <v>0</v>
      </c>
      <c r="L690" s="405">
        <v>9000000</v>
      </c>
      <c r="M690" s="405">
        <f t="shared" si="53"/>
        <v>9000000</v>
      </c>
      <c r="N690" s="406" t="s">
        <v>1990</v>
      </c>
      <c r="O690" s="398" t="s">
        <v>9724</v>
      </c>
      <c r="P690" s="408">
        <f t="shared" si="54"/>
        <v>43655</v>
      </c>
      <c r="Q690" s="408">
        <v>43715</v>
      </c>
      <c r="R690" s="408">
        <f t="shared" si="52"/>
        <v>43715</v>
      </c>
      <c r="S690" s="407">
        <f t="shared" si="55"/>
        <v>60</v>
      </c>
      <c r="T690" s="409">
        <f t="shared" si="56"/>
        <v>2</v>
      </c>
      <c r="U690" s="410" t="s">
        <v>9725</v>
      </c>
      <c r="V690" s="375"/>
      <c r="W690" s="411"/>
      <c r="X690" s="412"/>
      <c r="Y690" s="413"/>
      <c r="Z690" s="414"/>
      <c r="AA690" s="412"/>
      <c r="AB690" s="413"/>
      <c r="AC690" s="414"/>
      <c r="AD690" s="412"/>
      <c r="AE690" s="413"/>
      <c r="AF690" s="414"/>
      <c r="AG690" s="412"/>
      <c r="AH690" s="413"/>
      <c r="AI690" s="412"/>
      <c r="AJ690" s="415"/>
      <c r="AK690" s="416"/>
      <c r="AL690" s="417"/>
      <c r="AM690" s="416"/>
      <c r="AN690" s="418"/>
      <c r="AO690" s="418"/>
      <c r="AP690" s="418"/>
      <c r="AQ690" s="314"/>
      <c r="AR690" s="315"/>
      <c r="AS690" s="419"/>
      <c r="AT690" s="420"/>
      <c r="AU690" s="318"/>
      <c r="AV690" s="319"/>
      <c r="AW690" s="319"/>
      <c r="AX690" s="319"/>
      <c r="AY690" s="320"/>
      <c r="AZ690" s="376"/>
    </row>
    <row r="691" spans="1:52" ht="13.5" customHeight="1" thickTop="1" thickBot="1" x14ac:dyDescent="0.25">
      <c r="A691" s="397">
        <v>684</v>
      </c>
      <c r="B691" s="398" t="s">
        <v>3432</v>
      </c>
      <c r="C691" s="399">
        <v>43656</v>
      </c>
      <c r="D691" s="399" t="s">
        <v>9726</v>
      </c>
      <c r="E691" s="400" t="s">
        <v>9494</v>
      </c>
      <c r="F691" s="400" t="s">
        <v>9727</v>
      </c>
      <c r="G691" s="401" t="s">
        <v>66</v>
      </c>
      <c r="H691" s="402" t="s">
        <v>10502</v>
      </c>
      <c r="I691" s="403" t="s">
        <v>1989</v>
      </c>
      <c r="J691" s="404">
        <v>0</v>
      </c>
      <c r="K691" s="405">
        <v>0</v>
      </c>
      <c r="L691" s="405">
        <v>6000000</v>
      </c>
      <c r="M691" s="405">
        <f t="shared" si="53"/>
        <v>6000000</v>
      </c>
      <c r="N691" s="406" t="s">
        <v>1990</v>
      </c>
      <c r="O691" s="398" t="s">
        <v>9728</v>
      </c>
      <c r="P691" s="408">
        <f t="shared" si="54"/>
        <v>43656</v>
      </c>
      <c r="Q691" s="408">
        <v>43716</v>
      </c>
      <c r="R691" s="408">
        <f t="shared" si="52"/>
        <v>43716</v>
      </c>
      <c r="S691" s="407">
        <f t="shared" si="55"/>
        <v>60</v>
      </c>
      <c r="T691" s="409">
        <f t="shared" si="56"/>
        <v>2</v>
      </c>
      <c r="U691" s="410" t="s">
        <v>9729</v>
      </c>
      <c r="V691" s="375"/>
      <c r="W691" s="411"/>
      <c r="X691" s="412"/>
      <c r="Y691" s="413"/>
      <c r="Z691" s="414"/>
      <c r="AA691" s="412"/>
      <c r="AB691" s="413"/>
      <c r="AC691" s="414"/>
      <c r="AD691" s="412"/>
      <c r="AE691" s="413"/>
      <c r="AF691" s="414"/>
      <c r="AG691" s="412"/>
      <c r="AH691" s="413"/>
      <c r="AI691" s="412"/>
      <c r="AJ691" s="415"/>
      <c r="AK691" s="416"/>
      <c r="AL691" s="417"/>
      <c r="AM691" s="416"/>
      <c r="AN691" s="418"/>
      <c r="AO691" s="418"/>
      <c r="AP691" s="418"/>
      <c r="AQ691" s="314"/>
      <c r="AR691" s="315"/>
      <c r="AS691" s="419"/>
      <c r="AT691" s="420"/>
      <c r="AU691" s="318"/>
      <c r="AV691" s="319"/>
      <c r="AW691" s="319"/>
      <c r="AX691" s="319"/>
      <c r="AY691" s="320"/>
      <c r="AZ691" s="376"/>
    </row>
    <row r="692" spans="1:52" ht="13.5" customHeight="1" thickTop="1" thickBot="1" x14ac:dyDescent="0.25">
      <c r="A692" s="397">
        <v>685</v>
      </c>
      <c r="B692" s="398" t="s">
        <v>3432</v>
      </c>
      <c r="C692" s="399">
        <v>43656</v>
      </c>
      <c r="D692" s="399" t="s">
        <v>9730</v>
      </c>
      <c r="E692" s="400" t="s">
        <v>5690</v>
      </c>
      <c r="F692" s="400" t="s">
        <v>9586</v>
      </c>
      <c r="G692" s="401" t="s">
        <v>66</v>
      </c>
      <c r="H692" s="402" t="s">
        <v>7501</v>
      </c>
      <c r="I692" s="403" t="s">
        <v>1989</v>
      </c>
      <c r="J692" s="404">
        <v>0</v>
      </c>
      <c r="K692" s="405">
        <v>0</v>
      </c>
      <c r="L692" s="405">
        <v>5000000</v>
      </c>
      <c r="M692" s="405">
        <f t="shared" si="53"/>
        <v>5000000</v>
      </c>
      <c r="N692" s="406" t="s">
        <v>1990</v>
      </c>
      <c r="O692" s="398" t="s">
        <v>661</v>
      </c>
      <c r="P692" s="408">
        <f t="shared" si="54"/>
        <v>43656</v>
      </c>
      <c r="Q692" s="408">
        <v>43686</v>
      </c>
      <c r="R692" s="408">
        <f t="shared" si="52"/>
        <v>43686</v>
      </c>
      <c r="S692" s="407">
        <f t="shared" si="55"/>
        <v>30</v>
      </c>
      <c r="T692" s="409">
        <f t="shared" si="56"/>
        <v>1</v>
      </c>
      <c r="U692" s="410" t="s">
        <v>9731</v>
      </c>
      <c r="V692" s="375"/>
      <c r="W692" s="411"/>
      <c r="X692" s="412"/>
      <c r="Y692" s="413"/>
      <c r="Z692" s="414"/>
      <c r="AA692" s="412"/>
      <c r="AB692" s="413"/>
      <c r="AC692" s="414"/>
      <c r="AD692" s="412"/>
      <c r="AE692" s="413"/>
      <c r="AF692" s="414"/>
      <c r="AG692" s="412"/>
      <c r="AH692" s="413"/>
      <c r="AI692" s="412"/>
      <c r="AJ692" s="415"/>
      <c r="AK692" s="416"/>
      <c r="AL692" s="417"/>
      <c r="AM692" s="416"/>
      <c r="AN692" s="418"/>
      <c r="AO692" s="418"/>
      <c r="AP692" s="418"/>
      <c r="AQ692" s="314"/>
      <c r="AR692" s="315"/>
      <c r="AS692" s="419"/>
      <c r="AT692" s="420"/>
      <c r="AU692" s="318"/>
      <c r="AV692" s="319"/>
      <c r="AW692" s="319"/>
      <c r="AX692" s="319"/>
      <c r="AY692" s="320"/>
      <c r="AZ692" s="376"/>
    </row>
    <row r="693" spans="1:52" ht="13.5" customHeight="1" thickTop="1" thickBot="1" x14ac:dyDescent="0.25">
      <c r="A693" s="397">
        <v>686</v>
      </c>
      <c r="B693" s="398" t="s">
        <v>3432</v>
      </c>
      <c r="C693" s="399">
        <v>43656</v>
      </c>
      <c r="D693" s="399" t="s">
        <v>9732</v>
      </c>
      <c r="E693" s="400" t="s">
        <v>9590</v>
      </c>
      <c r="F693" s="400" t="s">
        <v>9586</v>
      </c>
      <c r="G693" s="401" t="s">
        <v>66</v>
      </c>
      <c r="H693" s="402" t="s">
        <v>7501</v>
      </c>
      <c r="I693" s="403" t="s">
        <v>1989</v>
      </c>
      <c r="J693" s="404">
        <v>0</v>
      </c>
      <c r="K693" s="405">
        <v>0</v>
      </c>
      <c r="L693" s="405">
        <v>30000000</v>
      </c>
      <c r="M693" s="405">
        <f t="shared" si="53"/>
        <v>30000000</v>
      </c>
      <c r="N693" s="406" t="s">
        <v>1990</v>
      </c>
      <c r="O693" s="398" t="s">
        <v>9733</v>
      </c>
      <c r="P693" s="408">
        <f t="shared" si="54"/>
        <v>43656</v>
      </c>
      <c r="Q693" s="408">
        <v>43806</v>
      </c>
      <c r="R693" s="408">
        <f t="shared" si="52"/>
        <v>43806</v>
      </c>
      <c r="S693" s="407">
        <f t="shared" si="55"/>
        <v>150</v>
      </c>
      <c r="T693" s="409">
        <f t="shared" si="56"/>
        <v>5</v>
      </c>
      <c r="U693" s="410" t="s">
        <v>9734</v>
      </c>
      <c r="V693" s="375"/>
      <c r="W693" s="411"/>
      <c r="X693" s="412"/>
      <c r="Y693" s="413"/>
      <c r="Z693" s="414"/>
      <c r="AA693" s="412"/>
      <c r="AB693" s="413"/>
      <c r="AC693" s="414"/>
      <c r="AD693" s="412"/>
      <c r="AE693" s="413"/>
      <c r="AF693" s="414"/>
      <c r="AG693" s="412"/>
      <c r="AH693" s="413"/>
      <c r="AI693" s="412"/>
      <c r="AJ693" s="415"/>
      <c r="AK693" s="416"/>
      <c r="AL693" s="417"/>
      <c r="AM693" s="416"/>
      <c r="AN693" s="418"/>
      <c r="AO693" s="418"/>
      <c r="AP693" s="418"/>
      <c r="AQ693" s="314"/>
      <c r="AR693" s="315"/>
      <c r="AS693" s="419"/>
      <c r="AT693" s="420"/>
      <c r="AU693" s="318"/>
      <c r="AV693" s="319"/>
      <c r="AW693" s="319"/>
      <c r="AX693" s="319"/>
      <c r="AY693" s="320"/>
      <c r="AZ693" s="376"/>
    </row>
    <row r="694" spans="1:52" ht="13.5" customHeight="1" thickTop="1" thickBot="1" x14ac:dyDescent="0.25">
      <c r="A694" s="397">
        <v>687</v>
      </c>
      <c r="B694" s="398" t="s">
        <v>3432</v>
      </c>
      <c r="C694" s="399">
        <v>43656</v>
      </c>
      <c r="D694" s="399" t="s">
        <v>9735</v>
      </c>
      <c r="E694" s="400" t="s">
        <v>9590</v>
      </c>
      <c r="F694" s="400" t="s">
        <v>9683</v>
      </c>
      <c r="G694" s="401" t="s">
        <v>66</v>
      </c>
      <c r="H694" s="402" t="s">
        <v>10502</v>
      </c>
      <c r="I694" s="403" t="s">
        <v>1989</v>
      </c>
      <c r="J694" s="404">
        <v>0</v>
      </c>
      <c r="K694" s="405">
        <v>0</v>
      </c>
      <c r="L694" s="405">
        <v>6000000</v>
      </c>
      <c r="M694" s="405">
        <f t="shared" si="53"/>
        <v>6000000</v>
      </c>
      <c r="N694" s="406" t="s">
        <v>1990</v>
      </c>
      <c r="O694" s="398" t="s">
        <v>9736</v>
      </c>
      <c r="P694" s="408">
        <f t="shared" si="54"/>
        <v>43656</v>
      </c>
      <c r="Q694" s="408">
        <v>43716</v>
      </c>
      <c r="R694" s="408">
        <f t="shared" si="52"/>
        <v>43716</v>
      </c>
      <c r="S694" s="407">
        <f t="shared" si="55"/>
        <v>60</v>
      </c>
      <c r="T694" s="409">
        <f t="shared" si="56"/>
        <v>2</v>
      </c>
      <c r="U694" s="410" t="s">
        <v>9737</v>
      </c>
      <c r="V694" s="375"/>
      <c r="W694" s="411"/>
      <c r="X694" s="412"/>
      <c r="Y694" s="413"/>
      <c r="Z694" s="414"/>
      <c r="AA694" s="412"/>
      <c r="AB694" s="413"/>
      <c r="AC694" s="414"/>
      <c r="AD694" s="412"/>
      <c r="AE694" s="413"/>
      <c r="AF694" s="414"/>
      <c r="AG694" s="412"/>
      <c r="AH694" s="413"/>
      <c r="AI694" s="412"/>
      <c r="AJ694" s="415"/>
      <c r="AK694" s="416"/>
      <c r="AL694" s="417"/>
      <c r="AM694" s="416"/>
      <c r="AN694" s="418"/>
      <c r="AO694" s="418"/>
      <c r="AP694" s="418"/>
      <c r="AQ694" s="314"/>
      <c r="AR694" s="315"/>
      <c r="AS694" s="419"/>
      <c r="AT694" s="420"/>
      <c r="AU694" s="318"/>
      <c r="AV694" s="319"/>
      <c r="AW694" s="319"/>
      <c r="AX694" s="319"/>
      <c r="AY694" s="320"/>
      <c r="AZ694" s="376"/>
    </row>
    <row r="695" spans="1:52" ht="13.5" customHeight="1" thickTop="1" thickBot="1" x14ac:dyDescent="0.25">
      <c r="A695" s="397">
        <v>688</v>
      </c>
      <c r="B695" s="398" t="s">
        <v>3432</v>
      </c>
      <c r="C695" s="399">
        <v>43656</v>
      </c>
      <c r="D695" s="399" t="s">
        <v>9738</v>
      </c>
      <c r="E695" s="400" t="s">
        <v>5690</v>
      </c>
      <c r="F695" s="400" t="s">
        <v>9678</v>
      </c>
      <c r="G695" s="401" t="s">
        <v>66</v>
      </c>
      <c r="H695" s="402" t="s">
        <v>7501</v>
      </c>
      <c r="I695" s="403" t="s">
        <v>1989</v>
      </c>
      <c r="J695" s="404">
        <v>0</v>
      </c>
      <c r="K695" s="405">
        <v>0</v>
      </c>
      <c r="L695" s="405">
        <v>27000000</v>
      </c>
      <c r="M695" s="405">
        <f t="shared" si="53"/>
        <v>27000000</v>
      </c>
      <c r="N695" s="406" t="s">
        <v>1990</v>
      </c>
      <c r="O695" s="398" t="s">
        <v>9739</v>
      </c>
      <c r="P695" s="408">
        <f t="shared" si="54"/>
        <v>43656</v>
      </c>
      <c r="Q695" s="408">
        <v>43836</v>
      </c>
      <c r="R695" s="408">
        <f t="shared" si="52"/>
        <v>43836</v>
      </c>
      <c r="S695" s="407">
        <f t="shared" si="55"/>
        <v>180</v>
      </c>
      <c r="T695" s="409">
        <f t="shared" si="56"/>
        <v>6</v>
      </c>
      <c r="U695" s="410" t="s">
        <v>9740</v>
      </c>
      <c r="V695" s="375"/>
      <c r="W695" s="411"/>
      <c r="X695" s="412"/>
      <c r="Y695" s="413"/>
      <c r="Z695" s="414"/>
      <c r="AA695" s="412"/>
      <c r="AB695" s="413"/>
      <c r="AC695" s="414"/>
      <c r="AD695" s="412"/>
      <c r="AE695" s="413"/>
      <c r="AF695" s="414"/>
      <c r="AG695" s="412"/>
      <c r="AH695" s="413"/>
      <c r="AI695" s="412"/>
      <c r="AJ695" s="415"/>
      <c r="AK695" s="416"/>
      <c r="AL695" s="417"/>
      <c r="AM695" s="416"/>
      <c r="AN695" s="418"/>
      <c r="AO695" s="418"/>
      <c r="AP695" s="418"/>
      <c r="AQ695" s="314"/>
      <c r="AR695" s="315"/>
      <c r="AS695" s="419"/>
      <c r="AT695" s="420"/>
      <c r="AU695" s="318"/>
      <c r="AV695" s="319"/>
      <c r="AW695" s="319"/>
      <c r="AX695" s="319"/>
      <c r="AY695" s="320"/>
      <c r="AZ695" s="376"/>
    </row>
    <row r="696" spans="1:52" ht="13.5" customHeight="1" thickTop="1" thickBot="1" x14ac:dyDescent="0.25">
      <c r="A696" s="397">
        <v>689</v>
      </c>
      <c r="B696" s="398" t="s">
        <v>3432</v>
      </c>
      <c r="C696" s="399">
        <v>43656</v>
      </c>
      <c r="D696" s="399" t="s">
        <v>9741</v>
      </c>
      <c r="E696" s="400" t="s">
        <v>9494</v>
      </c>
      <c r="F696" s="400" t="s">
        <v>9742</v>
      </c>
      <c r="G696" s="401" t="s">
        <v>66</v>
      </c>
      <c r="H696" s="402" t="s">
        <v>10502</v>
      </c>
      <c r="I696" s="403" t="s">
        <v>1989</v>
      </c>
      <c r="J696" s="404">
        <v>0</v>
      </c>
      <c r="K696" s="405">
        <v>0</v>
      </c>
      <c r="L696" s="405">
        <v>7500000</v>
      </c>
      <c r="M696" s="405">
        <f t="shared" si="53"/>
        <v>7500000</v>
      </c>
      <c r="N696" s="406" t="s">
        <v>1990</v>
      </c>
      <c r="O696" s="398" t="s">
        <v>8679</v>
      </c>
      <c r="P696" s="408">
        <f t="shared" si="54"/>
        <v>43656</v>
      </c>
      <c r="Q696" s="408">
        <v>43746</v>
      </c>
      <c r="R696" s="408">
        <f t="shared" si="52"/>
        <v>43746</v>
      </c>
      <c r="S696" s="407">
        <f t="shared" si="55"/>
        <v>90</v>
      </c>
      <c r="T696" s="409">
        <f t="shared" si="56"/>
        <v>3</v>
      </c>
      <c r="U696" s="410" t="s">
        <v>9743</v>
      </c>
      <c r="V696" s="375"/>
      <c r="W696" s="411"/>
      <c r="X696" s="412"/>
      <c r="Y696" s="413"/>
      <c r="Z696" s="414"/>
      <c r="AA696" s="412"/>
      <c r="AB696" s="413"/>
      <c r="AC696" s="414"/>
      <c r="AD696" s="412"/>
      <c r="AE696" s="413"/>
      <c r="AF696" s="414"/>
      <c r="AG696" s="412"/>
      <c r="AH696" s="413"/>
      <c r="AI696" s="412"/>
      <c r="AJ696" s="415"/>
      <c r="AK696" s="416"/>
      <c r="AL696" s="417"/>
      <c r="AM696" s="416"/>
      <c r="AN696" s="418"/>
      <c r="AO696" s="418"/>
      <c r="AP696" s="418"/>
      <c r="AQ696" s="314"/>
      <c r="AR696" s="315"/>
      <c r="AS696" s="419"/>
      <c r="AT696" s="420"/>
      <c r="AU696" s="318"/>
      <c r="AV696" s="319"/>
      <c r="AW696" s="319"/>
      <c r="AX696" s="319"/>
      <c r="AY696" s="320"/>
      <c r="AZ696" s="376"/>
    </row>
    <row r="697" spans="1:52" ht="13.5" customHeight="1" thickTop="1" thickBot="1" x14ac:dyDescent="0.25">
      <c r="A697" s="397">
        <v>690</v>
      </c>
      <c r="B697" s="398" t="s">
        <v>3432</v>
      </c>
      <c r="C697" s="399">
        <v>43656</v>
      </c>
      <c r="D697" s="399" t="s">
        <v>9744</v>
      </c>
      <c r="E697" s="400" t="s">
        <v>5921</v>
      </c>
      <c r="F697" s="400" t="s">
        <v>9567</v>
      </c>
      <c r="G697" s="401" t="s">
        <v>66</v>
      </c>
      <c r="H697" s="402" t="s">
        <v>10502</v>
      </c>
      <c r="I697" s="403" t="s">
        <v>1989</v>
      </c>
      <c r="J697" s="404">
        <v>0</v>
      </c>
      <c r="K697" s="405">
        <v>0</v>
      </c>
      <c r="L697" s="405">
        <v>6283762</v>
      </c>
      <c r="M697" s="405">
        <f t="shared" si="53"/>
        <v>6283762</v>
      </c>
      <c r="N697" s="406" t="s">
        <v>1990</v>
      </c>
      <c r="O697" s="398" t="s">
        <v>6886</v>
      </c>
      <c r="P697" s="408">
        <f t="shared" si="54"/>
        <v>43656</v>
      </c>
      <c r="Q697" s="408">
        <v>43713</v>
      </c>
      <c r="R697" s="408">
        <f t="shared" si="52"/>
        <v>43713</v>
      </c>
      <c r="S697" s="407">
        <f t="shared" si="55"/>
        <v>57</v>
      </c>
      <c r="T697" s="409">
        <f t="shared" si="56"/>
        <v>1.9</v>
      </c>
      <c r="U697" s="410" t="s">
        <v>9745</v>
      </c>
      <c r="V697" s="375"/>
      <c r="W697" s="411"/>
      <c r="X697" s="412"/>
      <c r="Y697" s="413"/>
      <c r="Z697" s="414"/>
      <c r="AA697" s="412"/>
      <c r="AB697" s="413"/>
      <c r="AC697" s="414"/>
      <c r="AD697" s="412"/>
      <c r="AE697" s="413"/>
      <c r="AF697" s="414"/>
      <c r="AG697" s="412"/>
      <c r="AH697" s="413"/>
      <c r="AI697" s="412"/>
      <c r="AJ697" s="415"/>
      <c r="AK697" s="416"/>
      <c r="AL697" s="417"/>
      <c r="AM697" s="416"/>
      <c r="AN697" s="418"/>
      <c r="AO697" s="418"/>
      <c r="AP697" s="418"/>
      <c r="AQ697" s="314"/>
      <c r="AR697" s="315"/>
      <c r="AS697" s="419"/>
      <c r="AT697" s="420"/>
      <c r="AU697" s="318"/>
      <c r="AV697" s="319"/>
      <c r="AW697" s="319"/>
      <c r="AX697" s="319"/>
      <c r="AY697" s="320"/>
      <c r="AZ697" s="376"/>
    </row>
    <row r="698" spans="1:52" ht="13.5" customHeight="1" thickTop="1" thickBot="1" x14ac:dyDescent="0.25">
      <c r="A698" s="397">
        <v>691</v>
      </c>
      <c r="B698" s="398" t="s">
        <v>3432</v>
      </c>
      <c r="C698" s="399">
        <v>43656</v>
      </c>
      <c r="D698" s="399" t="s">
        <v>9746</v>
      </c>
      <c r="E698" s="400" t="s">
        <v>5921</v>
      </c>
      <c r="F698" s="400" t="s">
        <v>9616</v>
      </c>
      <c r="G698" s="401" t="s">
        <v>66</v>
      </c>
      <c r="H698" s="402" t="s">
        <v>7501</v>
      </c>
      <c r="I698" s="403" t="s">
        <v>1989</v>
      </c>
      <c r="J698" s="404">
        <v>0</v>
      </c>
      <c r="K698" s="405">
        <v>0</v>
      </c>
      <c r="L698" s="405">
        <v>19999998</v>
      </c>
      <c r="M698" s="405">
        <f t="shared" si="53"/>
        <v>19999998</v>
      </c>
      <c r="N698" s="406" t="s">
        <v>1990</v>
      </c>
      <c r="O698" s="398" t="s">
        <v>9747</v>
      </c>
      <c r="P698" s="408">
        <f t="shared" si="54"/>
        <v>43656</v>
      </c>
      <c r="Q698" s="408">
        <v>43836</v>
      </c>
      <c r="R698" s="408">
        <f t="shared" ref="R698:R729" si="57">Q698</f>
        <v>43836</v>
      </c>
      <c r="S698" s="407">
        <f t="shared" si="55"/>
        <v>180</v>
      </c>
      <c r="T698" s="409">
        <f t="shared" si="56"/>
        <v>6</v>
      </c>
      <c r="U698" s="410" t="s">
        <v>9748</v>
      </c>
      <c r="V698" s="375"/>
      <c r="W698" s="411"/>
      <c r="X698" s="412"/>
      <c r="Y698" s="413"/>
      <c r="Z698" s="414"/>
      <c r="AA698" s="412"/>
      <c r="AB698" s="413"/>
      <c r="AC698" s="414"/>
      <c r="AD698" s="412"/>
      <c r="AE698" s="413"/>
      <c r="AF698" s="414"/>
      <c r="AG698" s="412"/>
      <c r="AH698" s="413"/>
      <c r="AI698" s="412"/>
      <c r="AJ698" s="415"/>
      <c r="AK698" s="416"/>
      <c r="AL698" s="417"/>
      <c r="AM698" s="416"/>
      <c r="AN698" s="418"/>
      <c r="AO698" s="418"/>
      <c r="AP698" s="418"/>
      <c r="AQ698" s="314"/>
      <c r="AR698" s="315"/>
      <c r="AS698" s="419"/>
      <c r="AT698" s="420"/>
      <c r="AU698" s="318"/>
      <c r="AV698" s="319"/>
      <c r="AW698" s="319"/>
      <c r="AX698" s="319"/>
      <c r="AY698" s="320"/>
      <c r="AZ698" s="376"/>
    </row>
    <row r="699" spans="1:52" ht="13.5" customHeight="1" thickTop="1" thickBot="1" x14ac:dyDescent="0.25">
      <c r="A699" s="397">
        <v>692</v>
      </c>
      <c r="B699" s="398" t="s">
        <v>3432</v>
      </c>
      <c r="C699" s="399">
        <v>43656</v>
      </c>
      <c r="D699" s="399" t="s">
        <v>9749</v>
      </c>
      <c r="E699" s="400" t="s">
        <v>5690</v>
      </c>
      <c r="F699" s="400" t="s">
        <v>9750</v>
      </c>
      <c r="G699" s="401" t="s">
        <v>66</v>
      </c>
      <c r="H699" s="402" t="s">
        <v>7501</v>
      </c>
      <c r="I699" s="403" t="s">
        <v>1989</v>
      </c>
      <c r="J699" s="404">
        <v>0</v>
      </c>
      <c r="K699" s="405">
        <v>0</v>
      </c>
      <c r="L699" s="405">
        <v>4666667</v>
      </c>
      <c r="M699" s="405">
        <f t="shared" si="53"/>
        <v>4666667</v>
      </c>
      <c r="N699" s="406" t="s">
        <v>1990</v>
      </c>
      <c r="O699" s="398" t="s">
        <v>9751</v>
      </c>
      <c r="P699" s="408">
        <f t="shared" si="54"/>
        <v>43656</v>
      </c>
      <c r="Q699" s="408">
        <v>43696</v>
      </c>
      <c r="R699" s="408">
        <f t="shared" si="57"/>
        <v>43696</v>
      </c>
      <c r="S699" s="407">
        <f t="shared" si="55"/>
        <v>40</v>
      </c>
      <c r="T699" s="409">
        <f t="shared" si="56"/>
        <v>1.3333333333333333</v>
      </c>
      <c r="U699" s="410" t="s">
        <v>9752</v>
      </c>
      <c r="V699" s="375"/>
      <c r="W699" s="411"/>
      <c r="X699" s="412"/>
      <c r="Y699" s="413"/>
      <c r="Z699" s="414"/>
      <c r="AA699" s="412"/>
      <c r="AB699" s="413"/>
      <c r="AC699" s="414"/>
      <c r="AD699" s="412"/>
      <c r="AE699" s="413"/>
      <c r="AF699" s="414"/>
      <c r="AG699" s="412"/>
      <c r="AH699" s="413"/>
      <c r="AI699" s="412"/>
      <c r="AJ699" s="415"/>
      <c r="AK699" s="416"/>
      <c r="AL699" s="417"/>
      <c r="AM699" s="416"/>
      <c r="AN699" s="418"/>
      <c r="AO699" s="418"/>
      <c r="AP699" s="418"/>
      <c r="AQ699" s="314"/>
      <c r="AR699" s="315"/>
      <c r="AS699" s="419"/>
      <c r="AT699" s="420"/>
      <c r="AU699" s="318"/>
      <c r="AV699" s="319"/>
      <c r="AW699" s="319"/>
      <c r="AX699" s="319"/>
      <c r="AY699" s="320"/>
      <c r="AZ699" s="376"/>
    </row>
    <row r="700" spans="1:52" ht="13.5" customHeight="1" thickTop="1" thickBot="1" x14ac:dyDescent="0.25">
      <c r="A700" s="397">
        <v>693</v>
      </c>
      <c r="B700" s="398" t="s">
        <v>3441</v>
      </c>
      <c r="C700" s="399">
        <v>43657</v>
      </c>
      <c r="D700" s="399" t="s">
        <v>9753</v>
      </c>
      <c r="E700" s="400" t="s">
        <v>5690</v>
      </c>
      <c r="F700" s="400" t="s">
        <v>6580</v>
      </c>
      <c r="G700" s="401" t="s">
        <v>66</v>
      </c>
      <c r="H700" s="402" t="s">
        <v>7501</v>
      </c>
      <c r="I700" s="403" t="s">
        <v>1989</v>
      </c>
      <c r="J700" s="404">
        <v>0</v>
      </c>
      <c r="K700" s="405">
        <v>0</v>
      </c>
      <c r="L700" s="405">
        <v>11800000</v>
      </c>
      <c r="M700" s="405">
        <f t="shared" si="53"/>
        <v>11800000</v>
      </c>
      <c r="N700" s="406" t="s">
        <v>1990</v>
      </c>
      <c r="O700" s="398" t="s">
        <v>9754</v>
      </c>
      <c r="P700" s="408">
        <f t="shared" si="54"/>
        <v>43657</v>
      </c>
      <c r="Q700" s="408">
        <v>43717</v>
      </c>
      <c r="R700" s="408">
        <f t="shared" si="57"/>
        <v>43717</v>
      </c>
      <c r="S700" s="407">
        <f t="shared" si="55"/>
        <v>60</v>
      </c>
      <c r="T700" s="409">
        <f t="shared" si="56"/>
        <v>2</v>
      </c>
      <c r="U700" s="410" t="s">
        <v>9755</v>
      </c>
      <c r="V700" s="375"/>
      <c r="W700" s="411"/>
      <c r="X700" s="412"/>
      <c r="Y700" s="413"/>
      <c r="Z700" s="414"/>
      <c r="AA700" s="412"/>
      <c r="AB700" s="413"/>
      <c r="AC700" s="414"/>
      <c r="AD700" s="412"/>
      <c r="AE700" s="413"/>
      <c r="AF700" s="414"/>
      <c r="AG700" s="412"/>
      <c r="AH700" s="413"/>
      <c r="AI700" s="412"/>
      <c r="AJ700" s="415"/>
      <c r="AK700" s="416"/>
      <c r="AL700" s="417"/>
      <c r="AM700" s="416"/>
      <c r="AN700" s="418"/>
      <c r="AO700" s="418"/>
      <c r="AP700" s="418"/>
      <c r="AQ700" s="314"/>
      <c r="AR700" s="315"/>
      <c r="AS700" s="419"/>
      <c r="AT700" s="420"/>
      <c r="AU700" s="318"/>
      <c r="AV700" s="319"/>
      <c r="AW700" s="319"/>
      <c r="AX700" s="319"/>
      <c r="AY700" s="320"/>
      <c r="AZ700" s="376"/>
    </row>
    <row r="701" spans="1:52" ht="13.5" customHeight="1" thickTop="1" thickBot="1" x14ac:dyDescent="0.25">
      <c r="A701" s="397">
        <v>694</v>
      </c>
      <c r="B701" s="398" t="s">
        <v>7623</v>
      </c>
      <c r="C701" s="399">
        <v>43657</v>
      </c>
      <c r="D701" s="399" t="s">
        <v>9756</v>
      </c>
      <c r="E701" s="400" t="s">
        <v>9494</v>
      </c>
      <c r="F701" s="400" t="s">
        <v>9757</v>
      </c>
      <c r="G701" s="401" t="s">
        <v>66</v>
      </c>
      <c r="H701" s="402" t="s">
        <v>7501</v>
      </c>
      <c r="I701" s="403" t="s">
        <v>1989</v>
      </c>
      <c r="J701" s="404">
        <v>0</v>
      </c>
      <c r="K701" s="405">
        <v>0</v>
      </c>
      <c r="L701" s="405">
        <v>14000000</v>
      </c>
      <c r="M701" s="405">
        <f t="shared" si="53"/>
        <v>14000000</v>
      </c>
      <c r="N701" s="406" t="s">
        <v>1990</v>
      </c>
      <c r="O701" s="398" t="s">
        <v>9758</v>
      </c>
      <c r="P701" s="408">
        <f t="shared" si="54"/>
        <v>43657</v>
      </c>
      <c r="Q701" s="408">
        <v>43777</v>
      </c>
      <c r="R701" s="408">
        <f t="shared" si="57"/>
        <v>43777</v>
      </c>
      <c r="S701" s="407">
        <f t="shared" si="55"/>
        <v>120</v>
      </c>
      <c r="T701" s="409">
        <f t="shared" si="56"/>
        <v>4</v>
      </c>
      <c r="U701" s="410" t="s">
        <v>9759</v>
      </c>
      <c r="V701" s="375"/>
      <c r="W701" s="411"/>
      <c r="X701" s="412"/>
      <c r="Y701" s="413"/>
      <c r="Z701" s="414"/>
      <c r="AA701" s="412"/>
      <c r="AB701" s="413"/>
      <c r="AC701" s="414"/>
      <c r="AD701" s="412"/>
      <c r="AE701" s="413"/>
      <c r="AF701" s="414"/>
      <c r="AG701" s="412"/>
      <c r="AH701" s="413"/>
      <c r="AI701" s="412"/>
      <c r="AJ701" s="415"/>
      <c r="AK701" s="416"/>
      <c r="AL701" s="417"/>
      <c r="AM701" s="416"/>
      <c r="AN701" s="418"/>
      <c r="AO701" s="418"/>
      <c r="AP701" s="418"/>
      <c r="AQ701" s="314"/>
      <c r="AR701" s="315"/>
      <c r="AS701" s="419"/>
      <c r="AT701" s="420"/>
      <c r="AU701" s="318"/>
      <c r="AV701" s="319"/>
      <c r="AW701" s="319"/>
      <c r="AX701" s="319"/>
      <c r="AY701" s="320"/>
      <c r="AZ701" s="376"/>
    </row>
    <row r="702" spans="1:52" ht="13.5" customHeight="1" thickTop="1" thickBot="1" x14ac:dyDescent="0.25">
      <c r="A702" s="397">
        <v>695</v>
      </c>
      <c r="B702" s="398" t="s">
        <v>3432</v>
      </c>
      <c r="C702" s="399">
        <v>43658</v>
      </c>
      <c r="D702" s="399" t="s">
        <v>9760</v>
      </c>
      <c r="E702" s="400" t="s">
        <v>9494</v>
      </c>
      <c r="F702" s="400" t="s">
        <v>9567</v>
      </c>
      <c r="G702" s="401" t="s">
        <v>66</v>
      </c>
      <c r="H702" s="402" t="s">
        <v>10502</v>
      </c>
      <c r="I702" s="403" t="s">
        <v>1989</v>
      </c>
      <c r="J702" s="404">
        <v>0</v>
      </c>
      <c r="K702" s="405">
        <v>0</v>
      </c>
      <c r="L702" s="405">
        <v>2500000</v>
      </c>
      <c r="M702" s="405">
        <f t="shared" si="53"/>
        <v>2500000</v>
      </c>
      <c r="N702" s="406" t="s">
        <v>1990</v>
      </c>
      <c r="O702" s="398" t="s">
        <v>131</v>
      </c>
      <c r="P702" s="408">
        <f t="shared" si="54"/>
        <v>43658</v>
      </c>
      <c r="Q702" s="408">
        <v>43688</v>
      </c>
      <c r="R702" s="408">
        <f t="shared" si="57"/>
        <v>43688</v>
      </c>
      <c r="S702" s="407">
        <f t="shared" si="55"/>
        <v>30</v>
      </c>
      <c r="T702" s="409">
        <f t="shared" si="56"/>
        <v>1</v>
      </c>
      <c r="U702" s="410" t="s">
        <v>9761</v>
      </c>
      <c r="V702" s="375"/>
      <c r="W702" s="411"/>
      <c r="X702" s="412"/>
      <c r="Y702" s="413"/>
      <c r="Z702" s="414"/>
      <c r="AA702" s="412"/>
      <c r="AB702" s="413"/>
      <c r="AC702" s="414"/>
      <c r="AD702" s="412"/>
      <c r="AE702" s="413"/>
      <c r="AF702" s="414"/>
      <c r="AG702" s="412"/>
      <c r="AH702" s="413"/>
      <c r="AI702" s="412"/>
      <c r="AJ702" s="415"/>
      <c r="AK702" s="416"/>
      <c r="AL702" s="417"/>
      <c r="AM702" s="416"/>
      <c r="AN702" s="418"/>
      <c r="AO702" s="418"/>
      <c r="AP702" s="418"/>
      <c r="AQ702" s="314"/>
      <c r="AR702" s="315"/>
      <c r="AS702" s="419"/>
      <c r="AT702" s="420"/>
      <c r="AU702" s="318"/>
      <c r="AV702" s="319"/>
      <c r="AW702" s="319"/>
      <c r="AX702" s="319"/>
      <c r="AY702" s="320"/>
      <c r="AZ702" s="376"/>
    </row>
    <row r="703" spans="1:52" ht="13.5" customHeight="1" thickTop="1" thickBot="1" x14ac:dyDescent="0.25">
      <c r="A703" s="397">
        <v>696</v>
      </c>
      <c r="B703" s="398" t="s">
        <v>6666</v>
      </c>
      <c r="C703" s="399">
        <v>43658</v>
      </c>
      <c r="D703" s="399" t="s">
        <v>9762</v>
      </c>
      <c r="E703" s="400" t="s">
        <v>9494</v>
      </c>
      <c r="F703" s="400" t="s">
        <v>9763</v>
      </c>
      <c r="G703" s="401" t="s">
        <v>66</v>
      </c>
      <c r="H703" s="402" t="s">
        <v>10502</v>
      </c>
      <c r="I703" s="403" t="s">
        <v>1989</v>
      </c>
      <c r="J703" s="404">
        <v>0</v>
      </c>
      <c r="K703" s="405">
        <v>0</v>
      </c>
      <c r="L703" s="405">
        <v>4616000</v>
      </c>
      <c r="M703" s="405">
        <f t="shared" si="53"/>
        <v>4616000</v>
      </c>
      <c r="N703" s="406" t="s">
        <v>1990</v>
      </c>
      <c r="O703" s="398" t="s">
        <v>6677</v>
      </c>
      <c r="P703" s="408">
        <f t="shared" si="54"/>
        <v>43658</v>
      </c>
      <c r="Q703" s="408">
        <v>43718</v>
      </c>
      <c r="R703" s="408">
        <f t="shared" si="57"/>
        <v>43718</v>
      </c>
      <c r="S703" s="407">
        <f t="shared" si="55"/>
        <v>60</v>
      </c>
      <c r="T703" s="409">
        <f t="shared" si="56"/>
        <v>2</v>
      </c>
      <c r="U703" s="410" t="s">
        <v>9764</v>
      </c>
      <c r="V703" s="375"/>
      <c r="W703" s="411"/>
      <c r="X703" s="412"/>
      <c r="Y703" s="413"/>
      <c r="Z703" s="414"/>
      <c r="AA703" s="412"/>
      <c r="AB703" s="413"/>
      <c r="AC703" s="414"/>
      <c r="AD703" s="412"/>
      <c r="AE703" s="413"/>
      <c r="AF703" s="414"/>
      <c r="AG703" s="412"/>
      <c r="AH703" s="413"/>
      <c r="AI703" s="412"/>
      <c r="AJ703" s="415"/>
      <c r="AK703" s="416"/>
      <c r="AL703" s="417"/>
      <c r="AM703" s="416"/>
      <c r="AN703" s="418"/>
      <c r="AO703" s="418"/>
      <c r="AP703" s="418"/>
      <c r="AQ703" s="314"/>
      <c r="AR703" s="315"/>
      <c r="AS703" s="419"/>
      <c r="AT703" s="420"/>
      <c r="AU703" s="318"/>
      <c r="AV703" s="319"/>
      <c r="AW703" s="319"/>
      <c r="AX703" s="319"/>
      <c r="AY703" s="320"/>
      <c r="AZ703" s="376"/>
    </row>
    <row r="704" spans="1:52" ht="13.5" customHeight="1" thickTop="1" thickBot="1" x14ac:dyDescent="0.25">
      <c r="A704" s="397">
        <v>697</v>
      </c>
      <c r="B704" s="398" t="s">
        <v>3888</v>
      </c>
      <c r="C704" s="399">
        <v>43658</v>
      </c>
      <c r="D704" s="399" t="s">
        <v>9765</v>
      </c>
      <c r="E704" s="400" t="s">
        <v>9494</v>
      </c>
      <c r="F704" s="400" t="s">
        <v>9766</v>
      </c>
      <c r="G704" s="401" t="s">
        <v>66</v>
      </c>
      <c r="H704" s="402" t="s">
        <v>7501</v>
      </c>
      <c r="I704" s="403" t="s">
        <v>1989</v>
      </c>
      <c r="J704" s="404">
        <v>0</v>
      </c>
      <c r="K704" s="405">
        <v>0</v>
      </c>
      <c r="L704" s="405">
        <v>21235998</v>
      </c>
      <c r="M704" s="405">
        <f t="shared" si="53"/>
        <v>21235998</v>
      </c>
      <c r="N704" s="406" t="s">
        <v>1990</v>
      </c>
      <c r="O704" s="398" t="s">
        <v>9767</v>
      </c>
      <c r="P704" s="408">
        <f t="shared" si="54"/>
        <v>43658</v>
      </c>
      <c r="Q704" s="408">
        <v>43838</v>
      </c>
      <c r="R704" s="408">
        <f t="shared" si="57"/>
        <v>43838</v>
      </c>
      <c r="S704" s="407">
        <f t="shared" si="55"/>
        <v>180</v>
      </c>
      <c r="T704" s="409">
        <f t="shared" si="56"/>
        <v>6</v>
      </c>
      <c r="U704" s="410" t="s">
        <v>9768</v>
      </c>
      <c r="V704" s="375"/>
      <c r="W704" s="411"/>
      <c r="X704" s="412"/>
      <c r="Y704" s="413"/>
      <c r="Z704" s="414"/>
      <c r="AA704" s="412"/>
      <c r="AB704" s="413"/>
      <c r="AC704" s="414"/>
      <c r="AD704" s="412"/>
      <c r="AE704" s="413"/>
      <c r="AF704" s="414"/>
      <c r="AG704" s="412"/>
      <c r="AH704" s="413"/>
      <c r="AI704" s="412"/>
      <c r="AJ704" s="415"/>
      <c r="AK704" s="416"/>
      <c r="AL704" s="417"/>
      <c r="AM704" s="416"/>
      <c r="AN704" s="418"/>
      <c r="AO704" s="418"/>
      <c r="AP704" s="418"/>
      <c r="AQ704" s="314"/>
      <c r="AR704" s="315"/>
      <c r="AS704" s="419"/>
      <c r="AT704" s="420"/>
      <c r="AU704" s="318"/>
      <c r="AV704" s="319"/>
      <c r="AW704" s="319"/>
      <c r="AX704" s="319"/>
      <c r="AY704" s="320"/>
      <c r="AZ704" s="376"/>
    </row>
    <row r="705" spans="1:52" ht="13.5" customHeight="1" thickTop="1" thickBot="1" x14ac:dyDescent="0.25">
      <c r="A705" s="397">
        <v>698</v>
      </c>
      <c r="B705" s="398" t="s">
        <v>63</v>
      </c>
      <c r="C705" s="399">
        <v>43658</v>
      </c>
      <c r="D705" s="399" t="s">
        <v>9769</v>
      </c>
      <c r="E705" s="400" t="s">
        <v>5690</v>
      </c>
      <c r="F705" s="400" t="s">
        <v>8620</v>
      </c>
      <c r="G705" s="401" t="s">
        <v>66</v>
      </c>
      <c r="H705" s="402" t="s">
        <v>7501</v>
      </c>
      <c r="I705" s="403" t="s">
        <v>1989</v>
      </c>
      <c r="J705" s="404">
        <v>0</v>
      </c>
      <c r="K705" s="405">
        <v>0</v>
      </c>
      <c r="L705" s="405">
        <v>4000000</v>
      </c>
      <c r="M705" s="405">
        <f t="shared" si="53"/>
        <v>4000000</v>
      </c>
      <c r="N705" s="406" t="s">
        <v>1990</v>
      </c>
      <c r="O705" s="398" t="s">
        <v>7198</v>
      </c>
      <c r="P705" s="408">
        <f t="shared" si="54"/>
        <v>43658</v>
      </c>
      <c r="Q705" s="408">
        <v>43688</v>
      </c>
      <c r="R705" s="408">
        <f t="shared" si="57"/>
        <v>43688</v>
      </c>
      <c r="S705" s="407">
        <f t="shared" si="55"/>
        <v>30</v>
      </c>
      <c r="T705" s="409">
        <f t="shared" si="56"/>
        <v>1</v>
      </c>
      <c r="U705" s="410" t="s">
        <v>9770</v>
      </c>
      <c r="V705" s="375"/>
      <c r="W705" s="411"/>
      <c r="X705" s="412"/>
      <c r="Y705" s="413"/>
      <c r="Z705" s="414"/>
      <c r="AA705" s="412"/>
      <c r="AB705" s="413"/>
      <c r="AC705" s="414"/>
      <c r="AD705" s="412"/>
      <c r="AE705" s="413"/>
      <c r="AF705" s="414"/>
      <c r="AG705" s="412"/>
      <c r="AH705" s="413"/>
      <c r="AI705" s="412"/>
      <c r="AJ705" s="415"/>
      <c r="AK705" s="416"/>
      <c r="AL705" s="417"/>
      <c r="AM705" s="416"/>
      <c r="AN705" s="418"/>
      <c r="AO705" s="418"/>
      <c r="AP705" s="418"/>
      <c r="AQ705" s="314"/>
      <c r="AR705" s="315"/>
      <c r="AS705" s="419"/>
      <c r="AT705" s="420"/>
      <c r="AU705" s="318"/>
      <c r="AV705" s="319"/>
      <c r="AW705" s="319"/>
      <c r="AX705" s="319"/>
      <c r="AY705" s="320"/>
      <c r="AZ705" s="376"/>
    </row>
    <row r="706" spans="1:52" ht="13.5" customHeight="1" thickTop="1" thickBot="1" x14ac:dyDescent="0.25">
      <c r="A706" s="397">
        <v>699</v>
      </c>
      <c r="B706" s="398" t="s">
        <v>9771</v>
      </c>
      <c r="C706" s="399">
        <v>43658</v>
      </c>
      <c r="D706" s="399" t="s">
        <v>9772</v>
      </c>
      <c r="E706" s="400" t="s">
        <v>5690</v>
      </c>
      <c r="F706" s="400" t="s">
        <v>9773</v>
      </c>
      <c r="G706" s="401" t="s">
        <v>66</v>
      </c>
      <c r="H706" s="402" t="s">
        <v>7501</v>
      </c>
      <c r="I706" s="403" t="s">
        <v>1989</v>
      </c>
      <c r="J706" s="404">
        <v>0</v>
      </c>
      <c r="K706" s="405">
        <v>0</v>
      </c>
      <c r="L706" s="405">
        <v>61363396</v>
      </c>
      <c r="M706" s="405">
        <f t="shared" si="53"/>
        <v>61363396</v>
      </c>
      <c r="N706" s="406" t="s">
        <v>1990</v>
      </c>
      <c r="O706" s="398" t="s">
        <v>9774</v>
      </c>
      <c r="P706" s="408">
        <f t="shared" si="54"/>
        <v>43658</v>
      </c>
      <c r="Q706" s="408">
        <v>43830</v>
      </c>
      <c r="R706" s="408">
        <f t="shared" si="57"/>
        <v>43830</v>
      </c>
      <c r="S706" s="407">
        <f t="shared" si="55"/>
        <v>172</v>
      </c>
      <c r="T706" s="409">
        <f t="shared" si="56"/>
        <v>5.7333333333333334</v>
      </c>
      <c r="U706" s="410" t="s">
        <v>9775</v>
      </c>
      <c r="V706" s="375"/>
      <c r="W706" s="411"/>
      <c r="X706" s="412"/>
      <c r="Y706" s="413"/>
      <c r="Z706" s="414"/>
      <c r="AA706" s="412"/>
      <c r="AB706" s="413"/>
      <c r="AC706" s="414"/>
      <c r="AD706" s="412"/>
      <c r="AE706" s="413"/>
      <c r="AF706" s="414"/>
      <c r="AG706" s="412"/>
      <c r="AH706" s="413"/>
      <c r="AI706" s="412"/>
      <c r="AJ706" s="415"/>
      <c r="AK706" s="416"/>
      <c r="AL706" s="417"/>
      <c r="AM706" s="416"/>
      <c r="AN706" s="418"/>
      <c r="AO706" s="418"/>
      <c r="AP706" s="418"/>
      <c r="AQ706" s="314"/>
      <c r="AR706" s="315"/>
      <c r="AS706" s="419"/>
      <c r="AT706" s="420"/>
      <c r="AU706" s="318"/>
      <c r="AV706" s="319"/>
      <c r="AW706" s="319"/>
      <c r="AX706" s="319"/>
      <c r="AY706" s="320"/>
      <c r="AZ706" s="376"/>
    </row>
    <row r="707" spans="1:52" ht="13.5" customHeight="1" thickTop="1" thickBot="1" x14ac:dyDescent="0.25">
      <c r="A707" s="397">
        <v>700</v>
      </c>
      <c r="B707" s="398" t="s">
        <v>3432</v>
      </c>
      <c r="C707" s="399">
        <v>43658</v>
      </c>
      <c r="D707" s="399" t="s">
        <v>9776</v>
      </c>
      <c r="E707" s="400" t="s">
        <v>9494</v>
      </c>
      <c r="F707" s="400" t="s">
        <v>9616</v>
      </c>
      <c r="G707" s="401" t="s">
        <v>66</v>
      </c>
      <c r="H707" s="402" t="s">
        <v>7501</v>
      </c>
      <c r="I707" s="403" t="s">
        <v>1989</v>
      </c>
      <c r="J707" s="404">
        <v>0</v>
      </c>
      <c r="K707" s="405">
        <v>0</v>
      </c>
      <c r="L707" s="405">
        <v>8500000</v>
      </c>
      <c r="M707" s="405">
        <f t="shared" ref="M707:M770" si="58">L707+AJ707+AL707+AN707+AP707</f>
        <v>8500000</v>
      </c>
      <c r="N707" s="406" t="s">
        <v>1990</v>
      </c>
      <c r="O707" s="398" t="s">
        <v>9777</v>
      </c>
      <c r="P707" s="408">
        <f t="shared" ref="P707:P770" si="59">C707</f>
        <v>43658</v>
      </c>
      <c r="Q707" s="408">
        <v>43718</v>
      </c>
      <c r="R707" s="408">
        <f t="shared" si="57"/>
        <v>43718</v>
      </c>
      <c r="S707" s="407">
        <f t="shared" ref="S707:S770" si="60">R707-P707</f>
        <v>60</v>
      </c>
      <c r="T707" s="409">
        <f t="shared" ref="T707:T770" si="61">+S707/30</f>
        <v>2</v>
      </c>
      <c r="U707" s="410" t="s">
        <v>9778</v>
      </c>
      <c r="V707" s="375"/>
      <c r="W707" s="411"/>
      <c r="X707" s="412"/>
      <c r="Y707" s="413"/>
      <c r="Z707" s="414"/>
      <c r="AA707" s="412"/>
      <c r="AB707" s="413"/>
      <c r="AC707" s="414"/>
      <c r="AD707" s="412"/>
      <c r="AE707" s="413"/>
      <c r="AF707" s="414"/>
      <c r="AG707" s="412"/>
      <c r="AH707" s="413"/>
      <c r="AI707" s="412"/>
      <c r="AJ707" s="415"/>
      <c r="AK707" s="416"/>
      <c r="AL707" s="417"/>
      <c r="AM707" s="416"/>
      <c r="AN707" s="418"/>
      <c r="AO707" s="418"/>
      <c r="AP707" s="418"/>
      <c r="AQ707" s="314"/>
      <c r="AR707" s="315"/>
      <c r="AS707" s="419"/>
      <c r="AT707" s="420"/>
      <c r="AU707" s="318"/>
      <c r="AV707" s="319"/>
      <c r="AW707" s="319"/>
      <c r="AX707" s="319"/>
      <c r="AY707" s="320"/>
      <c r="AZ707" s="376"/>
    </row>
    <row r="708" spans="1:52" ht="13.5" customHeight="1" thickTop="1" thickBot="1" x14ac:dyDescent="0.25">
      <c r="A708" s="397">
        <v>701</v>
      </c>
      <c r="B708" s="398" t="s">
        <v>63</v>
      </c>
      <c r="C708" s="399">
        <v>43658</v>
      </c>
      <c r="D708" s="399" t="s">
        <v>9779</v>
      </c>
      <c r="E708" s="400" t="s">
        <v>5690</v>
      </c>
      <c r="F708" s="400" t="s">
        <v>9780</v>
      </c>
      <c r="G708" s="401" t="s">
        <v>66</v>
      </c>
      <c r="H708" s="402" t="s">
        <v>10502</v>
      </c>
      <c r="I708" s="403" t="s">
        <v>1989</v>
      </c>
      <c r="J708" s="404">
        <v>0</v>
      </c>
      <c r="K708" s="405">
        <v>0</v>
      </c>
      <c r="L708" s="405">
        <v>2500000</v>
      </c>
      <c r="M708" s="405">
        <f t="shared" si="58"/>
        <v>2500000</v>
      </c>
      <c r="N708" s="406" t="s">
        <v>1990</v>
      </c>
      <c r="O708" s="398" t="s">
        <v>7585</v>
      </c>
      <c r="P708" s="408">
        <f t="shared" si="59"/>
        <v>43658</v>
      </c>
      <c r="Q708" s="408">
        <v>43688</v>
      </c>
      <c r="R708" s="408">
        <f t="shared" si="57"/>
        <v>43688</v>
      </c>
      <c r="S708" s="407">
        <f t="shared" si="60"/>
        <v>30</v>
      </c>
      <c r="T708" s="409">
        <f t="shared" si="61"/>
        <v>1</v>
      </c>
      <c r="U708" s="410" t="s">
        <v>9781</v>
      </c>
      <c r="V708" s="375"/>
      <c r="W708" s="411"/>
      <c r="X708" s="412"/>
      <c r="Y708" s="413"/>
      <c r="Z708" s="414"/>
      <c r="AA708" s="412"/>
      <c r="AB708" s="413"/>
      <c r="AC708" s="414"/>
      <c r="AD708" s="412"/>
      <c r="AE708" s="413"/>
      <c r="AF708" s="414"/>
      <c r="AG708" s="412"/>
      <c r="AH708" s="413"/>
      <c r="AI708" s="412"/>
      <c r="AJ708" s="415"/>
      <c r="AK708" s="416"/>
      <c r="AL708" s="417"/>
      <c r="AM708" s="416"/>
      <c r="AN708" s="418"/>
      <c r="AO708" s="418"/>
      <c r="AP708" s="418"/>
      <c r="AQ708" s="314"/>
      <c r="AR708" s="315"/>
      <c r="AS708" s="419"/>
      <c r="AT708" s="420"/>
      <c r="AU708" s="318"/>
      <c r="AV708" s="319"/>
      <c r="AW708" s="319"/>
      <c r="AX708" s="319"/>
      <c r="AY708" s="320"/>
      <c r="AZ708" s="376"/>
    </row>
    <row r="709" spans="1:52" ht="13.5" customHeight="1" thickTop="1" thickBot="1" x14ac:dyDescent="0.25">
      <c r="A709" s="397">
        <v>702</v>
      </c>
      <c r="B709" s="398" t="s">
        <v>63</v>
      </c>
      <c r="C709" s="399">
        <v>43658</v>
      </c>
      <c r="D709" s="399" t="s">
        <v>9782</v>
      </c>
      <c r="E709" s="400" t="s">
        <v>5690</v>
      </c>
      <c r="F709" s="400" t="s">
        <v>9783</v>
      </c>
      <c r="G709" s="401" t="s">
        <v>66</v>
      </c>
      <c r="H709" s="402" t="s">
        <v>10502</v>
      </c>
      <c r="I709" s="403" t="s">
        <v>1989</v>
      </c>
      <c r="J709" s="404">
        <v>0</v>
      </c>
      <c r="K709" s="405">
        <v>0</v>
      </c>
      <c r="L709" s="405">
        <v>10000000</v>
      </c>
      <c r="M709" s="405">
        <f t="shared" si="58"/>
        <v>10000000</v>
      </c>
      <c r="N709" s="406" t="s">
        <v>1990</v>
      </c>
      <c r="O709" s="398" t="s">
        <v>9784</v>
      </c>
      <c r="P709" s="408">
        <f t="shared" si="59"/>
        <v>43658</v>
      </c>
      <c r="Q709" s="408">
        <v>43808</v>
      </c>
      <c r="R709" s="408">
        <f t="shared" si="57"/>
        <v>43808</v>
      </c>
      <c r="S709" s="407">
        <f t="shared" si="60"/>
        <v>150</v>
      </c>
      <c r="T709" s="409">
        <f t="shared" si="61"/>
        <v>5</v>
      </c>
      <c r="U709" s="410" t="s">
        <v>9785</v>
      </c>
      <c r="V709" s="375"/>
      <c r="W709" s="411"/>
      <c r="X709" s="412"/>
      <c r="Y709" s="413"/>
      <c r="Z709" s="414"/>
      <c r="AA709" s="412"/>
      <c r="AB709" s="413"/>
      <c r="AC709" s="414"/>
      <c r="AD709" s="412"/>
      <c r="AE709" s="413"/>
      <c r="AF709" s="414"/>
      <c r="AG709" s="412"/>
      <c r="AH709" s="413"/>
      <c r="AI709" s="412"/>
      <c r="AJ709" s="415"/>
      <c r="AK709" s="416"/>
      <c r="AL709" s="417"/>
      <c r="AM709" s="416"/>
      <c r="AN709" s="418"/>
      <c r="AO709" s="418"/>
      <c r="AP709" s="418"/>
      <c r="AQ709" s="314"/>
      <c r="AR709" s="315"/>
      <c r="AS709" s="419"/>
      <c r="AT709" s="420"/>
      <c r="AU709" s="318"/>
      <c r="AV709" s="319"/>
      <c r="AW709" s="319"/>
      <c r="AX709" s="319"/>
      <c r="AY709" s="320"/>
      <c r="AZ709" s="376"/>
    </row>
    <row r="710" spans="1:52" ht="13.5" customHeight="1" thickTop="1" thickBot="1" x14ac:dyDescent="0.25">
      <c r="A710" s="397">
        <v>703</v>
      </c>
      <c r="B710" s="398" t="s">
        <v>3432</v>
      </c>
      <c r="C710" s="399">
        <v>43661</v>
      </c>
      <c r="D710" s="399" t="s">
        <v>9786</v>
      </c>
      <c r="E710" s="400" t="s">
        <v>5690</v>
      </c>
      <c r="F710" s="400" t="s">
        <v>9549</v>
      </c>
      <c r="G710" s="401" t="s">
        <v>66</v>
      </c>
      <c r="H710" s="402" t="s">
        <v>7501</v>
      </c>
      <c r="I710" s="403" t="s">
        <v>1989</v>
      </c>
      <c r="J710" s="404">
        <v>0</v>
      </c>
      <c r="K710" s="405">
        <v>0</v>
      </c>
      <c r="L710" s="405">
        <v>8750000</v>
      </c>
      <c r="M710" s="405">
        <f t="shared" si="58"/>
        <v>8750000</v>
      </c>
      <c r="N710" s="406" t="s">
        <v>1990</v>
      </c>
      <c r="O710" s="398" t="s">
        <v>9787</v>
      </c>
      <c r="P710" s="408">
        <f t="shared" si="59"/>
        <v>43661</v>
      </c>
      <c r="Q710" s="408">
        <v>43721</v>
      </c>
      <c r="R710" s="408">
        <f t="shared" si="57"/>
        <v>43721</v>
      </c>
      <c r="S710" s="407">
        <f t="shared" si="60"/>
        <v>60</v>
      </c>
      <c r="T710" s="409">
        <f t="shared" si="61"/>
        <v>2</v>
      </c>
      <c r="U710" s="410" t="s">
        <v>9788</v>
      </c>
      <c r="V710" s="375"/>
      <c r="W710" s="411"/>
      <c r="X710" s="412"/>
      <c r="Y710" s="413"/>
      <c r="Z710" s="414"/>
      <c r="AA710" s="412"/>
      <c r="AB710" s="413"/>
      <c r="AC710" s="414"/>
      <c r="AD710" s="412"/>
      <c r="AE710" s="413"/>
      <c r="AF710" s="414"/>
      <c r="AG710" s="412"/>
      <c r="AH710" s="413"/>
      <c r="AI710" s="412"/>
      <c r="AJ710" s="415"/>
      <c r="AK710" s="416"/>
      <c r="AL710" s="417"/>
      <c r="AM710" s="416"/>
      <c r="AN710" s="418"/>
      <c r="AO710" s="418"/>
      <c r="AP710" s="418"/>
      <c r="AQ710" s="314"/>
      <c r="AR710" s="315"/>
      <c r="AS710" s="419"/>
      <c r="AT710" s="420"/>
      <c r="AU710" s="318"/>
      <c r="AV710" s="319"/>
      <c r="AW710" s="319"/>
      <c r="AX710" s="319"/>
      <c r="AY710" s="320"/>
      <c r="AZ710" s="376"/>
    </row>
    <row r="711" spans="1:52" ht="13.5" customHeight="1" thickTop="1" thickBot="1" x14ac:dyDescent="0.25">
      <c r="A711" s="397">
        <v>704</v>
      </c>
      <c r="B711" s="398" t="s">
        <v>3432</v>
      </c>
      <c r="C711" s="399">
        <v>43661</v>
      </c>
      <c r="D711" s="399" t="s">
        <v>9789</v>
      </c>
      <c r="E711" s="400" t="s">
        <v>5690</v>
      </c>
      <c r="F711" s="400" t="s">
        <v>9549</v>
      </c>
      <c r="G711" s="401" t="s">
        <v>66</v>
      </c>
      <c r="H711" s="402" t="s">
        <v>7501</v>
      </c>
      <c r="I711" s="403" t="s">
        <v>1989</v>
      </c>
      <c r="J711" s="404">
        <v>0</v>
      </c>
      <c r="K711" s="405">
        <v>0</v>
      </c>
      <c r="L711" s="405">
        <v>12500000</v>
      </c>
      <c r="M711" s="405">
        <f t="shared" si="58"/>
        <v>12500000</v>
      </c>
      <c r="N711" s="406" t="s">
        <v>1990</v>
      </c>
      <c r="O711" s="398" t="s">
        <v>9790</v>
      </c>
      <c r="P711" s="408">
        <f t="shared" si="59"/>
        <v>43661</v>
      </c>
      <c r="Q711" s="408">
        <v>43721</v>
      </c>
      <c r="R711" s="408">
        <f t="shared" si="57"/>
        <v>43721</v>
      </c>
      <c r="S711" s="407">
        <f t="shared" si="60"/>
        <v>60</v>
      </c>
      <c r="T711" s="409">
        <f t="shared" si="61"/>
        <v>2</v>
      </c>
      <c r="U711" s="410" t="s">
        <v>9791</v>
      </c>
      <c r="V711" s="375"/>
      <c r="W711" s="411"/>
      <c r="X711" s="412"/>
      <c r="Y711" s="413"/>
      <c r="Z711" s="414"/>
      <c r="AA711" s="412"/>
      <c r="AB711" s="413"/>
      <c r="AC711" s="414"/>
      <c r="AD711" s="412"/>
      <c r="AE711" s="413"/>
      <c r="AF711" s="414"/>
      <c r="AG711" s="412"/>
      <c r="AH711" s="413"/>
      <c r="AI711" s="412"/>
      <c r="AJ711" s="415"/>
      <c r="AK711" s="416"/>
      <c r="AL711" s="417"/>
      <c r="AM711" s="416"/>
      <c r="AN711" s="418"/>
      <c r="AO711" s="418"/>
      <c r="AP711" s="418"/>
      <c r="AQ711" s="314"/>
      <c r="AR711" s="315"/>
      <c r="AS711" s="419"/>
      <c r="AT711" s="420"/>
      <c r="AU711" s="318"/>
      <c r="AV711" s="319"/>
      <c r="AW711" s="319"/>
      <c r="AX711" s="319"/>
      <c r="AY711" s="320"/>
      <c r="AZ711" s="376"/>
    </row>
    <row r="712" spans="1:52" ht="13.5" customHeight="1" thickTop="1" thickBot="1" x14ac:dyDescent="0.25">
      <c r="A712" s="397">
        <v>705</v>
      </c>
      <c r="B712" s="398" t="s">
        <v>3432</v>
      </c>
      <c r="C712" s="399">
        <v>43661</v>
      </c>
      <c r="D712" s="399" t="s">
        <v>9792</v>
      </c>
      <c r="E712" s="400" t="s">
        <v>9494</v>
      </c>
      <c r="F712" s="400" t="s">
        <v>9567</v>
      </c>
      <c r="G712" s="401" t="s">
        <v>66</v>
      </c>
      <c r="H712" s="402" t="s">
        <v>10502</v>
      </c>
      <c r="I712" s="403" t="s">
        <v>1989</v>
      </c>
      <c r="J712" s="404">
        <v>0</v>
      </c>
      <c r="K712" s="405">
        <v>0</v>
      </c>
      <c r="L712" s="405">
        <v>8000000</v>
      </c>
      <c r="M712" s="405">
        <f t="shared" si="58"/>
        <v>8000000</v>
      </c>
      <c r="N712" s="406" t="s">
        <v>1990</v>
      </c>
      <c r="O712" s="398" t="s">
        <v>2480</v>
      </c>
      <c r="P712" s="408">
        <f t="shared" si="59"/>
        <v>43661</v>
      </c>
      <c r="Q712" s="408">
        <v>43757</v>
      </c>
      <c r="R712" s="408">
        <f t="shared" si="57"/>
        <v>43757</v>
      </c>
      <c r="S712" s="407">
        <f t="shared" si="60"/>
        <v>96</v>
      </c>
      <c r="T712" s="409">
        <f t="shared" si="61"/>
        <v>3.2</v>
      </c>
      <c r="U712" s="410" t="s">
        <v>9793</v>
      </c>
      <c r="V712" s="375"/>
      <c r="W712" s="411"/>
      <c r="X712" s="412"/>
      <c r="Y712" s="413"/>
      <c r="Z712" s="414"/>
      <c r="AA712" s="412"/>
      <c r="AB712" s="413"/>
      <c r="AC712" s="414"/>
      <c r="AD712" s="412"/>
      <c r="AE712" s="413"/>
      <c r="AF712" s="414"/>
      <c r="AG712" s="412"/>
      <c r="AH712" s="413"/>
      <c r="AI712" s="412"/>
      <c r="AJ712" s="415"/>
      <c r="AK712" s="416"/>
      <c r="AL712" s="417"/>
      <c r="AM712" s="416"/>
      <c r="AN712" s="418"/>
      <c r="AO712" s="418"/>
      <c r="AP712" s="418"/>
      <c r="AQ712" s="314"/>
      <c r="AR712" s="315"/>
      <c r="AS712" s="419"/>
      <c r="AT712" s="420"/>
      <c r="AU712" s="318"/>
      <c r="AV712" s="319"/>
      <c r="AW712" s="319"/>
      <c r="AX712" s="319"/>
      <c r="AY712" s="320"/>
      <c r="AZ712" s="376"/>
    </row>
    <row r="713" spans="1:52" ht="13.5" customHeight="1" thickTop="1" thickBot="1" x14ac:dyDescent="0.25">
      <c r="A713" s="397">
        <v>706</v>
      </c>
      <c r="B713" s="398" t="s">
        <v>3432</v>
      </c>
      <c r="C713" s="399">
        <v>43662</v>
      </c>
      <c r="D713" s="399" t="s">
        <v>9794</v>
      </c>
      <c r="E713" s="400" t="s">
        <v>5690</v>
      </c>
      <c r="F713" s="400" t="s">
        <v>9549</v>
      </c>
      <c r="G713" s="401" t="s">
        <v>66</v>
      </c>
      <c r="H713" s="402" t="s">
        <v>7501</v>
      </c>
      <c r="I713" s="403" t="s">
        <v>1989</v>
      </c>
      <c r="J713" s="404">
        <v>0</v>
      </c>
      <c r="K713" s="405">
        <v>0</v>
      </c>
      <c r="L713" s="405">
        <v>8750000</v>
      </c>
      <c r="M713" s="405">
        <f t="shared" si="58"/>
        <v>8750000</v>
      </c>
      <c r="N713" s="406" t="s">
        <v>1990</v>
      </c>
      <c r="O713" s="398" t="s">
        <v>9795</v>
      </c>
      <c r="P713" s="408">
        <f t="shared" si="59"/>
        <v>43662</v>
      </c>
      <c r="Q713" s="408">
        <v>43722</v>
      </c>
      <c r="R713" s="408">
        <f t="shared" si="57"/>
        <v>43722</v>
      </c>
      <c r="S713" s="407">
        <f t="shared" si="60"/>
        <v>60</v>
      </c>
      <c r="T713" s="409">
        <f t="shared" si="61"/>
        <v>2</v>
      </c>
      <c r="U713" s="410" t="s">
        <v>9796</v>
      </c>
      <c r="V713" s="375"/>
      <c r="W713" s="411"/>
      <c r="X713" s="412"/>
      <c r="Y713" s="413"/>
      <c r="Z713" s="414"/>
      <c r="AA713" s="412"/>
      <c r="AB713" s="413"/>
      <c r="AC713" s="414"/>
      <c r="AD713" s="412"/>
      <c r="AE713" s="413"/>
      <c r="AF713" s="414"/>
      <c r="AG713" s="412"/>
      <c r="AH713" s="413"/>
      <c r="AI713" s="412"/>
      <c r="AJ713" s="415"/>
      <c r="AK713" s="416"/>
      <c r="AL713" s="417"/>
      <c r="AM713" s="416"/>
      <c r="AN713" s="418"/>
      <c r="AO713" s="418"/>
      <c r="AP713" s="418"/>
      <c r="AQ713" s="314"/>
      <c r="AR713" s="315"/>
      <c r="AS713" s="419"/>
      <c r="AT713" s="420"/>
      <c r="AU713" s="318"/>
      <c r="AV713" s="319"/>
      <c r="AW713" s="319"/>
      <c r="AX713" s="319"/>
      <c r="AY713" s="320"/>
      <c r="AZ713" s="376"/>
    </row>
    <row r="714" spans="1:52" ht="13.5" customHeight="1" thickTop="1" thickBot="1" x14ac:dyDescent="0.25">
      <c r="A714" s="397">
        <v>707</v>
      </c>
      <c r="B714" s="398" t="s">
        <v>3432</v>
      </c>
      <c r="C714" s="399">
        <v>43662</v>
      </c>
      <c r="D714" s="399" t="s">
        <v>9797</v>
      </c>
      <c r="E714" s="400" t="s">
        <v>9494</v>
      </c>
      <c r="F714" s="400" t="s">
        <v>9798</v>
      </c>
      <c r="G714" s="401" t="s">
        <v>66</v>
      </c>
      <c r="H714" s="402" t="s">
        <v>10502</v>
      </c>
      <c r="I714" s="403" t="s">
        <v>1989</v>
      </c>
      <c r="J714" s="404">
        <v>0</v>
      </c>
      <c r="K714" s="405">
        <v>0</v>
      </c>
      <c r="L714" s="405">
        <v>12500000</v>
      </c>
      <c r="M714" s="405">
        <f t="shared" si="58"/>
        <v>12500000</v>
      </c>
      <c r="N714" s="406" t="s">
        <v>1990</v>
      </c>
      <c r="O714" s="398" t="s">
        <v>390</v>
      </c>
      <c r="P714" s="408">
        <f t="shared" si="59"/>
        <v>43662</v>
      </c>
      <c r="Q714" s="408">
        <v>43812</v>
      </c>
      <c r="R714" s="408">
        <f t="shared" si="57"/>
        <v>43812</v>
      </c>
      <c r="S714" s="407">
        <f t="shared" si="60"/>
        <v>150</v>
      </c>
      <c r="T714" s="409">
        <f t="shared" si="61"/>
        <v>5</v>
      </c>
      <c r="U714" s="410" t="s">
        <v>9799</v>
      </c>
      <c r="V714" s="375"/>
      <c r="W714" s="411"/>
      <c r="X714" s="412"/>
      <c r="Y714" s="413"/>
      <c r="Z714" s="414"/>
      <c r="AA714" s="412"/>
      <c r="AB714" s="413"/>
      <c r="AC714" s="414"/>
      <c r="AD714" s="412"/>
      <c r="AE714" s="413"/>
      <c r="AF714" s="414"/>
      <c r="AG714" s="412"/>
      <c r="AH714" s="413"/>
      <c r="AI714" s="412"/>
      <c r="AJ714" s="415"/>
      <c r="AK714" s="416"/>
      <c r="AL714" s="417"/>
      <c r="AM714" s="416"/>
      <c r="AN714" s="418"/>
      <c r="AO714" s="418"/>
      <c r="AP714" s="418"/>
      <c r="AQ714" s="314"/>
      <c r="AR714" s="315"/>
      <c r="AS714" s="419"/>
      <c r="AT714" s="420"/>
      <c r="AU714" s="318"/>
      <c r="AV714" s="319"/>
      <c r="AW714" s="319"/>
      <c r="AX714" s="319"/>
      <c r="AY714" s="320"/>
      <c r="AZ714" s="376"/>
    </row>
    <row r="715" spans="1:52" ht="13.5" customHeight="1" thickTop="1" thickBot="1" x14ac:dyDescent="0.25">
      <c r="A715" s="397">
        <v>708</v>
      </c>
      <c r="B715" s="398" t="s">
        <v>3888</v>
      </c>
      <c r="C715" s="399">
        <v>43662</v>
      </c>
      <c r="D715" s="422" t="s">
        <v>9800</v>
      </c>
      <c r="E715" s="400" t="s">
        <v>9494</v>
      </c>
      <c r="F715" s="400" t="s">
        <v>9801</v>
      </c>
      <c r="G715" s="401" t="s">
        <v>66</v>
      </c>
      <c r="H715" s="402" t="s">
        <v>7501</v>
      </c>
      <c r="I715" s="403" t="s">
        <v>1989</v>
      </c>
      <c r="J715" s="404">
        <v>0</v>
      </c>
      <c r="K715" s="405">
        <v>0</v>
      </c>
      <c r="L715" s="405">
        <v>26933333</v>
      </c>
      <c r="M715" s="405">
        <f t="shared" si="58"/>
        <v>26933333</v>
      </c>
      <c r="N715" s="406" t="s">
        <v>1990</v>
      </c>
      <c r="O715" s="398" t="s">
        <v>9802</v>
      </c>
      <c r="P715" s="408">
        <f t="shared" si="59"/>
        <v>43662</v>
      </c>
      <c r="Q715" s="408">
        <v>43763</v>
      </c>
      <c r="R715" s="408">
        <f t="shared" si="57"/>
        <v>43763</v>
      </c>
      <c r="S715" s="407">
        <f t="shared" si="60"/>
        <v>101</v>
      </c>
      <c r="T715" s="409">
        <f t="shared" si="61"/>
        <v>3.3666666666666667</v>
      </c>
      <c r="U715" s="410" t="s">
        <v>9803</v>
      </c>
      <c r="V715" s="375"/>
      <c r="W715" s="411"/>
      <c r="X715" s="412"/>
      <c r="Y715" s="413"/>
      <c r="Z715" s="414"/>
      <c r="AA715" s="412"/>
      <c r="AB715" s="413"/>
      <c r="AC715" s="414"/>
      <c r="AD715" s="412"/>
      <c r="AE715" s="413"/>
      <c r="AF715" s="414"/>
      <c r="AG715" s="412"/>
      <c r="AH715" s="413"/>
      <c r="AI715" s="412"/>
      <c r="AJ715" s="415"/>
      <c r="AK715" s="416"/>
      <c r="AL715" s="417"/>
      <c r="AM715" s="416"/>
      <c r="AN715" s="418"/>
      <c r="AO715" s="418"/>
      <c r="AP715" s="418"/>
      <c r="AQ715" s="314"/>
      <c r="AR715" s="315"/>
      <c r="AS715" s="419"/>
      <c r="AT715" s="420"/>
      <c r="AU715" s="318"/>
      <c r="AV715" s="319"/>
      <c r="AW715" s="319"/>
      <c r="AX715" s="319"/>
      <c r="AY715" s="320"/>
      <c r="AZ715" s="376"/>
    </row>
    <row r="716" spans="1:52" ht="13.5" customHeight="1" thickTop="1" thickBot="1" x14ac:dyDescent="0.25">
      <c r="A716" s="397">
        <v>709</v>
      </c>
      <c r="B716" s="398" t="s">
        <v>3441</v>
      </c>
      <c r="C716" s="399">
        <v>43663</v>
      </c>
      <c r="D716" s="422" t="s">
        <v>9804</v>
      </c>
      <c r="E716" s="400" t="s">
        <v>5690</v>
      </c>
      <c r="F716" s="400" t="s">
        <v>9805</v>
      </c>
      <c r="G716" s="376" t="s">
        <v>13566</v>
      </c>
      <c r="H716" s="402" t="s">
        <v>7620</v>
      </c>
      <c r="I716" s="403" t="s">
        <v>1989</v>
      </c>
      <c r="J716" s="404">
        <v>0</v>
      </c>
      <c r="K716" s="405">
        <v>0</v>
      </c>
      <c r="L716" s="405">
        <v>15543000</v>
      </c>
      <c r="M716" s="405">
        <f t="shared" si="58"/>
        <v>15543000</v>
      </c>
      <c r="N716" s="406" t="s">
        <v>4981</v>
      </c>
      <c r="O716" s="398" t="s">
        <v>9806</v>
      </c>
      <c r="P716" s="408">
        <f t="shared" si="59"/>
        <v>43663</v>
      </c>
      <c r="Q716" s="408">
        <v>43830</v>
      </c>
      <c r="R716" s="408">
        <f t="shared" si="57"/>
        <v>43830</v>
      </c>
      <c r="S716" s="407">
        <f t="shared" si="60"/>
        <v>167</v>
      </c>
      <c r="T716" s="409">
        <f t="shared" si="61"/>
        <v>5.5666666666666664</v>
      </c>
      <c r="U716" s="410" t="s">
        <v>9807</v>
      </c>
      <c r="V716" s="375"/>
      <c r="W716" s="411"/>
      <c r="X716" s="412"/>
      <c r="Y716" s="413"/>
      <c r="Z716" s="414"/>
      <c r="AA716" s="412"/>
      <c r="AB716" s="413"/>
      <c r="AC716" s="414"/>
      <c r="AD716" s="412"/>
      <c r="AE716" s="413"/>
      <c r="AF716" s="414"/>
      <c r="AG716" s="412"/>
      <c r="AH716" s="413"/>
      <c r="AI716" s="412"/>
      <c r="AJ716" s="415"/>
      <c r="AK716" s="416"/>
      <c r="AL716" s="417"/>
      <c r="AM716" s="416"/>
      <c r="AN716" s="418"/>
      <c r="AO716" s="418"/>
      <c r="AP716" s="418"/>
      <c r="AQ716" s="314"/>
      <c r="AR716" s="315"/>
      <c r="AS716" s="419"/>
      <c r="AT716" s="420"/>
      <c r="AU716" s="318"/>
      <c r="AV716" s="319"/>
      <c r="AW716" s="319"/>
      <c r="AX716" s="319"/>
      <c r="AY716" s="320"/>
      <c r="AZ716" s="376"/>
    </row>
    <row r="717" spans="1:52" ht="13.5" customHeight="1" thickTop="1" thickBot="1" x14ac:dyDescent="0.25">
      <c r="A717" s="397">
        <v>710</v>
      </c>
      <c r="B717" s="398" t="s">
        <v>444</v>
      </c>
      <c r="C717" s="399">
        <v>43663</v>
      </c>
      <c r="D717" s="422" t="s">
        <v>9808</v>
      </c>
      <c r="E717" s="400" t="s">
        <v>5690</v>
      </c>
      <c r="F717" s="400" t="s">
        <v>9809</v>
      </c>
      <c r="G717" s="401" t="s">
        <v>66</v>
      </c>
      <c r="H717" s="402" t="s">
        <v>10502</v>
      </c>
      <c r="I717" s="403" t="s">
        <v>1989</v>
      </c>
      <c r="J717" s="404">
        <v>0</v>
      </c>
      <c r="K717" s="405">
        <v>0</v>
      </c>
      <c r="L717" s="405">
        <v>9000000</v>
      </c>
      <c r="M717" s="405">
        <f t="shared" si="58"/>
        <v>9000000</v>
      </c>
      <c r="N717" s="406" t="s">
        <v>1990</v>
      </c>
      <c r="O717" s="398" t="s">
        <v>9810</v>
      </c>
      <c r="P717" s="408">
        <f t="shared" si="59"/>
        <v>43663</v>
      </c>
      <c r="Q717" s="408">
        <v>43753</v>
      </c>
      <c r="R717" s="408">
        <f t="shared" si="57"/>
        <v>43753</v>
      </c>
      <c r="S717" s="407">
        <f t="shared" si="60"/>
        <v>90</v>
      </c>
      <c r="T717" s="409">
        <f t="shared" si="61"/>
        <v>3</v>
      </c>
      <c r="U717" s="410" t="s">
        <v>9811</v>
      </c>
      <c r="V717" s="375"/>
      <c r="W717" s="411"/>
      <c r="X717" s="412"/>
      <c r="Y717" s="413"/>
      <c r="Z717" s="414"/>
      <c r="AA717" s="412"/>
      <c r="AB717" s="413"/>
      <c r="AC717" s="414"/>
      <c r="AD717" s="412"/>
      <c r="AE717" s="413"/>
      <c r="AF717" s="414"/>
      <c r="AG717" s="412"/>
      <c r="AH717" s="413"/>
      <c r="AI717" s="412"/>
      <c r="AJ717" s="415"/>
      <c r="AK717" s="416"/>
      <c r="AL717" s="417"/>
      <c r="AM717" s="416"/>
      <c r="AN717" s="418"/>
      <c r="AO717" s="418"/>
      <c r="AP717" s="418"/>
      <c r="AQ717" s="314"/>
      <c r="AR717" s="315"/>
      <c r="AS717" s="419"/>
      <c r="AT717" s="420"/>
      <c r="AU717" s="318"/>
      <c r="AV717" s="319"/>
      <c r="AW717" s="319"/>
      <c r="AX717" s="319"/>
      <c r="AY717" s="320"/>
      <c r="AZ717" s="376"/>
    </row>
    <row r="718" spans="1:52" ht="13.5" customHeight="1" thickTop="1" thickBot="1" x14ac:dyDescent="0.25">
      <c r="A718" s="397">
        <v>711</v>
      </c>
      <c r="B718" s="398" t="s">
        <v>7623</v>
      </c>
      <c r="C718" s="399">
        <v>43663</v>
      </c>
      <c r="D718" s="422" t="s">
        <v>9812</v>
      </c>
      <c r="E718" s="400" t="s">
        <v>6447</v>
      </c>
      <c r="F718" s="400" t="s">
        <v>9552</v>
      </c>
      <c r="G718" s="401" t="s">
        <v>66</v>
      </c>
      <c r="H718" s="402" t="s">
        <v>10502</v>
      </c>
      <c r="I718" s="403" t="s">
        <v>1989</v>
      </c>
      <c r="J718" s="404">
        <v>0</v>
      </c>
      <c r="K718" s="405">
        <v>0</v>
      </c>
      <c r="L718" s="405">
        <v>7500000</v>
      </c>
      <c r="M718" s="405">
        <f t="shared" si="58"/>
        <v>7500000</v>
      </c>
      <c r="N718" s="406" t="s">
        <v>1990</v>
      </c>
      <c r="O718" s="398" t="s">
        <v>5806</v>
      </c>
      <c r="P718" s="408">
        <f t="shared" si="59"/>
        <v>43663</v>
      </c>
      <c r="Q718" s="408">
        <v>43753</v>
      </c>
      <c r="R718" s="408">
        <f t="shared" si="57"/>
        <v>43753</v>
      </c>
      <c r="S718" s="407">
        <f t="shared" si="60"/>
        <v>90</v>
      </c>
      <c r="T718" s="409">
        <f t="shared" si="61"/>
        <v>3</v>
      </c>
      <c r="U718" s="410" t="s">
        <v>9813</v>
      </c>
      <c r="V718" s="375"/>
      <c r="W718" s="411"/>
      <c r="X718" s="412"/>
      <c r="Y718" s="413"/>
      <c r="Z718" s="414"/>
      <c r="AA718" s="412"/>
      <c r="AB718" s="413"/>
      <c r="AC718" s="414"/>
      <c r="AD718" s="412"/>
      <c r="AE718" s="413"/>
      <c r="AF718" s="414"/>
      <c r="AG718" s="412"/>
      <c r="AH718" s="413"/>
      <c r="AI718" s="412"/>
      <c r="AJ718" s="415"/>
      <c r="AK718" s="416"/>
      <c r="AL718" s="417"/>
      <c r="AM718" s="416"/>
      <c r="AN718" s="418"/>
      <c r="AO718" s="418"/>
      <c r="AP718" s="418"/>
      <c r="AQ718" s="314"/>
      <c r="AR718" s="315"/>
      <c r="AS718" s="419"/>
      <c r="AT718" s="420"/>
      <c r="AU718" s="318"/>
      <c r="AV718" s="319"/>
      <c r="AW718" s="319"/>
      <c r="AX718" s="319"/>
      <c r="AY718" s="320"/>
      <c r="AZ718" s="376"/>
    </row>
    <row r="719" spans="1:52" ht="13.5" customHeight="1" thickTop="1" thickBot="1" x14ac:dyDescent="0.25">
      <c r="A719" s="397">
        <v>712</v>
      </c>
      <c r="B719" s="398" t="s">
        <v>175</v>
      </c>
      <c r="C719" s="399">
        <v>43664</v>
      </c>
      <c r="D719" s="422" t="s">
        <v>9814</v>
      </c>
      <c r="E719" s="400" t="s">
        <v>5690</v>
      </c>
      <c r="F719" s="400" t="s">
        <v>9815</v>
      </c>
      <c r="G719" s="376" t="s">
        <v>13566</v>
      </c>
      <c r="H719" s="402" t="s">
        <v>7620</v>
      </c>
      <c r="I719" s="403" t="s">
        <v>1989</v>
      </c>
      <c r="J719" s="404">
        <v>0</v>
      </c>
      <c r="K719" s="405">
        <v>0</v>
      </c>
      <c r="L719" s="405">
        <v>26800000</v>
      </c>
      <c r="M719" s="405">
        <f t="shared" si="58"/>
        <v>26800000</v>
      </c>
      <c r="N719" s="406" t="s">
        <v>1990</v>
      </c>
      <c r="O719" s="398" t="s">
        <v>9816</v>
      </c>
      <c r="P719" s="408">
        <f t="shared" si="59"/>
        <v>43664</v>
      </c>
      <c r="Q719" s="408">
        <v>43672</v>
      </c>
      <c r="R719" s="408">
        <f t="shared" si="57"/>
        <v>43672</v>
      </c>
      <c r="S719" s="407">
        <f t="shared" si="60"/>
        <v>8</v>
      </c>
      <c r="T719" s="409">
        <f t="shared" si="61"/>
        <v>0.26666666666666666</v>
      </c>
      <c r="U719" s="410" t="s">
        <v>9817</v>
      </c>
      <c r="V719" s="375"/>
      <c r="W719" s="411"/>
      <c r="X719" s="412"/>
      <c r="Y719" s="413"/>
      <c r="Z719" s="414"/>
      <c r="AA719" s="412"/>
      <c r="AB719" s="413"/>
      <c r="AC719" s="414"/>
      <c r="AD719" s="412"/>
      <c r="AE719" s="413"/>
      <c r="AF719" s="414"/>
      <c r="AG719" s="412"/>
      <c r="AH719" s="413"/>
      <c r="AI719" s="412"/>
      <c r="AJ719" s="415"/>
      <c r="AK719" s="416"/>
      <c r="AL719" s="417"/>
      <c r="AM719" s="416"/>
      <c r="AN719" s="418"/>
      <c r="AO719" s="418"/>
      <c r="AP719" s="418"/>
      <c r="AQ719" s="314"/>
      <c r="AR719" s="315"/>
      <c r="AS719" s="419"/>
      <c r="AT719" s="420"/>
      <c r="AU719" s="318"/>
      <c r="AV719" s="319"/>
      <c r="AW719" s="319"/>
      <c r="AX719" s="319"/>
      <c r="AY719" s="320"/>
      <c r="AZ719" s="376"/>
    </row>
    <row r="720" spans="1:52" ht="13.5" customHeight="1" thickTop="1" thickBot="1" x14ac:dyDescent="0.25">
      <c r="A720" s="397">
        <v>713</v>
      </c>
      <c r="B720" s="398" t="s">
        <v>3432</v>
      </c>
      <c r="C720" s="399">
        <v>43664</v>
      </c>
      <c r="D720" s="422" t="s">
        <v>9818</v>
      </c>
      <c r="E720" s="400" t="s">
        <v>5690</v>
      </c>
      <c r="F720" s="400" t="s">
        <v>9819</v>
      </c>
      <c r="G720" s="401" t="s">
        <v>66</v>
      </c>
      <c r="H720" s="402" t="s">
        <v>7501</v>
      </c>
      <c r="I720" s="403" t="s">
        <v>1989</v>
      </c>
      <c r="J720" s="404">
        <v>0</v>
      </c>
      <c r="K720" s="405">
        <v>0</v>
      </c>
      <c r="L720" s="405">
        <v>12000000</v>
      </c>
      <c r="M720" s="405">
        <f t="shared" si="58"/>
        <v>12000000</v>
      </c>
      <c r="N720" s="406" t="s">
        <v>1990</v>
      </c>
      <c r="O720" s="398" t="s">
        <v>9820</v>
      </c>
      <c r="P720" s="408">
        <f t="shared" si="59"/>
        <v>43664</v>
      </c>
      <c r="Q720" s="408">
        <v>43724</v>
      </c>
      <c r="R720" s="408">
        <f t="shared" si="57"/>
        <v>43724</v>
      </c>
      <c r="S720" s="407">
        <f t="shared" si="60"/>
        <v>60</v>
      </c>
      <c r="T720" s="409">
        <f t="shared" si="61"/>
        <v>2</v>
      </c>
      <c r="U720" s="410" t="s">
        <v>9821</v>
      </c>
      <c r="V720" s="375"/>
      <c r="W720" s="411"/>
      <c r="X720" s="412"/>
      <c r="Y720" s="413"/>
      <c r="Z720" s="414"/>
      <c r="AA720" s="412"/>
      <c r="AB720" s="413"/>
      <c r="AC720" s="414"/>
      <c r="AD720" s="412"/>
      <c r="AE720" s="413"/>
      <c r="AF720" s="414"/>
      <c r="AG720" s="412"/>
      <c r="AH720" s="413"/>
      <c r="AI720" s="412"/>
      <c r="AJ720" s="415"/>
      <c r="AK720" s="416"/>
      <c r="AL720" s="417"/>
      <c r="AM720" s="416"/>
      <c r="AN720" s="418"/>
      <c r="AO720" s="418"/>
      <c r="AP720" s="418"/>
      <c r="AQ720" s="314"/>
      <c r="AR720" s="315"/>
      <c r="AS720" s="419"/>
      <c r="AT720" s="420"/>
      <c r="AU720" s="318"/>
      <c r="AV720" s="319"/>
      <c r="AW720" s="319"/>
      <c r="AX720" s="319"/>
      <c r="AY720" s="320"/>
      <c r="AZ720" s="376"/>
    </row>
    <row r="721" spans="1:52" ht="13.5" customHeight="1" thickTop="1" thickBot="1" x14ac:dyDescent="0.25">
      <c r="A721" s="397">
        <v>714</v>
      </c>
      <c r="B721" s="398" t="s">
        <v>3432</v>
      </c>
      <c r="C721" s="399">
        <v>43665</v>
      </c>
      <c r="D721" s="422" t="s">
        <v>9822</v>
      </c>
      <c r="E721" s="400" t="s">
        <v>9494</v>
      </c>
      <c r="F721" s="400" t="s">
        <v>9683</v>
      </c>
      <c r="G721" s="401" t="s">
        <v>66</v>
      </c>
      <c r="H721" s="402" t="s">
        <v>10502</v>
      </c>
      <c r="I721" s="403" t="s">
        <v>1989</v>
      </c>
      <c r="J721" s="404">
        <v>0</v>
      </c>
      <c r="K721" s="405">
        <v>0</v>
      </c>
      <c r="L721" s="405">
        <v>3000000</v>
      </c>
      <c r="M721" s="405">
        <f t="shared" si="58"/>
        <v>3000000</v>
      </c>
      <c r="N721" s="406" t="s">
        <v>1990</v>
      </c>
      <c r="O721" s="398" t="s">
        <v>9823</v>
      </c>
      <c r="P721" s="408">
        <f t="shared" si="59"/>
        <v>43665</v>
      </c>
      <c r="Q721" s="408">
        <v>43695</v>
      </c>
      <c r="R721" s="408">
        <f t="shared" si="57"/>
        <v>43695</v>
      </c>
      <c r="S721" s="407">
        <f t="shared" si="60"/>
        <v>30</v>
      </c>
      <c r="T721" s="409">
        <f t="shared" si="61"/>
        <v>1</v>
      </c>
      <c r="U721" s="410" t="s">
        <v>9824</v>
      </c>
      <c r="V721" s="375"/>
      <c r="W721" s="411"/>
      <c r="X721" s="412"/>
      <c r="Y721" s="413"/>
      <c r="Z721" s="414"/>
      <c r="AA721" s="412"/>
      <c r="AB721" s="413"/>
      <c r="AC721" s="414"/>
      <c r="AD721" s="412"/>
      <c r="AE721" s="413"/>
      <c r="AF721" s="414"/>
      <c r="AG721" s="412"/>
      <c r="AH721" s="413"/>
      <c r="AI721" s="412"/>
      <c r="AJ721" s="415"/>
      <c r="AK721" s="416"/>
      <c r="AL721" s="417"/>
      <c r="AM721" s="416"/>
      <c r="AN721" s="418"/>
      <c r="AO721" s="418"/>
      <c r="AP721" s="418"/>
      <c r="AQ721" s="314"/>
      <c r="AR721" s="315"/>
      <c r="AS721" s="419"/>
      <c r="AT721" s="420"/>
      <c r="AU721" s="318"/>
      <c r="AV721" s="319"/>
      <c r="AW721" s="319"/>
      <c r="AX721" s="319"/>
      <c r="AY721" s="320"/>
      <c r="AZ721" s="376"/>
    </row>
    <row r="722" spans="1:52" ht="13.5" customHeight="1" thickTop="1" thickBot="1" x14ac:dyDescent="0.25">
      <c r="A722" s="397">
        <v>715</v>
      </c>
      <c r="B722" s="398" t="s">
        <v>3432</v>
      </c>
      <c r="C722" s="399">
        <v>43668</v>
      </c>
      <c r="D722" s="422" t="s">
        <v>9825</v>
      </c>
      <c r="E722" s="400" t="s">
        <v>5690</v>
      </c>
      <c r="F722" s="400" t="s">
        <v>9826</v>
      </c>
      <c r="G722" s="401" t="s">
        <v>66</v>
      </c>
      <c r="H722" s="402" t="s">
        <v>7501</v>
      </c>
      <c r="I722" s="403" t="s">
        <v>1989</v>
      </c>
      <c r="J722" s="404">
        <v>0</v>
      </c>
      <c r="K722" s="405">
        <v>0</v>
      </c>
      <c r="L722" s="405">
        <v>4900000</v>
      </c>
      <c r="M722" s="405">
        <f t="shared" si="58"/>
        <v>4900000</v>
      </c>
      <c r="N722" s="406" t="s">
        <v>1990</v>
      </c>
      <c r="O722" s="398" t="s">
        <v>793</v>
      </c>
      <c r="P722" s="408">
        <f t="shared" si="59"/>
        <v>43668</v>
      </c>
      <c r="Q722" s="408">
        <v>43698</v>
      </c>
      <c r="R722" s="408">
        <f t="shared" si="57"/>
        <v>43698</v>
      </c>
      <c r="S722" s="407">
        <f t="shared" si="60"/>
        <v>30</v>
      </c>
      <c r="T722" s="409">
        <f t="shared" si="61"/>
        <v>1</v>
      </c>
      <c r="U722" s="410" t="s">
        <v>9827</v>
      </c>
      <c r="V722" s="375"/>
      <c r="W722" s="411"/>
      <c r="X722" s="412"/>
      <c r="Y722" s="413"/>
      <c r="Z722" s="414"/>
      <c r="AA722" s="412"/>
      <c r="AB722" s="413"/>
      <c r="AC722" s="414"/>
      <c r="AD722" s="412"/>
      <c r="AE722" s="413"/>
      <c r="AF722" s="414"/>
      <c r="AG722" s="412"/>
      <c r="AH722" s="413"/>
      <c r="AI722" s="412"/>
      <c r="AJ722" s="415"/>
      <c r="AK722" s="416"/>
      <c r="AL722" s="417"/>
      <c r="AM722" s="416"/>
      <c r="AN722" s="418"/>
      <c r="AO722" s="418"/>
      <c r="AP722" s="418"/>
      <c r="AQ722" s="314"/>
      <c r="AR722" s="315"/>
      <c r="AS722" s="419"/>
      <c r="AT722" s="420"/>
      <c r="AU722" s="318"/>
      <c r="AV722" s="319"/>
      <c r="AW722" s="319"/>
      <c r="AX722" s="319"/>
      <c r="AY722" s="320"/>
      <c r="AZ722" s="376"/>
    </row>
    <row r="723" spans="1:52" ht="13.5" customHeight="1" thickTop="1" thickBot="1" x14ac:dyDescent="0.25">
      <c r="A723" s="397">
        <v>716</v>
      </c>
      <c r="B723" s="398" t="s">
        <v>3451</v>
      </c>
      <c r="C723" s="399">
        <v>43668</v>
      </c>
      <c r="D723" s="422" t="s">
        <v>9828</v>
      </c>
      <c r="E723" s="400" t="s">
        <v>5690</v>
      </c>
      <c r="F723" s="400" t="s">
        <v>9829</v>
      </c>
      <c r="G723" s="401" t="s">
        <v>66</v>
      </c>
      <c r="H723" s="402" t="s">
        <v>10502</v>
      </c>
      <c r="I723" s="403" t="s">
        <v>1989</v>
      </c>
      <c r="J723" s="404">
        <v>0</v>
      </c>
      <c r="K723" s="405">
        <v>0</v>
      </c>
      <c r="L723" s="405">
        <v>2500000</v>
      </c>
      <c r="M723" s="405">
        <f t="shared" si="58"/>
        <v>2500000</v>
      </c>
      <c r="N723" s="406" t="s">
        <v>1990</v>
      </c>
      <c r="O723" s="398" t="s">
        <v>9830</v>
      </c>
      <c r="P723" s="408">
        <f t="shared" si="59"/>
        <v>43668</v>
      </c>
      <c r="Q723" s="408">
        <v>43698</v>
      </c>
      <c r="R723" s="408">
        <f t="shared" si="57"/>
        <v>43698</v>
      </c>
      <c r="S723" s="407">
        <f t="shared" si="60"/>
        <v>30</v>
      </c>
      <c r="T723" s="409">
        <f t="shared" si="61"/>
        <v>1</v>
      </c>
      <c r="U723" s="410" t="s">
        <v>9831</v>
      </c>
      <c r="V723" s="375"/>
      <c r="W723" s="411"/>
      <c r="X723" s="412"/>
      <c r="Y723" s="413"/>
      <c r="Z723" s="414"/>
      <c r="AA723" s="412"/>
      <c r="AB723" s="413"/>
      <c r="AC723" s="414"/>
      <c r="AD723" s="412"/>
      <c r="AE723" s="413"/>
      <c r="AF723" s="414"/>
      <c r="AG723" s="412"/>
      <c r="AH723" s="413"/>
      <c r="AI723" s="412"/>
      <c r="AJ723" s="415"/>
      <c r="AK723" s="416"/>
      <c r="AL723" s="417"/>
      <c r="AM723" s="416"/>
      <c r="AN723" s="418"/>
      <c r="AO723" s="418"/>
      <c r="AP723" s="418"/>
      <c r="AQ723" s="314"/>
      <c r="AR723" s="315"/>
      <c r="AS723" s="419"/>
      <c r="AT723" s="420"/>
      <c r="AU723" s="318"/>
      <c r="AV723" s="319"/>
      <c r="AW723" s="319"/>
      <c r="AX723" s="319"/>
      <c r="AY723" s="320"/>
      <c r="AZ723" s="376"/>
    </row>
    <row r="724" spans="1:52" ht="13.5" customHeight="1" thickTop="1" thickBot="1" x14ac:dyDescent="0.25">
      <c r="A724" s="397">
        <v>717</v>
      </c>
      <c r="B724" s="371" t="s">
        <v>3888</v>
      </c>
      <c r="C724" s="399">
        <v>43670</v>
      </c>
      <c r="D724" s="432" t="s">
        <v>9832</v>
      </c>
      <c r="E724" s="400" t="s">
        <v>5690</v>
      </c>
      <c r="F724" s="400" t="s">
        <v>9833</v>
      </c>
      <c r="G724" s="401" t="s">
        <v>66</v>
      </c>
      <c r="H724" s="402" t="s">
        <v>7501</v>
      </c>
      <c r="I724" s="403" t="s">
        <v>1989</v>
      </c>
      <c r="J724" s="404">
        <v>0</v>
      </c>
      <c r="K724" s="405">
        <v>0</v>
      </c>
      <c r="L724" s="405">
        <v>24255000</v>
      </c>
      <c r="M724" s="405">
        <f t="shared" si="58"/>
        <v>24255000</v>
      </c>
      <c r="N724" s="406" t="s">
        <v>1990</v>
      </c>
      <c r="O724" s="398" t="s">
        <v>2497</v>
      </c>
      <c r="P724" s="408">
        <f t="shared" si="59"/>
        <v>43670</v>
      </c>
      <c r="Q724" s="408">
        <v>43835</v>
      </c>
      <c r="R724" s="408">
        <f t="shared" si="57"/>
        <v>43835</v>
      </c>
      <c r="S724" s="407">
        <f t="shared" si="60"/>
        <v>165</v>
      </c>
      <c r="T724" s="409">
        <f t="shared" si="61"/>
        <v>5.5</v>
      </c>
      <c r="U724" s="410" t="s">
        <v>9834</v>
      </c>
      <c r="V724" s="375"/>
      <c r="W724" s="411"/>
      <c r="X724" s="412"/>
      <c r="Y724" s="413"/>
      <c r="Z724" s="414"/>
      <c r="AA724" s="412"/>
      <c r="AB724" s="413"/>
      <c r="AC724" s="414"/>
      <c r="AD724" s="412"/>
      <c r="AE724" s="413"/>
      <c r="AF724" s="414"/>
      <c r="AG724" s="412"/>
      <c r="AH724" s="413"/>
      <c r="AI724" s="412"/>
      <c r="AJ724" s="415"/>
      <c r="AK724" s="416"/>
      <c r="AL724" s="417"/>
      <c r="AM724" s="416"/>
      <c r="AN724" s="418"/>
      <c r="AO724" s="418"/>
      <c r="AP724" s="418"/>
      <c r="AQ724" s="314"/>
      <c r="AR724" s="315"/>
      <c r="AS724" s="419"/>
      <c r="AT724" s="420"/>
      <c r="AU724" s="318"/>
      <c r="AV724" s="319"/>
      <c r="AW724" s="319"/>
      <c r="AX724" s="319"/>
      <c r="AY724" s="320"/>
      <c r="AZ724" s="376"/>
    </row>
    <row r="725" spans="1:52" ht="13.5" customHeight="1" thickTop="1" thickBot="1" x14ac:dyDescent="0.25">
      <c r="A725" s="397">
        <v>718</v>
      </c>
      <c r="B725" s="398" t="s">
        <v>3432</v>
      </c>
      <c r="C725" s="399">
        <v>43670</v>
      </c>
      <c r="D725" s="422" t="s">
        <v>9835</v>
      </c>
      <c r="E725" s="400" t="s">
        <v>9590</v>
      </c>
      <c r="F725" s="400" t="s">
        <v>9836</v>
      </c>
      <c r="G725" s="401" t="s">
        <v>66</v>
      </c>
      <c r="H725" s="402" t="s">
        <v>7501</v>
      </c>
      <c r="I725" s="403" t="s">
        <v>1989</v>
      </c>
      <c r="J725" s="404">
        <v>0</v>
      </c>
      <c r="K725" s="405">
        <v>0</v>
      </c>
      <c r="L725" s="405">
        <v>6000000</v>
      </c>
      <c r="M725" s="405">
        <f t="shared" si="58"/>
        <v>6000000</v>
      </c>
      <c r="N725" s="406" t="s">
        <v>1990</v>
      </c>
      <c r="O725" s="398" t="s">
        <v>2044</v>
      </c>
      <c r="P725" s="408">
        <f t="shared" si="59"/>
        <v>43670</v>
      </c>
      <c r="Q725" s="408">
        <v>43700</v>
      </c>
      <c r="R725" s="408">
        <f t="shared" si="57"/>
        <v>43700</v>
      </c>
      <c r="S725" s="407">
        <f t="shared" si="60"/>
        <v>30</v>
      </c>
      <c r="T725" s="409">
        <f t="shared" si="61"/>
        <v>1</v>
      </c>
      <c r="U725" s="410" t="s">
        <v>9837</v>
      </c>
      <c r="V725" s="375"/>
      <c r="W725" s="411"/>
      <c r="X725" s="412"/>
      <c r="Y725" s="413"/>
      <c r="Z725" s="414"/>
      <c r="AA725" s="412"/>
      <c r="AB725" s="413"/>
      <c r="AC725" s="414"/>
      <c r="AD725" s="412"/>
      <c r="AE725" s="413"/>
      <c r="AF725" s="414"/>
      <c r="AG725" s="412"/>
      <c r="AH725" s="413"/>
      <c r="AI725" s="412"/>
      <c r="AJ725" s="415"/>
      <c r="AK725" s="416"/>
      <c r="AL725" s="417"/>
      <c r="AM725" s="416"/>
      <c r="AN725" s="418"/>
      <c r="AO725" s="418"/>
      <c r="AP725" s="418"/>
      <c r="AQ725" s="314"/>
      <c r="AR725" s="315"/>
      <c r="AS725" s="419"/>
      <c r="AT725" s="420"/>
      <c r="AU725" s="318"/>
      <c r="AV725" s="319"/>
      <c r="AW725" s="319"/>
      <c r="AX725" s="319"/>
      <c r="AY725" s="320"/>
      <c r="AZ725" s="376"/>
    </row>
    <row r="726" spans="1:52" ht="13.5" customHeight="1" thickTop="1" thickBot="1" x14ac:dyDescent="0.25">
      <c r="A726" s="397">
        <v>719</v>
      </c>
      <c r="B726" s="398" t="s">
        <v>12247</v>
      </c>
      <c r="C726" s="399">
        <v>43670</v>
      </c>
      <c r="D726" s="422" t="s">
        <v>9838</v>
      </c>
      <c r="E726" s="400" t="s">
        <v>5690</v>
      </c>
      <c r="F726" s="400" t="s">
        <v>6355</v>
      </c>
      <c r="G726" s="401" t="s">
        <v>66</v>
      </c>
      <c r="H726" s="402" t="s">
        <v>7501</v>
      </c>
      <c r="I726" s="403" t="s">
        <v>1989</v>
      </c>
      <c r="J726" s="404">
        <v>0</v>
      </c>
      <c r="K726" s="405">
        <v>0</v>
      </c>
      <c r="L726" s="405">
        <v>9440522</v>
      </c>
      <c r="M726" s="405">
        <f t="shared" si="58"/>
        <v>9440522</v>
      </c>
      <c r="N726" s="406" t="s">
        <v>1990</v>
      </c>
      <c r="O726" s="398" t="s">
        <v>6356</v>
      </c>
      <c r="P726" s="408">
        <f t="shared" si="59"/>
        <v>43670</v>
      </c>
      <c r="Q726" s="408">
        <v>43708</v>
      </c>
      <c r="R726" s="408">
        <f t="shared" si="57"/>
        <v>43708</v>
      </c>
      <c r="S726" s="407">
        <f t="shared" si="60"/>
        <v>38</v>
      </c>
      <c r="T726" s="409">
        <f t="shared" si="61"/>
        <v>1.2666666666666666</v>
      </c>
      <c r="U726" s="410" t="s">
        <v>9839</v>
      </c>
      <c r="V726" s="375"/>
      <c r="W726" s="411"/>
      <c r="X726" s="412"/>
      <c r="Y726" s="413"/>
      <c r="Z726" s="414"/>
      <c r="AA726" s="412"/>
      <c r="AB726" s="413"/>
      <c r="AC726" s="414"/>
      <c r="AD726" s="412"/>
      <c r="AE726" s="413"/>
      <c r="AF726" s="414"/>
      <c r="AG726" s="412"/>
      <c r="AH726" s="413"/>
      <c r="AI726" s="412"/>
      <c r="AJ726" s="415"/>
      <c r="AK726" s="416"/>
      <c r="AL726" s="417"/>
      <c r="AM726" s="416"/>
      <c r="AN726" s="418"/>
      <c r="AO726" s="418"/>
      <c r="AP726" s="418"/>
      <c r="AQ726" s="314"/>
      <c r="AR726" s="315"/>
      <c r="AS726" s="419"/>
      <c r="AT726" s="420"/>
      <c r="AU726" s="318"/>
      <c r="AV726" s="319"/>
      <c r="AW726" s="319"/>
      <c r="AX726" s="319"/>
      <c r="AY726" s="320"/>
      <c r="AZ726" s="376"/>
    </row>
    <row r="727" spans="1:52" ht="13.5" customHeight="1" thickTop="1" thickBot="1" x14ac:dyDescent="0.25">
      <c r="A727" s="397">
        <v>720</v>
      </c>
      <c r="B727" s="398" t="s">
        <v>3451</v>
      </c>
      <c r="C727" s="399">
        <v>43671</v>
      </c>
      <c r="D727" s="422" t="s">
        <v>9840</v>
      </c>
      <c r="E727" s="400" t="s">
        <v>5690</v>
      </c>
      <c r="F727" s="400" t="s">
        <v>9841</v>
      </c>
      <c r="G727" s="401" t="s">
        <v>66</v>
      </c>
      <c r="H727" s="402" t="s">
        <v>10502</v>
      </c>
      <c r="I727" s="403" t="s">
        <v>1989</v>
      </c>
      <c r="J727" s="404">
        <v>0</v>
      </c>
      <c r="K727" s="405">
        <v>0</v>
      </c>
      <c r="L727" s="405">
        <v>2500000</v>
      </c>
      <c r="M727" s="405">
        <f t="shared" si="58"/>
        <v>2500000</v>
      </c>
      <c r="N727" s="406" t="s">
        <v>1990</v>
      </c>
      <c r="O727" s="398" t="s">
        <v>6246</v>
      </c>
      <c r="P727" s="408">
        <f t="shared" si="59"/>
        <v>43671</v>
      </c>
      <c r="Q727" s="408">
        <v>43701</v>
      </c>
      <c r="R727" s="408">
        <f t="shared" si="57"/>
        <v>43701</v>
      </c>
      <c r="S727" s="407">
        <f t="shared" si="60"/>
        <v>30</v>
      </c>
      <c r="T727" s="409">
        <f t="shared" si="61"/>
        <v>1</v>
      </c>
      <c r="U727" s="410" t="s">
        <v>9842</v>
      </c>
      <c r="V727" s="375"/>
      <c r="W727" s="411"/>
      <c r="X727" s="412"/>
      <c r="Y727" s="413"/>
      <c r="Z727" s="414"/>
      <c r="AA727" s="412"/>
      <c r="AB727" s="413"/>
      <c r="AC727" s="414"/>
      <c r="AD727" s="412"/>
      <c r="AE727" s="413"/>
      <c r="AF727" s="414"/>
      <c r="AG727" s="412"/>
      <c r="AH727" s="413"/>
      <c r="AI727" s="412"/>
      <c r="AJ727" s="415"/>
      <c r="AK727" s="416"/>
      <c r="AL727" s="417"/>
      <c r="AM727" s="416"/>
      <c r="AN727" s="418"/>
      <c r="AO727" s="418"/>
      <c r="AP727" s="418"/>
      <c r="AQ727" s="314"/>
      <c r="AR727" s="315"/>
      <c r="AS727" s="419"/>
      <c r="AT727" s="420"/>
      <c r="AU727" s="318"/>
      <c r="AV727" s="319"/>
      <c r="AW727" s="319"/>
      <c r="AX727" s="319"/>
      <c r="AY727" s="320"/>
      <c r="AZ727" s="376"/>
    </row>
    <row r="728" spans="1:52" ht="13.5" customHeight="1" thickTop="1" thickBot="1" x14ac:dyDescent="0.25">
      <c r="A728" s="397">
        <v>721</v>
      </c>
      <c r="B728" s="398" t="s">
        <v>3432</v>
      </c>
      <c r="C728" s="399">
        <v>43671</v>
      </c>
      <c r="D728" s="422" t="s">
        <v>9843</v>
      </c>
      <c r="E728" s="400" t="s">
        <v>5690</v>
      </c>
      <c r="F728" s="400" t="s">
        <v>6398</v>
      </c>
      <c r="G728" s="401" t="s">
        <v>66</v>
      </c>
      <c r="H728" s="402" t="s">
        <v>10502</v>
      </c>
      <c r="I728" s="403" t="s">
        <v>1989</v>
      </c>
      <c r="J728" s="404">
        <v>0</v>
      </c>
      <c r="K728" s="405">
        <v>0</v>
      </c>
      <c r="L728" s="405">
        <v>1500000</v>
      </c>
      <c r="M728" s="405">
        <f t="shared" si="58"/>
        <v>1500000</v>
      </c>
      <c r="N728" s="406" t="s">
        <v>1990</v>
      </c>
      <c r="O728" s="398" t="s">
        <v>145</v>
      </c>
      <c r="P728" s="408">
        <f t="shared" si="59"/>
        <v>43671</v>
      </c>
      <c r="Q728" s="408">
        <v>43701</v>
      </c>
      <c r="R728" s="408">
        <f t="shared" si="57"/>
        <v>43701</v>
      </c>
      <c r="S728" s="407">
        <f t="shared" si="60"/>
        <v>30</v>
      </c>
      <c r="T728" s="409">
        <f t="shared" si="61"/>
        <v>1</v>
      </c>
      <c r="U728" s="410" t="s">
        <v>9844</v>
      </c>
      <c r="V728" s="375"/>
      <c r="W728" s="411"/>
      <c r="X728" s="412"/>
      <c r="Y728" s="413"/>
      <c r="Z728" s="414"/>
      <c r="AA728" s="412"/>
      <c r="AB728" s="413"/>
      <c r="AC728" s="414"/>
      <c r="AD728" s="412"/>
      <c r="AE728" s="413"/>
      <c r="AF728" s="414"/>
      <c r="AG728" s="412"/>
      <c r="AH728" s="413"/>
      <c r="AI728" s="412"/>
      <c r="AJ728" s="415"/>
      <c r="AK728" s="416"/>
      <c r="AL728" s="417"/>
      <c r="AM728" s="416"/>
      <c r="AN728" s="418"/>
      <c r="AO728" s="418"/>
      <c r="AP728" s="418"/>
      <c r="AQ728" s="314"/>
      <c r="AR728" s="315"/>
      <c r="AS728" s="419"/>
      <c r="AT728" s="420"/>
      <c r="AU728" s="318"/>
      <c r="AV728" s="319"/>
      <c r="AW728" s="319"/>
      <c r="AX728" s="319"/>
      <c r="AY728" s="320"/>
      <c r="AZ728" s="376"/>
    </row>
    <row r="729" spans="1:52" ht="13.5" customHeight="1" thickTop="1" thickBot="1" x14ac:dyDescent="0.25">
      <c r="A729" s="397">
        <v>722</v>
      </c>
      <c r="B729" s="398" t="s">
        <v>3432</v>
      </c>
      <c r="C729" s="399">
        <v>43671</v>
      </c>
      <c r="D729" s="422" t="s">
        <v>9845</v>
      </c>
      <c r="E729" s="400" t="s">
        <v>9494</v>
      </c>
      <c r="F729" s="400" t="s">
        <v>6398</v>
      </c>
      <c r="G729" s="401" t="s">
        <v>66</v>
      </c>
      <c r="H729" s="402" t="s">
        <v>10502</v>
      </c>
      <c r="I729" s="403" t="s">
        <v>1989</v>
      </c>
      <c r="J729" s="404">
        <v>0</v>
      </c>
      <c r="K729" s="405">
        <v>0</v>
      </c>
      <c r="L729" s="405">
        <v>1500000</v>
      </c>
      <c r="M729" s="405">
        <f t="shared" si="58"/>
        <v>1500000</v>
      </c>
      <c r="N729" s="406" t="s">
        <v>1990</v>
      </c>
      <c r="O729" s="398" t="s">
        <v>2157</v>
      </c>
      <c r="P729" s="408">
        <f t="shared" si="59"/>
        <v>43671</v>
      </c>
      <c r="Q729" s="408">
        <v>43701</v>
      </c>
      <c r="R729" s="408">
        <f t="shared" si="57"/>
        <v>43701</v>
      </c>
      <c r="S729" s="407">
        <f t="shared" si="60"/>
        <v>30</v>
      </c>
      <c r="T729" s="409">
        <f t="shared" si="61"/>
        <v>1</v>
      </c>
      <c r="U729" s="410" t="s">
        <v>9846</v>
      </c>
      <c r="V729" s="375"/>
      <c r="W729" s="411"/>
      <c r="X729" s="412"/>
      <c r="Y729" s="413"/>
      <c r="Z729" s="414"/>
      <c r="AA729" s="412"/>
      <c r="AB729" s="413"/>
      <c r="AC729" s="414"/>
      <c r="AD729" s="412"/>
      <c r="AE729" s="413"/>
      <c r="AF729" s="414"/>
      <c r="AG729" s="412"/>
      <c r="AH729" s="413"/>
      <c r="AI729" s="412"/>
      <c r="AJ729" s="415"/>
      <c r="AK729" s="416"/>
      <c r="AL729" s="417"/>
      <c r="AM729" s="416"/>
      <c r="AN729" s="418"/>
      <c r="AO729" s="418"/>
      <c r="AP729" s="418"/>
      <c r="AQ729" s="314"/>
      <c r="AR729" s="315"/>
      <c r="AS729" s="419"/>
      <c r="AT729" s="420"/>
      <c r="AU729" s="318"/>
      <c r="AV729" s="319"/>
      <c r="AW729" s="319"/>
      <c r="AX729" s="319"/>
      <c r="AY729" s="320"/>
      <c r="AZ729" s="376"/>
    </row>
    <row r="730" spans="1:52" ht="13.5" customHeight="1" thickTop="1" thickBot="1" x14ac:dyDescent="0.25">
      <c r="A730" s="397">
        <v>723</v>
      </c>
      <c r="B730" s="398" t="s">
        <v>3432</v>
      </c>
      <c r="C730" s="399">
        <v>43672</v>
      </c>
      <c r="D730" s="422" t="s">
        <v>9847</v>
      </c>
      <c r="E730" s="400" t="s">
        <v>5690</v>
      </c>
      <c r="F730" s="400" t="s">
        <v>9848</v>
      </c>
      <c r="G730" s="401" t="s">
        <v>5445</v>
      </c>
      <c r="H730" s="402" t="s">
        <v>9849</v>
      </c>
      <c r="I730" s="403" t="s">
        <v>1989</v>
      </c>
      <c r="J730" s="404">
        <v>0</v>
      </c>
      <c r="K730" s="405">
        <v>0</v>
      </c>
      <c r="L730" s="405">
        <v>152687364</v>
      </c>
      <c r="M730" s="405">
        <f t="shared" si="58"/>
        <v>229031046</v>
      </c>
      <c r="N730" s="406" t="s">
        <v>4981</v>
      </c>
      <c r="O730" s="398" t="s">
        <v>9850</v>
      </c>
      <c r="P730" s="408">
        <f t="shared" si="59"/>
        <v>43672</v>
      </c>
      <c r="Q730" s="408">
        <v>43762</v>
      </c>
      <c r="R730" s="408">
        <v>43782</v>
      </c>
      <c r="S730" s="407">
        <f t="shared" si="60"/>
        <v>110</v>
      </c>
      <c r="T730" s="409">
        <f t="shared" si="61"/>
        <v>3.6666666666666665</v>
      </c>
      <c r="U730" s="410" t="s">
        <v>9851</v>
      </c>
      <c r="V730" s="375"/>
      <c r="W730" s="411">
        <v>15</v>
      </c>
      <c r="X730" s="412">
        <v>43756</v>
      </c>
      <c r="Y730" s="413">
        <v>43782</v>
      </c>
      <c r="Z730" s="414"/>
      <c r="AA730" s="412"/>
      <c r="AB730" s="413"/>
      <c r="AC730" s="414"/>
      <c r="AD730" s="412"/>
      <c r="AE730" s="413"/>
      <c r="AF730" s="414"/>
      <c r="AG730" s="412"/>
      <c r="AH730" s="413"/>
      <c r="AI730" s="412">
        <v>43756</v>
      </c>
      <c r="AJ730" s="415">
        <v>76343682</v>
      </c>
      <c r="AK730" s="416"/>
      <c r="AL730" s="417"/>
      <c r="AM730" s="416"/>
      <c r="AN730" s="418"/>
      <c r="AO730" s="418"/>
      <c r="AP730" s="418"/>
      <c r="AQ730" s="314"/>
      <c r="AR730" s="315"/>
      <c r="AS730" s="419"/>
      <c r="AT730" s="420"/>
      <c r="AU730" s="318"/>
      <c r="AV730" s="319"/>
      <c r="AW730" s="319"/>
      <c r="AX730" s="319"/>
      <c r="AY730" s="320"/>
      <c r="AZ730" s="376"/>
    </row>
    <row r="731" spans="1:52" ht="13.5" customHeight="1" thickTop="1" thickBot="1" x14ac:dyDescent="0.25">
      <c r="A731" s="397">
        <v>724</v>
      </c>
      <c r="B731" s="398" t="s">
        <v>6666</v>
      </c>
      <c r="C731" s="399">
        <v>43675</v>
      </c>
      <c r="D731" s="422" t="s">
        <v>9852</v>
      </c>
      <c r="E731" s="400" t="s">
        <v>5690</v>
      </c>
      <c r="F731" s="400" t="s">
        <v>9853</v>
      </c>
      <c r="G731" s="401" t="s">
        <v>66</v>
      </c>
      <c r="H731" s="402" t="s">
        <v>7501</v>
      </c>
      <c r="I731" s="403" t="s">
        <v>1989</v>
      </c>
      <c r="J731" s="404">
        <v>0</v>
      </c>
      <c r="K731" s="405">
        <v>0</v>
      </c>
      <c r="L731" s="405">
        <v>11100000</v>
      </c>
      <c r="M731" s="405">
        <f t="shared" si="58"/>
        <v>16649999</v>
      </c>
      <c r="N731" s="406" t="s">
        <v>1990</v>
      </c>
      <c r="O731" s="398" t="s">
        <v>6669</v>
      </c>
      <c r="P731" s="408">
        <f t="shared" si="59"/>
        <v>43675</v>
      </c>
      <c r="Q731" s="408">
        <v>43765</v>
      </c>
      <c r="R731" s="408">
        <v>43813</v>
      </c>
      <c r="S731" s="407">
        <f t="shared" si="60"/>
        <v>138</v>
      </c>
      <c r="T731" s="409">
        <f t="shared" si="61"/>
        <v>4.5999999999999996</v>
      </c>
      <c r="U731" s="410" t="s">
        <v>9854</v>
      </c>
      <c r="V731" s="375"/>
      <c r="W731" s="411">
        <v>45</v>
      </c>
      <c r="X731" s="412">
        <v>43767</v>
      </c>
      <c r="Y731" s="413">
        <v>43813</v>
      </c>
      <c r="Z731" s="414"/>
      <c r="AA731" s="412"/>
      <c r="AB731" s="413"/>
      <c r="AC731" s="414"/>
      <c r="AD731" s="412"/>
      <c r="AE731" s="413"/>
      <c r="AF731" s="414"/>
      <c r="AG731" s="412"/>
      <c r="AH731" s="413"/>
      <c r="AI731" s="412">
        <v>43767</v>
      </c>
      <c r="AJ731" s="415">
        <v>5549999</v>
      </c>
      <c r="AK731" s="416"/>
      <c r="AL731" s="417"/>
      <c r="AM731" s="416"/>
      <c r="AN731" s="418"/>
      <c r="AO731" s="418"/>
      <c r="AP731" s="418"/>
      <c r="AQ731" s="314"/>
      <c r="AR731" s="315"/>
      <c r="AS731" s="419"/>
      <c r="AT731" s="420"/>
      <c r="AU731" s="318"/>
      <c r="AV731" s="319"/>
      <c r="AW731" s="319"/>
      <c r="AX731" s="319"/>
      <c r="AY731" s="320"/>
      <c r="AZ731" s="376"/>
    </row>
    <row r="732" spans="1:52" ht="13.5" customHeight="1" thickTop="1" thickBot="1" x14ac:dyDescent="0.25">
      <c r="A732" s="397">
        <v>725</v>
      </c>
      <c r="B732" s="398" t="s">
        <v>3432</v>
      </c>
      <c r="C732" s="399">
        <v>43675</v>
      </c>
      <c r="D732" s="422" t="s">
        <v>9855</v>
      </c>
      <c r="E732" s="400" t="s">
        <v>5690</v>
      </c>
      <c r="F732" s="400" t="s">
        <v>9856</v>
      </c>
      <c r="G732" s="401" t="s">
        <v>66</v>
      </c>
      <c r="H732" s="402" t="s">
        <v>7501</v>
      </c>
      <c r="I732" s="403" t="s">
        <v>1989</v>
      </c>
      <c r="J732" s="404">
        <v>0</v>
      </c>
      <c r="K732" s="405">
        <v>0</v>
      </c>
      <c r="L732" s="405">
        <v>9000000</v>
      </c>
      <c r="M732" s="405">
        <f t="shared" si="58"/>
        <v>9000000</v>
      </c>
      <c r="N732" s="406" t="s">
        <v>1990</v>
      </c>
      <c r="O732" s="398" t="s">
        <v>9857</v>
      </c>
      <c r="P732" s="408">
        <f t="shared" si="59"/>
        <v>43675</v>
      </c>
      <c r="Q732" s="408">
        <v>43736</v>
      </c>
      <c r="R732" s="408">
        <f t="shared" ref="R732:R757" si="62">Q732</f>
        <v>43736</v>
      </c>
      <c r="S732" s="407">
        <f t="shared" si="60"/>
        <v>61</v>
      </c>
      <c r="T732" s="409">
        <f t="shared" si="61"/>
        <v>2.0333333333333332</v>
      </c>
      <c r="U732" s="410" t="s">
        <v>9858</v>
      </c>
      <c r="V732" s="375"/>
      <c r="W732" s="411"/>
      <c r="X732" s="412"/>
      <c r="Y732" s="413"/>
      <c r="Z732" s="414"/>
      <c r="AA732" s="412"/>
      <c r="AB732" s="413"/>
      <c r="AC732" s="414"/>
      <c r="AD732" s="412"/>
      <c r="AE732" s="413"/>
      <c r="AF732" s="414"/>
      <c r="AG732" s="412"/>
      <c r="AH732" s="413"/>
      <c r="AI732" s="412"/>
      <c r="AJ732" s="415"/>
      <c r="AK732" s="416"/>
      <c r="AL732" s="417"/>
      <c r="AM732" s="416"/>
      <c r="AN732" s="418"/>
      <c r="AO732" s="418"/>
      <c r="AP732" s="418"/>
      <c r="AQ732" s="314"/>
      <c r="AR732" s="315"/>
      <c r="AS732" s="419"/>
      <c r="AT732" s="420"/>
      <c r="AU732" s="318"/>
      <c r="AV732" s="319"/>
      <c r="AW732" s="319"/>
      <c r="AX732" s="319"/>
      <c r="AY732" s="320"/>
      <c r="AZ732" s="376"/>
    </row>
    <row r="733" spans="1:52" ht="13.5" customHeight="1" thickTop="1" thickBot="1" x14ac:dyDescent="0.25">
      <c r="A733" s="397">
        <v>726</v>
      </c>
      <c r="B733" s="398" t="s">
        <v>3441</v>
      </c>
      <c r="C733" s="399">
        <v>43676</v>
      </c>
      <c r="D733" s="422" t="s">
        <v>9859</v>
      </c>
      <c r="E733" s="400" t="s">
        <v>5690</v>
      </c>
      <c r="F733" s="400" t="s">
        <v>9860</v>
      </c>
      <c r="G733" s="401" t="s">
        <v>66</v>
      </c>
      <c r="H733" s="402" t="s">
        <v>10502</v>
      </c>
      <c r="I733" s="403" t="s">
        <v>1989</v>
      </c>
      <c r="J733" s="404">
        <v>0</v>
      </c>
      <c r="K733" s="405">
        <v>0</v>
      </c>
      <c r="L733" s="405">
        <v>12500000</v>
      </c>
      <c r="M733" s="405">
        <f t="shared" si="58"/>
        <v>12500000</v>
      </c>
      <c r="N733" s="406" t="s">
        <v>1990</v>
      </c>
      <c r="O733" s="398" t="s">
        <v>9861</v>
      </c>
      <c r="P733" s="408">
        <f t="shared" si="59"/>
        <v>43676</v>
      </c>
      <c r="Q733" s="408">
        <v>43826</v>
      </c>
      <c r="R733" s="408">
        <f t="shared" si="62"/>
        <v>43826</v>
      </c>
      <c r="S733" s="407">
        <f t="shared" si="60"/>
        <v>150</v>
      </c>
      <c r="T733" s="409">
        <f t="shared" si="61"/>
        <v>5</v>
      </c>
      <c r="U733" s="410" t="s">
        <v>9862</v>
      </c>
      <c r="V733" s="375"/>
      <c r="W733" s="411"/>
      <c r="X733" s="412"/>
      <c r="Y733" s="413"/>
      <c r="Z733" s="414"/>
      <c r="AA733" s="412"/>
      <c r="AB733" s="413"/>
      <c r="AC733" s="414"/>
      <c r="AD733" s="412"/>
      <c r="AE733" s="413"/>
      <c r="AF733" s="414"/>
      <c r="AG733" s="412"/>
      <c r="AH733" s="413"/>
      <c r="AI733" s="412"/>
      <c r="AJ733" s="415"/>
      <c r="AK733" s="416"/>
      <c r="AL733" s="417"/>
      <c r="AM733" s="416"/>
      <c r="AN733" s="418"/>
      <c r="AO733" s="418"/>
      <c r="AP733" s="418"/>
      <c r="AQ733" s="314"/>
      <c r="AR733" s="315"/>
      <c r="AS733" s="419"/>
      <c r="AT733" s="420"/>
      <c r="AU733" s="318"/>
      <c r="AV733" s="319"/>
      <c r="AW733" s="319"/>
      <c r="AX733" s="319"/>
      <c r="AY733" s="320"/>
      <c r="AZ733" s="376"/>
    </row>
    <row r="734" spans="1:52" ht="13.5" customHeight="1" thickTop="1" thickBot="1" x14ac:dyDescent="0.25">
      <c r="A734" s="397">
        <v>727</v>
      </c>
      <c r="B734" s="398" t="s">
        <v>3432</v>
      </c>
      <c r="C734" s="399">
        <v>43676</v>
      </c>
      <c r="D734" s="422" t="s">
        <v>9863</v>
      </c>
      <c r="E734" s="400" t="s">
        <v>9590</v>
      </c>
      <c r="F734" s="400" t="s">
        <v>8691</v>
      </c>
      <c r="G734" s="401" t="s">
        <v>66</v>
      </c>
      <c r="H734" s="402" t="s">
        <v>7501</v>
      </c>
      <c r="I734" s="403" t="s">
        <v>1989</v>
      </c>
      <c r="J734" s="404">
        <v>0</v>
      </c>
      <c r="K734" s="405">
        <v>0</v>
      </c>
      <c r="L734" s="405">
        <v>5866666</v>
      </c>
      <c r="M734" s="405">
        <f t="shared" si="58"/>
        <v>5866666</v>
      </c>
      <c r="N734" s="406" t="s">
        <v>1990</v>
      </c>
      <c r="O734" s="398" t="s">
        <v>6919</v>
      </c>
      <c r="P734" s="408">
        <f t="shared" si="59"/>
        <v>43676</v>
      </c>
      <c r="Q734" s="408">
        <v>43706</v>
      </c>
      <c r="R734" s="408">
        <f t="shared" si="62"/>
        <v>43706</v>
      </c>
      <c r="S734" s="407">
        <f t="shared" si="60"/>
        <v>30</v>
      </c>
      <c r="T734" s="409">
        <f t="shared" si="61"/>
        <v>1</v>
      </c>
      <c r="U734" s="410" t="s">
        <v>9864</v>
      </c>
      <c r="V734" s="375"/>
      <c r="W734" s="411"/>
      <c r="X734" s="412"/>
      <c r="Y734" s="413"/>
      <c r="Z734" s="414"/>
      <c r="AA734" s="412"/>
      <c r="AB734" s="413"/>
      <c r="AC734" s="414"/>
      <c r="AD734" s="412"/>
      <c r="AE734" s="413"/>
      <c r="AF734" s="414"/>
      <c r="AG734" s="412"/>
      <c r="AH734" s="413"/>
      <c r="AI734" s="412"/>
      <c r="AJ734" s="415"/>
      <c r="AK734" s="416"/>
      <c r="AL734" s="417"/>
      <c r="AM734" s="416"/>
      <c r="AN734" s="418"/>
      <c r="AO734" s="418"/>
      <c r="AP734" s="418"/>
      <c r="AQ734" s="314"/>
      <c r="AR734" s="315"/>
      <c r="AS734" s="419"/>
      <c r="AT734" s="420"/>
      <c r="AU734" s="318"/>
      <c r="AV734" s="319"/>
      <c r="AW734" s="319"/>
      <c r="AX734" s="319"/>
      <c r="AY734" s="320"/>
      <c r="AZ734" s="376"/>
    </row>
    <row r="735" spans="1:52" ht="13.5" customHeight="1" thickTop="1" thickBot="1" x14ac:dyDescent="0.25">
      <c r="A735" s="397">
        <v>728</v>
      </c>
      <c r="B735" s="398" t="s">
        <v>175</v>
      </c>
      <c r="C735" s="399">
        <v>43676</v>
      </c>
      <c r="D735" s="422" t="s">
        <v>9865</v>
      </c>
      <c r="E735" s="400" t="s">
        <v>9494</v>
      </c>
      <c r="F735" s="400" t="s">
        <v>9866</v>
      </c>
      <c r="G735" s="401" t="s">
        <v>66</v>
      </c>
      <c r="H735" s="402" t="s">
        <v>7501</v>
      </c>
      <c r="I735" s="403" t="s">
        <v>1989</v>
      </c>
      <c r="J735" s="404">
        <v>0</v>
      </c>
      <c r="K735" s="405">
        <v>0</v>
      </c>
      <c r="L735" s="405">
        <v>11907048</v>
      </c>
      <c r="M735" s="405">
        <f t="shared" si="58"/>
        <v>11907048</v>
      </c>
      <c r="N735" s="406" t="s">
        <v>1990</v>
      </c>
      <c r="O735" s="398" t="s">
        <v>437</v>
      </c>
      <c r="P735" s="408">
        <f t="shared" si="59"/>
        <v>43676</v>
      </c>
      <c r="Q735" s="408">
        <v>43719</v>
      </c>
      <c r="R735" s="408">
        <f t="shared" si="62"/>
        <v>43719</v>
      </c>
      <c r="S735" s="407">
        <f t="shared" si="60"/>
        <v>43</v>
      </c>
      <c r="T735" s="409">
        <f t="shared" si="61"/>
        <v>1.4333333333333333</v>
      </c>
      <c r="U735" s="410" t="s">
        <v>9867</v>
      </c>
      <c r="V735" s="375"/>
      <c r="W735" s="411"/>
      <c r="X735" s="412"/>
      <c r="Y735" s="413"/>
      <c r="Z735" s="414"/>
      <c r="AA735" s="412"/>
      <c r="AB735" s="413"/>
      <c r="AC735" s="414"/>
      <c r="AD735" s="412"/>
      <c r="AE735" s="413"/>
      <c r="AF735" s="414"/>
      <c r="AG735" s="412"/>
      <c r="AH735" s="413"/>
      <c r="AI735" s="412"/>
      <c r="AJ735" s="415"/>
      <c r="AK735" s="416"/>
      <c r="AL735" s="417"/>
      <c r="AM735" s="416"/>
      <c r="AN735" s="418"/>
      <c r="AO735" s="418"/>
      <c r="AP735" s="418"/>
      <c r="AQ735" s="314"/>
      <c r="AR735" s="315"/>
      <c r="AS735" s="419"/>
      <c r="AT735" s="420"/>
      <c r="AU735" s="318"/>
      <c r="AV735" s="319"/>
      <c r="AW735" s="319"/>
      <c r="AX735" s="319"/>
      <c r="AY735" s="320"/>
      <c r="AZ735" s="376"/>
    </row>
    <row r="736" spans="1:52" ht="13.5" customHeight="1" thickTop="1" thickBot="1" x14ac:dyDescent="0.25">
      <c r="A736" s="397">
        <v>729</v>
      </c>
      <c r="B736" s="398" t="s">
        <v>2000</v>
      </c>
      <c r="C736" s="399">
        <v>43676</v>
      </c>
      <c r="D736" s="422" t="s">
        <v>9868</v>
      </c>
      <c r="E736" s="400" t="s">
        <v>5690</v>
      </c>
      <c r="F736" s="400" t="s">
        <v>7598</v>
      </c>
      <c r="G736" s="401" t="s">
        <v>66</v>
      </c>
      <c r="H736" s="402" t="s">
        <v>7501</v>
      </c>
      <c r="I736" s="403" t="s">
        <v>1989</v>
      </c>
      <c r="J736" s="404">
        <v>0</v>
      </c>
      <c r="K736" s="405">
        <v>0</v>
      </c>
      <c r="L736" s="405">
        <v>3333333</v>
      </c>
      <c r="M736" s="405">
        <f t="shared" si="58"/>
        <v>3333333</v>
      </c>
      <c r="N736" s="406" t="s">
        <v>1990</v>
      </c>
      <c r="O736" s="398" t="s">
        <v>5921</v>
      </c>
      <c r="P736" s="408">
        <f t="shared" si="59"/>
        <v>43676</v>
      </c>
      <c r="Q736" s="408">
        <v>43706</v>
      </c>
      <c r="R736" s="408">
        <f t="shared" si="62"/>
        <v>43706</v>
      </c>
      <c r="S736" s="407">
        <f t="shared" si="60"/>
        <v>30</v>
      </c>
      <c r="T736" s="409">
        <f t="shared" si="61"/>
        <v>1</v>
      </c>
      <c r="U736" s="410" t="s">
        <v>9869</v>
      </c>
      <c r="V736" s="421">
        <v>43717</v>
      </c>
      <c r="W736" s="411"/>
      <c r="X736" s="412"/>
      <c r="Y736" s="413"/>
      <c r="Z736" s="414"/>
      <c r="AA736" s="412"/>
      <c r="AB736" s="413"/>
      <c r="AC736" s="414"/>
      <c r="AD736" s="412"/>
      <c r="AE736" s="413"/>
      <c r="AF736" s="414"/>
      <c r="AG736" s="412"/>
      <c r="AH736" s="413"/>
      <c r="AI736" s="412"/>
      <c r="AJ736" s="415"/>
      <c r="AK736" s="416"/>
      <c r="AL736" s="417"/>
      <c r="AM736" s="416"/>
      <c r="AN736" s="418"/>
      <c r="AO736" s="418"/>
      <c r="AP736" s="418"/>
      <c r="AQ736" s="314"/>
      <c r="AR736" s="315"/>
      <c r="AS736" s="419"/>
      <c r="AT736" s="420"/>
      <c r="AU736" s="318"/>
      <c r="AV736" s="319"/>
      <c r="AW736" s="319"/>
      <c r="AX736" s="319"/>
      <c r="AY736" s="320"/>
      <c r="AZ736" s="376"/>
    </row>
    <row r="737" spans="1:52" ht="13.5" customHeight="1" thickTop="1" thickBot="1" x14ac:dyDescent="0.25">
      <c r="A737" s="397">
        <v>730</v>
      </c>
      <c r="B737" s="398" t="s">
        <v>3444</v>
      </c>
      <c r="C737" s="399">
        <v>43682</v>
      </c>
      <c r="D737" s="422" t="s">
        <v>9870</v>
      </c>
      <c r="E737" s="400" t="s">
        <v>5690</v>
      </c>
      <c r="F737" s="400" t="s">
        <v>9871</v>
      </c>
      <c r="G737" s="401" t="s">
        <v>66</v>
      </c>
      <c r="H737" s="402" t="s">
        <v>10502</v>
      </c>
      <c r="I737" s="403" t="s">
        <v>1989</v>
      </c>
      <c r="J737" s="404">
        <v>0</v>
      </c>
      <c r="K737" s="405">
        <v>0</v>
      </c>
      <c r="L737" s="405">
        <v>14703150</v>
      </c>
      <c r="M737" s="405">
        <f t="shared" si="58"/>
        <v>14703150</v>
      </c>
      <c r="N737" s="406" t="s">
        <v>1990</v>
      </c>
      <c r="O737" s="398" t="s">
        <v>3310</v>
      </c>
      <c r="P737" s="408">
        <f t="shared" si="59"/>
        <v>43682</v>
      </c>
      <c r="Q737" s="408">
        <v>43830</v>
      </c>
      <c r="R737" s="408">
        <f t="shared" si="62"/>
        <v>43830</v>
      </c>
      <c r="S737" s="407">
        <f t="shared" si="60"/>
        <v>148</v>
      </c>
      <c r="T737" s="409">
        <f t="shared" si="61"/>
        <v>4.9333333333333336</v>
      </c>
      <c r="U737" s="410" t="s">
        <v>9872</v>
      </c>
      <c r="V737" s="375"/>
      <c r="W737" s="411"/>
      <c r="X737" s="412"/>
      <c r="Y737" s="413"/>
      <c r="Z737" s="414"/>
      <c r="AA737" s="412"/>
      <c r="AB737" s="413"/>
      <c r="AC737" s="414"/>
      <c r="AD737" s="412"/>
      <c r="AE737" s="413"/>
      <c r="AF737" s="414"/>
      <c r="AG737" s="412"/>
      <c r="AH737" s="413"/>
      <c r="AI737" s="412"/>
      <c r="AJ737" s="415"/>
      <c r="AK737" s="416"/>
      <c r="AL737" s="417"/>
      <c r="AM737" s="416"/>
      <c r="AN737" s="418"/>
      <c r="AO737" s="418"/>
      <c r="AP737" s="418"/>
      <c r="AQ737" s="314"/>
      <c r="AR737" s="315"/>
      <c r="AS737" s="419"/>
      <c r="AT737" s="420"/>
      <c r="AU737" s="318"/>
      <c r="AV737" s="319"/>
      <c r="AW737" s="319"/>
      <c r="AX737" s="319"/>
      <c r="AY737" s="320"/>
      <c r="AZ737" s="376"/>
    </row>
    <row r="738" spans="1:52" ht="13.5" customHeight="1" thickTop="1" thickBot="1" x14ac:dyDescent="0.25">
      <c r="A738" s="397" t="s">
        <v>9873</v>
      </c>
      <c r="B738" s="398" t="s">
        <v>367</v>
      </c>
      <c r="C738" s="399">
        <v>43679</v>
      </c>
      <c r="D738" s="422" t="s">
        <v>9874</v>
      </c>
      <c r="E738" s="400" t="s">
        <v>6447</v>
      </c>
      <c r="F738" s="400" t="s">
        <v>9875</v>
      </c>
      <c r="G738" s="401" t="s">
        <v>66</v>
      </c>
      <c r="H738" s="402" t="s">
        <v>7501</v>
      </c>
      <c r="I738" s="403" t="s">
        <v>1989</v>
      </c>
      <c r="J738" s="404">
        <v>0</v>
      </c>
      <c r="K738" s="405">
        <v>0</v>
      </c>
      <c r="L738" s="405">
        <v>6000000</v>
      </c>
      <c r="M738" s="405">
        <f t="shared" si="58"/>
        <v>6000000</v>
      </c>
      <c r="N738" s="406" t="s">
        <v>1990</v>
      </c>
      <c r="O738" s="398" t="s">
        <v>9876</v>
      </c>
      <c r="P738" s="408">
        <f t="shared" si="59"/>
        <v>43679</v>
      </c>
      <c r="Q738" s="408">
        <v>43709</v>
      </c>
      <c r="R738" s="408">
        <f t="shared" si="62"/>
        <v>43709</v>
      </c>
      <c r="S738" s="407">
        <f t="shared" si="60"/>
        <v>30</v>
      </c>
      <c r="T738" s="409">
        <f t="shared" si="61"/>
        <v>1</v>
      </c>
      <c r="U738" s="410" t="s">
        <v>9877</v>
      </c>
      <c r="V738" s="375"/>
      <c r="W738" s="411"/>
      <c r="X738" s="412"/>
      <c r="Y738" s="413"/>
      <c r="Z738" s="414"/>
      <c r="AA738" s="412"/>
      <c r="AB738" s="413"/>
      <c r="AC738" s="414"/>
      <c r="AD738" s="412"/>
      <c r="AE738" s="413"/>
      <c r="AF738" s="414"/>
      <c r="AG738" s="412"/>
      <c r="AH738" s="413"/>
      <c r="AI738" s="412"/>
      <c r="AJ738" s="415"/>
      <c r="AK738" s="416"/>
      <c r="AL738" s="417"/>
      <c r="AM738" s="416"/>
      <c r="AN738" s="418"/>
      <c r="AO738" s="418"/>
      <c r="AP738" s="418"/>
      <c r="AQ738" s="314"/>
      <c r="AR738" s="315"/>
      <c r="AS738" s="419"/>
      <c r="AT738" s="420"/>
      <c r="AU738" s="318"/>
      <c r="AV738" s="319"/>
      <c r="AW738" s="319"/>
      <c r="AX738" s="319"/>
      <c r="AY738" s="320"/>
      <c r="AZ738" s="376"/>
    </row>
    <row r="739" spans="1:52" ht="13.5" customHeight="1" thickTop="1" thickBot="1" x14ac:dyDescent="0.25">
      <c r="A739" s="397">
        <v>731</v>
      </c>
      <c r="B739" s="398" t="s">
        <v>3444</v>
      </c>
      <c r="C739" s="399">
        <v>43682</v>
      </c>
      <c r="D739" s="422" t="s">
        <v>9878</v>
      </c>
      <c r="E739" s="400" t="s">
        <v>5921</v>
      </c>
      <c r="F739" s="400" t="s">
        <v>9879</v>
      </c>
      <c r="G739" s="401" t="s">
        <v>66</v>
      </c>
      <c r="H739" s="402" t="s">
        <v>10502</v>
      </c>
      <c r="I739" s="403" t="s">
        <v>1989</v>
      </c>
      <c r="J739" s="404">
        <v>0</v>
      </c>
      <c r="K739" s="405">
        <v>0</v>
      </c>
      <c r="L739" s="405">
        <v>14703150</v>
      </c>
      <c r="M739" s="405">
        <f t="shared" si="58"/>
        <v>14703150</v>
      </c>
      <c r="N739" s="406" t="s">
        <v>1990</v>
      </c>
      <c r="O739" s="398" t="s">
        <v>3147</v>
      </c>
      <c r="P739" s="408">
        <f t="shared" si="59"/>
        <v>43682</v>
      </c>
      <c r="Q739" s="408">
        <v>43830</v>
      </c>
      <c r="R739" s="408">
        <f t="shared" si="62"/>
        <v>43830</v>
      </c>
      <c r="S739" s="407">
        <f t="shared" si="60"/>
        <v>148</v>
      </c>
      <c r="T739" s="409">
        <f t="shared" si="61"/>
        <v>4.9333333333333336</v>
      </c>
      <c r="U739" s="410" t="s">
        <v>9880</v>
      </c>
      <c r="V739" s="375"/>
      <c r="W739" s="411"/>
      <c r="X739" s="412"/>
      <c r="Y739" s="413"/>
      <c r="Z739" s="414"/>
      <c r="AA739" s="412"/>
      <c r="AB739" s="413"/>
      <c r="AC739" s="414"/>
      <c r="AD739" s="412"/>
      <c r="AE739" s="413"/>
      <c r="AF739" s="414"/>
      <c r="AG739" s="412"/>
      <c r="AH739" s="413"/>
      <c r="AI739" s="412"/>
      <c r="AJ739" s="415"/>
      <c r="AK739" s="416"/>
      <c r="AL739" s="417"/>
      <c r="AM739" s="416"/>
      <c r="AN739" s="418"/>
      <c r="AO739" s="418"/>
      <c r="AP739" s="418"/>
      <c r="AQ739" s="314"/>
      <c r="AR739" s="315"/>
      <c r="AS739" s="419"/>
      <c r="AT739" s="420"/>
      <c r="AU739" s="318"/>
      <c r="AV739" s="319"/>
      <c r="AW739" s="319"/>
      <c r="AX739" s="319"/>
      <c r="AY739" s="320"/>
      <c r="AZ739" s="376"/>
    </row>
    <row r="740" spans="1:52" ht="13.5" customHeight="1" thickTop="1" thickBot="1" x14ac:dyDescent="0.25">
      <c r="A740" s="397">
        <v>732</v>
      </c>
      <c r="B740" s="398" t="s">
        <v>3444</v>
      </c>
      <c r="C740" s="399">
        <v>43683</v>
      </c>
      <c r="D740" s="422" t="s">
        <v>9881</v>
      </c>
      <c r="E740" s="400" t="s">
        <v>9494</v>
      </c>
      <c r="F740" s="400" t="s">
        <v>9882</v>
      </c>
      <c r="G740" s="401" t="s">
        <v>66</v>
      </c>
      <c r="H740" s="402" t="s">
        <v>10502</v>
      </c>
      <c r="I740" s="403" t="s">
        <v>1989</v>
      </c>
      <c r="J740" s="404">
        <v>0</v>
      </c>
      <c r="K740" s="405">
        <v>0</v>
      </c>
      <c r="L740" s="405">
        <v>11607750</v>
      </c>
      <c r="M740" s="405">
        <f t="shared" si="58"/>
        <v>11607750</v>
      </c>
      <c r="N740" s="406" t="s">
        <v>1990</v>
      </c>
      <c r="O740" s="398" t="s">
        <v>9883</v>
      </c>
      <c r="P740" s="408">
        <f t="shared" si="59"/>
        <v>43683</v>
      </c>
      <c r="Q740" s="408">
        <v>43830</v>
      </c>
      <c r="R740" s="408">
        <f t="shared" si="62"/>
        <v>43830</v>
      </c>
      <c r="S740" s="407">
        <f t="shared" si="60"/>
        <v>147</v>
      </c>
      <c r="T740" s="409">
        <f t="shared" si="61"/>
        <v>4.9000000000000004</v>
      </c>
      <c r="U740" s="433" t="s">
        <v>9884</v>
      </c>
      <c r="V740" s="375"/>
      <c r="W740" s="411"/>
      <c r="X740" s="412"/>
      <c r="Y740" s="413"/>
      <c r="Z740" s="414"/>
      <c r="AA740" s="412"/>
      <c r="AB740" s="413"/>
      <c r="AC740" s="414"/>
      <c r="AD740" s="412"/>
      <c r="AE740" s="413"/>
      <c r="AF740" s="414"/>
      <c r="AG740" s="412"/>
      <c r="AH740" s="413"/>
      <c r="AI740" s="412"/>
      <c r="AJ740" s="415"/>
      <c r="AK740" s="416"/>
      <c r="AL740" s="417"/>
      <c r="AM740" s="416"/>
      <c r="AN740" s="418"/>
      <c r="AO740" s="418"/>
      <c r="AP740" s="418"/>
      <c r="AQ740" s="314"/>
      <c r="AR740" s="315"/>
      <c r="AS740" s="419"/>
      <c r="AT740" s="420"/>
      <c r="AU740" s="318"/>
      <c r="AV740" s="319"/>
      <c r="AW740" s="319"/>
      <c r="AX740" s="319"/>
      <c r="AY740" s="320"/>
      <c r="AZ740" s="376"/>
    </row>
    <row r="741" spans="1:52" ht="13.5" customHeight="1" thickTop="1" thickBot="1" x14ac:dyDescent="0.25">
      <c r="A741" s="397">
        <v>733</v>
      </c>
      <c r="B741" s="398" t="s">
        <v>3444</v>
      </c>
      <c r="C741" s="399">
        <v>43685</v>
      </c>
      <c r="D741" s="399" t="s">
        <v>9885</v>
      </c>
      <c r="E741" s="400" t="s">
        <v>9494</v>
      </c>
      <c r="F741" s="400" t="s">
        <v>9886</v>
      </c>
      <c r="G741" s="401" t="s">
        <v>66</v>
      </c>
      <c r="H741" s="402" t="s">
        <v>7501</v>
      </c>
      <c r="I741" s="403" t="s">
        <v>1989</v>
      </c>
      <c r="J741" s="404">
        <v>0</v>
      </c>
      <c r="K741" s="405">
        <v>0</v>
      </c>
      <c r="L741" s="405">
        <v>61536215</v>
      </c>
      <c r="M741" s="405">
        <f t="shared" si="58"/>
        <v>61536215</v>
      </c>
      <c r="N741" s="406" t="s">
        <v>1990</v>
      </c>
      <c r="O741" s="398" t="s">
        <v>9887</v>
      </c>
      <c r="P741" s="408">
        <f t="shared" si="59"/>
        <v>43685</v>
      </c>
      <c r="Q741" s="408">
        <v>43830</v>
      </c>
      <c r="R741" s="408">
        <f t="shared" si="62"/>
        <v>43830</v>
      </c>
      <c r="S741" s="407">
        <f t="shared" si="60"/>
        <v>145</v>
      </c>
      <c r="T741" s="409">
        <f t="shared" si="61"/>
        <v>4.833333333333333</v>
      </c>
      <c r="U741" s="410" t="s">
        <v>9888</v>
      </c>
      <c r="V741" s="375"/>
      <c r="W741" s="411"/>
      <c r="X741" s="412"/>
      <c r="Y741" s="413"/>
      <c r="Z741" s="414"/>
      <c r="AA741" s="412"/>
      <c r="AB741" s="413"/>
      <c r="AC741" s="414"/>
      <c r="AD741" s="412"/>
      <c r="AE741" s="413"/>
      <c r="AF741" s="414"/>
      <c r="AG741" s="412"/>
      <c r="AH741" s="413"/>
      <c r="AI741" s="412"/>
      <c r="AJ741" s="415"/>
      <c r="AK741" s="416"/>
      <c r="AL741" s="417"/>
      <c r="AM741" s="416"/>
      <c r="AN741" s="418"/>
      <c r="AO741" s="418"/>
      <c r="AP741" s="418"/>
      <c r="AQ741" s="314"/>
      <c r="AR741" s="315"/>
      <c r="AS741" s="419"/>
      <c r="AT741" s="420"/>
      <c r="AU741" s="318"/>
      <c r="AV741" s="319"/>
      <c r="AW741" s="319"/>
      <c r="AX741" s="319"/>
      <c r="AY741" s="320"/>
      <c r="AZ741" s="376"/>
    </row>
    <row r="742" spans="1:52" ht="13.5" customHeight="1" thickTop="1" thickBot="1" x14ac:dyDescent="0.25">
      <c r="A742" s="397">
        <v>734</v>
      </c>
      <c r="B742" s="398" t="s">
        <v>7574</v>
      </c>
      <c r="C742" s="399">
        <v>43685</v>
      </c>
      <c r="D742" s="399" t="s">
        <v>9889</v>
      </c>
      <c r="E742" s="400" t="s">
        <v>5690</v>
      </c>
      <c r="F742" s="400" t="s">
        <v>8668</v>
      </c>
      <c r="G742" s="401" t="s">
        <v>66</v>
      </c>
      <c r="H742" s="402" t="s">
        <v>7501</v>
      </c>
      <c r="I742" s="403" t="s">
        <v>1989</v>
      </c>
      <c r="J742" s="404">
        <v>0</v>
      </c>
      <c r="K742" s="405">
        <v>0</v>
      </c>
      <c r="L742" s="405">
        <v>6000000</v>
      </c>
      <c r="M742" s="405">
        <f t="shared" si="58"/>
        <v>6000000</v>
      </c>
      <c r="N742" s="406" t="s">
        <v>1990</v>
      </c>
      <c r="O742" s="398" t="s">
        <v>8669</v>
      </c>
      <c r="P742" s="408">
        <f t="shared" si="59"/>
        <v>43685</v>
      </c>
      <c r="Q742" s="408">
        <v>43715</v>
      </c>
      <c r="R742" s="408">
        <f t="shared" si="62"/>
        <v>43715</v>
      </c>
      <c r="S742" s="407">
        <f t="shared" si="60"/>
        <v>30</v>
      </c>
      <c r="T742" s="409">
        <f t="shared" si="61"/>
        <v>1</v>
      </c>
      <c r="U742" s="410" t="s">
        <v>9890</v>
      </c>
      <c r="V742" s="375"/>
      <c r="W742" s="411"/>
      <c r="X742" s="412"/>
      <c r="Y742" s="413"/>
      <c r="Z742" s="414"/>
      <c r="AA742" s="412"/>
      <c r="AB742" s="413"/>
      <c r="AC742" s="414"/>
      <c r="AD742" s="412"/>
      <c r="AE742" s="413"/>
      <c r="AF742" s="414"/>
      <c r="AG742" s="412"/>
      <c r="AH742" s="413"/>
      <c r="AI742" s="412"/>
      <c r="AJ742" s="415"/>
      <c r="AK742" s="416"/>
      <c r="AL742" s="417"/>
      <c r="AM742" s="416"/>
      <c r="AN742" s="418"/>
      <c r="AO742" s="418"/>
      <c r="AP742" s="418"/>
      <c r="AQ742" s="314"/>
      <c r="AR742" s="315"/>
      <c r="AS742" s="419"/>
      <c r="AT742" s="420"/>
      <c r="AU742" s="318"/>
      <c r="AV742" s="319"/>
      <c r="AW742" s="319"/>
      <c r="AX742" s="319"/>
      <c r="AY742" s="320"/>
      <c r="AZ742" s="376"/>
    </row>
    <row r="743" spans="1:52" ht="13.5" customHeight="1" thickTop="1" thickBot="1" x14ac:dyDescent="0.25">
      <c r="A743" s="397">
        <v>735</v>
      </c>
      <c r="B743" s="398" t="s">
        <v>9891</v>
      </c>
      <c r="C743" s="399">
        <v>43690</v>
      </c>
      <c r="D743" s="399" t="s">
        <v>9892</v>
      </c>
      <c r="E743" s="400" t="s">
        <v>5690</v>
      </c>
      <c r="F743" s="400" t="s">
        <v>9893</v>
      </c>
      <c r="G743" s="401" t="s">
        <v>66</v>
      </c>
      <c r="H743" s="402" t="s">
        <v>7501</v>
      </c>
      <c r="I743" s="403" t="s">
        <v>1989</v>
      </c>
      <c r="J743" s="404">
        <v>0</v>
      </c>
      <c r="K743" s="405">
        <v>0</v>
      </c>
      <c r="L743" s="405">
        <v>43420882</v>
      </c>
      <c r="M743" s="405">
        <f t="shared" si="58"/>
        <v>43420882</v>
      </c>
      <c r="N743" s="406" t="s">
        <v>1990</v>
      </c>
      <c r="O743" s="398" t="s">
        <v>9894</v>
      </c>
      <c r="P743" s="408">
        <f t="shared" si="59"/>
        <v>43690</v>
      </c>
      <c r="Q743" s="408">
        <v>43830</v>
      </c>
      <c r="R743" s="408">
        <f t="shared" si="62"/>
        <v>43830</v>
      </c>
      <c r="S743" s="407">
        <f t="shared" si="60"/>
        <v>140</v>
      </c>
      <c r="T743" s="409">
        <f t="shared" si="61"/>
        <v>4.666666666666667</v>
      </c>
      <c r="U743" s="410" t="s">
        <v>9895</v>
      </c>
      <c r="V743" s="375"/>
      <c r="W743" s="411"/>
      <c r="X743" s="412"/>
      <c r="Y743" s="413"/>
      <c r="Z743" s="414"/>
      <c r="AA743" s="412"/>
      <c r="AB743" s="413"/>
      <c r="AC743" s="414"/>
      <c r="AD743" s="412"/>
      <c r="AE743" s="413"/>
      <c r="AF743" s="414"/>
      <c r="AG743" s="412"/>
      <c r="AH743" s="413"/>
      <c r="AI743" s="412"/>
      <c r="AJ743" s="415"/>
      <c r="AK743" s="416"/>
      <c r="AL743" s="417"/>
      <c r="AM743" s="416"/>
      <c r="AN743" s="418"/>
      <c r="AO743" s="418"/>
      <c r="AP743" s="418"/>
      <c r="AQ743" s="314"/>
      <c r="AR743" s="315"/>
      <c r="AS743" s="419"/>
      <c r="AT743" s="420"/>
      <c r="AU743" s="318"/>
      <c r="AV743" s="319"/>
      <c r="AW743" s="319"/>
      <c r="AX743" s="319"/>
      <c r="AY743" s="320"/>
      <c r="AZ743" s="376"/>
    </row>
    <row r="744" spans="1:52" ht="13.5" customHeight="1" thickTop="1" thickBot="1" x14ac:dyDescent="0.25">
      <c r="A744" s="397">
        <v>736</v>
      </c>
      <c r="B744" s="398" t="s">
        <v>3432</v>
      </c>
      <c r="C744" s="399">
        <v>43697</v>
      </c>
      <c r="D744" s="399" t="s">
        <v>9896</v>
      </c>
      <c r="E744" s="400" t="s">
        <v>5921</v>
      </c>
      <c r="F744" s="400" t="s">
        <v>9897</v>
      </c>
      <c r="G744" s="401" t="s">
        <v>66</v>
      </c>
      <c r="H744" s="402" t="s">
        <v>7501</v>
      </c>
      <c r="I744" s="403" t="s">
        <v>1989</v>
      </c>
      <c r="J744" s="404">
        <v>0</v>
      </c>
      <c r="K744" s="405">
        <v>0</v>
      </c>
      <c r="L744" s="405">
        <v>15500000</v>
      </c>
      <c r="M744" s="405">
        <f t="shared" si="58"/>
        <v>15500000</v>
      </c>
      <c r="N744" s="406" t="s">
        <v>1990</v>
      </c>
      <c r="O744" s="398" t="s">
        <v>9898</v>
      </c>
      <c r="P744" s="408">
        <f t="shared" si="59"/>
        <v>43697</v>
      </c>
      <c r="Q744" s="408">
        <v>43757</v>
      </c>
      <c r="R744" s="408">
        <f t="shared" si="62"/>
        <v>43757</v>
      </c>
      <c r="S744" s="407">
        <f t="shared" si="60"/>
        <v>60</v>
      </c>
      <c r="T744" s="409">
        <f t="shared" si="61"/>
        <v>2</v>
      </c>
      <c r="U744" s="410" t="s">
        <v>9899</v>
      </c>
      <c r="V744" s="375"/>
      <c r="W744" s="411"/>
      <c r="X744" s="412"/>
      <c r="Y744" s="413"/>
      <c r="Z744" s="414"/>
      <c r="AA744" s="412"/>
      <c r="AB744" s="413"/>
      <c r="AC744" s="414"/>
      <c r="AD744" s="412"/>
      <c r="AE744" s="413"/>
      <c r="AF744" s="414"/>
      <c r="AG744" s="412"/>
      <c r="AH744" s="413"/>
      <c r="AI744" s="412"/>
      <c r="AJ744" s="415"/>
      <c r="AK744" s="416"/>
      <c r="AL744" s="417"/>
      <c r="AM744" s="416"/>
      <c r="AN744" s="418"/>
      <c r="AO744" s="418"/>
      <c r="AP744" s="418"/>
      <c r="AQ744" s="314"/>
      <c r="AR744" s="315"/>
      <c r="AS744" s="419"/>
      <c r="AT744" s="420"/>
      <c r="AU744" s="318"/>
      <c r="AV744" s="319"/>
      <c r="AW744" s="319"/>
      <c r="AX744" s="319"/>
      <c r="AY744" s="320"/>
      <c r="AZ744" s="376"/>
    </row>
    <row r="745" spans="1:52" ht="13.5" customHeight="1" thickTop="1" thickBot="1" x14ac:dyDescent="0.25">
      <c r="A745" s="397">
        <v>737</v>
      </c>
      <c r="B745" s="398" t="s">
        <v>9900</v>
      </c>
      <c r="C745" s="399">
        <v>43697</v>
      </c>
      <c r="D745" s="399" t="s">
        <v>9901</v>
      </c>
      <c r="E745" s="400" t="s">
        <v>6447</v>
      </c>
      <c r="F745" s="400" t="s">
        <v>9902</v>
      </c>
      <c r="G745" s="401" t="s">
        <v>66</v>
      </c>
      <c r="H745" s="402" t="s">
        <v>7501</v>
      </c>
      <c r="I745" s="403" t="s">
        <v>1989</v>
      </c>
      <c r="J745" s="404">
        <v>0</v>
      </c>
      <c r="K745" s="405">
        <v>0</v>
      </c>
      <c r="L745" s="405">
        <v>6900000</v>
      </c>
      <c r="M745" s="405">
        <f t="shared" si="58"/>
        <v>6900000</v>
      </c>
      <c r="N745" s="406" t="s">
        <v>1990</v>
      </c>
      <c r="O745" s="398" t="s">
        <v>8356</v>
      </c>
      <c r="P745" s="408">
        <f t="shared" si="59"/>
        <v>43697</v>
      </c>
      <c r="Q745" s="408">
        <v>43757</v>
      </c>
      <c r="R745" s="408">
        <f t="shared" si="62"/>
        <v>43757</v>
      </c>
      <c r="S745" s="407">
        <f t="shared" si="60"/>
        <v>60</v>
      </c>
      <c r="T745" s="409">
        <f t="shared" si="61"/>
        <v>2</v>
      </c>
      <c r="U745" s="410" t="s">
        <v>9903</v>
      </c>
      <c r="V745" s="375"/>
      <c r="W745" s="411"/>
      <c r="X745" s="412"/>
      <c r="Y745" s="413"/>
      <c r="Z745" s="414"/>
      <c r="AA745" s="412"/>
      <c r="AB745" s="413"/>
      <c r="AC745" s="414"/>
      <c r="AD745" s="412"/>
      <c r="AE745" s="413"/>
      <c r="AF745" s="414"/>
      <c r="AG745" s="412"/>
      <c r="AH745" s="413"/>
      <c r="AI745" s="412"/>
      <c r="AJ745" s="415"/>
      <c r="AK745" s="416"/>
      <c r="AL745" s="417"/>
      <c r="AM745" s="416"/>
      <c r="AN745" s="418"/>
      <c r="AO745" s="418"/>
      <c r="AP745" s="418"/>
      <c r="AQ745" s="314"/>
      <c r="AR745" s="315"/>
      <c r="AS745" s="419"/>
      <c r="AT745" s="420"/>
      <c r="AU745" s="318"/>
      <c r="AV745" s="319"/>
      <c r="AW745" s="319"/>
      <c r="AX745" s="319"/>
      <c r="AY745" s="320"/>
      <c r="AZ745" s="376"/>
    </row>
    <row r="746" spans="1:52" ht="13.5" customHeight="1" thickTop="1" thickBot="1" x14ac:dyDescent="0.25">
      <c r="A746" s="397">
        <v>738</v>
      </c>
      <c r="B746" s="398" t="s">
        <v>3432</v>
      </c>
      <c r="C746" s="399">
        <v>43698</v>
      </c>
      <c r="D746" s="399" t="s">
        <v>9904</v>
      </c>
      <c r="E746" s="400" t="s">
        <v>9494</v>
      </c>
      <c r="F746" s="400" t="s">
        <v>9905</v>
      </c>
      <c r="G746" s="401" t="s">
        <v>66</v>
      </c>
      <c r="H746" s="402" t="s">
        <v>10502</v>
      </c>
      <c r="I746" s="403" t="s">
        <v>1989</v>
      </c>
      <c r="J746" s="404">
        <v>0</v>
      </c>
      <c r="K746" s="405">
        <v>0</v>
      </c>
      <c r="L746" s="405">
        <v>4290000</v>
      </c>
      <c r="M746" s="405">
        <f t="shared" si="58"/>
        <v>4290000</v>
      </c>
      <c r="N746" s="406" t="s">
        <v>1990</v>
      </c>
      <c r="O746" s="398" t="s">
        <v>8695</v>
      </c>
      <c r="P746" s="408">
        <f t="shared" si="59"/>
        <v>43698</v>
      </c>
      <c r="Q746" s="408">
        <v>43737</v>
      </c>
      <c r="R746" s="408">
        <f t="shared" si="62"/>
        <v>43737</v>
      </c>
      <c r="S746" s="407">
        <f t="shared" si="60"/>
        <v>39</v>
      </c>
      <c r="T746" s="409">
        <f t="shared" si="61"/>
        <v>1.3</v>
      </c>
      <c r="U746" s="410" t="s">
        <v>9906</v>
      </c>
      <c r="V746" s="375"/>
      <c r="W746" s="411"/>
      <c r="X746" s="412"/>
      <c r="Y746" s="413"/>
      <c r="Z746" s="414"/>
      <c r="AA746" s="412"/>
      <c r="AB746" s="413"/>
      <c r="AC746" s="414"/>
      <c r="AD746" s="412"/>
      <c r="AE746" s="413"/>
      <c r="AF746" s="414"/>
      <c r="AG746" s="412"/>
      <c r="AH746" s="413"/>
      <c r="AI746" s="412"/>
      <c r="AJ746" s="415"/>
      <c r="AK746" s="416"/>
      <c r="AL746" s="417"/>
      <c r="AM746" s="416"/>
      <c r="AN746" s="418"/>
      <c r="AO746" s="418"/>
      <c r="AP746" s="418"/>
      <c r="AQ746" s="314"/>
      <c r="AR746" s="315"/>
      <c r="AS746" s="419"/>
      <c r="AT746" s="420"/>
      <c r="AU746" s="318"/>
      <c r="AV746" s="319"/>
      <c r="AW746" s="319"/>
      <c r="AX746" s="319"/>
      <c r="AY746" s="320"/>
      <c r="AZ746" s="376"/>
    </row>
    <row r="747" spans="1:52" ht="13.5" customHeight="1" thickTop="1" thickBot="1" x14ac:dyDescent="0.25">
      <c r="A747" s="397">
        <v>739</v>
      </c>
      <c r="B747" s="398" t="s">
        <v>9907</v>
      </c>
      <c r="C747" s="399">
        <v>43698</v>
      </c>
      <c r="D747" s="399" t="s">
        <v>9908</v>
      </c>
      <c r="E747" s="400" t="s">
        <v>5690</v>
      </c>
      <c r="F747" s="400" t="s">
        <v>9909</v>
      </c>
      <c r="G747" s="401" t="s">
        <v>66</v>
      </c>
      <c r="H747" s="402" t="s">
        <v>7501</v>
      </c>
      <c r="I747" s="403" t="s">
        <v>1989</v>
      </c>
      <c r="J747" s="404">
        <v>0</v>
      </c>
      <c r="K747" s="405">
        <v>0</v>
      </c>
      <c r="L747" s="405">
        <v>25837219</v>
      </c>
      <c r="M747" s="405">
        <f t="shared" si="58"/>
        <v>25837219</v>
      </c>
      <c r="N747" s="406" t="s">
        <v>1990</v>
      </c>
      <c r="O747" s="398" t="s">
        <v>9910</v>
      </c>
      <c r="P747" s="408">
        <f t="shared" si="59"/>
        <v>43698</v>
      </c>
      <c r="Q747" s="408">
        <v>43769</v>
      </c>
      <c r="R747" s="408">
        <f t="shared" si="62"/>
        <v>43769</v>
      </c>
      <c r="S747" s="407">
        <f t="shared" si="60"/>
        <v>71</v>
      </c>
      <c r="T747" s="409">
        <f t="shared" si="61"/>
        <v>2.3666666666666667</v>
      </c>
      <c r="U747" s="410" t="s">
        <v>9911</v>
      </c>
      <c r="V747" s="375"/>
      <c r="W747" s="411"/>
      <c r="X747" s="412"/>
      <c r="Y747" s="413"/>
      <c r="Z747" s="414"/>
      <c r="AA747" s="412"/>
      <c r="AB747" s="413"/>
      <c r="AC747" s="414"/>
      <c r="AD747" s="412"/>
      <c r="AE747" s="413"/>
      <c r="AF747" s="414"/>
      <c r="AG747" s="412"/>
      <c r="AH747" s="413"/>
      <c r="AI747" s="412"/>
      <c r="AJ747" s="415"/>
      <c r="AK747" s="416"/>
      <c r="AL747" s="417"/>
      <c r="AM747" s="416"/>
      <c r="AN747" s="418"/>
      <c r="AO747" s="418"/>
      <c r="AP747" s="418"/>
      <c r="AQ747" s="314"/>
      <c r="AR747" s="315"/>
      <c r="AS747" s="419"/>
      <c r="AT747" s="420"/>
      <c r="AU747" s="318"/>
      <c r="AV747" s="319"/>
      <c r="AW747" s="319"/>
      <c r="AX747" s="319"/>
      <c r="AY747" s="320"/>
      <c r="AZ747" s="376"/>
    </row>
    <row r="748" spans="1:52" ht="13.5" customHeight="1" thickTop="1" thickBot="1" x14ac:dyDescent="0.25">
      <c r="A748" s="397">
        <v>740</v>
      </c>
      <c r="B748" s="398" t="s">
        <v>3432</v>
      </c>
      <c r="C748" s="399">
        <v>43698</v>
      </c>
      <c r="D748" s="399" t="s">
        <v>9912</v>
      </c>
      <c r="E748" s="400" t="s">
        <v>5921</v>
      </c>
      <c r="F748" s="400" t="s">
        <v>9913</v>
      </c>
      <c r="G748" s="376" t="s">
        <v>13566</v>
      </c>
      <c r="H748" s="402" t="s">
        <v>3011</v>
      </c>
      <c r="I748" s="403" t="s">
        <v>1989</v>
      </c>
      <c r="J748" s="404">
        <v>0</v>
      </c>
      <c r="K748" s="405">
        <v>0</v>
      </c>
      <c r="L748" s="405">
        <v>30000000</v>
      </c>
      <c r="M748" s="405">
        <f t="shared" si="58"/>
        <v>30000000</v>
      </c>
      <c r="N748" s="406" t="s">
        <v>4981</v>
      </c>
      <c r="O748" s="398" t="s">
        <v>3233</v>
      </c>
      <c r="P748" s="408">
        <f t="shared" si="59"/>
        <v>43698</v>
      </c>
      <c r="Q748" s="408">
        <v>43728</v>
      </c>
      <c r="R748" s="408">
        <f t="shared" si="62"/>
        <v>43728</v>
      </c>
      <c r="S748" s="407">
        <f t="shared" si="60"/>
        <v>30</v>
      </c>
      <c r="T748" s="409">
        <f t="shared" si="61"/>
        <v>1</v>
      </c>
      <c r="U748" s="410" t="s">
        <v>9914</v>
      </c>
      <c r="V748" s="375"/>
      <c r="W748" s="411"/>
      <c r="X748" s="412"/>
      <c r="Y748" s="413"/>
      <c r="Z748" s="414"/>
      <c r="AA748" s="412"/>
      <c r="AB748" s="413"/>
      <c r="AC748" s="414"/>
      <c r="AD748" s="412"/>
      <c r="AE748" s="413"/>
      <c r="AF748" s="414"/>
      <c r="AG748" s="412"/>
      <c r="AH748" s="413"/>
      <c r="AI748" s="412"/>
      <c r="AJ748" s="415"/>
      <c r="AK748" s="416"/>
      <c r="AL748" s="417"/>
      <c r="AM748" s="416"/>
      <c r="AN748" s="418"/>
      <c r="AO748" s="418"/>
      <c r="AP748" s="418"/>
      <c r="AQ748" s="314"/>
      <c r="AR748" s="315"/>
      <c r="AS748" s="419"/>
      <c r="AT748" s="420"/>
      <c r="AU748" s="318"/>
      <c r="AV748" s="319"/>
      <c r="AW748" s="319"/>
      <c r="AX748" s="319"/>
      <c r="AY748" s="320"/>
      <c r="AZ748" s="376"/>
    </row>
    <row r="749" spans="1:52" ht="13.5" customHeight="1" thickTop="1" thickBot="1" x14ac:dyDescent="0.25">
      <c r="A749" s="397">
        <v>741</v>
      </c>
      <c r="B749" s="398" t="s">
        <v>444</v>
      </c>
      <c r="C749" s="399">
        <v>43699</v>
      </c>
      <c r="D749" s="399" t="s">
        <v>9915</v>
      </c>
      <c r="E749" s="400" t="s">
        <v>5690</v>
      </c>
      <c r="F749" s="400" t="s">
        <v>9916</v>
      </c>
      <c r="G749" s="401" t="s">
        <v>66</v>
      </c>
      <c r="H749" s="402" t="s">
        <v>10502</v>
      </c>
      <c r="I749" s="403" t="s">
        <v>1989</v>
      </c>
      <c r="J749" s="404">
        <v>0</v>
      </c>
      <c r="K749" s="405">
        <v>0</v>
      </c>
      <c r="L749" s="405">
        <v>7495866</v>
      </c>
      <c r="M749" s="405">
        <f t="shared" si="58"/>
        <v>7495866</v>
      </c>
      <c r="N749" s="406" t="s">
        <v>1990</v>
      </c>
      <c r="O749" s="398" t="s">
        <v>9917</v>
      </c>
      <c r="P749" s="408">
        <f t="shared" si="59"/>
        <v>43699</v>
      </c>
      <c r="Q749" s="408">
        <v>43767</v>
      </c>
      <c r="R749" s="408">
        <f t="shared" si="62"/>
        <v>43767</v>
      </c>
      <c r="S749" s="407">
        <f t="shared" si="60"/>
        <v>68</v>
      </c>
      <c r="T749" s="409">
        <f t="shared" si="61"/>
        <v>2.2666666666666666</v>
      </c>
      <c r="U749" s="410" t="s">
        <v>9918</v>
      </c>
      <c r="V749" s="375"/>
      <c r="W749" s="411"/>
      <c r="X749" s="412"/>
      <c r="Y749" s="413"/>
      <c r="Z749" s="414"/>
      <c r="AA749" s="412"/>
      <c r="AB749" s="413"/>
      <c r="AC749" s="414"/>
      <c r="AD749" s="412"/>
      <c r="AE749" s="413"/>
      <c r="AF749" s="414"/>
      <c r="AG749" s="412"/>
      <c r="AH749" s="413"/>
      <c r="AI749" s="412"/>
      <c r="AJ749" s="415"/>
      <c r="AK749" s="416"/>
      <c r="AL749" s="417"/>
      <c r="AM749" s="416"/>
      <c r="AN749" s="418"/>
      <c r="AO749" s="418"/>
      <c r="AP749" s="418"/>
      <c r="AQ749" s="314"/>
      <c r="AR749" s="315"/>
      <c r="AS749" s="419"/>
      <c r="AT749" s="420"/>
      <c r="AU749" s="318"/>
      <c r="AV749" s="319"/>
      <c r="AW749" s="319"/>
      <c r="AX749" s="319"/>
      <c r="AY749" s="320"/>
      <c r="AZ749" s="376"/>
    </row>
    <row r="750" spans="1:52" ht="13.5" customHeight="1" thickTop="1" thickBot="1" x14ac:dyDescent="0.25">
      <c r="A750" s="397">
        <v>742</v>
      </c>
      <c r="B750" s="398" t="s">
        <v>175</v>
      </c>
      <c r="C750" s="399">
        <v>43699</v>
      </c>
      <c r="D750" s="399" t="s">
        <v>9919</v>
      </c>
      <c r="E750" s="400" t="s">
        <v>9590</v>
      </c>
      <c r="F750" s="400" t="s">
        <v>9920</v>
      </c>
      <c r="G750" s="401" t="s">
        <v>66</v>
      </c>
      <c r="H750" s="402" t="s">
        <v>7501</v>
      </c>
      <c r="I750" s="403" t="s">
        <v>1989</v>
      </c>
      <c r="J750" s="404">
        <v>0</v>
      </c>
      <c r="K750" s="405">
        <v>0</v>
      </c>
      <c r="L750" s="405">
        <v>22821145</v>
      </c>
      <c r="M750" s="405">
        <f t="shared" si="58"/>
        <v>22821145</v>
      </c>
      <c r="N750" s="406" t="s">
        <v>1990</v>
      </c>
      <c r="O750" s="398" t="s">
        <v>1914</v>
      </c>
      <c r="P750" s="408">
        <f t="shared" si="59"/>
        <v>43699</v>
      </c>
      <c r="Q750" s="408">
        <v>43830</v>
      </c>
      <c r="R750" s="408">
        <f t="shared" si="62"/>
        <v>43830</v>
      </c>
      <c r="S750" s="407">
        <f t="shared" si="60"/>
        <v>131</v>
      </c>
      <c r="T750" s="409">
        <f t="shared" si="61"/>
        <v>4.3666666666666663</v>
      </c>
      <c r="U750" s="410" t="s">
        <v>9921</v>
      </c>
      <c r="V750" s="375"/>
      <c r="W750" s="411"/>
      <c r="X750" s="412"/>
      <c r="Y750" s="413"/>
      <c r="Z750" s="414"/>
      <c r="AA750" s="412"/>
      <c r="AB750" s="413"/>
      <c r="AC750" s="414"/>
      <c r="AD750" s="412"/>
      <c r="AE750" s="413"/>
      <c r="AF750" s="414"/>
      <c r="AG750" s="412"/>
      <c r="AH750" s="413"/>
      <c r="AI750" s="412"/>
      <c r="AJ750" s="415"/>
      <c r="AK750" s="416"/>
      <c r="AL750" s="417"/>
      <c r="AM750" s="416"/>
      <c r="AN750" s="418"/>
      <c r="AO750" s="418"/>
      <c r="AP750" s="418"/>
      <c r="AQ750" s="314"/>
      <c r="AR750" s="315"/>
      <c r="AS750" s="419"/>
      <c r="AT750" s="420"/>
      <c r="AU750" s="318"/>
      <c r="AV750" s="319"/>
      <c r="AW750" s="319"/>
      <c r="AX750" s="319"/>
      <c r="AY750" s="320"/>
      <c r="AZ750" s="376"/>
    </row>
    <row r="751" spans="1:52" ht="13.5" customHeight="1" thickTop="1" thickBot="1" x14ac:dyDescent="0.25">
      <c r="A751" s="397">
        <v>743</v>
      </c>
      <c r="B751" s="398" t="s">
        <v>175</v>
      </c>
      <c r="C751" s="399">
        <v>43699</v>
      </c>
      <c r="D751" s="399" t="s">
        <v>9922</v>
      </c>
      <c r="E751" s="400" t="s">
        <v>9494</v>
      </c>
      <c r="F751" s="400" t="s">
        <v>9923</v>
      </c>
      <c r="G751" s="401" t="s">
        <v>66</v>
      </c>
      <c r="H751" s="402" t="s">
        <v>7501</v>
      </c>
      <c r="I751" s="403" t="s">
        <v>1989</v>
      </c>
      <c r="J751" s="404">
        <v>0</v>
      </c>
      <c r="K751" s="405">
        <v>0</v>
      </c>
      <c r="L751" s="405">
        <v>44321145</v>
      </c>
      <c r="M751" s="405">
        <f t="shared" si="58"/>
        <v>44321145</v>
      </c>
      <c r="N751" s="406" t="s">
        <v>1990</v>
      </c>
      <c r="O751" s="398" t="s">
        <v>9924</v>
      </c>
      <c r="P751" s="408">
        <f t="shared" si="59"/>
        <v>43699</v>
      </c>
      <c r="Q751" s="408">
        <v>43830</v>
      </c>
      <c r="R751" s="408">
        <f t="shared" si="62"/>
        <v>43830</v>
      </c>
      <c r="S751" s="407">
        <f t="shared" si="60"/>
        <v>131</v>
      </c>
      <c r="T751" s="409">
        <f t="shared" si="61"/>
        <v>4.3666666666666663</v>
      </c>
      <c r="U751" s="410" t="s">
        <v>9925</v>
      </c>
      <c r="V751" s="375"/>
      <c r="W751" s="411"/>
      <c r="X751" s="412"/>
      <c r="Y751" s="413"/>
      <c r="Z751" s="414"/>
      <c r="AA751" s="412"/>
      <c r="AB751" s="413"/>
      <c r="AC751" s="414"/>
      <c r="AD751" s="412"/>
      <c r="AE751" s="413"/>
      <c r="AF751" s="414"/>
      <c r="AG751" s="412"/>
      <c r="AH751" s="413"/>
      <c r="AI751" s="412"/>
      <c r="AJ751" s="415"/>
      <c r="AK751" s="416"/>
      <c r="AL751" s="417"/>
      <c r="AM751" s="416"/>
      <c r="AN751" s="418"/>
      <c r="AO751" s="418"/>
      <c r="AP751" s="418"/>
      <c r="AQ751" s="314"/>
      <c r="AR751" s="315"/>
      <c r="AS751" s="419"/>
      <c r="AT751" s="420"/>
      <c r="AU751" s="318"/>
      <c r="AV751" s="319"/>
      <c r="AW751" s="319"/>
      <c r="AX751" s="319"/>
      <c r="AY751" s="320"/>
      <c r="AZ751" s="376"/>
    </row>
    <row r="752" spans="1:52" ht="13.5" customHeight="1" thickTop="1" thickBot="1" x14ac:dyDescent="0.25">
      <c r="A752" s="397">
        <v>744</v>
      </c>
      <c r="B752" s="398" t="s">
        <v>175</v>
      </c>
      <c r="C752" s="399">
        <v>43699</v>
      </c>
      <c r="D752" s="399" t="s">
        <v>9926</v>
      </c>
      <c r="E752" s="400" t="s">
        <v>5690</v>
      </c>
      <c r="F752" s="400" t="s">
        <v>9927</v>
      </c>
      <c r="G752" s="401" t="s">
        <v>66</v>
      </c>
      <c r="H752" s="402" t="s">
        <v>7501</v>
      </c>
      <c r="I752" s="403" t="s">
        <v>1989</v>
      </c>
      <c r="J752" s="404">
        <v>0</v>
      </c>
      <c r="K752" s="405">
        <v>0</v>
      </c>
      <c r="L752" s="405">
        <v>44321145</v>
      </c>
      <c r="M752" s="405">
        <f t="shared" si="58"/>
        <v>44321145</v>
      </c>
      <c r="N752" s="406" t="s">
        <v>1990</v>
      </c>
      <c r="O752" s="398" t="s">
        <v>9928</v>
      </c>
      <c r="P752" s="408">
        <f t="shared" si="59"/>
        <v>43699</v>
      </c>
      <c r="Q752" s="408">
        <v>43830</v>
      </c>
      <c r="R752" s="408">
        <f t="shared" si="62"/>
        <v>43830</v>
      </c>
      <c r="S752" s="407">
        <f t="shared" si="60"/>
        <v>131</v>
      </c>
      <c r="T752" s="409">
        <f t="shared" si="61"/>
        <v>4.3666666666666663</v>
      </c>
      <c r="U752" s="410" t="s">
        <v>9929</v>
      </c>
      <c r="V752" s="375"/>
      <c r="W752" s="411"/>
      <c r="X752" s="412"/>
      <c r="Y752" s="413"/>
      <c r="Z752" s="414"/>
      <c r="AA752" s="412"/>
      <c r="AB752" s="413"/>
      <c r="AC752" s="414"/>
      <c r="AD752" s="412"/>
      <c r="AE752" s="413"/>
      <c r="AF752" s="414"/>
      <c r="AG752" s="412"/>
      <c r="AH752" s="413"/>
      <c r="AI752" s="412"/>
      <c r="AJ752" s="415"/>
      <c r="AK752" s="416"/>
      <c r="AL752" s="417"/>
      <c r="AM752" s="416"/>
      <c r="AN752" s="418"/>
      <c r="AO752" s="418"/>
      <c r="AP752" s="418"/>
      <c r="AQ752" s="314"/>
      <c r="AR752" s="315"/>
      <c r="AS752" s="419"/>
      <c r="AT752" s="420"/>
      <c r="AU752" s="318"/>
      <c r="AV752" s="319"/>
      <c r="AW752" s="319"/>
      <c r="AX752" s="319"/>
      <c r="AY752" s="320"/>
      <c r="AZ752" s="376"/>
    </row>
    <row r="753" spans="1:52" ht="13.5" customHeight="1" thickTop="1" thickBot="1" x14ac:dyDescent="0.25">
      <c r="A753" s="397">
        <v>745</v>
      </c>
      <c r="B753" s="398" t="s">
        <v>175</v>
      </c>
      <c r="C753" s="399">
        <v>43699</v>
      </c>
      <c r="D753" s="399" t="s">
        <v>9930</v>
      </c>
      <c r="E753" s="400" t="s">
        <v>9494</v>
      </c>
      <c r="F753" s="400" t="s">
        <v>9931</v>
      </c>
      <c r="G753" s="401" t="s">
        <v>66</v>
      </c>
      <c r="H753" s="402" t="s">
        <v>7501</v>
      </c>
      <c r="I753" s="403" t="s">
        <v>1989</v>
      </c>
      <c r="J753" s="404">
        <v>0</v>
      </c>
      <c r="K753" s="405">
        <v>0</v>
      </c>
      <c r="L753" s="405">
        <v>48000000</v>
      </c>
      <c r="M753" s="405">
        <f t="shared" si="58"/>
        <v>48000000</v>
      </c>
      <c r="N753" s="406" t="s">
        <v>1990</v>
      </c>
      <c r="O753" s="398" t="s">
        <v>9932</v>
      </c>
      <c r="P753" s="408">
        <f t="shared" si="59"/>
        <v>43699</v>
      </c>
      <c r="Q753" s="408">
        <v>43830</v>
      </c>
      <c r="R753" s="408">
        <f t="shared" si="62"/>
        <v>43830</v>
      </c>
      <c r="S753" s="407">
        <f t="shared" si="60"/>
        <v>131</v>
      </c>
      <c r="T753" s="409">
        <f t="shared" si="61"/>
        <v>4.3666666666666663</v>
      </c>
      <c r="U753" s="410" t="s">
        <v>9933</v>
      </c>
      <c r="V753" s="375"/>
      <c r="W753" s="411"/>
      <c r="X753" s="412"/>
      <c r="Y753" s="413"/>
      <c r="Z753" s="414"/>
      <c r="AA753" s="412"/>
      <c r="AB753" s="413"/>
      <c r="AC753" s="414"/>
      <c r="AD753" s="412"/>
      <c r="AE753" s="413"/>
      <c r="AF753" s="414"/>
      <c r="AG753" s="412"/>
      <c r="AH753" s="413"/>
      <c r="AI753" s="412"/>
      <c r="AJ753" s="415"/>
      <c r="AK753" s="416"/>
      <c r="AL753" s="417"/>
      <c r="AM753" s="416"/>
      <c r="AN753" s="418"/>
      <c r="AO753" s="418"/>
      <c r="AP753" s="418"/>
      <c r="AQ753" s="314"/>
      <c r="AR753" s="315"/>
      <c r="AS753" s="419"/>
      <c r="AT753" s="420"/>
      <c r="AU753" s="318"/>
      <c r="AV753" s="319"/>
      <c r="AW753" s="319"/>
      <c r="AX753" s="319"/>
      <c r="AY753" s="320"/>
      <c r="AZ753" s="376"/>
    </row>
    <row r="754" spans="1:52" ht="13.5" customHeight="1" thickTop="1" thickBot="1" x14ac:dyDescent="0.25">
      <c r="A754" s="397">
        <v>746</v>
      </c>
      <c r="B754" s="398" t="s">
        <v>3441</v>
      </c>
      <c r="C754" s="399">
        <v>43699</v>
      </c>
      <c r="D754" s="399" t="s">
        <v>9934</v>
      </c>
      <c r="E754" s="400" t="s">
        <v>5690</v>
      </c>
      <c r="F754" s="400" t="s">
        <v>9935</v>
      </c>
      <c r="G754" s="401" t="s">
        <v>66</v>
      </c>
      <c r="H754" s="402" t="s">
        <v>7501</v>
      </c>
      <c r="I754" s="403" t="s">
        <v>1989</v>
      </c>
      <c r="J754" s="404">
        <v>0</v>
      </c>
      <c r="K754" s="405">
        <v>0</v>
      </c>
      <c r="L754" s="405">
        <v>22821145</v>
      </c>
      <c r="M754" s="405">
        <f t="shared" si="58"/>
        <v>22821145</v>
      </c>
      <c r="N754" s="406" t="s">
        <v>1990</v>
      </c>
      <c r="O754" s="398" t="s">
        <v>3334</v>
      </c>
      <c r="P754" s="408">
        <f t="shared" si="59"/>
        <v>43699</v>
      </c>
      <c r="Q754" s="408">
        <v>43830</v>
      </c>
      <c r="R754" s="408">
        <f t="shared" si="62"/>
        <v>43830</v>
      </c>
      <c r="S754" s="407">
        <f t="shared" si="60"/>
        <v>131</v>
      </c>
      <c r="T754" s="409">
        <f t="shared" si="61"/>
        <v>4.3666666666666663</v>
      </c>
      <c r="U754" s="410" t="s">
        <v>9936</v>
      </c>
      <c r="V754" s="375"/>
      <c r="W754" s="411"/>
      <c r="X754" s="412"/>
      <c r="Y754" s="413"/>
      <c r="Z754" s="414"/>
      <c r="AA754" s="412"/>
      <c r="AB754" s="413"/>
      <c r="AC754" s="414"/>
      <c r="AD754" s="412"/>
      <c r="AE754" s="413"/>
      <c r="AF754" s="414"/>
      <c r="AG754" s="412"/>
      <c r="AH754" s="413"/>
      <c r="AI754" s="412"/>
      <c r="AJ754" s="415"/>
      <c r="AK754" s="416"/>
      <c r="AL754" s="417"/>
      <c r="AM754" s="416"/>
      <c r="AN754" s="418"/>
      <c r="AO754" s="418"/>
      <c r="AP754" s="418"/>
      <c r="AQ754" s="314"/>
      <c r="AR754" s="315"/>
      <c r="AS754" s="419"/>
      <c r="AT754" s="420"/>
      <c r="AU754" s="318"/>
      <c r="AV754" s="319"/>
      <c r="AW754" s="319"/>
      <c r="AX754" s="319"/>
      <c r="AY754" s="320"/>
      <c r="AZ754" s="376"/>
    </row>
    <row r="755" spans="1:52" ht="13.5" customHeight="1" thickTop="1" thickBot="1" x14ac:dyDescent="0.25">
      <c r="A755" s="397">
        <v>747</v>
      </c>
      <c r="B755" s="398" t="s">
        <v>175</v>
      </c>
      <c r="C755" s="399">
        <v>43699</v>
      </c>
      <c r="D755" s="399" t="s">
        <v>9937</v>
      </c>
      <c r="E755" s="400" t="s">
        <v>5921</v>
      </c>
      <c r="F755" s="400" t="s">
        <v>9938</v>
      </c>
      <c r="G755" s="401" t="s">
        <v>66</v>
      </c>
      <c r="H755" s="402" t="s">
        <v>7501</v>
      </c>
      <c r="I755" s="403" t="s">
        <v>1989</v>
      </c>
      <c r="J755" s="404">
        <v>0</v>
      </c>
      <c r="K755" s="405">
        <v>0</v>
      </c>
      <c r="L755" s="405">
        <v>4224708</v>
      </c>
      <c r="M755" s="405">
        <f t="shared" si="58"/>
        <v>4224708</v>
      </c>
      <c r="N755" s="406" t="s">
        <v>1990</v>
      </c>
      <c r="O755" s="398" t="s">
        <v>9939</v>
      </c>
      <c r="P755" s="408">
        <f t="shared" si="59"/>
        <v>43699</v>
      </c>
      <c r="Q755" s="408">
        <v>43731</v>
      </c>
      <c r="R755" s="408">
        <f t="shared" si="62"/>
        <v>43731</v>
      </c>
      <c r="S755" s="407">
        <f t="shared" si="60"/>
        <v>32</v>
      </c>
      <c r="T755" s="409">
        <f t="shared" si="61"/>
        <v>1.0666666666666667</v>
      </c>
      <c r="U755" s="410" t="s">
        <v>9940</v>
      </c>
      <c r="V755" s="375"/>
      <c r="W755" s="411"/>
      <c r="X755" s="412"/>
      <c r="Y755" s="413"/>
      <c r="Z755" s="414"/>
      <c r="AA755" s="412"/>
      <c r="AB755" s="413"/>
      <c r="AC755" s="414"/>
      <c r="AD755" s="412"/>
      <c r="AE755" s="413"/>
      <c r="AF755" s="414"/>
      <c r="AG755" s="412"/>
      <c r="AH755" s="413"/>
      <c r="AI755" s="412"/>
      <c r="AJ755" s="415"/>
      <c r="AK755" s="416"/>
      <c r="AL755" s="417"/>
      <c r="AM755" s="416"/>
      <c r="AN755" s="418"/>
      <c r="AO755" s="418"/>
      <c r="AP755" s="418"/>
      <c r="AQ755" s="314"/>
      <c r="AR755" s="315"/>
      <c r="AS755" s="419"/>
      <c r="AT755" s="420"/>
      <c r="AU755" s="318"/>
      <c r="AV755" s="319"/>
      <c r="AW755" s="319"/>
      <c r="AX755" s="319"/>
      <c r="AY755" s="320"/>
      <c r="AZ755" s="376"/>
    </row>
    <row r="756" spans="1:52" ht="13.5" customHeight="1" thickTop="1" thickBot="1" x14ac:dyDescent="0.25">
      <c r="A756" s="397">
        <v>748</v>
      </c>
      <c r="B756" s="398" t="s">
        <v>3432</v>
      </c>
      <c r="C756" s="399">
        <v>43703</v>
      </c>
      <c r="D756" s="399" t="s">
        <v>9941</v>
      </c>
      <c r="E756" s="400" t="s">
        <v>5690</v>
      </c>
      <c r="F756" s="400" t="s">
        <v>9942</v>
      </c>
      <c r="G756" s="401" t="s">
        <v>66</v>
      </c>
      <c r="H756" s="402" t="s">
        <v>7501</v>
      </c>
      <c r="I756" s="403" t="s">
        <v>1989</v>
      </c>
      <c r="J756" s="404">
        <v>0</v>
      </c>
      <c r="K756" s="405">
        <v>0</v>
      </c>
      <c r="L756" s="405">
        <v>4300000</v>
      </c>
      <c r="M756" s="405">
        <f t="shared" si="58"/>
        <v>4300000</v>
      </c>
      <c r="N756" s="406" t="s">
        <v>1990</v>
      </c>
      <c r="O756" s="398" t="s">
        <v>9943</v>
      </c>
      <c r="P756" s="408">
        <f t="shared" si="59"/>
        <v>43703</v>
      </c>
      <c r="Q756" s="408">
        <v>43733</v>
      </c>
      <c r="R756" s="408">
        <f t="shared" si="62"/>
        <v>43733</v>
      </c>
      <c r="S756" s="407">
        <f t="shared" si="60"/>
        <v>30</v>
      </c>
      <c r="T756" s="409">
        <f t="shared" si="61"/>
        <v>1</v>
      </c>
      <c r="U756" s="410" t="s">
        <v>9944</v>
      </c>
      <c r="V756" s="375"/>
      <c r="W756" s="411"/>
      <c r="X756" s="412"/>
      <c r="Y756" s="413"/>
      <c r="Z756" s="414"/>
      <c r="AA756" s="412"/>
      <c r="AB756" s="413"/>
      <c r="AC756" s="414"/>
      <c r="AD756" s="412"/>
      <c r="AE756" s="413"/>
      <c r="AF756" s="414"/>
      <c r="AG756" s="412"/>
      <c r="AH756" s="413"/>
      <c r="AI756" s="412"/>
      <c r="AJ756" s="415"/>
      <c r="AK756" s="416"/>
      <c r="AL756" s="417"/>
      <c r="AM756" s="416"/>
      <c r="AN756" s="418"/>
      <c r="AO756" s="418"/>
      <c r="AP756" s="418"/>
      <c r="AQ756" s="314"/>
      <c r="AR756" s="315"/>
      <c r="AS756" s="419"/>
      <c r="AT756" s="420"/>
      <c r="AU756" s="318"/>
      <c r="AV756" s="319"/>
      <c r="AW756" s="319"/>
      <c r="AX756" s="319"/>
      <c r="AY756" s="320"/>
      <c r="AZ756" s="376"/>
    </row>
    <row r="757" spans="1:52" ht="13.5" customHeight="1" thickTop="1" thickBot="1" x14ac:dyDescent="0.25">
      <c r="A757" s="397">
        <v>749</v>
      </c>
      <c r="B757" s="398" t="s">
        <v>2000</v>
      </c>
      <c r="C757" s="399">
        <v>43703</v>
      </c>
      <c r="D757" s="399" t="s">
        <v>9945</v>
      </c>
      <c r="E757" s="400" t="s">
        <v>5690</v>
      </c>
      <c r="F757" s="400" t="s">
        <v>9946</v>
      </c>
      <c r="G757" s="401" t="s">
        <v>66</v>
      </c>
      <c r="H757" s="402" t="s">
        <v>10502</v>
      </c>
      <c r="I757" s="403" t="s">
        <v>1989</v>
      </c>
      <c r="J757" s="404">
        <v>0</v>
      </c>
      <c r="K757" s="405">
        <v>0</v>
      </c>
      <c r="L757" s="405">
        <v>6000000</v>
      </c>
      <c r="M757" s="405">
        <f t="shared" si="58"/>
        <v>6000000</v>
      </c>
      <c r="N757" s="406" t="s">
        <v>1990</v>
      </c>
      <c r="O757" s="398" t="s">
        <v>5802</v>
      </c>
      <c r="P757" s="408">
        <f t="shared" si="59"/>
        <v>43703</v>
      </c>
      <c r="Q757" s="408">
        <v>43794</v>
      </c>
      <c r="R757" s="408">
        <f t="shared" si="62"/>
        <v>43794</v>
      </c>
      <c r="S757" s="407">
        <f t="shared" si="60"/>
        <v>91</v>
      </c>
      <c r="T757" s="409">
        <f t="shared" si="61"/>
        <v>3.0333333333333332</v>
      </c>
      <c r="U757" s="410" t="s">
        <v>9947</v>
      </c>
      <c r="V757" s="375"/>
      <c r="W757" s="411"/>
      <c r="X757" s="412"/>
      <c r="Y757" s="413"/>
      <c r="Z757" s="414"/>
      <c r="AA757" s="412"/>
      <c r="AB757" s="413"/>
      <c r="AC757" s="414"/>
      <c r="AD757" s="412"/>
      <c r="AE757" s="413"/>
      <c r="AF757" s="414"/>
      <c r="AG757" s="412"/>
      <c r="AH757" s="413"/>
      <c r="AI757" s="412"/>
      <c r="AJ757" s="415"/>
      <c r="AK757" s="416"/>
      <c r="AL757" s="417"/>
      <c r="AM757" s="416"/>
      <c r="AN757" s="418"/>
      <c r="AO757" s="418"/>
      <c r="AP757" s="418"/>
      <c r="AQ757" s="314"/>
      <c r="AR757" s="315"/>
      <c r="AS757" s="419"/>
      <c r="AT757" s="420"/>
      <c r="AU757" s="318"/>
      <c r="AV757" s="319"/>
      <c r="AW757" s="319"/>
      <c r="AX757" s="319"/>
      <c r="AY757" s="320"/>
      <c r="AZ757" s="376"/>
    </row>
    <row r="758" spans="1:52" ht="13.5" customHeight="1" thickTop="1" thickBot="1" x14ac:dyDescent="0.25">
      <c r="A758" s="397">
        <v>750</v>
      </c>
      <c r="B758" s="398" t="s">
        <v>2000</v>
      </c>
      <c r="C758" s="399">
        <v>43703</v>
      </c>
      <c r="D758" s="399" t="s">
        <v>9948</v>
      </c>
      <c r="E758" s="400" t="s">
        <v>5690</v>
      </c>
      <c r="F758" s="400" t="s">
        <v>7542</v>
      </c>
      <c r="G758" s="401" t="s">
        <v>66</v>
      </c>
      <c r="H758" s="402" t="s">
        <v>10502</v>
      </c>
      <c r="I758" s="403" t="s">
        <v>1989</v>
      </c>
      <c r="J758" s="404">
        <v>0</v>
      </c>
      <c r="K758" s="405">
        <v>0</v>
      </c>
      <c r="L758" s="405">
        <v>6000000</v>
      </c>
      <c r="M758" s="405">
        <f t="shared" si="58"/>
        <v>8000000</v>
      </c>
      <c r="N758" s="406" t="s">
        <v>1990</v>
      </c>
      <c r="O758" s="398" t="s">
        <v>3241</v>
      </c>
      <c r="P758" s="408">
        <f t="shared" si="59"/>
        <v>43703</v>
      </c>
      <c r="Q758" s="408">
        <v>43794</v>
      </c>
      <c r="R758" s="408">
        <v>43825</v>
      </c>
      <c r="S758" s="407">
        <f t="shared" si="60"/>
        <v>122</v>
      </c>
      <c r="T758" s="409">
        <f t="shared" si="61"/>
        <v>4.0666666666666664</v>
      </c>
      <c r="U758" s="410" t="s">
        <v>9949</v>
      </c>
      <c r="V758" s="375"/>
      <c r="W758" s="411">
        <v>30</v>
      </c>
      <c r="X758" s="412">
        <v>43794</v>
      </c>
      <c r="Y758" s="413">
        <v>43825</v>
      </c>
      <c r="Z758" s="414"/>
      <c r="AA758" s="412"/>
      <c r="AB758" s="413"/>
      <c r="AC758" s="414"/>
      <c r="AD758" s="412"/>
      <c r="AE758" s="413"/>
      <c r="AF758" s="414"/>
      <c r="AG758" s="412"/>
      <c r="AH758" s="413"/>
      <c r="AI758" s="412">
        <v>43794</v>
      </c>
      <c r="AJ758" s="415">
        <v>2000000</v>
      </c>
      <c r="AK758" s="416"/>
      <c r="AL758" s="417"/>
      <c r="AM758" s="416"/>
      <c r="AN758" s="418"/>
      <c r="AO758" s="418"/>
      <c r="AP758" s="418"/>
      <c r="AQ758" s="314"/>
      <c r="AR758" s="315"/>
      <c r="AS758" s="419"/>
      <c r="AT758" s="420"/>
      <c r="AU758" s="318"/>
      <c r="AV758" s="319"/>
      <c r="AW758" s="319"/>
      <c r="AX758" s="319"/>
      <c r="AY758" s="320"/>
      <c r="AZ758" s="376"/>
    </row>
    <row r="759" spans="1:52" ht="13.5" customHeight="1" thickTop="1" thickBot="1" x14ac:dyDescent="0.25">
      <c r="A759" s="397">
        <v>751</v>
      </c>
      <c r="B759" s="398" t="s">
        <v>2000</v>
      </c>
      <c r="C759" s="399">
        <v>43703</v>
      </c>
      <c r="D759" s="399" t="s">
        <v>9950</v>
      </c>
      <c r="E759" s="400" t="s">
        <v>5690</v>
      </c>
      <c r="F759" s="400" t="s">
        <v>5678</v>
      </c>
      <c r="G759" s="401" t="s">
        <v>66</v>
      </c>
      <c r="H759" s="402" t="s">
        <v>7501</v>
      </c>
      <c r="I759" s="403" t="s">
        <v>1989</v>
      </c>
      <c r="J759" s="404">
        <v>0</v>
      </c>
      <c r="K759" s="405">
        <v>0</v>
      </c>
      <c r="L759" s="405">
        <v>21000000</v>
      </c>
      <c r="M759" s="405">
        <f t="shared" si="58"/>
        <v>28000000</v>
      </c>
      <c r="N759" s="406" t="s">
        <v>1990</v>
      </c>
      <c r="O759" s="398" t="s">
        <v>2298</v>
      </c>
      <c r="P759" s="408">
        <f t="shared" si="59"/>
        <v>43703</v>
      </c>
      <c r="Q759" s="408">
        <v>43794</v>
      </c>
      <c r="R759" s="408">
        <v>43824</v>
      </c>
      <c r="S759" s="407">
        <f t="shared" si="60"/>
        <v>121</v>
      </c>
      <c r="T759" s="409">
        <f t="shared" si="61"/>
        <v>4.0333333333333332</v>
      </c>
      <c r="U759" s="410" t="s">
        <v>9951</v>
      </c>
      <c r="V759" s="375"/>
      <c r="W759" s="411">
        <v>30</v>
      </c>
      <c r="X759" s="412">
        <v>43794</v>
      </c>
      <c r="Y759" s="413">
        <v>43824</v>
      </c>
      <c r="Z759" s="414"/>
      <c r="AA759" s="412"/>
      <c r="AB759" s="413"/>
      <c r="AC759" s="414"/>
      <c r="AD759" s="412"/>
      <c r="AE759" s="413"/>
      <c r="AF759" s="414"/>
      <c r="AG759" s="412"/>
      <c r="AH759" s="413"/>
      <c r="AI759" s="412">
        <v>43794</v>
      </c>
      <c r="AJ759" s="415">
        <v>7000000</v>
      </c>
      <c r="AM759" s="416"/>
      <c r="AN759" s="418"/>
      <c r="AO759" s="418"/>
      <c r="AP759" s="418"/>
      <c r="AQ759" s="314"/>
      <c r="AR759" s="315"/>
      <c r="AS759" s="419"/>
      <c r="AT759" s="420"/>
      <c r="AU759" s="318"/>
      <c r="AV759" s="319"/>
      <c r="AW759" s="319"/>
      <c r="AX759" s="319"/>
      <c r="AY759" s="320"/>
      <c r="AZ759" s="376"/>
    </row>
    <row r="760" spans="1:52" ht="13.5" customHeight="1" thickTop="1" thickBot="1" x14ac:dyDescent="0.25">
      <c r="A760" s="397">
        <v>752</v>
      </c>
      <c r="B760" s="398" t="s">
        <v>9952</v>
      </c>
      <c r="C760" s="399">
        <v>43703</v>
      </c>
      <c r="D760" s="399" t="s">
        <v>9953</v>
      </c>
      <c r="E760" s="400" t="s">
        <v>5690</v>
      </c>
      <c r="F760" s="400" t="s">
        <v>9954</v>
      </c>
      <c r="G760" s="401" t="s">
        <v>66</v>
      </c>
      <c r="H760" s="402" t="s">
        <v>7501</v>
      </c>
      <c r="I760" s="403" t="s">
        <v>1989</v>
      </c>
      <c r="J760" s="404">
        <v>0</v>
      </c>
      <c r="K760" s="405">
        <v>0</v>
      </c>
      <c r="L760" s="405">
        <v>9924000</v>
      </c>
      <c r="M760" s="405">
        <f t="shared" si="58"/>
        <v>13783333</v>
      </c>
      <c r="N760" s="406" t="s">
        <v>1990</v>
      </c>
      <c r="O760" s="398" t="s">
        <v>92</v>
      </c>
      <c r="P760" s="408">
        <f t="shared" si="59"/>
        <v>43703</v>
      </c>
      <c r="Q760" s="408">
        <v>43794</v>
      </c>
      <c r="R760" s="408">
        <v>43830</v>
      </c>
      <c r="S760" s="407">
        <f t="shared" si="60"/>
        <v>127</v>
      </c>
      <c r="T760" s="409">
        <f t="shared" si="61"/>
        <v>4.2333333333333334</v>
      </c>
      <c r="U760" s="410" t="s">
        <v>9955</v>
      </c>
      <c r="V760" s="375"/>
      <c r="W760" s="411">
        <v>35</v>
      </c>
      <c r="X760" s="412">
        <v>43794</v>
      </c>
      <c r="Y760" s="413">
        <v>43830</v>
      </c>
      <c r="Z760" s="414"/>
      <c r="AA760" s="412"/>
      <c r="AB760" s="413"/>
      <c r="AC760" s="414"/>
      <c r="AD760" s="412"/>
      <c r="AE760" s="413"/>
      <c r="AF760" s="414"/>
      <c r="AG760" s="412"/>
      <c r="AH760" s="413"/>
      <c r="AI760" s="412">
        <v>43794</v>
      </c>
      <c r="AJ760" s="415">
        <v>3859333</v>
      </c>
      <c r="AK760" s="416"/>
      <c r="AL760" s="417"/>
      <c r="AM760" s="416"/>
      <c r="AN760" s="418"/>
      <c r="AO760" s="418"/>
      <c r="AP760" s="418"/>
      <c r="AQ760" s="314"/>
      <c r="AR760" s="315"/>
      <c r="AS760" s="419"/>
      <c r="AT760" s="420"/>
      <c r="AU760" s="318"/>
      <c r="AV760" s="319"/>
      <c r="AW760" s="319"/>
      <c r="AX760" s="319"/>
      <c r="AY760" s="320"/>
      <c r="AZ760" s="376"/>
    </row>
    <row r="761" spans="1:52" ht="13.5" customHeight="1" thickTop="1" thickBot="1" x14ac:dyDescent="0.25">
      <c r="A761" s="397">
        <v>753</v>
      </c>
      <c r="B761" s="398" t="s">
        <v>2000</v>
      </c>
      <c r="C761" s="399">
        <v>43703</v>
      </c>
      <c r="D761" s="399" t="s">
        <v>9956</v>
      </c>
      <c r="E761" s="400" t="s">
        <v>5690</v>
      </c>
      <c r="F761" s="400" t="s">
        <v>9957</v>
      </c>
      <c r="G761" s="401" t="s">
        <v>66</v>
      </c>
      <c r="H761" s="402" t="s">
        <v>7501</v>
      </c>
      <c r="I761" s="403" t="s">
        <v>1989</v>
      </c>
      <c r="J761" s="404">
        <v>0</v>
      </c>
      <c r="K761" s="405">
        <v>0</v>
      </c>
      <c r="L761" s="405">
        <v>12000000</v>
      </c>
      <c r="M761" s="405">
        <f t="shared" si="58"/>
        <v>16000000</v>
      </c>
      <c r="N761" s="406" t="s">
        <v>1990</v>
      </c>
      <c r="O761" s="398" t="s">
        <v>6172</v>
      </c>
      <c r="P761" s="408">
        <f t="shared" si="59"/>
        <v>43703</v>
      </c>
      <c r="Q761" s="408">
        <v>43794</v>
      </c>
      <c r="R761" s="408">
        <v>43824</v>
      </c>
      <c r="S761" s="407">
        <f t="shared" si="60"/>
        <v>121</v>
      </c>
      <c r="T761" s="409">
        <f t="shared" si="61"/>
        <v>4.0333333333333332</v>
      </c>
      <c r="U761" s="410" t="s">
        <v>9958</v>
      </c>
      <c r="V761" s="375"/>
      <c r="W761" s="411">
        <v>30</v>
      </c>
      <c r="X761" s="412">
        <v>43794</v>
      </c>
      <c r="Y761" s="413">
        <v>43824</v>
      </c>
      <c r="Z761" s="414"/>
      <c r="AA761" s="412"/>
      <c r="AB761" s="413"/>
      <c r="AC761" s="414"/>
      <c r="AD761" s="412"/>
      <c r="AE761" s="413"/>
      <c r="AF761" s="414"/>
      <c r="AG761" s="412"/>
      <c r="AH761" s="413"/>
      <c r="AI761" s="412">
        <v>43794</v>
      </c>
      <c r="AJ761" s="415">
        <v>4000000</v>
      </c>
      <c r="AK761" s="416"/>
      <c r="AL761" s="417"/>
      <c r="AM761" s="416"/>
      <c r="AN761" s="418"/>
      <c r="AO761" s="418"/>
      <c r="AP761" s="418"/>
      <c r="AQ761" s="314"/>
      <c r="AR761" s="315"/>
      <c r="AS761" s="419"/>
      <c r="AT761" s="420"/>
      <c r="AU761" s="318"/>
      <c r="AV761" s="319"/>
      <c r="AW761" s="319"/>
      <c r="AX761" s="319"/>
      <c r="AY761" s="320"/>
      <c r="AZ761" s="376"/>
    </row>
    <row r="762" spans="1:52" ht="13.5" customHeight="1" thickTop="1" thickBot="1" x14ac:dyDescent="0.25">
      <c r="A762" s="397">
        <v>754</v>
      </c>
      <c r="B762" s="398" t="s">
        <v>2000</v>
      </c>
      <c r="C762" s="399">
        <v>43703</v>
      </c>
      <c r="D762" s="399" t="s">
        <v>9959</v>
      </c>
      <c r="E762" s="400" t="s">
        <v>5690</v>
      </c>
      <c r="F762" s="400" t="s">
        <v>9957</v>
      </c>
      <c r="G762" s="401" t="s">
        <v>66</v>
      </c>
      <c r="H762" s="402" t="s">
        <v>7501</v>
      </c>
      <c r="I762" s="403" t="s">
        <v>1989</v>
      </c>
      <c r="J762" s="404">
        <v>0</v>
      </c>
      <c r="K762" s="405">
        <v>0</v>
      </c>
      <c r="L762" s="405">
        <v>10500000</v>
      </c>
      <c r="M762" s="405">
        <f t="shared" si="58"/>
        <v>14000000</v>
      </c>
      <c r="N762" s="406" t="s">
        <v>1990</v>
      </c>
      <c r="O762" s="398" t="s">
        <v>2445</v>
      </c>
      <c r="P762" s="408">
        <f t="shared" si="59"/>
        <v>43703</v>
      </c>
      <c r="Q762" s="408">
        <v>43794</v>
      </c>
      <c r="R762" s="408">
        <v>43824</v>
      </c>
      <c r="S762" s="407">
        <f t="shared" si="60"/>
        <v>121</v>
      </c>
      <c r="T762" s="409">
        <f t="shared" si="61"/>
        <v>4.0333333333333332</v>
      </c>
      <c r="U762" s="410" t="s">
        <v>9960</v>
      </c>
      <c r="V762" s="375"/>
      <c r="W762" s="411">
        <v>30</v>
      </c>
      <c r="X762" s="412">
        <v>43794</v>
      </c>
      <c r="Y762" s="413">
        <v>43824</v>
      </c>
      <c r="Z762" s="414"/>
      <c r="AA762" s="412"/>
      <c r="AB762" s="413"/>
      <c r="AC762" s="414"/>
      <c r="AD762" s="412"/>
      <c r="AE762" s="413"/>
      <c r="AF762" s="414"/>
      <c r="AG762" s="412"/>
      <c r="AH762" s="413"/>
      <c r="AI762" s="412">
        <v>43794</v>
      </c>
      <c r="AJ762" s="415">
        <v>3500000</v>
      </c>
      <c r="AK762" s="416"/>
      <c r="AL762" s="417"/>
      <c r="AM762" s="416"/>
      <c r="AN762" s="418"/>
      <c r="AO762" s="418"/>
      <c r="AP762" s="418"/>
      <c r="AQ762" s="314"/>
      <c r="AR762" s="315"/>
      <c r="AS762" s="419"/>
      <c r="AT762" s="420"/>
      <c r="AU762" s="318"/>
      <c r="AV762" s="319"/>
      <c r="AW762" s="319"/>
      <c r="AX762" s="319"/>
      <c r="AY762" s="320"/>
      <c r="AZ762" s="376"/>
    </row>
    <row r="763" spans="1:52" ht="13.5" customHeight="1" thickTop="1" thickBot="1" x14ac:dyDescent="0.25">
      <c r="A763" s="397">
        <v>755</v>
      </c>
      <c r="B763" s="398" t="s">
        <v>3432</v>
      </c>
      <c r="C763" s="399">
        <v>43704</v>
      </c>
      <c r="D763" s="399" t="s">
        <v>9961</v>
      </c>
      <c r="E763" s="400" t="s">
        <v>5921</v>
      </c>
      <c r="F763" s="400" t="s">
        <v>9616</v>
      </c>
      <c r="G763" s="401" t="s">
        <v>66</v>
      </c>
      <c r="H763" s="402" t="s">
        <v>7501</v>
      </c>
      <c r="I763" s="403" t="s">
        <v>1989</v>
      </c>
      <c r="J763" s="404">
        <v>0</v>
      </c>
      <c r="K763" s="405">
        <v>0</v>
      </c>
      <c r="L763" s="405">
        <v>9999999</v>
      </c>
      <c r="M763" s="405">
        <f t="shared" si="58"/>
        <v>9999999</v>
      </c>
      <c r="N763" s="406" t="s">
        <v>1990</v>
      </c>
      <c r="O763" s="398" t="s">
        <v>9962</v>
      </c>
      <c r="P763" s="408">
        <f t="shared" si="59"/>
        <v>43704</v>
      </c>
      <c r="Q763" s="408">
        <v>43795</v>
      </c>
      <c r="R763" s="408">
        <f>Q763</f>
        <v>43795</v>
      </c>
      <c r="S763" s="407">
        <f t="shared" si="60"/>
        <v>91</v>
      </c>
      <c r="T763" s="409">
        <f t="shared" si="61"/>
        <v>3.0333333333333332</v>
      </c>
      <c r="U763" s="410" t="s">
        <v>9963</v>
      </c>
      <c r="V763" s="375"/>
      <c r="W763" s="411"/>
      <c r="X763" s="412"/>
      <c r="Y763" s="413"/>
      <c r="Z763" s="414"/>
      <c r="AA763" s="412"/>
      <c r="AB763" s="413"/>
      <c r="AC763" s="414"/>
      <c r="AD763" s="412"/>
      <c r="AE763" s="413"/>
      <c r="AF763" s="414"/>
      <c r="AG763" s="412"/>
      <c r="AH763" s="413"/>
      <c r="AI763" s="412"/>
      <c r="AJ763" s="415"/>
      <c r="AK763" s="416"/>
      <c r="AL763" s="417"/>
      <c r="AM763" s="416"/>
      <c r="AN763" s="418"/>
      <c r="AO763" s="418"/>
      <c r="AP763" s="418"/>
      <c r="AQ763" s="314"/>
      <c r="AR763" s="315"/>
      <c r="AS763" s="419"/>
      <c r="AT763" s="420"/>
      <c r="AU763" s="318"/>
      <c r="AV763" s="319"/>
      <c r="AW763" s="319"/>
      <c r="AX763" s="319"/>
      <c r="AY763" s="320"/>
      <c r="AZ763" s="376"/>
    </row>
    <row r="764" spans="1:52" ht="13.5" customHeight="1" thickTop="1" thickBot="1" x14ac:dyDescent="0.25">
      <c r="A764" s="397">
        <v>756</v>
      </c>
      <c r="B764" s="398" t="s">
        <v>7574</v>
      </c>
      <c r="C764" s="399">
        <v>43704</v>
      </c>
      <c r="D764" s="399" t="s">
        <v>9964</v>
      </c>
      <c r="E764" s="400" t="s">
        <v>5690</v>
      </c>
      <c r="F764" s="400" t="s">
        <v>7674</v>
      </c>
      <c r="G764" s="401" t="s">
        <v>66</v>
      </c>
      <c r="H764" s="402" t="s">
        <v>7501</v>
      </c>
      <c r="I764" s="403" t="s">
        <v>1989</v>
      </c>
      <c r="J764" s="404">
        <v>0</v>
      </c>
      <c r="K764" s="405">
        <v>0</v>
      </c>
      <c r="L764" s="405">
        <v>21000000</v>
      </c>
      <c r="M764" s="405">
        <f t="shared" si="58"/>
        <v>28000000</v>
      </c>
      <c r="N764" s="406" t="s">
        <v>1990</v>
      </c>
      <c r="O764" s="398" t="s">
        <v>7675</v>
      </c>
      <c r="P764" s="408">
        <f t="shared" si="59"/>
        <v>43704</v>
      </c>
      <c r="Q764" s="408">
        <v>43795</v>
      </c>
      <c r="R764" s="408">
        <v>43824</v>
      </c>
      <c r="S764" s="407">
        <f t="shared" si="60"/>
        <v>120</v>
      </c>
      <c r="T764" s="409">
        <f t="shared" si="61"/>
        <v>4</v>
      </c>
      <c r="U764" s="410" t="s">
        <v>9965</v>
      </c>
      <c r="V764" s="375"/>
      <c r="W764" s="411">
        <v>30</v>
      </c>
      <c r="X764" s="412">
        <v>43795</v>
      </c>
      <c r="Y764" s="413">
        <v>43824</v>
      </c>
      <c r="Z764" s="414"/>
      <c r="AA764" s="412"/>
      <c r="AB764" s="413"/>
      <c r="AC764" s="414"/>
      <c r="AD764" s="412"/>
      <c r="AE764" s="413"/>
      <c r="AF764" s="414"/>
      <c r="AG764" s="412"/>
      <c r="AH764" s="413"/>
      <c r="AI764" s="412">
        <v>43795</v>
      </c>
      <c r="AJ764" s="415">
        <v>7000000</v>
      </c>
      <c r="AK764" s="416"/>
      <c r="AL764" s="417"/>
      <c r="AM764" s="416"/>
      <c r="AN764" s="418"/>
      <c r="AO764" s="418"/>
      <c r="AP764" s="418"/>
      <c r="AQ764" s="314"/>
      <c r="AR764" s="315"/>
      <c r="AS764" s="419"/>
      <c r="AT764" s="420"/>
      <c r="AU764" s="318"/>
      <c r="AV764" s="319"/>
      <c r="AW764" s="319"/>
      <c r="AX764" s="319"/>
      <c r="AY764" s="320"/>
      <c r="AZ764" s="376"/>
    </row>
    <row r="765" spans="1:52" ht="13.5" customHeight="1" thickTop="1" thickBot="1" x14ac:dyDescent="0.25">
      <c r="A765" s="397">
        <v>757</v>
      </c>
      <c r="B765" s="398" t="s">
        <v>7574</v>
      </c>
      <c r="C765" s="399">
        <v>43704</v>
      </c>
      <c r="D765" s="399" t="s">
        <v>9966</v>
      </c>
      <c r="E765" s="400" t="s">
        <v>5690</v>
      </c>
      <c r="F765" s="400" t="s">
        <v>9967</v>
      </c>
      <c r="G765" s="401" t="s">
        <v>66</v>
      </c>
      <c r="H765" s="402" t="s">
        <v>7501</v>
      </c>
      <c r="I765" s="403" t="s">
        <v>1989</v>
      </c>
      <c r="J765" s="404">
        <v>0</v>
      </c>
      <c r="K765" s="405">
        <v>0</v>
      </c>
      <c r="L765" s="405">
        <v>18000000</v>
      </c>
      <c r="M765" s="405">
        <f t="shared" si="58"/>
        <v>24000000</v>
      </c>
      <c r="N765" s="406" t="s">
        <v>1990</v>
      </c>
      <c r="O765" s="398" t="s">
        <v>7833</v>
      </c>
      <c r="P765" s="408">
        <f t="shared" si="59"/>
        <v>43704</v>
      </c>
      <c r="Q765" s="408">
        <v>43795</v>
      </c>
      <c r="R765" s="408">
        <v>43825</v>
      </c>
      <c r="S765" s="407">
        <f t="shared" si="60"/>
        <v>121</v>
      </c>
      <c r="T765" s="409">
        <f t="shared" si="61"/>
        <v>4.0333333333333332</v>
      </c>
      <c r="U765" s="410" t="s">
        <v>9968</v>
      </c>
      <c r="V765" s="375"/>
      <c r="W765" s="411">
        <v>30</v>
      </c>
      <c r="X765" s="412">
        <v>43796</v>
      </c>
      <c r="Y765" s="413">
        <v>43825</v>
      </c>
      <c r="Z765" s="414"/>
      <c r="AA765" s="412"/>
      <c r="AB765" s="413"/>
      <c r="AC765" s="414"/>
      <c r="AD765" s="412"/>
      <c r="AE765" s="413"/>
      <c r="AF765" s="414"/>
      <c r="AG765" s="412"/>
      <c r="AH765" s="413"/>
      <c r="AI765" s="412">
        <v>43796</v>
      </c>
      <c r="AJ765" s="415">
        <v>6000000</v>
      </c>
      <c r="AK765" s="416"/>
      <c r="AL765" s="417"/>
      <c r="AM765" s="416"/>
      <c r="AN765" s="418"/>
      <c r="AO765" s="418"/>
      <c r="AP765" s="418"/>
      <c r="AQ765" s="314"/>
      <c r="AR765" s="315"/>
      <c r="AS765" s="419"/>
      <c r="AT765" s="420"/>
      <c r="AU765" s="318"/>
      <c r="AV765" s="319"/>
      <c r="AW765" s="319"/>
      <c r="AX765" s="319"/>
      <c r="AY765" s="320"/>
      <c r="AZ765" s="376"/>
    </row>
    <row r="766" spans="1:52" ht="13.5" customHeight="1" thickTop="1" thickBot="1" x14ac:dyDescent="0.25">
      <c r="A766" s="397">
        <v>758</v>
      </c>
      <c r="B766" s="398" t="s">
        <v>2230</v>
      </c>
      <c r="C766" s="399">
        <v>43705</v>
      </c>
      <c r="D766" s="399" t="s">
        <v>9969</v>
      </c>
      <c r="E766" s="400" t="s">
        <v>5921</v>
      </c>
      <c r="F766" s="400" t="s">
        <v>9970</v>
      </c>
      <c r="G766" s="401" t="s">
        <v>66</v>
      </c>
      <c r="H766" s="402" t="s">
        <v>10502</v>
      </c>
      <c r="I766" s="403" t="s">
        <v>1989</v>
      </c>
      <c r="J766" s="404">
        <v>0</v>
      </c>
      <c r="K766" s="405">
        <v>0</v>
      </c>
      <c r="L766" s="405">
        <v>5446845</v>
      </c>
      <c r="M766" s="405">
        <f t="shared" si="58"/>
        <v>5446845</v>
      </c>
      <c r="N766" s="406" t="s">
        <v>1990</v>
      </c>
      <c r="O766" s="398" t="s">
        <v>9971</v>
      </c>
      <c r="P766" s="408">
        <f t="shared" si="59"/>
        <v>43705</v>
      </c>
      <c r="Q766" s="408">
        <v>43830</v>
      </c>
      <c r="R766" s="408">
        <f>Q766</f>
        <v>43830</v>
      </c>
      <c r="S766" s="407">
        <f t="shared" si="60"/>
        <v>125</v>
      </c>
      <c r="T766" s="409">
        <f t="shared" si="61"/>
        <v>4.166666666666667</v>
      </c>
      <c r="U766" s="410" t="s">
        <v>9972</v>
      </c>
      <c r="V766" s="375"/>
      <c r="W766" s="411"/>
      <c r="X766" s="412"/>
      <c r="Y766" s="413"/>
      <c r="Z766" s="414"/>
      <c r="AA766" s="412"/>
      <c r="AB766" s="413"/>
      <c r="AC766" s="414"/>
      <c r="AD766" s="412"/>
      <c r="AE766" s="413"/>
      <c r="AF766" s="414"/>
      <c r="AG766" s="412"/>
      <c r="AH766" s="413"/>
      <c r="AI766" s="412"/>
      <c r="AJ766" s="415"/>
      <c r="AK766" s="416"/>
      <c r="AL766" s="417"/>
      <c r="AM766" s="416"/>
      <c r="AN766" s="418"/>
      <c r="AO766" s="418"/>
      <c r="AP766" s="418"/>
      <c r="AQ766" s="314"/>
      <c r="AR766" s="315"/>
      <c r="AS766" s="419"/>
      <c r="AT766" s="420"/>
      <c r="AU766" s="318"/>
      <c r="AV766" s="319"/>
      <c r="AW766" s="319"/>
      <c r="AX766" s="319"/>
      <c r="AY766" s="320"/>
      <c r="AZ766" s="376"/>
    </row>
    <row r="767" spans="1:52" ht="13.5" customHeight="1" thickTop="1" thickBot="1" x14ac:dyDescent="0.25">
      <c r="A767" s="397">
        <v>759</v>
      </c>
      <c r="B767" s="398" t="s">
        <v>2230</v>
      </c>
      <c r="C767" s="399">
        <v>43705</v>
      </c>
      <c r="D767" s="399" t="s">
        <v>9973</v>
      </c>
      <c r="E767" s="400" t="s">
        <v>5921</v>
      </c>
      <c r="F767" s="400" t="s">
        <v>9974</v>
      </c>
      <c r="G767" s="401" t="s">
        <v>66</v>
      </c>
      <c r="H767" s="402" t="s">
        <v>10502</v>
      </c>
      <c r="I767" s="403" t="s">
        <v>1989</v>
      </c>
      <c r="J767" s="404">
        <v>0</v>
      </c>
      <c r="K767" s="405">
        <v>0</v>
      </c>
      <c r="L767" s="405">
        <v>5490420</v>
      </c>
      <c r="M767" s="405">
        <f t="shared" si="58"/>
        <v>5490420</v>
      </c>
      <c r="N767" s="406" t="s">
        <v>1990</v>
      </c>
      <c r="O767" s="398" t="s">
        <v>9975</v>
      </c>
      <c r="P767" s="408">
        <f t="shared" si="59"/>
        <v>43705</v>
      </c>
      <c r="Q767" s="408">
        <v>43830</v>
      </c>
      <c r="R767" s="408">
        <f>Q767</f>
        <v>43830</v>
      </c>
      <c r="S767" s="407">
        <f t="shared" si="60"/>
        <v>125</v>
      </c>
      <c r="T767" s="409">
        <f t="shared" si="61"/>
        <v>4.166666666666667</v>
      </c>
      <c r="U767" s="410" t="s">
        <v>9976</v>
      </c>
      <c r="V767" s="375"/>
      <c r="W767" s="411"/>
      <c r="X767" s="412"/>
      <c r="Y767" s="413"/>
      <c r="Z767" s="414"/>
      <c r="AA767" s="412"/>
      <c r="AB767" s="413"/>
      <c r="AC767" s="414"/>
      <c r="AD767" s="412"/>
      <c r="AE767" s="413"/>
      <c r="AF767" s="414"/>
      <c r="AG767" s="412"/>
      <c r="AH767" s="413"/>
      <c r="AI767" s="412"/>
      <c r="AJ767" s="415"/>
      <c r="AK767" s="416"/>
      <c r="AL767" s="417"/>
      <c r="AM767" s="416"/>
      <c r="AN767" s="418"/>
      <c r="AO767" s="418"/>
      <c r="AP767" s="418"/>
      <c r="AQ767" s="314"/>
      <c r="AR767" s="315"/>
      <c r="AS767" s="419"/>
      <c r="AT767" s="420"/>
      <c r="AU767" s="318"/>
      <c r="AV767" s="319"/>
      <c r="AW767" s="319"/>
      <c r="AX767" s="319"/>
      <c r="AY767" s="320"/>
      <c r="AZ767" s="376"/>
    </row>
    <row r="768" spans="1:52" ht="13.5" customHeight="1" thickTop="1" thickBot="1" x14ac:dyDescent="0.25">
      <c r="A768" s="397">
        <v>760</v>
      </c>
      <c r="B768" s="398" t="s">
        <v>2000</v>
      </c>
      <c r="C768" s="399">
        <v>43705</v>
      </c>
      <c r="D768" s="399" t="s">
        <v>9977</v>
      </c>
      <c r="E768" s="400" t="s">
        <v>5690</v>
      </c>
      <c r="F768" s="400" t="s">
        <v>5684</v>
      </c>
      <c r="G768" s="401" t="s">
        <v>66</v>
      </c>
      <c r="H768" s="402" t="s">
        <v>7501</v>
      </c>
      <c r="I768" s="403" t="s">
        <v>1989</v>
      </c>
      <c r="J768" s="404">
        <v>0</v>
      </c>
      <c r="K768" s="405">
        <v>0</v>
      </c>
      <c r="L768" s="405">
        <v>18000000</v>
      </c>
      <c r="M768" s="405">
        <f t="shared" si="58"/>
        <v>24000000</v>
      </c>
      <c r="N768" s="406" t="s">
        <v>1990</v>
      </c>
      <c r="O768" s="398" t="s">
        <v>2026</v>
      </c>
      <c r="P768" s="408">
        <f t="shared" si="59"/>
        <v>43705</v>
      </c>
      <c r="Q768" s="408">
        <v>43796</v>
      </c>
      <c r="R768" s="408">
        <v>43826</v>
      </c>
      <c r="S768" s="407">
        <f t="shared" si="60"/>
        <v>121</v>
      </c>
      <c r="T768" s="409">
        <f t="shared" si="61"/>
        <v>4.0333333333333332</v>
      </c>
      <c r="U768" s="410" t="s">
        <v>9978</v>
      </c>
      <c r="V768" s="375"/>
      <c r="W768" s="411">
        <v>30</v>
      </c>
      <c r="X768" s="412">
        <v>43796</v>
      </c>
      <c r="Y768" s="413">
        <v>43826</v>
      </c>
      <c r="Z768" s="414"/>
      <c r="AA768" s="412"/>
      <c r="AB768" s="413"/>
      <c r="AC768" s="414"/>
      <c r="AD768" s="412"/>
      <c r="AE768" s="413"/>
      <c r="AF768" s="414"/>
      <c r="AG768" s="412"/>
      <c r="AH768" s="413"/>
      <c r="AI768" s="412">
        <v>43796</v>
      </c>
      <c r="AJ768" s="415">
        <v>6000000</v>
      </c>
      <c r="AK768" s="416"/>
      <c r="AL768" s="417"/>
      <c r="AM768" s="416"/>
      <c r="AN768" s="418"/>
      <c r="AO768" s="418"/>
      <c r="AP768" s="418"/>
      <c r="AQ768" s="314"/>
      <c r="AR768" s="315"/>
      <c r="AS768" s="419"/>
      <c r="AT768" s="420"/>
      <c r="AU768" s="318"/>
      <c r="AV768" s="319"/>
      <c r="AW768" s="319"/>
      <c r="AX768" s="319"/>
      <c r="AY768" s="320"/>
      <c r="AZ768" s="376"/>
    </row>
    <row r="769" spans="1:52" ht="13.5" customHeight="1" thickTop="1" thickBot="1" x14ac:dyDescent="0.25">
      <c r="A769" s="397">
        <v>761</v>
      </c>
      <c r="B769" s="398" t="s">
        <v>2000</v>
      </c>
      <c r="C769" s="399">
        <v>43705</v>
      </c>
      <c r="D769" s="399" t="s">
        <v>9979</v>
      </c>
      <c r="E769" s="400" t="s">
        <v>7806</v>
      </c>
      <c r="F769" s="400" t="s">
        <v>7635</v>
      </c>
      <c r="G769" s="401" t="s">
        <v>66</v>
      </c>
      <c r="H769" s="402" t="s">
        <v>7501</v>
      </c>
      <c r="I769" s="403" t="s">
        <v>1989</v>
      </c>
      <c r="J769" s="404">
        <v>0</v>
      </c>
      <c r="K769" s="405">
        <v>0</v>
      </c>
      <c r="L769" s="405">
        <v>19500000</v>
      </c>
      <c r="M769" s="405">
        <f t="shared" si="58"/>
        <v>26000000</v>
      </c>
      <c r="N769" s="406" t="s">
        <v>1990</v>
      </c>
      <c r="O769" s="398" t="s">
        <v>3563</v>
      </c>
      <c r="P769" s="408">
        <f t="shared" si="59"/>
        <v>43705</v>
      </c>
      <c r="Q769" s="408">
        <v>43796</v>
      </c>
      <c r="R769" s="408">
        <v>43826</v>
      </c>
      <c r="S769" s="407">
        <f t="shared" si="60"/>
        <v>121</v>
      </c>
      <c r="T769" s="409">
        <f t="shared" si="61"/>
        <v>4.0333333333333332</v>
      </c>
      <c r="U769" s="410" t="s">
        <v>9980</v>
      </c>
      <c r="V769" s="375"/>
      <c r="W769" s="411">
        <v>30</v>
      </c>
      <c r="X769" s="412">
        <v>43796</v>
      </c>
      <c r="Y769" s="413">
        <v>43826</v>
      </c>
      <c r="Z769" s="414"/>
      <c r="AA769" s="412"/>
      <c r="AB769" s="413"/>
      <c r="AC769" s="414"/>
      <c r="AD769" s="412"/>
      <c r="AE769" s="413"/>
      <c r="AF769" s="414"/>
      <c r="AG769" s="412"/>
      <c r="AH769" s="413"/>
      <c r="AI769" s="412">
        <v>43796</v>
      </c>
      <c r="AJ769" s="415">
        <v>6500000</v>
      </c>
      <c r="AK769" s="416"/>
      <c r="AL769" s="417"/>
      <c r="AM769" s="416"/>
      <c r="AN769" s="418"/>
      <c r="AO769" s="418"/>
      <c r="AP769" s="418"/>
      <c r="AQ769" s="314"/>
      <c r="AR769" s="315"/>
      <c r="AS769" s="419"/>
      <c r="AT769" s="420"/>
      <c r="AU769" s="318"/>
      <c r="AV769" s="319"/>
      <c r="AW769" s="319"/>
      <c r="AX769" s="319"/>
      <c r="AY769" s="320"/>
      <c r="AZ769" s="376"/>
    </row>
    <row r="770" spans="1:52" ht="13.5" customHeight="1" thickTop="1" thickBot="1" x14ac:dyDescent="0.25">
      <c r="A770" s="397">
        <v>762</v>
      </c>
      <c r="B770" s="398" t="s">
        <v>2000</v>
      </c>
      <c r="C770" s="399">
        <v>43705</v>
      </c>
      <c r="D770" s="399" t="s">
        <v>9981</v>
      </c>
      <c r="E770" s="400" t="s">
        <v>5921</v>
      </c>
      <c r="F770" s="400" t="s">
        <v>3928</v>
      </c>
      <c r="G770" s="401" t="s">
        <v>66</v>
      </c>
      <c r="H770" s="402" t="s">
        <v>7501</v>
      </c>
      <c r="I770" s="403" t="s">
        <v>1989</v>
      </c>
      <c r="J770" s="404">
        <v>0</v>
      </c>
      <c r="K770" s="405">
        <v>0</v>
      </c>
      <c r="L770" s="405">
        <v>25500000</v>
      </c>
      <c r="M770" s="405">
        <f t="shared" si="58"/>
        <v>34000000</v>
      </c>
      <c r="N770" s="406" t="s">
        <v>4981</v>
      </c>
      <c r="O770" s="398" t="s">
        <v>1391</v>
      </c>
      <c r="P770" s="408">
        <f t="shared" si="59"/>
        <v>43705</v>
      </c>
      <c r="Q770" s="408">
        <v>43796</v>
      </c>
      <c r="R770" s="408">
        <v>43825</v>
      </c>
      <c r="S770" s="407">
        <f t="shared" si="60"/>
        <v>120</v>
      </c>
      <c r="T770" s="409">
        <f t="shared" si="61"/>
        <v>4</v>
      </c>
      <c r="U770" s="410" t="s">
        <v>9982</v>
      </c>
      <c r="V770" s="375"/>
      <c r="W770" s="411">
        <v>30</v>
      </c>
      <c r="X770" s="412">
        <v>43796</v>
      </c>
      <c r="Y770" s="413">
        <v>43825</v>
      </c>
      <c r="Z770" s="414"/>
      <c r="AA770" s="412"/>
      <c r="AB770" s="413"/>
      <c r="AC770" s="414"/>
      <c r="AD770" s="412"/>
      <c r="AE770" s="413"/>
      <c r="AF770" s="414"/>
      <c r="AG770" s="412"/>
      <c r="AH770" s="413"/>
      <c r="AI770" s="412">
        <v>43796</v>
      </c>
      <c r="AJ770" s="415">
        <v>8500000</v>
      </c>
      <c r="AK770" s="416"/>
      <c r="AL770" s="417"/>
      <c r="AM770" s="416"/>
      <c r="AN770" s="418"/>
      <c r="AO770" s="418"/>
      <c r="AP770" s="418"/>
      <c r="AQ770" s="314"/>
      <c r="AR770" s="315"/>
      <c r="AS770" s="419"/>
      <c r="AT770" s="420"/>
      <c r="AU770" s="318"/>
      <c r="AV770" s="319"/>
      <c r="AW770" s="319"/>
      <c r="AX770" s="319"/>
      <c r="AY770" s="320"/>
      <c r="AZ770" s="376"/>
    </row>
    <row r="771" spans="1:52" ht="13.5" customHeight="1" thickTop="1" thickBot="1" x14ac:dyDescent="0.25">
      <c r="A771" s="397">
        <v>763</v>
      </c>
      <c r="B771" s="398" t="s">
        <v>2230</v>
      </c>
      <c r="C771" s="399">
        <v>43705</v>
      </c>
      <c r="D771" s="399" t="s">
        <v>9983</v>
      </c>
      <c r="E771" s="400" t="s">
        <v>9494</v>
      </c>
      <c r="F771" s="400" t="s">
        <v>9984</v>
      </c>
      <c r="G771" s="401" t="s">
        <v>66</v>
      </c>
      <c r="H771" s="402" t="s">
        <v>7501</v>
      </c>
      <c r="I771" s="403" t="s">
        <v>1989</v>
      </c>
      <c r="J771" s="404">
        <v>0</v>
      </c>
      <c r="K771" s="405">
        <v>0</v>
      </c>
      <c r="L771" s="405">
        <v>16634789</v>
      </c>
      <c r="M771" s="405">
        <f t="shared" ref="M771:M834" si="63">L771+AJ771+AL771+AN771+AP771</f>
        <v>16634789</v>
      </c>
      <c r="N771" s="406" t="s">
        <v>1990</v>
      </c>
      <c r="O771" s="398" t="s">
        <v>9985</v>
      </c>
      <c r="P771" s="408">
        <f t="shared" ref="P771:P834" si="64">C771</f>
        <v>43705</v>
      </c>
      <c r="Q771" s="408">
        <v>43830</v>
      </c>
      <c r="R771" s="408">
        <f>Q771</f>
        <v>43830</v>
      </c>
      <c r="S771" s="407">
        <f t="shared" ref="S771:S834" si="65">R771-P771</f>
        <v>125</v>
      </c>
      <c r="T771" s="409">
        <f t="shared" ref="T771:T834" si="66">+S771/30</f>
        <v>4.166666666666667</v>
      </c>
      <c r="U771" s="410" t="s">
        <v>9986</v>
      </c>
      <c r="V771" s="375"/>
      <c r="W771" s="411"/>
      <c r="X771" s="412"/>
      <c r="Y771" s="413"/>
      <c r="Z771" s="414"/>
      <c r="AA771" s="412"/>
      <c r="AB771" s="413"/>
      <c r="AC771" s="414"/>
      <c r="AD771" s="412"/>
      <c r="AE771" s="413"/>
      <c r="AF771" s="414"/>
      <c r="AG771" s="412"/>
      <c r="AH771" s="413"/>
      <c r="AI771" s="412"/>
      <c r="AJ771" s="415"/>
      <c r="AK771" s="416"/>
      <c r="AL771" s="417"/>
      <c r="AM771" s="416"/>
      <c r="AN771" s="418"/>
      <c r="AO771" s="418"/>
      <c r="AP771" s="418"/>
      <c r="AQ771" s="314"/>
      <c r="AR771" s="315"/>
      <c r="AS771" s="419"/>
      <c r="AT771" s="420"/>
      <c r="AU771" s="318"/>
      <c r="AV771" s="319"/>
      <c r="AW771" s="319"/>
      <c r="AX771" s="319"/>
      <c r="AY771" s="320"/>
      <c r="AZ771" s="376"/>
    </row>
    <row r="772" spans="1:52" ht="13.5" customHeight="1" thickTop="1" thickBot="1" x14ac:dyDescent="0.25">
      <c r="A772" s="397">
        <v>764</v>
      </c>
      <c r="B772" s="398" t="s">
        <v>175</v>
      </c>
      <c r="C772" s="399">
        <v>43706</v>
      </c>
      <c r="D772" s="399" t="s">
        <v>9987</v>
      </c>
      <c r="E772" s="400" t="s">
        <v>5921</v>
      </c>
      <c r="F772" s="400" t="s">
        <v>9988</v>
      </c>
      <c r="G772" s="401" t="s">
        <v>66</v>
      </c>
      <c r="H772" s="402" t="s">
        <v>7501</v>
      </c>
      <c r="I772" s="403" t="s">
        <v>1989</v>
      </c>
      <c r="J772" s="404">
        <v>0</v>
      </c>
      <c r="K772" s="405">
        <v>0</v>
      </c>
      <c r="L772" s="405">
        <v>48000000</v>
      </c>
      <c r="M772" s="405">
        <f t="shared" si="63"/>
        <v>48000000</v>
      </c>
      <c r="N772" s="406" t="s">
        <v>1990</v>
      </c>
      <c r="O772" s="398" t="s">
        <v>9989</v>
      </c>
      <c r="P772" s="408">
        <f t="shared" si="64"/>
        <v>43706</v>
      </c>
      <c r="Q772" s="408">
        <v>43827</v>
      </c>
      <c r="R772" s="408">
        <f>Q772</f>
        <v>43827</v>
      </c>
      <c r="S772" s="407">
        <f t="shared" si="65"/>
        <v>121</v>
      </c>
      <c r="T772" s="409">
        <f t="shared" si="66"/>
        <v>4.0333333333333332</v>
      </c>
      <c r="U772" s="410" t="s">
        <v>9990</v>
      </c>
      <c r="V772" s="375"/>
      <c r="W772" s="411"/>
      <c r="X772" s="412"/>
      <c r="Y772" s="413"/>
      <c r="Z772" s="414"/>
      <c r="AA772" s="412"/>
      <c r="AB772" s="413"/>
      <c r="AC772" s="414"/>
      <c r="AD772" s="412"/>
      <c r="AE772" s="413"/>
      <c r="AF772" s="414"/>
      <c r="AG772" s="412"/>
      <c r="AH772" s="413"/>
      <c r="AI772" s="412"/>
      <c r="AJ772" s="415"/>
      <c r="AK772" s="416"/>
      <c r="AL772" s="417"/>
      <c r="AM772" s="416"/>
      <c r="AN772" s="418"/>
      <c r="AO772" s="418"/>
      <c r="AP772" s="418"/>
      <c r="AQ772" s="314"/>
      <c r="AR772" s="315"/>
      <c r="AS772" s="419"/>
      <c r="AT772" s="420"/>
      <c r="AU772" s="318"/>
      <c r="AV772" s="319"/>
      <c r="AW772" s="319"/>
      <c r="AX772" s="319"/>
      <c r="AY772" s="320"/>
      <c r="AZ772" s="376"/>
    </row>
    <row r="773" spans="1:52" ht="13.5" customHeight="1" thickTop="1" thickBot="1" x14ac:dyDescent="0.25">
      <c r="A773" s="397">
        <v>765</v>
      </c>
      <c r="B773" s="398" t="s">
        <v>7574</v>
      </c>
      <c r="C773" s="399">
        <v>43705</v>
      </c>
      <c r="D773" s="399" t="s">
        <v>9991</v>
      </c>
      <c r="E773" s="400" t="s">
        <v>5690</v>
      </c>
      <c r="F773" s="400" t="s">
        <v>2061</v>
      </c>
      <c r="G773" s="401" t="s">
        <v>66</v>
      </c>
      <c r="H773" s="402" t="s">
        <v>10502</v>
      </c>
      <c r="I773" s="403" t="s">
        <v>1989</v>
      </c>
      <c r="J773" s="404">
        <v>0</v>
      </c>
      <c r="K773" s="405">
        <v>0</v>
      </c>
      <c r="L773" s="405">
        <v>9000000</v>
      </c>
      <c r="M773" s="405">
        <f t="shared" si="63"/>
        <v>12000000</v>
      </c>
      <c r="N773" s="406" t="s">
        <v>1990</v>
      </c>
      <c r="O773" s="398" t="s">
        <v>2077</v>
      </c>
      <c r="P773" s="408">
        <f t="shared" si="64"/>
        <v>43705</v>
      </c>
      <c r="Q773" s="408">
        <v>43796</v>
      </c>
      <c r="R773" s="408">
        <v>43825</v>
      </c>
      <c r="S773" s="407">
        <f t="shared" si="65"/>
        <v>120</v>
      </c>
      <c r="T773" s="409">
        <f t="shared" si="66"/>
        <v>4</v>
      </c>
      <c r="U773" s="410" t="s">
        <v>9992</v>
      </c>
      <c r="V773" s="375"/>
      <c r="W773" s="411">
        <v>30</v>
      </c>
      <c r="X773" s="412">
        <v>43796</v>
      </c>
      <c r="Y773" s="413">
        <v>43825</v>
      </c>
      <c r="Z773" s="414"/>
      <c r="AA773" s="412"/>
      <c r="AB773" s="413"/>
      <c r="AC773" s="414"/>
      <c r="AD773" s="412"/>
      <c r="AE773" s="413"/>
      <c r="AF773" s="414"/>
      <c r="AG773" s="412"/>
      <c r="AH773" s="413"/>
      <c r="AI773" s="412">
        <v>43796</v>
      </c>
      <c r="AJ773" s="415">
        <v>3000000</v>
      </c>
      <c r="AK773" s="416"/>
      <c r="AL773" s="417"/>
      <c r="AM773" s="416"/>
      <c r="AN773" s="418"/>
      <c r="AO773" s="418"/>
      <c r="AP773" s="418"/>
      <c r="AQ773" s="314"/>
      <c r="AR773" s="315"/>
      <c r="AS773" s="419"/>
      <c r="AT773" s="420"/>
      <c r="AU773" s="318"/>
      <c r="AV773" s="319"/>
      <c r="AW773" s="319"/>
      <c r="AX773" s="319"/>
      <c r="AY773" s="320"/>
      <c r="AZ773" s="376"/>
    </row>
    <row r="774" spans="1:52" ht="13.5" customHeight="1" thickTop="1" thickBot="1" x14ac:dyDescent="0.25">
      <c r="A774" s="397">
        <v>766</v>
      </c>
      <c r="B774" s="398" t="s">
        <v>1511</v>
      </c>
      <c r="C774" s="399">
        <v>43706</v>
      </c>
      <c r="D774" s="399" t="s">
        <v>9993</v>
      </c>
      <c r="E774" s="400" t="s">
        <v>5690</v>
      </c>
      <c r="F774" s="400" t="s">
        <v>7588</v>
      </c>
      <c r="G774" s="401" t="s">
        <v>66</v>
      </c>
      <c r="H774" s="402" t="s">
        <v>7501</v>
      </c>
      <c r="I774" s="403" t="s">
        <v>1989</v>
      </c>
      <c r="J774" s="404">
        <v>0</v>
      </c>
      <c r="K774" s="405">
        <v>0</v>
      </c>
      <c r="L774" s="405">
        <v>15000000</v>
      </c>
      <c r="M774" s="405">
        <f t="shared" si="63"/>
        <v>20000000</v>
      </c>
      <c r="N774" s="406" t="s">
        <v>1990</v>
      </c>
      <c r="O774" s="398" t="s">
        <v>2389</v>
      </c>
      <c r="P774" s="408">
        <f t="shared" si="64"/>
        <v>43706</v>
      </c>
      <c r="Q774" s="408">
        <v>43797</v>
      </c>
      <c r="R774" s="408">
        <v>43827</v>
      </c>
      <c r="S774" s="407">
        <f t="shared" si="65"/>
        <v>121</v>
      </c>
      <c r="T774" s="409">
        <f t="shared" si="66"/>
        <v>4.0333333333333332</v>
      </c>
      <c r="U774" s="410" t="s">
        <v>9994</v>
      </c>
      <c r="V774" s="375"/>
      <c r="W774" s="411">
        <v>30</v>
      </c>
      <c r="X774" s="412">
        <v>43797</v>
      </c>
      <c r="Y774" s="413">
        <v>43827</v>
      </c>
      <c r="Z774" s="414"/>
      <c r="AA774" s="412"/>
      <c r="AB774" s="413"/>
      <c r="AC774" s="414"/>
      <c r="AD774" s="412"/>
      <c r="AE774" s="413"/>
      <c r="AF774" s="414"/>
      <c r="AG774" s="412"/>
      <c r="AH774" s="413"/>
      <c r="AI774" s="412">
        <v>43797</v>
      </c>
      <c r="AJ774" s="415">
        <v>5000000</v>
      </c>
      <c r="AK774" s="416"/>
      <c r="AL774" s="417"/>
      <c r="AM774" s="416"/>
      <c r="AN774" s="418"/>
      <c r="AO774" s="418"/>
      <c r="AP774" s="418"/>
      <c r="AQ774" s="314"/>
      <c r="AR774" s="315"/>
      <c r="AS774" s="419"/>
      <c r="AT774" s="420"/>
      <c r="AU774" s="318"/>
      <c r="AV774" s="319"/>
      <c r="AW774" s="319"/>
      <c r="AX774" s="319"/>
      <c r="AY774" s="320"/>
      <c r="AZ774" s="376"/>
    </row>
    <row r="775" spans="1:52" ht="13.5" customHeight="1" thickTop="1" thickBot="1" x14ac:dyDescent="0.25">
      <c r="A775" s="397">
        <v>767</v>
      </c>
      <c r="B775" s="398" t="s">
        <v>1511</v>
      </c>
      <c r="C775" s="399">
        <v>43706</v>
      </c>
      <c r="D775" s="399" t="s">
        <v>9995</v>
      </c>
      <c r="E775" s="400" t="s">
        <v>5690</v>
      </c>
      <c r="F775" s="400" t="s">
        <v>9996</v>
      </c>
      <c r="G775" s="401" t="s">
        <v>66</v>
      </c>
      <c r="H775" s="402" t="s">
        <v>7501</v>
      </c>
      <c r="I775" s="403" t="s">
        <v>1989</v>
      </c>
      <c r="J775" s="404">
        <v>0</v>
      </c>
      <c r="K775" s="405">
        <v>0</v>
      </c>
      <c r="L775" s="405">
        <v>11880000</v>
      </c>
      <c r="M775" s="405">
        <f t="shared" si="63"/>
        <v>15840000</v>
      </c>
      <c r="N775" s="406" t="s">
        <v>1990</v>
      </c>
      <c r="O775" s="398" t="s">
        <v>807</v>
      </c>
      <c r="P775" s="408">
        <f t="shared" si="64"/>
        <v>43706</v>
      </c>
      <c r="Q775" s="408">
        <v>43797</v>
      </c>
      <c r="R775" s="408">
        <v>43828</v>
      </c>
      <c r="S775" s="407">
        <f t="shared" si="65"/>
        <v>122</v>
      </c>
      <c r="T775" s="409">
        <f t="shared" si="66"/>
        <v>4.0666666666666664</v>
      </c>
      <c r="U775" s="410" t="s">
        <v>9997</v>
      </c>
      <c r="V775" s="375"/>
      <c r="W775" s="411">
        <v>30</v>
      </c>
      <c r="X775" s="412">
        <v>43797</v>
      </c>
      <c r="Y775" s="413">
        <v>43828</v>
      </c>
      <c r="Z775" s="414"/>
      <c r="AA775" s="412"/>
      <c r="AB775" s="413"/>
      <c r="AC775" s="414"/>
      <c r="AD775" s="412"/>
      <c r="AE775" s="413"/>
      <c r="AF775" s="414"/>
      <c r="AG775" s="412"/>
      <c r="AH775" s="413"/>
      <c r="AI775" s="412">
        <v>43797</v>
      </c>
      <c r="AJ775" s="415">
        <v>3960000</v>
      </c>
      <c r="AK775" s="416"/>
      <c r="AL775" s="417"/>
      <c r="AM775" s="416"/>
      <c r="AN775" s="418"/>
      <c r="AO775" s="418"/>
      <c r="AP775" s="418"/>
      <c r="AQ775" s="314"/>
      <c r="AR775" s="315"/>
      <c r="AS775" s="419"/>
      <c r="AT775" s="420"/>
      <c r="AU775" s="318"/>
      <c r="AV775" s="319"/>
      <c r="AW775" s="319"/>
      <c r="AX775" s="319"/>
      <c r="AY775" s="320"/>
      <c r="AZ775" s="376"/>
    </row>
    <row r="776" spans="1:52" ht="13.5" customHeight="1" thickTop="1" thickBot="1" x14ac:dyDescent="0.25">
      <c r="A776" s="397">
        <v>768</v>
      </c>
      <c r="B776" s="398" t="s">
        <v>2230</v>
      </c>
      <c r="C776" s="399">
        <v>43706</v>
      </c>
      <c r="D776" s="399" t="s">
        <v>9998</v>
      </c>
      <c r="E776" s="400" t="s">
        <v>5690</v>
      </c>
      <c r="F776" s="400" t="s">
        <v>9999</v>
      </c>
      <c r="G776" s="401" t="s">
        <v>66</v>
      </c>
      <c r="H776" s="402" t="s">
        <v>10502</v>
      </c>
      <c r="I776" s="403" t="s">
        <v>1989</v>
      </c>
      <c r="J776" s="404">
        <v>0</v>
      </c>
      <c r="K776" s="405">
        <v>0</v>
      </c>
      <c r="L776" s="405">
        <v>13780179</v>
      </c>
      <c r="M776" s="405">
        <f t="shared" si="63"/>
        <v>13780179</v>
      </c>
      <c r="N776" s="406" t="s">
        <v>1990</v>
      </c>
      <c r="O776" s="398" t="s">
        <v>10000</v>
      </c>
      <c r="P776" s="408">
        <f t="shared" si="64"/>
        <v>43706</v>
      </c>
      <c r="Q776" s="408">
        <v>43830</v>
      </c>
      <c r="R776" s="408">
        <f>Q776</f>
        <v>43830</v>
      </c>
      <c r="S776" s="407">
        <f t="shared" si="65"/>
        <v>124</v>
      </c>
      <c r="T776" s="409">
        <f t="shared" si="66"/>
        <v>4.1333333333333337</v>
      </c>
      <c r="U776" s="410" t="s">
        <v>10001</v>
      </c>
      <c r="V776" s="375"/>
      <c r="W776" s="411"/>
      <c r="X776" s="412"/>
      <c r="Y776" s="413"/>
      <c r="Z776" s="414"/>
      <c r="AA776" s="412"/>
      <c r="AB776" s="413"/>
      <c r="AC776" s="414"/>
      <c r="AD776" s="412"/>
      <c r="AE776" s="413"/>
      <c r="AF776" s="414"/>
      <c r="AG776" s="412"/>
      <c r="AH776" s="413"/>
      <c r="AI776" s="412"/>
      <c r="AJ776" s="415"/>
      <c r="AK776" s="416"/>
      <c r="AL776" s="417"/>
      <c r="AM776" s="416"/>
      <c r="AN776" s="418"/>
      <c r="AO776" s="418"/>
      <c r="AP776" s="418"/>
      <c r="AQ776" s="314"/>
      <c r="AR776" s="315"/>
      <c r="AS776" s="419"/>
      <c r="AT776" s="420"/>
      <c r="AU776" s="318"/>
      <c r="AV776" s="319"/>
      <c r="AW776" s="319"/>
      <c r="AX776" s="319"/>
      <c r="AY776" s="320"/>
      <c r="AZ776" s="376"/>
    </row>
    <row r="777" spans="1:52" ht="13.5" customHeight="1" thickTop="1" thickBot="1" x14ac:dyDescent="0.25">
      <c r="A777" s="397">
        <v>769</v>
      </c>
      <c r="B777" s="398" t="s">
        <v>1511</v>
      </c>
      <c r="C777" s="399">
        <v>43706</v>
      </c>
      <c r="D777" s="399" t="s">
        <v>10002</v>
      </c>
      <c r="E777" s="400" t="s">
        <v>5690</v>
      </c>
      <c r="F777" s="400" t="s">
        <v>10003</v>
      </c>
      <c r="G777" s="401" t="s">
        <v>66</v>
      </c>
      <c r="H777" s="402" t="s">
        <v>7501</v>
      </c>
      <c r="I777" s="403" t="s">
        <v>1989</v>
      </c>
      <c r="J777" s="404">
        <v>0</v>
      </c>
      <c r="K777" s="405">
        <v>0</v>
      </c>
      <c r="L777" s="405">
        <v>13500000</v>
      </c>
      <c r="M777" s="405">
        <f t="shared" si="63"/>
        <v>18000000</v>
      </c>
      <c r="N777" s="406" t="s">
        <v>1990</v>
      </c>
      <c r="O777" s="398" t="s">
        <v>88</v>
      </c>
      <c r="P777" s="408">
        <f t="shared" si="64"/>
        <v>43706</v>
      </c>
      <c r="Q777" s="408">
        <v>43797</v>
      </c>
      <c r="R777" s="408">
        <v>43828</v>
      </c>
      <c r="S777" s="407">
        <f t="shared" si="65"/>
        <v>122</v>
      </c>
      <c r="T777" s="409">
        <f t="shared" si="66"/>
        <v>4.0666666666666664</v>
      </c>
      <c r="U777" s="410" t="s">
        <v>10004</v>
      </c>
      <c r="V777" s="375"/>
      <c r="W777" s="411">
        <v>30</v>
      </c>
      <c r="X777" s="412">
        <v>43797</v>
      </c>
      <c r="Y777" s="413">
        <v>43828</v>
      </c>
      <c r="Z777" s="414"/>
      <c r="AA777" s="412"/>
      <c r="AB777" s="413"/>
      <c r="AC777" s="414"/>
      <c r="AD777" s="412"/>
      <c r="AE777" s="413"/>
      <c r="AF777" s="414"/>
      <c r="AG777" s="412"/>
      <c r="AH777" s="413"/>
      <c r="AI777" s="412">
        <v>43797</v>
      </c>
      <c r="AJ777" s="415">
        <v>4500000</v>
      </c>
      <c r="AK777" s="416"/>
      <c r="AL777" s="417"/>
      <c r="AM777" s="416"/>
      <c r="AN777" s="418"/>
      <c r="AO777" s="418"/>
      <c r="AP777" s="418"/>
      <c r="AQ777" s="314"/>
      <c r="AR777" s="315"/>
      <c r="AS777" s="419"/>
      <c r="AT777" s="420"/>
      <c r="AU777" s="318"/>
      <c r="AV777" s="319"/>
      <c r="AW777" s="319"/>
      <c r="AX777" s="319"/>
      <c r="AY777" s="320"/>
      <c r="AZ777" s="376"/>
    </row>
    <row r="778" spans="1:52" ht="13.5" customHeight="1" thickTop="1" thickBot="1" x14ac:dyDescent="0.25">
      <c r="A778" s="397">
        <v>770</v>
      </c>
      <c r="B778" s="398" t="s">
        <v>1511</v>
      </c>
      <c r="C778" s="399">
        <v>43706</v>
      </c>
      <c r="D778" s="399" t="s">
        <v>10005</v>
      </c>
      <c r="E778" s="400" t="s">
        <v>5690</v>
      </c>
      <c r="F778" s="400" t="s">
        <v>10006</v>
      </c>
      <c r="G778" s="401" t="s">
        <v>66</v>
      </c>
      <c r="H778" s="402" t="s">
        <v>10502</v>
      </c>
      <c r="I778" s="403" t="s">
        <v>1989</v>
      </c>
      <c r="J778" s="404">
        <v>0</v>
      </c>
      <c r="K778" s="405">
        <v>0</v>
      </c>
      <c r="L778" s="405">
        <v>9900000</v>
      </c>
      <c r="M778" s="405">
        <f t="shared" si="63"/>
        <v>13200000</v>
      </c>
      <c r="N778" s="406" t="s">
        <v>1990</v>
      </c>
      <c r="O778" s="398" t="s">
        <v>2421</v>
      </c>
      <c r="P778" s="408">
        <f t="shared" si="64"/>
        <v>43706</v>
      </c>
      <c r="Q778" s="408">
        <v>43797</v>
      </c>
      <c r="R778" s="408">
        <v>43828</v>
      </c>
      <c r="S778" s="407">
        <f t="shared" si="65"/>
        <v>122</v>
      </c>
      <c r="T778" s="409">
        <f t="shared" si="66"/>
        <v>4.0666666666666664</v>
      </c>
      <c r="U778" s="410" t="s">
        <v>10007</v>
      </c>
      <c r="V778" s="375"/>
      <c r="W778" s="411">
        <v>30</v>
      </c>
      <c r="X778" s="412">
        <v>43798</v>
      </c>
      <c r="Y778" s="413">
        <v>43828</v>
      </c>
      <c r="Z778" s="414"/>
      <c r="AA778" s="412"/>
      <c r="AB778" s="413"/>
      <c r="AC778" s="414"/>
      <c r="AD778" s="412"/>
      <c r="AE778" s="413"/>
      <c r="AF778" s="414"/>
      <c r="AG778" s="412"/>
      <c r="AH778" s="413"/>
      <c r="AI778" s="412">
        <v>43798</v>
      </c>
      <c r="AJ778" s="415">
        <v>3300000</v>
      </c>
      <c r="AK778" s="416"/>
      <c r="AL778" s="417"/>
      <c r="AM778" s="416"/>
      <c r="AN778" s="418"/>
      <c r="AO778" s="418"/>
      <c r="AP778" s="418"/>
      <c r="AQ778" s="314"/>
      <c r="AR778" s="315"/>
      <c r="AS778" s="419"/>
      <c r="AT778" s="420"/>
      <c r="AU778" s="318"/>
      <c r="AV778" s="319"/>
      <c r="AW778" s="319"/>
      <c r="AX778" s="319"/>
      <c r="AY778" s="320"/>
      <c r="AZ778" s="376"/>
    </row>
    <row r="779" spans="1:52" ht="13.5" customHeight="1" thickTop="1" thickBot="1" x14ac:dyDescent="0.25">
      <c r="A779" s="397">
        <v>771</v>
      </c>
      <c r="B779" s="398" t="s">
        <v>1511</v>
      </c>
      <c r="C779" s="399">
        <v>43706</v>
      </c>
      <c r="D779" s="399" t="s">
        <v>10008</v>
      </c>
      <c r="E779" s="400" t="s">
        <v>5690</v>
      </c>
      <c r="F779" s="400" t="s">
        <v>10009</v>
      </c>
      <c r="G779" s="401" t="s">
        <v>66</v>
      </c>
      <c r="H779" s="402" t="s">
        <v>7501</v>
      </c>
      <c r="I779" s="403" t="s">
        <v>1989</v>
      </c>
      <c r="J779" s="404">
        <v>0</v>
      </c>
      <c r="K779" s="405">
        <v>0</v>
      </c>
      <c r="L779" s="405">
        <v>18000000</v>
      </c>
      <c r="M779" s="405">
        <f t="shared" si="63"/>
        <v>24000000</v>
      </c>
      <c r="N779" s="406" t="s">
        <v>1990</v>
      </c>
      <c r="O779" s="398" t="s">
        <v>2070</v>
      </c>
      <c r="P779" s="408">
        <f t="shared" si="64"/>
        <v>43706</v>
      </c>
      <c r="Q779" s="408">
        <v>43797</v>
      </c>
      <c r="R779" s="408">
        <v>43828</v>
      </c>
      <c r="S779" s="407">
        <f t="shared" si="65"/>
        <v>122</v>
      </c>
      <c r="T779" s="409">
        <f t="shared" si="66"/>
        <v>4.0666666666666664</v>
      </c>
      <c r="U779" s="410" t="s">
        <v>10010</v>
      </c>
      <c r="V779" s="375"/>
      <c r="W779" s="411">
        <v>30</v>
      </c>
      <c r="X779" s="412">
        <v>43797</v>
      </c>
      <c r="Y779" s="413">
        <v>43828</v>
      </c>
      <c r="Z779" s="414"/>
      <c r="AA779" s="412"/>
      <c r="AB779" s="413"/>
      <c r="AC779" s="414"/>
      <c r="AD779" s="412"/>
      <c r="AE779" s="413"/>
      <c r="AF779" s="414"/>
      <c r="AG779" s="412"/>
      <c r="AH779" s="413"/>
      <c r="AI779" s="412">
        <v>43797</v>
      </c>
      <c r="AJ779" s="415">
        <v>6000000</v>
      </c>
      <c r="AK779" s="416"/>
      <c r="AL779" s="417"/>
      <c r="AM779" s="416"/>
      <c r="AN779" s="418"/>
      <c r="AO779" s="418"/>
      <c r="AP779" s="418"/>
      <c r="AQ779" s="314"/>
      <c r="AR779" s="315"/>
      <c r="AS779" s="419"/>
      <c r="AT779" s="420"/>
      <c r="AU779" s="318"/>
      <c r="AV779" s="319"/>
      <c r="AW779" s="319"/>
      <c r="AX779" s="319"/>
      <c r="AY779" s="320"/>
      <c r="AZ779" s="376"/>
    </row>
    <row r="780" spans="1:52" ht="13.5" customHeight="1" thickTop="1" thickBot="1" x14ac:dyDescent="0.25">
      <c r="A780" s="397">
        <v>772</v>
      </c>
      <c r="B780" s="398" t="s">
        <v>7574</v>
      </c>
      <c r="C780" s="399">
        <v>43707</v>
      </c>
      <c r="D780" s="399" t="s">
        <v>10011</v>
      </c>
      <c r="E780" s="400" t="s">
        <v>5690</v>
      </c>
      <c r="F780" s="400" t="s">
        <v>10012</v>
      </c>
      <c r="G780" s="401" t="s">
        <v>66</v>
      </c>
      <c r="H780" s="402" t="s">
        <v>10502</v>
      </c>
      <c r="I780" s="403" t="s">
        <v>1989</v>
      </c>
      <c r="J780" s="404">
        <v>0</v>
      </c>
      <c r="K780" s="405">
        <v>0</v>
      </c>
      <c r="L780" s="405">
        <v>7500000</v>
      </c>
      <c r="M780" s="405">
        <f t="shared" si="63"/>
        <v>10000000</v>
      </c>
      <c r="N780" s="406" t="s">
        <v>1990</v>
      </c>
      <c r="O780" s="398" t="s">
        <v>5859</v>
      </c>
      <c r="P780" s="408">
        <f t="shared" si="64"/>
        <v>43707</v>
      </c>
      <c r="Q780" s="408">
        <v>43798</v>
      </c>
      <c r="R780" s="408">
        <v>43828</v>
      </c>
      <c r="S780" s="407">
        <f t="shared" si="65"/>
        <v>121</v>
      </c>
      <c r="T780" s="409">
        <f t="shared" si="66"/>
        <v>4.0333333333333332</v>
      </c>
      <c r="U780" s="410" t="s">
        <v>10013</v>
      </c>
      <c r="V780" s="375"/>
      <c r="W780" s="411">
        <v>30</v>
      </c>
      <c r="X780" s="412">
        <v>43797</v>
      </c>
      <c r="Y780" s="413">
        <v>43828</v>
      </c>
      <c r="Z780" s="414"/>
      <c r="AA780" s="412"/>
      <c r="AB780" s="413"/>
      <c r="AC780" s="414"/>
      <c r="AD780" s="412"/>
      <c r="AE780" s="413"/>
      <c r="AF780" s="414"/>
      <c r="AG780" s="412"/>
      <c r="AH780" s="413"/>
      <c r="AI780" s="412">
        <v>43797</v>
      </c>
      <c r="AJ780" s="415">
        <v>2500000</v>
      </c>
      <c r="AK780" s="416"/>
      <c r="AL780" s="417"/>
      <c r="AM780" s="416"/>
      <c r="AN780" s="418"/>
      <c r="AO780" s="418"/>
      <c r="AP780" s="418"/>
      <c r="AQ780" s="314"/>
      <c r="AR780" s="315"/>
      <c r="AS780" s="419"/>
      <c r="AT780" s="420"/>
      <c r="AU780" s="318"/>
      <c r="AV780" s="319"/>
      <c r="AW780" s="319"/>
      <c r="AX780" s="319"/>
      <c r="AY780" s="320"/>
      <c r="AZ780" s="376"/>
    </row>
    <row r="781" spans="1:52" ht="13.5" customHeight="1" thickTop="1" thickBot="1" x14ac:dyDescent="0.25">
      <c r="A781" s="397">
        <v>773</v>
      </c>
      <c r="B781" s="398" t="s">
        <v>2230</v>
      </c>
      <c r="C781" s="399">
        <v>43707</v>
      </c>
      <c r="D781" s="399" t="s">
        <v>10014</v>
      </c>
      <c r="E781" s="400" t="s">
        <v>9494</v>
      </c>
      <c r="F781" s="400" t="s">
        <v>10015</v>
      </c>
      <c r="G781" s="401" t="s">
        <v>66</v>
      </c>
      <c r="H781" s="402" t="s">
        <v>10502</v>
      </c>
      <c r="I781" s="403" t="s">
        <v>1989</v>
      </c>
      <c r="J781" s="404">
        <v>0</v>
      </c>
      <c r="K781" s="405">
        <v>0</v>
      </c>
      <c r="L781" s="405">
        <v>13890420</v>
      </c>
      <c r="M781" s="405">
        <f t="shared" si="63"/>
        <v>13890420</v>
      </c>
      <c r="N781" s="406" t="s">
        <v>1990</v>
      </c>
      <c r="O781" s="398" t="s">
        <v>10016</v>
      </c>
      <c r="P781" s="408">
        <f t="shared" si="64"/>
        <v>43707</v>
      </c>
      <c r="Q781" s="408">
        <v>43830</v>
      </c>
      <c r="R781" s="408">
        <f>Q781</f>
        <v>43830</v>
      </c>
      <c r="S781" s="407">
        <f t="shared" si="65"/>
        <v>123</v>
      </c>
      <c r="T781" s="409">
        <f t="shared" si="66"/>
        <v>4.0999999999999996</v>
      </c>
      <c r="U781" s="410" t="s">
        <v>10017</v>
      </c>
      <c r="V781" s="375"/>
      <c r="W781" s="411"/>
      <c r="X781" s="412"/>
      <c r="Y781" s="413"/>
      <c r="Z781" s="414"/>
      <c r="AA781" s="412"/>
      <c r="AB781" s="413"/>
      <c r="AC781" s="414"/>
      <c r="AD781" s="412"/>
      <c r="AE781" s="413"/>
      <c r="AF781" s="414"/>
      <c r="AG781" s="412"/>
      <c r="AH781" s="413"/>
      <c r="AI781" s="412"/>
      <c r="AJ781" s="415"/>
      <c r="AK781" s="416"/>
      <c r="AL781" s="417"/>
      <c r="AM781" s="416"/>
      <c r="AN781" s="418"/>
      <c r="AO781" s="418"/>
      <c r="AP781" s="418"/>
      <c r="AQ781" s="314"/>
      <c r="AR781" s="315"/>
      <c r="AS781" s="419"/>
      <c r="AT781" s="420"/>
      <c r="AU781" s="318"/>
      <c r="AV781" s="319"/>
      <c r="AW781" s="319"/>
      <c r="AX781" s="319"/>
      <c r="AY781" s="320"/>
      <c r="AZ781" s="376"/>
    </row>
    <row r="782" spans="1:52" ht="13.5" customHeight="1" thickTop="1" thickBot="1" x14ac:dyDescent="0.25">
      <c r="A782" s="397">
        <v>774</v>
      </c>
      <c r="B782" s="398" t="s">
        <v>1987</v>
      </c>
      <c r="C782" s="399">
        <v>43707</v>
      </c>
      <c r="D782" s="399" t="s">
        <v>10018</v>
      </c>
      <c r="E782" s="400" t="s">
        <v>5690</v>
      </c>
      <c r="F782" s="400" t="s">
        <v>10012</v>
      </c>
      <c r="G782" s="401" t="s">
        <v>66</v>
      </c>
      <c r="H782" s="402" t="s">
        <v>10502</v>
      </c>
      <c r="I782" s="403" t="s">
        <v>1989</v>
      </c>
      <c r="J782" s="404">
        <v>0</v>
      </c>
      <c r="K782" s="405">
        <v>0</v>
      </c>
      <c r="L782" s="405">
        <v>7500000</v>
      </c>
      <c r="M782" s="405">
        <f t="shared" si="63"/>
        <v>10000000</v>
      </c>
      <c r="N782" s="406" t="s">
        <v>1990</v>
      </c>
      <c r="O782" s="398" t="s">
        <v>5840</v>
      </c>
      <c r="P782" s="408">
        <f t="shared" si="64"/>
        <v>43707</v>
      </c>
      <c r="Q782" s="408">
        <v>43798</v>
      </c>
      <c r="R782" s="408">
        <v>43828</v>
      </c>
      <c r="S782" s="407">
        <f t="shared" si="65"/>
        <v>121</v>
      </c>
      <c r="T782" s="409">
        <f t="shared" si="66"/>
        <v>4.0333333333333332</v>
      </c>
      <c r="U782" s="410" t="s">
        <v>10019</v>
      </c>
      <c r="V782" s="375"/>
      <c r="W782" s="411">
        <v>30</v>
      </c>
      <c r="X782" s="412">
        <v>43795</v>
      </c>
      <c r="Y782" s="413">
        <v>43828</v>
      </c>
      <c r="Z782" s="414"/>
      <c r="AA782" s="412"/>
      <c r="AB782" s="413"/>
      <c r="AC782" s="414"/>
      <c r="AD782" s="412"/>
      <c r="AE782" s="413"/>
      <c r="AF782" s="414"/>
      <c r="AG782" s="412"/>
      <c r="AH782" s="413"/>
      <c r="AI782" s="412">
        <v>43795</v>
      </c>
      <c r="AJ782" s="415">
        <v>2500000</v>
      </c>
      <c r="AK782" s="416"/>
      <c r="AL782" s="417"/>
      <c r="AM782" s="416"/>
      <c r="AN782" s="418"/>
      <c r="AO782" s="418"/>
      <c r="AP782" s="418"/>
      <c r="AQ782" s="314"/>
      <c r="AR782" s="315"/>
      <c r="AS782" s="419"/>
      <c r="AT782" s="420"/>
      <c r="AU782" s="318"/>
      <c r="AV782" s="319"/>
      <c r="AW782" s="319"/>
      <c r="AX782" s="319"/>
      <c r="AY782" s="320"/>
      <c r="AZ782" s="376"/>
    </row>
    <row r="783" spans="1:52" ht="13.5" customHeight="1" thickTop="1" thickBot="1" x14ac:dyDescent="0.25">
      <c r="A783" s="397">
        <v>775</v>
      </c>
      <c r="B783" s="398" t="s">
        <v>175</v>
      </c>
      <c r="C783" s="399">
        <v>43710</v>
      </c>
      <c r="D783" s="399" t="s">
        <v>10020</v>
      </c>
      <c r="E783" s="400" t="s">
        <v>9494</v>
      </c>
      <c r="F783" s="400" t="s">
        <v>10021</v>
      </c>
      <c r="G783" s="401" t="s">
        <v>66</v>
      </c>
      <c r="H783" s="402" t="s">
        <v>7501</v>
      </c>
      <c r="I783" s="403" t="s">
        <v>1989</v>
      </c>
      <c r="J783" s="404">
        <v>0</v>
      </c>
      <c r="K783" s="405">
        <v>0</v>
      </c>
      <c r="L783" s="405">
        <v>23641333</v>
      </c>
      <c r="M783" s="405">
        <f t="shared" si="63"/>
        <v>23641333</v>
      </c>
      <c r="N783" s="406" t="s">
        <v>1990</v>
      </c>
      <c r="O783" s="398" t="s">
        <v>10022</v>
      </c>
      <c r="P783" s="408">
        <f t="shared" si="64"/>
        <v>43710</v>
      </c>
      <c r="Q783" s="408">
        <v>43830</v>
      </c>
      <c r="R783" s="408">
        <f>Q783</f>
        <v>43830</v>
      </c>
      <c r="S783" s="407">
        <f t="shared" si="65"/>
        <v>120</v>
      </c>
      <c r="T783" s="409">
        <f t="shared" si="66"/>
        <v>4</v>
      </c>
      <c r="U783" s="410" t="s">
        <v>10023</v>
      </c>
      <c r="V783" s="375"/>
      <c r="W783" s="411"/>
      <c r="X783" s="412"/>
      <c r="Y783" s="413"/>
      <c r="Z783" s="414"/>
      <c r="AA783" s="412"/>
      <c r="AB783" s="413"/>
      <c r="AC783" s="414"/>
      <c r="AD783" s="412"/>
      <c r="AE783" s="413"/>
      <c r="AF783" s="414"/>
      <c r="AG783" s="412"/>
      <c r="AH783" s="413"/>
      <c r="AI783" s="412"/>
      <c r="AJ783" s="415"/>
      <c r="AK783" s="416"/>
      <c r="AL783" s="417"/>
      <c r="AM783" s="416"/>
      <c r="AN783" s="418"/>
      <c r="AO783" s="418"/>
      <c r="AP783" s="418"/>
      <c r="AQ783" s="314"/>
      <c r="AR783" s="315"/>
      <c r="AS783" s="419"/>
      <c r="AT783" s="420"/>
      <c r="AU783" s="318"/>
      <c r="AV783" s="319"/>
      <c r="AW783" s="319"/>
      <c r="AX783" s="319"/>
      <c r="AY783" s="320"/>
      <c r="AZ783" s="376"/>
    </row>
    <row r="784" spans="1:52" ht="13.5" customHeight="1" thickTop="1" thickBot="1" x14ac:dyDescent="0.25">
      <c r="A784" s="397">
        <v>776</v>
      </c>
      <c r="B784" s="398" t="s">
        <v>10024</v>
      </c>
      <c r="C784" s="399">
        <v>43710</v>
      </c>
      <c r="D784" s="399" t="s">
        <v>10025</v>
      </c>
      <c r="E784" s="400" t="s">
        <v>5690</v>
      </c>
      <c r="F784" s="400" t="s">
        <v>10026</v>
      </c>
      <c r="G784" s="401" t="s">
        <v>66</v>
      </c>
      <c r="H784" s="402" t="s">
        <v>7501</v>
      </c>
      <c r="I784" s="403" t="s">
        <v>1989</v>
      </c>
      <c r="J784" s="404">
        <v>0</v>
      </c>
      <c r="K784" s="405">
        <v>0</v>
      </c>
      <c r="L784" s="405">
        <v>12000000</v>
      </c>
      <c r="M784" s="405">
        <f t="shared" si="63"/>
        <v>16000000</v>
      </c>
      <c r="N784" s="406" t="s">
        <v>1990</v>
      </c>
      <c r="O784" s="398" t="s">
        <v>3368</v>
      </c>
      <c r="P784" s="408">
        <f t="shared" si="64"/>
        <v>43710</v>
      </c>
      <c r="Q784" s="408">
        <v>43800</v>
      </c>
      <c r="R784" s="408">
        <v>43830</v>
      </c>
      <c r="S784" s="407">
        <f t="shared" si="65"/>
        <v>120</v>
      </c>
      <c r="T784" s="409">
        <f t="shared" si="66"/>
        <v>4</v>
      </c>
      <c r="U784" s="410" t="s">
        <v>10027</v>
      </c>
      <c r="V784" s="375"/>
      <c r="W784" s="411">
        <v>30</v>
      </c>
      <c r="X784" s="412">
        <v>43798</v>
      </c>
      <c r="Y784" s="413">
        <v>43830</v>
      </c>
      <c r="Z784" s="414"/>
      <c r="AA784" s="412"/>
      <c r="AB784" s="413"/>
      <c r="AC784" s="414"/>
      <c r="AD784" s="412"/>
      <c r="AE784" s="413"/>
      <c r="AF784" s="414"/>
      <c r="AG784" s="412"/>
      <c r="AH784" s="413"/>
      <c r="AI784" s="412">
        <v>43798</v>
      </c>
      <c r="AJ784" s="415">
        <v>4000000</v>
      </c>
      <c r="AK784" s="416"/>
      <c r="AL784" s="417"/>
      <c r="AM784" s="416"/>
      <c r="AN784" s="418"/>
      <c r="AO784" s="418"/>
      <c r="AP784" s="418"/>
      <c r="AQ784" s="314"/>
      <c r="AR784" s="315"/>
      <c r="AS784" s="419"/>
      <c r="AT784" s="420"/>
      <c r="AU784" s="318"/>
      <c r="AV784" s="319"/>
      <c r="AW784" s="319"/>
      <c r="AX784" s="319"/>
      <c r="AY784" s="320"/>
      <c r="AZ784" s="376"/>
    </row>
    <row r="785" spans="1:52" ht="13.5" customHeight="1" thickTop="1" thickBot="1" x14ac:dyDescent="0.25">
      <c r="A785" s="397">
        <v>777</v>
      </c>
      <c r="B785" s="398" t="s">
        <v>2000</v>
      </c>
      <c r="C785" s="399">
        <v>43710</v>
      </c>
      <c r="D785" s="399" t="s">
        <v>10028</v>
      </c>
      <c r="E785" s="400" t="s">
        <v>5690</v>
      </c>
      <c r="F785" s="400" t="s">
        <v>10029</v>
      </c>
      <c r="G785" s="401" t="s">
        <v>66</v>
      </c>
      <c r="H785" s="402" t="s">
        <v>10502</v>
      </c>
      <c r="I785" s="403" t="s">
        <v>1989</v>
      </c>
      <c r="J785" s="404">
        <v>0</v>
      </c>
      <c r="K785" s="405">
        <v>0</v>
      </c>
      <c r="L785" s="405">
        <v>7500000</v>
      </c>
      <c r="M785" s="405">
        <f t="shared" si="63"/>
        <v>8750000</v>
      </c>
      <c r="N785" s="406" t="s">
        <v>1990</v>
      </c>
      <c r="O785" s="398" t="s">
        <v>9418</v>
      </c>
      <c r="P785" s="408">
        <f t="shared" si="64"/>
        <v>43710</v>
      </c>
      <c r="Q785" s="408">
        <v>43800</v>
      </c>
      <c r="R785" s="408">
        <v>43817</v>
      </c>
      <c r="S785" s="407">
        <f t="shared" si="65"/>
        <v>107</v>
      </c>
      <c r="T785" s="409">
        <f t="shared" si="66"/>
        <v>3.5666666666666669</v>
      </c>
      <c r="U785" s="410" t="s">
        <v>10030</v>
      </c>
      <c r="V785" s="375"/>
      <c r="W785" s="411">
        <v>2</v>
      </c>
      <c r="X785" s="412">
        <v>43798</v>
      </c>
      <c r="Y785" s="413">
        <v>43802</v>
      </c>
      <c r="Z785" s="414">
        <v>15</v>
      </c>
      <c r="AA785" s="412">
        <v>43802</v>
      </c>
      <c r="AB785" s="413">
        <v>43817</v>
      </c>
      <c r="AC785" s="414"/>
      <c r="AD785" s="412"/>
      <c r="AE785" s="413"/>
      <c r="AF785" s="414"/>
      <c r="AG785" s="412"/>
      <c r="AH785" s="413"/>
      <c r="AI785" s="412">
        <v>43802</v>
      </c>
      <c r="AJ785" s="415">
        <v>1250000</v>
      </c>
      <c r="AK785" s="416"/>
      <c r="AL785" s="417"/>
      <c r="AM785" s="416"/>
      <c r="AN785" s="418"/>
      <c r="AO785" s="418"/>
      <c r="AP785" s="418"/>
      <c r="AQ785" s="314"/>
      <c r="AR785" s="315"/>
      <c r="AS785" s="419"/>
      <c r="AT785" s="420"/>
      <c r="AU785" s="318"/>
      <c r="AV785" s="319"/>
      <c r="AW785" s="319"/>
      <c r="AX785" s="319"/>
      <c r="AY785" s="320"/>
      <c r="AZ785" s="376"/>
    </row>
    <row r="786" spans="1:52" ht="13.5" customHeight="1" thickTop="1" thickBot="1" x14ac:dyDescent="0.25">
      <c r="A786" s="397">
        <v>778</v>
      </c>
      <c r="B786" s="398" t="s">
        <v>2000</v>
      </c>
      <c r="C786" s="399">
        <v>43711</v>
      </c>
      <c r="D786" s="399" t="s">
        <v>10031</v>
      </c>
      <c r="E786" s="400" t="s">
        <v>5690</v>
      </c>
      <c r="F786" s="400" t="s">
        <v>10032</v>
      </c>
      <c r="G786" s="401" t="s">
        <v>66</v>
      </c>
      <c r="H786" s="402" t="s">
        <v>7501</v>
      </c>
      <c r="I786" s="403" t="s">
        <v>1989</v>
      </c>
      <c r="J786" s="404">
        <v>0</v>
      </c>
      <c r="K786" s="405">
        <v>0</v>
      </c>
      <c r="L786" s="405">
        <v>12100000</v>
      </c>
      <c r="M786" s="405">
        <f t="shared" si="63"/>
        <v>12100000</v>
      </c>
      <c r="N786" s="406" t="s">
        <v>1990</v>
      </c>
      <c r="O786" s="398" t="s">
        <v>5921</v>
      </c>
      <c r="P786" s="408">
        <f t="shared" si="64"/>
        <v>43711</v>
      </c>
      <c r="Q786" s="408">
        <v>43814</v>
      </c>
      <c r="R786" s="408">
        <f>Q786</f>
        <v>43814</v>
      </c>
      <c r="S786" s="407">
        <f t="shared" si="65"/>
        <v>103</v>
      </c>
      <c r="T786" s="409">
        <f t="shared" si="66"/>
        <v>3.4333333333333331</v>
      </c>
      <c r="U786" s="410" t="s">
        <v>10033</v>
      </c>
      <c r="V786" s="375"/>
      <c r="W786" s="411"/>
      <c r="X786" s="412"/>
      <c r="Y786" s="413"/>
      <c r="Z786" s="414"/>
      <c r="AA786" s="412"/>
      <c r="AB786" s="413"/>
      <c r="AC786" s="414"/>
      <c r="AD786" s="412"/>
      <c r="AE786" s="413"/>
      <c r="AF786" s="414"/>
      <c r="AG786" s="412"/>
      <c r="AH786" s="413"/>
      <c r="AI786" s="412"/>
      <c r="AJ786" s="415"/>
      <c r="AK786" s="416"/>
      <c r="AL786" s="417"/>
      <c r="AM786" s="416"/>
      <c r="AN786" s="418"/>
      <c r="AO786" s="418"/>
      <c r="AP786" s="418"/>
      <c r="AQ786" s="314"/>
      <c r="AR786" s="315"/>
      <c r="AS786" s="419"/>
      <c r="AT786" s="420"/>
      <c r="AU786" s="318"/>
      <c r="AV786" s="319"/>
      <c r="AW786" s="319"/>
      <c r="AX786" s="319"/>
      <c r="AY786" s="320"/>
      <c r="AZ786" s="376"/>
    </row>
    <row r="787" spans="1:52" ht="13.5" customHeight="1" thickTop="1" thickBot="1" x14ac:dyDescent="0.25">
      <c r="A787" s="397">
        <v>779</v>
      </c>
      <c r="B787" s="398" t="s">
        <v>3444</v>
      </c>
      <c r="C787" s="399">
        <v>43711</v>
      </c>
      <c r="D787" s="399" t="s">
        <v>10034</v>
      </c>
      <c r="E787" s="400" t="s">
        <v>5690</v>
      </c>
      <c r="F787" s="400" t="s">
        <v>10035</v>
      </c>
      <c r="G787" s="401" t="s">
        <v>66</v>
      </c>
      <c r="H787" s="402" t="s">
        <v>7501</v>
      </c>
      <c r="I787" s="403" t="s">
        <v>1989</v>
      </c>
      <c r="J787" s="404">
        <v>0</v>
      </c>
      <c r="K787" s="405">
        <v>0</v>
      </c>
      <c r="L787" s="405">
        <v>14666667</v>
      </c>
      <c r="M787" s="405">
        <f t="shared" si="63"/>
        <v>14666667</v>
      </c>
      <c r="N787" s="406" t="s">
        <v>1990</v>
      </c>
      <c r="O787" s="398" t="s">
        <v>5980</v>
      </c>
      <c r="P787" s="408">
        <f t="shared" si="64"/>
        <v>43711</v>
      </c>
      <c r="Q787" s="408">
        <v>43819</v>
      </c>
      <c r="R787" s="408">
        <f>Q787</f>
        <v>43819</v>
      </c>
      <c r="S787" s="407">
        <f t="shared" si="65"/>
        <v>108</v>
      </c>
      <c r="T787" s="409">
        <f t="shared" si="66"/>
        <v>3.6</v>
      </c>
      <c r="U787" s="410" t="s">
        <v>10036</v>
      </c>
      <c r="V787" s="375"/>
      <c r="W787" s="411"/>
      <c r="X787" s="412"/>
      <c r="Y787" s="413"/>
      <c r="Z787" s="414"/>
      <c r="AA787" s="412"/>
      <c r="AB787" s="413"/>
      <c r="AC787" s="414"/>
      <c r="AD787" s="412"/>
      <c r="AE787" s="413"/>
      <c r="AF787" s="414"/>
      <c r="AG787" s="412"/>
      <c r="AH787" s="413"/>
      <c r="AI787" s="412"/>
      <c r="AJ787" s="415"/>
      <c r="AK787" s="416"/>
      <c r="AL787" s="417"/>
      <c r="AM787" s="416"/>
      <c r="AN787" s="418"/>
      <c r="AO787" s="418"/>
      <c r="AP787" s="418"/>
      <c r="AQ787" s="314"/>
      <c r="AR787" s="315"/>
      <c r="AS787" s="419"/>
      <c r="AT787" s="420"/>
      <c r="AU787" s="318"/>
      <c r="AV787" s="319"/>
      <c r="AW787" s="319"/>
      <c r="AX787" s="319"/>
      <c r="AY787" s="320"/>
      <c r="AZ787" s="376"/>
    </row>
    <row r="788" spans="1:52" ht="13.5" customHeight="1" thickTop="1" thickBot="1" x14ac:dyDescent="0.25">
      <c r="A788" s="397">
        <v>780</v>
      </c>
      <c r="B788" s="398" t="s">
        <v>63</v>
      </c>
      <c r="C788" s="399">
        <v>43712</v>
      </c>
      <c r="D788" s="399" t="s">
        <v>10037</v>
      </c>
      <c r="E788" s="400" t="s">
        <v>5690</v>
      </c>
      <c r="F788" s="400" t="s">
        <v>10038</v>
      </c>
      <c r="G788" s="401" t="s">
        <v>66</v>
      </c>
      <c r="H788" s="402" t="s">
        <v>10502</v>
      </c>
      <c r="I788" s="403" t="s">
        <v>1989</v>
      </c>
      <c r="J788" s="404">
        <v>0</v>
      </c>
      <c r="K788" s="405">
        <v>0</v>
      </c>
      <c r="L788" s="405">
        <v>6000000</v>
      </c>
      <c r="M788" s="405">
        <f t="shared" si="63"/>
        <v>7333333</v>
      </c>
      <c r="N788" s="406" t="s">
        <v>1990</v>
      </c>
      <c r="O788" s="398" t="s">
        <v>8304</v>
      </c>
      <c r="P788" s="408">
        <f t="shared" si="64"/>
        <v>43712</v>
      </c>
      <c r="Q788" s="408">
        <v>43830</v>
      </c>
      <c r="R788" s="408">
        <v>43827</v>
      </c>
      <c r="S788" s="407">
        <f t="shared" si="65"/>
        <v>115</v>
      </c>
      <c r="T788" s="409">
        <f t="shared" si="66"/>
        <v>3.8333333333333335</v>
      </c>
      <c r="U788" s="410" t="s">
        <v>10039</v>
      </c>
      <c r="V788" s="375"/>
      <c r="W788" s="411">
        <v>25</v>
      </c>
      <c r="X788" s="412">
        <v>43801</v>
      </c>
      <c r="Y788" s="413">
        <v>43827</v>
      </c>
      <c r="Z788" s="414"/>
      <c r="AA788" s="412"/>
      <c r="AB788" s="413"/>
      <c r="AC788" s="414"/>
      <c r="AD788" s="412"/>
      <c r="AE788" s="413"/>
      <c r="AF788" s="414"/>
      <c r="AG788" s="412"/>
      <c r="AH788" s="413"/>
      <c r="AI788" s="412">
        <v>43801</v>
      </c>
      <c r="AJ788" s="415">
        <v>1333333</v>
      </c>
      <c r="AK788" s="416"/>
      <c r="AL788" s="417"/>
      <c r="AM788" s="416"/>
      <c r="AN788" s="418"/>
      <c r="AO788" s="418"/>
      <c r="AP788" s="418"/>
      <c r="AQ788" s="314"/>
      <c r="AR788" s="315"/>
      <c r="AS788" s="419"/>
      <c r="AT788" s="420"/>
      <c r="AU788" s="318"/>
      <c r="AV788" s="319"/>
      <c r="AW788" s="319"/>
      <c r="AX788" s="319"/>
      <c r="AY788" s="320"/>
      <c r="AZ788" s="376"/>
    </row>
    <row r="789" spans="1:52" ht="13.5" customHeight="1" thickTop="1" thickBot="1" x14ac:dyDescent="0.25">
      <c r="A789" s="397">
        <v>781</v>
      </c>
      <c r="B789" s="398" t="s">
        <v>597</v>
      </c>
      <c r="C789" s="399">
        <v>43712</v>
      </c>
      <c r="D789" s="399" t="s">
        <v>10040</v>
      </c>
      <c r="E789" s="400" t="s">
        <v>5690</v>
      </c>
      <c r="F789" s="400" t="s">
        <v>10041</v>
      </c>
      <c r="G789" s="401" t="s">
        <v>66</v>
      </c>
      <c r="H789" s="402" t="s">
        <v>10502</v>
      </c>
      <c r="I789" s="403" t="s">
        <v>1989</v>
      </c>
      <c r="J789" s="404">
        <v>0</v>
      </c>
      <c r="K789" s="405">
        <v>0</v>
      </c>
      <c r="L789" s="405">
        <v>12000000</v>
      </c>
      <c r="M789" s="405">
        <f t="shared" si="63"/>
        <v>12000000</v>
      </c>
      <c r="N789" s="406" t="s">
        <v>1990</v>
      </c>
      <c r="O789" s="398" t="s">
        <v>6367</v>
      </c>
      <c r="P789" s="408">
        <f t="shared" si="64"/>
        <v>43712</v>
      </c>
      <c r="Q789" s="408">
        <v>43830</v>
      </c>
      <c r="R789" s="408">
        <f>Q789</f>
        <v>43830</v>
      </c>
      <c r="S789" s="407">
        <f t="shared" si="65"/>
        <v>118</v>
      </c>
      <c r="T789" s="409">
        <f t="shared" si="66"/>
        <v>3.9333333333333331</v>
      </c>
      <c r="U789" s="410" t="s">
        <v>10042</v>
      </c>
      <c r="V789" s="375"/>
      <c r="W789" s="411"/>
      <c r="X789" s="412"/>
      <c r="Y789" s="413"/>
      <c r="Z789" s="414"/>
      <c r="AA789" s="412"/>
      <c r="AB789" s="413"/>
      <c r="AC789" s="414"/>
      <c r="AD789" s="412"/>
      <c r="AE789" s="413"/>
      <c r="AF789" s="414"/>
      <c r="AG789" s="412"/>
      <c r="AH789" s="413"/>
      <c r="AI789" s="412"/>
      <c r="AJ789" s="415"/>
      <c r="AK789" s="416"/>
      <c r="AL789" s="417"/>
      <c r="AM789" s="416"/>
      <c r="AN789" s="418"/>
      <c r="AO789" s="418"/>
      <c r="AP789" s="418"/>
      <c r="AQ789" s="314"/>
      <c r="AR789" s="315"/>
      <c r="AS789" s="419"/>
      <c r="AT789" s="420"/>
      <c r="AU789" s="318"/>
      <c r="AV789" s="319"/>
      <c r="AW789" s="319"/>
      <c r="AX789" s="319"/>
      <c r="AY789" s="320"/>
      <c r="AZ789" s="376"/>
    </row>
    <row r="790" spans="1:52" ht="13.5" customHeight="1" thickTop="1" thickBot="1" x14ac:dyDescent="0.25">
      <c r="A790" s="397">
        <v>782</v>
      </c>
      <c r="B790" s="398" t="s">
        <v>63</v>
      </c>
      <c r="C790" s="399">
        <v>43712</v>
      </c>
      <c r="D790" s="399" t="s">
        <v>10043</v>
      </c>
      <c r="E790" s="400" t="s">
        <v>5690</v>
      </c>
      <c r="F790" s="400" t="s">
        <v>7584</v>
      </c>
      <c r="G790" s="401" t="s">
        <v>66</v>
      </c>
      <c r="H790" s="402" t="s">
        <v>10502</v>
      </c>
      <c r="I790" s="403" t="s">
        <v>1989</v>
      </c>
      <c r="J790" s="404">
        <v>0</v>
      </c>
      <c r="K790" s="405">
        <v>0</v>
      </c>
      <c r="L790" s="405">
        <v>7500000</v>
      </c>
      <c r="M790" s="405">
        <f t="shared" si="63"/>
        <v>9166666</v>
      </c>
      <c r="N790" s="406" t="s">
        <v>1990</v>
      </c>
      <c r="O790" s="398" t="s">
        <v>7585</v>
      </c>
      <c r="P790" s="408">
        <f t="shared" si="64"/>
        <v>43712</v>
      </c>
      <c r="Q790" s="408">
        <v>43802</v>
      </c>
      <c r="R790" s="408">
        <v>43822</v>
      </c>
      <c r="S790" s="407">
        <f t="shared" si="65"/>
        <v>110</v>
      </c>
      <c r="T790" s="409">
        <f t="shared" si="66"/>
        <v>3.6666666666666665</v>
      </c>
      <c r="U790" s="410" t="s">
        <v>10044</v>
      </c>
      <c r="V790" s="375"/>
      <c r="W790" s="411">
        <v>20</v>
      </c>
      <c r="X790" s="412">
        <v>43801</v>
      </c>
      <c r="Y790" s="413">
        <v>43822</v>
      </c>
      <c r="Z790" s="414"/>
      <c r="AA790" s="412"/>
      <c r="AB790" s="413"/>
      <c r="AC790" s="414"/>
      <c r="AD790" s="412"/>
      <c r="AE790" s="413"/>
      <c r="AF790" s="414"/>
      <c r="AG790" s="412"/>
      <c r="AH790" s="413"/>
      <c r="AI790" s="412">
        <v>43801</v>
      </c>
      <c r="AJ790" s="415">
        <v>1666666</v>
      </c>
      <c r="AK790" s="416"/>
      <c r="AL790" s="417"/>
      <c r="AM790" s="416"/>
      <c r="AN790" s="418"/>
      <c r="AO790" s="418"/>
      <c r="AP790" s="418"/>
      <c r="AQ790" s="314"/>
      <c r="AR790" s="315"/>
      <c r="AS790" s="419"/>
      <c r="AT790" s="420"/>
      <c r="AU790" s="318"/>
      <c r="AV790" s="319"/>
      <c r="AW790" s="319"/>
      <c r="AX790" s="319"/>
      <c r="AY790" s="320"/>
      <c r="AZ790" s="376"/>
    </row>
    <row r="791" spans="1:52" ht="13.5" customHeight="1" thickTop="1" thickBot="1" x14ac:dyDescent="0.25">
      <c r="A791" s="397">
        <v>783</v>
      </c>
      <c r="B791" s="398" t="s">
        <v>1511</v>
      </c>
      <c r="C791" s="399">
        <v>43712</v>
      </c>
      <c r="D791" s="399" t="s">
        <v>10045</v>
      </c>
      <c r="E791" s="400" t="s">
        <v>5690</v>
      </c>
      <c r="F791" s="400" t="s">
        <v>10046</v>
      </c>
      <c r="G791" s="401" t="s">
        <v>66</v>
      </c>
      <c r="H791" s="402" t="s">
        <v>10502</v>
      </c>
      <c r="I791" s="403" t="s">
        <v>1989</v>
      </c>
      <c r="J791" s="404">
        <v>0</v>
      </c>
      <c r="K791" s="405">
        <v>0</v>
      </c>
      <c r="L791" s="405">
        <v>9000000</v>
      </c>
      <c r="M791" s="405">
        <f t="shared" si="63"/>
        <v>9000000</v>
      </c>
      <c r="N791" s="406" t="s">
        <v>1990</v>
      </c>
      <c r="O791" s="398" t="s">
        <v>6287</v>
      </c>
      <c r="P791" s="408">
        <f t="shared" si="64"/>
        <v>43712</v>
      </c>
      <c r="Q791" s="408">
        <v>43802</v>
      </c>
      <c r="R791" s="408">
        <f>Q791</f>
        <v>43802</v>
      </c>
      <c r="S791" s="407">
        <f t="shared" si="65"/>
        <v>90</v>
      </c>
      <c r="T791" s="409">
        <f t="shared" si="66"/>
        <v>3</v>
      </c>
      <c r="U791" s="410" t="s">
        <v>10047</v>
      </c>
      <c r="V791" s="375"/>
      <c r="W791" s="411"/>
      <c r="X791" s="412"/>
      <c r="Y791" s="413"/>
      <c r="Z791" s="414"/>
      <c r="AA791" s="412"/>
      <c r="AB791" s="413"/>
      <c r="AC791" s="414"/>
      <c r="AD791" s="412"/>
      <c r="AE791" s="413"/>
      <c r="AF791" s="414"/>
      <c r="AG791" s="412"/>
      <c r="AH791" s="413"/>
      <c r="AI791" s="412"/>
      <c r="AJ791" s="415"/>
      <c r="AK791" s="416"/>
      <c r="AL791" s="417"/>
      <c r="AM791" s="416"/>
      <c r="AN791" s="418"/>
      <c r="AO791" s="418"/>
      <c r="AP791" s="418"/>
      <c r="AQ791" s="314"/>
      <c r="AR791" s="315"/>
      <c r="AS791" s="419"/>
      <c r="AT791" s="420"/>
      <c r="AU791" s="318"/>
      <c r="AV791" s="319"/>
      <c r="AW791" s="319"/>
      <c r="AX791" s="319"/>
      <c r="AY791" s="320"/>
      <c r="AZ791" s="376"/>
    </row>
    <row r="792" spans="1:52" ht="13.5" customHeight="1" thickTop="1" thickBot="1" x14ac:dyDescent="0.25">
      <c r="A792" s="397">
        <v>784</v>
      </c>
      <c r="B792" s="398" t="s">
        <v>1511</v>
      </c>
      <c r="C792" s="399">
        <v>43712</v>
      </c>
      <c r="D792" s="399" t="s">
        <v>10048</v>
      </c>
      <c r="E792" s="400" t="s">
        <v>5690</v>
      </c>
      <c r="F792" s="400" t="s">
        <v>10049</v>
      </c>
      <c r="G792" s="401" t="s">
        <v>66</v>
      </c>
      <c r="H792" s="402" t="s">
        <v>10502</v>
      </c>
      <c r="I792" s="403" t="s">
        <v>1989</v>
      </c>
      <c r="J792" s="404">
        <v>0</v>
      </c>
      <c r="K792" s="405">
        <v>0</v>
      </c>
      <c r="L792" s="405">
        <v>9000000</v>
      </c>
      <c r="M792" s="405">
        <f t="shared" si="63"/>
        <v>11000000</v>
      </c>
      <c r="N792" s="406" t="s">
        <v>1990</v>
      </c>
      <c r="O792" s="398" t="s">
        <v>8544</v>
      </c>
      <c r="P792" s="408">
        <f t="shared" si="64"/>
        <v>43712</v>
      </c>
      <c r="Q792" s="408">
        <v>43802</v>
      </c>
      <c r="R792" s="408">
        <v>43822</v>
      </c>
      <c r="S792" s="407">
        <f t="shared" si="65"/>
        <v>110</v>
      </c>
      <c r="T792" s="409">
        <f t="shared" si="66"/>
        <v>3.6666666666666665</v>
      </c>
      <c r="U792" s="410" t="s">
        <v>10050</v>
      </c>
      <c r="V792" s="375"/>
      <c r="W792" s="411">
        <v>20</v>
      </c>
      <c r="X792" s="412">
        <v>43798</v>
      </c>
      <c r="Y792" s="413">
        <v>43822</v>
      </c>
      <c r="Z792" s="414"/>
      <c r="AA792" s="412"/>
      <c r="AB792" s="413"/>
      <c r="AC792" s="414"/>
      <c r="AD792" s="412"/>
      <c r="AE792" s="413"/>
      <c r="AF792" s="414"/>
      <c r="AG792" s="412"/>
      <c r="AH792" s="413"/>
      <c r="AI792" s="412">
        <v>43798</v>
      </c>
      <c r="AJ792" s="415">
        <v>2000000</v>
      </c>
      <c r="AK792" s="416"/>
      <c r="AL792" s="417"/>
      <c r="AM792" s="416"/>
      <c r="AN792" s="418"/>
      <c r="AO792" s="418"/>
      <c r="AP792" s="418"/>
      <c r="AQ792" s="314"/>
      <c r="AR792" s="315"/>
      <c r="AS792" s="419"/>
      <c r="AT792" s="420"/>
      <c r="AU792" s="318"/>
      <c r="AV792" s="319"/>
      <c r="AW792" s="319"/>
      <c r="AX792" s="319"/>
      <c r="AY792" s="320"/>
      <c r="AZ792" s="376"/>
    </row>
    <row r="793" spans="1:52" ht="13.5" customHeight="1" thickTop="1" thickBot="1" x14ac:dyDescent="0.25">
      <c r="A793" s="397">
        <v>785</v>
      </c>
      <c r="B793" s="398" t="s">
        <v>63</v>
      </c>
      <c r="C793" s="399">
        <v>43712</v>
      </c>
      <c r="D793" s="399" t="s">
        <v>10051</v>
      </c>
      <c r="E793" s="400" t="s">
        <v>9494</v>
      </c>
      <c r="F793" s="400" t="s">
        <v>7580</v>
      </c>
      <c r="G793" s="401" t="s">
        <v>66</v>
      </c>
      <c r="H793" s="402" t="s">
        <v>10502</v>
      </c>
      <c r="I793" s="403" t="s">
        <v>1989</v>
      </c>
      <c r="J793" s="404">
        <v>0</v>
      </c>
      <c r="K793" s="405">
        <v>0</v>
      </c>
      <c r="L793" s="405">
        <v>7500000</v>
      </c>
      <c r="M793" s="405">
        <f t="shared" si="63"/>
        <v>9166666</v>
      </c>
      <c r="N793" s="406" t="s">
        <v>1990</v>
      </c>
      <c r="O793" s="398" t="s">
        <v>7581</v>
      </c>
      <c r="P793" s="408">
        <f t="shared" si="64"/>
        <v>43712</v>
      </c>
      <c r="Q793" s="408">
        <v>43802</v>
      </c>
      <c r="R793" s="408">
        <v>43822</v>
      </c>
      <c r="S793" s="407">
        <f t="shared" si="65"/>
        <v>110</v>
      </c>
      <c r="T793" s="409">
        <f t="shared" si="66"/>
        <v>3.6666666666666665</v>
      </c>
      <c r="U793" s="410" t="s">
        <v>10052</v>
      </c>
      <c r="V793" s="375"/>
      <c r="W793" s="411">
        <v>20</v>
      </c>
      <c r="X793" s="412">
        <v>43802</v>
      </c>
      <c r="Y793" s="413">
        <v>43822</v>
      </c>
      <c r="Z793" s="414"/>
      <c r="AA793" s="412"/>
      <c r="AB793" s="413"/>
      <c r="AC793" s="414"/>
      <c r="AD793" s="412"/>
      <c r="AE793" s="413"/>
      <c r="AF793" s="414"/>
      <c r="AG793" s="412"/>
      <c r="AH793" s="413"/>
      <c r="AI793" s="412">
        <v>43802</v>
      </c>
      <c r="AJ793" s="415">
        <v>1666666</v>
      </c>
      <c r="AK793" s="416"/>
      <c r="AL793" s="417"/>
      <c r="AM793" s="416"/>
      <c r="AN793" s="418"/>
      <c r="AO793" s="418"/>
      <c r="AP793" s="418"/>
      <c r="AQ793" s="314"/>
      <c r="AR793" s="315"/>
      <c r="AS793" s="419"/>
      <c r="AT793" s="420"/>
      <c r="AU793" s="318"/>
      <c r="AV793" s="319"/>
      <c r="AW793" s="319"/>
      <c r="AX793" s="319"/>
      <c r="AY793" s="320"/>
      <c r="AZ793" s="376"/>
    </row>
    <row r="794" spans="1:52" ht="13.5" customHeight="1" thickTop="1" thickBot="1" x14ac:dyDescent="0.25">
      <c r="A794" s="397">
        <v>786</v>
      </c>
      <c r="B794" s="398" t="s">
        <v>597</v>
      </c>
      <c r="C794" s="399">
        <v>43712</v>
      </c>
      <c r="D794" s="399" t="s">
        <v>10053</v>
      </c>
      <c r="E794" s="400" t="s">
        <v>9494</v>
      </c>
      <c r="F794" s="400" t="s">
        <v>10054</v>
      </c>
      <c r="G794" s="401" t="s">
        <v>66</v>
      </c>
      <c r="H794" s="402" t="s">
        <v>10502</v>
      </c>
      <c r="I794" s="403" t="s">
        <v>1989</v>
      </c>
      <c r="J794" s="404">
        <v>0</v>
      </c>
      <c r="K794" s="405">
        <v>0</v>
      </c>
      <c r="L794" s="405">
        <v>2482667</v>
      </c>
      <c r="M794" s="405">
        <f t="shared" si="63"/>
        <v>3723900</v>
      </c>
      <c r="N794" s="406" t="s">
        <v>1990</v>
      </c>
      <c r="O794" s="398" t="s">
        <v>10055</v>
      </c>
      <c r="P794" s="408">
        <f t="shared" si="64"/>
        <v>43712</v>
      </c>
      <c r="Q794" s="408">
        <v>43749</v>
      </c>
      <c r="R794" s="408">
        <v>43768</v>
      </c>
      <c r="S794" s="407">
        <f t="shared" si="65"/>
        <v>56</v>
      </c>
      <c r="T794" s="409">
        <f t="shared" si="66"/>
        <v>1.8666666666666667</v>
      </c>
      <c r="U794" s="410" t="s">
        <v>10056</v>
      </c>
      <c r="V794" s="375"/>
      <c r="W794" s="411">
        <v>19</v>
      </c>
      <c r="X794" s="412">
        <v>43742</v>
      </c>
      <c r="Y794" s="413">
        <v>43768</v>
      </c>
      <c r="Z794" s="414"/>
      <c r="AA794" s="412"/>
      <c r="AB794" s="413"/>
      <c r="AC794" s="414"/>
      <c r="AD794" s="412"/>
      <c r="AE794" s="413"/>
      <c r="AF794" s="414"/>
      <c r="AG794" s="412"/>
      <c r="AH794" s="413"/>
      <c r="AI794" s="412">
        <v>43742</v>
      </c>
      <c r="AJ794" s="415">
        <v>1241233</v>
      </c>
      <c r="AK794" s="416"/>
      <c r="AL794" s="417"/>
      <c r="AM794" s="416"/>
      <c r="AN794" s="418"/>
      <c r="AO794" s="418"/>
      <c r="AP794" s="418"/>
      <c r="AQ794" s="314"/>
      <c r="AR794" s="315"/>
      <c r="AS794" s="419"/>
      <c r="AT794" s="420"/>
      <c r="AU794" s="318"/>
      <c r="AV794" s="319"/>
      <c r="AW794" s="319"/>
      <c r="AX794" s="319"/>
      <c r="AY794" s="320"/>
      <c r="AZ794" s="376"/>
    </row>
    <row r="795" spans="1:52" ht="13.5" customHeight="1" thickTop="1" thickBot="1" x14ac:dyDescent="0.25">
      <c r="A795" s="397">
        <v>787</v>
      </c>
      <c r="B795" s="398" t="s">
        <v>597</v>
      </c>
      <c r="C795" s="399">
        <v>43712</v>
      </c>
      <c r="D795" s="399" t="s">
        <v>10057</v>
      </c>
      <c r="E795" s="400" t="s">
        <v>5690</v>
      </c>
      <c r="F795" s="400" t="s">
        <v>10058</v>
      </c>
      <c r="G795" s="401" t="s">
        <v>66</v>
      </c>
      <c r="H795" s="402" t="s">
        <v>7501</v>
      </c>
      <c r="I795" s="403" t="s">
        <v>1989</v>
      </c>
      <c r="J795" s="404">
        <v>0</v>
      </c>
      <c r="K795" s="405">
        <v>0</v>
      </c>
      <c r="L795" s="405">
        <v>15050000</v>
      </c>
      <c r="M795" s="405">
        <f t="shared" si="63"/>
        <v>15050000</v>
      </c>
      <c r="N795" s="406" t="s">
        <v>1990</v>
      </c>
      <c r="O795" s="398" t="s">
        <v>10059</v>
      </c>
      <c r="P795" s="408">
        <f t="shared" si="64"/>
        <v>43712</v>
      </c>
      <c r="Q795" s="408">
        <v>43817</v>
      </c>
      <c r="R795" s="408">
        <f>Q795</f>
        <v>43817</v>
      </c>
      <c r="S795" s="407">
        <f t="shared" si="65"/>
        <v>105</v>
      </c>
      <c r="T795" s="409">
        <f t="shared" si="66"/>
        <v>3.5</v>
      </c>
      <c r="U795" s="410" t="s">
        <v>10060</v>
      </c>
      <c r="V795" s="375"/>
      <c r="W795" s="411"/>
      <c r="X795" s="412"/>
      <c r="Y795" s="413"/>
      <c r="Z795" s="414"/>
      <c r="AA795" s="412"/>
      <c r="AB795" s="413"/>
      <c r="AC795" s="414"/>
      <c r="AD795" s="412"/>
      <c r="AE795" s="413"/>
      <c r="AF795" s="414"/>
      <c r="AG795" s="412"/>
      <c r="AH795" s="413"/>
      <c r="AI795" s="412"/>
      <c r="AJ795" s="415"/>
      <c r="AK795" s="416"/>
      <c r="AL795" s="417"/>
      <c r="AM795" s="416"/>
      <c r="AN795" s="418"/>
      <c r="AO795" s="418"/>
      <c r="AP795" s="418"/>
      <c r="AQ795" s="314"/>
      <c r="AR795" s="315"/>
      <c r="AS795" s="419"/>
      <c r="AT795" s="420"/>
      <c r="AU795" s="318"/>
      <c r="AV795" s="319"/>
      <c r="AW795" s="319"/>
      <c r="AX795" s="319"/>
      <c r="AY795" s="320"/>
      <c r="AZ795" s="376"/>
    </row>
    <row r="796" spans="1:52" ht="13.5" customHeight="1" thickTop="1" thickBot="1" x14ac:dyDescent="0.25">
      <c r="A796" s="397">
        <v>788</v>
      </c>
      <c r="B796" s="398" t="s">
        <v>597</v>
      </c>
      <c r="C796" s="399">
        <v>43712</v>
      </c>
      <c r="D796" s="399" t="s">
        <v>10061</v>
      </c>
      <c r="E796" s="400" t="s">
        <v>7806</v>
      </c>
      <c r="F796" s="400" t="s">
        <v>10062</v>
      </c>
      <c r="G796" s="401" t="s">
        <v>66</v>
      </c>
      <c r="H796" s="402" t="s">
        <v>10502</v>
      </c>
      <c r="I796" s="403" t="s">
        <v>1989</v>
      </c>
      <c r="J796" s="404">
        <v>0</v>
      </c>
      <c r="K796" s="405">
        <v>0</v>
      </c>
      <c r="L796" s="405">
        <v>4000000</v>
      </c>
      <c r="M796" s="405">
        <f t="shared" si="63"/>
        <v>4000000</v>
      </c>
      <c r="N796" s="406" t="s">
        <v>1990</v>
      </c>
      <c r="O796" s="398" t="s">
        <v>10063</v>
      </c>
      <c r="P796" s="408">
        <f t="shared" si="64"/>
        <v>43712</v>
      </c>
      <c r="Q796" s="408">
        <v>43772</v>
      </c>
      <c r="R796" s="408">
        <f>Q796</f>
        <v>43772</v>
      </c>
      <c r="S796" s="407">
        <f t="shared" si="65"/>
        <v>60</v>
      </c>
      <c r="T796" s="409">
        <f t="shared" si="66"/>
        <v>2</v>
      </c>
      <c r="U796" s="410" t="s">
        <v>10064</v>
      </c>
      <c r="V796" s="375"/>
      <c r="W796" s="411"/>
      <c r="X796" s="412"/>
      <c r="Y796" s="413"/>
      <c r="Z796" s="414"/>
      <c r="AA796" s="412"/>
      <c r="AB796" s="413"/>
      <c r="AC796" s="414"/>
      <c r="AD796" s="412"/>
      <c r="AE796" s="413"/>
      <c r="AF796" s="414"/>
      <c r="AG796" s="412"/>
      <c r="AH796" s="413"/>
      <c r="AI796" s="412"/>
      <c r="AJ796" s="415"/>
      <c r="AK796" s="416"/>
      <c r="AL796" s="417"/>
      <c r="AM796" s="416"/>
      <c r="AN796" s="418"/>
      <c r="AO796" s="418"/>
      <c r="AP796" s="418"/>
      <c r="AQ796" s="314"/>
      <c r="AR796" s="315"/>
      <c r="AS796" s="419"/>
      <c r="AT796" s="420"/>
      <c r="AU796" s="318"/>
      <c r="AV796" s="319"/>
      <c r="AW796" s="319"/>
      <c r="AX796" s="319"/>
      <c r="AY796" s="320"/>
      <c r="AZ796" s="376"/>
    </row>
    <row r="797" spans="1:52" ht="13.5" customHeight="1" thickTop="1" thickBot="1" x14ac:dyDescent="0.25">
      <c r="A797" s="397">
        <v>789</v>
      </c>
      <c r="B797" s="398" t="s">
        <v>597</v>
      </c>
      <c r="C797" s="399">
        <v>43712</v>
      </c>
      <c r="D797" s="399" t="s">
        <v>10065</v>
      </c>
      <c r="E797" s="400" t="s">
        <v>9494</v>
      </c>
      <c r="F797" s="400" t="s">
        <v>10066</v>
      </c>
      <c r="G797" s="401" t="s">
        <v>66</v>
      </c>
      <c r="H797" s="402" t="s">
        <v>7501</v>
      </c>
      <c r="I797" s="403" t="s">
        <v>1989</v>
      </c>
      <c r="J797" s="404">
        <v>0</v>
      </c>
      <c r="K797" s="405">
        <v>0</v>
      </c>
      <c r="L797" s="405">
        <v>4000000</v>
      </c>
      <c r="M797" s="405">
        <f t="shared" si="63"/>
        <v>4000000</v>
      </c>
      <c r="N797" s="406" t="s">
        <v>1990</v>
      </c>
      <c r="O797" s="398" t="s">
        <v>10067</v>
      </c>
      <c r="P797" s="408">
        <f t="shared" si="64"/>
        <v>43712</v>
      </c>
      <c r="Q797" s="408">
        <v>43741</v>
      </c>
      <c r="R797" s="408">
        <f>Q797</f>
        <v>43741</v>
      </c>
      <c r="S797" s="407">
        <f t="shared" si="65"/>
        <v>29</v>
      </c>
      <c r="T797" s="409">
        <f t="shared" si="66"/>
        <v>0.96666666666666667</v>
      </c>
      <c r="U797" s="410" t="s">
        <v>10068</v>
      </c>
      <c r="V797" s="375"/>
      <c r="W797" s="411"/>
      <c r="X797" s="412"/>
      <c r="Y797" s="413"/>
      <c r="Z797" s="414"/>
      <c r="AA797" s="412"/>
      <c r="AB797" s="413"/>
      <c r="AC797" s="414"/>
      <c r="AD797" s="412"/>
      <c r="AE797" s="413"/>
      <c r="AF797" s="414"/>
      <c r="AG797" s="412"/>
      <c r="AH797" s="413"/>
      <c r="AI797" s="412"/>
      <c r="AJ797" s="415"/>
      <c r="AK797" s="416"/>
      <c r="AL797" s="417"/>
      <c r="AM797" s="416"/>
      <c r="AN797" s="418"/>
      <c r="AO797" s="418"/>
      <c r="AP797" s="418"/>
      <c r="AQ797" s="314"/>
      <c r="AR797" s="315"/>
      <c r="AS797" s="419"/>
      <c r="AT797" s="420"/>
      <c r="AU797" s="318"/>
      <c r="AV797" s="319"/>
      <c r="AW797" s="319"/>
      <c r="AX797" s="319"/>
      <c r="AY797" s="320"/>
      <c r="AZ797" s="376"/>
    </row>
    <row r="798" spans="1:52" ht="13.5" customHeight="1" thickTop="1" thickBot="1" x14ac:dyDescent="0.25">
      <c r="A798" s="397">
        <v>790</v>
      </c>
      <c r="B798" s="398" t="s">
        <v>10069</v>
      </c>
      <c r="C798" s="399">
        <v>43712</v>
      </c>
      <c r="D798" s="399" t="s">
        <v>10070</v>
      </c>
      <c r="E798" s="400" t="s">
        <v>5690</v>
      </c>
      <c r="F798" s="400" t="s">
        <v>10071</v>
      </c>
      <c r="G798" s="401" t="s">
        <v>66</v>
      </c>
      <c r="H798" s="402" t="s">
        <v>10502</v>
      </c>
      <c r="I798" s="403" t="s">
        <v>1989</v>
      </c>
      <c r="J798" s="404">
        <v>0</v>
      </c>
      <c r="K798" s="405">
        <v>0</v>
      </c>
      <c r="L798" s="405">
        <v>9000000</v>
      </c>
      <c r="M798" s="405">
        <f t="shared" si="63"/>
        <v>11700000</v>
      </c>
      <c r="N798" s="406" t="s">
        <v>1990</v>
      </c>
      <c r="O798" s="398" t="s">
        <v>9149</v>
      </c>
      <c r="P798" s="408">
        <f t="shared" si="64"/>
        <v>43712</v>
      </c>
      <c r="Q798" s="408">
        <v>43802</v>
      </c>
      <c r="R798" s="408">
        <v>43830</v>
      </c>
      <c r="S798" s="407">
        <f t="shared" si="65"/>
        <v>118</v>
      </c>
      <c r="T798" s="409">
        <f t="shared" si="66"/>
        <v>3.9333333333333331</v>
      </c>
      <c r="U798" s="410" t="s">
        <v>10072</v>
      </c>
      <c r="V798" s="375"/>
      <c r="W798" s="411">
        <v>27</v>
      </c>
      <c r="X798" s="412">
        <v>43802</v>
      </c>
      <c r="Y798" s="413">
        <v>43830</v>
      </c>
      <c r="Z798" s="414"/>
      <c r="AA798" s="412"/>
      <c r="AB798" s="413"/>
      <c r="AC798" s="414"/>
      <c r="AD798" s="412"/>
      <c r="AE798" s="413"/>
      <c r="AF798" s="414"/>
      <c r="AG798" s="412"/>
      <c r="AH798" s="413"/>
      <c r="AI798" s="412">
        <v>43802</v>
      </c>
      <c r="AJ798" s="415">
        <v>2700000</v>
      </c>
      <c r="AK798" s="416"/>
      <c r="AL798" s="417"/>
      <c r="AM798" s="416"/>
      <c r="AN798" s="418"/>
      <c r="AO798" s="418"/>
      <c r="AP798" s="418"/>
      <c r="AQ798" s="314"/>
      <c r="AR798" s="315"/>
      <c r="AS798" s="419"/>
      <c r="AT798" s="420"/>
      <c r="AU798" s="318"/>
      <c r="AV798" s="319"/>
      <c r="AW798" s="319"/>
      <c r="AX798" s="319"/>
      <c r="AY798" s="320"/>
      <c r="AZ798" s="376"/>
    </row>
    <row r="799" spans="1:52" ht="13.5" customHeight="1" thickTop="1" thickBot="1" x14ac:dyDescent="0.25">
      <c r="A799" s="397">
        <v>791</v>
      </c>
      <c r="B799" s="398" t="s">
        <v>10073</v>
      </c>
      <c r="C799" s="399">
        <v>43712</v>
      </c>
      <c r="D799" s="399" t="s">
        <v>10074</v>
      </c>
      <c r="E799" s="400" t="s">
        <v>5690</v>
      </c>
      <c r="F799" s="400" t="s">
        <v>2432</v>
      </c>
      <c r="G799" s="401" t="s">
        <v>66</v>
      </c>
      <c r="H799" s="402" t="s">
        <v>7501</v>
      </c>
      <c r="I799" s="403" t="s">
        <v>1989</v>
      </c>
      <c r="J799" s="404">
        <v>0</v>
      </c>
      <c r="K799" s="405">
        <v>0</v>
      </c>
      <c r="L799" s="405">
        <v>12000000</v>
      </c>
      <c r="M799" s="405">
        <f t="shared" si="63"/>
        <v>15733333</v>
      </c>
      <c r="N799" s="406" t="s">
        <v>1990</v>
      </c>
      <c r="O799" s="398" t="s">
        <v>2433</v>
      </c>
      <c r="P799" s="408">
        <f t="shared" si="64"/>
        <v>43712</v>
      </c>
      <c r="Q799" s="408">
        <v>43802</v>
      </c>
      <c r="R799" s="408">
        <v>43830</v>
      </c>
      <c r="S799" s="407">
        <f t="shared" si="65"/>
        <v>118</v>
      </c>
      <c r="T799" s="409">
        <f t="shared" si="66"/>
        <v>3.9333333333333331</v>
      </c>
      <c r="U799" s="410" t="s">
        <v>10075</v>
      </c>
      <c r="V799" s="375"/>
      <c r="W799" s="411">
        <v>27</v>
      </c>
      <c r="X799" s="412">
        <v>43801</v>
      </c>
      <c r="Y799" s="413">
        <v>43830</v>
      </c>
      <c r="Z799" s="414"/>
      <c r="AA799" s="412"/>
      <c r="AB799" s="413"/>
      <c r="AC799" s="414"/>
      <c r="AD799" s="412"/>
      <c r="AE799" s="413"/>
      <c r="AF799" s="414"/>
      <c r="AG799" s="412"/>
      <c r="AH799" s="413"/>
      <c r="AI799" s="412">
        <v>43801</v>
      </c>
      <c r="AJ799" s="415">
        <v>3733333</v>
      </c>
      <c r="AK799" s="416"/>
      <c r="AL799" s="417"/>
      <c r="AM799" s="416"/>
      <c r="AN799" s="418"/>
      <c r="AO799" s="418"/>
      <c r="AP799" s="418"/>
      <c r="AQ799" s="314"/>
      <c r="AR799" s="315"/>
      <c r="AS799" s="419"/>
      <c r="AT799" s="420"/>
      <c r="AU799" s="318"/>
      <c r="AV799" s="319"/>
      <c r="AW799" s="319"/>
      <c r="AX799" s="319"/>
      <c r="AY799" s="320"/>
      <c r="AZ799" s="376"/>
    </row>
    <row r="800" spans="1:52" ht="13.5" customHeight="1" thickTop="1" thickBot="1" x14ac:dyDescent="0.25">
      <c r="A800" s="397">
        <v>792</v>
      </c>
      <c r="B800" s="398" t="s">
        <v>7574</v>
      </c>
      <c r="C800" s="399">
        <v>43712</v>
      </c>
      <c r="D800" s="399" t="s">
        <v>10076</v>
      </c>
      <c r="E800" s="400" t="s">
        <v>6447</v>
      </c>
      <c r="F800" s="400" t="s">
        <v>10077</v>
      </c>
      <c r="G800" s="401" t="s">
        <v>66</v>
      </c>
      <c r="H800" s="402" t="s">
        <v>7501</v>
      </c>
      <c r="I800" s="403" t="s">
        <v>1989</v>
      </c>
      <c r="J800" s="404">
        <v>0</v>
      </c>
      <c r="K800" s="405">
        <v>0</v>
      </c>
      <c r="L800" s="405">
        <v>10050000</v>
      </c>
      <c r="M800" s="405">
        <f t="shared" si="63"/>
        <v>13065000</v>
      </c>
      <c r="N800" s="406" t="s">
        <v>1990</v>
      </c>
      <c r="O800" s="398" t="s">
        <v>2032</v>
      </c>
      <c r="P800" s="408">
        <f t="shared" si="64"/>
        <v>43712</v>
      </c>
      <c r="Q800" s="408">
        <v>43802</v>
      </c>
      <c r="R800" s="408">
        <v>43830</v>
      </c>
      <c r="S800" s="407">
        <f t="shared" si="65"/>
        <v>118</v>
      </c>
      <c r="T800" s="409">
        <f t="shared" si="66"/>
        <v>3.9333333333333331</v>
      </c>
      <c r="U800" s="410" t="s">
        <v>10078</v>
      </c>
      <c r="V800" s="375"/>
      <c r="W800" s="411">
        <v>27</v>
      </c>
      <c r="X800" s="412">
        <v>43801</v>
      </c>
      <c r="Y800" s="413">
        <v>43830</v>
      </c>
      <c r="Z800" s="414"/>
      <c r="AA800" s="412"/>
      <c r="AB800" s="413"/>
      <c r="AC800" s="414"/>
      <c r="AD800" s="412"/>
      <c r="AE800" s="413"/>
      <c r="AF800" s="414"/>
      <c r="AG800" s="412"/>
      <c r="AH800" s="413"/>
      <c r="AI800" s="412">
        <v>43801</v>
      </c>
      <c r="AJ800" s="415">
        <v>3015000</v>
      </c>
      <c r="AK800" s="416"/>
      <c r="AL800" s="417"/>
      <c r="AM800" s="416"/>
      <c r="AN800" s="418"/>
      <c r="AO800" s="418"/>
      <c r="AP800" s="418"/>
      <c r="AQ800" s="314"/>
      <c r="AR800" s="315"/>
      <c r="AS800" s="419"/>
      <c r="AT800" s="420"/>
      <c r="AU800" s="318"/>
      <c r="AV800" s="319"/>
      <c r="AW800" s="319"/>
      <c r="AX800" s="319"/>
      <c r="AY800" s="320"/>
      <c r="AZ800" s="376"/>
    </row>
    <row r="801" spans="1:52" ht="13.5" customHeight="1" thickTop="1" thickBot="1" x14ac:dyDescent="0.25">
      <c r="A801" s="397">
        <v>793</v>
      </c>
      <c r="B801" s="398" t="s">
        <v>3432</v>
      </c>
      <c r="C801" s="399">
        <v>43713</v>
      </c>
      <c r="D801" s="399" t="s">
        <v>10079</v>
      </c>
      <c r="E801" s="400" t="s">
        <v>5690</v>
      </c>
      <c r="F801" s="400" t="s">
        <v>6398</v>
      </c>
      <c r="G801" s="401" t="s">
        <v>66</v>
      </c>
      <c r="H801" s="402" t="s">
        <v>10502</v>
      </c>
      <c r="I801" s="403" t="s">
        <v>1989</v>
      </c>
      <c r="J801" s="404">
        <v>0</v>
      </c>
      <c r="K801" s="405">
        <v>0</v>
      </c>
      <c r="L801" s="405">
        <v>4500000</v>
      </c>
      <c r="M801" s="405">
        <f t="shared" si="63"/>
        <v>5850000</v>
      </c>
      <c r="N801" s="406" t="s">
        <v>1990</v>
      </c>
      <c r="O801" s="398" t="s">
        <v>145</v>
      </c>
      <c r="P801" s="408">
        <f t="shared" si="64"/>
        <v>43713</v>
      </c>
      <c r="Q801" s="408">
        <v>43803</v>
      </c>
      <c r="R801" s="408">
        <v>43830</v>
      </c>
      <c r="S801" s="407">
        <f t="shared" si="65"/>
        <v>117</v>
      </c>
      <c r="T801" s="409">
        <f t="shared" si="66"/>
        <v>3.9</v>
      </c>
      <c r="U801" s="410" t="s">
        <v>10080</v>
      </c>
      <c r="V801" s="375"/>
      <c r="W801" s="411">
        <v>26</v>
      </c>
      <c r="X801" s="412">
        <v>43802</v>
      </c>
      <c r="Y801" s="413">
        <v>43830</v>
      </c>
      <c r="Z801" s="414"/>
      <c r="AA801" s="412"/>
      <c r="AB801" s="413"/>
      <c r="AC801" s="414"/>
      <c r="AD801" s="412"/>
      <c r="AE801" s="413"/>
      <c r="AF801" s="414"/>
      <c r="AG801" s="412"/>
      <c r="AH801" s="413"/>
      <c r="AI801" s="412">
        <v>43802</v>
      </c>
      <c r="AJ801" s="415">
        <v>1350000</v>
      </c>
      <c r="AK801" s="416"/>
      <c r="AL801" s="417"/>
      <c r="AM801" s="416"/>
      <c r="AN801" s="418"/>
      <c r="AO801" s="418"/>
      <c r="AP801" s="418"/>
      <c r="AQ801" s="314"/>
      <c r="AR801" s="315"/>
      <c r="AS801" s="419"/>
      <c r="AT801" s="420"/>
      <c r="AU801" s="318"/>
      <c r="AV801" s="319"/>
      <c r="AW801" s="319"/>
      <c r="AX801" s="319"/>
      <c r="AY801" s="320"/>
      <c r="AZ801" s="376"/>
    </row>
    <row r="802" spans="1:52" ht="13.5" customHeight="1" thickTop="1" thickBot="1" x14ac:dyDescent="0.25">
      <c r="A802" s="397">
        <v>794</v>
      </c>
      <c r="B802" s="398" t="s">
        <v>3432</v>
      </c>
      <c r="C802" s="399">
        <v>43713</v>
      </c>
      <c r="D802" s="399" t="s">
        <v>10081</v>
      </c>
      <c r="E802" s="400" t="s">
        <v>5690</v>
      </c>
      <c r="F802" s="400" t="s">
        <v>10082</v>
      </c>
      <c r="G802" s="401" t="s">
        <v>66</v>
      </c>
      <c r="H802" s="402" t="s">
        <v>10502</v>
      </c>
      <c r="I802" s="403" t="s">
        <v>1989</v>
      </c>
      <c r="J802" s="404">
        <v>0</v>
      </c>
      <c r="K802" s="405">
        <v>0</v>
      </c>
      <c r="L802" s="405">
        <v>4500000</v>
      </c>
      <c r="M802" s="405">
        <f t="shared" si="63"/>
        <v>5850000</v>
      </c>
      <c r="N802" s="406" t="s">
        <v>1990</v>
      </c>
      <c r="O802" s="398" t="s">
        <v>2157</v>
      </c>
      <c r="P802" s="408">
        <f t="shared" si="64"/>
        <v>43713</v>
      </c>
      <c r="Q802" s="408">
        <v>43803</v>
      </c>
      <c r="R802" s="408">
        <v>43830</v>
      </c>
      <c r="S802" s="407">
        <f t="shared" si="65"/>
        <v>117</v>
      </c>
      <c r="T802" s="409">
        <f t="shared" si="66"/>
        <v>3.9</v>
      </c>
      <c r="U802" s="410" t="s">
        <v>10083</v>
      </c>
      <c r="V802" s="375"/>
      <c r="W802" s="411">
        <v>27</v>
      </c>
      <c r="X802" s="412">
        <v>43803</v>
      </c>
      <c r="Y802" s="413">
        <v>43830</v>
      </c>
      <c r="Z802" s="414"/>
      <c r="AA802" s="412"/>
      <c r="AB802" s="413"/>
      <c r="AC802" s="414"/>
      <c r="AD802" s="412"/>
      <c r="AE802" s="413"/>
      <c r="AF802" s="414"/>
      <c r="AG802" s="412"/>
      <c r="AH802" s="413"/>
      <c r="AI802" s="412">
        <v>43803</v>
      </c>
      <c r="AJ802" s="415">
        <v>1350000</v>
      </c>
      <c r="AK802" s="416"/>
      <c r="AL802" s="417"/>
      <c r="AM802" s="416"/>
      <c r="AN802" s="418"/>
      <c r="AO802" s="418"/>
      <c r="AP802" s="418"/>
      <c r="AQ802" s="314"/>
      <c r="AR802" s="315"/>
      <c r="AS802" s="419"/>
      <c r="AT802" s="420"/>
      <c r="AU802" s="318"/>
      <c r="AV802" s="319"/>
      <c r="AW802" s="319"/>
      <c r="AX802" s="319"/>
      <c r="AY802" s="320"/>
      <c r="AZ802" s="376"/>
    </row>
    <row r="803" spans="1:52" ht="13.5" customHeight="1" thickTop="1" thickBot="1" x14ac:dyDescent="0.25">
      <c r="A803" s="397">
        <v>795</v>
      </c>
      <c r="B803" s="398" t="s">
        <v>63</v>
      </c>
      <c r="C803" s="399">
        <v>43714</v>
      </c>
      <c r="D803" s="399" t="s">
        <v>10084</v>
      </c>
      <c r="E803" s="400" t="s">
        <v>9590</v>
      </c>
      <c r="F803" s="400" t="s">
        <v>10085</v>
      </c>
      <c r="G803" s="401" t="s">
        <v>66</v>
      </c>
      <c r="H803" s="402" t="s">
        <v>7501</v>
      </c>
      <c r="I803" s="403" t="s">
        <v>1989</v>
      </c>
      <c r="J803" s="404">
        <v>0</v>
      </c>
      <c r="K803" s="405">
        <v>0</v>
      </c>
      <c r="L803" s="405">
        <v>19500000</v>
      </c>
      <c r="M803" s="405">
        <f t="shared" si="63"/>
        <v>23833333</v>
      </c>
      <c r="N803" s="406" t="s">
        <v>1990</v>
      </c>
      <c r="O803" s="398" t="s">
        <v>2046</v>
      </c>
      <c r="P803" s="408">
        <f t="shared" si="64"/>
        <v>43714</v>
      </c>
      <c r="Q803" s="408">
        <v>43804</v>
      </c>
      <c r="R803" s="408">
        <v>43824</v>
      </c>
      <c r="S803" s="407">
        <f t="shared" si="65"/>
        <v>110</v>
      </c>
      <c r="T803" s="409">
        <f t="shared" si="66"/>
        <v>3.6666666666666665</v>
      </c>
      <c r="U803" s="410" t="s">
        <v>10086</v>
      </c>
      <c r="V803" s="375"/>
      <c r="W803" s="411">
        <v>20</v>
      </c>
      <c r="X803" s="412">
        <v>43801</v>
      </c>
      <c r="Y803" s="413">
        <v>43824</v>
      </c>
      <c r="Z803" s="414"/>
      <c r="AA803" s="412"/>
      <c r="AB803" s="413"/>
      <c r="AC803" s="414"/>
      <c r="AD803" s="412"/>
      <c r="AE803" s="413"/>
      <c r="AF803" s="414"/>
      <c r="AG803" s="412"/>
      <c r="AH803" s="413"/>
      <c r="AI803" s="412">
        <v>43801</v>
      </c>
      <c r="AJ803" s="415">
        <v>4333333</v>
      </c>
      <c r="AK803" s="416"/>
      <c r="AL803" s="417"/>
      <c r="AM803" s="416"/>
      <c r="AN803" s="418"/>
      <c r="AO803" s="418"/>
      <c r="AP803" s="418"/>
      <c r="AQ803" s="314"/>
      <c r="AR803" s="315"/>
      <c r="AS803" s="419"/>
      <c r="AT803" s="420"/>
      <c r="AU803" s="318"/>
      <c r="AV803" s="319"/>
      <c r="AW803" s="319"/>
      <c r="AX803" s="319"/>
      <c r="AY803" s="320"/>
      <c r="AZ803" s="376"/>
    </row>
    <row r="804" spans="1:52" ht="13.5" customHeight="1" thickTop="1" thickBot="1" x14ac:dyDescent="0.25">
      <c r="A804" s="397">
        <v>796</v>
      </c>
      <c r="B804" s="398" t="s">
        <v>9952</v>
      </c>
      <c r="C804" s="399">
        <v>43714</v>
      </c>
      <c r="D804" s="399" t="s">
        <v>10087</v>
      </c>
      <c r="E804" s="400" t="s">
        <v>9494</v>
      </c>
      <c r="F804" s="400" t="s">
        <v>8414</v>
      </c>
      <c r="G804" s="401" t="s">
        <v>66</v>
      </c>
      <c r="H804" s="402" t="s">
        <v>7501</v>
      </c>
      <c r="I804" s="403" t="s">
        <v>1989</v>
      </c>
      <c r="J804" s="404">
        <v>0</v>
      </c>
      <c r="K804" s="405">
        <v>0</v>
      </c>
      <c r="L804" s="405">
        <v>12900000</v>
      </c>
      <c r="M804" s="405">
        <f t="shared" si="63"/>
        <v>12900000</v>
      </c>
      <c r="N804" s="406" t="s">
        <v>1990</v>
      </c>
      <c r="O804" s="398" t="s">
        <v>2873</v>
      </c>
      <c r="P804" s="408">
        <f t="shared" si="64"/>
        <v>43714</v>
      </c>
      <c r="Q804" s="408">
        <v>43804</v>
      </c>
      <c r="R804" s="408">
        <f>Q804</f>
        <v>43804</v>
      </c>
      <c r="S804" s="407">
        <f t="shared" si="65"/>
        <v>90</v>
      </c>
      <c r="T804" s="409">
        <f t="shared" si="66"/>
        <v>3</v>
      </c>
      <c r="U804" s="410" t="s">
        <v>10088</v>
      </c>
      <c r="V804" s="375"/>
      <c r="W804" s="411"/>
      <c r="X804" s="412"/>
      <c r="Y804" s="413"/>
      <c r="Z804" s="414"/>
      <c r="AA804" s="412"/>
      <c r="AB804" s="413"/>
      <c r="AC804" s="414"/>
      <c r="AD804" s="412"/>
      <c r="AE804" s="413"/>
      <c r="AF804" s="414"/>
      <c r="AG804" s="412"/>
      <c r="AH804" s="413"/>
      <c r="AI804" s="412"/>
      <c r="AJ804" s="415"/>
      <c r="AK804" s="416"/>
      <c r="AL804" s="417"/>
      <c r="AM804" s="416"/>
      <c r="AN804" s="418"/>
      <c r="AO804" s="418"/>
      <c r="AP804" s="418"/>
      <c r="AQ804" s="314"/>
      <c r="AR804" s="315"/>
      <c r="AS804" s="419"/>
      <c r="AT804" s="420"/>
      <c r="AU804" s="318"/>
      <c r="AV804" s="319"/>
      <c r="AW804" s="319"/>
      <c r="AX804" s="319"/>
      <c r="AY804" s="320"/>
      <c r="AZ804" s="376"/>
    </row>
    <row r="805" spans="1:52" ht="13.5" customHeight="1" thickTop="1" thickBot="1" x14ac:dyDescent="0.25">
      <c r="A805" s="397">
        <v>797</v>
      </c>
      <c r="B805" s="398" t="s">
        <v>3432</v>
      </c>
      <c r="C805" s="399">
        <v>43714</v>
      </c>
      <c r="D805" s="399" t="s">
        <v>10089</v>
      </c>
      <c r="E805" s="400" t="s">
        <v>5690</v>
      </c>
      <c r="F805" s="400" t="s">
        <v>10090</v>
      </c>
      <c r="G805" s="401" t="s">
        <v>66</v>
      </c>
      <c r="H805" s="402" t="s">
        <v>7501</v>
      </c>
      <c r="I805" s="403" t="s">
        <v>1989</v>
      </c>
      <c r="J805" s="404">
        <v>0</v>
      </c>
      <c r="K805" s="405">
        <v>0</v>
      </c>
      <c r="L805" s="405">
        <v>10500000</v>
      </c>
      <c r="M805" s="405">
        <f t="shared" si="63"/>
        <v>10500000</v>
      </c>
      <c r="N805" s="406" t="s">
        <v>1990</v>
      </c>
      <c r="O805" s="398" t="s">
        <v>7341</v>
      </c>
      <c r="P805" s="408">
        <f t="shared" si="64"/>
        <v>43714</v>
      </c>
      <c r="Q805" s="408">
        <v>43804</v>
      </c>
      <c r="R805" s="408">
        <f>Q805</f>
        <v>43804</v>
      </c>
      <c r="S805" s="407">
        <f t="shared" si="65"/>
        <v>90</v>
      </c>
      <c r="T805" s="409">
        <f t="shared" si="66"/>
        <v>3</v>
      </c>
      <c r="U805" s="410" t="s">
        <v>10091</v>
      </c>
      <c r="V805" s="375"/>
      <c r="W805" s="411"/>
      <c r="X805" s="412"/>
      <c r="Y805" s="413"/>
      <c r="Z805" s="414"/>
      <c r="AA805" s="412"/>
      <c r="AB805" s="413"/>
      <c r="AC805" s="414"/>
      <c r="AD805" s="412"/>
      <c r="AE805" s="413"/>
      <c r="AF805" s="414"/>
      <c r="AG805" s="412"/>
      <c r="AH805" s="413"/>
      <c r="AI805" s="412"/>
      <c r="AJ805" s="415"/>
      <c r="AK805" s="416"/>
      <c r="AL805" s="417"/>
      <c r="AM805" s="416"/>
      <c r="AN805" s="418"/>
      <c r="AO805" s="418"/>
      <c r="AP805" s="418"/>
      <c r="AQ805" s="314"/>
      <c r="AR805" s="315"/>
      <c r="AS805" s="419"/>
      <c r="AT805" s="420"/>
      <c r="AU805" s="318"/>
      <c r="AV805" s="319"/>
      <c r="AW805" s="319"/>
      <c r="AX805" s="319"/>
      <c r="AY805" s="320"/>
      <c r="AZ805" s="376"/>
    </row>
    <row r="806" spans="1:52" ht="13.5" customHeight="1" thickTop="1" thickBot="1" x14ac:dyDescent="0.25">
      <c r="A806" s="397">
        <v>798</v>
      </c>
      <c r="B806" s="398" t="s">
        <v>367</v>
      </c>
      <c r="C806" s="399">
        <v>43714</v>
      </c>
      <c r="D806" s="399" t="s">
        <v>10092</v>
      </c>
      <c r="E806" s="400" t="s">
        <v>9590</v>
      </c>
      <c r="F806" s="400" t="s">
        <v>10093</v>
      </c>
      <c r="G806" s="401" t="s">
        <v>66</v>
      </c>
      <c r="H806" s="402" t="s">
        <v>7501</v>
      </c>
      <c r="I806" s="403" t="s">
        <v>1989</v>
      </c>
      <c r="J806" s="404">
        <v>0</v>
      </c>
      <c r="K806" s="405">
        <v>0</v>
      </c>
      <c r="L806" s="405">
        <v>21400000</v>
      </c>
      <c r="M806" s="405">
        <f t="shared" si="63"/>
        <v>23400000</v>
      </c>
      <c r="N806" s="406" t="s">
        <v>1990</v>
      </c>
      <c r="O806" s="398" t="s">
        <v>1613</v>
      </c>
      <c r="P806" s="408">
        <f t="shared" si="64"/>
        <v>43714</v>
      </c>
      <c r="Q806" s="408">
        <v>43819</v>
      </c>
      <c r="R806" s="408">
        <v>43830</v>
      </c>
      <c r="S806" s="407">
        <f t="shared" si="65"/>
        <v>116</v>
      </c>
      <c r="T806" s="409">
        <f t="shared" si="66"/>
        <v>3.8666666666666667</v>
      </c>
      <c r="U806" s="410" t="s">
        <v>10094</v>
      </c>
      <c r="V806" s="375"/>
      <c r="W806" s="411">
        <v>11</v>
      </c>
      <c r="X806" s="412">
        <v>43809</v>
      </c>
      <c r="Y806" s="413">
        <v>43830</v>
      </c>
      <c r="Z806" s="414"/>
      <c r="AA806" s="412"/>
      <c r="AB806" s="413"/>
      <c r="AC806" s="414"/>
      <c r="AD806" s="412"/>
      <c r="AE806" s="413"/>
      <c r="AF806" s="414"/>
      <c r="AG806" s="412"/>
      <c r="AH806" s="413"/>
      <c r="AI806" s="412">
        <v>43809</v>
      </c>
      <c r="AJ806" s="415">
        <v>2000000</v>
      </c>
      <c r="AK806" s="416"/>
      <c r="AL806" s="417"/>
      <c r="AM806" s="416"/>
      <c r="AN806" s="418"/>
      <c r="AO806" s="418"/>
      <c r="AP806" s="418"/>
      <c r="AQ806" s="314"/>
      <c r="AR806" s="315"/>
      <c r="AS806" s="419"/>
      <c r="AT806" s="420"/>
      <c r="AU806" s="318"/>
      <c r="AV806" s="319"/>
      <c r="AW806" s="319"/>
      <c r="AX806" s="319"/>
      <c r="AY806" s="320"/>
      <c r="AZ806" s="376"/>
    </row>
    <row r="807" spans="1:52" ht="13.5" customHeight="1" thickTop="1" thickBot="1" x14ac:dyDescent="0.25">
      <c r="A807" s="397">
        <v>799</v>
      </c>
      <c r="B807" s="398" t="s">
        <v>367</v>
      </c>
      <c r="C807" s="399">
        <v>43714</v>
      </c>
      <c r="D807" s="399" t="s">
        <v>10095</v>
      </c>
      <c r="E807" s="400" t="s">
        <v>9590</v>
      </c>
      <c r="F807" s="400" t="s">
        <v>10096</v>
      </c>
      <c r="G807" s="401" t="s">
        <v>66</v>
      </c>
      <c r="H807" s="402" t="s">
        <v>7501</v>
      </c>
      <c r="I807" s="403" t="s">
        <v>1989</v>
      </c>
      <c r="J807" s="404">
        <v>0</v>
      </c>
      <c r="K807" s="405">
        <v>0</v>
      </c>
      <c r="L807" s="405">
        <v>12483333</v>
      </c>
      <c r="M807" s="405">
        <f t="shared" si="63"/>
        <v>13650000</v>
      </c>
      <c r="N807" s="406" t="s">
        <v>1990</v>
      </c>
      <c r="O807" s="398" t="s">
        <v>413</v>
      </c>
      <c r="P807" s="408">
        <f t="shared" si="64"/>
        <v>43714</v>
      </c>
      <c r="Q807" s="408">
        <v>43819</v>
      </c>
      <c r="R807" s="408">
        <v>43830</v>
      </c>
      <c r="S807" s="407">
        <f t="shared" si="65"/>
        <v>116</v>
      </c>
      <c r="T807" s="409">
        <f t="shared" si="66"/>
        <v>3.8666666666666667</v>
      </c>
      <c r="U807" s="410" t="s">
        <v>10097</v>
      </c>
      <c r="V807" s="375"/>
      <c r="W807" s="411">
        <v>11</v>
      </c>
      <c r="X807" s="412">
        <v>43809</v>
      </c>
      <c r="Y807" s="413">
        <v>43830</v>
      </c>
      <c r="Z807" s="414"/>
      <c r="AA807" s="412"/>
      <c r="AB807" s="413"/>
      <c r="AC807" s="414"/>
      <c r="AD807" s="412"/>
      <c r="AE807" s="413"/>
      <c r="AF807" s="414"/>
      <c r="AG807" s="412"/>
      <c r="AH807" s="413"/>
      <c r="AI807" s="412">
        <v>43809</v>
      </c>
      <c r="AJ807" s="415">
        <v>1166667</v>
      </c>
      <c r="AK807" s="416"/>
      <c r="AL807" s="417"/>
      <c r="AM807" s="416"/>
      <c r="AN807" s="418"/>
      <c r="AO807" s="418"/>
      <c r="AP807" s="418"/>
      <c r="AQ807" s="314"/>
      <c r="AR807" s="315"/>
      <c r="AS807" s="419"/>
      <c r="AT807" s="420"/>
      <c r="AU807" s="318"/>
      <c r="AV807" s="319"/>
      <c r="AW807" s="319"/>
      <c r="AX807" s="319"/>
      <c r="AY807" s="320"/>
      <c r="AZ807" s="376"/>
    </row>
    <row r="808" spans="1:52" ht="13.5" customHeight="1" thickTop="1" thickBot="1" x14ac:dyDescent="0.25">
      <c r="A808" s="397">
        <v>800</v>
      </c>
      <c r="B808" s="398" t="s">
        <v>3444</v>
      </c>
      <c r="C808" s="399">
        <v>43717</v>
      </c>
      <c r="D808" s="399" t="s">
        <v>10098</v>
      </c>
      <c r="E808" s="400" t="s">
        <v>9494</v>
      </c>
      <c r="F808" s="400" t="s">
        <v>10099</v>
      </c>
      <c r="G808" s="401" t="s">
        <v>66</v>
      </c>
      <c r="H808" s="402" t="s">
        <v>10502</v>
      </c>
      <c r="I808" s="403" t="s">
        <v>1989</v>
      </c>
      <c r="J808" s="404">
        <v>0</v>
      </c>
      <c r="K808" s="405">
        <v>0</v>
      </c>
      <c r="L808" s="405">
        <v>11413333</v>
      </c>
      <c r="M808" s="405">
        <f t="shared" si="63"/>
        <v>11413333</v>
      </c>
      <c r="N808" s="406" t="s">
        <v>1990</v>
      </c>
      <c r="O808" s="398" t="s">
        <v>2546</v>
      </c>
      <c r="P808" s="408">
        <f t="shared" si="64"/>
        <v>43717</v>
      </c>
      <c r="Q808" s="408">
        <v>43819</v>
      </c>
      <c r="R808" s="408">
        <f>Q808</f>
        <v>43819</v>
      </c>
      <c r="S808" s="407">
        <f t="shared" si="65"/>
        <v>102</v>
      </c>
      <c r="T808" s="409">
        <f t="shared" si="66"/>
        <v>3.4</v>
      </c>
      <c r="U808" s="410" t="s">
        <v>10100</v>
      </c>
      <c r="V808" s="375"/>
      <c r="W808" s="411"/>
      <c r="X808" s="412"/>
      <c r="Y808" s="413"/>
      <c r="Z808" s="414"/>
      <c r="AA808" s="412"/>
      <c r="AB808" s="413"/>
      <c r="AC808" s="414"/>
      <c r="AD808" s="412"/>
      <c r="AE808" s="413"/>
      <c r="AF808" s="414"/>
      <c r="AG808" s="412"/>
      <c r="AH808" s="413"/>
      <c r="AI808" s="412"/>
      <c r="AJ808" s="415"/>
      <c r="AK808" s="416"/>
      <c r="AL808" s="417"/>
      <c r="AM808" s="416"/>
      <c r="AN808" s="418"/>
      <c r="AO808" s="418"/>
      <c r="AP808" s="418"/>
      <c r="AQ808" s="314"/>
      <c r="AR808" s="315"/>
      <c r="AS808" s="419"/>
      <c r="AT808" s="420"/>
      <c r="AU808" s="318"/>
      <c r="AV808" s="319"/>
      <c r="AW808" s="319"/>
      <c r="AX808" s="319"/>
      <c r="AY808" s="320"/>
      <c r="AZ808" s="376"/>
    </row>
    <row r="809" spans="1:52" ht="13.5" customHeight="1" thickTop="1" thickBot="1" x14ac:dyDescent="0.25">
      <c r="A809" s="397">
        <v>801</v>
      </c>
      <c r="B809" s="398" t="s">
        <v>367</v>
      </c>
      <c r="C809" s="399">
        <v>43717</v>
      </c>
      <c r="D809" s="399" t="s">
        <v>10101</v>
      </c>
      <c r="E809" s="400" t="s">
        <v>9590</v>
      </c>
      <c r="F809" s="400" t="s">
        <v>10102</v>
      </c>
      <c r="G809" s="401" t="s">
        <v>66</v>
      </c>
      <c r="H809" s="402" t="s">
        <v>10502</v>
      </c>
      <c r="I809" s="403" t="s">
        <v>1989</v>
      </c>
      <c r="J809" s="404">
        <v>0</v>
      </c>
      <c r="K809" s="405">
        <v>0</v>
      </c>
      <c r="L809" s="405">
        <v>8916667</v>
      </c>
      <c r="M809" s="405">
        <f t="shared" si="63"/>
        <v>8916667</v>
      </c>
      <c r="N809" s="406" t="s">
        <v>1990</v>
      </c>
      <c r="O809" s="398" t="s">
        <v>407</v>
      </c>
      <c r="P809" s="408">
        <f t="shared" si="64"/>
        <v>43717</v>
      </c>
      <c r="Q809" s="408">
        <v>43819</v>
      </c>
      <c r="R809" s="408">
        <f>Q809</f>
        <v>43819</v>
      </c>
      <c r="S809" s="407">
        <f t="shared" si="65"/>
        <v>102</v>
      </c>
      <c r="T809" s="409">
        <f t="shared" si="66"/>
        <v>3.4</v>
      </c>
      <c r="U809" s="410" t="s">
        <v>10103</v>
      </c>
      <c r="V809" s="375"/>
      <c r="W809" s="411"/>
      <c r="X809" s="412"/>
      <c r="Y809" s="413"/>
      <c r="Z809" s="414"/>
      <c r="AA809" s="412"/>
      <c r="AB809" s="413"/>
      <c r="AC809" s="414"/>
      <c r="AD809" s="412"/>
      <c r="AE809" s="413"/>
      <c r="AF809" s="414"/>
      <c r="AG809" s="412"/>
      <c r="AH809" s="413"/>
      <c r="AI809" s="412"/>
      <c r="AJ809" s="415"/>
      <c r="AK809" s="416"/>
      <c r="AL809" s="417"/>
      <c r="AM809" s="416"/>
      <c r="AN809" s="418"/>
      <c r="AO809" s="418"/>
      <c r="AP809" s="418"/>
      <c r="AQ809" s="314"/>
      <c r="AR809" s="315"/>
      <c r="AS809" s="419"/>
      <c r="AT809" s="420"/>
      <c r="AU809" s="318"/>
      <c r="AV809" s="319"/>
      <c r="AW809" s="319"/>
      <c r="AX809" s="319"/>
      <c r="AY809" s="320"/>
      <c r="AZ809" s="376"/>
    </row>
    <row r="810" spans="1:52" ht="13.5" customHeight="1" thickTop="1" thickBot="1" x14ac:dyDescent="0.25">
      <c r="A810" s="397">
        <v>802</v>
      </c>
      <c r="B810" s="398" t="s">
        <v>3432</v>
      </c>
      <c r="C810" s="399">
        <v>43717</v>
      </c>
      <c r="D810" s="399" t="s">
        <v>10104</v>
      </c>
      <c r="E810" s="400" t="s">
        <v>5921</v>
      </c>
      <c r="F810" s="400" t="s">
        <v>9897</v>
      </c>
      <c r="G810" s="401" t="s">
        <v>66</v>
      </c>
      <c r="H810" s="402" t="s">
        <v>7501</v>
      </c>
      <c r="I810" s="403" t="s">
        <v>1989</v>
      </c>
      <c r="J810" s="404">
        <v>0</v>
      </c>
      <c r="K810" s="405">
        <v>0</v>
      </c>
      <c r="L810" s="405">
        <v>18000000</v>
      </c>
      <c r="M810" s="405">
        <f t="shared" si="63"/>
        <v>18000000</v>
      </c>
      <c r="N810" s="406" t="s">
        <v>1990</v>
      </c>
      <c r="O810" s="398" t="s">
        <v>2048</v>
      </c>
      <c r="P810" s="408">
        <f t="shared" si="64"/>
        <v>43717</v>
      </c>
      <c r="Q810" s="408">
        <v>43807</v>
      </c>
      <c r="R810" s="408">
        <f>Q810</f>
        <v>43807</v>
      </c>
      <c r="S810" s="407">
        <f t="shared" si="65"/>
        <v>90</v>
      </c>
      <c r="T810" s="409">
        <f t="shared" si="66"/>
        <v>3</v>
      </c>
      <c r="U810" s="410" t="s">
        <v>10105</v>
      </c>
      <c r="V810" s="375"/>
      <c r="W810" s="411"/>
      <c r="X810" s="412"/>
      <c r="Y810" s="413"/>
      <c r="Z810" s="414"/>
      <c r="AA810" s="412"/>
      <c r="AB810" s="413"/>
      <c r="AC810" s="414"/>
      <c r="AD810" s="412"/>
      <c r="AE810" s="413"/>
      <c r="AF810" s="414"/>
      <c r="AG810" s="412"/>
      <c r="AH810" s="413"/>
      <c r="AI810" s="412"/>
      <c r="AJ810" s="415"/>
      <c r="AK810" s="416"/>
      <c r="AL810" s="417"/>
      <c r="AM810" s="416"/>
      <c r="AN810" s="418"/>
      <c r="AO810" s="418"/>
      <c r="AP810" s="418"/>
      <c r="AQ810" s="314"/>
      <c r="AR810" s="315"/>
      <c r="AS810" s="419"/>
      <c r="AT810" s="420"/>
      <c r="AU810" s="318"/>
      <c r="AV810" s="319"/>
      <c r="AW810" s="319"/>
      <c r="AX810" s="319"/>
      <c r="AY810" s="320"/>
      <c r="AZ810" s="376"/>
    </row>
    <row r="811" spans="1:52" ht="13.5" customHeight="1" thickTop="1" thickBot="1" x14ac:dyDescent="0.25">
      <c r="A811" s="397">
        <v>803</v>
      </c>
      <c r="B811" s="398" t="s">
        <v>3444</v>
      </c>
      <c r="C811" s="399">
        <v>43717</v>
      </c>
      <c r="D811" s="399" t="s">
        <v>10106</v>
      </c>
      <c r="E811" s="400" t="s">
        <v>9590</v>
      </c>
      <c r="F811" s="400" t="s">
        <v>10107</v>
      </c>
      <c r="G811" s="401" t="s">
        <v>66</v>
      </c>
      <c r="H811" s="402" t="s">
        <v>10502</v>
      </c>
      <c r="I811" s="403" t="s">
        <v>1989</v>
      </c>
      <c r="J811" s="404">
        <v>0</v>
      </c>
      <c r="K811" s="405">
        <v>0</v>
      </c>
      <c r="L811" s="405">
        <v>10343333</v>
      </c>
      <c r="M811" s="405">
        <f t="shared" si="63"/>
        <v>10343333</v>
      </c>
      <c r="N811" s="406" t="s">
        <v>1990</v>
      </c>
      <c r="O811" s="398" t="s">
        <v>2495</v>
      </c>
      <c r="P811" s="408">
        <f t="shared" si="64"/>
        <v>43717</v>
      </c>
      <c r="Q811" s="408">
        <v>43819</v>
      </c>
      <c r="R811" s="408">
        <f>Q811</f>
        <v>43819</v>
      </c>
      <c r="S811" s="407">
        <f t="shared" si="65"/>
        <v>102</v>
      </c>
      <c r="T811" s="409">
        <f t="shared" si="66"/>
        <v>3.4</v>
      </c>
      <c r="U811" s="410" t="s">
        <v>10108</v>
      </c>
      <c r="V811" s="375"/>
      <c r="W811" s="411"/>
      <c r="X811" s="412"/>
      <c r="Y811" s="413"/>
      <c r="Z811" s="414"/>
      <c r="AA811" s="412"/>
      <c r="AB811" s="413"/>
      <c r="AC811" s="414"/>
      <c r="AD811" s="412"/>
      <c r="AE811" s="413"/>
      <c r="AF811" s="414"/>
      <c r="AG811" s="412"/>
      <c r="AH811" s="413"/>
      <c r="AI811" s="412"/>
      <c r="AJ811" s="415"/>
      <c r="AK811" s="416"/>
      <c r="AL811" s="417"/>
      <c r="AM811" s="416"/>
      <c r="AN811" s="418"/>
      <c r="AO811" s="418"/>
      <c r="AP811" s="418"/>
      <c r="AQ811" s="314"/>
      <c r="AR811" s="315"/>
      <c r="AS811" s="419"/>
      <c r="AT811" s="420"/>
      <c r="AU811" s="318"/>
      <c r="AV811" s="319"/>
      <c r="AW811" s="319"/>
      <c r="AX811" s="319"/>
      <c r="AY811" s="320"/>
      <c r="AZ811" s="376"/>
    </row>
    <row r="812" spans="1:52" ht="13.5" customHeight="1" thickTop="1" thickBot="1" x14ac:dyDescent="0.25">
      <c r="A812" s="397">
        <v>804</v>
      </c>
      <c r="B812" s="398" t="s">
        <v>2000</v>
      </c>
      <c r="C812" s="399">
        <v>43717</v>
      </c>
      <c r="D812" s="399" t="s">
        <v>10109</v>
      </c>
      <c r="E812" s="400" t="s">
        <v>5690</v>
      </c>
      <c r="F812" s="400" t="s">
        <v>4336</v>
      </c>
      <c r="G812" s="401" t="s">
        <v>66</v>
      </c>
      <c r="H812" s="402" t="s">
        <v>7501</v>
      </c>
      <c r="I812" s="403" t="s">
        <v>1989</v>
      </c>
      <c r="J812" s="404">
        <v>0</v>
      </c>
      <c r="K812" s="405">
        <v>0</v>
      </c>
      <c r="L812" s="405">
        <v>15000000</v>
      </c>
      <c r="M812" s="405">
        <f t="shared" si="63"/>
        <v>18883000</v>
      </c>
      <c r="N812" s="406" t="s">
        <v>1990</v>
      </c>
      <c r="O812" s="398" t="s">
        <v>7918</v>
      </c>
      <c r="P812" s="408">
        <f t="shared" si="64"/>
        <v>43717</v>
      </c>
      <c r="Q812" s="408">
        <v>43807</v>
      </c>
      <c r="R812" s="408">
        <v>43830</v>
      </c>
      <c r="S812" s="407">
        <f t="shared" si="65"/>
        <v>113</v>
      </c>
      <c r="T812" s="409">
        <f t="shared" si="66"/>
        <v>3.7666666666666666</v>
      </c>
      <c r="U812" s="410" t="s">
        <v>10110</v>
      </c>
      <c r="V812" s="375"/>
      <c r="W812" s="411">
        <v>23</v>
      </c>
      <c r="X812" s="412">
        <v>43805</v>
      </c>
      <c r="Y812" s="413">
        <v>43830</v>
      </c>
      <c r="Z812" s="414"/>
      <c r="AA812" s="412"/>
      <c r="AB812" s="413"/>
      <c r="AC812" s="414"/>
      <c r="AD812" s="412"/>
      <c r="AE812" s="413"/>
      <c r="AF812" s="414"/>
      <c r="AG812" s="412"/>
      <c r="AH812" s="413"/>
      <c r="AI812" s="412">
        <v>43805</v>
      </c>
      <c r="AJ812" s="415">
        <v>3883000</v>
      </c>
      <c r="AK812" s="416"/>
      <c r="AL812" s="417"/>
      <c r="AM812" s="416"/>
      <c r="AN812" s="418"/>
      <c r="AO812" s="418"/>
      <c r="AP812" s="418"/>
      <c r="AQ812" s="314"/>
      <c r="AR812" s="315"/>
      <c r="AS812" s="419"/>
      <c r="AT812" s="420"/>
      <c r="AU812" s="318"/>
      <c r="AV812" s="319"/>
      <c r="AW812" s="319"/>
      <c r="AX812" s="319"/>
      <c r="AY812" s="320"/>
      <c r="AZ812" s="376"/>
    </row>
    <row r="813" spans="1:52" ht="13.5" customHeight="1" thickTop="1" thickBot="1" x14ac:dyDescent="0.25">
      <c r="A813" s="397">
        <v>805</v>
      </c>
      <c r="B813" s="398" t="s">
        <v>3444</v>
      </c>
      <c r="C813" s="399">
        <v>43717</v>
      </c>
      <c r="D813" s="399" t="s">
        <v>10111</v>
      </c>
      <c r="E813" s="400" t="s">
        <v>9590</v>
      </c>
      <c r="F813" s="400" t="s">
        <v>10112</v>
      </c>
      <c r="G813" s="401" t="s">
        <v>66</v>
      </c>
      <c r="H813" s="402" t="s">
        <v>7501</v>
      </c>
      <c r="I813" s="403" t="s">
        <v>1989</v>
      </c>
      <c r="J813" s="404">
        <v>0</v>
      </c>
      <c r="K813" s="405">
        <v>0</v>
      </c>
      <c r="L813" s="405">
        <v>14266667</v>
      </c>
      <c r="M813" s="405">
        <f t="shared" si="63"/>
        <v>14266667</v>
      </c>
      <c r="N813" s="406" t="s">
        <v>1990</v>
      </c>
      <c r="O813" s="398" t="s">
        <v>5836</v>
      </c>
      <c r="P813" s="408">
        <f t="shared" si="64"/>
        <v>43717</v>
      </c>
      <c r="Q813" s="408">
        <v>43819</v>
      </c>
      <c r="R813" s="408">
        <f t="shared" ref="R813:R825" si="67">Q813</f>
        <v>43819</v>
      </c>
      <c r="S813" s="407">
        <f t="shared" si="65"/>
        <v>102</v>
      </c>
      <c r="T813" s="409">
        <f t="shared" si="66"/>
        <v>3.4</v>
      </c>
      <c r="U813" s="410" t="s">
        <v>10113</v>
      </c>
      <c r="V813" s="375"/>
      <c r="W813" s="411"/>
      <c r="X813" s="412"/>
      <c r="Y813" s="413"/>
      <c r="Z813" s="414"/>
      <c r="AA813" s="412"/>
      <c r="AB813" s="413"/>
      <c r="AC813" s="414"/>
      <c r="AD813" s="412"/>
      <c r="AE813" s="413"/>
      <c r="AF813" s="414"/>
      <c r="AG813" s="412"/>
      <c r="AH813" s="413"/>
      <c r="AI813" s="412"/>
      <c r="AJ813" s="415"/>
      <c r="AK813" s="416"/>
      <c r="AL813" s="417"/>
      <c r="AM813" s="416"/>
      <c r="AN813" s="418"/>
      <c r="AO813" s="418"/>
      <c r="AP813" s="418"/>
      <c r="AQ813" s="314"/>
      <c r="AR813" s="315"/>
      <c r="AS813" s="419"/>
      <c r="AT813" s="420"/>
      <c r="AU813" s="318"/>
      <c r="AV813" s="319"/>
      <c r="AW813" s="319"/>
      <c r="AX813" s="319"/>
      <c r="AY813" s="320"/>
      <c r="AZ813" s="376"/>
    </row>
    <row r="814" spans="1:52" ht="13.5" customHeight="1" thickTop="1" thickBot="1" x14ac:dyDescent="0.25">
      <c r="A814" s="397">
        <v>806</v>
      </c>
      <c r="B814" s="398" t="s">
        <v>3444</v>
      </c>
      <c r="C814" s="399">
        <v>43717</v>
      </c>
      <c r="D814" s="399" t="s">
        <v>10114</v>
      </c>
      <c r="E814" s="400" t="s">
        <v>9590</v>
      </c>
      <c r="F814" s="400" t="s">
        <v>5986</v>
      </c>
      <c r="G814" s="401" t="s">
        <v>66</v>
      </c>
      <c r="H814" s="402" t="s">
        <v>10502</v>
      </c>
      <c r="I814" s="403" t="s">
        <v>1989</v>
      </c>
      <c r="J814" s="404">
        <v>0</v>
      </c>
      <c r="K814" s="405">
        <v>0</v>
      </c>
      <c r="L814" s="405">
        <v>8916667</v>
      </c>
      <c r="M814" s="405">
        <f t="shared" si="63"/>
        <v>8916667</v>
      </c>
      <c r="N814" s="406" t="s">
        <v>1990</v>
      </c>
      <c r="O814" s="398" t="s">
        <v>388</v>
      </c>
      <c r="P814" s="408">
        <f t="shared" si="64"/>
        <v>43717</v>
      </c>
      <c r="Q814" s="408">
        <v>43819</v>
      </c>
      <c r="R814" s="408">
        <f t="shared" si="67"/>
        <v>43819</v>
      </c>
      <c r="S814" s="407">
        <f t="shared" si="65"/>
        <v>102</v>
      </c>
      <c r="T814" s="409">
        <f t="shared" si="66"/>
        <v>3.4</v>
      </c>
      <c r="U814" s="410" t="s">
        <v>10115</v>
      </c>
      <c r="V814" s="375"/>
      <c r="W814" s="411"/>
      <c r="X814" s="412"/>
      <c r="Y814" s="413"/>
      <c r="Z814" s="414"/>
      <c r="AA814" s="412"/>
      <c r="AB814" s="413"/>
      <c r="AC814" s="414"/>
      <c r="AD814" s="412"/>
      <c r="AE814" s="413"/>
      <c r="AF814" s="414"/>
      <c r="AG814" s="412"/>
      <c r="AH814" s="413"/>
      <c r="AI814" s="412"/>
      <c r="AJ814" s="415"/>
      <c r="AK814" s="416"/>
      <c r="AL814" s="417"/>
      <c r="AM814" s="416"/>
      <c r="AN814" s="418"/>
      <c r="AO814" s="418"/>
      <c r="AP814" s="418"/>
      <c r="AQ814" s="314"/>
      <c r="AR814" s="315"/>
      <c r="AS814" s="419"/>
      <c r="AT814" s="420"/>
      <c r="AU814" s="318"/>
      <c r="AV814" s="319"/>
      <c r="AW814" s="319"/>
      <c r="AX814" s="319"/>
      <c r="AY814" s="320"/>
      <c r="AZ814" s="376"/>
    </row>
    <row r="815" spans="1:52" ht="13.5" customHeight="1" thickTop="1" thickBot="1" x14ac:dyDescent="0.25">
      <c r="A815" s="397">
        <v>807</v>
      </c>
      <c r="B815" s="398" t="s">
        <v>3444</v>
      </c>
      <c r="C815" s="399">
        <v>43717</v>
      </c>
      <c r="D815" s="399" t="s">
        <v>10116</v>
      </c>
      <c r="E815" s="400" t="s">
        <v>5921</v>
      </c>
      <c r="F815" s="400" t="s">
        <v>10117</v>
      </c>
      <c r="G815" s="401" t="s">
        <v>66</v>
      </c>
      <c r="H815" s="402" t="s">
        <v>10502</v>
      </c>
      <c r="I815" s="403" t="s">
        <v>1989</v>
      </c>
      <c r="J815" s="404">
        <v>0</v>
      </c>
      <c r="K815" s="405">
        <v>0</v>
      </c>
      <c r="L815" s="405">
        <v>10343333</v>
      </c>
      <c r="M815" s="405">
        <f t="shared" si="63"/>
        <v>10343333</v>
      </c>
      <c r="N815" s="406" t="s">
        <v>1990</v>
      </c>
      <c r="O815" s="398" t="s">
        <v>2476</v>
      </c>
      <c r="P815" s="408">
        <f t="shared" si="64"/>
        <v>43717</v>
      </c>
      <c r="Q815" s="408">
        <v>43830</v>
      </c>
      <c r="R815" s="408">
        <f t="shared" si="67"/>
        <v>43830</v>
      </c>
      <c r="S815" s="407">
        <f t="shared" si="65"/>
        <v>113</v>
      </c>
      <c r="T815" s="409">
        <f t="shared" si="66"/>
        <v>3.7666666666666666</v>
      </c>
      <c r="U815" s="410" t="s">
        <v>10118</v>
      </c>
      <c r="V815" s="375"/>
      <c r="W815" s="411"/>
      <c r="X815" s="412"/>
      <c r="Y815" s="413"/>
      <c r="Z815" s="414"/>
      <c r="AA815" s="412"/>
      <c r="AB815" s="413"/>
      <c r="AC815" s="414"/>
      <c r="AD815" s="412"/>
      <c r="AE815" s="413"/>
      <c r="AF815" s="414"/>
      <c r="AG815" s="412"/>
      <c r="AH815" s="413"/>
      <c r="AI815" s="412"/>
      <c r="AJ815" s="415"/>
      <c r="AK815" s="416"/>
      <c r="AL815" s="417"/>
      <c r="AM815" s="416"/>
      <c r="AN815" s="418"/>
      <c r="AO815" s="418"/>
      <c r="AP815" s="418"/>
      <c r="AQ815" s="314"/>
      <c r="AR815" s="315"/>
      <c r="AS815" s="419"/>
      <c r="AT815" s="420"/>
      <c r="AU815" s="318"/>
      <c r="AV815" s="319"/>
      <c r="AW815" s="319"/>
      <c r="AX815" s="319"/>
      <c r="AY815" s="320"/>
      <c r="AZ815" s="376"/>
    </row>
    <row r="816" spans="1:52" ht="13.5" customHeight="1" thickTop="1" thickBot="1" x14ac:dyDescent="0.25">
      <c r="A816" s="397">
        <v>808</v>
      </c>
      <c r="B816" s="398" t="s">
        <v>3444</v>
      </c>
      <c r="C816" s="399">
        <v>43717</v>
      </c>
      <c r="D816" s="399" t="s">
        <v>10119</v>
      </c>
      <c r="E816" s="400" t="s">
        <v>9590</v>
      </c>
      <c r="F816" s="400" t="s">
        <v>10117</v>
      </c>
      <c r="G816" s="401" t="s">
        <v>66</v>
      </c>
      <c r="H816" s="402" t="s">
        <v>10502</v>
      </c>
      <c r="I816" s="403" t="s">
        <v>1989</v>
      </c>
      <c r="J816" s="404">
        <v>0</v>
      </c>
      <c r="K816" s="405">
        <v>0</v>
      </c>
      <c r="L816" s="405">
        <v>10343333</v>
      </c>
      <c r="M816" s="405">
        <f t="shared" si="63"/>
        <v>10343333</v>
      </c>
      <c r="N816" s="406" t="s">
        <v>1990</v>
      </c>
      <c r="O816" s="398" t="s">
        <v>7980</v>
      </c>
      <c r="P816" s="408">
        <f t="shared" si="64"/>
        <v>43717</v>
      </c>
      <c r="Q816" s="408">
        <v>43819</v>
      </c>
      <c r="R816" s="408">
        <f t="shared" si="67"/>
        <v>43819</v>
      </c>
      <c r="S816" s="407">
        <f t="shared" si="65"/>
        <v>102</v>
      </c>
      <c r="T816" s="409">
        <f t="shared" si="66"/>
        <v>3.4</v>
      </c>
      <c r="U816" s="410" t="s">
        <v>10120</v>
      </c>
      <c r="V816" s="375"/>
      <c r="W816" s="411"/>
      <c r="X816" s="412"/>
      <c r="Y816" s="413"/>
      <c r="Z816" s="414"/>
      <c r="AA816" s="412"/>
      <c r="AB816" s="413"/>
      <c r="AC816" s="414"/>
      <c r="AD816" s="412"/>
      <c r="AE816" s="413"/>
      <c r="AF816" s="414"/>
      <c r="AG816" s="412"/>
      <c r="AH816" s="413"/>
      <c r="AI816" s="412"/>
      <c r="AJ816" s="415"/>
      <c r="AK816" s="416"/>
      <c r="AL816" s="417"/>
      <c r="AM816" s="416"/>
      <c r="AN816" s="418"/>
      <c r="AO816" s="418"/>
      <c r="AP816" s="418"/>
      <c r="AQ816" s="314"/>
      <c r="AR816" s="315"/>
      <c r="AS816" s="419"/>
      <c r="AT816" s="420"/>
      <c r="AU816" s="318"/>
      <c r="AV816" s="319"/>
      <c r="AW816" s="319"/>
      <c r="AX816" s="319"/>
      <c r="AY816" s="320"/>
      <c r="AZ816" s="376"/>
    </row>
    <row r="817" spans="1:52" ht="13.5" customHeight="1" thickTop="1" thickBot="1" x14ac:dyDescent="0.25">
      <c r="A817" s="397">
        <v>809</v>
      </c>
      <c r="B817" s="398" t="s">
        <v>3444</v>
      </c>
      <c r="C817" s="399">
        <v>43717</v>
      </c>
      <c r="D817" s="399" t="s">
        <v>10121</v>
      </c>
      <c r="E817" s="400" t="s">
        <v>9590</v>
      </c>
      <c r="F817" s="400" t="s">
        <v>10122</v>
      </c>
      <c r="G817" s="401" t="s">
        <v>66</v>
      </c>
      <c r="H817" s="402" t="s">
        <v>7501</v>
      </c>
      <c r="I817" s="403" t="s">
        <v>1989</v>
      </c>
      <c r="J817" s="404">
        <v>0</v>
      </c>
      <c r="K817" s="405">
        <v>0</v>
      </c>
      <c r="L817" s="405">
        <v>14133333</v>
      </c>
      <c r="M817" s="405">
        <f t="shared" si="63"/>
        <v>14133333</v>
      </c>
      <c r="N817" s="406" t="s">
        <v>1990</v>
      </c>
      <c r="O817" s="398" t="s">
        <v>463</v>
      </c>
      <c r="P817" s="408">
        <f t="shared" si="64"/>
        <v>43717</v>
      </c>
      <c r="Q817" s="408">
        <v>43819</v>
      </c>
      <c r="R817" s="408">
        <f t="shared" si="67"/>
        <v>43819</v>
      </c>
      <c r="S817" s="407">
        <f t="shared" si="65"/>
        <v>102</v>
      </c>
      <c r="T817" s="409">
        <f t="shared" si="66"/>
        <v>3.4</v>
      </c>
      <c r="U817" s="410" t="s">
        <v>10123</v>
      </c>
      <c r="V817" s="375"/>
      <c r="W817" s="411"/>
      <c r="X817" s="412"/>
      <c r="Y817" s="413"/>
      <c r="Z817" s="414"/>
      <c r="AA817" s="412"/>
      <c r="AB817" s="413"/>
      <c r="AC817" s="414"/>
      <c r="AD817" s="412"/>
      <c r="AE817" s="413"/>
      <c r="AF817" s="414"/>
      <c r="AG817" s="412"/>
      <c r="AH817" s="413"/>
      <c r="AI817" s="412"/>
      <c r="AJ817" s="415"/>
      <c r="AK817" s="416"/>
      <c r="AL817" s="417"/>
      <c r="AM817" s="416"/>
      <c r="AN817" s="418"/>
      <c r="AO817" s="418"/>
      <c r="AP817" s="418"/>
      <c r="AQ817" s="314"/>
      <c r="AR817" s="315"/>
      <c r="AS817" s="419"/>
      <c r="AT817" s="420"/>
      <c r="AU817" s="318"/>
      <c r="AV817" s="319"/>
      <c r="AW817" s="319"/>
      <c r="AX817" s="319"/>
      <c r="AY817" s="320"/>
      <c r="AZ817" s="376"/>
    </row>
    <row r="818" spans="1:52" ht="13.5" customHeight="1" thickTop="1" thickBot="1" x14ac:dyDescent="0.25">
      <c r="A818" s="397">
        <v>810</v>
      </c>
      <c r="B818" s="398" t="s">
        <v>3444</v>
      </c>
      <c r="C818" s="399">
        <v>43717</v>
      </c>
      <c r="D818" s="399" t="s">
        <v>10124</v>
      </c>
      <c r="E818" s="400" t="s">
        <v>7806</v>
      </c>
      <c r="F818" s="400" t="s">
        <v>10125</v>
      </c>
      <c r="G818" s="401" t="s">
        <v>66</v>
      </c>
      <c r="H818" s="402" t="s">
        <v>10502</v>
      </c>
      <c r="I818" s="403" t="s">
        <v>1989</v>
      </c>
      <c r="J818" s="404">
        <v>0</v>
      </c>
      <c r="K818" s="405">
        <v>0</v>
      </c>
      <c r="L818" s="405">
        <v>10343333</v>
      </c>
      <c r="M818" s="405">
        <f t="shared" si="63"/>
        <v>10343333</v>
      </c>
      <c r="N818" s="406" t="s">
        <v>1990</v>
      </c>
      <c r="O818" s="398" t="s">
        <v>2543</v>
      </c>
      <c r="P818" s="408">
        <f t="shared" si="64"/>
        <v>43717</v>
      </c>
      <c r="Q818" s="408">
        <v>43819</v>
      </c>
      <c r="R818" s="408">
        <f t="shared" si="67"/>
        <v>43819</v>
      </c>
      <c r="S818" s="407">
        <f t="shared" si="65"/>
        <v>102</v>
      </c>
      <c r="T818" s="409">
        <f t="shared" si="66"/>
        <v>3.4</v>
      </c>
      <c r="U818" s="410" t="s">
        <v>10126</v>
      </c>
      <c r="V818" s="375"/>
      <c r="W818" s="411"/>
      <c r="X818" s="412"/>
      <c r="Y818" s="413"/>
      <c r="Z818" s="414"/>
      <c r="AA818" s="412"/>
      <c r="AB818" s="413"/>
      <c r="AC818" s="414"/>
      <c r="AD818" s="412"/>
      <c r="AE818" s="413"/>
      <c r="AF818" s="414"/>
      <c r="AG818" s="412"/>
      <c r="AH818" s="413"/>
      <c r="AI818" s="412"/>
      <c r="AJ818" s="415"/>
      <c r="AK818" s="416"/>
      <c r="AL818" s="417"/>
      <c r="AM818" s="416"/>
      <c r="AN818" s="418"/>
      <c r="AO818" s="418"/>
      <c r="AP818" s="418"/>
      <c r="AQ818" s="314"/>
      <c r="AR818" s="315"/>
      <c r="AS818" s="419"/>
      <c r="AT818" s="420"/>
      <c r="AU818" s="318"/>
      <c r="AV818" s="319"/>
      <c r="AW818" s="319"/>
      <c r="AX818" s="319"/>
      <c r="AY818" s="320"/>
      <c r="AZ818" s="376"/>
    </row>
    <row r="819" spans="1:52" ht="13.5" customHeight="1" thickTop="1" thickBot="1" x14ac:dyDescent="0.25">
      <c r="A819" s="397">
        <v>811</v>
      </c>
      <c r="B819" s="398" t="s">
        <v>3444</v>
      </c>
      <c r="C819" s="399">
        <v>43717</v>
      </c>
      <c r="D819" s="399" t="s">
        <v>10127</v>
      </c>
      <c r="E819" s="400" t="s">
        <v>9590</v>
      </c>
      <c r="F819" s="400" t="s">
        <v>10128</v>
      </c>
      <c r="G819" s="401" t="s">
        <v>66</v>
      </c>
      <c r="H819" s="402" t="s">
        <v>10502</v>
      </c>
      <c r="I819" s="403" t="s">
        <v>1989</v>
      </c>
      <c r="J819" s="404">
        <v>0</v>
      </c>
      <c r="K819" s="405">
        <v>0</v>
      </c>
      <c r="L819" s="405">
        <v>10343333</v>
      </c>
      <c r="M819" s="405">
        <f t="shared" si="63"/>
        <v>10343333</v>
      </c>
      <c r="N819" s="406" t="s">
        <v>1990</v>
      </c>
      <c r="O819" s="398" t="s">
        <v>10129</v>
      </c>
      <c r="P819" s="408">
        <f t="shared" si="64"/>
        <v>43717</v>
      </c>
      <c r="Q819" s="408">
        <v>43819</v>
      </c>
      <c r="R819" s="408">
        <f t="shared" si="67"/>
        <v>43819</v>
      </c>
      <c r="S819" s="407">
        <f t="shared" si="65"/>
        <v>102</v>
      </c>
      <c r="T819" s="409">
        <f t="shared" si="66"/>
        <v>3.4</v>
      </c>
      <c r="U819" s="410" t="s">
        <v>10130</v>
      </c>
      <c r="V819" s="375"/>
      <c r="W819" s="411"/>
      <c r="X819" s="412"/>
      <c r="Y819" s="413"/>
      <c r="Z819" s="414"/>
      <c r="AA819" s="412"/>
      <c r="AB819" s="413"/>
      <c r="AC819" s="414"/>
      <c r="AD819" s="412"/>
      <c r="AE819" s="413"/>
      <c r="AF819" s="414"/>
      <c r="AG819" s="412"/>
      <c r="AH819" s="413"/>
      <c r="AI819" s="412"/>
      <c r="AJ819" s="415"/>
      <c r="AK819" s="416"/>
      <c r="AL819" s="417"/>
      <c r="AM819" s="416"/>
      <c r="AN819" s="418"/>
      <c r="AO819" s="418"/>
      <c r="AP819" s="418"/>
      <c r="AQ819" s="314"/>
      <c r="AR819" s="315"/>
      <c r="AS819" s="419"/>
      <c r="AT819" s="420"/>
      <c r="AU819" s="318"/>
      <c r="AV819" s="319"/>
      <c r="AW819" s="319"/>
      <c r="AX819" s="319"/>
      <c r="AY819" s="320"/>
      <c r="AZ819" s="376"/>
    </row>
    <row r="820" spans="1:52" ht="13.5" customHeight="1" thickTop="1" thickBot="1" x14ac:dyDescent="0.25">
      <c r="A820" s="397">
        <v>812</v>
      </c>
      <c r="B820" s="398" t="s">
        <v>3444</v>
      </c>
      <c r="C820" s="399">
        <v>43718</v>
      </c>
      <c r="D820" s="399" t="s">
        <v>10131</v>
      </c>
      <c r="E820" s="400" t="s">
        <v>5690</v>
      </c>
      <c r="F820" s="400" t="s">
        <v>10132</v>
      </c>
      <c r="G820" s="401" t="s">
        <v>66</v>
      </c>
      <c r="H820" s="402" t="s">
        <v>7501</v>
      </c>
      <c r="I820" s="403" t="s">
        <v>1989</v>
      </c>
      <c r="J820" s="404">
        <v>0</v>
      </c>
      <c r="K820" s="405">
        <v>0</v>
      </c>
      <c r="L820" s="405">
        <v>14266667</v>
      </c>
      <c r="M820" s="405">
        <f t="shared" si="63"/>
        <v>14266667</v>
      </c>
      <c r="N820" s="406" t="s">
        <v>1990</v>
      </c>
      <c r="O820" s="398" t="s">
        <v>3064</v>
      </c>
      <c r="P820" s="408">
        <f t="shared" si="64"/>
        <v>43718</v>
      </c>
      <c r="Q820" s="408">
        <v>43819</v>
      </c>
      <c r="R820" s="408">
        <f t="shared" si="67"/>
        <v>43819</v>
      </c>
      <c r="S820" s="407">
        <f t="shared" si="65"/>
        <v>101</v>
      </c>
      <c r="T820" s="409">
        <f t="shared" si="66"/>
        <v>3.3666666666666667</v>
      </c>
      <c r="U820" s="410" t="s">
        <v>10133</v>
      </c>
      <c r="V820" s="375"/>
      <c r="W820" s="411"/>
      <c r="X820" s="412"/>
      <c r="Y820" s="413"/>
      <c r="Z820" s="414"/>
      <c r="AA820" s="412"/>
      <c r="AB820" s="413"/>
      <c r="AC820" s="414"/>
      <c r="AD820" s="412"/>
      <c r="AE820" s="413"/>
      <c r="AF820" s="414"/>
      <c r="AG820" s="412"/>
      <c r="AH820" s="413"/>
      <c r="AI820" s="412"/>
      <c r="AJ820" s="415"/>
      <c r="AK820" s="416"/>
      <c r="AL820" s="417"/>
      <c r="AM820" s="416"/>
      <c r="AN820" s="418"/>
      <c r="AO820" s="418"/>
      <c r="AP820" s="418"/>
      <c r="AQ820" s="314"/>
      <c r="AR820" s="315"/>
      <c r="AS820" s="419"/>
      <c r="AT820" s="420"/>
      <c r="AU820" s="318"/>
      <c r="AV820" s="319"/>
      <c r="AW820" s="319"/>
      <c r="AX820" s="319"/>
      <c r="AY820" s="320"/>
      <c r="AZ820" s="376"/>
    </row>
    <row r="821" spans="1:52" ht="13.5" customHeight="1" thickTop="1" thickBot="1" x14ac:dyDescent="0.25">
      <c r="A821" s="397">
        <v>813</v>
      </c>
      <c r="B821" s="398" t="s">
        <v>8003</v>
      </c>
      <c r="C821" s="399">
        <v>43718</v>
      </c>
      <c r="D821" s="399" t="s">
        <v>10134</v>
      </c>
      <c r="E821" s="400" t="s">
        <v>5690</v>
      </c>
      <c r="F821" s="400" t="s">
        <v>10135</v>
      </c>
      <c r="G821" s="401" t="s">
        <v>66</v>
      </c>
      <c r="H821" s="402" t="s">
        <v>7501</v>
      </c>
      <c r="I821" s="403" t="s">
        <v>1989</v>
      </c>
      <c r="J821" s="404">
        <v>0</v>
      </c>
      <c r="K821" s="405">
        <v>0</v>
      </c>
      <c r="L821" s="405">
        <v>12483333</v>
      </c>
      <c r="M821" s="405">
        <f t="shared" si="63"/>
        <v>12483333</v>
      </c>
      <c r="N821" s="406" t="s">
        <v>1990</v>
      </c>
      <c r="O821" s="398" t="s">
        <v>2141</v>
      </c>
      <c r="P821" s="408">
        <f t="shared" si="64"/>
        <v>43718</v>
      </c>
      <c r="Q821" s="408">
        <v>43819</v>
      </c>
      <c r="R821" s="408">
        <f t="shared" si="67"/>
        <v>43819</v>
      </c>
      <c r="S821" s="407">
        <f t="shared" si="65"/>
        <v>101</v>
      </c>
      <c r="T821" s="409">
        <f t="shared" si="66"/>
        <v>3.3666666666666667</v>
      </c>
      <c r="U821" s="410" t="s">
        <v>10136</v>
      </c>
      <c r="V821" s="375"/>
      <c r="W821" s="411"/>
      <c r="X821" s="412"/>
      <c r="Y821" s="413"/>
      <c r="Z821" s="414"/>
      <c r="AA821" s="412"/>
      <c r="AB821" s="413"/>
      <c r="AC821" s="414"/>
      <c r="AD821" s="412"/>
      <c r="AE821" s="413"/>
      <c r="AF821" s="414"/>
      <c r="AG821" s="412"/>
      <c r="AH821" s="413"/>
      <c r="AI821" s="412"/>
      <c r="AJ821" s="415"/>
      <c r="AK821" s="416"/>
      <c r="AL821" s="417"/>
      <c r="AM821" s="416"/>
      <c r="AN821" s="418"/>
      <c r="AO821" s="418"/>
      <c r="AP821" s="418"/>
      <c r="AQ821" s="314"/>
      <c r="AR821" s="315"/>
      <c r="AS821" s="419"/>
      <c r="AT821" s="420"/>
      <c r="AU821" s="318"/>
      <c r="AV821" s="319"/>
      <c r="AW821" s="319"/>
      <c r="AX821" s="319"/>
      <c r="AY821" s="320"/>
      <c r="AZ821" s="376"/>
    </row>
    <row r="822" spans="1:52" ht="13.5" customHeight="1" thickTop="1" thickBot="1" x14ac:dyDescent="0.25">
      <c r="A822" s="397" t="s">
        <v>10137</v>
      </c>
      <c r="B822" s="398" t="s">
        <v>3444</v>
      </c>
      <c r="C822" s="399">
        <v>43718</v>
      </c>
      <c r="D822" s="399" t="s">
        <v>10138</v>
      </c>
      <c r="E822" s="400" t="s">
        <v>5690</v>
      </c>
      <c r="F822" s="400" t="s">
        <v>10139</v>
      </c>
      <c r="G822" s="401" t="s">
        <v>66</v>
      </c>
      <c r="H822" s="402" t="s">
        <v>7501</v>
      </c>
      <c r="I822" s="403" t="s">
        <v>1989</v>
      </c>
      <c r="J822" s="404">
        <v>0</v>
      </c>
      <c r="K822" s="405">
        <v>0</v>
      </c>
      <c r="L822" s="405">
        <v>14840000</v>
      </c>
      <c r="M822" s="405">
        <f t="shared" si="63"/>
        <v>14840000</v>
      </c>
      <c r="N822" s="406" t="s">
        <v>1990</v>
      </c>
      <c r="O822" s="398" t="s">
        <v>10140</v>
      </c>
      <c r="P822" s="408">
        <f t="shared" si="64"/>
        <v>43718</v>
      </c>
      <c r="Q822" s="408">
        <v>43819</v>
      </c>
      <c r="R822" s="408">
        <f t="shared" si="67"/>
        <v>43819</v>
      </c>
      <c r="S822" s="407">
        <f t="shared" si="65"/>
        <v>101</v>
      </c>
      <c r="T822" s="409">
        <f t="shared" si="66"/>
        <v>3.3666666666666667</v>
      </c>
      <c r="U822" s="410" t="s">
        <v>10141</v>
      </c>
      <c r="V822" s="375"/>
      <c r="W822" s="411"/>
      <c r="X822" s="412"/>
      <c r="Y822" s="413"/>
      <c r="Z822" s="414"/>
      <c r="AA822" s="412"/>
      <c r="AB822" s="413"/>
      <c r="AC822" s="414"/>
      <c r="AD822" s="412"/>
      <c r="AE822" s="413"/>
      <c r="AF822" s="414"/>
      <c r="AG822" s="412"/>
      <c r="AH822" s="413"/>
      <c r="AI822" s="412"/>
      <c r="AJ822" s="415"/>
      <c r="AK822" s="416"/>
      <c r="AL822" s="417"/>
      <c r="AM822" s="416"/>
      <c r="AN822" s="418"/>
      <c r="AO822" s="418"/>
      <c r="AP822" s="418"/>
      <c r="AQ822" s="314"/>
      <c r="AR822" s="315"/>
      <c r="AS822" s="419"/>
      <c r="AT822" s="420"/>
      <c r="AU822" s="318"/>
      <c r="AV822" s="319"/>
      <c r="AW822" s="319"/>
      <c r="AX822" s="319"/>
      <c r="AY822" s="320"/>
      <c r="AZ822" s="376"/>
    </row>
    <row r="823" spans="1:52" ht="13.5" customHeight="1" thickTop="1" thickBot="1" x14ac:dyDescent="0.25">
      <c r="A823" s="397">
        <v>814</v>
      </c>
      <c r="B823" s="398" t="s">
        <v>3444</v>
      </c>
      <c r="C823" s="399">
        <v>43718</v>
      </c>
      <c r="D823" s="399" t="s">
        <v>10142</v>
      </c>
      <c r="E823" s="400" t="s">
        <v>9494</v>
      </c>
      <c r="F823" s="400" t="s">
        <v>10143</v>
      </c>
      <c r="G823" s="401" t="s">
        <v>66</v>
      </c>
      <c r="H823" s="402" t="s">
        <v>10502</v>
      </c>
      <c r="I823" s="403" t="s">
        <v>1989</v>
      </c>
      <c r="J823" s="404">
        <v>0</v>
      </c>
      <c r="K823" s="405">
        <v>0</v>
      </c>
      <c r="L823" s="405">
        <v>8916667</v>
      </c>
      <c r="M823" s="405">
        <f t="shared" si="63"/>
        <v>8916667</v>
      </c>
      <c r="N823" s="406" t="s">
        <v>1990</v>
      </c>
      <c r="O823" s="398" t="s">
        <v>5820</v>
      </c>
      <c r="P823" s="408">
        <f t="shared" si="64"/>
        <v>43718</v>
      </c>
      <c r="Q823" s="408">
        <v>43819</v>
      </c>
      <c r="R823" s="408">
        <f t="shared" si="67"/>
        <v>43819</v>
      </c>
      <c r="S823" s="407">
        <f t="shared" si="65"/>
        <v>101</v>
      </c>
      <c r="T823" s="409">
        <f t="shared" si="66"/>
        <v>3.3666666666666667</v>
      </c>
      <c r="U823" s="410" t="s">
        <v>10144</v>
      </c>
      <c r="V823" s="375"/>
      <c r="W823" s="411"/>
      <c r="X823" s="412"/>
      <c r="Y823" s="413"/>
      <c r="Z823" s="414"/>
      <c r="AA823" s="412"/>
      <c r="AB823" s="413"/>
      <c r="AC823" s="414"/>
      <c r="AD823" s="412"/>
      <c r="AE823" s="413"/>
      <c r="AF823" s="414"/>
      <c r="AG823" s="412"/>
      <c r="AH823" s="413"/>
      <c r="AI823" s="412"/>
      <c r="AJ823" s="415"/>
      <c r="AK823" s="416"/>
      <c r="AL823" s="417"/>
      <c r="AM823" s="416"/>
      <c r="AN823" s="418"/>
      <c r="AO823" s="418"/>
      <c r="AP823" s="418"/>
      <c r="AQ823" s="314"/>
      <c r="AR823" s="315"/>
      <c r="AS823" s="419"/>
      <c r="AT823" s="420"/>
      <c r="AU823" s="318"/>
      <c r="AV823" s="319"/>
      <c r="AW823" s="319"/>
      <c r="AX823" s="319"/>
      <c r="AY823" s="320"/>
      <c r="AZ823" s="376"/>
    </row>
    <row r="824" spans="1:52" ht="13.5" customHeight="1" thickTop="1" thickBot="1" x14ac:dyDescent="0.25">
      <c r="A824" s="397">
        <v>815</v>
      </c>
      <c r="B824" s="398" t="s">
        <v>444</v>
      </c>
      <c r="C824" s="399">
        <v>43718</v>
      </c>
      <c r="D824" s="399" t="s">
        <v>10145</v>
      </c>
      <c r="E824" s="400" t="s">
        <v>5690</v>
      </c>
      <c r="F824" s="400" t="s">
        <v>10146</v>
      </c>
      <c r="G824" s="401" t="s">
        <v>66</v>
      </c>
      <c r="H824" s="402" t="s">
        <v>7501</v>
      </c>
      <c r="I824" s="403" t="s">
        <v>1989</v>
      </c>
      <c r="J824" s="404">
        <v>0</v>
      </c>
      <c r="K824" s="405">
        <v>0</v>
      </c>
      <c r="L824" s="405">
        <v>16500000</v>
      </c>
      <c r="M824" s="405">
        <f t="shared" si="63"/>
        <v>16500000</v>
      </c>
      <c r="N824" s="406" t="s">
        <v>1990</v>
      </c>
      <c r="O824" s="398" t="s">
        <v>8541</v>
      </c>
      <c r="P824" s="408">
        <f t="shared" si="64"/>
        <v>43718</v>
      </c>
      <c r="Q824" s="408">
        <v>43828</v>
      </c>
      <c r="R824" s="408">
        <f t="shared" si="67"/>
        <v>43828</v>
      </c>
      <c r="S824" s="407">
        <f t="shared" si="65"/>
        <v>110</v>
      </c>
      <c r="T824" s="409">
        <f t="shared" si="66"/>
        <v>3.6666666666666665</v>
      </c>
      <c r="U824" s="410" t="s">
        <v>10147</v>
      </c>
      <c r="V824" s="375"/>
      <c r="W824" s="411"/>
      <c r="X824" s="412"/>
      <c r="Y824" s="413"/>
      <c r="Z824" s="414"/>
      <c r="AA824" s="412"/>
      <c r="AB824" s="413"/>
      <c r="AC824" s="414"/>
      <c r="AD824" s="412"/>
      <c r="AE824" s="413"/>
      <c r="AF824" s="414"/>
      <c r="AG824" s="412"/>
      <c r="AH824" s="413"/>
      <c r="AI824" s="412"/>
      <c r="AJ824" s="415"/>
      <c r="AK824" s="416"/>
      <c r="AL824" s="417"/>
      <c r="AM824" s="416"/>
      <c r="AN824" s="418"/>
      <c r="AO824" s="418"/>
      <c r="AP824" s="418"/>
      <c r="AQ824" s="314"/>
      <c r="AR824" s="315"/>
      <c r="AS824" s="419"/>
      <c r="AT824" s="420"/>
      <c r="AU824" s="318"/>
      <c r="AV824" s="319"/>
      <c r="AW824" s="319"/>
      <c r="AX824" s="319"/>
      <c r="AY824" s="320"/>
      <c r="AZ824" s="376"/>
    </row>
    <row r="825" spans="1:52" ht="13.5" customHeight="1" thickTop="1" thickBot="1" x14ac:dyDescent="0.25">
      <c r="A825" s="397">
        <v>816</v>
      </c>
      <c r="B825" s="398" t="s">
        <v>3444</v>
      </c>
      <c r="C825" s="399">
        <v>43718</v>
      </c>
      <c r="D825" s="399" t="s">
        <v>10148</v>
      </c>
      <c r="E825" s="400" t="s">
        <v>5921</v>
      </c>
      <c r="F825" s="400" t="s">
        <v>10149</v>
      </c>
      <c r="G825" s="401" t="s">
        <v>66</v>
      </c>
      <c r="H825" s="402" t="s">
        <v>10502</v>
      </c>
      <c r="I825" s="403" t="s">
        <v>1989</v>
      </c>
      <c r="J825" s="404">
        <v>0</v>
      </c>
      <c r="K825" s="405">
        <v>0</v>
      </c>
      <c r="L825" s="405">
        <v>10343333</v>
      </c>
      <c r="M825" s="405">
        <f t="shared" si="63"/>
        <v>10343333</v>
      </c>
      <c r="N825" s="406" t="s">
        <v>1990</v>
      </c>
      <c r="O825" s="398" t="s">
        <v>2563</v>
      </c>
      <c r="P825" s="408">
        <f t="shared" si="64"/>
        <v>43718</v>
      </c>
      <c r="Q825" s="408">
        <v>43819</v>
      </c>
      <c r="R825" s="408">
        <f t="shared" si="67"/>
        <v>43819</v>
      </c>
      <c r="S825" s="407">
        <f t="shared" si="65"/>
        <v>101</v>
      </c>
      <c r="T825" s="409">
        <f t="shared" si="66"/>
        <v>3.3666666666666667</v>
      </c>
      <c r="U825" s="410" t="s">
        <v>10150</v>
      </c>
      <c r="V825" s="375"/>
      <c r="W825" s="411"/>
      <c r="X825" s="412"/>
      <c r="Y825" s="413"/>
      <c r="Z825" s="414"/>
      <c r="AA825" s="412"/>
      <c r="AB825" s="413"/>
      <c r="AC825" s="414"/>
      <c r="AD825" s="412"/>
      <c r="AE825" s="413"/>
      <c r="AF825" s="414"/>
      <c r="AG825" s="412"/>
      <c r="AH825" s="413"/>
      <c r="AI825" s="412"/>
      <c r="AJ825" s="415"/>
      <c r="AK825" s="416"/>
      <c r="AL825" s="417"/>
      <c r="AM825" s="416"/>
      <c r="AN825" s="418"/>
      <c r="AO825" s="418"/>
      <c r="AP825" s="418"/>
      <c r="AQ825" s="314"/>
      <c r="AR825" s="315"/>
      <c r="AS825" s="419"/>
      <c r="AT825" s="420"/>
      <c r="AU825" s="318"/>
      <c r="AV825" s="319"/>
      <c r="AW825" s="319"/>
      <c r="AX825" s="319"/>
      <c r="AY825" s="320"/>
      <c r="AZ825" s="376"/>
    </row>
    <row r="826" spans="1:52" ht="13.5" customHeight="1" thickTop="1" thickBot="1" x14ac:dyDescent="0.25">
      <c r="A826" s="397">
        <v>817</v>
      </c>
      <c r="B826" s="398" t="s">
        <v>3444</v>
      </c>
      <c r="C826" s="399">
        <v>43718</v>
      </c>
      <c r="D826" s="399" t="s">
        <v>10151</v>
      </c>
      <c r="E826" s="400" t="s">
        <v>5690</v>
      </c>
      <c r="F826" s="400" t="s">
        <v>10152</v>
      </c>
      <c r="G826" s="401" t="s">
        <v>66</v>
      </c>
      <c r="H826" s="402" t="s">
        <v>7501</v>
      </c>
      <c r="I826" s="403" t="s">
        <v>1989</v>
      </c>
      <c r="J826" s="404">
        <v>0</v>
      </c>
      <c r="K826" s="405">
        <v>0</v>
      </c>
      <c r="L826" s="405">
        <v>15000000</v>
      </c>
      <c r="M826" s="405">
        <f t="shared" si="63"/>
        <v>18333333</v>
      </c>
      <c r="N826" s="406" t="s">
        <v>1990</v>
      </c>
      <c r="O826" s="398" t="s">
        <v>1958</v>
      </c>
      <c r="P826" s="408">
        <f t="shared" si="64"/>
        <v>43718</v>
      </c>
      <c r="Q826" s="408">
        <v>43808</v>
      </c>
      <c r="R826" s="408">
        <v>43830</v>
      </c>
      <c r="S826" s="407">
        <f t="shared" si="65"/>
        <v>112</v>
      </c>
      <c r="T826" s="409">
        <f t="shared" si="66"/>
        <v>3.7333333333333334</v>
      </c>
      <c r="U826" s="410" t="s">
        <v>10153</v>
      </c>
      <c r="V826" s="375"/>
      <c r="W826" s="411">
        <v>22</v>
      </c>
      <c r="X826" s="412">
        <v>43805</v>
      </c>
      <c r="Y826" s="413">
        <v>43830</v>
      </c>
      <c r="Z826" s="414"/>
      <c r="AA826" s="412"/>
      <c r="AB826" s="413"/>
      <c r="AC826" s="414"/>
      <c r="AD826" s="412"/>
      <c r="AE826" s="413"/>
      <c r="AF826" s="414"/>
      <c r="AG826" s="412"/>
      <c r="AH826" s="413"/>
      <c r="AI826" s="412">
        <v>43805</v>
      </c>
      <c r="AJ826" s="415">
        <v>3333333</v>
      </c>
      <c r="AK826" s="416"/>
      <c r="AL826" s="417"/>
      <c r="AM826" s="416"/>
      <c r="AN826" s="418"/>
      <c r="AO826" s="418"/>
      <c r="AP826" s="418"/>
      <c r="AQ826" s="314"/>
      <c r="AR826" s="315"/>
      <c r="AS826" s="419"/>
      <c r="AT826" s="420"/>
      <c r="AU826" s="318"/>
      <c r="AV826" s="319"/>
      <c r="AW826" s="319"/>
      <c r="AX826" s="319"/>
      <c r="AY826" s="320"/>
      <c r="AZ826" s="376"/>
    </row>
    <row r="827" spans="1:52" ht="13.5" customHeight="1" thickTop="1" thickBot="1" x14ac:dyDescent="0.25">
      <c r="A827" s="397">
        <v>818</v>
      </c>
      <c r="B827" s="398" t="s">
        <v>3444</v>
      </c>
      <c r="C827" s="399">
        <v>43718</v>
      </c>
      <c r="D827" s="399" t="s">
        <v>10154</v>
      </c>
      <c r="E827" s="400" t="s">
        <v>9494</v>
      </c>
      <c r="F827" s="400" t="s">
        <v>10155</v>
      </c>
      <c r="G827" s="401" t="s">
        <v>66</v>
      </c>
      <c r="H827" s="402" t="s">
        <v>10502</v>
      </c>
      <c r="I827" s="403" t="s">
        <v>1989</v>
      </c>
      <c r="J827" s="404">
        <v>0</v>
      </c>
      <c r="K827" s="405">
        <v>0</v>
      </c>
      <c r="L827" s="405">
        <v>11794967</v>
      </c>
      <c r="M827" s="405">
        <f t="shared" si="63"/>
        <v>11794967</v>
      </c>
      <c r="N827" s="406" t="s">
        <v>1990</v>
      </c>
      <c r="O827" s="398" t="s">
        <v>3026</v>
      </c>
      <c r="P827" s="408">
        <f t="shared" si="64"/>
        <v>43718</v>
      </c>
      <c r="Q827" s="408">
        <v>43819</v>
      </c>
      <c r="R827" s="408">
        <f>Q827</f>
        <v>43819</v>
      </c>
      <c r="S827" s="407">
        <f t="shared" si="65"/>
        <v>101</v>
      </c>
      <c r="T827" s="409">
        <f t="shared" si="66"/>
        <v>3.3666666666666667</v>
      </c>
      <c r="U827" s="410" t="s">
        <v>10156</v>
      </c>
      <c r="V827" s="375"/>
      <c r="W827" s="411"/>
      <c r="X827" s="412"/>
      <c r="Y827" s="413"/>
      <c r="Z827" s="414"/>
      <c r="AA827" s="412"/>
      <c r="AB827" s="413"/>
      <c r="AC827" s="414"/>
      <c r="AD827" s="412"/>
      <c r="AE827" s="413"/>
      <c r="AF827" s="414"/>
      <c r="AG827" s="412"/>
      <c r="AH827" s="413"/>
      <c r="AI827" s="412"/>
      <c r="AJ827" s="415"/>
      <c r="AK827" s="416"/>
      <c r="AL827" s="417"/>
      <c r="AM827" s="416"/>
      <c r="AN827" s="418"/>
      <c r="AO827" s="418"/>
      <c r="AP827" s="418"/>
      <c r="AQ827" s="314"/>
      <c r="AR827" s="315"/>
      <c r="AS827" s="419"/>
      <c r="AT827" s="420"/>
      <c r="AU827" s="318"/>
      <c r="AV827" s="319"/>
      <c r="AW827" s="319"/>
      <c r="AX827" s="319"/>
      <c r="AY827" s="320"/>
      <c r="AZ827" s="376"/>
    </row>
    <row r="828" spans="1:52" ht="13.5" customHeight="1" thickTop="1" thickBot="1" x14ac:dyDescent="0.25">
      <c r="A828" s="397">
        <v>819</v>
      </c>
      <c r="B828" s="398" t="s">
        <v>3432</v>
      </c>
      <c r="C828" s="399">
        <v>43718</v>
      </c>
      <c r="D828" s="399" t="s">
        <v>10157</v>
      </c>
      <c r="E828" s="400" t="s">
        <v>5690</v>
      </c>
      <c r="F828" s="400" t="s">
        <v>10158</v>
      </c>
      <c r="G828" s="401" t="s">
        <v>66</v>
      </c>
      <c r="H828" s="402" t="s">
        <v>7501</v>
      </c>
      <c r="I828" s="403" t="s">
        <v>1989</v>
      </c>
      <c r="J828" s="404">
        <v>0</v>
      </c>
      <c r="K828" s="405">
        <v>0</v>
      </c>
      <c r="L828" s="405">
        <v>11880000</v>
      </c>
      <c r="M828" s="405">
        <f t="shared" si="63"/>
        <v>11880000</v>
      </c>
      <c r="N828" s="406" t="s">
        <v>1990</v>
      </c>
      <c r="O828" s="398" t="s">
        <v>10159</v>
      </c>
      <c r="P828" s="408">
        <f t="shared" si="64"/>
        <v>43718</v>
      </c>
      <c r="Q828" s="408">
        <v>43808</v>
      </c>
      <c r="R828" s="408">
        <f>Q828</f>
        <v>43808</v>
      </c>
      <c r="S828" s="407">
        <f t="shared" si="65"/>
        <v>90</v>
      </c>
      <c r="T828" s="409">
        <f t="shared" si="66"/>
        <v>3</v>
      </c>
      <c r="U828" s="410" t="s">
        <v>10160</v>
      </c>
      <c r="V828" s="375"/>
      <c r="W828" s="411"/>
      <c r="X828" s="412"/>
      <c r="Y828" s="413"/>
      <c r="Z828" s="414"/>
      <c r="AA828" s="412"/>
      <c r="AB828" s="413"/>
      <c r="AC828" s="414"/>
      <c r="AD828" s="412"/>
      <c r="AE828" s="413"/>
      <c r="AF828" s="414"/>
      <c r="AG828" s="412"/>
      <c r="AH828" s="413"/>
      <c r="AI828" s="412"/>
      <c r="AJ828" s="415"/>
      <c r="AK828" s="416"/>
      <c r="AL828" s="417"/>
      <c r="AM828" s="416"/>
      <c r="AN828" s="418"/>
      <c r="AO828" s="418"/>
      <c r="AP828" s="418"/>
      <c r="AQ828" s="314"/>
      <c r="AR828" s="315"/>
      <c r="AS828" s="419"/>
      <c r="AT828" s="420"/>
      <c r="AU828" s="318"/>
      <c r="AV828" s="319"/>
      <c r="AW828" s="319"/>
      <c r="AX828" s="319"/>
      <c r="AY828" s="320"/>
      <c r="AZ828" s="376"/>
    </row>
    <row r="829" spans="1:52" ht="13.5" customHeight="1" thickTop="1" thickBot="1" x14ac:dyDescent="0.25">
      <c r="A829" s="397">
        <v>820</v>
      </c>
      <c r="B829" s="398" t="s">
        <v>3444</v>
      </c>
      <c r="C829" s="399">
        <v>43719</v>
      </c>
      <c r="D829" s="399" t="s">
        <v>10161</v>
      </c>
      <c r="E829" s="400" t="s">
        <v>5690</v>
      </c>
      <c r="F829" s="400" t="s">
        <v>10162</v>
      </c>
      <c r="G829" s="401" t="s">
        <v>66</v>
      </c>
      <c r="H829" s="402" t="s">
        <v>7501</v>
      </c>
      <c r="I829" s="403" t="s">
        <v>1989</v>
      </c>
      <c r="J829" s="404">
        <v>0</v>
      </c>
      <c r="K829" s="405">
        <v>0</v>
      </c>
      <c r="L829" s="405">
        <v>9990000</v>
      </c>
      <c r="M829" s="405">
        <f t="shared" si="63"/>
        <v>12210000</v>
      </c>
      <c r="N829" s="406" t="s">
        <v>1990</v>
      </c>
      <c r="O829" s="398" t="s">
        <v>288</v>
      </c>
      <c r="P829" s="408">
        <f t="shared" si="64"/>
        <v>43719</v>
      </c>
      <c r="Q829" s="408">
        <v>43809</v>
      </c>
      <c r="R829" s="408">
        <v>43830</v>
      </c>
      <c r="S829" s="407">
        <f t="shared" si="65"/>
        <v>111</v>
      </c>
      <c r="T829" s="409">
        <f t="shared" si="66"/>
        <v>3.7</v>
      </c>
      <c r="U829" s="410" t="s">
        <v>10163</v>
      </c>
      <c r="V829" s="375"/>
      <c r="W829" s="411">
        <v>21</v>
      </c>
      <c r="X829" s="412">
        <v>43808</v>
      </c>
      <c r="Y829" s="413">
        <v>43830</v>
      </c>
      <c r="Z829" s="414"/>
      <c r="AA829" s="412"/>
      <c r="AB829" s="413"/>
      <c r="AC829" s="414"/>
      <c r="AD829" s="412"/>
      <c r="AE829" s="413"/>
      <c r="AF829" s="414"/>
      <c r="AG829" s="412"/>
      <c r="AH829" s="413"/>
      <c r="AI829" s="412">
        <v>43808</v>
      </c>
      <c r="AJ829" s="415">
        <v>2220000</v>
      </c>
      <c r="AK829" s="416"/>
      <c r="AL829" s="417"/>
      <c r="AM829" s="416"/>
      <c r="AN829" s="418"/>
      <c r="AO829" s="418"/>
      <c r="AP829" s="418"/>
      <c r="AQ829" s="314"/>
      <c r="AR829" s="315"/>
      <c r="AS829" s="419"/>
      <c r="AT829" s="420"/>
      <c r="AU829" s="318"/>
      <c r="AV829" s="319"/>
      <c r="AW829" s="319"/>
      <c r="AX829" s="319"/>
      <c r="AY829" s="320"/>
      <c r="AZ829" s="376"/>
    </row>
    <row r="830" spans="1:52" ht="13.5" customHeight="1" thickTop="1" thickBot="1" x14ac:dyDescent="0.25">
      <c r="A830" s="397">
        <v>821</v>
      </c>
      <c r="B830" s="398" t="s">
        <v>3444</v>
      </c>
      <c r="C830" s="399">
        <v>43719</v>
      </c>
      <c r="D830" s="399" t="s">
        <v>10164</v>
      </c>
      <c r="E830" s="400" t="s">
        <v>5690</v>
      </c>
      <c r="F830" s="400" t="s">
        <v>10165</v>
      </c>
      <c r="G830" s="401" t="s">
        <v>66</v>
      </c>
      <c r="H830" s="402" t="s">
        <v>7501</v>
      </c>
      <c r="I830" s="403" t="s">
        <v>1989</v>
      </c>
      <c r="J830" s="404">
        <v>0</v>
      </c>
      <c r="K830" s="405">
        <v>0</v>
      </c>
      <c r="L830" s="405">
        <v>18000000</v>
      </c>
      <c r="M830" s="405">
        <f t="shared" si="63"/>
        <v>22000000</v>
      </c>
      <c r="N830" s="406" t="s">
        <v>1990</v>
      </c>
      <c r="O830" s="398" t="s">
        <v>2472</v>
      </c>
      <c r="P830" s="408">
        <f t="shared" si="64"/>
        <v>43719</v>
      </c>
      <c r="Q830" s="408">
        <v>43809</v>
      </c>
      <c r="R830" s="408">
        <v>43830</v>
      </c>
      <c r="S830" s="407">
        <f t="shared" si="65"/>
        <v>111</v>
      </c>
      <c r="T830" s="409">
        <f t="shared" si="66"/>
        <v>3.7</v>
      </c>
      <c r="U830" s="410" t="s">
        <v>10166</v>
      </c>
      <c r="V830" s="375"/>
      <c r="W830" s="411">
        <v>20</v>
      </c>
      <c r="X830" s="412">
        <v>43808</v>
      </c>
      <c r="Y830" s="413">
        <v>43830</v>
      </c>
      <c r="Z830" s="414"/>
      <c r="AA830" s="412"/>
      <c r="AB830" s="413"/>
      <c r="AC830" s="414"/>
      <c r="AD830" s="412"/>
      <c r="AE830" s="413"/>
      <c r="AF830" s="414"/>
      <c r="AG830" s="412"/>
      <c r="AH830" s="413"/>
      <c r="AI830" s="412">
        <v>43808</v>
      </c>
      <c r="AJ830" s="415">
        <v>4000000</v>
      </c>
      <c r="AK830" s="416"/>
      <c r="AL830" s="417"/>
      <c r="AM830" s="416"/>
      <c r="AN830" s="418"/>
      <c r="AO830" s="418"/>
      <c r="AP830" s="418"/>
      <c r="AQ830" s="314"/>
      <c r="AR830" s="315"/>
      <c r="AS830" s="419"/>
      <c r="AT830" s="420"/>
      <c r="AU830" s="318"/>
      <c r="AV830" s="319"/>
      <c r="AW830" s="319"/>
      <c r="AX830" s="319"/>
      <c r="AY830" s="320"/>
      <c r="AZ830" s="376"/>
    </row>
    <row r="831" spans="1:52" ht="13.5" customHeight="1" thickTop="1" thickBot="1" x14ac:dyDescent="0.25">
      <c r="A831" s="397">
        <v>822</v>
      </c>
      <c r="B831" s="398" t="s">
        <v>9952</v>
      </c>
      <c r="C831" s="399">
        <v>43719</v>
      </c>
      <c r="D831" s="399" t="s">
        <v>10167</v>
      </c>
      <c r="E831" s="400" t="s">
        <v>5690</v>
      </c>
      <c r="F831" s="400" t="s">
        <v>10168</v>
      </c>
      <c r="G831" s="401" t="s">
        <v>66</v>
      </c>
      <c r="H831" s="402" t="s">
        <v>10502</v>
      </c>
      <c r="I831" s="403" t="s">
        <v>1989</v>
      </c>
      <c r="J831" s="404">
        <v>0</v>
      </c>
      <c r="K831" s="405">
        <v>0</v>
      </c>
      <c r="L831" s="405">
        <v>8750000</v>
      </c>
      <c r="M831" s="405">
        <f t="shared" si="63"/>
        <v>8750000</v>
      </c>
      <c r="N831" s="406" t="s">
        <v>1990</v>
      </c>
      <c r="O831" s="398" t="s">
        <v>8364</v>
      </c>
      <c r="P831" s="408">
        <f t="shared" si="64"/>
        <v>43719</v>
      </c>
      <c r="Q831" s="408">
        <v>43824</v>
      </c>
      <c r="R831" s="408">
        <f>Q831</f>
        <v>43824</v>
      </c>
      <c r="S831" s="407">
        <f t="shared" si="65"/>
        <v>105</v>
      </c>
      <c r="T831" s="409">
        <f t="shared" si="66"/>
        <v>3.5</v>
      </c>
      <c r="U831" s="410" t="s">
        <v>10169</v>
      </c>
      <c r="V831" s="375"/>
      <c r="W831" s="411"/>
      <c r="X831" s="412"/>
      <c r="Y831" s="413"/>
      <c r="Z831" s="414"/>
      <c r="AA831" s="412"/>
      <c r="AB831" s="413"/>
      <c r="AC831" s="414"/>
      <c r="AD831" s="412"/>
      <c r="AE831" s="413"/>
      <c r="AF831" s="414"/>
      <c r="AG831" s="412"/>
      <c r="AH831" s="413"/>
      <c r="AI831" s="412"/>
      <c r="AJ831" s="415"/>
      <c r="AK831" s="416"/>
      <c r="AL831" s="417"/>
      <c r="AM831" s="416"/>
      <c r="AN831" s="418"/>
      <c r="AO831" s="418"/>
      <c r="AP831" s="418"/>
      <c r="AQ831" s="314"/>
      <c r="AR831" s="315"/>
      <c r="AS831" s="419"/>
      <c r="AT831" s="420"/>
      <c r="AU831" s="318"/>
      <c r="AV831" s="319"/>
      <c r="AW831" s="319"/>
      <c r="AX831" s="319"/>
      <c r="AY831" s="320"/>
      <c r="AZ831" s="376"/>
    </row>
    <row r="832" spans="1:52" ht="13.5" customHeight="1" thickTop="1" thickBot="1" x14ac:dyDescent="0.25">
      <c r="A832" s="397">
        <v>823</v>
      </c>
      <c r="B832" s="398" t="s">
        <v>7574</v>
      </c>
      <c r="C832" s="399">
        <v>43719</v>
      </c>
      <c r="D832" s="399" t="s">
        <v>10170</v>
      </c>
      <c r="E832" s="400" t="s">
        <v>5690</v>
      </c>
      <c r="F832" s="400" t="s">
        <v>10171</v>
      </c>
      <c r="G832" s="401" t="s">
        <v>66</v>
      </c>
      <c r="H832" s="402" t="s">
        <v>7501</v>
      </c>
      <c r="I832" s="403" t="s">
        <v>1989</v>
      </c>
      <c r="J832" s="404">
        <v>0</v>
      </c>
      <c r="K832" s="405">
        <v>0</v>
      </c>
      <c r="L832" s="405">
        <v>18000000</v>
      </c>
      <c r="M832" s="405">
        <f t="shared" si="63"/>
        <v>22000000</v>
      </c>
      <c r="N832" s="406" t="s">
        <v>1990</v>
      </c>
      <c r="O832" s="398" t="s">
        <v>8669</v>
      </c>
      <c r="P832" s="408">
        <f t="shared" si="64"/>
        <v>43719</v>
      </c>
      <c r="Q832" s="408">
        <v>43809</v>
      </c>
      <c r="R832" s="408">
        <v>43829</v>
      </c>
      <c r="S832" s="407">
        <f t="shared" si="65"/>
        <v>110</v>
      </c>
      <c r="T832" s="409">
        <f t="shared" si="66"/>
        <v>3.6666666666666665</v>
      </c>
      <c r="U832" s="410" t="s">
        <v>10172</v>
      </c>
      <c r="V832" s="375"/>
      <c r="W832" s="411">
        <v>20</v>
      </c>
      <c r="X832" s="412">
        <v>43808</v>
      </c>
      <c r="Y832" s="413">
        <v>43829</v>
      </c>
      <c r="Z832" s="414"/>
      <c r="AA832" s="412"/>
      <c r="AB832" s="413"/>
      <c r="AC832" s="414"/>
      <c r="AD832" s="412"/>
      <c r="AE832" s="413"/>
      <c r="AF832" s="414"/>
      <c r="AG832" s="412"/>
      <c r="AH832" s="413"/>
      <c r="AI832" s="412">
        <v>43808</v>
      </c>
      <c r="AJ832" s="415">
        <v>4000000</v>
      </c>
      <c r="AK832" s="416"/>
      <c r="AL832" s="417"/>
      <c r="AM832" s="416"/>
      <c r="AN832" s="418"/>
      <c r="AO832" s="418"/>
      <c r="AP832" s="418"/>
      <c r="AQ832" s="314"/>
      <c r="AR832" s="315"/>
      <c r="AS832" s="419"/>
      <c r="AT832" s="420"/>
      <c r="AU832" s="318"/>
      <c r="AV832" s="319"/>
      <c r="AW832" s="319"/>
      <c r="AX832" s="319"/>
      <c r="AY832" s="320"/>
      <c r="AZ832" s="376"/>
    </row>
    <row r="833" spans="1:52" ht="13.5" customHeight="1" thickTop="1" thickBot="1" x14ac:dyDescent="0.25">
      <c r="A833" s="397">
        <v>824</v>
      </c>
      <c r="B833" s="398" t="s">
        <v>3441</v>
      </c>
      <c r="C833" s="399">
        <v>43720</v>
      </c>
      <c r="D833" s="399" t="s">
        <v>10173</v>
      </c>
      <c r="E833" s="400" t="s">
        <v>5690</v>
      </c>
      <c r="F833" s="400" t="s">
        <v>10174</v>
      </c>
      <c r="G833" s="401" t="s">
        <v>66</v>
      </c>
      <c r="H833" s="402" t="s">
        <v>10502</v>
      </c>
      <c r="I833" s="403" t="s">
        <v>1989</v>
      </c>
      <c r="J833" s="404">
        <v>0</v>
      </c>
      <c r="K833" s="405">
        <v>0</v>
      </c>
      <c r="L833" s="405">
        <v>4500000</v>
      </c>
      <c r="M833" s="405">
        <f t="shared" si="63"/>
        <v>5400000</v>
      </c>
      <c r="N833" s="406" t="s">
        <v>1990</v>
      </c>
      <c r="O833" s="398" t="s">
        <v>7400</v>
      </c>
      <c r="P833" s="408">
        <f t="shared" si="64"/>
        <v>43720</v>
      </c>
      <c r="Q833" s="408">
        <v>43810</v>
      </c>
      <c r="R833" s="408">
        <v>43829</v>
      </c>
      <c r="S833" s="407">
        <f t="shared" si="65"/>
        <v>109</v>
      </c>
      <c r="T833" s="409">
        <f t="shared" si="66"/>
        <v>3.6333333333333333</v>
      </c>
      <c r="U833" s="410" t="s">
        <v>10175</v>
      </c>
      <c r="V833" s="375"/>
      <c r="W833" s="411">
        <v>18</v>
      </c>
      <c r="X833" s="412">
        <v>43805</v>
      </c>
      <c r="Y833" s="413">
        <v>43829</v>
      </c>
      <c r="Z833" s="414"/>
      <c r="AA833" s="412"/>
      <c r="AB833" s="413"/>
      <c r="AC833" s="414"/>
      <c r="AD833" s="412"/>
      <c r="AE833" s="413"/>
      <c r="AF833" s="414"/>
      <c r="AG833" s="412"/>
      <c r="AH833" s="413"/>
      <c r="AI833" s="412">
        <v>43805</v>
      </c>
      <c r="AJ833" s="415">
        <v>900000</v>
      </c>
      <c r="AK833" s="416"/>
      <c r="AL833" s="417"/>
      <c r="AM833" s="416"/>
      <c r="AN833" s="418"/>
      <c r="AO833" s="418"/>
      <c r="AP833" s="418"/>
      <c r="AQ833" s="314"/>
      <c r="AR833" s="315"/>
      <c r="AS833" s="419"/>
      <c r="AT833" s="420"/>
      <c r="AU833" s="318"/>
      <c r="AV833" s="319"/>
      <c r="AW833" s="319"/>
      <c r="AX833" s="319"/>
      <c r="AY833" s="320"/>
      <c r="AZ833" s="376"/>
    </row>
    <row r="834" spans="1:52" ht="13.5" customHeight="1" thickTop="1" thickBot="1" x14ac:dyDescent="0.25">
      <c r="A834" s="397">
        <v>825</v>
      </c>
      <c r="B834" s="398" t="s">
        <v>9952</v>
      </c>
      <c r="C834" s="399">
        <v>43720</v>
      </c>
      <c r="D834" s="399" t="s">
        <v>10176</v>
      </c>
      <c r="E834" s="400" t="s">
        <v>5921</v>
      </c>
      <c r="F834" s="400" t="s">
        <v>10177</v>
      </c>
      <c r="G834" s="401" t="s">
        <v>66</v>
      </c>
      <c r="H834" s="402" t="s">
        <v>10502</v>
      </c>
      <c r="I834" s="403" t="s">
        <v>1989</v>
      </c>
      <c r="J834" s="404">
        <v>0</v>
      </c>
      <c r="K834" s="405">
        <v>0</v>
      </c>
      <c r="L834" s="405">
        <v>9000000</v>
      </c>
      <c r="M834" s="405">
        <f t="shared" si="63"/>
        <v>9000000</v>
      </c>
      <c r="N834" s="406" t="s">
        <v>1990</v>
      </c>
      <c r="O834" s="398" t="s">
        <v>10178</v>
      </c>
      <c r="P834" s="408">
        <f t="shared" si="64"/>
        <v>43720</v>
      </c>
      <c r="Q834" s="408">
        <v>43810</v>
      </c>
      <c r="R834" s="408">
        <f t="shared" ref="R834:R854" si="68">Q834</f>
        <v>43810</v>
      </c>
      <c r="S834" s="407">
        <f t="shared" si="65"/>
        <v>90</v>
      </c>
      <c r="T834" s="409">
        <f t="shared" si="66"/>
        <v>3</v>
      </c>
      <c r="U834" s="410" t="s">
        <v>10179</v>
      </c>
      <c r="V834" s="375"/>
      <c r="W834" s="411"/>
      <c r="X834" s="412"/>
      <c r="Y834" s="413"/>
      <c r="Z834" s="414"/>
      <c r="AA834" s="412"/>
      <c r="AB834" s="413"/>
      <c r="AC834" s="414"/>
      <c r="AD834" s="412"/>
      <c r="AE834" s="413"/>
      <c r="AF834" s="414"/>
      <c r="AG834" s="412"/>
      <c r="AH834" s="413"/>
      <c r="AI834" s="412"/>
      <c r="AJ834" s="415"/>
      <c r="AK834" s="416"/>
      <c r="AL834" s="417"/>
      <c r="AM834" s="416"/>
      <c r="AN834" s="418"/>
      <c r="AO834" s="418"/>
      <c r="AP834" s="418"/>
      <c r="AQ834" s="314"/>
      <c r="AR834" s="315"/>
      <c r="AS834" s="419"/>
      <c r="AT834" s="420"/>
      <c r="AU834" s="318"/>
      <c r="AV834" s="319"/>
      <c r="AW834" s="319"/>
      <c r="AX834" s="319"/>
      <c r="AY834" s="320"/>
      <c r="AZ834" s="376"/>
    </row>
    <row r="835" spans="1:52" ht="13.5" customHeight="1" thickTop="1" thickBot="1" x14ac:dyDescent="0.25">
      <c r="A835" s="397">
        <v>826</v>
      </c>
      <c r="B835" s="398" t="s">
        <v>7623</v>
      </c>
      <c r="C835" s="399">
        <v>43720</v>
      </c>
      <c r="D835" s="399" t="s">
        <v>10180</v>
      </c>
      <c r="E835" s="400" t="s">
        <v>7806</v>
      </c>
      <c r="F835" s="400" t="s">
        <v>10181</v>
      </c>
      <c r="G835" s="401" t="s">
        <v>66</v>
      </c>
      <c r="H835" s="402" t="s">
        <v>10502</v>
      </c>
      <c r="I835" s="403" t="s">
        <v>1989</v>
      </c>
      <c r="J835" s="404">
        <v>0</v>
      </c>
      <c r="K835" s="405">
        <v>0</v>
      </c>
      <c r="L835" s="405">
        <v>13860000</v>
      </c>
      <c r="M835" s="405">
        <f t="shared" ref="M835:M898" si="69">L835+AJ835+AL835+AN835+AP835</f>
        <v>13860000</v>
      </c>
      <c r="N835" s="406" t="s">
        <v>1990</v>
      </c>
      <c r="O835" s="398" t="s">
        <v>6560</v>
      </c>
      <c r="P835" s="408">
        <f t="shared" ref="P835:P898" si="70">C835</f>
        <v>43720</v>
      </c>
      <c r="Q835" s="408">
        <v>43830</v>
      </c>
      <c r="R835" s="408">
        <f t="shared" si="68"/>
        <v>43830</v>
      </c>
      <c r="S835" s="407">
        <f t="shared" ref="S835:S898" si="71">R835-P835</f>
        <v>110</v>
      </c>
      <c r="T835" s="409">
        <f t="shared" ref="T835:T898" si="72">+S835/30</f>
        <v>3.6666666666666665</v>
      </c>
      <c r="U835" s="410" t="s">
        <v>10182</v>
      </c>
      <c r="V835" s="375"/>
      <c r="W835" s="411"/>
      <c r="X835" s="412"/>
      <c r="Y835" s="413"/>
      <c r="Z835" s="414"/>
      <c r="AA835" s="412"/>
      <c r="AB835" s="413"/>
      <c r="AC835" s="414"/>
      <c r="AD835" s="412"/>
      <c r="AE835" s="413"/>
      <c r="AF835" s="414"/>
      <c r="AG835" s="412"/>
      <c r="AH835" s="413"/>
      <c r="AI835" s="412"/>
      <c r="AJ835" s="415"/>
      <c r="AK835" s="416"/>
      <c r="AL835" s="417"/>
      <c r="AM835" s="416"/>
      <c r="AN835" s="418"/>
      <c r="AO835" s="418"/>
      <c r="AP835" s="418"/>
      <c r="AQ835" s="314"/>
      <c r="AR835" s="315"/>
      <c r="AS835" s="419"/>
      <c r="AT835" s="420"/>
      <c r="AU835" s="318"/>
      <c r="AV835" s="319"/>
      <c r="AW835" s="319"/>
      <c r="AX835" s="319"/>
      <c r="AY835" s="320"/>
      <c r="AZ835" s="376"/>
    </row>
    <row r="836" spans="1:52" ht="13.5" customHeight="1" thickTop="1" thickBot="1" x14ac:dyDescent="0.25">
      <c r="A836" s="397">
        <v>827</v>
      </c>
      <c r="B836" s="398" t="s">
        <v>7623</v>
      </c>
      <c r="C836" s="399">
        <v>43721</v>
      </c>
      <c r="D836" s="399" t="s">
        <v>10183</v>
      </c>
      <c r="E836" s="400" t="s">
        <v>5690</v>
      </c>
      <c r="F836" s="400" t="s">
        <v>10184</v>
      </c>
      <c r="G836" s="401" t="s">
        <v>66</v>
      </c>
      <c r="H836" s="402" t="s">
        <v>7501</v>
      </c>
      <c r="I836" s="403" t="s">
        <v>1989</v>
      </c>
      <c r="J836" s="404">
        <v>0</v>
      </c>
      <c r="K836" s="405">
        <v>0</v>
      </c>
      <c r="L836" s="405">
        <v>22999998</v>
      </c>
      <c r="M836" s="405">
        <f t="shared" si="69"/>
        <v>22999998</v>
      </c>
      <c r="N836" s="406" t="s">
        <v>1990</v>
      </c>
      <c r="O836" s="398" t="s">
        <v>7995</v>
      </c>
      <c r="P836" s="408">
        <f t="shared" si="70"/>
        <v>43721</v>
      </c>
      <c r="Q836" s="408">
        <v>43826</v>
      </c>
      <c r="R836" s="408">
        <f t="shared" si="68"/>
        <v>43826</v>
      </c>
      <c r="S836" s="407">
        <f t="shared" si="71"/>
        <v>105</v>
      </c>
      <c r="T836" s="409">
        <f t="shared" si="72"/>
        <v>3.5</v>
      </c>
      <c r="U836" s="410" t="s">
        <v>10185</v>
      </c>
      <c r="V836" s="375"/>
      <c r="W836" s="411"/>
      <c r="X836" s="412"/>
      <c r="Y836" s="413"/>
      <c r="Z836" s="414"/>
      <c r="AA836" s="412"/>
      <c r="AB836" s="413"/>
      <c r="AC836" s="414"/>
      <c r="AD836" s="412"/>
      <c r="AE836" s="413"/>
      <c r="AF836" s="414"/>
      <c r="AG836" s="412"/>
      <c r="AH836" s="413"/>
      <c r="AI836" s="412"/>
      <c r="AJ836" s="415"/>
      <c r="AK836" s="416"/>
      <c r="AL836" s="417"/>
      <c r="AM836" s="416"/>
      <c r="AN836" s="418"/>
      <c r="AO836" s="418"/>
      <c r="AP836" s="418"/>
      <c r="AQ836" s="314"/>
      <c r="AR836" s="315"/>
      <c r="AS836" s="419"/>
      <c r="AT836" s="420"/>
      <c r="AU836" s="318"/>
      <c r="AV836" s="319"/>
      <c r="AW836" s="319"/>
      <c r="AX836" s="319"/>
      <c r="AY836" s="320"/>
      <c r="AZ836" s="376"/>
    </row>
    <row r="837" spans="1:52" ht="13.5" customHeight="1" thickTop="1" thickBot="1" x14ac:dyDescent="0.25">
      <c r="A837" s="397">
        <v>828</v>
      </c>
      <c r="B837" s="398" t="s">
        <v>3432</v>
      </c>
      <c r="C837" s="399">
        <v>43721</v>
      </c>
      <c r="D837" s="399" t="s">
        <v>10186</v>
      </c>
      <c r="E837" s="400" t="s">
        <v>5690</v>
      </c>
      <c r="F837" s="400" t="s">
        <v>10062</v>
      </c>
      <c r="G837" s="401" t="s">
        <v>66</v>
      </c>
      <c r="H837" s="402" t="s">
        <v>10502</v>
      </c>
      <c r="I837" s="403" t="s">
        <v>1989</v>
      </c>
      <c r="J837" s="404">
        <v>0</v>
      </c>
      <c r="K837" s="405">
        <v>0</v>
      </c>
      <c r="L837" s="405">
        <v>5400000</v>
      </c>
      <c r="M837" s="405">
        <f t="shared" si="69"/>
        <v>5400000</v>
      </c>
      <c r="N837" s="406" t="s">
        <v>1990</v>
      </c>
      <c r="O837" s="398" t="s">
        <v>10187</v>
      </c>
      <c r="P837" s="408">
        <f t="shared" si="70"/>
        <v>43721</v>
      </c>
      <c r="Q837" s="408">
        <v>43811</v>
      </c>
      <c r="R837" s="408">
        <f t="shared" si="68"/>
        <v>43811</v>
      </c>
      <c r="S837" s="407">
        <f t="shared" si="71"/>
        <v>90</v>
      </c>
      <c r="T837" s="409">
        <f t="shared" si="72"/>
        <v>3</v>
      </c>
      <c r="U837" s="410" t="s">
        <v>10188</v>
      </c>
      <c r="V837" s="375"/>
      <c r="W837" s="411"/>
      <c r="X837" s="412"/>
      <c r="Y837" s="413"/>
      <c r="Z837" s="414"/>
      <c r="AA837" s="412"/>
      <c r="AB837" s="413"/>
      <c r="AC837" s="414"/>
      <c r="AD837" s="412"/>
      <c r="AE837" s="413"/>
      <c r="AF837" s="414"/>
      <c r="AG837" s="412"/>
      <c r="AH837" s="413"/>
      <c r="AI837" s="412"/>
      <c r="AJ837" s="415"/>
      <c r="AK837" s="416"/>
      <c r="AL837" s="417"/>
      <c r="AM837" s="416"/>
      <c r="AN837" s="418"/>
      <c r="AO837" s="418"/>
      <c r="AP837" s="418"/>
      <c r="AQ837" s="314"/>
      <c r="AR837" s="315"/>
      <c r="AS837" s="419"/>
      <c r="AT837" s="420"/>
      <c r="AU837" s="318"/>
      <c r="AV837" s="319"/>
      <c r="AW837" s="319"/>
      <c r="AX837" s="319"/>
      <c r="AY837" s="320"/>
      <c r="AZ837" s="376"/>
    </row>
    <row r="838" spans="1:52" ht="13.5" customHeight="1" thickTop="1" thickBot="1" x14ac:dyDescent="0.25">
      <c r="A838" s="397">
        <v>829</v>
      </c>
      <c r="B838" s="398" t="s">
        <v>3441</v>
      </c>
      <c r="C838" s="399">
        <v>43721</v>
      </c>
      <c r="D838" s="399" t="s">
        <v>10189</v>
      </c>
      <c r="E838" s="400" t="s">
        <v>5690</v>
      </c>
      <c r="F838" s="400" t="s">
        <v>10190</v>
      </c>
      <c r="G838" s="401" t="s">
        <v>66</v>
      </c>
      <c r="H838" s="402" t="s">
        <v>10502</v>
      </c>
      <c r="I838" s="403" t="s">
        <v>1989</v>
      </c>
      <c r="J838" s="404">
        <v>0</v>
      </c>
      <c r="K838" s="405">
        <v>0</v>
      </c>
      <c r="L838" s="405">
        <v>9000000</v>
      </c>
      <c r="M838" s="405">
        <f t="shared" si="69"/>
        <v>9000000</v>
      </c>
      <c r="N838" s="406" t="s">
        <v>1990</v>
      </c>
      <c r="O838" s="398" t="s">
        <v>10191</v>
      </c>
      <c r="P838" s="408">
        <f t="shared" si="70"/>
        <v>43721</v>
      </c>
      <c r="Q838" s="408">
        <v>43811</v>
      </c>
      <c r="R838" s="408">
        <f t="shared" si="68"/>
        <v>43811</v>
      </c>
      <c r="S838" s="407">
        <f t="shared" si="71"/>
        <v>90</v>
      </c>
      <c r="T838" s="409">
        <f t="shared" si="72"/>
        <v>3</v>
      </c>
      <c r="U838" s="410" t="s">
        <v>10192</v>
      </c>
      <c r="V838" s="375"/>
      <c r="W838" s="411"/>
      <c r="X838" s="412"/>
      <c r="Y838" s="413"/>
      <c r="Z838" s="414"/>
      <c r="AA838" s="412"/>
      <c r="AB838" s="413"/>
      <c r="AC838" s="414"/>
      <c r="AD838" s="412"/>
      <c r="AE838" s="413"/>
      <c r="AF838" s="414"/>
      <c r="AG838" s="412"/>
      <c r="AH838" s="413"/>
      <c r="AI838" s="412"/>
      <c r="AJ838" s="415"/>
      <c r="AK838" s="416"/>
      <c r="AL838" s="417"/>
      <c r="AM838" s="416"/>
      <c r="AN838" s="418"/>
      <c r="AO838" s="418"/>
      <c r="AP838" s="418"/>
      <c r="AQ838" s="314"/>
      <c r="AR838" s="315"/>
      <c r="AS838" s="419"/>
      <c r="AT838" s="420"/>
      <c r="AU838" s="318"/>
      <c r="AV838" s="319"/>
      <c r="AW838" s="319"/>
      <c r="AX838" s="319"/>
      <c r="AY838" s="320"/>
      <c r="AZ838" s="376"/>
    </row>
    <row r="839" spans="1:52" ht="13.5" customHeight="1" thickTop="1" thickBot="1" x14ac:dyDescent="0.25">
      <c r="A839" s="397">
        <v>830</v>
      </c>
      <c r="B839" s="398" t="s">
        <v>7623</v>
      </c>
      <c r="C839" s="399">
        <v>43721</v>
      </c>
      <c r="D839" s="399" t="s">
        <v>10193</v>
      </c>
      <c r="E839" s="400" t="s">
        <v>7806</v>
      </c>
      <c r="F839" s="400" t="s">
        <v>10194</v>
      </c>
      <c r="G839" s="401" t="s">
        <v>66</v>
      </c>
      <c r="H839" s="402" t="s">
        <v>7501</v>
      </c>
      <c r="I839" s="403" t="s">
        <v>1989</v>
      </c>
      <c r="J839" s="404">
        <v>0</v>
      </c>
      <c r="K839" s="405">
        <v>0</v>
      </c>
      <c r="L839" s="405">
        <v>15074500</v>
      </c>
      <c r="M839" s="405">
        <f t="shared" si="69"/>
        <v>15074500</v>
      </c>
      <c r="N839" s="406" t="s">
        <v>1990</v>
      </c>
      <c r="O839" s="398" t="s">
        <v>2450</v>
      </c>
      <c r="P839" s="408">
        <f t="shared" si="70"/>
        <v>43721</v>
      </c>
      <c r="Q839" s="408">
        <v>43826</v>
      </c>
      <c r="R839" s="408">
        <f t="shared" si="68"/>
        <v>43826</v>
      </c>
      <c r="S839" s="407">
        <f t="shared" si="71"/>
        <v>105</v>
      </c>
      <c r="T839" s="409">
        <f t="shared" si="72"/>
        <v>3.5</v>
      </c>
      <c r="U839" s="410" t="s">
        <v>10195</v>
      </c>
      <c r="V839" s="375"/>
      <c r="W839" s="411"/>
      <c r="X839" s="412"/>
      <c r="Y839" s="413"/>
      <c r="Z839" s="414"/>
      <c r="AA839" s="412"/>
      <c r="AB839" s="413"/>
      <c r="AC839" s="414"/>
      <c r="AD839" s="412"/>
      <c r="AE839" s="413"/>
      <c r="AF839" s="414"/>
      <c r="AG839" s="412"/>
      <c r="AH839" s="413"/>
      <c r="AI839" s="412"/>
      <c r="AJ839" s="415"/>
      <c r="AK839" s="416"/>
      <c r="AL839" s="417"/>
      <c r="AM839" s="416"/>
      <c r="AN839" s="418"/>
      <c r="AO839" s="418"/>
      <c r="AP839" s="418"/>
      <c r="AQ839" s="314"/>
      <c r="AR839" s="315"/>
      <c r="AS839" s="419"/>
      <c r="AT839" s="420"/>
      <c r="AU839" s="318"/>
      <c r="AV839" s="319"/>
      <c r="AW839" s="319"/>
      <c r="AX839" s="319"/>
      <c r="AY839" s="320"/>
      <c r="AZ839" s="376"/>
    </row>
    <row r="840" spans="1:52" ht="13.5" customHeight="1" thickTop="1" thickBot="1" x14ac:dyDescent="0.25">
      <c r="A840" s="397">
        <v>831</v>
      </c>
      <c r="B840" s="398" t="s">
        <v>3432</v>
      </c>
      <c r="C840" s="399">
        <v>43721</v>
      </c>
      <c r="D840" s="399" t="s">
        <v>10196</v>
      </c>
      <c r="E840" s="400" t="s">
        <v>5690</v>
      </c>
      <c r="F840" s="400" t="s">
        <v>10197</v>
      </c>
      <c r="G840" s="401" t="s">
        <v>66</v>
      </c>
      <c r="H840" s="402" t="s">
        <v>7501</v>
      </c>
      <c r="I840" s="403" t="s">
        <v>1989</v>
      </c>
      <c r="J840" s="404">
        <v>0</v>
      </c>
      <c r="K840" s="405">
        <v>0</v>
      </c>
      <c r="L840" s="405">
        <v>18575351</v>
      </c>
      <c r="M840" s="405">
        <f t="shared" si="69"/>
        <v>18575351</v>
      </c>
      <c r="N840" s="406" t="s">
        <v>1990</v>
      </c>
      <c r="O840" s="398" t="s">
        <v>10198</v>
      </c>
      <c r="P840" s="408">
        <f t="shared" si="70"/>
        <v>43721</v>
      </c>
      <c r="Q840" s="408">
        <v>43826</v>
      </c>
      <c r="R840" s="408">
        <f t="shared" si="68"/>
        <v>43826</v>
      </c>
      <c r="S840" s="407">
        <f t="shared" si="71"/>
        <v>105</v>
      </c>
      <c r="T840" s="409">
        <f t="shared" si="72"/>
        <v>3.5</v>
      </c>
      <c r="U840" s="410" t="s">
        <v>10199</v>
      </c>
      <c r="V840" s="375"/>
      <c r="W840" s="411"/>
      <c r="X840" s="412"/>
      <c r="Y840" s="413"/>
      <c r="Z840" s="414"/>
      <c r="AA840" s="412"/>
      <c r="AB840" s="413"/>
      <c r="AC840" s="414"/>
      <c r="AD840" s="412"/>
      <c r="AE840" s="413"/>
      <c r="AF840" s="414"/>
      <c r="AG840" s="412"/>
      <c r="AH840" s="413"/>
      <c r="AI840" s="412"/>
      <c r="AJ840" s="415"/>
      <c r="AK840" s="416"/>
      <c r="AL840" s="417"/>
      <c r="AM840" s="416"/>
      <c r="AN840" s="418"/>
      <c r="AO840" s="418"/>
      <c r="AP840" s="418"/>
      <c r="AQ840" s="314"/>
      <c r="AR840" s="315"/>
      <c r="AS840" s="419"/>
      <c r="AT840" s="420"/>
      <c r="AU840" s="318"/>
      <c r="AV840" s="319"/>
      <c r="AW840" s="319"/>
      <c r="AX840" s="319"/>
      <c r="AY840" s="320"/>
      <c r="AZ840" s="376"/>
    </row>
    <row r="841" spans="1:52" ht="13.5" customHeight="1" thickTop="1" thickBot="1" x14ac:dyDescent="0.25">
      <c r="A841" s="397">
        <v>832</v>
      </c>
      <c r="B841" s="398" t="s">
        <v>2000</v>
      </c>
      <c r="C841" s="399">
        <v>43721</v>
      </c>
      <c r="D841" s="399" t="s">
        <v>10200</v>
      </c>
      <c r="E841" s="400" t="s">
        <v>9494</v>
      </c>
      <c r="F841" s="400" t="s">
        <v>10201</v>
      </c>
      <c r="G841" s="401" t="s">
        <v>66</v>
      </c>
      <c r="H841" s="402" t="s">
        <v>7501</v>
      </c>
      <c r="I841" s="403" t="s">
        <v>1989</v>
      </c>
      <c r="J841" s="404">
        <v>0</v>
      </c>
      <c r="K841" s="405">
        <v>0</v>
      </c>
      <c r="L841" s="405">
        <v>15074500</v>
      </c>
      <c r="M841" s="405">
        <f t="shared" si="69"/>
        <v>15074500</v>
      </c>
      <c r="N841" s="406" t="s">
        <v>1990</v>
      </c>
      <c r="O841" s="398" t="s">
        <v>7890</v>
      </c>
      <c r="P841" s="408">
        <f t="shared" si="70"/>
        <v>43721</v>
      </c>
      <c r="Q841" s="408">
        <v>43826</v>
      </c>
      <c r="R841" s="408">
        <f t="shared" si="68"/>
        <v>43826</v>
      </c>
      <c r="S841" s="407">
        <f t="shared" si="71"/>
        <v>105</v>
      </c>
      <c r="T841" s="409">
        <f t="shared" si="72"/>
        <v>3.5</v>
      </c>
      <c r="U841" s="410" t="s">
        <v>10202</v>
      </c>
      <c r="V841" s="375"/>
      <c r="W841" s="411"/>
      <c r="X841" s="412"/>
      <c r="Y841" s="413"/>
      <c r="Z841" s="414"/>
      <c r="AA841" s="412"/>
      <c r="AB841" s="413"/>
      <c r="AC841" s="414"/>
      <c r="AD841" s="412"/>
      <c r="AE841" s="413"/>
      <c r="AF841" s="414"/>
      <c r="AG841" s="412"/>
      <c r="AH841" s="413"/>
      <c r="AI841" s="412"/>
      <c r="AJ841" s="415"/>
      <c r="AK841" s="416"/>
      <c r="AL841" s="417"/>
      <c r="AM841" s="416"/>
      <c r="AN841" s="418"/>
      <c r="AO841" s="418"/>
      <c r="AP841" s="418"/>
      <c r="AQ841" s="314"/>
      <c r="AR841" s="315"/>
      <c r="AS841" s="419"/>
      <c r="AT841" s="420"/>
      <c r="AU841" s="318"/>
      <c r="AV841" s="319"/>
      <c r="AW841" s="319"/>
      <c r="AX841" s="319"/>
      <c r="AY841" s="320"/>
      <c r="AZ841" s="376"/>
    </row>
    <row r="842" spans="1:52" ht="13.5" customHeight="1" thickTop="1" thickBot="1" x14ac:dyDescent="0.25">
      <c r="A842" s="397">
        <v>833</v>
      </c>
      <c r="B842" s="398" t="s">
        <v>3888</v>
      </c>
      <c r="C842" s="399">
        <v>43721</v>
      </c>
      <c r="D842" s="399" t="s">
        <v>10203</v>
      </c>
      <c r="E842" s="400" t="s">
        <v>9590</v>
      </c>
      <c r="F842" s="400" t="s">
        <v>10204</v>
      </c>
      <c r="G842" s="401" t="s">
        <v>66</v>
      </c>
      <c r="H842" s="402" t="s">
        <v>10502</v>
      </c>
      <c r="I842" s="403" t="s">
        <v>1989</v>
      </c>
      <c r="J842" s="404">
        <v>0</v>
      </c>
      <c r="K842" s="405">
        <v>0</v>
      </c>
      <c r="L842" s="405">
        <v>9000000</v>
      </c>
      <c r="M842" s="405">
        <f t="shared" si="69"/>
        <v>9000000</v>
      </c>
      <c r="N842" s="406" t="s">
        <v>1990</v>
      </c>
      <c r="O842" s="398" t="s">
        <v>10205</v>
      </c>
      <c r="P842" s="408">
        <f t="shared" si="70"/>
        <v>43721</v>
      </c>
      <c r="Q842" s="408">
        <v>43811</v>
      </c>
      <c r="R842" s="408">
        <f t="shared" si="68"/>
        <v>43811</v>
      </c>
      <c r="S842" s="407">
        <f t="shared" si="71"/>
        <v>90</v>
      </c>
      <c r="T842" s="409">
        <f t="shared" si="72"/>
        <v>3</v>
      </c>
      <c r="U842" s="410" t="s">
        <v>10206</v>
      </c>
      <c r="V842" s="375"/>
      <c r="W842" s="411"/>
      <c r="X842" s="412"/>
      <c r="Y842" s="413"/>
      <c r="Z842" s="414"/>
      <c r="AA842" s="412"/>
      <c r="AB842" s="413"/>
      <c r="AC842" s="414"/>
      <c r="AD842" s="412"/>
      <c r="AE842" s="413"/>
      <c r="AF842" s="414"/>
      <c r="AG842" s="412"/>
      <c r="AH842" s="413"/>
      <c r="AI842" s="412"/>
      <c r="AJ842" s="415"/>
      <c r="AK842" s="416"/>
      <c r="AL842" s="417"/>
      <c r="AM842" s="416"/>
      <c r="AN842" s="418"/>
      <c r="AO842" s="418"/>
      <c r="AP842" s="418"/>
      <c r="AQ842" s="314"/>
      <c r="AR842" s="315"/>
      <c r="AS842" s="419"/>
      <c r="AT842" s="420"/>
      <c r="AU842" s="318"/>
      <c r="AV842" s="319"/>
      <c r="AW842" s="319"/>
      <c r="AX842" s="319"/>
      <c r="AY842" s="320"/>
      <c r="AZ842" s="376"/>
    </row>
    <row r="843" spans="1:52" ht="13.5" customHeight="1" thickTop="1" thickBot="1" x14ac:dyDescent="0.25">
      <c r="A843" s="397">
        <v>834</v>
      </c>
      <c r="B843" s="398" t="s">
        <v>10207</v>
      </c>
      <c r="C843" s="399">
        <v>43721</v>
      </c>
      <c r="D843" s="399" t="s">
        <v>10208</v>
      </c>
      <c r="E843" s="400" t="s">
        <v>5690</v>
      </c>
      <c r="F843" s="400" t="s">
        <v>10209</v>
      </c>
      <c r="G843" s="401" t="s">
        <v>66</v>
      </c>
      <c r="H843" s="402" t="s">
        <v>7501</v>
      </c>
      <c r="I843" s="403" t="s">
        <v>1989</v>
      </c>
      <c r="J843" s="404">
        <v>0</v>
      </c>
      <c r="K843" s="405">
        <v>0</v>
      </c>
      <c r="L843" s="405">
        <v>24070572</v>
      </c>
      <c r="M843" s="405">
        <f t="shared" si="69"/>
        <v>24070572</v>
      </c>
      <c r="N843" s="406" t="s">
        <v>1990</v>
      </c>
      <c r="O843" s="398" t="s">
        <v>10210</v>
      </c>
      <c r="P843" s="408">
        <f t="shared" si="70"/>
        <v>43721</v>
      </c>
      <c r="Q843" s="408">
        <v>43830</v>
      </c>
      <c r="R843" s="408">
        <f t="shared" si="68"/>
        <v>43830</v>
      </c>
      <c r="S843" s="407">
        <f t="shared" si="71"/>
        <v>109</v>
      </c>
      <c r="T843" s="409">
        <f t="shared" si="72"/>
        <v>3.6333333333333333</v>
      </c>
      <c r="U843" s="410" t="s">
        <v>10211</v>
      </c>
      <c r="V843" s="375"/>
      <c r="W843" s="411"/>
      <c r="X843" s="412"/>
      <c r="Y843" s="413"/>
      <c r="Z843" s="414"/>
      <c r="AA843" s="412"/>
      <c r="AB843" s="413"/>
      <c r="AC843" s="414"/>
      <c r="AD843" s="412"/>
      <c r="AE843" s="413"/>
      <c r="AF843" s="414"/>
      <c r="AG843" s="412"/>
      <c r="AH843" s="413"/>
      <c r="AI843" s="412"/>
      <c r="AJ843" s="415"/>
      <c r="AK843" s="416"/>
      <c r="AL843" s="417"/>
      <c r="AM843" s="416"/>
      <c r="AN843" s="418"/>
      <c r="AO843" s="418"/>
      <c r="AP843" s="418"/>
      <c r="AQ843" s="314"/>
      <c r="AR843" s="315"/>
      <c r="AS843" s="419"/>
      <c r="AT843" s="420"/>
      <c r="AU843" s="318"/>
      <c r="AV843" s="319"/>
      <c r="AW843" s="319"/>
      <c r="AX843" s="319"/>
      <c r="AY843" s="320"/>
      <c r="AZ843" s="376"/>
    </row>
    <row r="844" spans="1:52" ht="13.5" customHeight="1" thickTop="1" thickBot="1" x14ac:dyDescent="0.25">
      <c r="A844" s="397">
        <v>835</v>
      </c>
      <c r="B844" s="398" t="s">
        <v>3451</v>
      </c>
      <c r="C844" s="399">
        <v>43721</v>
      </c>
      <c r="D844" s="399" t="s">
        <v>10212</v>
      </c>
      <c r="E844" s="400" t="s">
        <v>5690</v>
      </c>
      <c r="F844" s="400" t="s">
        <v>10213</v>
      </c>
      <c r="G844" s="401" t="s">
        <v>66</v>
      </c>
      <c r="H844" s="402" t="s">
        <v>7501</v>
      </c>
      <c r="I844" s="403" t="s">
        <v>1989</v>
      </c>
      <c r="J844" s="404">
        <v>0</v>
      </c>
      <c r="K844" s="405">
        <v>0</v>
      </c>
      <c r="L844" s="405">
        <v>13825000</v>
      </c>
      <c r="M844" s="405">
        <f t="shared" si="69"/>
        <v>13825000</v>
      </c>
      <c r="N844" s="406" t="s">
        <v>1990</v>
      </c>
      <c r="O844" s="398" t="s">
        <v>9830</v>
      </c>
      <c r="P844" s="408">
        <f t="shared" si="70"/>
        <v>43721</v>
      </c>
      <c r="Q844" s="408">
        <v>43826</v>
      </c>
      <c r="R844" s="408">
        <f t="shared" si="68"/>
        <v>43826</v>
      </c>
      <c r="S844" s="407">
        <f t="shared" si="71"/>
        <v>105</v>
      </c>
      <c r="T844" s="409">
        <f t="shared" si="72"/>
        <v>3.5</v>
      </c>
      <c r="U844" s="410" t="s">
        <v>10214</v>
      </c>
      <c r="V844" s="375"/>
      <c r="W844" s="411"/>
      <c r="X844" s="412"/>
      <c r="Y844" s="413"/>
      <c r="Z844" s="414"/>
      <c r="AA844" s="412"/>
      <c r="AB844" s="413"/>
      <c r="AC844" s="414"/>
      <c r="AD844" s="412"/>
      <c r="AE844" s="413"/>
      <c r="AF844" s="414"/>
      <c r="AG844" s="412"/>
      <c r="AH844" s="413"/>
      <c r="AI844" s="412"/>
      <c r="AJ844" s="415"/>
      <c r="AK844" s="416"/>
      <c r="AL844" s="417"/>
      <c r="AM844" s="416"/>
      <c r="AN844" s="418"/>
      <c r="AO844" s="418"/>
      <c r="AP844" s="418"/>
      <c r="AQ844" s="314"/>
      <c r="AR844" s="315"/>
      <c r="AS844" s="419"/>
      <c r="AT844" s="420"/>
      <c r="AU844" s="318"/>
      <c r="AV844" s="319" t="s">
        <v>2964</v>
      </c>
      <c r="AW844" s="370">
        <v>43766</v>
      </c>
      <c r="AX844" s="370">
        <v>43766</v>
      </c>
      <c r="AY844" s="320" t="s">
        <v>2073</v>
      </c>
      <c r="AZ844" s="376" t="s">
        <v>49</v>
      </c>
    </row>
    <row r="845" spans="1:52" ht="13.5" customHeight="1" thickTop="1" thickBot="1" x14ac:dyDescent="0.25">
      <c r="A845" s="397">
        <v>836</v>
      </c>
      <c r="B845" s="398" t="s">
        <v>3451</v>
      </c>
      <c r="C845" s="399">
        <v>43721</v>
      </c>
      <c r="D845" s="399" t="s">
        <v>10215</v>
      </c>
      <c r="E845" s="400" t="s">
        <v>5690</v>
      </c>
      <c r="F845" s="400" t="s">
        <v>10216</v>
      </c>
      <c r="G845" s="401" t="s">
        <v>66</v>
      </c>
      <c r="H845" s="402" t="s">
        <v>7501</v>
      </c>
      <c r="I845" s="403" t="s">
        <v>1989</v>
      </c>
      <c r="J845" s="404">
        <v>0</v>
      </c>
      <c r="K845" s="405">
        <v>0</v>
      </c>
      <c r="L845" s="405">
        <v>13300000</v>
      </c>
      <c r="M845" s="405">
        <f t="shared" si="69"/>
        <v>13300000</v>
      </c>
      <c r="N845" s="406" t="s">
        <v>1990</v>
      </c>
      <c r="O845" s="398" t="s">
        <v>6246</v>
      </c>
      <c r="P845" s="408">
        <f t="shared" si="70"/>
        <v>43721</v>
      </c>
      <c r="Q845" s="408">
        <v>43826</v>
      </c>
      <c r="R845" s="408">
        <f t="shared" si="68"/>
        <v>43826</v>
      </c>
      <c r="S845" s="407">
        <f t="shared" si="71"/>
        <v>105</v>
      </c>
      <c r="T845" s="409">
        <f t="shared" si="72"/>
        <v>3.5</v>
      </c>
      <c r="U845" s="410" t="s">
        <v>10217</v>
      </c>
      <c r="V845" s="375"/>
      <c r="W845" s="411"/>
      <c r="X845" s="412"/>
      <c r="Y845" s="413"/>
      <c r="Z845" s="414"/>
      <c r="AA845" s="412"/>
      <c r="AB845" s="413"/>
      <c r="AC845" s="414"/>
      <c r="AD845" s="412"/>
      <c r="AE845" s="413"/>
      <c r="AF845" s="414"/>
      <c r="AG845" s="412"/>
      <c r="AH845" s="413"/>
      <c r="AI845" s="412"/>
      <c r="AJ845" s="415"/>
      <c r="AK845" s="416"/>
      <c r="AL845" s="417"/>
      <c r="AM845" s="416"/>
      <c r="AN845" s="418"/>
      <c r="AO845" s="418"/>
      <c r="AP845" s="418"/>
      <c r="AQ845" s="314"/>
      <c r="AR845" s="315"/>
      <c r="AS845" s="419"/>
      <c r="AT845" s="420"/>
      <c r="AU845" s="318"/>
      <c r="AV845" s="319"/>
      <c r="AW845" s="319"/>
      <c r="AX845" s="319"/>
      <c r="AY845" s="320"/>
      <c r="AZ845" s="376"/>
    </row>
    <row r="846" spans="1:52" ht="13.5" customHeight="1" thickTop="1" thickBot="1" x14ac:dyDescent="0.25">
      <c r="A846" s="397">
        <v>837</v>
      </c>
      <c r="B846" s="398" t="s">
        <v>444</v>
      </c>
      <c r="C846" s="399">
        <v>43724</v>
      </c>
      <c r="D846" s="399" t="s">
        <v>10218</v>
      </c>
      <c r="E846" s="400" t="s">
        <v>5690</v>
      </c>
      <c r="F846" s="400" t="s">
        <v>7455</v>
      </c>
      <c r="G846" s="401" t="s">
        <v>66</v>
      </c>
      <c r="H846" s="402" t="s">
        <v>7501</v>
      </c>
      <c r="I846" s="403" t="s">
        <v>1989</v>
      </c>
      <c r="J846" s="404">
        <v>0</v>
      </c>
      <c r="K846" s="405">
        <v>0</v>
      </c>
      <c r="L846" s="405">
        <v>12600000</v>
      </c>
      <c r="M846" s="405">
        <f t="shared" si="69"/>
        <v>12600000</v>
      </c>
      <c r="N846" s="406" t="s">
        <v>1990</v>
      </c>
      <c r="O846" s="398" t="s">
        <v>332</v>
      </c>
      <c r="P846" s="408">
        <f t="shared" si="70"/>
        <v>43724</v>
      </c>
      <c r="Q846" s="408">
        <v>43829</v>
      </c>
      <c r="R846" s="408">
        <f t="shared" si="68"/>
        <v>43829</v>
      </c>
      <c r="S846" s="407">
        <f t="shared" si="71"/>
        <v>105</v>
      </c>
      <c r="T846" s="409">
        <f t="shared" si="72"/>
        <v>3.5</v>
      </c>
      <c r="U846" s="410" t="s">
        <v>10219</v>
      </c>
      <c r="V846" s="375"/>
      <c r="W846" s="411"/>
      <c r="X846" s="412"/>
      <c r="Y846" s="413"/>
      <c r="Z846" s="414"/>
      <c r="AA846" s="412"/>
      <c r="AB846" s="413"/>
      <c r="AC846" s="414"/>
      <c r="AD846" s="412"/>
      <c r="AE846" s="413"/>
      <c r="AF846" s="414"/>
      <c r="AG846" s="412"/>
      <c r="AH846" s="413"/>
      <c r="AI846" s="412"/>
      <c r="AJ846" s="415"/>
      <c r="AK846" s="416"/>
      <c r="AL846" s="417"/>
      <c r="AM846" s="416"/>
      <c r="AN846" s="418"/>
      <c r="AO846" s="418"/>
      <c r="AP846" s="418"/>
      <c r="AQ846" s="314"/>
      <c r="AR846" s="315"/>
      <c r="AS846" s="419"/>
      <c r="AT846" s="420"/>
      <c r="AU846" s="318"/>
      <c r="AV846" s="319"/>
      <c r="AW846" s="319"/>
      <c r="AX846" s="319"/>
      <c r="AY846" s="320"/>
      <c r="AZ846" s="376"/>
    </row>
    <row r="847" spans="1:52" ht="13.5" customHeight="1" thickTop="1" thickBot="1" x14ac:dyDescent="0.25">
      <c r="A847" s="397">
        <v>838</v>
      </c>
      <c r="B847" s="398" t="s">
        <v>7623</v>
      </c>
      <c r="C847" s="399">
        <v>43724</v>
      </c>
      <c r="D847" s="399" t="s">
        <v>10220</v>
      </c>
      <c r="E847" s="400" t="s">
        <v>9590</v>
      </c>
      <c r="F847" s="400" t="s">
        <v>10221</v>
      </c>
      <c r="G847" s="401" t="s">
        <v>66</v>
      </c>
      <c r="H847" s="402" t="s">
        <v>10502</v>
      </c>
      <c r="I847" s="403" t="s">
        <v>1989</v>
      </c>
      <c r="J847" s="404">
        <v>0</v>
      </c>
      <c r="K847" s="405">
        <v>0</v>
      </c>
      <c r="L847" s="405">
        <v>9000000</v>
      </c>
      <c r="M847" s="405">
        <f t="shared" si="69"/>
        <v>9000000</v>
      </c>
      <c r="N847" s="406" t="s">
        <v>1990</v>
      </c>
      <c r="O847" s="398" t="s">
        <v>10222</v>
      </c>
      <c r="P847" s="408">
        <f t="shared" si="70"/>
        <v>43724</v>
      </c>
      <c r="Q847" s="408">
        <v>43814</v>
      </c>
      <c r="R847" s="408">
        <f t="shared" si="68"/>
        <v>43814</v>
      </c>
      <c r="S847" s="407">
        <f t="shared" si="71"/>
        <v>90</v>
      </c>
      <c r="T847" s="409">
        <f t="shared" si="72"/>
        <v>3</v>
      </c>
      <c r="U847" s="410" t="s">
        <v>10223</v>
      </c>
      <c r="V847" s="375"/>
      <c r="W847" s="411"/>
      <c r="X847" s="412"/>
      <c r="Y847" s="413"/>
      <c r="Z847" s="414"/>
      <c r="AA847" s="412"/>
      <c r="AB847" s="413"/>
      <c r="AC847" s="414"/>
      <c r="AD847" s="412"/>
      <c r="AE847" s="413"/>
      <c r="AF847" s="414"/>
      <c r="AG847" s="412"/>
      <c r="AH847" s="413"/>
      <c r="AI847" s="412"/>
      <c r="AJ847" s="415"/>
      <c r="AK847" s="416"/>
      <c r="AL847" s="417"/>
      <c r="AM847" s="416"/>
      <c r="AN847" s="418"/>
      <c r="AO847" s="418"/>
      <c r="AP847" s="418"/>
      <c r="AQ847" s="314"/>
      <c r="AR847" s="315"/>
      <c r="AS847" s="419"/>
      <c r="AT847" s="420"/>
      <c r="AU847" s="318"/>
      <c r="AV847" s="319"/>
      <c r="AW847" s="319"/>
      <c r="AX847" s="319"/>
      <c r="AY847" s="320"/>
      <c r="AZ847" s="376"/>
    </row>
    <row r="848" spans="1:52" ht="13.5" customHeight="1" thickTop="1" thickBot="1" x14ac:dyDescent="0.25">
      <c r="A848" s="397">
        <v>839</v>
      </c>
      <c r="B848" s="398" t="s">
        <v>3451</v>
      </c>
      <c r="C848" s="399">
        <v>43724</v>
      </c>
      <c r="D848" s="399" t="s">
        <v>10224</v>
      </c>
      <c r="E848" s="400" t="s">
        <v>5690</v>
      </c>
      <c r="F848" s="400" t="s">
        <v>10225</v>
      </c>
      <c r="G848" s="401" t="s">
        <v>66</v>
      </c>
      <c r="H848" s="402" t="s">
        <v>10502</v>
      </c>
      <c r="I848" s="403" t="s">
        <v>1989</v>
      </c>
      <c r="J848" s="404">
        <v>0</v>
      </c>
      <c r="K848" s="405">
        <v>0</v>
      </c>
      <c r="L848" s="405">
        <v>12125666</v>
      </c>
      <c r="M848" s="405">
        <f t="shared" si="69"/>
        <v>12125666</v>
      </c>
      <c r="N848" s="406" t="s">
        <v>1990</v>
      </c>
      <c r="O848" s="398" t="s">
        <v>5785</v>
      </c>
      <c r="P848" s="408">
        <f t="shared" si="70"/>
        <v>43724</v>
      </c>
      <c r="Q848" s="408">
        <v>43830</v>
      </c>
      <c r="R848" s="408">
        <f t="shared" si="68"/>
        <v>43830</v>
      </c>
      <c r="S848" s="407">
        <f t="shared" si="71"/>
        <v>106</v>
      </c>
      <c r="T848" s="409">
        <f t="shared" si="72"/>
        <v>3.5333333333333332</v>
      </c>
      <c r="U848" s="410" t="s">
        <v>10226</v>
      </c>
      <c r="V848" s="375"/>
      <c r="W848" s="411"/>
      <c r="X848" s="412"/>
      <c r="Y848" s="413"/>
      <c r="Z848" s="414"/>
      <c r="AA848" s="412"/>
      <c r="AB848" s="413"/>
      <c r="AC848" s="414"/>
      <c r="AD848" s="412"/>
      <c r="AE848" s="413"/>
      <c r="AF848" s="414"/>
      <c r="AG848" s="412"/>
      <c r="AH848" s="413"/>
      <c r="AI848" s="412"/>
      <c r="AJ848" s="415"/>
      <c r="AK848" s="416"/>
      <c r="AL848" s="417"/>
      <c r="AM848" s="416"/>
      <c r="AN848" s="418"/>
      <c r="AO848" s="418"/>
      <c r="AP848" s="418"/>
      <c r="AQ848" s="314"/>
      <c r="AR848" s="315"/>
      <c r="AS848" s="419"/>
      <c r="AT848" s="420"/>
      <c r="AU848" s="318"/>
      <c r="AV848" s="319"/>
      <c r="AW848" s="319"/>
      <c r="AX848" s="319"/>
      <c r="AY848" s="320"/>
      <c r="AZ848" s="376"/>
    </row>
    <row r="849" spans="1:52" ht="13.5" customHeight="1" thickTop="1" thickBot="1" x14ac:dyDescent="0.25">
      <c r="A849" s="397">
        <v>840</v>
      </c>
      <c r="B849" s="398" t="s">
        <v>3451</v>
      </c>
      <c r="C849" s="399">
        <v>43724</v>
      </c>
      <c r="D849" s="399" t="s">
        <v>10227</v>
      </c>
      <c r="E849" s="400" t="s">
        <v>5690</v>
      </c>
      <c r="F849" s="400" t="s">
        <v>10228</v>
      </c>
      <c r="G849" s="401" t="s">
        <v>66</v>
      </c>
      <c r="H849" s="402" t="s">
        <v>10502</v>
      </c>
      <c r="I849" s="403" t="s">
        <v>1989</v>
      </c>
      <c r="J849" s="404">
        <v>0</v>
      </c>
      <c r="K849" s="405">
        <v>0</v>
      </c>
      <c r="L849" s="405">
        <v>11550000</v>
      </c>
      <c r="M849" s="405">
        <f t="shared" si="69"/>
        <v>11550000</v>
      </c>
      <c r="N849" s="406" t="s">
        <v>1990</v>
      </c>
      <c r="O849" s="398" t="s">
        <v>10229</v>
      </c>
      <c r="P849" s="408">
        <f t="shared" si="70"/>
        <v>43724</v>
      </c>
      <c r="Q849" s="408">
        <v>43829</v>
      </c>
      <c r="R849" s="408">
        <f t="shared" si="68"/>
        <v>43829</v>
      </c>
      <c r="S849" s="407">
        <f t="shared" si="71"/>
        <v>105</v>
      </c>
      <c r="T849" s="409">
        <f t="shared" si="72"/>
        <v>3.5</v>
      </c>
      <c r="U849" s="410" t="s">
        <v>10230</v>
      </c>
      <c r="V849" s="375"/>
      <c r="W849" s="411"/>
      <c r="X849" s="412"/>
      <c r="Y849" s="413"/>
      <c r="Z849" s="414"/>
      <c r="AA849" s="412"/>
      <c r="AB849" s="413"/>
      <c r="AC849" s="414"/>
      <c r="AD849" s="412"/>
      <c r="AE849" s="413"/>
      <c r="AF849" s="414"/>
      <c r="AG849" s="412"/>
      <c r="AH849" s="413"/>
      <c r="AI849" s="412"/>
      <c r="AJ849" s="415"/>
      <c r="AK849" s="416"/>
      <c r="AL849" s="417"/>
      <c r="AM849" s="416"/>
      <c r="AN849" s="418"/>
      <c r="AO849" s="418"/>
      <c r="AP849" s="418"/>
      <c r="AQ849" s="314"/>
      <c r="AR849" s="315"/>
      <c r="AS849" s="419"/>
      <c r="AT849" s="420"/>
      <c r="AU849" s="318"/>
      <c r="AV849" s="319"/>
      <c r="AW849" s="319"/>
      <c r="AX849" s="319"/>
      <c r="AY849" s="320"/>
      <c r="AZ849" s="376"/>
    </row>
    <row r="850" spans="1:52" ht="13.5" customHeight="1" thickTop="1" thickBot="1" x14ac:dyDescent="0.25">
      <c r="A850" s="397">
        <v>841</v>
      </c>
      <c r="B850" s="398" t="s">
        <v>10231</v>
      </c>
      <c r="C850" s="399">
        <v>43724</v>
      </c>
      <c r="D850" s="399" t="s">
        <v>10232</v>
      </c>
      <c r="E850" s="400" t="s">
        <v>5921</v>
      </c>
      <c r="F850" s="400" t="s">
        <v>10233</v>
      </c>
      <c r="G850" s="401" t="s">
        <v>66</v>
      </c>
      <c r="H850" s="402" t="s">
        <v>7501</v>
      </c>
      <c r="I850" s="403" t="s">
        <v>1989</v>
      </c>
      <c r="J850" s="404">
        <v>0</v>
      </c>
      <c r="K850" s="405">
        <v>0</v>
      </c>
      <c r="L850" s="405">
        <v>11880000</v>
      </c>
      <c r="M850" s="405">
        <f t="shared" si="69"/>
        <v>11880000</v>
      </c>
      <c r="N850" s="406" t="s">
        <v>1990</v>
      </c>
      <c r="O850" s="398" t="s">
        <v>10234</v>
      </c>
      <c r="P850" s="408">
        <f t="shared" si="70"/>
        <v>43724</v>
      </c>
      <c r="Q850" s="408">
        <v>43814</v>
      </c>
      <c r="R850" s="408">
        <f t="shared" si="68"/>
        <v>43814</v>
      </c>
      <c r="S850" s="407">
        <f t="shared" si="71"/>
        <v>90</v>
      </c>
      <c r="T850" s="409">
        <f t="shared" si="72"/>
        <v>3</v>
      </c>
      <c r="U850" s="410" t="s">
        <v>10235</v>
      </c>
      <c r="V850" s="375"/>
      <c r="W850" s="411"/>
      <c r="X850" s="412"/>
      <c r="Y850" s="413"/>
      <c r="Z850" s="414"/>
      <c r="AA850" s="412"/>
      <c r="AB850" s="413"/>
      <c r="AC850" s="414"/>
      <c r="AD850" s="412"/>
      <c r="AE850" s="413"/>
      <c r="AF850" s="414"/>
      <c r="AG850" s="412"/>
      <c r="AH850" s="413"/>
      <c r="AI850" s="412"/>
      <c r="AJ850" s="415"/>
      <c r="AK850" s="416"/>
      <c r="AL850" s="417"/>
      <c r="AM850" s="416"/>
      <c r="AN850" s="418"/>
      <c r="AO850" s="418"/>
      <c r="AP850" s="418"/>
      <c r="AQ850" s="314"/>
      <c r="AR850" s="315"/>
      <c r="AS850" s="419"/>
      <c r="AT850" s="420"/>
      <c r="AU850" s="318"/>
      <c r="AV850" s="319"/>
      <c r="AW850" s="319"/>
      <c r="AX850" s="319"/>
      <c r="AY850" s="320"/>
      <c r="AZ850" s="376"/>
    </row>
    <row r="851" spans="1:52" ht="13.5" customHeight="1" thickTop="1" thickBot="1" x14ac:dyDescent="0.25">
      <c r="A851" s="397">
        <v>842</v>
      </c>
      <c r="B851" s="398" t="s">
        <v>7623</v>
      </c>
      <c r="C851" s="399">
        <v>43724</v>
      </c>
      <c r="D851" s="399" t="s">
        <v>10236</v>
      </c>
      <c r="E851" s="400" t="s">
        <v>5690</v>
      </c>
      <c r="F851" s="400" t="s">
        <v>10237</v>
      </c>
      <c r="G851" s="401" t="s">
        <v>66</v>
      </c>
      <c r="H851" s="402" t="s">
        <v>10502</v>
      </c>
      <c r="I851" s="403" t="s">
        <v>1989</v>
      </c>
      <c r="J851" s="404">
        <v>0</v>
      </c>
      <c r="K851" s="405">
        <v>0</v>
      </c>
      <c r="L851" s="405">
        <v>4799998</v>
      </c>
      <c r="M851" s="405">
        <f t="shared" si="69"/>
        <v>4799998</v>
      </c>
      <c r="N851" s="406" t="s">
        <v>1990</v>
      </c>
      <c r="O851" s="398" t="s">
        <v>10238</v>
      </c>
      <c r="P851" s="408">
        <f t="shared" si="70"/>
        <v>43724</v>
      </c>
      <c r="Q851" s="408">
        <v>43829</v>
      </c>
      <c r="R851" s="408">
        <f t="shared" si="68"/>
        <v>43829</v>
      </c>
      <c r="S851" s="407">
        <f t="shared" si="71"/>
        <v>105</v>
      </c>
      <c r="T851" s="409">
        <f t="shared" si="72"/>
        <v>3.5</v>
      </c>
      <c r="U851" s="410" t="s">
        <v>10239</v>
      </c>
      <c r="V851" s="375"/>
      <c r="W851" s="411"/>
      <c r="X851" s="412"/>
      <c r="Y851" s="413"/>
      <c r="Z851" s="414"/>
      <c r="AA851" s="412"/>
      <c r="AB851" s="413"/>
      <c r="AC851" s="414"/>
      <c r="AD851" s="412"/>
      <c r="AE851" s="413"/>
      <c r="AF851" s="414"/>
      <c r="AG851" s="412"/>
      <c r="AH851" s="413"/>
      <c r="AI851" s="412"/>
      <c r="AJ851" s="415"/>
      <c r="AK851" s="416"/>
      <c r="AL851" s="417"/>
      <c r="AM851" s="416"/>
      <c r="AN851" s="418"/>
      <c r="AO851" s="418"/>
      <c r="AP851" s="418"/>
      <c r="AQ851" s="314"/>
      <c r="AR851" s="315"/>
      <c r="AS851" s="419"/>
      <c r="AT851" s="420"/>
      <c r="AU851" s="318"/>
      <c r="AV851" s="319"/>
      <c r="AW851" s="319"/>
      <c r="AX851" s="319"/>
      <c r="AY851" s="320"/>
      <c r="AZ851" s="376"/>
    </row>
    <row r="852" spans="1:52" ht="13.5" customHeight="1" thickTop="1" thickBot="1" x14ac:dyDescent="0.25">
      <c r="A852" s="397">
        <v>843</v>
      </c>
      <c r="B852" s="398" t="s">
        <v>7623</v>
      </c>
      <c r="C852" s="399">
        <v>43724</v>
      </c>
      <c r="D852" s="399" t="s">
        <v>10240</v>
      </c>
      <c r="E852" s="400" t="s">
        <v>5690</v>
      </c>
      <c r="F852" s="400" t="s">
        <v>10241</v>
      </c>
      <c r="G852" s="401" t="s">
        <v>66</v>
      </c>
      <c r="H852" s="402" t="s">
        <v>7501</v>
      </c>
      <c r="I852" s="403" t="s">
        <v>1989</v>
      </c>
      <c r="J852" s="404">
        <v>0</v>
      </c>
      <c r="K852" s="405">
        <v>0</v>
      </c>
      <c r="L852" s="405">
        <v>29750000</v>
      </c>
      <c r="M852" s="405">
        <f t="shared" si="69"/>
        <v>29750000</v>
      </c>
      <c r="N852" s="406" t="s">
        <v>1990</v>
      </c>
      <c r="O852" s="398" t="s">
        <v>304</v>
      </c>
      <c r="P852" s="408">
        <f t="shared" si="70"/>
        <v>43724</v>
      </c>
      <c r="Q852" s="408">
        <v>43829</v>
      </c>
      <c r="R852" s="408">
        <f t="shared" si="68"/>
        <v>43829</v>
      </c>
      <c r="S852" s="407">
        <f t="shared" si="71"/>
        <v>105</v>
      </c>
      <c r="T852" s="409">
        <f t="shared" si="72"/>
        <v>3.5</v>
      </c>
      <c r="U852" s="410" t="s">
        <v>10230</v>
      </c>
      <c r="V852" s="375"/>
      <c r="W852" s="411"/>
      <c r="X852" s="412"/>
      <c r="Y852" s="413"/>
      <c r="Z852" s="414"/>
      <c r="AA852" s="412"/>
      <c r="AB852" s="413"/>
      <c r="AC852" s="414"/>
      <c r="AD852" s="412"/>
      <c r="AE852" s="413"/>
      <c r="AF852" s="414"/>
      <c r="AG852" s="412"/>
      <c r="AH852" s="413"/>
      <c r="AI852" s="412"/>
      <c r="AJ852" s="415"/>
      <c r="AK852" s="416"/>
      <c r="AL852" s="417"/>
      <c r="AM852" s="416"/>
      <c r="AN852" s="418"/>
      <c r="AO852" s="418"/>
      <c r="AP852" s="418"/>
      <c r="AQ852" s="314"/>
      <c r="AR852" s="315"/>
      <c r="AS852" s="419"/>
      <c r="AT852" s="420"/>
      <c r="AU852" s="318"/>
      <c r="AV852" s="319"/>
      <c r="AW852" s="319"/>
      <c r="AX852" s="319"/>
      <c r="AY852" s="320"/>
      <c r="AZ852" s="376"/>
    </row>
    <row r="853" spans="1:52" ht="13.5" customHeight="1" thickTop="1" thickBot="1" x14ac:dyDescent="0.25">
      <c r="A853" s="397">
        <v>844</v>
      </c>
      <c r="B853" s="398" t="s">
        <v>9952</v>
      </c>
      <c r="C853" s="399">
        <v>43724</v>
      </c>
      <c r="D853" s="399" t="s">
        <v>10242</v>
      </c>
      <c r="E853" s="400" t="s">
        <v>5921</v>
      </c>
      <c r="F853" s="400" t="s">
        <v>10243</v>
      </c>
      <c r="G853" s="401" t="s">
        <v>66</v>
      </c>
      <c r="H853" s="402" t="s">
        <v>7501</v>
      </c>
      <c r="I853" s="403" t="s">
        <v>1989</v>
      </c>
      <c r="J853" s="404">
        <v>0</v>
      </c>
      <c r="K853" s="405">
        <v>0</v>
      </c>
      <c r="L853" s="405">
        <v>12000000</v>
      </c>
      <c r="M853" s="405">
        <f t="shared" si="69"/>
        <v>12000000</v>
      </c>
      <c r="N853" s="406" t="s">
        <v>1990</v>
      </c>
      <c r="O853" s="398" t="s">
        <v>10244</v>
      </c>
      <c r="P853" s="408">
        <f t="shared" si="70"/>
        <v>43724</v>
      </c>
      <c r="Q853" s="408">
        <v>43814</v>
      </c>
      <c r="R853" s="408">
        <f t="shared" si="68"/>
        <v>43814</v>
      </c>
      <c r="S853" s="407">
        <f t="shared" si="71"/>
        <v>90</v>
      </c>
      <c r="T853" s="409">
        <f t="shared" si="72"/>
        <v>3</v>
      </c>
      <c r="U853" s="410" t="s">
        <v>10245</v>
      </c>
      <c r="V853" s="375"/>
      <c r="W853" s="411"/>
      <c r="X853" s="412"/>
      <c r="Y853" s="413"/>
      <c r="Z853" s="414"/>
      <c r="AA853" s="412"/>
      <c r="AB853" s="413"/>
      <c r="AC853" s="414"/>
      <c r="AD853" s="412"/>
      <c r="AE853" s="413"/>
      <c r="AF853" s="414"/>
      <c r="AG853" s="412"/>
      <c r="AH853" s="413"/>
      <c r="AI853" s="412"/>
      <c r="AJ853" s="415"/>
      <c r="AK853" s="416"/>
      <c r="AL853" s="417"/>
      <c r="AM853" s="416"/>
      <c r="AN853" s="418"/>
      <c r="AO853" s="418"/>
      <c r="AP853" s="418"/>
      <c r="AQ853" s="314"/>
      <c r="AR853" s="315"/>
      <c r="AS853" s="419"/>
      <c r="AT853" s="420"/>
      <c r="AU853" s="318"/>
      <c r="AV853" s="319"/>
      <c r="AW853" s="319"/>
      <c r="AX853" s="319"/>
      <c r="AY853" s="320"/>
      <c r="AZ853" s="376"/>
    </row>
    <row r="854" spans="1:52" ht="13.5" customHeight="1" thickTop="1" thickBot="1" x14ac:dyDescent="0.25">
      <c r="A854" s="397">
        <v>845</v>
      </c>
      <c r="B854" s="398" t="s">
        <v>2230</v>
      </c>
      <c r="C854" s="399">
        <v>43724</v>
      </c>
      <c r="D854" s="399" t="s">
        <v>10246</v>
      </c>
      <c r="E854" s="400" t="s">
        <v>7806</v>
      </c>
      <c r="F854" s="400" t="s">
        <v>10247</v>
      </c>
      <c r="G854" s="401" t="s">
        <v>66</v>
      </c>
      <c r="H854" s="402" t="s">
        <v>7501</v>
      </c>
      <c r="I854" s="403" t="s">
        <v>1989</v>
      </c>
      <c r="J854" s="404">
        <v>0</v>
      </c>
      <c r="K854" s="405">
        <v>0</v>
      </c>
      <c r="L854" s="405">
        <v>15789557</v>
      </c>
      <c r="M854" s="405">
        <f t="shared" si="69"/>
        <v>15789557</v>
      </c>
      <c r="N854" s="406" t="s">
        <v>1990</v>
      </c>
      <c r="O854" s="398" t="s">
        <v>10248</v>
      </c>
      <c r="P854" s="408">
        <f t="shared" si="70"/>
        <v>43724</v>
      </c>
      <c r="Q854" s="408">
        <v>43830</v>
      </c>
      <c r="R854" s="408">
        <f t="shared" si="68"/>
        <v>43830</v>
      </c>
      <c r="S854" s="407">
        <f t="shared" si="71"/>
        <v>106</v>
      </c>
      <c r="T854" s="409">
        <f t="shared" si="72"/>
        <v>3.5333333333333332</v>
      </c>
      <c r="U854" s="410" t="s">
        <v>10249</v>
      </c>
      <c r="V854" s="375"/>
      <c r="W854" s="411"/>
      <c r="X854" s="412"/>
      <c r="Y854" s="413"/>
      <c r="Z854" s="414"/>
      <c r="AA854" s="412"/>
      <c r="AB854" s="413"/>
      <c r="AC854" s="414"/>
      <c r="AD854" s="412"/>
      <c r="AE854" s="413"/>
      <c r="AF854" s="414"/>
      <c r="AG854" s="412"/>
      <c r="AH854" s="413"/>
      <c r="AI854" s="412"/>
      <c r="AJ854" s="415"/>
      <c r="AK854" s="416"/>
      <c r="AL854" s="417"/>
      <c r="AM854" s="416"/>
      <c r="AN854" s="418"/>
      <c r="AO854" s="418"/>
      <c r="AP854" s="418"/>
      <c r="AQ854" s="314"/>
      <c r="AR854" s="315"/>
      <c r="AS854" s="419"/>
      <c r="AT854" s="420"/>
      <c r="AU854" s="318"/>
      <c r="AV854" s="319"/>
      <c r="AW854" s="319"/>
      <c r="AX854" s="319"/>
      <c r="AY854" s="320"/>
      <c r="AZ854" s="376"/>
    </row>
    <row r="855" spans="1:52" ht="13.5" customHeight="1" thickTop="1" thickBot="1" x14ac:dyDescent="0.25">
      <c r="A855" s="397">
        <v>846</v>
      </c>
      <c r="B855" s="398" t="s">
        <v>7574</v>
      </c>
      <c r="C855" s="399">
        <v>43724</v>
      </c>
      <c r="D855" s="399" t="s">
        <v>10250</v>
      </c>
      <c r="E855" s="400" t="s">
        <v>5690</v>
      </c>
      <c r="F855" s="400" t="s">
        <v>10251</v>
      </c>
      <c r="G855" s="401" t="s">
        <v>66</v>
      </c>
      <c r="H855" s="402" t="s">
        <v>7501</v>
      </c>
      <c r="I855" s="403" t="s">
        <v>1989</v>
      </c>
      <c r="J855" s="404">
        <v>0</v>
      </c>
      <c r="K855" s="405">
        <v>0</v>
      </c>
      <c r="L855" s="405">
        <v>24000000</v>
      </c>
      <c r="M855" s="405">
        <f t="shared" si="69"/>
        <v>28000000</v>
      </c>
      <c r="N855" s="406" t="s">
        <v>1990</v>
      </c>
      <c r="O855" s="398" t="s">
        <v>7577</v>
      </c>
      <c r="P855" s="408">
        <f t="shared" si="70"/>
        <v>43724</v>
      </c>
      <c r="Q855" s="408">
        <v>43814</v>
      </c>
      <c r="R855" s="408">
        <v>43830</v>
      </c>
      <c r="S855" s="407">
        <f t="shared" si="71"/>
        <v>106</v>
      </c>
      <c r="T855" s="409">
        <f t="shared" si="72"/>
        <v>3.5333333333333332</v>
      </c>
      <c r="U855" s="410" t="s">
        <v>10252</v>
      </c>
      <c r="V855" s="375"/>
      <c r="W855" s="411">
        <v>15</v>
      </c>
      <c r="X855" s="412">
        <v>43812</v>
      </c>
      <c r="Y855" s="413"/>
      <c r="Z855" s="414"/>
      <c r="AA855" s="412"/>
      <c r="AB855" s="413"/>
      <c r="AC855" s="414"/>
      <c r="AD855" s="412"/>
      <c r="AE855" s="413"/>
      <c r="AF855" s="414"/>
      <c r="AG855" s="412"/>
      <c r="AH855" s="413"/>
      <c r="AI855" s="412">
        <v>43812</v>
      </c>
      <c r="AJ855" s="415">
        <v>4000000</v>
      </c>
      <c r="AK855" s="416"/>
      <c r="AL855" s="417"/>
      <c r="AM855" s="416"/>
      <c r="AN855" s="418"/>
      <c r="AO855" s="418"/>
      <c r="AP855" s="418"/>
      <c r="AQ855" s="314"/>
      <c r="AR855" s="315"/>
      <c r="AS855" s="419"/>
      <c r="AT855" s="420"/>
      <c r="AU855" s="318"/>
      <c r="AV855" s="319"/>
      <c r="AW855" s="319"/>
      <c r="AX855" s="319"/>
      <c r="AY855" s="320"/>
      <c r="AZ855" s="376"/>
    </row>
    <row r="856" spans="1:52" ht="13.5" customHeight="1" thickTop="1" thickBot="1" x14ac:dyDescent="0.25">
      <c r="A856" s="397">
        <v>847</v>
      </c>
      <c r="B856" s="398" t="s">
        <v>7623</v>
      </c>
      <c r="C856" s="399">
        <v>43724</v>
      </c>
      <c r="D856" s="399" t="s">
        <v>10253</v>
      </c>
      <c r="E856" s="400" t="s">
        <v>9590</v>
      </c>
      <c r="F856" s="400" t="s">
        <v>10254</v>
      </c>
      <c r="G856" s="401" t="s">
        <v>66</v>
      </c>
      <c r="H856" s="402" t="s">
        <v>7501</v>
      </c>
      <c r="I856" s="403" t="s">
        <v>1989</v>
      </c>
      <c r="J856" s="404">
        <v>0</v>
      </c>
      <c r="K856" s="405">
        <v>0</v>
      </c>
      <c r="L856" s="405">
        <v>13860000</v>
      </c>
      <c r="M856" s="405">
        <f t="shared" si="69"/>
        <v>13860000</v>
      </c>
      <c r="N856" s="406" t="s">
        <v>1990</v>
      </c>
      <c r="O856" s="398" t="s">
        <v>6176</v>
      </c>
      <c r="P856" s="408">
        <f t="shared" si="70"/>
        <v>43724</v>
      </c>
      <c r="Q856" s="408">
        <v>43829</v>
      </c>
      <c r="R856" s="408">
        <f t="shared" ref="R856:R896" si="73">Q856</f>
        <v>43829</v>
      </c>
      <c r="S856" s="407">
        <f t="shared" si="71"/>
        <v>105</v>
      </c>
      <c r="T856" s="409">
        <f t="shared" si="72"/>
        <v>3.5</v>
      </c>
      <c r="U856" s="410" t="s">
        <v>10255</v>
      </c>
      <c r="V856" s="375"/>
      <c r="W856" s="411"/>
      <c r="X856" s="412"/>
      <c r="Y856" s="413"/>
      <c r="Z856" s="414"/>
      <c r="AA856" s="412"/>
      <c r="AB856" s="413"/>
      <c r="AC856" s="414"/>
      <c r="AD856" s="412"/>
      <c r="AE856" s="413"/>
      <c r="AF856" s="414"/>
      <c r="AG856" s="412"/>
      <c r="AH856" s="413"/>
      <c r="AI856" s="412"/>
      <c r="AJ856" s="415"/>
      <c r="AK856" s="416"/>
      <c r="AL856" s="417"/>
      <c r="AM856" s="416"/>
      <c r="AN856" s="418"/>
      <c r="AO856" s="418"/>
      <c r="AP856" s="418"/>
      <c r="AQ856" s="314"/>
      <c r="AR856" s="315"/>
      <c r="AS856" s="419"/>
      <c r="AT856" s="420"/>
      <c r="AU856" s="318"/>
      <c r="AV856" s="319"/>
      <c r="AW856" s="319"/>
      <c r="AX856" s="319"/>
      <c r="AY856" s="320"/>
      <c r="AZ856" s="376"/>
    </row>
    <row r="857" spans="1:52" ht="13.5" customHeight="1" thickTop="1" thickBot="1" x14ac:dyDescent="0.25">
      <c r="A857" s="397">
        <v>848</v>
      </c>
      <c r="B857" s="398" t="s">
        <v>7623</v>
      </c>
      <c r="C857" s="399">
        <v>43724</v>
      </c>
      <c r="D857" s="399" t="s">
        <v>10256</v>
      </c>
      <c r="E857" s="400" t="s">
        <v>5690</v>
      </c>
      <c r="F857" s="400" t="s">
        <v>10257</v>
      </c>
      <c r="G857" s="401" t="s">
        <v>66</v>
      </c>
      <c r="H857" s="402" t="s">
        <v>7501</v>
      </c>
      <c r="I857" s="403" t="s">
        <v>1989</v>
      </c>
      <c r="J857" s="404">
        <v>0</v>
      </c>
      <c r="K857" s="405">
        <v>0</v>
      </c>
      <c r="L857" s="405">
        <v>33250000</v>
      </c>
      <c r="M857" s="405">
        <f t="shared" si="69"/>
        <v>33250000</v>
      </c>
      <c r="N857" s="406" t="s">
        <v>1990</v>
      </c>
      <c r="O857" s="398" t="s">
        <v>458</v>
      </c>
      <c r="P857" s="408">
        <f t="shared" si="70"/>
        <v>43724</v>
      </c>
      <c r="Q857" s="408">
        <v>43829</v>
      </c>
      <c r="R857" s="408">
        <f t="shared" si="73"/>
        <v>43829</v>
      </c>
      <c r="S857" s="407">
        <f t="shared" si="71"/>
        <v>105</v>
      </c>
      <c r="T857" s="409">
        <f t="shared" si="72"/>
        <v>3.5</v>
      </c>
      <c r="U857" s="410" t="s">
        <v>10258</v>
      </c>
      <c r="V857" s="375"/>
      <c r="W857" s="411"/>
      <c r="X857" s="412"/>
      <c r="Y857" s="413"/>
      <c r="Z857" s="414"/>
      <c r="AA857" s="412"/>
      <c r="AB857" s="413"/>
      <c r="AC857" s="414"/>
      <c r="AD857" s="412"/>
      <c r="AE857" s="413"/>
      <c r="AF857" s="414"/>
      <c r="AG857" s="412"/>
      <c r="AH857" s="413"/>
      <c r="AI857" s="412"/>
      <c r="AJ857" s="415"/>
      <c r="AK857" s="416"/>
      <c r="AL857" s="417"/>
      <c r="AM857" s="416"/>
      <c r="AN857" s="418"/>
      <c r="AO857" s="418"/>
      <c r="AP857" s="418"/>
      <c r="AQ857" s="314"/>
      <c r="AR857" s="315"/>
      <c r="AS857" s="419"/>
      <c r="AT857" s="420"/>
      <c r="AU857" s="318"/>
      <c r="AV857" s="319"/>
      <c r="AW857" s="319"/>
      <c r="AX857" s="319"/>
      <c r="AY857" s="320"/>
      <c r="AZ857" s="376"/>
    </row>
    <row r="858" spans="1:52" ht="13.5" customHeight="1" thickTop="1" thickBot="1" x14ac:dyDescent="0.25">
      <c r="A858" s="397">
        <v>849</v>
      </c>
      <c r="B858" s="398" t="s">
        <v>7623</v>
      </c>
      <c r="C858" s="399">
        <v>43724</v>
      </c>
      <c r="D858" s="399" t="s">
        <v>10259</v>
      </c>
      <c r="E858" s="400" t="s">
        <v>9590</v>
      </c>
      <c r="F858" s="400" t="s">
        <v>10260</v>
      </c>
      <c r="G858" s="401" t="s">
        <v>66</v>
      </c>
      <c r="H858" s="402" t="s">
        <v>10502</v>
      </c>
      <c r="I858" s="403" t="s">
        <v>1989</v>
      </c>
      <c r="J858" s="404">
        <v>0</v>
      </c>
      <c r="K858" s="405">
        <v>0</v>
      </c>
      <c r="L858" s="405">
        <v>11574500</v>
      </c>
      <c r="M858" s="405">
        <f t="shared" si="69"/>
        <v>11574500</v>
      </c>
      <c r="N858" s="406" t="s">
        <v>1990</v>
      </c>
      <c r="O858" s="398" t="s">
        <v>10261</v>
      </c>
      <c r="P858" s="408">
        <f t="shared" si="70"/>
        <v>43724</v>
      </c>
      <c r="Q858" s="408">
        <v>43829</v>
      </c>
      <c r="R858" s="408">
        <f t="shared" si="73"/>
        <v>43829</v>
      </c>
      <c r="S858" s="407">
        <f t="shared" si="71"/>
        <v>105</v>
      </c>
      <c r="T858" s="409">
        <f t="shared" si="72"/>
        <v>3.5</v>
      </c>
      <c r="U858" s="410" t="s">
        <v>10262</v>
      </c>
      <c r="V858" s="375"/>
      <c r="W858" s="411"/>
      <c r="X858" s="412"/>
      <c r="Y858" s="413"/>
      <c r="Z858" s="414"/>
      <c r="AA858" s="412"/>
      <c r="AB858" s="413"/>
      <c r="AC858" s="414"/>
      <c r="AD858" s="412"/>
      <c r="AE858" s="413"/>
      <c r="AF858" s="414"/>
      <c r="AG858" s="412"/>
      <c r="AH858" s="413"/>
      <c r="AI858" s="412"/>
      <c r="AJ858" s="415"/>
      <c r="AK858" s="416"/>
      <c r="AL858" s="417"/>
      <c r="AM858" s="416"/>
      <c r="AN858" s="418"/>
      <c r="AO858" s="418"/>
      <c r="AP858" s="418"/>
      <c r="AQ858" s="314"/>
      <c r="AR858" s="315"/>
      <c r="AS858" s="419"/>
      <c r="AT858" s="420"/>
      <c r="AU858" s="318"/>
      <c r="AV858" s="319"/>
      <c r="AW858" s="319"/>
      <c r="AX858" s="319"/>
      <c r="AY858" s="320"/>
      <c r="AZ858" s="376"/>
    </row>
    <row r="859" spans="1:52" ht="13.5" customHeight="1" thickTop="1" thickBot="1" x14ac:dyDescent="0.25">
      <c r="A859" s="397">
        <v>850</v>
      </c>
      <c r="B859" s="398" t="s">
        <v>3451</v>
      </c>
      <c r="C859" s="399">
        <v>43724</v>
      </c>
      <c r="D859" s="399" t="s">
        <v>10263</v>
      </c>
      <c r="E859" s="400" t="s">
        <v>5690</v>
      </c>
      <c r="F859" s="400" t="s">
        <v>10264</v>
      </c>
      <c r="G859" s="401" t="s">
        <v>66</v>
      </c>
      <c r="H859" s="402" t="s">
        <v>7501</v>
      </c>
      <c r="I859" s="403" t="s">
        <v>1989</v>
      </c>
      <c r="J859" s="404">
        <v>0</v>
      </c>
      <c r="K859" s="405">
        <v>0</v>
      </c>
      <c r="L859" s="405">
        <v>14000000</v>
      </c>
      <c r="M859" s="405">
        <f t="shared" si="69"/>
        <v>14000000</v>
      </c>
      <c r="N859" s="406" t="s">
        <v>1990</v>
      </c>
      <c r="O859" s="398" t="s">
        <v>6646</v>
      </c>
      <c r="P859" s="408">
        <f t="shared" si="70"/>
        <v>43724</v>
      </c>
      <c r="Q859" s="408">
        <v>43829</v>
      </c>
      <c r="R859" s="408">
        <f t="shared" si="73"/>
        <v>43829</v>
      </c>
      <c r="S859" s="407">
        <f t="shared" si="71"/>
        <v>105</v>
      </c>
      <c r="T859" s="409">
        <f t="shared" si="72"/>
        <v>3.5</v>
      </c>
      <c r="U859" s="410" t="s">
        <v>10265</v>
      </c>
      <c r="V859" s="375"/>
      <c r="W859" s="411"/>
      <c r="X859" s="412"/>
      <c r="Y859" s="413"/>
      <c r="Z859" s="414"/>
      <c r="AA859" s="412"/>
      <c r="AB859" s="413"/>
      <c r="AC859" s="414"/>
      <c r="AD859" s="412"/>
      <c r="AE859" s="413"/>
      <c r="AF859" s="414"/>
      <c r="AG859" s="412"/>
      <c r="AH859" s="413"/>
      <c r="AI859" s="412"/>
      <c r="AJ859" s="415"/>
      <c r="AK859" s="416"/>
      <c r="AL859" s="417"/>
      <c r="AM859" s="416"/>
      <c r="AN859" s="418"/>
      <c r="AO859" s="418"/>
      <c r="AP859" s="418"/>
      <c r="AQ859" s="314"/>
      <c r="AR859" s="315"/>
      <c r="AS859" s="419"/>
      <c r="AT859" s="420"/>
      <c r="AU859" s="318"/>
      <c r="AV859" s="319"/>
      <c r="AW859" s="319"/>
      <c r="AX859" s="319"/>
      <c r="AY859" s="320"/>
      <c r="AZ859" s="376"/>
    </row>
    <row r="860" spans="1:52" ht="13.5" customHeight="1" thickTop="1" thickBot="1" x14ac:dyDescent="0.25">
      <c r="A860" s="397">
        <v>851</v>
      </c>
      <c r="B860" s="398" t="s">
        <v>7623</v>
      </c>
      <c r="C860" s="399">
        <v>43724</v>
      </c>
      <c r="D860" s="399" t="s">
        <v>10266</v>
      </c>
      <c r="E860" s="400" t="s">
        <v>9590</v>
      </c>
      <c r="F860" s="400" t="s">
        <v>10267</v>
      </c>
      <c r="G860" s="401" t="s">
        <v>66</v>
      </c>
      <c r="H860" s="402" t="s">
        <v>7501</v>
      </c>
      <c r="I860" s="403" t="s">
        <v>1989</v>
      </c>
      <c r="J860" s="404">
        <v>0</v>
      </c>
      <c r="K860" s="405">
        <v>0</v>
      </c>
      <c r="L860" s="405">
        <v>18200000</v>
      </c>
      <c r="M860" s="405">
        <f t="shared" si="69"/>
        <v>18200000</v>
      </c>
      <c r="N860" s="406" t="s">
        <v>1990</v>
      </c>
      <c r="O860" s="398" t="s">
        <v>10268</v>
      </c>
      <c r="P860" s="408">
        <f t="shared" si="70"/>
        <v>43724</v>
      </c>
      <c r="Q860" s="408">
        <v>43829</v>
      </c>
      <c r="R860" s="408">
        <f t="shared" si="73"/>
        <v>43829</v>
      </c>
      <c r="S860" s="407">
        <f t="shared" si="71"/>
        <v>105</v>
      </c>
      <c r="T860" s="409">
        <f t="shared" si="72"/>
        <v>3.5</v>
      </c>
      <c r="U860" s="410" t="s">
        <v>10269</v>
      </c>
      <c r="V860" s="375"/>
      <c r="W860" s="411"/>
      <c r="X860" s="412"/>
      <c r="Y860" s="413"/>
      <c r="Z860" s="414"/>
      <c r="AA860" s="412"/>
      <c r="AB860" s="413"/>
      <c r="AC860" s="414"/>
      <c r="AD860" s="412"/>
      <c r="AE860" s="413"/>
      <c r="AF860" s="414"/>
      <c r="AG860" s="412"/>
      <c r="AH860" s="413"/>
      <c r="AI860" s="412"/>
      <c r="AJ860" s="415"/>
      <c r="AK860" s="416"/>
      <c r="AL860" s="417"/>
      <c r="AM860" s="416"/>
      <c r="AN860" s="418"/>
      <c r="AO860" s="418"/>
      <c r="AP860" s="418"/>
      <c r="AQ860" s="314"/>
      <c r="AR860" s="315"/>
      <c r="AS860" s="419"/>
      <c r="AT860" s="420"/>
      <c r="AU860" s="318"/>
      <c r="AV860" s="319"/>
      <c r="AW860" s="319"/>
      <c r="AX860" s="319"/>
      <c r="AY860" s="320"/>
      <c r="AZ860" s="376"/>
    </row>
    <row r="861" spans="1:52" ht="13.5" customHeight="1" thickTop="1" thickBot="1" x14ac:dyDescent="0.25">
      <c r="A861" s="397">
        <v>852</v>
      </c>
      <c r="B861" s="398" t="s">
        <v>444</v>
      </c>
      <c r="C861" s="399">
        <v>43724</v>
      </c>
      <c r="D861" s="399" t="s">
        <v>10270</v>
      </c>
      <c r="E861" s="400" t="s">
        <v>5690</v>
      </c>
      <c r="F861" s="400" t="s">
        <v>10271</v>
      </c>
      <c r="G861" s="401" t="s">
        <v>66</v>
      </c>
      <c r="H861" s="402" t="s">
        <v>7501</v>
      </c>
      <c r="I861" s="403" t="s">
        <v>1989</v>
      </c>
      <c r="J861" s="404">
        <v>0</v>
      </c>
      <c r="K861" s="405">
        <v>0</v>
      </c>
      <c r="L861" s="405">
        <v>17880000</v>
      </c>
      <c r="M861" s="405">
        <f t="shared" si="69"/>
        <v>17880000</v>
      </c>
      <c r="N861" s="406" t="s">
        <v>1990</v>
      </c>
      <c r="O861" s="398" t="s">
        <v>793</v>
      </c>
      <c r="P861" s="408">
        <f t="shared" si="70"/>
        <v>43724</v>
      </c>
      <c r="Q861" s="408">
        <v>43814</v>
      </c>
      <c r="R861" s="408">
        <f t="shared" si="73"/>
        <v>43814</v>
      </c>
      <c r="S861" s="407">
        <f t="shared" si="71"/>
        <v>90</v>
      </c>
      <c r="T861" s="409">
        <f t="shared" si="72"/>
        <v>3</v>
      </c>
      <c r="U861" s="410" t="s">
        <v>10272</v>
      </c>
      <c r="V861" s="375"/>
      <c r="W861" s="411"/>
      <c r="X861" s="412"/>
      <c r="Y861" s="413"/>
      <c r="Z861" s="414"/>
      <c r="AA861" s="412"/>
      <c r="AB861" s="413"/>
      <c r="AC861" s="414"/>
      <c r="AD861" s="412"/>
      <c r="AE861" s="413"/>
      <c r="AF861" s="414"/>
      <c r="AG861" s="412"/>
      <c r="AH861" s="413"/>
      <c r="AI861" s="412"/>
      <c r="AJ861" s="415"/>
      <c r="AK861" s="416"/>
      <c r="AL861" s="417"/>
      <c r="AM861" s="416"/>
      <c r="AN861" s="418"/>
      <c r="AO861" s="418"/>
      <c r="AP861" s="418"/>
      <c r="AQ861" s="314"/>
      <c r="AR861" s="315"/>
      <c r="AS861" s="419"/>
      <c r="AT861" s="420"/>
      <c r="AU861" s="318"/>
      <c r="AV861" s="319"/>
      <c r="AW861" s="319"/>
      <c r="AX861" s="319"/>
      <c r="AY861" s="320"/>
      <c r="AZ861" s="376"/>
    </row>
    <row r="862" spans="1:52" ht="13.5" customHeight="1" thickTop="1" thickBot="1" x14ac:dyDescent="0.25">
      <c r="A862" s="397">
        <v>853</v>
      </c>
      <c r="B862" s="398" t="s">
        <v>175</v>
      </c>
      <c r="C862" s="399">
        <v>43724</v>
      </c>
      <c r="D862" s="399" t="s">
        <v>10273</v>
      </c>
      <c r="E862" s="400" t="s">
        <v>5690</v>
      </c>
      <c r="F862" s="400" t="s">
        <v>10274</v>
      </c>
      <c r="G862" s="401" t="s">
        <v>66</v>
      </c>
      <c r="H862" s="402" t="s">
        <v>10502</v>
      </c>
      <c r="I862" s="403" t="s">
        <v>1989</v>
      </c>
      <c r="J862" s="404">
        <v>0</v>
      </c>
      <c r="K862" s="405">
        <v>0</v>
      </c>
      <c r="L862" s="405">
        <v>43200000</v>
      </c>
      <c r="M862" s="405">
        <f t="shared" si="69"/>
        <v>43200000</v>
      </c>
      <c r="N862" s="406" t="s">
        <v>1990</v>
      </c>
      <c r="O862" s="398" t="s">
        <v>437</v>
      </c>
      <c r="P862" s="408">
        <f t="shared" si="70"/>
        <v>43724</v>
      </c>
      <c r="Q862" s="408">
        <v>43830</v>
      </c>
      <c r="R862" s="408">
        <f t="shared" si="73"/>
        <v>43830</v>
      </c>
      <c r="S862" s="407">
        <f t="shared" si="71"/>
        <v>106</v>
      </c>
      <c r="T862" s="409">
        <f t="shared" si="72"/>
        <v>3.5333333333333332</v>
      </c>
      <c r="U862" s="410" t="s">
        <v>10275</v>
      </c>
      <c r="V862" s="375"/>
      <c r="W862" s="411"/>
      <c r="X862" s="412"/>
      <c r="Y862" s="413"/>
      <c r="Z862" s="414"/>
      <c r="AA862" s="412"/>
      <c r="AB862" s="413"/>
      <c r="AC862" s="414"/>
      <c r="AD862" s="412"/>
      <c r="AE862" s="413"/>
      <c r="AF862" s="414"/>
      <c r="AG862" s="412"/>
      <c r="AH862" s="413"/>
      <c r="AI862" s="412"/>
      <c r="AJ862" s="415"/>
      <c r="AK862" s="416"/>
      <c r="AL862" s="417"/>
      <c r="AM862" s="416"/>
      <c r="AN862" s="418"/>
      <c r="AO862" s="418"/>
      <c r="AP862" s="418"/>
      <c r="AQ862" s="314"/>
      <c r="AR862" s="315"/>
      <c r="AS862" s="419"/>
      <c r="AT862" s="420"/>
      <c r="AU862" s="318"/>
      <c r="AV862" s="319"/>
      <c r="AW862" s="319"/>
      <c r="AX862" s="319"/>
      <c r="AY862" s="320"/>
      <c r="AZ862" s="376"/>
    </row>
    <row r="863" spans="1:52" ht="13.5" customHeight="1" thickTop="1" thickBot="1" x14ac:dyDescent="0.25">
      <c r="A863" s="397">
        <v>854</v>
      </c>
      <c r="B863" s="398" t="s">
        <v>3451</v>
      </c>
      <c r="C863" s="399">
        <v>43725</v>
      </c>
      <c r="D863" s="399" t="s">
        <v>10276</v>
      </c>
      <c r="E863" s="400" t="s">
        <v>5690</v>
      </c>
      <c r="F863" s="400" t="s">
        <v>10277</v>
      </c>
      <c r="G863" s="401" t="s">
        <v>66</v>
      </c>
      <c r="H863" s="402" t="s">
        <v>10502</v>
      </c>
      <c r="I863" s="403" t="s">
        <v>1989</v>
      </c>
      <c r="J863" s="404">
        <v>0</v>
      </c>
      <c r="K863" s="405">
        <v>0</v>
      </c>
      <c r="L863" s="405">
        <v>4574500</v>
      </c>
      <c r="M863" s="405">
        <f t="shared" si="69"/>
        <v>4574500</v>
      </c>
      <c r="N863" s="406" t="s">
        <v>1990</v>
      </c>
      <c r="O863" s="398" t="s">
        <v>10278</v>
      </c>
      <c r="P863" s="408">
        <f t="shared" si="70"/>
        <v>43725</v>
      </c>
      <c r="Q863" s="408">
        <v>43830</v>
      </c>
      <c r="R863" s="408">
        <f t="shared" si="73"/>
        <v>43830</v>
      </c>
      <c r="S863" s="407">
        <f t="shared" si="71"/>
        <v>105</v>
      </c>
      <c r="T863" s="409">
        <f t="shared" si="72"/>
        <v>3.5</v>
      </c>
      <c r="U863" s="410" t="s">
        <v>10279</v>
      </c>
      <c r="V863" s="375"/>
      <c r="W863" s="411"/>
      <c r="X863" s="412"/>
      <c r="Y863" s="413"/>
      <c r="Z863" s="414"/>
      <c r="AA863" s="412"/>
      <c r="AB863" s="413"/>
      <c r="AC863" s="414"/>
      <c r="AD863" s="412"/>
      <c r="AE863" s="413"/>
      <c r="AF863" s="414"/>
      <c r="AG863" s="412"/>
      <c r="AH863" s="413"/>
      <c r="AI863" s="412"/>
      <c r="AJ863" s="415"/>
      <c r="AK863" s="416"/>
      <c r="AL863" s="417"/>
      <c r="AM863" s="416"/>
      <c r="AN863" s="418"/>
      <c r="AO863" s="418"/>
      <c r="AP863" s="418"/>
      <c r="AQ863" s="314"/>
      <c r="AR863" s="315"/>
      <c r="AS863" s="419"/>
      <c r="AT863" s="420"/>
      <c r="AU863" s="318"/>
      <c r="AV863" s="319"/>
      <c r="AW863" s="319"/>
      <c r="AX863" s="319"/>
      <c r="AY863" s="320"/>
      <c r="AZ863" s="376"/>
    </row>
    <row r="864" spans="1:52" ht="13.5" customHeight="1" thickTop="1" thickBot="1" x14ac:dyDescent="0.25">
      <c r="A864" s="397">
        <v>855</v>
      </c>
      <c r="B864" s="398" t="s">
        <v>2230</v>
      </c>
      <c r="C864" s="399">
        <v>43725</v>
      </c>
      <c r="D864" s="399" t="s">
        <v>10280</v>
      </c>
      <c r="E864" s="400" t="s">
        <v>9494</v>
      </c>
      <c r="F864" s="400" t="s">
        <v>8172</v>
      </c>
      <c r="G864" s="401" t="s">
        <v>66</v>
      </c>
      <c r="H864" s="402" t="s">
        <v>7501</v>
      </c>
      <c r="I864" s="403" t="s">
        <v>1989</v>
      </c>
      <c r="J864" s="404">
        <v>0</v>
      </c>
      <c r="K864" s="405">
        <v>0</v>
      </c>
      <c r="L864" s="405">
        <v>21000000</v>
      </c>
      <c r="M864" s="405">
        <f t="shared" si="69"/>
        <v>21000000</v>
      </c>
      <c r="N864" s="406" t="s">
        <v>1990</v>
      </c>
      <c r="O864" s="398" t="s">
        <v>10281</v>
      </c>
      <c r="P864" s="408">
        <f t="shared" si="70"/>
        <v>43725</v>
      </c>
      <c r="Q864" s="408">
        <v>43830</v>
      </c>
      <c r="R864" s="408">
        <f t="shared" si="73"/>
        <v>43830</v>
      </c>
      <c r="S864" s="407">
        <f t="shared" si="71"/>
        <v>105</v>
      </c>
      <c r="T864" s="409">
        <f t="shared" si="72"/>
        <v>3.5</v>
      </c>
      <c r="U864" s="410" t="s">
        <v>10282</v>
      </c>
      <c r="V864" s="375"/>
      <c r="W864" s="411"/>
      <c r="X864" s="412"/>
      <c r="Y864" s="413"/>
      <c r="Z864" s="414"/>
      <c r="AA864" s="412"/>
      <c r="AB864" s="413"/>
      <c r="AC864" s="414"/>
      <c r="AD864" s="412"/>
      <c r="AE864" s="413"/>
      <c r="AF864" s="414"/>
      <c r="AG864" s="412"/>
      <c r="AH864" s="413"/>
      <c r="AI864" s="412"/>
      <c r="AJ864" s="415"/>
      <c r="AK864" s="416"/>
      <c r="AL864" s="417"/>
      <c r="AM864" s="416"/>
      <c r="AN864" s="418"/>
      <c r="AO864" s="418"/>
      <c r="AP864" s="418"/>
      <c r="AQ864" s="314"/>
      <c r="AR864" s="315"/>
      <c r="AS864" s="419"/>
      <c r="AT864" s="420"/>
      <c r="AU864" s="318"/>
      <c r="AV864" s="319"/>
      <c r="AW864" s="319"/>
      <c r="AX864" s="319"/>
      <c r="AY864" s="320"/>
      <c r="AZ864" s="376"/>
    </row>
    <row r="865" spans="1:52" ht="13.5" customHeight="1" thickTop="1" thickBot="1" x14ac:dyDescent="0.25">
      <c r="A865" s="397">
        <v>856</v>
      </c>
      <c r="B865" s="398" t="s">
        <v>3451</v>
      </c>
      <c r="C865" s="399">
        <v>43725</v>
      </c>
      <c r="D865" s="399" t="s">
        <v>10283</v>
      </c>
      <c r="E865" s="400" t="s">
        <v>5690</v>
      </c>
      <c r="F865" s="400" t="s">
        <v>10284</v>
      </c>
      <c r="G865" s="401" t="s">
        <v>66</v>
      </c>
      <c r="H865" s="402" t="s">
        <v>7501</v>
      </c>
      <c r="I865" s="403" t="s">
        <v>1989</v>
      </c>
      <c r="J865" s="404">
        <v>0</v>
      </c>
      <c r="K865" s="405">
        <v>0</v>
      </c>
      <c r="L865" s="405">
        <v>31500000</v>
      </c>
      <c r="M865" s="405">
        <f t="shared" si="69"/>
        <v>31500000</v>
      </c>
      <c r="N865" s="406" t="s">
        <v>1990</v>
      </c>
      <c r="O865" s="398" t="s">
        <v>10285</v>
      </c>
      <c r="P865" s="408">
        <f t="shared" si="70"/>
        <v>43725</v>
      </c>
      <c r="Q865" s="408">
        <v>43830</v>
      </c>
      <c r="R865" s="408">
        <f t="shared" si="73"/>
        <v>43830</v>
      </c>
      <c r="S865" s="407">
        <f t="shared" si="71"/>
        <v>105</v>
      </c>
      <c r="T865" s="409">
        <f t="shared" si="72"/>
        <v>3.5</v>
      </c>
      <c r="U865" s="410" t="s">
        <v>10286</v>
      </c>
      <c r="V865" s="375"/>
      <c r="W865" s="411"/>
      <c r="X865" s="412"/>
      <c r="Y865" s="413"/>
      <c r="Z865" s="414"/>
      <c r="AA865" s="412"/>
      <c r="AB865" s="413"/>
      <c r="AC865" s="414"/>
      <c r="AD865" s="412"/>
      <c r="AE865" s="413"/>
      <c r="AF865" s="414"/>
      <c r="AG865" s="412"/>
      <c r="AH865" s="413"/>
      <c r="AI865" s="412"/>
      <c r="AJ865" s="415"/>
      <c r="AK865" s="416"/>
      <c r="AL865" s="417"/>
      <c r="AM865" s="416"/>
      <c r="AN865" s="418"/>
      <c r="AO865" s="418"/>
      <c r="AP865" s="418"/>
      <c r="AQ865" s="314"/>
      <c r="AR865" s="315"/>
      <c r="AS865" s="419"/>
      <c r="AT865" s="420"/>
      <c r="AU865" s="318"/>
      <c r="AV865" s="319"/>
      <c r="AW865" s="319"/>
      <c r="AX865" s="319"/>
      <c r="AY865" s="320"/>
      <c r="AZ865" s="376"/>
    </row>
    <row r="866" spans="1:52" ht="13.5" customHeight="1" thickTop="1" thickBot="1" x14ac:dyDescent="0.25">
      <c r="A866" s="397">
        <v>857</v>
      </c>
      <c r="B866" s="398" t="s">
        <v>6666</v>
      </c>
      <c r="C866" s="399">
        <v>43725</v>
      </c>
      <c r="D866" s="399" t="s">
        <v>10287</v>
      </c>
      <c r="E866" s="400" t="s">
        <v>5690</v>
      </c>
      <c r="F866" s="400" t="s">
        <v>10288</v>
      </c>
      <c r="G866" s="401" t="s">
        <v>66</v>
      </c>
      <c r="H866" s="402" t="s">
        <v>10502</v>
      </c>
      <c r="I866" s="403" t="s">
        <v>1989</v>
      </c>
      <c r="J866" s="404">
        <v>0</v>
      </c>
      <c r="K866" s="405">
        <v>0</v>
      </c>
      <c r="L866" s="405">
        <v>8078000</v>
      </c>
      <c r="M866" s="405">
        <f t="shared" si="69"/>
        <v>8078000</v>
      </c>
      <c r="N866" s="406" t="s">
        <v>1990</v>
      </c>
      <c r="O866" s="398" t="s">
        <v>6677</v>
      </c>
      <c r="P866" s="408">
        <f t="shared" si="70"/>
        <v>43725</v>
      </c>
      <c r="Q866" s="408">
        <v>43830</v>
      </c>
      <c r="R866" s="408">
        <f t="shared" si="73"/>
        <v>43830</v>
      </c>
      <c r="S866" s="407">
        <f t="shared" si="71"/>
        <v>105</v>
      </c>
      <c r="T866" s="409">
        <f t="shared" si="72"/>
        <v>3.5</v>
      </c>
      <c r="U866" s="410" t="s">
        <v>10289</v>
      </c>
      <c r="V866" s="375"/>
      <c r="W866" s="411"/>
      <c r="X866" s="412"/>
      <c r="Y866" s="413"/>
      <c r="Z866" s="414"/>
      <c r="AA866" s="412"/>
      <c r="AB866" s="413"/>
      <c r="AC866" s="414"/>
      <c r="AD866" s="412"/>
      <c r="AE866" s="413"/>
      <c r="AF866" s="414"/>
      <c r="AG866" s="412"/>
      <c r="AH866" s="413"/>
      <c r="AI866" s="412"/>
      <c r="AJ866" s="415"/>
      <c r="AK866" s="416"/>
      <c r="AL866" s="417"/>
      <c r="AM866" s="416"/>
      <c r="AN866" s="418"/>
      <c r="AO866" s="418"/>
      <c r="AP866" s="418"/>
      <c r="AQ866" s="314"/>
      <c r="AR866" s="315"/>
      <c r="AS866" s="419"/>
      <c r="AT866" s="420"/>
      <c r="AU866" s="318"/>
      <c r="AV866" s="319"/>
      <c r="AW866" s="319"/>
      <c r="AX866" s="319"/>
      <c r="AY866" s="320"/>
      <c r="AZ866" s="376"/>
    </row>
    <row r="867" spans="1:52" ht="13.5" customHeight="1" thickTop="1" thickBot="1" x14ac:dyDescent="0.25">
      <c r="A867" s="397">
        <v>858</v>
      </c>
      <c r="B867" s="398" t="s">
        <v>2000</v>
      </c>
      <c r="C867" s="399">
        <v>43725</v>
      </c>
      <c r="D867" s="399" t="s">
        <v>10290</v>
      </c>
      <c r="E867" s="400" t="s">
        <v>9494</v>
      </c>
      <c r="F867" s="400" t="s">
        <v>10291</v>
      </c>
      <c r="G867" s="401" t="s">
        <v>66</v>
      </c>
      <c r="H867" s="402" t="s">
        <v>10502</v>
      </c>
      <c r="I867" s="403" t="s">
        <v>1989</v>
      </c>
      <c r="J867" s="404">
        <v>0</v>
      </c>
      <c r="K867" s="405">
        <v>0</v>
      </c>
      <c r="L867" s="405">
        <v>9000000</v>
      </c>
      <c r="M867" s="405">
        <f t="shared" si="69"/>
        <v>9000000</v>
      </c>
      <c r="N867" s="406" t="s">
        <v>1990</v>
      </c>
      <c r="O867" s="398" t="s">
        <v>10292</v>
      </c>
      <c r="P867" s="408">
        <f t="shared" si="70"/>
        <v>43725</v>
      </c>
      <c r="Q867" s="408">
        <v>43815</v>
      </c>
      <c r="R867" s="408">
        <f t="shared" si="73"/>
        <v>43815</v>
      </c>
      <c r="S867" s="407">
        <f t="shared" si="71"/>
        <v>90</v>
      </c>
      <c r="T867" s="409">
        <f t="shared" si="72"/>
        <v>3</v>
      </c>
      <c r="U867" s="410" t="s">
        <v>10293</v>
      </c>
      <c r="V867" s="375"/>
      <c r="W867" s="411"/>
      <c r="X867" s="412"/>
      <c r="Y867" s="413"/>
      <c r="Z867" s="414"/>
      <c r="AA867" s="412"/>
      <c r="AB867" s="413"/>
      <c r="AC867" s="414"/>
      <c r="AD867" s="412"/>
      <c r="AE867" s="413"/>
      <c r="AF867" s="414"/>
      <c r="AG867" s="412"/>
      <c r="AH867" s="413"/>
      <c r="AI867" s="412"/>
      <c r="AJ867" s="415"/>
      <c r="AK867" s="416"/>
      <c r="AL867" s="417"/>
      <c r="AM867" s="416"/>
      <c r="AN867" s="418"/>
      <c r="AO867" s="418"/>
      <c r="AP867" s="418"/>
      <c r="AQ867" s="314"/>
      <c r="AR867" s="315"/>
      <c r="AS867" s="419"/>
      <c r="AT867" s="420"/>
      <c r="AU867" s="318"/>
      <c r="AV867" s="319"/>
      <c r="AW867" s="319"/>
      <c r="AX867" s="319"/>
      <c r="AY867" s="320"/>
      <c r="AZ867" s="376"/>
    </row>
    <row r="868" spans="1:52" ht="13.5" customHeight="1" thickTop="1" thickBot="1" x14ac:dyDescent="0.25">
      <c r="A868" s="397">
        <v>859</v>
      </c>
      <c r="B868" s="398" t="s">
        <v>3432</v>
      </c>
      <c r="C868" s="399">
        <v>43725</v>
      </c>
      <c r="D868" s="399" t="s">
        <v>10294</v>
      </c>
      <c r="E868" s="400" t="s">
        <v>5921</v>
      </c>
      <c r="F868" s="400" t="s">
        <v>10295</v>
      </c>
      <c r="G868" s="401" t="s">
        <v>66</v>
      </c>
      <c r="H868" s="402" t="s">
        <v>10502</v>
      </c>
      <c r="I868" s="403" t="s">
        <v>1989</v>
      </c>
      <c r="J868" s="404">
        <v>0</v>
      </c>
      <c r="K868" s="405">
        <v>0</v>
      </c>
      <c r="L868" s="405">
        <v>5000000</v>
      </c>
      <c r="M868" s="405">
        <f t="shared" si="69"/>
        <v>5000000</v>
      </c>
      <c r="N868" s="406" t="s">
        <v>1990</v>
      </c>
      <c r="O868" s="398" t="s">
        <v>10296</v>
      </c>
      <c r="P868" s="408">
        <f t="shared" si="70"/>
        <v>43725</v>
      </c>
      <c r="Q868" s="408">
        <v>43790</v>
      </c>
      <c r="R868" s="408">
        <f t="shared" si="73"/>
        <v>43790</v>
      </c>
      <c r="S868" s="407">
        <f t="shared" si="71"/>
        <v>65</v>
      </c>
      <c r="T868" s="409">
        <f t="shared" si="72"/>
        <v>2.1666666666666665</v>
      </c>
      <c r="U868" s="410" t="s">
        <v>10297</v>
      </c>
      <c r="V868" s="375"/>
      <c r="W868" s="411"/>
      <c r="X868" s="412"/>
      <c r="Y868" s="413"/>
      <c r="Z868" s="414"/>
      <c r="AA868" s="412"/>
      <c r="AB868" s="413"/>
      <c r="AC868" s="414"/>
      <c r="AD868" s="412"/>
      <c r="AE868" s="413"/>
      <c r="AF868" s="414"/>
      <c r="AG868" s="412"/>
      <c r="AH868" s="413"/>
      <c r="AI868" s="412"/>
      <c r="AJ868" s="415"/>
      <c r="AK868" s="416"/>
      <c r="AL868" s="417"/>
      <c r="AM868" s="416"/>
      <c r="AN868" s="418"/>
      <c r="AO868" s="418"/>
      <c r="AP868" s="418"/>
      <c r="AQ868" s="314"/>
      <c r="AR868" s="315"/>
      <c r="AS868" s="419"/>
      <c r="AT868" s="420"/>
      <c r="AU868" s="318"/>
      <c r="AV868" s="319"/>
      <c r="AW868" s="319"/>
      <c r="AX868" s="319"/>
      <c r="AY868" s="320"/>
      <c r="AZ868" s="376"/>
    </row>
    <row r="869" spans="1:52" ht="13.5" customHeight="1" thickTop="1" thickBot="1" x14ac:dyDescent="0.25">
      <c r="A869" s="397">
        <v>860</v>
      </c>
      <c r="B869" s="398" t="s">
        <v>3432</v>
      </c>
      <c r="C869" s="399">
        <v>43725</v>
      </c>
      <c r="D869" s="399" t="s">
        <v>10298</v>
      </c>
      <c r="E869" s="400" t="s">
        <v>5921</v>
      </c>
      <c r="F869" s="400" t="s">
        <v>10299</v>
      </c>
      <c r="G869" s="401" t="s">
        <v>66</v>
      </c>
      <c r="H869" s="402" t="s">
        <v>7501</v>
      </c>
      <c r="I869" s="403" t="s">
        <v>1989</v>
      </c>
      <c r="J869" s="404">
        <v>0</v>
      </c>
      <c r="K869" s="405">
        <v>0</v>
      </c>
      <c r="L869" s="405">
        <v>10251000</v>
      </c>
      <c r="M869" s="405">
        <f t="shared" si="69"/>
        <v>10251000</v>
      </c>
      <c r="N869" s="406" t="s">
        <v>1990</v>
      </c>
      <c r="O869" s="398" t="s">
        <v>8894</v>
      </c>
      <c r="P869" s="408">
        <f t="shared" si="70"/>
        <v>43725</v>
      </c>
      <c r="Q869" s="408">
        <v>43815</v>
      </c>
      <c r="R869" s="408">
        <f t="shared" si="73"/>
        <v>43815</v>
      </c>
      <c r="S869" s="407">
        <f t="shared" si="71"/>
        <v>90</v>
      </c>
      <c r="T869" s="409">
        <f t="shared" si="72"/>
        <v>3</v>
      </c>
      <c r="U869" s="410" t="s">
        <v>10300</v>
      </c>
      <c r="V869" s="375"/>
      <c r="W869" s="411"/>
      <c r="X869" s="412"/>
      <c r="Y869" s="413"/>
      <c r="Z869" s="414"/>
      <c r="AA869" s="412"/>
      <c r="AB869" s="413"/>
      <c r="AC869" s="414"/>
      <c r="AD869" s="412"/>
      <c r="AE869" s="413"/>
      <c r="AF869" s="414"/>
      <c r="AG869" s="412"/>
      <c r="AH869" s="413"/>
      <c r="AI869" s="412"/>
      <c r="AJ869" s="415"/>
      <c r="AK869" s="416"/>
      <c r="AL869" s="417"/>
      <c r="AM869" s="416"/>
      <c r="AN869" s="418"/>
      <c r="AO869" s="418"/>
      <c r="AP869" s="418"/>
      <c r="AQ869" s="314"/>
      <c r="AR869" s="315"/>
      <c r="AS869" s="419"/>
      <c r="AT869" s="420"/>
      <c r="AU869" s="318"/>
      <c r="AV869" s="319"/>
      <c r="AW869" s="319"/>
      <c r="AX869" s="319"/>
      <c r="AY869" s="320"/>
      <c r="AZ869" s="376"/>
    </row>
    <row r="870" spans="1:52" ht="13.5" customHeight="1" thickTop="1" thickBot="1" x14ac:dyDescent="0.25">
      <c r="A870" s="397">
        <v>861</v>
      </c>
      <c r="B870" s="398" t="s">
        <v>3444</v>
      </c>
      <c r="C870" s="399">
        <v>43725</v>
      </c>
      <c r="D870" s="399" t="s">
        <v>10301</v>
      </c>
      <c r="E870" s="400" t="s">
        <v>9590</v>
      </c>
      <c r="F870" s="400" t="s">
        <v>10302</v>
      </c>
      <c r="G870" s="401" t="s">
        <v>66</v>
      </c>
      <c r="H870" s="402" t="s">
        <v>10502</v>
      </c>
      <c r="I870" s="403" t="s">
        <v>1989</v>
      </c>
      <c r="J870" s="404">
        <v>0</v>
      </c>
      <c r="K870" s="405">
        <v>0</v>
      </c>
      <c r="L870" s="405">
        <v>9000000</v>
      </c>
      <c r="M870" s="405">
        <f t="shared" si="69"/>
        <v>9000000</v>
      </c>
      <c r="N870" s="406" t="s">
        <v>1990</v>
      </c>
      <c r="O870" s="398" t="s">
        <v>3265</v>
      </c>
      <c r="P870" s="408">
        <f t="shared" si="70"/>
        <v>43725</v>
      </c>
      <c r="Q870" s="408">
        <v>43815</v>
      </c>
      <c r="R870" s="408">
        <f t="shared" si="73"/>
        <v>43815</v>
      </c>
      <c r="S870" s="407">
        <f t="shared" si="71"/>
        <v>90</v>
      </c>
      <c r="T870" s="409">
        <f t="shared" si="72"/>
        <v>3</v>
      </c>
      <c r="U870" s="410" t="s">
        <v>10303</v>
      </c>
      <c r="V870" s="375"/>
      <c r="W870" s="411"/>
      <c r="X870" s="412"/>
      <c r="Y870" s="413"/>
      <c r="Z870" s="414"/>
      <c r="AA870" s="412"/>
      <c r="AB870" s="413"/>
      <c r="AC870" s="414"/>
      <c r="AD870" s="412"/>
      <c r="AE870" s="413"/>
      <c r="AF870" s="414"/>
      <c r="AG870" s="412"/>
      <c r="AH870" s="413"/>
      <c r="AI870" s="412"/>
      <c r="AJ870" s="415"/>
      <c r="AK870" s="416"/>
      <c r="AL870" s="417"/>
      <c r="AM870" s="416"/>
      <c r="AN870" s="418"/>
      <c r="AO870" s="418"/>
      <c r="AP870" s="418"/>
      <c r="AQ870" s="314"/>
      <c r="AR870" s="315"/>
      <c r="AS870" s="419"/>
      <c r="AT870" s="420"/>
      <c r="AU870" s="318"/>
      <c r="AV870" s="319"/>
      <c r="AW870" s="319"/>
      <c r="AX870" s="319"/>
      <c r="AY870" s="320"/>
      <c r="AZ870" s="376"/>
    </row>
    <row r="871" spans="1:52" ht="13.5" customHeight="1" thickTop="1" thickBot="1" x14ac:dyDescent="0.25">
      <c r="A871" s="397">
        <v>862</v>
      </c>
      <c r="B871" s="398" t="s">
        <v>7623</v>
      </c>
      <c r="C871" s="399">
        <v>43725</v>
      </c>
      <c r="D871" s="399" t="s">
        <v>10304</v>
      </c>
      <c r="E871" s="400" t="s">
        <v>5690</v>
      </c>
      <c r="F871" s="400" t="s">
        <v>10305</v>
      </c>
      <c r="G871" s="401" t="s">
        <v>66</v>
      </c>
      <c r="H871" s="402" t="s">
        <v>7501</v>
      </c>
      <c r="I871" s="403" t="s">
        <v>1989</v>
      </c>
      <c r="J871" s="404">
        <v>0</v>
      </c>
      <c r="K871" s="405">
        <v>0</v>
      </c>
      <c r="L871" s="405">
        <v>13200000</v>
      </c>
      <c r="M871" s="405">
        <f t="shared" si="69"/>
        <v>13200000</v>
      </c>
      <c r="N871" s="406" t="s">
        <v>1990</v>
      </c>
      <c r="O871" s="398" t="s">
        <v>758</v>
      </c>
      <c r="P871" s="408">
        <f t="shared" si="70"/>
        <v>43725</v>
      </c>
      <c r="Q871" s="408">
        <v>43815</v>
      </c>
      <c r="R871" s="408">
        <f t="shared" si="73"/>
        <v>43815</v>
      </c>
      <c r="S871" s="407">
        <f t="shared" si="71"/>
        <v>90</v>
      </c>
      <c r="T871" s="409">
        <f t="shared" si="72"/>
        <v>3</v>
      </c>
      <c r="U871" s="410" t="s">
        <v>10306</v>
      </c>
      <c r="V871" s="375"/>
      <c r="W871" s="411"/>
      <c r="X871" s="412"/>
      <c r="Y871" s="413"/>
      <c r="Z871" s="414"/>
      <c r="AA871" s="412"/>
      <c r="AB871" s="413"/>
      <c r="AC871" s="414"/>
      <c r="AD871" s="412"/>
      <c r="AE871" s="413"/>
      <c r="AF871" s="414"/>
      <c r="AG871" s="412"/>
      <c r="AH871" s="413"/>
      <c r="AI871" s="412"/>
      <c r="AJ871" s="415"/>
      <c r="AK871" s="416"/>
      <c r="AL871" s="417"/>
      <c r="AM871" s="416"/>
      <c r="AN871" s="418"/>
      <c r="AO871" s="418"/>
      <c r="AP871" s="418"/>
      <c r="AQ871" s="314"/>
      <c r="AR871" s="315"/>
      <c r="AS871" s="419"/>
      <c r="AT871" s="420"/>
      <c r="AU871" s="318"/>
      <c r="AV871" s="319"/>
      <c r="AW871" s="319"/>
      <c r="AX871" s="319"/>
      <c r="AY871" s="320"/>
      <c r="AZ871" s="376"/>
    </row>
    <row r="872" spans="1:52" ht="13.5" customHeight="1" thickTop="1" thickBot="1" x14ac:dyDescent="0.25">
      <c r="A872" s="397">
        <v>863</v>
      </c>
      <c r="B872" s="398" t="s">
        <v>7623</v>
      </c>
      <c r="C872" s="399">
        <v>43725</v>
      </c>
      <c r="D872" s="399" t="s">
        <v>10307</v>
      </c>
      <c r="E872" s="400" t="s">
        <v>7806</v>
      </c>
      <c r="F872" s="400" t="s">
        <v>10308</v>
      </c>
      <c r="G872" s="401" t="s">
        <v>66</v>
      </c>
      <c r="H872" s="402" t="s">
        <v>10502</v>
      </c>
      <c r="I872" s="403" t="s">
        <v>1989</v>
      </c>
      <c r="J872" s="404">
        <v>0</v>
      </c>
      <c r="K872" s="405">
        <v>0</v>
      </c>
      <c r="L872" s="405">
        <v>7000000</v>
      </c>
      <c r="M872" s="405">
        <f t="shared" si="69"/>
        <v>7000000</v>
      </c>
      <c r="N872" s="406" t="s">
        <v>1990</v>
      </c>
      <c r="O872" s="398" t="s">
        <v>327</v>
      </c>
      <c r="P872" s="408">
        <f t="shared" si="70"/>
        <v>43725</v>
      </c>
      <c r="Q872" s="408">
        <v>43830</v>
      </c>
      <c r="R872" s="408">
        <f t="shared" si="73"/>
        <v>43830</v>
      </c>
      <c r="S872" s="407">
        <f t="shared" si="71"/>
        <v>105</v>
      </c>
      <c r="T872" s="409">
        <f t="shared" si="72"/>
        <v>3.5</v>
      </c>
      <c r="U872" s="410" t="s">
        <v>10309</v>
      </c>
      <c r="V872" s="375"/>
      <c r="W872" s="411"/>
      <c r="X872" s="412"/>
      <c r="Y872" s="413"/>
      <c r="Z872" s="414"/>
      <c r="AA872" s="412"/>
      <c r="AB872" s="413"/>
      <c r="AC872" s="414"/>
      <c r="AD872" s="412"/>
      <c r="AE872" s="413"/>
      <c r="AF872" s="414"/>
      <c r="AG872" s="412"/>
      <c r="AH872" s="413"/>
      <c r="AI872" s="412"/>
      <c r="AJ872" s="415"/>
      <c r="AK872" s="416"/>
      <c r="AL872" s="417"/>
      <c r="AM872" s="416"/>
      <c r="AN872" s="418"/>
      <c r="AO872" s="418"/>
      <c r="AP872" s="418"/>
      <c r="AQ872" s="314"/>
      <c r="AR872" s="315"/>
      <c r="AS872" s="419"/>
      <c r="AT872" s="420"/>
      <c r="AU872" s="318"/>
      <c r="AV872" s="319"/>
      <c r="AW872" s="319"/>
      <c r="AX872" s="319"/>
      <c r="AY872" s="320"/>
      <c r="AZ872" s="376"/>
    </row>
    <row r="873" spans="1:52" ht="13.5" customHeight="1" thickTop="1" thickBot="1" x14ac:dyDescent="0.25">
      <c r="A873" s="397">
        <v>864</v>
      </c>
      <c r="B873" s="398" t="s">
        <v>7623</v>
      </c>
      <c r="C873" s="399">
        <v>43725</v>
      </c>
      <c r="D873" s="399" t="s">
        <v>10310</v>
      </c>
      <c r="E873" s="400" t="s">
        <v>5690</v>
      </c>
      <c r="F873" s="400" t="s">
        <v>10311</v>
      </c>
      <c r="G873" s="401" t="s">
        <v>66</v>
      </c>
      <c r="H873" s="402" t="s">
        <v>7501</v>
      </c>
      <c r="I873" s="403" t="s">
        <v>1989</v>
      </c>
      <c r="J873" s="404">
        <v>0</v>
      </c>
      <c r="K873" s="405">
        <v>0</v>
      </c>
      <c r="L873" s="405">
        <v>13200000</v>
      </c>
      <c r="M873" s="405">
        <f t="shared" si="69"/>
        <v>13200000</v>
      </c>
      <c r="N873" s="406" t="s">
        <v>1990</v>
      </c>
      <c r="O873" s="398" t="s">
        <v>686</v>
      </c>
      <c r="P873" s="408">
        <f t="shared" si="70"/>
        <v>43725</v>
      </c>
      <c r="Q873" s="408">
        <v>43815</v>
      </c>
      <c r="R873" s="408">
        <f t="shared" si="73"/>
        <v>43815</v>
      </c>
      <c r="S873" s="407">
        <f t="shared" si="71"/>
        <v>90</v>
      </c>
      <c r="T873" s="409">
        <f t="shared" si="72"/>
        <v>3</v>
      </c>
      <c r="U873" s="410" t="s">
        <v>10312</v>
      </c>
      <c r="V873" s="375"/>
      <c r="W873" s="411"/>
      <c r="X873" s="412"/>
      <c r="Y873" s="413"/>
      <c r="Z873" s="414"/>
      <c r="AA873" s="412"/>
      <c r="AB873" s="413"/>
      <c r="AC873" s="414"/>
      <c r="AD873" s="412"/>
      <c r="AE873" s="413"/>
      <c r="AF873" s="414"/>
      <c r="AG873" s="412"/>
      <c r="AH873" s="413"/>
      <c r="AI873" s="412"/>
      <c r="AJ873" s="415"/>
      <c r="AK873" s="416"/>
      <c r="AL873" s="417"/>
      <c r="AM873" s="416"/>
      <c r="AN873" s="418"/>
      <c r="AO873" s="418"/>
      <c r="AP873" s="418"/>
      <c r="AQ873" s="314"/>
      <c r="AR873" s="315"/>
      <c r="AS873" s="419"/>
      <c r="AT873" s="420"/>
      <c r="AU873" s="318"/>
      <c r="AV873" s="319"/>
      <c r="AW873" s="319"/>
      <c r="AX873" s="319"/>
      <c r="AY873" s="320"/>
      <c r="AZ873" s="376"/>
    </row>
    <row r="874" spans="1:52" ht="13.5" customHeight="1" thickTop="1" thickBot="1" x14ac:dyDescent="0.25">
      <c r="A874" s="397">
        <v>865</v>
      </c>
      <c r="B874" s="398" t="s">
        <v>3441</v>
      </c>
      <c r="C874" s="399">
        <v>43725</v>
      </c>
      <c r="D874" s="399" t="s">
        <v>10313</v>
      </c>
      <c r="E874" s="400" t="s">
        <v>5690</v>
      </c>
      <c r="F874" s="400" t="s">
        <v>10314</v>
      </c>
      <c r="G874" s="401" t="s">
        <v>66</v>
      </c>
      <c r="H874" s="402" t="s">
        <v>10502</v>
      </c>
      <c r="I874" s="403" t="s">
        <v>1989</v>
      </c>
      <c r="J874" s="404">
        <v>0</v>
      </c>
      <c r="K874" s="405">
        <v>0</v>
      </c>
      <c r="L874" s="405">
        <v>9000000</v>
      </c>
      <c r="M874" s="405">
        <f t="shared" si="69"/>
        <v>9000000</v>
      </c>
      <c r="N874" s="406" t="s">
        <v>1990</v>
      </c>
      <c r="O874" s="398" t="s">
        <v>8652</v>
      </c>
      <c r="P874" s="408">
        <f t="shared" si="70"/>
        <v>43725</v>
      </c>
      <c r="Q874" s="408">
        <v>43815</v>
      </c>
      <c r="R874" s="408">
        <f t="shared" si="73"/>
        <v>43815</v>
      </c>
      <c r="S874" s="407">
        <f t="shared" si="71"/>
        <v>90</v>
      </c>
      <c r="T874" s="409">
        <f t="shared" si="72"/>
        <v>3</v>
      </c>
      <c r="U874" s="410" t="s">
        <v>10315</v>
      </c>
      <c r="V874" s="375"/>
      <c r="W874" s="411"/>
      <c r="X874" s="412"/>
      <c r="Y874" s="413"/>
      <c r="Z874" s="414"/>
      <c r="AA874" s="412"/>
      <c r="AB874" s="413"/>
      <c r="AC874" s="414"/>
      <c r="AD874" s="412"/>
      <c r="AE874" s="413"/>
      <c r="AF874" s="414"/>
      <c r="AG874" s="412"/>
      <c r="AH874" s="413"/>
      <c r="AI874" s="412"/>
      <c r="AJ874" s="415"/>
      <c r="AK874" s="416"/>
      <c r="AL874" s="417"/>
      <c r="AM874" s="416"/>
      <c r="AN874" s="418"/>
      <c r="AO874" s="418"/>
      <c r="AP874" s="418"/>
      <c r="AQ874" s="314"/>
      <c r="AR874" s="315"/>
      <c r="AS874" s="419"/>
      <c r="AT874" s="420"/>
      <c r="AU874" s="318"/>
      <c r="AV874" s="319"/>
      <c r="AW874" s="319"/>
      <c r="AX874" s="319"/>
      <c r="AY874" s="320"/>
      <c r="AZ874" s="376"/>
    </row>
    <row r="875" spans="1:52" ht="13.5" customHeight="1" thickTop="1" thickBot="1" x14ac:dyDescent="0.25">
      <c r="A875" s="397">
        <v>866</v>
      </c>
      <c r="B875" s="398" t="s">
        <v>3444</v>
      </c>
      <c r="C875" s="399">
        <v>43725</v>
      </c>
      <c r="D875" s="399" t="s">
        <v>10316</v>
      </c>
      <c r="E875" s="400" t="s">
        <v>5690</v>
      </c>
      <c r="F875" s="400" t="s">
        <v>10317</v>
      </c>
      <c r="G875" s="401" t="s">
        <v>66</v>
      </c>
      <c r="H875" s="402" t="s">
        <v>10502</v>
      </c>
      <c r="I875" s="403" t="s">
        <v>1989</v>
      </c>
      <c r="J875" s="404">
        <v>0</v>
      </c>
      <c r="K875" s="405">
        <v>0</v>
      </c>
      <c r="L875" s="405">
        <v>9000000</v>
      </c>
      <c r="M875" s="405">
        <f t="shared" si="69"/>
        <v>9000000</v>
      </c>
      <c r="N875" s="406" t="s">
        <v>1990</v>
      </c>
      <c r="O875" s="398" t="s">
        <v>10318</v>
      </c>
      <c r="P875" s="408">
        <f t="shared" si="70"/>
        <v>43725</v>
      </c>
      <c r="Q875" s="408">
        <v>43815</v>
      </c>
      <c r="R875" s="408">
        <f t="shared" si="73"/>
        <v>43815</v>
      </c>
      <c r="S875" s="407">
        <f t="shared" si="71"/>
        <v>90</v>
      </c>
      <c r="T875" s="409">
        <f t="shared" si="72"/>
        <v>3</v>
      </c>
      <c r="U875" s="410" t="s">
        <v>10319</v>
      </c>
      <c r="V875" s="375"/>
      <c r="W875" s="411"/>
      <c r="X875" s="412"/>
      <c r="Y875" s="413"/>
      <c r="Z875" s="414"/>
      <c r="AA875" s="412"/>
      <c r="AB875" s="413"/>
      <c r="AC875" s="414"/>
      <c r="AD875" s="412"/>
      <c r="AE875" s="413"/>
      <c r="AF875" s="414"/>
      <c r="AG875" s="412"/>
      <c r="AH875" s="413"/>
      <c r="AI875" s="412"/>
      <c r="AJ875" s="415"/>
      <c r="AK875" s="416"/>
      <c r="AL875" s="417"/>
      <c r="AM875" s="416"/>
      <c r="AN875" s="418"/>
      <c r="AO875" s="418"/>
      <c r="AP875" s="418"/>
      <c r="AQ875" s="314"/>
      <c r="AR875" s="315"/>
      <c r="AS875" s="419"/>
      <c r="AT875" s="420"/>
      <c r="AU875" s="318"/>
      <c r="AV875" s="319"/>
      <c r="AW875" s="319"/>
      <c r="AX875" s="319"/>
      <c r="AY875" s="320"/>
      <c r="AZ875" s="376"/>
    </row>
    <row r="876" spans="1:52" ht="13.5" customHeight="1" thickTop="1" thickBot="1" x14ac:dyDescent="0.25">
      <c r="A876" s="397">
        <v>867</v>
      </c>
      <c r="B876" s="398" t="s">
        <v>3444</v>
      </c>
      <c r="C876" s="399">
        <v>43725</v>
      </c>
      <c r="D876" s="399" t="s">
        <v>10320</v>
      </c>
      <c r="E876" s="400" t="s">
        <v>5921</v>
      </c>
      <c r="F876" s="400" t="s">
        <v>10321</v>
      </c>
      <c r="G876" s="401" t="s">
        <v>66</v>
      </c>
      <c r="H876" s="402" t="s">
        <v>10502</v>
      </c>
      <c r="I876" s="403" t="s">
        <v>1989</v>
      </c>
      <c r="J876" s="404">
        <v>0</v>
      </c>
      <c r="K876" s="405">
        <v>0</v>
      </c>
      <c r="L876" s="405">
        <v>8750000</v>
      </c>
      <c r="M876" s="405">
        <f t="shared" si="69"/>
        <v>8750000</v>
      </c>
      <c r="N876" s="406" t="s">
        <v>1990</v>
      </c>
      <c r="O876" s="398" t="s">
        <v>8537</v>
      </c>
      <c r="P876" s="408">
        <f t="shared" si="70"/>
        <v>43725</v>
      </c>
      <c r="Q876" s="408">
        <v>43830</v>
      </c>
      <c r="R876" s="408">
        <f t="shared" si="73"/>
        <v>43830</v>
      </c>
      <c r="S876" s="407">
        <f t="shared" si="71"/>
        <v>105</v>
      </c>
      <c r="T876" s="409">
        <f t="shared" si="72"/>
        <v>3.5</v>
      </c>
      <c r="U876" s="410" t="s">
        <v>10322</v>
      </c>
      <c r="V876" s="375"/>
      <c r="W876" s="411"/>
      <c r="X876" s="412"/>
      <c r="Y876" s="413"/>
      <c r="Z876" s="414"/>
      <c r="AA876" s="412"/>
      <c r="AB876" s="413"/>
      <c r="AC876" s="414"/>
      <c r="AD876" s="412"/>
      <c r="AE876" s="413"/>
      <c r="AF876" s="414"/>
      <c r="AG876" s="412"/>
      <c r="AH876" s="413"/>
      <c r="AI876" s="412"/>
      <c r="AJ876" s="415"/>
      <c r="AK876" s="416"/>
      <c r="AL876" s="417"/>
      <c r="AM876" s="416"/>
      <c r="AN876" s="418"/>
      <c r="AO876" s="418"/>
      <c r="AP876" s="418"/>
      <c r="AQ876" s="314"/>
      <c r="AR876" s="315"/>
      <c r="AS876" s="419"/>
      <c r="AT876" s="420"/>
      <c r="AU876" s="318"/>
      <c r="AV876" s="319"/>
      <c r="AW876" s="319"/>
      <c r="AX876" s="319"/>
      <c r="AY876" s="320"/>
      <c r="AZ876" s="376"/>
    </row>
    <row r="877" spans="1:52" ht="13.5" customHeight="1" thickTop="1" thickBot="1" x14ac:dyDescent="0.25">
      <c r="A877" s="397">
        <v>868</v>
      </c>
      <c r="B877" s="398" t="s">
        <v>3432</v>
      </c>
      <c r="C877" s="399">
        <v>43725</v>
      </c>
      <c r="D877" s="399" t="s">
        <v>10323</v>
      </c>
      <c r="E877" s="400" t="s">
        <v>5690</v>
      </c>
      <c r="F877" s="400" t="s">
        <v>10324</v>
      </c>
      <c r="G877" s="401" t="s">
        <v>66</v>
      </c>
      <c r="H877" s="402" t="s">
        <v>7501</v>
      </c>
      <c r="I877" s="403" t="s">
        <v>1989</v>
      </c>
      <c r="J877" s="404">
        <v>0</v>
      </c>
      <c r="K877" s="405">
        <v>0</v>
      </c>
      <c r="L877" s="405">
        <v>4500000</v>
      </c>
      <c r="M877" s="405">
        <f t="shared" si="69"/>
        <v>4500000</v>
      </c>
      <c r="N877" s="406" t="s">
        <v>1990</v>
      </c>
      <c r="O877" s="398" t="s">
        <v>10325</v>
      </c>
      <c r="P877" s="408">
        <f t="shared" si="70"/>
        <v>43725</v>
      </c>
      <c r="Q877" s="408">
        <v>43755</v>
      </c>
      <c r="R877" s="408">
        <f t="shared" si="73"/>
        <v>43755</v>
      </c>
      <c r="S877" s="407">
        <f t="shared" si="71"/>
        <v>30</v>
      </c>
      <c r="T877" s="409">
        <f t="shared" si="72"/>
        <v>1</v>
      </c>
      <c r="U877" s="410" t="s">
        <v>10326</v>
      </c>
      <c r="V877" s="375"/>
      <c r="W877" s="411"/>
      <c r="X877" s="412"/>
      <c r="Y877" s="413"/>
      <c r="Z877" s="414"/>
      <c r="AA877" s="412"/>
      <c r="AB877" s="413"/>
      <c r="AC877" s="414"/>
      <c r="AD877" s="412"/>
      <c r="AE877" s="413"/>
      <c r="AF877" s="414"/>
      <c r="AG877" s="412"/>
      <c r="AH877" s="413"/>
      <c r="AI877" s="412"/>
      <c r="AJ877" s="415"/>
      <c r="AK877" s="416"/>
      <c r="AL877" s="417"/>
      <c r="AM877" s="416"/>
      <c r="AN877" s="418"/>
      <c r="AO877" s="418"/>
      <c r="AP877" s="418"/>
      <c r="AQ877" s="314"/>
      <c r="AR877" s="315"/>
      <c r="AS877" s="419"/>
      <c r="AT877" s="420"/>
      <c r="AU877" s="318"/>
      <c r="AV877" s="319"/>
      <c r="AW877" s="319"/>
      <c r="AX877" s="319"/>
      <c r="AY877" s="320"/>
      <c r="AZ877" s="376"/>
    </row>
    <row r="878" spans="1:52" ht="13.5" customHeight="1" thickTop="1" thickBot="1" x14ac:dyDescent="0.25">
      <c r="A878" s="397">
        <v>869</v>
      </c>
      <c r="B878" s="398" t="s">
        <v>3441</v>
      </c>
      <c r="C878" s="399">
        <v>43725</v>
      </c>
      <c r="D878" s="399" t="s">
        <v>10327</v>
      </c>
      <c r="E878" s="400" t="s">
        <v>5690</v>
      </c>
      <c r="F878" s="400" t="s">
        <v>10328</v>
      </c>
      <c r="G878" s="401" t="s">
        <v>66</v>
      </c>
      <c r="H878" s="402" t="s">
        <v>10502</v>
      </c>
      <c r="I878" s="403" t="s">
        <v>1989</v>
      </c>
      <c r="J878" s="404">
        <v>0</v>
      </c>
      <c r="K878" s="405">
        <v>0</v>
      </c>
      <c r="L878" s="405">
        <v>9900000</v>
      </c>
      <c r="M878" s="405">
        <f t="shared" si="69"/>
        <v>9900000</v>
      </c>
      <c r="N878" s="406" t="s">
        <v>1990</v>
      </c>
      <c r="O878" s="398" t="s">
        <v>8933</v>
      </c>
      <c r="P878" s="408">
        <f t="shared" si="70"/>
        <v>43725</v>
      </c>
      <c r="Q878" s="408">
        <v>43815</v>
      </c>
      <c r="R878" s="408">
        <f t="shared" si="73"/>
        <v>43815</v>
      </c>
      <c r="S878" s="407">
        <f t="shared" si="71"/>
        <v>90</v>
      </c>
      <c r="T878" s="409">
        <f t="shared" si="72"/>
        <v>3</v>
      </c>
      <c r="U878" s="410" t="s">
        <v>10329</v>
      </c>
      <c r="V878" s="375"/>
      <c r="W878" s="411"/>
      <c r="X878" s="412"/>
      <c r="Y878" s="413"/>
      <c r="Z878" s="414"/>
      <c r="AA878" s="412"/>
      <c r="AB878" s="413"/>
      <c r="AC878" s="414"/>
      <c r="AD878" s="412"/>
      <c r="AE878" s="413"/>
      <c r="AF878" s="414"/>
      <c r="AG878" s="412"/>
      <c r="AH878" s="413"/>
      <c r="AI878" s="412"/>
      <c r="AJ878" s="415"/>
      <c r="AK878" s="416"/>
      <c r="AL878" s="417"/>
      <c r="AM878" s="416"/>
      <c r="AN878" s="418"/>
      <c r="AO878" s="418"/>
      <c r="AP878" s="418"/>
      <c r="AQ878" s="314"/>
      <c r="AR878" s="315"/>
      <c r="AS878" s="419"/>
      <c r="AT878" s="420"/>
      <c r="AU878" s="318"/>
      <c r="AV878" s="319"/>
      <c r="AW878" s="319"/>
      <c r="AX878" s="319"/>
      <c r="AY878" s="320"/>
      <c r="AZ878" s="376"/>
    </row>
    <row r="879" spans="1:52" ht="13.5" customHeight="1" thickTop="1" thickBot="1" x14ac:dyDescent="0.25">
      <c r="A879" s="397">
        <v>870</v>
      </c>
      <c r="B879" s="398" t="s">
        <v>2000</v>
      </c>
      <c r="C879" s="399">
        <v>43725</v>
      </c>
      <c r="D879" s="399" t="s">
        <v>10330</v>
      </c>
      <c r="E879" s="400" t="s">
        <v>9494</v>
      </c>
      <c r="F879" s="400" t="s">
        <v>10331</v>
      </c>
      <c r="G879" s="401" t="s">
        <v>66</v>
      </c>
      <c r="H879" s="402" t="s">
        <v>10502</v>
      </c>
      <c r="I879" s="403" t="s">
        <v>1989</v>
      </c>
      <c r="J879" s="404">
        <v>0</v>
      </c>
      <c r="K879" s="405">
        <v>0</v>
      </c>
      <c r="L879" s="405">
        <v>9000000</v>
      </c>
      <c r="M879" s="405">
        <f t="shared" si="69"/>
        <v>9000000</v>
      </c>
      <c r="N879" s="406" t="s">
        <v>1990</v>
      </c>
      <c r="O879" s="398" t="s">
        <v>9694</v>
      </c>
      <c r="P879" s="408">
        <f t="shared" si="70"/>
        <v>43725</v>
      </c>
      <c r="Q879" s="408">
        <v>43815</v>
      </c>
      <c r="R879" s="408">
        <f t="shared" si="73"/>
        <v>43815</v>
      </c>
      <c r="S879" s="407">
        <f t="shared" si="71"/>
        <v>90</v>
      </c>
      <c r="T879" s="409">
        <f t="shared" si="72"/>
        <v>3</v>
      </c>
      <c r="U879" s="410" t="s">
        <v>10332</v>
      </c>
      <c r="V879" s="375"/>
      <c r="W879" s="411"/>
      <c r="X879" s="412"/>
      <c r="Y879" s="413"/>
      <c r="Z879" s="414"/>
      <c r="AA879" s="412"/>
      <c r="AB879" s="413"/>
      <c r="AC879" s="414"/>
      <c r="AD879" s="412"/>
      <c r="AE879" s="413"/>
      <c r="AF879" s="414"/>
      <c r="AG879" s="412"/>
      <c r="AH879" s="413"/>
      <c r="AI879" s="412"/>
      <c r="AJ879" s="415"/>
      <c r="AK879" s="416"/>
      <c r="AL879" s="417"/>
      <c r="AM879" s="416"/>
      <c r="AN879" s="418"/>
      <c r="AO879" s="418"/>
      <c r="AP879" s="418"/>
      <c r="AQ879" s="314"/>
      <c r="AR879" s="315"/>
      <c r="AS879" s="419"/>
      <c r="AT879" s="420"/>
      <c r="AU879" s="318"/>
      <c r="AV879" s="319"/>
      <c r="AW879" s="319"/>
      <c r="AX879" s="319"/>
      <c r="AY879" s="320"/>
      <c r="AZ879" s="376"/>
    </row>
    <row r="880" spans="1:52" ht="13.5" customHeight="1" thickTop="1" thickBot="1" x14ac:dyDescent="0.25">
      <c r="A880" s="397">
        <v>871</v>
      </c>
      <c r="B880" s="398" t="s">
        <v>3432</v>
      </c>
      <c r="C880" s="399">
        <v>43725</v>
      </c>
      <c r="D880" s="399" t="s">
        <v>10333</v>
      </c>
      <c r="E880" s="400" t="s">
        <v>5690</v>
      </c>
      <c r="F880" s="400" t="s">
        <v>10334</v>
      </c>
      <c r="G880" s="401" t="s">
        <v>66</v>
      </c>
      <c r="H880" s="402" t="s">
        <v>10502</v>
      </c>
      <c r="I880" s="403" t="s">
        <v>1989</v>
      </c>
      <c r="J880" s="404">
        <v>0</v>
      </c>
      <c r="K880" s="405">
        <v>0</v>
      </c>
      <c r="L880" s="405">
        <v>4000000</v>
      </c>
      <c r="M880" s="405">
        <f t="shared" si="69"/>
        <v>4000000</v>
      </c>
      <c r="N880" s="406" t="s">
        <v>1990</v>
      </c>
      <c r="O880" s="398" t="s">
        <v>10335</v>
      </c>
      <c r="P880" s="408">
        <f t="shared" si="70"/>
        <v>43725</v>
      </c>
      <c r="Q880" s="408">
        <v>43785</v>
      </c>
      <c r="R880" s="408">
        <f t="shared" si="73"/>
        <v>43785</v>
      </c>
      <c r="S880" s="407">
        <f t="shared" si="71"/>
        <v>60</v>
      </c>
      <c r="T880" s="409">
        <f t="shared" si="72"/>
        <v>2</v>
      </c>
      <c r="U880" s="410" t="s">
        <v>10336</v>
      </c>
      <c r="V880" s="375"/>
      <c r="W880" s="411"/>
      <c r="X880" s="412"/>
      <c r="Y880" s="413"/>
      <c r="Z880" s="414"/>
      <c r="AA880" s="412"/>
      <c r="AB880" s="413"/>
      <c r="AC880" s="414"/>
      <c r="AD880" s="412"/>
      <c r="AE880" s="413"/>
      <c r="AF880" s="414"/>
      <c r="AG880" s="412"/>
      <c r="AH880" s="413"/>
      <c r="AI880" s="412"/>
      <c r="AJ880" s="415"/>
      <c r="AK880" s="416"/>
      <c r="AL880" s="417"/>
      <c r="AM880" s="416"/>
      <c r="AN880" s="418"/>
      <c r="AO880" s="418"/>
      <c r="AP880" s="418"/>
      <c r="AQ880" s="314"/>
      <c r="AR880" s="315"/>
      <c r="AS880" s="419"/>
      <c r="AT880" s="420"/>
      <c r="AU880" s="318"/>
      <c r="AV880" s="319"/>
      <c r="AW880" s="319"/>
      <c r="AX880" s="319"/>
      <c r="AY880" s="320"/>
      <c r="AZ880" s="376"/>
    </row>
    <row r="881" spans="1:52" ht="13.5" customHeight="1" thickTop="1" thickBot="1" x14ac:dyDescent="0.25">
      <c r="A881" s="397">
        <v>872</v>
      </c>
      <c r="B881" s="398" t="s">
        <v>3432</v>
      </c>
      <c r="C881" s="399">
        <v>43725</v>
      </c>
      <c r="D881" s="399" t="s">
        <v>10337</v>
      </c>
      <c r="E881" s="400" t="s">
        <v>5921</v>
      </c>
      <c r="F881" s="400" t="s">
        <v>10338</v>
      </c>
      <c r="G881" s="401" t="s">
        <v>66</v>
      </c>
      <c r="H881" s="402" t="s">
        <v>10502</v>
      </c>
      <c r="I881" s="403" t="s">
        <v>1989</v>
      </c>
      <c r="J881" s="404">
        <v>0</v>
      </c>
      <c r="K881" s="405">
        <v>0</v>
      </c>
      <c r="L881" s="405">
        <v>9000000</v>
      </c>
      <c r="M881" s="405">
        <f t="shared" si="69"/>
        <v>9000000</v>
      </c>
      <c r="N881" s="406" t="s">
        <v>1990</v>
      </c>
      <c r="O881" s="398" t="s">
        <v>8828</v>
      </c>
      <c r="P881" s="408">
        <f t="shared" si="70"/>
        <v>43725</v>
      </c>
      <c r="Q881" s="408">
        <v>43815</v>
      </c>
      <c r="R881" s="408">
        <f t="shared" si="73"/>
        <v>43815</v>
      </c>
      <c r="S881" s="407">
        <f t="shared" si="71"/>
        <v>90</v>
      </c>
      <c r="T881" s="409">
        <f t="shared" si="72"/>
        <v>3</v>
      </c>
      <c r="U881" s="410" t="s">
        <v>10339</v>
      </c>
      <c r="V881" s="375"/>
      <c r="W881" s="411"/>
      <c r="X881" s="412"/>
      <c r="Y881" s="413"/>
      <c r="Z881" s="414"/>
      <c r="AA881" s="412"/>
      <c r="AB881" s="413"/>
      <c r="AC881" s="414"/>
      <c r="AD881" s="412"/>
      <c r="AE881" s="413"/>
      <c r="AF881" s="414"/>
      <c r="AG881" s="412"/>
      <c r="AH881" s="413"/>
      <c r="AI881" s="412"/>
      <c r="AJ881" s="415"/>
      <c r="AK881" s="416"/>
      <c r="AL881" s="417"/>
      <c r="AM881" s="416"/>
      <c r="AN881" s="418"/>
      <c r="AO881" s="418"/>
      <c r="AP881" s="418"/>
      <c r="AQ881" s="314"/>
      <c r="AR881" s="315"/>
      <c r="AS881" s="419"/>
      <c r="AT881" s="420"/>
      <c r="AU881" s="318"/>
      <c r="AV881" s="319"/>
      <c r="AW881" s="319"/>
      <c r="AX881" s="319"/>
      <c r="AY881" s="320"/>
      <c r="AZ881" s="376"/>
    </row>
    <row r="882" spans="1:52" ht="13.5" customHeight="1" thickTop="1" thickBot="1" x14ac:dyDescent="0.25">
      <c r="A882" s="397">
        <v>873</v>
      </c>
      <c r="B882" s="398" t="s">
        <v>3432</v>
      </c>
      <c r="C882" s="399">
        <v>43725</v>
      </c>
      <c r="D882" s="399" t="s">
        <v>10340</v>
      </c>
      <c r="E882" s="400" t="s">
        <v>5690</v>
      </c>
      <c r="F882" s="400" t="s">
        <v>10295</v>
      </c>
      <c r="G882" s="401" t="s">
        <v>66</v>
      </c>
      <c r="H882" s="402" t="s">
        <v>10502</v>
      </c>
      <c r="I882" s="403" t="s">
        <v>1989</v>
      </c>
      <c r="J882" s="404">
        <v>0</v>
      </c>
      <c r="K882" s="405">
        <v>0</v>
      </c>
      <c r="L882" s="405">
        <v>7500000</v>
      </c>
      <c r="M882" s="405">
        <f t="shared" si="69"/>
        <v>7500000</v>
      </c>
      <c r="N882" s="406" t="s">
        <v>1990</v>
      </c>
      <c r="O882" s="398" t="s">
        <v>131</v>
      </c>
      <c r="P882" s="408">
        <f t="shared" si="70"/>
        <v>43725</v>
      </c>
      <c r="Q882" s="408">
        <v>43815</v>
      </c>
      <c r="R882" s="408">
        <f t="shared" si="73"/>
        <v>43815</v>
      </c>
      <c r="S882" s="407">
        <f t="shared" si="71"/>
        <v>90</v>
      </c>
      <c r="T882" s="409">
        <f t="shared" si="72"/>
        <v>3</v>
      </c>
      <c r="U882" s="410" t="s">
        <v>10341</v>
      </c>
      <c r="V882" s="375"/>
      <c r="W882" s="411"/>
      <c r="X882" s="412"/>
      <c r="Y882" s="413"/>
      <c r="Z882" s="414"/>
      <c r="AA882" s="412"/>
      <c r="AB882" s="413"/>
      <c r="AC882" s="414"/>
      <c r="AD882" s="412"/>
      <c r="AE882" s="413"/>
      <c r="AF882" s="414"/>
      <c r="AG882" s="412"/>
      <c r="AH882" s="413"/>
      <c r="AI882" s="412"/>
      <c r="AJ882" s="415"/>
      <c r="AK882" s="416"/>
      <c r="AL882" s="417"/>
      <c r="AM882" s="416"/>
      <c r="AN882" s="418"/>
      <c r="AO882" s="418"/>
      <c r="AP882" s="418"/>
      <c r="AQ882" s="314"/>
      <c r="AR882" s="315"/>
      <c r="AS882" s="419"/>
      <c r="AT882" s="420"/>
      <c r="AU882" s="318"/>
      <c r="AV882" s="319"/>
      <c r="AW882" s="319"/>
      <c r="AX882" s="319"/>
      <c r="AY882" s="320"/>
      <c r="AZ882" s="376"/>
    </row>
    <row r="883" spans="1:52" ht="13.5" customHeight="1" thickTop="1" thickBot="1" x14ac:dyDescent="0.25">
      <c r="A883" s="397">
        <v>874</v>
      </c>
      <c r="B883" s="398" t="s">
        <v>3451</v>
      </c>
      <c r="C883" s="399">
        <v>43725</v>
      </c>
      <c r="D883" s="399" t="s">
        <v>10342</v>
      </c>
      <c r="E883" s="400" t="s">
        <v>5690</v>
      </c>
      <c r="F883" s="400" t="s">
        <v>10343</v>
      </c>
      <c r="G883" s="401" t="s">
        <v>66</v>
      </c>
      <c r="H883" s="402" t="s">
        <v>7501</v>
      </c>
      <c r="I883" s="403" t="s">
        <v>1989</v>
      </c>
      <c r="J883" s="404">
        <v>0</v>
      </c>
      <c r="K883" s="405">
        <v>0</v>
      </c>
      <c r="L883" s="405">
        <v>42000000</v>
      </c>
      <c r="M883" s="405">
        <f t="shared" si="69"/>
        <v>42000000</v>
      </c>
      <c r="N883" s="406" t="s">
        <v>1990</v>
      </c>
      <c r="O883" s="398" t="s">
        <v>10344</v>
      </c>
      <c r="P883" s="408">
        <f t="shared" si="70"/>
        <v>43725</v>
      </c>
      <c r="Q883" s="408">
        <v>43830</v>
      </c>
      <c r="R883" s="408">
        <f t="shared" si="73"/>
        <v>43830</v>
      </c>
      <c r="S883" s="407">
        <f t="shared" si="71"/>
        <v>105</v>
      </c>
      <c r="T883" s="409">
        <f t="shared" si="72"/>
        <v>3.5</v>
      </c>
      <c r="U883" s="410" t="s">
        <v>10345</v>
      </c>
      <c r="V883" s="375"/>
      <c r="W883" s="411"/>
      <c r="X883" s="412"/>
      <c r="Y883" s="413"/>
      <c r="Z883" s="414"/>
      <c r="AA883" s="412"/>
      <c r="AB883" s="413"/>
      <c r="AC883" s="414"/>
      <c r="AD883" s="412"/>
      <c r="AE883" s="413"/>
      <c r="AF883" s="414"/>
      <c r="AG883" s="412"/>
      <c r="AH883" s="413"/>
      <c r="AI883" s="412"/>
      <c r="AJ883" s="415"/>
      <c r="AK883" s="416"/>
      <c r="AL883" s="417"/>
      <c r="AM883" s="416"/>
      <c r="AN883" s="418"/>
      <c r="AO883" s="418"/>
      <c r="AP883" s="418"/>
      <c r="AQ883" s="314"/>
      <c r="AR883" s="315"/>
      <c r="AS883" s="419"/>
      <c r="AT883" s="420"/>
      <c r="AU883" s="318"/>
      <c r="AV883" s="319"/>
      <c r="AW883" s="319"/>
      <c r="AX883" s="319"/>
      <c r="AY883" s="320"/>
      <c r="AZ883" s="376"/>
    </row>
    <row r="884" spans="1:52" ht="13.5" customHeight="1" thickTop="1" thickBot="1" x14ac:dyDescent="0.25">
      <c r="A884" s="397">
        <v>875</v>
      </c>
      <c r="B884" s="398" t="s">
        <v>3432</v>
      </c>
      <c r="C884" s="399">
        <v>43725</v>
      </c>
      <c r="D884" s="399" t="s">
        <v>10346</v>
      </c>
      <c r="E884" s="400" t="s">
        <v>5921</v>
      </c>
      <c r="F884" s="400" t="s">
        <v>10347</v>
      </c>
      <c r="G884" s="376" t="s">
        <v>13566</v>
      </c>
      <c r="H884" s="402" t="s">
        <v>7533</v>
      </c>
      <c r="I884" s="403" t="s">
        <v>1989</v>
      </c>
      <c r="J884" s="404">
        <v>0</v>
      </c>
      <c r="K884" s="405">
        <v>0</v>
      </c>
      <c r="L884" s="405">
        <v>860000</v>
      </c>
      <c r="M884" s="405">
        <f t="shared" si="69"/>
        <v>860000</v>
      </c>
      <c r="N884" s="406" t="s">
        <v>1990</v>
      </c>
      <c r="O884" s="398" t="s">
        <v>10348</v>
      </c>
      <c r="P884" s="408">
        <f t="shared" si="70"/>
        <v>43725</v>
      </c>
      <c r="Q884" s="408">
        <v>43735</v>
      </c>
      <c r="R884" s="408">
        <f t="shared" si="73"/>
        <v>43735</v>
      </c>
      <c r="S884" s="407">
        <f t="shared" si="71"/>
        <v>10</v>
      </c>
      <c r="T884" s="409">
        <f t="shared" si="72"/>
        <v>0.33333333333333331</v>
      </c>
      <c r="U884" s="410" t="s">
        <v>10349</v>
      </c>
      <c r="V884" s="375"/>
      <c r="W884" s="411"/>
      <c r="X884" s="412"/>
      <c r="Y884" s="413"/>
      <c r="Z884" s="414"/>
      <c r="AA884" s="412"/>
      <c r="AB884" s="413"/>
      <c r="AC884" s="414"/>
      <c r="AD884" s="412"/>
      <c r="AE884" s="413"/>
      <c r="AF884" s="414"/>
      <c r="AG884" s="412"/>
      <c r="AH884" s="413"/>
      <c r="AI884" s="412"/>
      <c r="AJ884" s="415"/>
      <c r="AK884" s="416"/>
      <c r="AL884" s="417"/>
      <c r="AM884" s="416"/>
      <c r="AN884" s="418"/>
      <c r="AO884" s="418"/>
      <c r="AP884" s="418"/>
      <c r="AQ884" s="314"/>
      <c r="AR884" s="315"/>
      <c r="AS884" s="419"/>
      <c r="AT884" s="420"/>
      <c r="AU884" s="318"/>
      <c r="AV884" s="319"/>
      <c r="AW884" s="319"/>
      <c r="AX884" s="319"/>
      <c r="AY884" s="320"/>
      <c r="AZ884" s="376"/>
    </row>
    <row r="885" spans="1:52" ht="13.5" customHeight="1" thickTop="1" thickBot="1" x14ac:dyDescent="0.25">
      <c r="A885" s="397">
        <v>876</v>
      </c>
      <c r="B885" s="398" t="s">
        <v>3441</v>
      </c>
      <c r="C885" s="399">
        <v>43726</v>
      </c>
      <c r="D885" s="399" t="s">
        <v>10350</v>
      </c>
      <c r="E885" s="400" t="s">
        <v>5690</v>
      </c>
      <c r="F885" s="400" t="s">
        <v>10351</v>
      </c>
      <c r="G885" s="401" t="s">
        <v>66</v>
      </c>
      <c r="H885" s="402" t="s">
        <v>7501</v>
      </c>
      <c r="I885" s="403" t="s">
        <v>1989</v>
      </c>
      <c r="J885" s="404">
        <v>0</v>
      </c>
      <c r="K885" s="405">
        <v>0</v>
      </c>
      <c r="L885" s="405">
        <v>12499998</v>
      </c>
      <c r="M885" s="405">
        <f t="shared" si="69"/>
        <v>12499998</v>
      </c>
      <c r="N885" s="406" t="s">
        <v>1990</v>
      </c>
      <c r="O885" s="398" t="s">
        <v>2010</v>
      </c>
      <c r="P885" s="408">
        <f t="shared" si="70"/>
        <v>43726</v>
      </c>
      <c r="Q885" s="408">
        <v>43816</v>
      </c>
      <c r="R885" s="408">
        <f t="shared" si="73"/>
        <v>43816</v>
      </c>
      <c r="S885" s="407">
        <f t="shared" si="71"/>
        <v>90</v>
      </c>
      <c r="T885" s="409">
        <f t="shared" si="72"/>
        <v>3</v>
      </c>
      <c r="U885" s="410" t="s">
        <v>10352</v>
      </c>
      <c r="V885" s="375"/>
      <c r="W885" s="411"/>
      <c r="X885" s="412"/>
      <c r="Y885" s="413"/>
      <c r="Z885" s="414"/>
      <c r="AA885" s="412"/>
      <c r="AB885" s="413"/>
      <c r="AC885" s="414"/>
      <c r="AD885" s="412"/>
      <c r="AE885" s="413"/>
      <c r="AF885" s="414"/>
      <c r="AG885" s="412"/>
      <c r="AH885" s="413"/>
      <c r="AI885" s="412"/>
      <c r="AJ885" s="415"/>
      <c r="AK885" s="416"/>
      <c r="AL885" s="417"/>
      <c r="AM885" s="416"/>
      <c r="AN885" s="418"/>
      <c r="AO885" s="418"/>
      <c r="AP885" s="418"/>
      <c r="AQ885" s="314"/>
      <c r="AR885" s="315"/>
      <c r="AS885" s="419"/>
      <c r="AT885" s="420"/>
      <c r="AU885" s="318"/>
      <c r="AV885" s="319" t="s">
        <v>2964</v>
      </c>
      <c r="AW885" s="370">
        <v>43774</v>
      </c>
      <c r="AX885" s="370">
        <v>43774</v>
      </c>
      <c r="AY885" s="320" t="s">
        <v>2073</v>
      </c>
      <c r="AZ885" s="376" t="s">
        <v>49</v>
      </c>
    </row>
    <row r="886" spans="1:52" ht="13.5" customHeight="1" thickTop="1" thickBot="1" x14ac:dyDescent="0.25">
      <c r="A886" s="397">
        <v>877</v>
      </c>
      <c r="B886" s="398" t="s">
        <v>3451</v>
      </c>
      <c r="C886" s="399">
        <v>43726</v>
      </c>
      <c r="D886" s="399" t="s">
        <v>10353</v>
      </c>
      <c r="E886" s="400" t="s">
        <v>5690</v>
      </c>
      <c r="F886" s="400" t="s">
        <v>10354</v>
      </c>
      <c r="G886" s="401" t="s">
        <v>66</v>
      </c>
      <c r="H886" s="402" t="s">
        <v>10502</v>
      </c>
      <c r="I886" s="403" t="s">
        <v>1989</v>
      </c>
      <c r="J886" s="404">
        <v>0</v>
      </c>
      <c r="K886" s="405">
        <v>0</v>
      </c>
      <c r="L886" s="405">
        <v>11574500</v>
      </c>
      <c r="M886" s="405">
        <f t="shared" si="69"/>
        <v>11574500</v>
      </c>
      <c r="N886" s="406" t="s">
        <v>1990</v>
      </c>
      <c r="O886" s="398" t="s">
        <v>6963</v>
      </c>
      <c r="P886" s="408">
        <f t="shared" si="70"/>
        <v>43726</v>
      </c>
      <c r="Q886" s="408">
        <v>43830</v>
      </c>
      <c r="R886" s="408">
        <f t="shared" si="73"/>
        <v>43830</v>
      </c>
      <c r="S886" s="407">
        <f t="shared" si="71"/>
        <v>104</v>
      </c>
      <c r="T886" s="409">
        <f t="shared" si="72"/>
        <v>3.4666666666666668</v>
      </c>
      <c r="U886" s="410" t="s">
        <v>10355</v>
      </c>
      <c r="V886" s="375"/>
      <c r="W886" s="411"/>
      <c r="X886" s="412"/>
      <c r="Y886" s="413"/>
      <c r="Z886" s="414"/>
      <c r="AA886" s="412"/>
      <c r="AB886" s="413"/>
      <c r="AC886" s="414"/>
      <c r="AD886" s="412"/>
      <c r="AE886" s="413"/>
      <c r="AF886" s="414"/>
      <c r="AG886" s="412"/>
      <c r="AH886" s="413"/>
      <c r="AI886" s="412"/>
      <c r="AJ886" s="415"/>
      <c r="AK886" s="416"/>
      <c r="AL886" s="417"/>
      <c r="AM886" s="416"/>
      <c r="AN886" s="418"/>
      <c r="AO886" s="418"/>
      <c r="AP886" s="418"/>
      <c r="AQ886" s="314"/>
      <c r="AR886" s="315"/>
      <c r="AS886" s="419"/>
      <c r="AT886" s="420"/>
      <c r="AU886" s="318"/>
      <c r="AV886" s="319"/>
      <c r="AW886" s="319"/>
      <c r="AX886" s="319"/>
      <c r="AY886" s="320"/>
      <c r="AZ886" s="376"/>
    </row>
    <row r="887" spans="1:52" ht="13.5" customHeight="1" thickTop="1" thickBot="1" x14ac:dyDescent="0.25">
      <c r="A887" s="397">
        <v>878</v>
      </c>
      <c r="B887" s="398" t="s">
        <v>3444</v>
      </c>
      <c r="C887" s="399">
        <v>43726</v>
      </c>
      <c r="D887" s="399" t="s">
        <v>10356</v>
      </c>
      <c r="E887" s="400" t="s">
        <v>5921</v>
      </c>
      <c r="F887" s="400" t="s">
        <v>10357</v>
      </c>
      <c r="G887" s="401" t="s">
        <v>66</v>
      </c>
      <c r="H887" s="402" t="s">
        <v>7501</v>
      </c>
      <c r="I887" s="403" t="s">
        <v>1989</v>
      </c>
      <c r="J887" s="404">
        <v>0</v>
      </c>
      <c r="K887" s="405">
        <v>0</v>
      </c>
      <c r="L887" s="405">
        <v>10248000</v>
      </c>
      <c r="M887" s="405">
        <f t="shared" si="69"/>
        <v>10248000</v>
      </c>
      <c r="N887" s="406" t="s">
        <v>1990</v>
      </c>
      <c r="O887" s="398" t="s">
        <v>10358</v>
      </c>
      <c r="P887" s="408">
        <f t="shared" si="70"/>
        <v>43726</v>
      </c>
      <c r="Q887" s="408">
        <v>43816</v>
      </c>
      <c r="R887" s="408">
        <f t="shared" si="73"/>
        <v>43816</v>
      </c>
      <c r="S887" s="407">
        <f t="shared" si="71"/>
        <v>90</v>
      </c>
      <c r="T887" s="409">
        <f t="shared" si="72"/>
        <v>3</v>
      </c>
      <c r="U887" s="410" t="s">
        <v>10359</v>
      </c>
      <c r="V887" s="375"/>
      <c r="W887" s="411"/>
      <c r="X887" s="412"/>
      <c r="Y887" s="413"/>
      <c r="Z887" s="414"/>
      <c r="AA887" s="412"/>
      <c r="AB887" s="413"/>
      <c r="AC887" s="414"/>
      <c r="AD887" s="412"/>
      <c r="AE887" s="413"/>
      <c r="AF887" s="414"/>
      <c r="AG887" s="412"/>
      <c r="AH887" s="413"/>
      <c r="AI887" s="412"/>
      <c r="AJ887" s="415"/>
      <c r="AK887" s="416"/>
      <c r="AL887" s="417"/>
      <c r="AM887" s="416"/>
      <c r="AN887" s="418"/>
      <c r="AO887" s="418"/>
      <c r="AP887" s="418"/>
      <c r="AQ887" s="314"/>
      <c r="AR887" s="315"/>
      <c r="AS887" s="419"/>
      <c r="AT887" s="420"/>
      <c r="AU887" s="318"/>
      <c r="AV887" s="319"/>
      <c r="AW887" s="319"/>
      <c r="AX887" s="319"/>
      <c r="AY887" s="320"/>
      <c r="AZ887" s="376"/>
    </row>
    <row r="888" spans="1:52" ht="13.5" customHeight="1" thickTop="1" thickBot="1" x14ac:dyDescent="0.25">
      <c r="A888" s="397">
        <v>879</v>
      </c>
      <c r="B888" s="398" t="s">
        <v>3444</v>
      </c>
      <c r="C888" s="399">
        <v>43726</v>
      </c>
      <c r="D888" s="399" t="s">
        <v>10360</v>
      </c>
      <c r="E888" s="400" t="s">
        <v>9590</v>
      </c>
      <c r="F888" s="400" t="s">
        <v>10361</v>
      </c>
      <c r="G888" s="401" t="s">
        <v>66</v>
      </c>
      <c r="H888" s="402" t="s">
        <v>7501</v>
      </c>
      <c r="I888" s="403" t="s">
        <v>1989</v>
      </c>
      <c r="J888" s="404">
        <v>0</v>
      </c>
      <c r="K888" s="405">
        <v>0</v>
      </c>
      <c r="L888" s="405">
        <v>13200000</v>
      </c>
      <c r="M888" s="405">
        <f t="shared" si="69"/>
        <v>13200000</v>
      </c>
      <c r="N888" s="406" t="s">
        <v>1990</v>
      </c>
      <c r="O888" s="398" t="s">
        <v>282</v>
      </c>
      <c r="P888" s="408">
        <f t="shared" si="70"/>
        <v>43726</v>
      </c>
      <c r="Q888" s="408">
        <v>43819</v>
      </c>
      <c r="R888" s="408">
        <f t="shared" si="73"/>
        <v>43819</v>
      </c>
      <c r="S888" s="407">
        <f t="shared" si="71"/>
        <v>93</v>
      </c>
      <c r="T888" s="409">
        <f t="shared" si="72"/>
        <v>3.1</v>
      </c>
      <c r="U888" s="410" t="s">
        <v>10362</v>
      </c>
      <c r="V888" s="375"/>
      <c r="W888" s="411"/>
      <c r="X888" s="412"/>
      <c r="Y888" s="413"/>
      <c r="Z888" s="414"/>
      <c r="AA888" s="412"/>
      <c r="AB888" s="413"/>
      <c r="AC888" s="414"/>
      <c r="AD888" s="412"/>
      <c r="AE888" s="413"/>
      <c r="AF888" s="414"/>
      <c r="AG888" s="412"/>
      <c r="AH888" s="413"/>
      <c r="AI888" s="412"/>
      <c r="AJ888" s="415"/>
      <c r="AK888" s="416"/>
      <c r="AL888" s="417"/>
      <c r="AM888" s="416"/>
      <c r="AN888" s="418"/>
      <c r="AO888" s="418"/>
      <c r="AP888" s="418"/>
      <c r="AQ888" s="314"/>
      <c r="AR888" s="315"/>
      <c r="AS888" s="419"/>
      <c r="AT888" s="420"/>
      <c r="AU888" s="318"/>
      <c r="AV888" s="319"/>
      <c r="AW888" s="319"/>
      <c r="AX888" s="319"/>
      <c r="AY888" s="320"/>
      <c r="AZ888" s="376"/>
    </row>
    <row r="889" spans="1:52" ht="13.5" customHeight="1" thickTop="1" thickBot="1" x14ac:dyDescent="0.25">
      <c r="A889" s="397">
        <v>880</v>
      </c>
      <c r="B889" s="398" t="s">
        <v>3451</v>
      </c>
      <c r="C889" s="399">
        <v>43726</v>
      </c>
      <c r="D889" s="399" t="s">
        <v>10363</v>
      </c>
      <c r="E889" s="400" t="s">
        <v>5690</v>
      </c>
      <c r="F889" s="400" t="s">
        <v>10364</v>
      </c>
      <c r="G889" s="401" t="s">
        <v>66</v>
      </c>
      <c r="H889" s="402" t="s">
        <v>7501</v>
      </c>
      <c r="I889" s="403" t="s">
        <v>1989</v>
      </c>
      <c r="J889" s="404">
        <v>0</v>
      </c>
      <c r="K889" s="405">
        <v>0</v>
      </c>
      <c r="L889" s="405">
        <v>35000000</v>
      </c>
      <c r="M889" s="405">
        <f t="shared" si="69"/>
        <v>35000000</v>
      </c>
      <c r="N889" s="406" t="s">
        <v>1990</v>
      </c>
      <c r="O889" s="398" t="s">
        <v>6428</v>
      </c>
      <c r="P889" s="408">
        <f t="shared" si="70"/>
        <v>43726</v>
      </c>
      <c r="Q889" s="408">
        <v>43830</v>
      </c>
      <c r="R889" s="408">
        <f t="shared" si="73"/>
        <v>43830</v>
      </c>
      <c r="S889" s="407">
        <f t="shared" si="71"/>
        <v>104</v>
      </c>
      <c r="T889" s="409">
        <f t="shared" si="72"/>
        <v>3.4666666666666668</v>
      </c>
      <c r="U889" s="410" t="s">
        <v>10365</v>
      </c>
      <c r="V889" s="375"/>
      <c r="W889" s="411"/>
      <c r="X889" s="412"/>
      <c r="Y889" s="413"/>
      <c r="Z889" s="414"/>
      <c r="AA889" s="412"/>
      <c r="AB889" s="413"/>
      <c r="AC889" s="414"/>
      <c r="AD889" s="412"/>
      <c r="AE889" s="413"/>
      <c r="AF889" s="414"/>
      <c r="AG889" s="412"/>
      <c r="AH889" s="413"/>
      <c r="AI889" s="412"/>
      <c r="AJ889" s="415"/>
      <c r="AK889" s="416"/>
      <c r="AL889" s="417"/>
      <c r="AM889" s="416"/>
      <c r="AN889" s="418"/>
      <c r="AO889" s="418"/>
      <c r="AP889" s="418"/>
      <c r="AQ889" s="314"/>
      <c r="AR889" s="315"/>
      <c r="AS889" s="419"/>
      <c r="AT889" s="420"/>
      <c r="AU889" s="318"/>
      <c r="AV889" s="319"/>
      <c r="AW889" s="319"/>
      <c r="AX889" s="319"/>
      <c r="AY889" s="320"/>
      <c r="AZ889" s="376"/>
    </row>
    <row r="890" spans="1:52" ht="13.5" customHeight="1" thickTop="1" thickBot="1" x14ac:dyDescent="0.25">
      <c r="A890" s="397">
        <v>881</v>
      </c>
      <c r="B890" s="398" t="s">
        <v>3451</v>
      </c>
      <c r="C890" s="399">
        <v>43726</v>
      </c>
      <c r="D890" s="399" t="s">
        <v>10366</v>
      </c>
      <c r="E890" s="400" t="s">
        <v>5690</v>
      </c>
      <c r="F890" s="400" t="s">
        <v>10367</v>
      </c>
      <c r="G890" s="401" t="s">
        <v>66</v>
      </c>
      <c r="H890" s="402" t="s">
        <v>7501</v>
      </c>
      <c r="I890" s="403" t="s">
        <v>1989</v>
      </c>
      <c r="J890" s="404">
        <v>0</v>
      </c>
      <c r="K890" s="405">
        <v>0</v>
      </c>
      <c r="L890" s="405">
        <v>20860000</v>
      </c>
      <c r="M890" s="405">
        <f t="shared" si="69"/>
        <v>20860000</v>
      </c>
      <c r="N890" s="406" t="s">
        <v>1990</v>
      </c>
      <c r="O890" s="398" t="s">
        <v>2750</v>
      </c>
      <c r="P890" s="408">
        <f t="shared" si="70"/>
        <v>43726</v>
      </c>
      <c r="Q890" s="408">
        <v>43830</v>
      </c>
      <c r="R890" s="408">
        <f t="shared" si="73"/>
        <v>43830</v>
      </c>
      <c r="S890" s="407">
        <f t="shared" si="71"/>
        <v>104</v>
      </c>
      <c r="T890" s="409">
        <f t="shared" si="72"/>
        <v>3.4666666666666668</v>
      </c>
      <c r="U890" s="410" t="s">
        <v>10368</v>
      </c>
      <c r="V890" s="375"/>
      <c r="W890" s="411"/>
      <c r="X890" s="412"/>
      <c r="Y890" s="413"/>
      <c r="Z890" s="414"/>
      <c r="AA890" s="412"/>
      <c r="AB890" s="413"/>
      <c r="AC890" s="414"/>
      <c r="AD890" s="412"/>
      <c r="AE890" s="413"/>
      <c r="AF890" s="414"/>
      <c r="AG890" s="412"/>
      <c r="AH890" s="413"/>
      <c r="AI890" s="412"/>
      <c r="AJ890" s="415"/>
      <c r="AK890" s="416"/>
      <c r="AL890" s="417"/>
      <c r="AM890" s="416"/>
      <c r="AN890" s="418"/>
      <c r="AO890" s="418"/>
      <c r="AP890" s="418"/>
      <c r="AQ890" s="314"/>
      <c r="AR890" s="315"/>
      <c r="AS890" s="419"/>
      <c r="AT890" s="420"/>
      <c r="AU890" s="318"/>
      <c r="AV890" s="319"/>
      <c r="AW890" s="319"/>
      <c r="AX890" s="319"/>
      <c r="AY890" s="320"/>
      <c r="AZ890" s="376"/>
    </row>
    <row r="891" spans="1:52" ht="13.5" customHeight="1" thickTop="1" thickBot="1" x14ac:dyDescent="0.25">
      <c r="A891" s="397">
        <v>882</v>
      </c>
      <c r="B891" s="398" t="s">
        <v>3451</v>
      </c>
      <c r="C891" s="399">
        <v>43726</v>
      </c>
      <c r="D891" s="399" t="s">
        <v>10369</v>
      </c>
      <c r="E891" s="400" t="s">
        <v>5690</v>
      </c>
      <c r="F891" s="400" t="s">
        <v>10370</v>
      </c>
      <c r="G891" s="401" t="s">
        <v>66</v>
      </c>
      <c r="H891" s="402" t="s">
        <v>7501</v>
      </c>
      <c r="I891" s="403" t="s">
        <v>1989</v>
      </c>
      <c r="J891" s="404">
        <v>0</v>
      </c>
      <c r="K891" s="405">
        <v>0</v>
      </c>
      <c r="L891" s="405">
        <v>18574500</v>
      </c>
      <c r="M891" s="405">
        <f t="shared" si="69"/>
        <v>18574500</v>
      </c>
      <c r="N891" s="406" t="s">
        <v>1990</v>
      </c>
      <c r="O891" s="398" t="s">
        <v>10371</v>
      </c>
      <c r="P891" s="408">
        <f t="shared" si="70"/>
        <v>43726</v>
      </c>
      <c r="Q891" s="408">
        <v>43830</v>
      </c>
      <c r="R891" s="408">
        <f t="shared" si="73"/>
        <v>43830</v>
      </c>
      <c r="S891" s="407">
        <f t="shared" si="71"/>
        <v>104</v>
      </c>
      <c r="T891" s="409">
        <f t="shared" si="72"/>
        <v>3.4666666666666668</v>
      </c>
      <c r="U891" s="410" t="s">
        <v>10372</v>
      </c>
      <c r="V891" s="375"/>
      <c r="W891" s="411"/>
      <c r="X891" s="412"/>
      <c r="Y891" s="413"/>
      <c r="Z891" s="414"/>
      <c r="AA891" s="412"/>
      <c r="AB891" s="413"/>
      <c r="AC891" s="414"/>
      <c r="AD891" s="412"/>
      <c r="AE891" s="413"/>
      <c r="AF891" s="414"/>
      <c r="AG891" s="412"/>
      <c r="AH891" s="413"/>
      <c r="AI891" s="412"/>
      <c r="AJ891" s="415"/>
      <c r="AK891" s="416"/>
      <c r="AL891" s="417"/>
      <c r="AM891" s="416"/>
      <c r="AN891" s="418"/>
      <c r="AO891" s="418"/>
      <c r="AP891" s="418"/>
      <c r="AQ891" s="314"/>
      <c r="AR891" s="315"/>
      <c r="AS891" s="419"/>
      <c r="AT891" s="420"/>
      <c r="AU891" s="318"/>
      <c r="AV891" s="319"/>
      <c r="AW891" s="319"/>
      <c r="AX891" s="319"/>
      <c r="AY891" s="320"/>
      <c r="AZ891" s="376"/>
    </row>
    <row r="892" spans="1:52" ht="13.5" customHeight="1" thickTop="1" thickBot="1" x14ac:dyDescent="0.25">
      <c r="A892" s="397">
        <v>883</v>
      </c>
      <c r="B892" s="398" t="s">
        <v>2000</v>
      </c>
      <c r="C892" s="399">
        <v>43726</v>
      </c>
      <c r="D892" s="399" t="s">
        <v>10373</v>
      </c>
      <c r="E892" s="400" t="s">
        <v>5690</v>
      </c>
      <c r="F892" s="400" t="s">
        <v>10374</v>
      </c>
      <c r="G892" s="401" t="s">
        <v>66</v>
      </c>
      <c r="H892" s="402" t="s">
        <v>10502</v>
      </c>
      <c r="I892" s="403" t="s">
        <v>1989</v>
      </c>
      <c r="J892" s="404">
        <v>0</v>
      </c>
      <c r="K892" s="405">
        <v>0</v>
      </c>
      <c r="L892" s="405">
        <v>9210000</v>
      </c>
      <c r="M892" s="405">
        <f t="shared" si="69"/>
        <v>9210000</v>
      </c>
      <c r="N892" s="406" t="s">
        <v>1990</v>
      </c>
      <c r="O892" s="398" t="s">
        <v>6793</v>
      </c>
      <c r="P892" s="408">
        <f t="shared" si="70"/>
        <v>43726</v>
      </c>
      <c r="Q892" s="408">
        <v>43816</v>
      </c>
      <c r="R892" s="408">
        <f t="shared" si="73"/>
        <v>43816</v>
      </c>
      <c r="S892" s="407">
        <f t="shared" si="71"/>
        <v>90</v>
      </c>
      <c r="T892" s="409">
        <f t="shared" si="72"/>
        <v>3</v>
      </c>
      <c r="U892" s="410" t="s">
        <v>10375</v>
      </c>
      <c r="V892" s="375"/>
      <c r="W892" s="411"/>
      <c r="X892" s="412"/>
      <c r="Y892" s="413"/>
      <c r="Z892" s="414"/>
      <c r="AA892" s="412"/>
      <c r="AB892" s="413"/>
      <c r="AC892" s="414"/>
      <c r="AD892" s="412"/>
      <c r="AE892" s="413"/>
      <c r="AF892" s="414"/>
      <c r="AG892" s="412"/>
      <c r="AH892" s="413"/>
      <c r="AI892" s="412"/>
      <c r="AJ892" s="415"/>
      <c r="AK892" s="416"/>
      <c r="AL892" s="417"/>
      <c r="AM892" s="416"/>
      <c r="AN892" s="418"/>
      <c r="AO892" s="418"/>
      <c r="AP892" s="418"/>
      <c r="AQ892" s="314"/>
      <c r="AR892" s="315"/>
      <c r="AS892" s="419"/>
      <c r="AT892" s="420"/>
      <c r="AU892" s="318"/>
      <c r="AV892" s="319"/>
      <c r="AW892" s="319"/>
      <c r="AX892" s="319"/>
      <c r="AY892" s="320"/>
      <c r="AZ892" s="376"/>
    </row>
    <row r="893" spans="1:52" ht="13.5" customHeight="1" thickTop="1" thickBot="1" x14ac:dyDescent="0.25">
      <c r="A893" s="397">
        <v>884</v>
      </c>
      <c r="B893" s="398" t="s">
        <v>444</v>
      </c>
      <c r="C893" s="399">
        <v>43726</v>
      </c>
      <c r="D893" s="399" t="s">
        <v>10376</v>
      </c>
      <c r="E893" s="400" t="s">
        <v>5690</v>
      </c>
      <c r="F893" s="400" t="s">
        <v>10377</v>
      </c>
      <c r="G893" s="401" t="s">
        <v>66</v>
      </c>
      <c r="H893" s="402" t="s">
        <v>7501</v>
      </c>
      <c r="I893" s="403" t="s">
        <v>1989</v>
      </c>
      <c r="J893" s="404">
        <v>0</v>
      </c>
      <c r="K893" s="405">
        <v>0</v>
      </c>
      <c r="L893" s="405">
        <v>7400000</v>
      </c>
      <c r="M893" s="405">
        <f t="shared" si="69"/>
        <v>7400000</v>
      </c>
      <c r="N893" s="406" t="s">
        <v>1990</v>
      </c>
      <c r="O893" s="398" t="s">
        <v>10378</v>
      </c>
      <c r="P893" s="408">
        <f t="shared" si="70"/>
        <v>43726</v>
      </c>
      <c r="Q893" s="408">
        <v>43786</v>
      </c>
      <c r="R893" s="408">
        <f t="shared" si="73"/>
        <v>43786</v>
      </c>
      <c r="S893" s="407">
        <f t="shared" si="71"/>
        <v>60</v>
      </c>
      <c r="T893" s="409">
        <f t="shared" si="72"/>
        <v>2</v>
      </c>
      <c r="U893" s="410" t="s">
        <v>10379</v>
      </c>
      <c r="V893" s="375"/>
      <c r="W893" s="411"/>
      <c r="X893" s="412"/>
      <c r="Y893" s="413"/>
      <c r="Z893" s="414"/>
      <c r="AA893" s="412"/>
      <c r="AB893" s="413"/>
      <c r="AC893" s="414"/>
      <c r="AD893" s="412"/>
      <c r="AE893" s="413"/>
      <c r="AF893" s="414"/>
      <c r="AG893" s="412"/>
      <c r="AH893" s="413"/>
      <c r="AI893" s="412"/>
      <c r="AJ893" s="415"/>
      <c r="AK893" s="416"/>
      <c r="AL893" s="417"/>
      <c r="AM893" s="416"/>
      <c r="AN893" s="418"/>
      <c r="AO893" s="418"/>
      <c r="AP893" s="418"/>
      <c r="AQ893" s="314"/>
      <c r="AR893" s="315"/>
      <c r="AS893" s="419"/>
      <c r="AT893" s="420"/>
      <c r="AU893" s="318"/>
      <c r="AV893" s="319"/>
      <c r="AW893" s="319"/>
      <c r="AX893" s="319"/>
      <c r="AY893" s="320"/>
      <c r="AZ893" s="376"/>
    </row>
    <row r="894" spans="1:52" ht="13.5" customHeight="1" thickTop="1" thickBot="1" x14ac:dyDescent="0.25">
      <c r="A894" s="397">
        <v>885</v>
      </c>
      <c r="B894" s="398" t="s">
        <v>333</v>
      </c>
      <c r="C894" s="399">
        <v>43726</v>
      </c>
      <c r="D894" s="399" t="s">
        <v>10380</v>
      </c>
      <c r="E894" s="400" t="s">
        <v>9494</v>
      </c>
      <c r="F894" s="400" t="s">
        <v>10381</v>
      </c>
      <c r="G894" s="401" t="s">
        <v>66</v>
      </c>
      <c r="H894" s="402" t="s">
        <v>7501</v>
      </c>
      <c r="I894" s="403" t="s">
        <v>1989</v>
      </c>
      <c r="J894" s="404">
        <v>0</v>
      </c>
      <c r="K894" s="405">
        <v>0</v>
      </c>
      <c r="L894" s="405">
        <v>30000000</v>
      </c>
      <c r="M894" s="405">
        <f t="shared" si="69"/>
        <v>30000000</v>
      </c>
      <c r="N894" s="406" t="s">
        <v>1990</v>
      </c>
      <c r="O894" s="398" t="s">
        <v>10382</v>
      </c>
      <c r="P894" s="408">
        <f t="shared" si="70"/>
        <v>43726</v>
      </c>
      <c r="Q894" s="408">
        <v>43816</v>
      </c>
      <c r="R894" s="408">
        <f t="shared" si="73"/>
        <v>43816</v>
      </c>
      <c r="S894" s="407">
        <f t="shared" si="71"/>
        <v>90</v>
      </c>
      <c r="T894" s="409">
        <f t="shared" si="72"/>
        <v>3</v>
      </c>
      <c r="U894" s="410" t="s">
        <v>10383</v>
      </c>
      <c r="V894" s="375"/>
      <c r="W894" s="411"/>
      <c r="X894" s="412"/>
      <c r="Y894" s="413"/>
      <c r="Z894" s="414"/>
      <c r="AA894" s="412"/>
      <c r="AB894" s="413"/>
      <c r="AC894" s="414"/>
      <c r="AD894" s="412"/>
      <c r="AE894" s="413"/>
      <c r="AF894" s="414"/>
      <c r="AG894" s="412"/>
      <c r="AH894" s="413"/>
      <c r="AI894" s="412"/>
      <c r="AJ894" s="415"/>
      <c r="AK894" s="416"/>
      <c r="AL894" s="417"/>
      <c r="AM894" s="416"/>
      <c r="AN894" s="418"/>
      <c r="AO894" s="418"/>
      <c r="AP894" s="418"/>
      <c r="AQ894" s="314"/>
      <c r="AR894" s="315"/>
      <c r="AS894" s="419"/>
      <c r="AT894" s="420"/>
      <c r="AU894" s="318"/>
      <c r="AV894" s="319"/>
      <c r="AW894" s="319"/>
      <c r="AX894" s="319"/>
      <c r="AY894" s="320"/>
      <c r="AZ894" s="376"/>
    </row>
    <row r="895" spans="1:52" ht="13.5" customHeight="1" thickTop="1" thickBot="1" x14ac:dyDescent="0.25">
      <c r="A895" s="397">
        <v>886</v>
      </c>
      <c r="B895" s="398" t="s">
        <v>3432</v>
      </c>
      <c r="C895" s="399">
        <v>43727</v>
      </c>
      <c r="D895" s="399" t="s">
        <v>10384</v>
      </c>
      <c r="E895" s="400" t="s">
        <v>5921</v>
      </c>
      <c r="F895" s="400" t="s">
        <v>10385</v>
      </c>
      <c r="G895" s="401" t="s">
        <v>66</v>
      </c>
      <c r="H895" s="402" t="s">
        <v>10502</v>
      </c>
      <c r="I895" s="403" t="s">
        <v>1989</v>
      </c>
      <c r="J895" s="404">
        <v>0</v>
      </c>
      <c r="K895" s="405">
        <v>0</v>
      </c>
      <c r="L895" s="405">
        <v>4000000</v>
      </c>
      <c r="M895" s="405">
        <f t="shared" si="69"/>
        <v>4000000</v>
      </c>
      <c r="N895" s="406" t="s">
        <v>1990</v>
      </c>
      <c r="O895" s="398" t="s">
        <v>9235</v>
      </c>
      <c r="P895" s="408">
        <f t="shared" si="70"/>
        <v>43727</v>
      </c>
      <c r="Q895" s="408">
        <v>43787</v>
      </c>
      <c r="R895" s="408">
        <f t="shared" si="73"/>
        <v>43787</v>
      </c>
      <c r="S895" s="407">
        <f t="shared" si="71"/>
        <v>60</v>
      </c>
      <c r="T895" s="409">
        <f t="shared" si="72"/>
        <v>2</v>
      </c>
      <c r="U895" s="410" t="s">
        <v>10386</v>
      </c>
      <c r="V895" s="375"/>
      <c r="W895" s="411"/>
      <c r="X895" s="412"/>
      <c r="Y895" s="413"/>
      <c r="Z895" s="414"/>
      <c r="AA895" s="412"/>
      <c r="AB895" s="413"/>
      <c r="AC895" s="414"/>
      <c r="AD895" s="412"/>
      <c r="AE895" s="413"/>
      <c r="AF895" s="414"/>
      <c r="AG895" s="412"/>
      <c r="AH895" s="413"/>
      <c r="AI895" s="412"/>
      <c r="AJ895" s="415"/>
      <c r="AK895" s="416"/>
      <c r="AL895" s="417"/>
      <c r="AM895" s="416"/>
      <c r="AN895" s="418"/>
      <c r="AO895" s="418"/>
      <c r="AP895" s="418"/>
      <c r="AQ895" s="314"/>
      <c r="AR895" s="315"/>
      <c r="AS895" s="419"/>
      <c r="AT895" s="420"/>
      <c r="AU895" s="318"/>
      <c r="AV895" s="319"/>
      <c r="AW895" s="319"/>
      <c r="AX895" s="319"/>
      <c r="AY895" s="320"/>
      <c r="AZ895" s="376"/>
    </row>
    <row r="896" spans="1:52" ht="13.5" customHeight="1" thickTop="1" thickBot="1" x14ac:dyDescent="0.25">
      <c r="A896" s="397">
        <v>887</v>
      </c>
      <c r="B896" s="398" t="s">
        <v>3451</v>
      </c>
      <c r="C896" s="399">
        <v>43727</v>
      </c>
      <c r="D896" s="399" t="s">
        <v>10387</v>
      </c>
      <c r="E896" s="400" t="s">
        <v>5690</v>
      </c>
      <c r="F896" s="400" t="s">
        <v>10388</v>
      </c>
      <c r="G896" s="401" t="s">
        <v>66</v>
      </c>
      <c r="H896" s="402" t="s">
        <v>7501</v>
      </c>
      <c r="I896" s="403" t="s">
        <v>1989</v>
      </c>
      <c r="J896" s="404">
        <v>0</v>
      </c>
      <c r="K896" s="405">
        <v>0</v>
      </c>
      <c r="L896" s="405">
        <v>16660000</v>
      </c>
      <c r="M896" s="405">
        <f t="shared" si="69"/>
        <v>16660000</v>
      </c>
      <c r="N896" s="406" t="s">
        <v>1990</v>
      </c>
      <c r="O896" s="398" t="s">
        <v>6206</v>
      </c>
      <c r="P896" s="408">
        <f t="shared" si="70"/>
        <v>43727</v>
      </c>
      <c r="Q896" s="408">
        <v>43830</v>
      </c>
      <c r="R896" s="408">
        <f t="shared" si="73"/>
        <v>43830</v>
      </c>
      <c r="S896" s="407">
        <f t="shared" si="71"/>
        <v>103</v>
      </c>
      <c r="T896" s="409">
        <f t="shared" si="72"/>
        <v>3.4333333333333331</v>
      </c>
      <c r="U896" s="410" t="s">
        <v>10389</v>
      </c>
      <c r="V896" s="375"/>
      <c r="W896" s="411"/>
      <c r="X896" s="412"/>
      <c r="Y896" s="413"/>
      <c r="Z896" s="414"/>
      <c r="AA896" s="412"/>
      <c r="AB896" s="413"/>
      <c r="AC896" s="414"/>
      <c r="AD896" s="412"/>
      <c r="AE896" s="413"/>
      <c r="AF896" s="414"/>
      <c r="AG896" s="412"/>
      <c r="AH896" s="413"/>
      <c r="AI896" s="412"/>
      <c r="AJ896" s="415"/>
      <c r="AK896" s="416"/>
      <c r="AL896" s="417"/>
      <c r="AM896" s="416"/>
      <c r="AN896" s="418"/>
      <c r="AO896" s="418"/>
      <c r="AP896" s="418"/>
      <c r="AQ896" s="314"/>
      <c r="AR896" s="315"/>
      <c r="AS896" s="419"/>
      <c r="AT896" s="420"/>
      <c r="AU896" s="318"/>
      <c r="AV896" s="319"/>
      <c r="AW896" s="319"/>
      <c r="AX896" s="319"/>
      <c r="AY896" s="320"/>
      <c r="AZ896" s="376"/>
    </row>
    <row r="897" spans="1:52" ht="13.5" customHeight="1" thickTop="1" thickBot="1" x14ac:dyDescent="0.25">
      <c r="A897" s="397">
        <v>888</v>
      </c>
      <c r="B897" s="398" t="s">
        <v>3432</v>
      </c>
      <c r="C897" s="399">
        <v>43727</v>
      </c>
      <c r="D897" s="399" t="s">
        <v>10390</v>
      </c>
      <c r="E897" s="400" t="s">
        <v>9494</v>
      </c>
      <c r="F897" s="400" t="s">
        <v>10385</v>
      </c>
      <c r="G897" s="401" t="s">
        <v>66</v>
      </c>
      <c r="H897" s="402" t="s">
        <v>10502</v>
      </c>
      <c r="I897" s="403" t="s">
        <v>1989</v>
      </c>
      <c r="J897" s="404">
        <v>0</v>
      </c>
      <c r="K897" s="405">
        <v>0</v>
      </c>
      <c r="L897" s="405">
        <v>8749998</v>
      </c>
      <c r="M897" s="405">
        <f t="shared" si="69"/>
        <v>8749998</v>
      </c>
      <c r="N897" s="406" t="s">
        <v>1990</v>
      </c>
      <c r="O897" s="398" t="s">
        <v>298</v>
      </c>
      <c r="P897" s="408">
        <f t="shared" si="70"/>
        <v>43727</v>
      </c>
      <c r="Q897" s="408">
        <v>43817</v>
      </c>
      <c r="R897" s="408">
        <v>43811</v>
      </c>
      <c r="S897" s="407">
        <f t="shared" si="71"/>
        <v>84</v>
      </c>
      <c r="T897" s="409">
        <f t="shared" si="72"/>
        <v>2.8</v>
      </c>
      <c r="U897" s="410" t="s">
        <v>10391</v>
      </c>
      <c r="V897" s="375"/>
      <c r="W897" s="411"/>
      <c r="X897" s="412"/>
      <c r="Y897" s="413"/>
      <c r="Z897" s="414"/>
      <c r="AA897" s="412"/>
      <c r="AB897" s="413"/>
      <c r="AC897" s="414"/>
      <c r="AD897" s="412"/>
      <c r="AE897" s="413"/>
      <c r="AF897" s="414"/>
      <c r="AG897" s="412"/>
      <c r="AH897" s="413"/>
      <c r="AI897" s="412"/>
      <c r="AJ897" s="415"/>
      <c r="AK897" s="416"/>
      <c r="AL897" s="417"/>
      <c r="AM897" s="416"/>
      <c r="AN897" s="418"/>
      <c r="AO897" s="418"/>
      <c r="AP897" s="418"/>
      <c r="AQ897" s="314"/>
      <c r="AR897" s="315"/>
      <c r="AS897" s="419"/>
      <c r="AT897" s="420"/>
      <c r="AU897" s="318"/>
      <c r="AV897" s="319" t="s">
        <v>2964</v>
      </c>
      <c r="AW897" s="370">
        <v>43774</v>
      </c>
      <c r="AX897" s="370">
        <v>43774</v>
      </c>
      <c r="AY897" s="320" t="s">
        <v>2073</v>
      </c>
      <c r="AZ897" s="376" t="s">
        <v>49</v>
      </c>
    </row>
    <row r="898" spans="1:52" ht="13.5" customHeight="1" thickTop="1" thickBot="1" x14ac:dyDescent="0.25">
      <c r="A898" s="397">
        <v>889</v>
      </c>
      <c r="B898" s="398" t="s">
        <v>3451</v>
      </c>
      <c r="C898" s="399">
        <v>43727</v>
      </c>
      <c r="D898" s="399" t="s">
        <v>10392</v>
      </c>
      <c r="E898" s="400" t="s">
        <v>5690</v>
      </c>
      <c r="F898" s="400" t="s">
        <v>10393</v>
      </c>
      <c r="G898" s="401" t="s">
        <v>66</v>
      </c>
      <c r="H898" s="402" t="s">
        <v>7501</v>
      </c>
      <c r="I898" s="403" t="s">
        <v>1989</v>
      </c>
      <c r="J898" s="404">
        <v>0</v>
      </c>
      <c r="K898" s="405">
        <v>0</v>
      </c>
      <c r="L898" s="405">
        <v>17999964</v>
      </c>
      <c r="M898" s="405">
        <f t="shared" si="69"/>
        <v>17999964</v>
      </c>
      <c r="N898" s="406" t="s">
        <v>1990</v>
      </c>
      <c r="O898" s="398" t="s">
        <v>7299</v>
      </c>
      <c r="P898" s="408">
        <f t="shared" si="70"/>
        <v>43727</v>
      </c>
      <c r="Q898" s="408">
        <v>43830</v>
      </c>
      <c r="R898" s="408">
        <f>Q898</f>
        <v>43830</v>
      </c>
      <c r="S898" s="407">
        <f t="shared" si="71"/>
        <v>103</v>
      </c>
      <c r="T898" s="409">
        <f t="shared" si="72"/>
        <v>3.4333333333333331</v>
      </c>
      <c r="U898" s="410" t="s">
        <v>10394</v>
      </c>
      <c r="V898" s="375"/>
      <c r="W898" s="411"/>
      <c r="X898" s="412"/>
      <c r="Y898" s="413"/>
      <c r="Z898" s="414"/>
      <c r="AA898" s="412"/>
      <c r="AB898" s="413"/>
      <c r="AC898" s="414"/>
      <c r="AD898" s="412"/>
      <c r="AE898" s="413"/>
      <c r="AF898" s="414"/>
      <c r="AG898" s="412"/>
      <c r="AH898" s="413"/>
      <c r="AI898" s="412"/>
      <c r="AJ898" s="415"/>
      <c r="AK898" s="416"/>
      <c r="AL898" s="417"/>
      <c r="AM898" s="416"/>
      <c r="AN898" s="418"/>
      <c r="AO898" s="418"/>
      <c r="AP898" s="418"/>
      <c r="AQ898" s="314"/>
      <c r="AR898" s="315"/>
      <c r="AS898" s="419"/>
      <c r="AT898" s="420"/>
      <c r="AU898" s="318"/>
      <c r="AV898" s="319"/>
      <c r="AW898" s="319"/>
      <c r="AX898" s="319"/>
      <c r="AY898" s="320"/>
      <c r="AZ898" s="376"/>
    </row>
    <row r="899" spans="1:52" ht="13.5" customHeight="1" thickTop="1" thickBot="1" x14ac:dyDescent="0.25">
      <c r="A899" s="397">
        <v>890</v>
      </c>
      <c r="B899" s="398" t="s">
        <v>63</v>
      </c>
      <c r="C899" s="399">
        <v>43727</v>
      </c>
      <c r="D899" s="399" t="s">
        <v>10395</v>
      </c>
      <c r="E899" s="400" t="s">
        <v>5690</v>
      </c>
      <c r="F899" s="400" t="s">
        <v>10396</v>
      </c>
      <c r="G899" s="401" t="s">
        <v>66</v>
      </c>
      <c r="H899" s="402" t="s">
        <v>7501</v>
      </c>
      <c r="I899" s="403" t="s">
        <v>1989</v>
      </c>
      <c r="J899" s="404">
        <v>0</v>
      </c>
      <c r="K899" s="405">
        <v>0</v>
      </c>
      <c r="L899" s="405">
        <v>12000000</v>
      </c>
      <c r="M899" s="405">
        <f t="shared" ref="M899:M962" si="74">L899+AJ899+AL899+AN899+AP899</f>
        <v>12000000</v>
      </c>
      <c r="N899" s="406" t="s">
        <v>1990</v>
      </c>
      <c r="O899" s="398" t="s">
        <v>9332</v>
      </c>
      <c r="P899" s="408">
        <f t="shared" ref="P899:P962" si="75">C899</f>
        <v>43727</v>
      </c>
      <c r="Q899" s="408">
        <v>43787</v>
      </c>
      <c r="R899" s="408">
        <f>Q899</f>
        <v>43787</v>
      </c>
      <c r="S899" s="407">
        <f t="shared" ref="S899:S962" si="76">R899-P899</f>
        <v>60</v>
      </c>
      <c r="T899" s="409">
        <f t="shared" ref="T899:T962" si="77">+S899/30</f>
        <v>2</v>
      </c>
      <c r="U899" s="410" t="s">
        <v>10397</v>
      </c>
      <c r="V899" s="375"/>
      <c r="W899" s="411"/>
      <c r="X899" s="412"/>
      <c r="Y899" s="413"/>
      <c r="Z899" s="414"/>
      <c r="AA899" s="412"/>
      <c r="AB899" s="413"/>
      <c r="AC899" s="414"/>
      <c r="AD899" s="412"/>
      <c r="AE899" s="413"/>
      <c r="AF899" s="414"/>
      <c r="AG899" s="412"/>
      <c r="AH899" s="413"/>
      <c r="AI899" s="412"/>
      <c r="AJ899" s="415"/>
      <c r="AK899" s="416"/>
      <c r="AL899" s="417"/>
      <c r="AM899" s="416"/>
      <c r="AN899" s="418"/>
      <c r="AO899" s="418"/>
      <c r="AP899" s="418"/>
      <c r="AQ899" s="314"/>
      <c r="AR899" s="315"/>
      <c r="AS899" s="419"/>
      <c r="AT899" s="420"/>
      <c r="AU899" s="318"/>
      <c r="AV899" s="319"/>
      <c r="AW899" s="319"/>
      <c r="AX899" s="319"/>
      <c r="AY899" s="320"/>
      <c r="AZ899" s="376"/>
    </row>
    <row r="900" spans="1:52" ht="13.5" customHeight="1" thickTop="1" thickBot="1" x14ac:dyDescent="0.25">
      <c r="A900" s="397">
        <v>891</v>
      </c>
      <c r="B900" s="398" t="s">
        <v>3444</v>
      </c>
      <c r="C900" s="399">
        <v>43727</v>
      </c>
      <c r="D900" s="399" t="s">
        <v>10398</v>
      </c>
      <c r="E900" s="400" t="s">
        <v>5690</v>
      </c>
      <c r="F900" s="400" t="s">
        <v>10399</v>
      </c>
      <c r="G900" s="401" t="s">
        <v>66</v>
      </c>
      <c r="H900" s="402" t="s">
        <v>7501</v>
      </c>
      <c r="I900" s="403" t="s">
        <v>1989</v>
      </c>
      <c r="J900" s="404">
        <v>0</v>
      </c>
      <c r="K900" s="405">
        <v>0</v>
      </c>
      <c r="L900" s="405">
        <v>13200000</v>
      </c>
      <c r="M900" s="405">
        <f t="shared" si="74"/>
        <v>13200000</v>
      </c>
      <c r="N900" s="406" t="s">
        <v>1990</v>
      </c>
      <c r="O900" s="398" t="s">
        <v>5832</v>
      </c>
      <c r="P900" s="408">
        <f t="shared" si="75"/>
        <v>43727</v>
      </c>
      <c r="Q900" s="408">
        <v>43819</v>
      </c>
      <c r="R900" s="408">
        <f>Q900</f>
        <v>43819</v>
      </c>
      <c r="S900" s="407">
        <f t="shared" si="76"/>
        <v>92</v>
      </c>
      <c r="T900" s="409">
        <f t="shared" si="77"/>
        <v>3.0666666666666669</v>
      </c>
      <c r="U900" s="410" t="s">
        <v>10400</v>
      </c>
      <c r="V900" s="375"/>
      <c r="W900" s="411"/>
      <c r="X900" s="412"/>
      <c r="Y900" s="413"/>
      <c r="Z900" s="414"/>
      <c r="AA900" s="412"/>
      <c r="AB900" s="413"/>
      <c r="AC900" s="414"/>
      <c r="AD900" s="412"/>
      <c r="AE900" s="413"/>
      <c r="AF900" s="414"/>
      <c r="AG900" s="412"/>
      <c r="AH900" s="413"/>
      <c r="AI900" s="412"/>
      <c r="AJ900" s="415"/>
      <c r="AK900" s="416"/>
      <c r="AL900" s="417"/>
      <c r="AM900" s="416"/>
      <c r="AN900" s="418"/>
      <c r="AO900" s="418"/>
      <c r="AP900" s="418"/>
      <c r="AQ900" s="314"/>
      <c r="AR900" s="315"/>
      <c r="AS900" s="419"/>
      <c r="AT900" s="420"/>
      <c r="AU900" s="318"/>
      <c r="AV900" s="319"/>
      <c r="AW900" s="319"/>
      <c r="AX900" s="319"/>
      <c r="AY900" s="320"/>
      <c r="AZ900" s="376"/>
    </row>
    <row r="901" spans="1:52" ht="13.5" customHeight="1" thickTop="1" thickBot="1" x14ac:dyDescent="0.25">
      <c r="A901" s="397">
        <v>892</v>
      </c>
      <c r="B901" s="398" t="s">
        <v>7623</v>
      </c>
      <c r="C901" s="399">
        <v>43727</v>
      </c>
      <c r="D901" s="399" t="s">
        <v>10401</v>
      </c>
      <c r="E901" s="400" t="s">
        <v>9590</v>
      </c>
      <c r="F901" s="400" t="s">
        <v>10402</v>
      </c>
      <c r="G901" s="401" t="s">
        <v>66</v>
      </c>
      <c r="H901" s="402" t="s">
        <v>7501</v>
      </c>
      <c r="I901" s="403" t="s">
        <v>1989</v>
      </c>
      <c r="J901" s="404">
        <v>0</v>
      </c>
      <c r="K901" s="405">
        <v>0</v>
      </c>
      <c r="L901" s="405">
        <v>13650000</v>
      </c>
      <c r="M901" s="405">
        <f t="shared" si="74"/>
        <v>13650000</v>
      </c>
      <c r="N901" s="406" t="s">
        <v>1990</v>
      </c>
      <c r="O901" s="398" t="s">
        <v>10403</v>
      </c>
      <c r="P901" s="408">
        <f t="shared" si="75"/>
        <v>43727</v>
      </c>
      <c r="Q901" s="408">
        <v>43830</v>
      </c>
      <c r="R901" s="408">
        <f>Q901</f>
        <v>43830</v>
      </c>
      <c r="S901" s="407">
        <f t="shared" si="76"/>
        <v>103</v>
      </c>
      <c r="T901" s="409">
        <f t="shared" si="77"/>
        <v>3.4333333333333331</v>
      </c>
      <c r="U901" s="410" t="s">
        <v>10404</v>
      </c>
      <c r="V901" s="375"/>
      <c r="W901" s="411"/>
      <c r="X901" s="412"/>
      <c r="Y901" s="413"/>
      <c r="Z901" s="414"/>
      <c r="AA901" s="412"/>
      <c r="AB901" s="413"/>
      <c r="AC901" s="414"/>
      <c r="AD901" s="412"/>
      <c r="AE901" s="413"/>
      <c r="AF901" s="414"/>
      <c r="AG901" s="412"/>
      <c r="AH901" s="413"/>
      <c r="AI901" s="412"/>
      <c r="AJ901" s="415"/>
      <c r="AK901" s="416"/>
      <c r="AL901" s="417"/>
      <c r="AM901" s="416"/>
      <c r="AN901" s="418"/>
      <c r="AO901" s="418"/>
      <c r="AP901" s="418"/>
      <c r="AQ901" s="314"/>
      <c r="AR901" s="315"/>
      <c r="AS901" s="419"/>
      <c r="AT901" s="420"/>
      <c r="AU901" s="318"/>
      <c r="AV901" s="319"/>
      <c r="AW901" s="319"/>
      <c r="AX901" s="319"/>
      <c r="AY901" s="320"/>
      <c r="AZ901" s="376"/>
    </row>
    <row r="902" spans="1:52" ht="13.5" customHeight="1" thickTop="1" thickBot="1" x14ac:dyDescent="0.25">
      <c r="A902" s="397">
        <v>893</v>
      </c>
      <c r="B902" s="398" t="s">
        <v>175</v>
      </c>
      <c r="C902" s="399">
        <v>43727</v>
      </c>
      <c r="D902" s="399" t="s">
        <v>10405</v>
      </c>
      <c r="E902" s="400" t="s">
        <v>9494</v>
      </c>
      <c r="F902" s="400" t="s">
        <v>10406</v>
      </c>
      <c r="G902" s="401" t="s">
        <v>66</v>
      </c>
      <c r="H902" s="402" t="s">
        <v>7501</v>
      </c>
      <c r="I902" s="403" t="s">
        <v>1989</v>
      </c>
      <c r="J902" s="404">
        <v>0</v>
      </c>
      <c r="K902" s="405">
        <v>0</v>
      </c>
      <c r="L902" s="405">
        <v>18398442</v>
      </c>
      <c r="M902" s="405">
        <f t="shared" si="74"/>
        <v>18398442</v>
      </c>
      <c r="N902" s="406" t="s">
        <v>1990</v>
      </c>
      <c r="O902" s="398" t="s">
        <v>10407</v>
      </c>
      <c r="P902" s="408">
        <f t="shared" si="75"/>
        <v>43727</v>
      </c>
      <c r="Q902" s="408">
        <v>43830</v>
      </c>
      <c r="R902" s="408">
        <f>Q902</f>
        <v>43830</v>
      </c>
      <c r="S902" s="407">
        <f t="shared" si="76"/>
        <v>103</v>
      </c>
      <c r="T902" s="409">
        <f t="shared" si="77"/>
        <v>3.4333333333333331</v>
      </c>
      <c r="U902" s="410" t="s">
        <v>10408</v>
      </c>
      <c r="V902" s="375"/>
      <c r="W902" s="411"/>
      <c r="X902" s="412"/>
      <c r="Y902" s="413"/>
      <c r="Z902" s="414"/>
      <c r="AA902" s="412"/>
      <c r="AB902" s="413"/>
      <c r="AC902" s="414"/>
      <c r="AD902" s="412"/>
      <c r="AE902" s="413"/>
      <c r="AF902" s="414"/>
      <c r="AG902" s="412"/>
      <c r="AH902" s="413"/>
      <c r="AI902" s="412"/>
      <c r="AJ902" s="415"/>
      <c r="AK902" s="416"/>
      <c r="AL902" s="417"/>
      <c r="AM902" s="416"/>
      <c r="AN902" s="418"/>
      <c r="AO902" s="418"/>
      <c r="AP902" s="418"/>
      <c r="AQ902" s="314"/>
      <c r="AR902" s="315"/>
      <c r="AS902" s="419"/>
      <c r="AT902" s="420"/>
      <c r="AU902" s="318"/>
      <c r="AV902" s="319"/>
      <c r="AW902" s="319"/>
      <c r="AX902" s="319"/>
      <c r="AY902" s="320"/>
      <c r="AZ902" s="376"/>
    </row>
    <row r="903" spans="1:52" ht="13.5" customHeight="1" thickTop="1" thickBot="1" x14ac:dyDescent="0.25">
      <c r="A903" s="397">
        <v>894</v>
      </c>
      <c r="B903" s="398" t="s">
        <v>3451</v>
      </c>
      <c r="C903" s="399">
        <v>43727</v>
      </c>
      <c r="D903" s="399" t="s">
        <v>10409</v>
      </c>
      <c r="E903" s="400" t="s">
        <v>5690</v>
      </c>
      <c r="F903" s="400" t="s">
        <v>10410</v>
      </c>
      <c r="G903" s="401" t="s">
        <v>66</v>
      </c>
      <c r="H903" s="402" t="s">
        <v>7501</v>
      </c>
      <c r="I903" s="403" t="s">
        <v>1989</v>
      </c>
      <c r="J903" s="404">
        <v>0</v>
      </c>
      <c r="K903" s="405">
        <v>0</v>
      </c>
      <c r="L903" s="405">
        <v>11600000</v>
      </c>
      <c r="M903" s="405">
        <f t="shared" si="74"/>
        <v>11600000</v>
      </c>
      <c r="N903" s="406" t="s">
        <v>1990</v>
      </c>
      <c r="O903" s="398" t="s">
        <v>9281</v>
      </c>
      <c r="P903" s="408">
        <f t="shared" si="75"/>
        <v>43727</v>
      </c>
      <c r="Q903" s="408">
        <v>43830</v>
      </c>
      <c r="R903" s="408">
        <v>43817</v>
      </c>
      <c r="S903" s="407">
        <f t="shared" si="76"/>
        <v>90</v>
      </c>
      <c r="T903" s="409">
        <f t="shared" si="77"/>
        <v>3</v>
      </c>
      <c r="U903" s="410" t="s">
        <v>10411</v>
      </c>
      <c r="V903" s="375"/>
      <c r="W903" s="411"/>
      <c r="X903" s="412"/>
      <c r="Y903" s="413"/>
      <c r="Z903" s="414"/>
      <c r="AA903" s="412"/>
      <c r="AB903" s="413"/>
      <c r="AC903" s="414"/>
      <c r="AD903" s="412"/>
      <c r="AE903" s="413"/>
      <c r="AF903" s="414"/>
      <c r="AG903" s="412"/>
      <c r="AH903" s="413"/>
      <c r="AI903" s="412"/>
      <c r="AJ903" s="415"/>
      <c r="AK903" s="416"/>
      <c r="AL903" s="417"/>
      <c r="AM903" s="416"/>
      <c r="AN903" s="418"/>
      <c r="AO903" s="418"/>
      <c r="AP903" s="418"/>
      <c r="AQ903" s="314"/>
      <c r="AR903" s="315"/>
      <c r="AS903" s="419"/>
      <c r="AT903" s="420"/>
      <c r="AU903" s="318"/>
      <c r="AV903" s="319" t="s">
        <v>2964</v>
      </c>
      <c r="AW903" s="370">
        <v>43817</v>
      </c>
      <c r="AX903" s="370">
        <v>43817</v>
      </c>
      <c r="AY903" s="320" t="s">
        <v>2073</v>
      </c>
      <c r="AZ903" s="376" t="s">
        <v>49</v>
      </c>
    </row>
    <row r="904" spans="1:52" ht="13.5" customHeight="1" thickTop="1" thickBot="1" x14ac:dyDescent="0.25">
      <c r="A904" s="397">
        <v>895</v>
      </c>
      <c r="B904" s="398" t="s">
        <v>3451</v>
      </c>
      <c r="C904" s="399">
        <v>43728</v>
      </c>
      <c r="D904" s="399" t="s">
        <v>10412</v>
      </c>
      <c r="E904" s="400" t="s">
        <v>5690</v>
      </c>
      <c r="F904" s="400" t="s">
        <v>8314</v>
      </c>
      <c r="G904" s="401" t="s">
        <v>66</v>
      </c>
      <c r="H904" s="402" t="s">
        <v>7501</v>
      </c>
      <c r="I904" s="403" t="s">
        <v>1989</v>
      </c>
      <c r="J904" s="404">
        <v>0</v>
      </c>
      <c r="K904" s="405">
        <v>0</v>
      </c>
      <c r="L904" s="405">
        <v>15300000</v>
      </c>
      <c r="M904" s="405">
        <f t="shared" si="74"/>
        <v>15300000</v>
      </c>
      <c r="N904" s="406" t="s">
        <v>1990</v>
      </c>
      <c r="O904" s="398" t="s">
        <v>10413</v>
      </c>
      <c r="P904" s="408">
        <f t="shared" si="75"/>
        <v>43728</v>
      </c>
      <c r="Q904" s="408">
        <v>43818</v>
      </c>
      <c r="R904" s="408">
        <f t="shared" ref="R904:R959" si="78">Q904</f>
        <v>43818</v>
      </c>
      <c r="S904" s="407">
        <f t="shared" si="76"/>
        <v>90</v>
      </c>
      <c r="T904" s="409">
        <f t="shared" si="77"/>
        <v>3</v>
      </c>
      <c r="U904" s="410" t="s">
        <v>10414</v>
      </c>
      <c r="V904" s="375"/>
      <c r="W904" s="411"/>
      <c r="X904" s="412"/>
      <c r="Y904" s="413"/>
      <c r="Z904" s="414"/>
      <c r="AA904" s="412"/>
      <c r="AB904" s="413"/>
      <c r="AC904" s="414"/>
      <c r="AD904" s="412"/>
      <c r="AE904" s="413"/>
      <c r="AF904" s="414"/>
      <c r="AG904" s="412"/>
      <c r="AH904" s="413"/>
      <c r="AI904" s="412"/>
      <c r="AJ904" s="415"/>
      <c r="AK904" s="416"/>
      <c r="AL904" s="417"/>
      <c r="AM904" s="416"/>
      <c r="AN904" s="418"/>
      <c r="AO904" s="418"/>
      <c r="AP904" s="418"/>
      <c r="AQ904" s="314"/>
      <c r="AR904" s="315"/>
      <c r="AS904" s="419"/>
      <c r="AT904" s="420"/>
      <c r="AU904" s="318"/>
      <c r="AV904" s="319"/>
      <c r="AW904" s="319"/>
      <c r="AX904" s="319"/>
      <c r="AY904" s="320"/>
      <c r="AZ904" s="376"/>
    </row>
    <row r="905" spans="1:52" ht="13.5" customHeight="1" thickTop="1" thickBot="1" x14ac:dyDescent="0.25">
      <c r="A905" s="397">
        <v>896</v>
      </c>
      <c r="B905" s="398" t="s">
        <v>3441</v>
      </c>
      <c r="C905" s="399">
        <v>43728</v>
      </c>
      <c r="D905" s="399" t="s">
        <v>10415</v>
      </c>
      <c r="E905" s="400" t="s">
        <v>5690</v>
      </c>
      <c r="F905" s="400" t="s">
        <v>10416</v>
      </c>
      <c r="G905" s="401" t="s">
        <v>66</v>
      </c>
      <c r="H905" s="402" t="s">
        <v>10502</v>
      </c>
      <c r="I905" s="403" t="s">
        <v>1989</v>
      </c>
      <c r="J905" s="404">
        <v>0</v>
      </c>
      <c r="K905" s="405">
        <v>0</v>
      </c>
      <c r="L905" s="405">
        <v>11575351</v>
      </c>
      <c r="M905" s="405">
        <f t="shared" si="74"/>
        <v>11575351</v>
      </c>
      <c r="N905" s="406" t="s">
        <v>1990</v>
      </c>
      <c r="O905" s="398" t="s">
        <v>8520</v>
      </c>
      <c r="P905" s="408">
        <f t="shared" si="75"/>
        <v>43728</v>
      </c>
      <c r="Q905" s="408">
        <v>43830</v>
      </c>
      <c r="R905" s="408">
        <f t="shared" si="78"/>
        <v>43830</v>
      </c>
      <c r="S905" s="407">
        <f t="shared" si="76"/>
        <v>102</v>
      </c>
      <c r="T905" s="409">
        <f t="shared" si="77"/>
        <v>3.4</v>
      </c>
      <c r="U905" s="410" t="s">
        <v>10417</v>
      </c>
      <c r="V905" s="375"/>
      <c r="W905" s="411"/>
      <c r="X905" s="412"/>
      <c r="Y905" s="413"/>
      <c r="Z905" s="414"/>
      <c r="AA905" s="412"/>
      <c r="AB905" s="413"/>
      <c r="AC905" s="414"/>
      <c r="AD905" s="412"/>
      <c r="AE905" s="413"/>
      <c r="AF905" s="414"/>
      <c r="AG905" s="412"/>
      <c r="AH905" s="413"/>
      <c r="AI905" s="412"/>
      <c r="AJ905" s="415"/>
      <c r="AK905" s="416"/>
      <c r="AL905" s="417"/>
      <c r="AM905" s="416"/>
      <c r="AN905" s="418"/>
      <c r="AO905" s="418"/>
      <c r="AP905" s="418"/>
      <c r="AQ905" s="314"/>
      <c r="AR905" s="315"/>
      <c r="AS905" s="419"/>
      <c r="AT905" s="420"/>
      <c r="AU905" s="318"/>
      <c r="AV905" s="319"/>
      <c r="AW905" s="319"/>
      <c r="AX905" s="319"/>
      <c r="AY905" s="320"/>
      <c r="AZ905" s="376"/>
    </row>
    <row r="906" spans="1:52" ht="13.5" customHeight="1" thickTop="1" thickBot="1" x14ac:dyDescent="0.25">
      <c r="A906" s="397">
        <v>897</v>
      </c>
      <c r="B906" s="398" t="s">
        <v>3451</v>
      </c>
      <c r="C906" s="399">
        <v>43728</v>
      </c>
      <c r="D906" s="399" t="s">
        <v>10418</v>
      </c>
      <c r="E906" s="400" t="s">
        <v>5690</v>
      </c>
      <c r="F906" s="400" t="s">
        <v>10419</v>
      </c>
      <c r="G906" s="401" t="s">
        <v>66</v>
      </c>
      <c r="H906" s="402" t="s">
        <v>7501</v>
      </c>
      <c r="I906" s="403" t="s">
        <v>1989</v>
      </c>
      <c r="J906" s="404">
        <v>0</v>
      </c>
      <c r="K906" s="405">
        <v>0</v>
      </c>
      <c r="L906" s="405">
        <v>14700000</v>
      </c>
      <c r="M906" s="405">
        <f t="shared" si="74"/>
        <v>14700000</v>
      </c>
      <c r="N906" s="406" t="s">
        <v>1990</v>
      </c>
      <c r="O906" s="398" t="s">
        <v>8307</v>
      </c>
      <c r="P906" s="408">
        <f t="shared" si="75"/>
        <v>43728</v>
      </c>
      <c r="Q906" s="408">
        <v>43818</v>
      </c>
      <c r="R906" s="408">
        <f t="shared" si="78"/>
        <v>43818</v>
      </c>
      <c r="S906" s="407">
        <f t="shared" si="76"/>
        <v>90</v>
      </c>
      <c r="T906" s="409">
        <f t="shared" si="77"/>
        <v>3</v>
      </c>
      <c r="U906" s="410" t="s">
        <v>10420</v>
      </c>
      <c r="V906" s="375"/>
      <c r="W906" s="411"/>
      <c r="X906" s="412"/>
      <c r="Y906" s="413"/>
      <c r="Z906" s="414"/>
      <c r="AA906" s="412"/>
      <c r="AB906" s="413"/>
      <c r="AC906" s="414"/>
      <c r="AD906" s="412"/>
      <c r="AE906" s="413"/>
      <c r="AF906" s="414"/>
      <c r="AG906" s="412"/>
      <c r="AH906" s="413"/>
      <c r="AI906" s="412"/>
      <c r="AJ906" s="415"/>
      <c r="AK906" s="416"/>
      <c r="AL906" s="417"/>
      <c r="AM906" s="416"/>
      <c r="AN906" s="418"/>
      <c r="AO906" s="418"/>
      <c r="AP906" s="418"/>
      <c r="AQ906" s="314"/>
      <c r="AR906" s="315"/>
      <c r="AS906" s="419"/>
      <c r="AT906" s="420"/>
      <c r="AU906" s="318"/>
      <c r="AV906" s="319"/>
      <c r="AW906" s="319"/>
      <c r="AX906" s="319"/>
      <c r="AY906" s="320"/>
      <c r="AZ906" s="376"/>
    </row>
    <row r="907" spans="1:52" ht="13.5" customHeight="1" thickTop="1" thickBot="1" x14ac:dyDescent="0.25">
      <c r="A907" s="397">
        <v>898</v>
      </c>
      <c r="B907" s="398" t="s">
        <v>3451</v>
      </c>
      <c r="C907" s="399">
        <v>43728</v>
      </c>
      <c r="D907" s="399" t="s">
        <v>10421</v>
      </c>
      <c r="E907" s="400" t="s">
        <v>5690</v>
      </c>
      <c r="F907" s="400" t="s">
        <v>10419</v>
      </c>
      <c r="G907" s="401" t="s">
        <v>66</v>
      </c>
      <c r="H907" s="402" t="s">
        <v>7501</v>
      </c>
      <c r="I907" s="403" t="s">
        <v>1989</v>
      </c>
      <c r="J907" s="404">
        <v>0</v>
      </c>
      <c r="K907" s="405">
        <v>0</v>
      </c>
      <c r="L907" s="405">
        <v>18000000</v>
      </c>
      <c r="M907" s="405">
        <f t="shared" si="74"/>
        <v>18000000</v>
      </c>
      <c r="N907" s="406" t="s">
        <v>1990</v>
      </c>
      <c r="O907" s="398" t="s">
        <v>8258</v>
      </c>
      <c r="P907" s="408">
        <f t="shared" si="75"/>
        <v>43728</v>
      </c>
      <c r="Q907" s="408">
        <v>43818</v>
      </c>
      <c r="R907" s="408">
        <f t="shared" si="78"/>
        <v>43818</v>
      </c>
      <c r="S907" s="407">
        <f t="shared" si="76"/>
        <v>90</v>
      </c>
      <c r="T907" s="409">
        <f t="shared" si="77"/>
        <v>3</v>
      </c>
      <c r="U907" s="410" t="s">
        <v>10422</v>
      </c>
      <c r="V907" s="375"/>
      <c r="W907" s="411"/>
      <c r="X907" s="412"/>
      <c r="Y907" s="413"/>
      <c r="Z907" s="414"/>
      <c r="AA907" s="412"/>
      <c r="AB907" s="413"/>
      <c r="AC907" s="414"/>
      <c r="AD907" s="412"/>
      <c r="AE907" s="413"/>
      <c r="AF907" s="414"/>
      <c r="AG907" s="412"/>
      <c r="AH907" s="413"/>
      <c r="AI907" s="412"/>
      <c r="AJ907" s="415"/>
      <c r="AK907" s="416"/>
      <c r="AL907" s="417"/>
      <c r="AM907" s="416"/>
      <c r="AN907" s="418"/>
      <c r="AO907" s="418"/>
      <c r="AP907" s="418"/>
      <c r="AQ907" s="314"/>
      <c r="AR907" s="315"/>
      <c r="AS907" s="419"/>
      <c r="AT907" s="420"/>
      <c r="AU907" s="318"/>
      <c r="AV907" s="319"/>
      <c r="AW907" s="319"/>
      <c r="AX907" s="319"/>
      <c r="AY907" s="320"/>
      <c r="AZ907" s="376"/>
    </row>
    <row r="908" spans="1:52" ht="13.5" customHeight="1" thickTop="1" thickBot="1" x14ac:dyDescent="0.25">
      <c r="A908" s="397">
        <v>899</v>
      </c>
      <c r="B908" s="398" t="s">
        <v>10423</v>
      </c>
      <c r="C908" s="399">
        <v>43728</v>
      </c>
      <c r="D908" s="399" t="s">
        <v>10424</v>
      </c>
      <c r="E908" s="400" t="s">
        <v>5690</v>
      </c>
      <c r="F908" s="400" t="s">
        <v>10425</v>
      </c>
      <c r="G908" s="401" t="s">
        <v>66</v>
      </c>
      <c r="H908" s="402" t="s">
        <v>7501</v>
      </c>
      <c r="I908" s="403" t="s">
        <v>1989</v>
      </c>
      <c r="J908" s="404">
        <v>0</v>
      </c>
      <c r="K908" s="405">
        <v>0</v>
      </c>
      <c r="L908" s="405">
        <v>22524755</v>
      </c>
      <c r="M908" s="405">
        <f t="shared" si="74"/>
        <v>22524755</v>
      </c>
      <c r="N908" s="406" t="s">
        <v>1990</v>
      </c>
      <c r="O908" s="398" t="s">
        <v>10426</v>
      </c>
      <c r="P908" s="408">
        <f t="shared" si="75"/>
        <v>43728</v>
      </c>
      <c r="Q908" s="408">
        <v>43830</v>
      </c>
      <c r="R908" s="408">
        <f t="shared" si="78"/>
        <v>43830</v>
      </c>
      <c r="S908" s="407">
        <f t="shared" si="76"/>
        <v>102</v>
      </c>
      <c r="T908" s="409">
        <f t="shared" si="77"/>
        <v>3.4</v>
      </c>
      <c r="U908" s="410" t="s">
        <v>10427</v>
      </c>
      <c r="V908" s="375"/>
      <c r="W908" s="411"/>
      <c r="X908" s="412"/>
      <c r="Y908" s="413"/>
      <c r="Z908" s="414"/>
      <c r="AA908" s="412"/>
      <c r="AB908" s="413"/>
      <c r="AC908" s="414"/>
      <c r="AD908" s="412"/>
      <c r="AE908" s="413"/>
      <c r="AF908" s="414"/>
      <c r="AG908" s="412"/>
      <c r="AH908" s="413"/>
      <c r="AI908" s="412"/>
      <c r="AJ908" s="415"/>
      <c r="AK908" s="416"/>
      <c r="AL908" s="417"/>
      <c r="AM908" s="416"/>
      <c r="AN908" s="418"/>
      <c r="AO908" s="418"/>
      <c r="AP908" s="418"/>
      <c r="AQ908" s="314"/>
      <c r="AR908" s="315"/>
      <c r="AS908" s="419"/>
      <c r="AT908" s="420"/>
      <c r="AU908" s="318"/>
      <c r="AV908" s="319"/>
      <c r="AW908" s="319"/>
      <c r="AX908" s="319"/>
      <c r="AY908" s="320"/>
      <c r="AZ908" s="376"/>
    </row>
    <row r="909" spans="1:52" ht="13.5" customHeight="1" thickTop="1" thickBot="1" x14ac:dyDescent="0.25">
      <c r="A909" s="397">
        <v>900</v>
      </c>
      <c r="B909" s="398" t="s">
        <v>3441</v>
      </c>
      <c r="C909" s="399">
        <v>43728</v>
      </c>
      <c r="D909" s="399" t="s">
        <v>10428</v>
      </c>
      <c r="E909" s="400" t="s">
        <v>5690</v>
      </c>
      <c r="F909" s="400" t="s">
        <v>10429</v>
      </c>
      <c r="G909" s="401" t="s">
        <v>66</v>
      </c>
      <c r="H909" s="402" t="s">
        <v>7501</v>
      </c>
      <c r="I909" s="403" t="s">
        <v>1989</v>
      </c>
      <c r="J909" s="404">
        <v>0</v>
      </c>
      <c r="K909" s="405">
        <v>0</v>
      </c>
      <c r="L909" s="405">
        <v>15450000</v>
      </c>
      <c r="M909" s="405">
        <f t="shared" si="74"/>
        <v>15450000</v>
      </c>
      <c r="N909" s="406" t="s">
        <v>1990</v>
      </c>
      <c r="O909" s="398" t="s">
        <v>2521</v>
      </c>
      <c r="P909" s="408">
        <f t="shared" si="75"/>
        <v>43728</v>
      </c>
      <c r="Q909" s="408">
        <v>43830</v>
      </c>
      <c r="R909" s="408">
        <f t="shared" si="78"/>
        <v>43830</v>
      </c>
      <c r="S909" s="407">
        <f t="shared" si="76"/>
        <v>102</v>
      </c>
      <c r="T909" s="409">
        <f t="shared" si="77"/>
        <v>3.4</v>
      </c>
      <c r="U909" s="410" t="s">
        <v>10430</v>
      </c>
      <c r="V909" s="375"/>
      <c r="W909" s="411"/>
      <c r="X909" s="412"/>
      <c r="Y909" s="413"/>
      <c r="Z909" s="414"/>
      <c r="AA909" s="412"/>
      <c r="AB909" s="413"/>
      <c r="AC909" s="414"/>
      <c r="AD909" s="412"/>
      <c r="AE909" s="413"/>
      <c r="AF909" s="414"/>
      <c r="AG909" s="412"/>
      <c r="AH909" s="413"/>
      <c r="AI909" s="412"/>
      <c r="AJ909" s="415"/>
      <c r="AK909" s="416"/>
      <c r="AL909" s="417"/>
      <c r="AM909" s="416"/>
      <c r="AN909" s="418"/>
      <c r="AO909" s="418"/>
      <c r="AP909" s="418"/>
      <c r="AQ909" s="314"/>
      <c r="AR909" s="315"/>
      <c r="AS909" s="419"/>
      <c r="AT909" s="420"/>
      <c r="AU909" s="318"/>
      <c r="AV909" s="319"/>
      <c r="AW909" s="319"/>
      <c r="AX909" s="319"/>
      <c r="AY909" s="320"/>
      <c r="AZ909" s="376"/>
    </row>
    <row r="910" spans="1:52" ht="13.5" customHeight="1" thickTop="1" thickBot="1" x14ac:dyDescent="0.25">
      <c r="A910" s="397">
        <v>901</v>
      </c>
      <c r="B910" s="398" t="s">
        <v>3432</v>
      </c>
      <c r="C910" s="399">
        <v>43731</v>
      </c>
      <c r="D910" s="399" t="s">
        <v>10431</v>
      </c>
      <c r="E910" s="400" t="s">
        <v>5921</v>
      </c>
      <c r="F910" s="400" t="s">
        <v>10299</v>
      </c>
      <c r="G910" s="401" t="s">
        <v>66</v>
      </c>
      <c r="H910" s="402" t="s">
        <v>7501</v>
      </c>
      <c r="I910" s="403" t="s">
        <v>1989</v>
      </c>
      <c r="J910" s="404">
        <v>0</v>
      </c>
      <c r="K910" s="405">
        <v>0</v>
      </c>
      <c r="L910" s="405">
        <v>10248000</v>
      </c>
      <c r="M910" s="405">
        <f t="shared" si="74"/>
        <v>10248000</v>
      </c>
      <c r="N910" s="406" t="s">
        <v>1990</v>
      </c>
      <c r="O910" s="398" t="s">
        <v>7413</v>
      </c>
      <c r="P910" s="408">
        <f t="shared" si="75"/>
        <v>43731</v>
      </c>
      <c r="Q910" s="408">
        <v>43821</v>
      </c>
      <c r="R910" s="408">
        <f t="shared" si="78"/>
        <v>43821</v>
      </c>
      <c r="S910" s="407">
        <f t="shared" si="76"/>
        <v>90</v>
      </c>
      <c r="T910" s="409">
        <f t="shared" si="77"/>
        <v>3</v>
      </c>
      <c r="U910" s="410" t="s">
        <v>10432</v>
      </c>
      <c r="V910" s="375"/>
      <c r="W910" s="411"/>
      <c r="X910" s="412"/>
      <c r="Y910" s="413"/>
      <c r="Z910" s="414"/>
      <c r="AA910" s="412"/>
      <c r="AB910" s="413"/>
      <c r="AC910" s="414"/>
      <c r="AD910" s="412"/>
      <c r="AE910" s="413"/>
      <c r="AF910" s="414"/>
      <c r="AG910" s="412"/>
      <c r="AH910" s="413"/>
      <c r="AI910" s="412"/>
      <c r="AJ910" s="415"/>
      <c r="AK910" s="416"/>
      <c r="AL910" s="417"/>
      <c r="AM910" s="416"/>
      <c r="AN910" s="418"/>
      <c r="AO910" s="418"/>
      <c r="AP910" s="418"/>
      <c r="AQ910" s="314"/>
      <c r="AR910" s="315"/>
      <c r="AS910" s="419"/>
      <c r="AT910" s="420"/>
      <c r="AU910" s="318"/>
      <c r="AV910" s="319"/>
      <c r="AW910" s="319"/>
      <c r="AX910" s="319"/>
      <c r="AY910" s="320"/>
      <c r="AZ910" s="376"/>
    </row>
    <row r="911" spans="1:52" ht="13.5" customHeight="1" thickTop="1" thickBot="1" x14ac:dyDescent="0.25">
      <c r="A911" s="397">
        <v>902</v>
      </c>
      <c r="B911" s="398" t="s">
        <v>3888</v>
      </c>
      <c r="C911" s="399">
        <v>43728</v>
      </c>
      <c r="D911" s="399" t="s">
        <v>10433</v>
      </c>
      <c r="E911" s="400" t="s">
        <v>5690</v>
      </c>
      <c r="F911" s="400" t="s">
        <v>10434</v>
      </c>
      <c r="G911" s="401" t="s">
        <v>66</v>
      </c>
      <c r="H911" s="402" t="s">
        <v>7501</v>
      </c>
      <c r="I911" s="403" t="s">
        <v>1989</v>
      </c>
      <c r="J911" s="404">
        <v>0</v>
      </c>
      <c r="K911" s="405">
        <v>0</v>
      </c>
      <c r="L911" s="405">
        <v>14000000</v>
      </c>
      <c r="M911" s="405">
        <f t="shared" si="74"/>
        <v>14000000</v>
      </c>
      <c r="N911" s="406" t="s">
        <v>1990</v>
      </c>
      <c r="O911" s="398" t="s">
        <v>10435</v>
      </c>
      <c r="P911" s="408">
        <f t="shared" si="75"/>
        <v>43728</v>
      </c>
      <c r="Q911" s="408">
        <v>43788</v>
      </c>
      <c r="R911" s="408">
        <f t="shared" si="78"/>
        <v>43788</v>
      </c>
      <c r="S911" s="407">
        <f t="shared" si="76"/>
        <v>60</v>
      </c>
      <c r="T911" s="409">
        <f t="shared" si="77"/>
        <v>2</v>
      </c>
      <c r="U911" s="410" t="s">
        <v>10436</v>
      </c>
      <c r="V911" s="375"/>
      <c r="W911" s="411"/>
      <c r="X911" s="412"/>
      <c r="Y911" s="413"/>
      <c r="Z911" s="414"/>
      <c r="AA911" s="412"/>
      <c r="AB911" s="413"/>
      <c r="AC911" s="414"/>
      <c r="AD911" s="412"/>
      <c r="AE911" s="413"/>
      <c r="AF911" s="414"/>
      <c r="AG911" s="412"/>
      <c r="AH911" s="413"/>
      <c r="AI911" s="412"/>
      <c r="AJ911" s="415"/>
      <c r="AK911" s="416"/>
      <c r="AL911" s="417"/>
      <c r="AM911" s="416"/>
      <c r="AN911" s="418"/>
      <c r="AO911" s="418"/>
      <c r="AP911" s="418"/>
      <c r="AQ911" s="314"/>
      <c r="AR911" s="315"/>
      <c r="AS911" s="419"/>
      <c r="AT911" s="420"/>
      <c r="AU911" s="318"/>
      <c r="AV911" s="319"/>
      <c r="AW911" s="319"/>
      <c r="AX911" s="319"/>
      <c r="AY911" s="320"/>
      <c r="AZ911" s="376"/>
    </row>
    <row r="912" spans="1:52" ht="13.5" customHeight="1" thickTop="1" thickBot="1" x14ac:dyDescent="0.25">
      <c r="A912" s="397">
        <v>903</v>
      </c>
      <c r="B912" s="398" t="s">
        <v>3444</v>
      </c>
      <c r="C912" s="399">
        <v>43731</v>
      </c>
      <c r="D912" s="399" t="s">
        <v>10437</v>
      </c>
      <c r="E912" s="400" t="s">
        <v>5921</v>
      </c>
      <c r="F912" s="400" t="s">
        <v>8057</v>
      </c>
      <c r="G912" s="401" t="s">
        <v>66</v>
      </c>
      <c r="H912" s="402" t="s">
        <v>7501</v>
      </c>
      <c r="I912" s="403" t="s">
        <v>1989</v>
      </c>
      <c r="J912" s="404">
        <v>0</v>
      </c>
      <c r="K912" s="405">
        <v>0</v>
      </c>
      <c r="L912" s="405">
        <v>9241549</v>
      </c>
      <c r="M912" s="405">
        <f t="shared" si="74"/>
        <v>9241549</v>
      </c>
      <c r="N912" s="406" t="s">
        <v>1990</v>
      </c>
      <c r="O912" s="398" t="s">
        <v>8116</v>
      </c>
      <c r="P912" s="408">
        <f t="shared" si="75"/>
        <v>43731</v>
      </c>
      <c r="Q912" s="408">
        <v>43801</v>
      </c>
      <c r="R912" s="408">
        <f t="shared" si="78"/>
        <v>43801</v>
      </c>
      <c r="S912" s="407">
        <f t="shared" si="76"/>
        <v>70</v>
      </c>
      <c r="T912" s="409">
        <f t="shared" si="77"/>
        <v>2.3333333333333335</v>
      </c>
      <c r="U912" s="410" t="s">
        <v>10438</v>
      </c>
      <c r="V912" s="375"/>
      <c r="W912" s="411"/>
      <c r="X912" s="412"/>
      <c r="Y912" s="413"/>
      <c r="Z912" s="414"/>
      <c r="AA912" s="412"/>
      <c r="AB912" s="413"/>
      <c r="AC912" s="414"/>
      <c r="AD912" s="412"/>
      <c r="AE912" s="413"/>
      <c r="AF912" s="414"/>
      <c r="AG912" s="412"/>
      <c r="AH912" s="413"/>
      <c r="AI912" s="412"/>
      <c r="AJ912" s="415"/>
      <c r="AK912" s="416"/>
      <c r="AL912" s="417"/>
      <c r="AM912" s="416"/>
      <c r="AN912" s="418"/>
      <c r="AO912" s="418"/>
      <c r="AP912" s="418"/>
      <c r="AQ912" s="314"/>
      <c r="AR912" s="315"/>
      <c r="AS912" s="419"/>
      <c r="AT912" s="420"/>
      <c r="AU912" s="318"/>
      <c r="AV912" s="319"/>
      <c r="AW912" s="319"/>
      <c r="AX912" s="319"/>
      <c r="AY912" s="320"/>
      <c r="AZ912" s="376"/>
    </row>
    <row r="913" spans="1:52" ht="13.5" customHeight="1" thickTop="1" thickBot="1" x14ac:dyDescent="0.25">
      <c r="A913" s="397">
        <v>904</v>
      </c>
      <c r="B913" s="398" t="s">
        <v>6618</v>
      </c>
      <c r="C913" s="399">
        <v>43731</v>
      </c>
      <c r="D913" s="399" t="s">
        <v>10439</v>
      </c>
      <c r="E913" s="400" t="s">
        <v>5690</v>
      </c>
      <c r="F913" s="400" t="s">
        <v>10440</v>
      </c>
      <c r="G913" s="401" t="s">
        <v>66</v>
      </c>
      <c r="H913" s="402" t="s">
        <v>7501</v>
      </c>
      <c r="I913" s="403" t="s">
        <v>1989</v>
      </c>
      <c r="J913" s="404">
        <v>0</v>
      </c>
      <c r="K913" s="405">
        <v>0</v>
      </c>
      <c r="L913" s="405">
        <v>17500000</v>
      </c>
      <c r="M913" s="405">
        <f t="shared" si="74"/>
        <v>17500000</v>
      </c>
      <c r="N913" s="406" t="s">
        <v>1990</v>
      </c>
      <c r="O913" s="398" t="s">
        <v>10441</v>
      </c>
      <c r="P913" s="408">
        <f t="shared" si="75"/>
        <v>43731</v>
      </c>
      <c r="Q913" s="408">
        <v>43830</v>
      </c>
      <c r="R913" s="408">
        <f t="shared" si="78"/>
        <v>43830</v>
      </c>
      <c r="S913" s="407">
        <f t="shared" si="76"/>
        <v>99</v>
      </c>
      <c r="T913" s="409">
        <f t="shared" si="77"/>
        <v>3.3</v>
      </c>
      <c r="U913" s="410" t="s">
        <v>10442</v>
      </c>
      <c r="V913" s="375"/>
      <c r="W913" s="411"/>
      <c r="X913" s="412"/>
      <c r="Y913" s="413"/>
      <c r="Z913" s="414"/>
      <c r="AA913" s="412"/>
      <c r="AB913" s="413"/>
      <c r="AC913" s="414"/>
      <c r="AD913" s="412"/>
      <c r="AE913" s="413"/>
      <c r="AF913" s="414"/>
      <c r="AG913" s="412"/>
      <c r="AH913" s="413"/>
      <c r="AI913" s="412"/>
      <c r="AJ913" s="415"/>
      <c r="AK913" s="416"/>
      <c r="AL913" s="417"/>
      <c r="AM913" s="416"/>
      <c r="AN913" s="418"/>
      <c r="AO913" s="418"/>
      <c r="AP913" s="418"/>
      <c r="AQ913" s="314"/>
      <c r="AR913" s="315"/>
      <c r="AS913" s="419"/>
      <c r="AT913" s="420"/>
      <c r="AU913" s="318"/>
      <c r="AV913" s="319"/>
      <c r="AW913" s="319"/>
      <c r="AX913" s="319"/>
      <c r="AY913" s="320"/>
      <c r="AZ913" s="376"/>
    </row>
    <row r="914" spans="1:52" ht="13.5" customHeight="1" thickTop="1" thickBot="1" x14ac:dyDescent="0.25">
      <c r="A914" s="397">
        <v>905</v>
      </c>
      <c r="B914" s="398" t="s">
        <v>3432</v>
      </c>
      <c r="C914" s="399">
        <v>43731</v>
      </c>
      <c r="D914" s="399" t="s">
        <v>10443</v>
      </c>
      <c r="E914" s="400" t="s">
        <v>5690</v>
      </c>
      <c r="F914" s="400" t="s">
        <v>10444</v>
      </c>
      <c r="G914" s="401" t="s">
        <v>66</v>
      </c>
      <c r="H914" s="402" t="s">
        <v>7501</v>
      </c>
      <c r="I914" s="403" t="s">
        <v>1989</v>
      </c>
      <c r="J914" s="404">
        <v>0</v>
      </c>
      <c r="K914" s="405">
        <v>0</v>
      </c>
      <c r="L914" s="405">
        <v>10248000</v>
      </c>
      <c r="M914" s="405">
        <f t="shared" si="74"/>
        <v>10248000</v>
      </c>
      <c r="N914" s="406" t="s">
        <v>1990</v>
      </c>
      <c r="O914" s="398" t="s">
        <v>10445</v>
      </c>
      <c r="P914" s="408">
        <f t="shared" si="75"/>
        <v>43731</v>
      </c>
      <c r="Q914" s="408">
        <v>43821</v>
      </c>
      <c r="R914" s="408">
        <f t="shared" si="78"/>
        <v>43821</v>
      </c>
      <c r="S914" s="407">
        <f t="shared" si="76"/>
        <v>90</v>
      </c>
      <c r="T914" s="409">
        <f t="shared" si="77"/>
        <v>3</v>
      </c>
      <c r="U914" s="410" t="s">
        <v>10446</v>
      </c>
      <c r="V914" s="375"/>
      <c r="W914" s="411"/>
      <c r="X914" s="412"/>
      <c r="Y914" s="413"/>
      <c r="Z914" s="414"/>
      <c r="AA914" s="412"/>
      <c r="AB914" s="413"/>
      <c r="AC914" s="414"/>
      <c r="AD914" s="412"/>
      <c r="AE914" s="413"/>
      <c r="AF914" s="414"/>
      <c r="AG914" s="412"/>
      <c r="AH914" s="413"/>
      <c r="AI914" s="412"/>
      <c r="AJ914" s="415"/>
      <c r="AK914" s="416"/>
      <c r="AL914" s="417"/>
      <c r="AM914" s="416"/>
      <c r="AN914" s="418"/>
      <c r="AO914" s="418"/>
      <c r="AP914" s="418"/>
      <c r="AQ914" s="314"/>
      <c r="AR914" s="315"/>
      <c r="AS914" s="419"/>
      <c r="AT914" s="420"/>
      <c r="AU914" s="318"/>
      <c r="AV914" s="319"/>
      <c r="AW914" s="319"/>
      <c r="AX914" s="319"/>
      <c r="AY914" s="320"/>
      <c r="AZ914" s="376"/>
    </row>
    <row r="915" spans="1:52" ht="13.5" customHeight="1" thickTop="1" thickBot="1" x14ac:dyDescent="0.25">
      <c r="A915" s="397">
        <v>906</v>
      </c>
      <c r="B915" s="398" t="s">
        <v>3451</v>
      </c>
      <c r="C915" s="399">
        <v>43731</v>
      </c>
      <c r="D915" s="399" t="s">
        <v>10447</v>
      </c>
      <c r="E915" s="400" t="s">
        <v>5690</v>
      </c>
      <c r="F915" s="400" t="s">
        <v>8314</v>
      </c>
      <c r="G915" s="401" t="s">
        <v>66</v>
      </c>
      <c r="H915" s="402" t="s">
        <v>7501</v>
      </c>
      <c r="I915" s="403" t="s">
        <v>1989</v>
      </c>
      <c r="J915" s="404">
        <v>0</v>
      </c>
      <c r="K915" s="405">
        <v>0</v>
      </c>
      <c r="L915" s="405">
        <v>31500000</v>
      </c>
      <c r="M915" s="405">
        <f t="shared" si="74"/>
        <v>31500000</v>
      </c>
      <c r="N915" s="406" t="s">
        <v>1990</v>
      </c>
      <c r="O915" s="398" t="s">
        <v>7876</v>
      </c>
      <c r="P915" s="408">
        <f t="shared" si="75"/>
        <v>43731</v>
      </c>
      <c r="Q915" s="408">
        <v>43830</v>
      </c>
      <c r="R915" s="408">
        <f t="shared" si="78"/>
        <v>43830</v>
      </c>
      <c r="S915" s="407">
        <f t="shared" si="76"/>
        <v>99</v>
      </c>
      <c r="T915" s="409">
        <f t="shared" si="77"/>
        <v>3.3</v>
      </c>
      <c r="U915" s="410" t="s">
        <v>10448</v>
      </c>
      <c r="V915" s="375"/>
      <c r="W915" s="411"/>
      <c r="X915" s="412"/>
      <c r="Y915" s="413"/>
      <c r="Z915" s="414"/>
      <c r="AA915" s="412"/>
      <c r="AB915" s="413"/>
      <c r="AC915" s="414"/>
      <c r="AD915" s="412"/>
      <c r="AE915" s="413"/>
      <c r="AF915" s="414"/>
      <c r="AG915" s="412"/>
      <c r="AH915" s="413"/>
      <c r="AI915" s="412"/>
      <c r="AJ915" s="415"/>
      <c r="AK915" s="416"/>
      <c r="AL915" s="417"/>
      <c r="AM915" s="416"/>
      <c r="AN915" s="418"/>
      <c r="AO915" s="418"/>
      <c r="AP915" s="418"/>
      <c r="AQ915" s="314"/>
      <c r="AR915" s="315"/>
      <c r="AS915" s="419"/>
      <c r="AT915" s="420"/>
      <c r="AU915" s="318"/>
      <c r="AV915" s="319"/>
      <c r="AW915" s="319"/>
      <c r="AX915" s="319"/>
      <c r="AY915" s="320"/>
      <c r="AZ915" s="376"/>
    </row>
    <row r="916" spans="1:52" ht="13.5" customHeight="1" thickTop="1" thickBot="1" x14ac:dyDescent="0.25">
      <c r="A916" s="397">
        <v>907</v>
      </c>
      <c r="B916" s="398" t="s">
        <v>175</v>
      </c>
      <c r="C916" s="399">
        <v>43731</v>
      </c>
      <c r="D916" s="399" t="s">
        <v>10449</v>
      </c>
      <c r="E916" s="400" t="s">
        <v>9590</v>
      </c>
      <c r="F916" s="400" t="s">
        <v>10021</v>
      </c>
      <c r="G916" s="401" t="s">
        <v>66</v>
      </c>
      <c r="H916" s="402" t="s">
        <v>7501</v>
      </c>
      <c r="I916" s="403" t="s">
        <v>1989</v>
      </c>
      <c r="J916" s="404">
        <v>0</v>
      </c>
      <c r="K916" s="405">
        <v>0</v>
      </c>
      <c r="L916" s="405">
        <v>20860000</v>
      </c>
      <c r="M916" s="405">
        <f t="shared" si="74"/>
        <v>20860000</v>
      </c>
      <c r="N916" s="406" t="s">
        <v>1990</v>
      </c>
      <c r="O916" s="398" t="s">
        <v>10450</v>
      </c>
      <c r="P916" s="408">
        <f t="shared" si="75"/>
        <v>43731</v>
      </c>
      <c r="Q916" s="408">
        <v>43830</v>
      </c>
      <c r="R916" s="408">
        <f t="shared" si="78"/>
        <v>43830</v>
      </c>
      <c r="S916" s="407">
        <f t="shared" si="76"/>
        <v>99</v>
      </c>
      <c r="T916" s="409">
        <f t="shared" si="77"/>
        <v>3.3</v>
      </c>
      <c r="U916" s="410" t="s">
        <v>10451</v>
      </c>
      <c r="V916" s="375"/>
      <c r="W916" s="411"/>
      <c r="X916" s="412"/>
      <c r="Y916" s="413"/>
      <c r="Z916" s="414"/>
      <c r="AA916" s="412"/>
      <c r="AB916" s="413"/>
      <c r="AC916" s="414"/>
      <c r="AD916" s="412"/>
      <c r="AE916" s="413"/>
      <c r="AF916" s="414"/>
      <c r="AG916" s="412"/>
      <c r="AH916" s="413"/>
      <c r="AI916" s="412"/>
      <c r="AJ916" s="415"/>
      <c r="AK916" s="416"/>
      <c r="AL916" s="417"/>
      <c r="AM916" s="416"/>
      <c r="AN916" s="418"/>
      <c r="AO916" s="418"/>
      <c r="AP916" s="418"/>
      <c r="AQ916" s="314"/>
      <c r="AR916" s="315"/>
      <c r="AS916" s="419"/>
      <c r="AT916" s="420"/>
      <c r="AU916" s="318"/>
      <c r="AV916" s="319"/>
      <c r="AW916" s="319"/>
      <c r="AX916" s="319"/>
      <c r="AY916" s="320"/>
      <c r="AZ916" s="376"/>
    </row>
    <row r="917" spans="1:52" ht="13.5" customHeight="1" thickTop="1" thickBot="1" x14ac:dyDescent="0.25">
      <c r="A917" s="397">
        <v>908</v>
      </c>
      <c r="B917" s="398" t="s">
        <v>333</v>
      </c>
      <c r="C917" s="399">
        <v>43731</v>
      </c>
      <c r="D917" s="399" t="s">
        <v>10452</v>
      </c>
      <c r="E917" s="400" t="s">
        <v>5921</v>
      </c>
      <c r="F917" s="400" t="s">
        <v>10453</v>
      </c>
      <c r="G917" s="401" t="s">
        <v>66</v>
      </c>
      <c r="H917" s="402" t="s">
        <v>7501</v>
      </c>
      <c r="I917" s="403" t="s">
        <v>1989</v>
      </c>
      <c r="J917" s="404">
        <v>0</v>
      </c>
      <c r="K917" s="405">
        <v>0</v>
      </c>
      <c r="L917" s="405">
        <v>18000000</v>
      </c>
      <c r="M917" s="405">
        <f t="shared" si="74"/>
        <v>18000000</v>
      </c>
      <c r="N917" s="406" t="s">
        <v>1990</v>
      </c>
      <c r="O917" s="398" t="s">
        <v>10454</v>
      </c>
      <c r="P917" s="408">
        <f t="shared" si="75"/>
        <v>43731</v>
      </c>
      <c r="Q917" s="408">
        <v>43821</v>
      </c>
      <c r="R917" s="408">
        <f t="shared" si="78"/>
        <v>43821</v>
      </c>
      <c r="S917" s="407">
        <f t="shared" si="76"/>
        <v>90</v>
      </c>
      <c r="T917" s="409">
        <f t="shared" si="77"/>
        <v>3</v>
      </c>
      <c r="U917" s="410" t="s">
        <v>10455</v>
      </c>
      <c r="V917" s="375"/>
      <c r="W917" s="411"/>
      <c r="X917" s="412"/>
      <c r="Y917" s="413"/>
      <c r="Z917" s="414"/>
      <c r="AA917" s="412"/>
      <c r="AB917" s="413"/>
      <c r="AC917" s="414"/>
      <c r="AD917" s="412"/>
      <c r="AE917" s="413"/>
      <c r="AF917" s="414"/>
      <c r="AG917" s="412"/>
      <c r="AH917" s="413"/>
      <c r="AI917" s="412"/>
      <c r="AJ917" s="415"/>
      <c r="AK917" s="416"/>
      <c r="AL917" s="417"/>
      <c r="AM917" s="416"/>
      <c r="AN917" s="418"/>
      <c r="AO917" s="418"/>
      <c r="AP917" s="418"/>
      <c r="AQ917" s="314"/>
      <c r="AR917" s="315"/>
      <c r="AS917" s="419"/>
      <c r="AT917" s="420"/>
      <c r="AU917" s="318"/>
      <c r="AV917" s="319"/>
      <c r="AW917" s="319"/>
      <c r="AX917" s="319"/>
      <c r="AY917" s="320"/>
      <c r="AZ917" s="376"/>
    </row>
    <row r="918" spans="1:52" ht="13.5" customHeight="1" thickTop="1" thickBot="1" x14ac:dyDescent="0.25">
      <c r="A918" s="397">
        <v>909</v>
      </c>
      <c r="B918" s="398" t="s">
        <v>3888</v>
      </c>
      <c r="C918" s="399">
        <v>43731</v>
      </c>
      <c r="D918" s="399" t="s">
        <v>10456</v>
      </c>
      <c r="E918" s="400" t="s">
        <v>9590</v>
      </c>
      <c r="F918" s="400" t="s">
        <v>10457</v>
      </c>
      <c r="G918" s="401" t="s">
        <v>66</v>
      </c>
      <c r="H918" s="402" t="s">
        <v>7501</v>
      </c>
      <c r="I918" s="403" t="s">
        <v>1989</v>
      </c>
      <c r="J918" s="404">
        <v>0</v>
      </c>
      <c r="K918" s="405">
        <v>0</v>
      </c>
      <c r="L918" s="405">
        <v>15000000</v>
      </c>
      <c r="M918" s="405">
        <f t="shared" si="74"/>
        <v>15000000</v>
      </c>
      <c r="N918" s="406" t="s">
        <v>1990</v>
      </c>
      <c r="O918" s="398" t="s">
        <v>3069</v>
      </c>
      <c r="P918" s="408">
        <f t="shared" si="75"/>
        <v>43731</v>
      </c>
      <c r="Q918" s="408">
        <v>43821</v>
      </c>
      <c r="R918" s="408">
        <f t="shared" si="78"/>
        <v>43821</v>
      </c>
      <c r="S918" s="407">
        <f t="shared" si="76"/>
        <v>90</v>
      </c>
      <c r="T918" s="409">
        <f t="shared" si="77"/>
        <v>3</v>
      </c>
      <c r="U918" s="410" t="s">
        <v>10458</v>
      </c>
      <c r="V918" s="375"/>
      <c r="W918" s="411"/>
      <c r="X918" s="412"/>
      <c r="Y918" s="413"/>
      <c r="Z918" s="414"/>
      <c r="AA918" s="412"/>
      <c r="AB918" s="413"/>
      <c r="AC918" s="414"/>
      <c r="AD918" s="412"/>
      <c r="AE918" s="413"/>
      <c r="AF918" s="414"/>
      <c r="AG918" s="412"/>
      <c r="AH918" s="413"/>
      <c r="AI918" s="412"/>
      <c r="AJ918" s="415"/>
      <c r="AK918" s="416"/>
      <c r="AL918" s="417"/>
      <c r="AM918" s="416"/>
      <c r="AN918" s="418"/>
      <c r="AO918" s="418"/>
      <c r="AP918" s="418"/>
      <c r="AQ918" s="314"/>
      <c r="AR918" s="315"/>
      <c r="AS918" s="419"/>
      <c r="AT918" s="420"/>
      <c r="AU918" s="318"/>
      <c r="AV918" s="319"/>
      <c r="AW918" s="319"/>
      <c r="AX918" s="319"/>
      <c r="AY918" s="320"/>
      <c r="AZ918" s="376"/>
    </row>
    <row r="919" spans="1:52" ht="13.5" customHeight="1" thickTop="1" thickBot="1" x14ac:dyDescent="0.25">
      <c r="A919" s="397">
        <v>910</v>
      </c>
      <c r="B919" s="398" t="s">
        <v>3441</v>
      </c>
      <c r="C919" s="399">
        <v>43731</v>
      </c>
      <c r="D919" s="399" t="s">
        <v>10459</v>
      </c>
      <c r="E919" s="400" t="s">
        <v>5690</v>
      </c>
      <c r="F919" s="400" t="s">
        <v>10351</v>
      </c>
      <c r="G919" s="401" t="s">
        <v>66</v>
      </c>
      <c r="H919" s="402" t="s">
        <v>7501</v>
      </c>
      <c r="I919" s="403" t="s">
        <v>1989</v>
      </c>
      <c r="J919" s="404">
        <v>0</v>
      </c>
      <c r="K919" s="405">
        <v>0</v>
      </c>
      <c r="L919" s="405">
        <v>22500000</v>
      </c>
      <c r="M919" s="405">
        <f t="shared" si="74"/>
        <v>22500000</v>
      </c>
      <c r="N919" s="406" t="s">
        <v>1990</v>
      </c>
      <c r="O919" s="398" t="s">
        <v>2176</v>
      </c>
      <c r="P919" s="408">
        <f t="shared" si="75"/>
        <v>43731</v>
      </c>
      <c r="Q919" s="408">
        <v>43821</v>
      </c>
      <c r="R919" s="408">
        <f t="shared" si="78"/>
        <v>43821</v>
      </c>
      <c r="S919" s="407">
        <f t="shared" si="76"/>
        <v>90</v>
      </c>
      <c r="T919" s="409">
        <f t="shared" si="77"/>
        <v>3</v>
      </c>
      <c r="U919" s="410" t="s">
        <v>10460</v>
      </c>
      <c r="V919" s="375"/>
      <c r="W919" s="411"/>
      <c r="X919" s="412"/>
      <c r="Y919" s="413"/>
      <c r="Z919" s="414"/>
      <c r="AA919" s="412"/>
      <c r="AB919" s="413"/>
      <c r="AC919" s="414"/>
      <c r="AD919" s="412"/>
      <c r="AE919" s="413"/>
      <c r="AF919" s="414"/>
      <c r="AG919" s="412"/>
      <c r="AH919" s="413"/>
      <c r="AI919" s="412"/>
      <c r="AJ919" s="415"/>
      <c r="AK919" s="416"/>
      <c r="AL919" s="417"/>
      <c r="AM919" s="416"/>
      <c r="AN919" s="418"/>
      <c r="AO919" s="418"/>
      <c r="AP919" s="418"/>
      <c r="AQ919" s="314"/>
      <c r="AR919" s="315"/>
      <c r="AS919" s="419"/>
      <c r="AT919" s="420"/>
      <c r="AU919" s="318"/>
      <c r="AV919" s="319"/>
      <c r="AW919" s="319"/>
      <c r="AX919" s="319"/>
      <c r="AY919" s="320"/>
      <c r="AZ919" s="376"/>
    </row>
    <row r="920" spans="1:52" ht="13.5" customHeight="1" thickTop="1" thickBot="1" x14ac:dyDescent="0.25">
      <c r="A920" s="397">
        <v>911</v>
      </c>
      <c r="B920" s="398" t="s">
        <v>2000</v>
      </c>
      <c r="C920" s="399">
        <v>43731</v>
      </c>
      <c r="D920" s="399" t="s">
        <v>10461</v>
      </c>
      <c r="E920" s="400" t="s">
        <v>5690</v>
      </c>
      <c r="F920" s="400" t="s">
        <v>4336</v>
      </c>
      <c r="G920" s="401" t="s">
        <v>66</v>
      </c>
      <c r="H920" s="402" t="s">
        <v>7501</v>
      </c>
      <c r="I920" s="403" t="s">
        <v>1989</v>
      </c>
      <c r="J920" s="404">
        <v>0</v>
      </c>
      <c r="K920" s="405">
        <v>0</v>
      </c>
      <c r="L920" s="405">
        <v>10500000</v>
      </c>
      <c r="M920" s="405">
        <f t="shared" si="74"/>
        <v>10500000</v>
      </c>
      <c r="N920" s="406" t="s">
        <v>1990</v>
      </c>
      <c r="O920" s="398" t="s">
        <v>5993</v>
      </c>
      <c r="P920" s="408">
        <f t="shared" si="75"/>
        <v>43731</v>
      </c>
      <c r="Q920" s="408">
        <v>43821</v>
      </c>
      <c r="R920" s="408">
        <f t="shared" si="78"/>
        <v>43821</v>
      </c>
      <c r="S920" s="407">
        <f t="shared" si="76"/>
        <v>90</v>
      </c>
      <c r="T920" s="409">
        <f t="shared" si="77"/>
        <v>3</v>
      </c>
      <c r="U920" s="410" t="s">
        <v>10462</v>
      </c>
      <c r="V920" s="375"/>
      <c r="W920" s="411"/>
      <c r="X920" s="412"/>
      <c r="Y920" s="413"/>
      <c r="Z920" s="414"/>
      <c r="AA920" s="412"/>
      <c r="AB920" s="413"/>
      <c r="AC920" s="414"/>
      <c r="AD920" s="412"/>
      <c r="AE920" s="413"/>
      <c r="AF920" s="414"/>
      <c r="AG920" s="412"/>
      <c r="AH920" s="413"/>
      <c r="AI920" s="412"/>
      <c r="AJ920" s="415"/>
      <c r="AK920" s="416"/>
      <c r="AL920" s="417"/>
      <c r="AM920" s="416"/>
      <c r="AN920" s="418"/>
      <c r="AO920" s="418"/>
      <c r="AP920" s="418"/>
      <c r="AQ920" s="314"/>
      <c r="AR920" s="315"/>
      <c r="AS920" s="419"/>
      <c r="AT920" s="420"/>
      <c r="AU920" s="318"/>
      <c r="AV920" s="319"/>
      <c r="AW920" s="319"/>
      <c r="AX920" s="319"/>
      <c r="AY920" s="320"/>
      <c r="AZ920" s="376"/>
    </row>
    <row r="921" spans="1:52" ht="13.5" customHeight="1" thickTop="1" thickBot="1" x14ac:dyDescent="0.25">
      <c r="A921" s="397">
        <v>912</v>
      </c>
      <c r="B921" s="398" t="s">
        <v>3451</v>
      </c>
      <c r="C921" s="399">
        <v>43732</v>
      </c>
      <c r="D921" s="399" t="s">
        <v>10463</v>
      </c>
      <c r="E921" s="400" t="s">
        <v>5690</v>
      </c>
      <c r="F921" s="400" t="s">
        <v>428</v>
      </c>
      <c r="G921" s="401" t="s">
        <v>66</v>
      </c>
      <c r="H921" s="402" t="s">
        <v>7501</v>
      </c>
      <c r="I921" s="403" t="s">
        <v>1989</v>
      </c>
      <c r="J921" s="404">
        <v>0</v>
      </c>
      <c r="K921" s="405">
        <v>0</v>
      </c>
      <c r="L921" s="405">
        <v>17690000</v>
      </c>
      <c r="M921" s="405">
        <f t="shared" si="74"/>
        <v>17690000</v>
      </c>
      <c r="N921" s="406" t="s">
        <v>1990</v>
      </c>
      <c r="O921" s="398" t="s">
        <v>6164</v>
      </c>
      <c r="P921" s="408">
        <f t="shared" si="75"/>
        <v>43732</v>
      </c>
      <c r="Q921" s="408">
        <v>43830</v>
      </c>
      <c r="R921" s="408">
        <f t="shared" si="78"/>
        <v>43830</v>
      </c>
      <c r="S921" s="407">
        <f t="shared" si="76"/>
        <v>98</v>
      </c>
      <c r="T921" s="409">
        <f t="shared" si="77"/>
        <v>3.2666666666666666</v>
      </c>
      <c r="U921" s="410" t="s">
        <v>10464</v>
      </c>
      <c r="V921" s="375"/>
      <c r="W921" s="411"/>
      <c r="X921" s="412"/>
      <c r="Y921" s="413"/>
      <c r="Z921" s="414"/>
      <c r="AA921" s="412"/>
      <c r="AB921" s="413"/>
      <c r="AC921" s="414"/>
      <c r="AD921" s="412"/>
      <c r="AE921" s="413"/>
      <c r="AF921" s="414"/>
      <c r="AG921" s="412"/>
      <c r="AH921" s="413"/>
      <c r="AI921" s="412"/>
      <c r="AJ921" s="415"/>
      <c r="AK921" s="416"/>
      <c r="AL921" s="417"/>
      <c r="AM921" s="416"/>
      <c r="AN921" s="418"/>
      <c r="AO921" s="418"/>
      <c r="AP921" s="418"/>
      <c r="AQ921" s="314"/>
      <c r="AR921" s="315"/>
      <c r="AS921" s="419"/>
      <c r="AT921" s="420"/>
      <c r="AU921" s="318"/>
      <c r="AV921" s="319"/>
      <c r="AW921" s="319"/>
      <c r="AX921" s="319"/>
      <c r="AY921" s="320"/>
      <c r="AZ921" s="376"/>
    </row>
    <row r="922" spans="1:52" ht="13.5" customHeight="1" thickTop="1" thickBot="1" x14ac:dyDescent="0.25">
      <c r="A922" s="397">
        <v>913</v>
      </c>
      <c r="B922" s="398" t="s">
        <v>3441</v>
      </c>
      <c r="C922" s="399">
        <v>43732</v>
      </c>
      <c r="D922" s="399" t="s">
        <v>10465</v>
      </c>
      <c r="E922" s="400" t="s">
        <v>5690</v>
      </c>
      <c r="F922" s="400" t="s">
        <v>10049</v>
      </c>
      <c r="G922" s="401" t="s">
        <v>66</v>
      </c>
      <c r="H922" s="402" t="s">
        <v>10502</v>
      </c>
      <c r="I922" s="403" t="s">
        <v>1989</v>
      </c>
      <c r="J922" s="404">
        <v>0</v>
      </c>
      <c r="K922" s="405">
        <v>0</v>
      </c>
      <c r="L922" s="405">
        <v>7500000</v>
      </c>
      <c r="M922" s="405">
        <f t="shared" si="74"/>
        <v>7500000</v>
      </c>
      <c r="N922" s="406" t="s">
        <v>1990</v>
      </c>
      <c r="O922" s="398" t="s">
        <v>10466</v>
      </c>
      <c r="P922" s="408">
        <f t="shared" si="75"/>
        <v>43732</v>
      </c>
      <c r="Q922" s="408">
        <v>43822</v>
      </c>
      <c r="R922" s="408">
        <f t="shared" si="78"/>
        <v>43822</v>
      </c>
      <c r="S922" s="407">
        <f t="shared" si="76"/>
        <v>90</v>
      </c>
      <c r="T922" s="409">
        <f t="shared" si="77"/>
        <v>3</v>
      </c>
      <c r="U922" s="410" t="s">
        <v>10467</v>
      </c>
      <c r="V922" s="375"/>
      <c r="W922" s="411"/>
      <c r="X922" s="412"/>
      <c r="Y922" s="413"/>
      <c r="Z922" s="414"/>
      <c r="AA922" s="412"/>
      <c r="AB922" s="413"/>
      <c r="AC922" s="414"/>
      <c r="AD922" s="412"/>
      <c r="AE922" s="413"/>
      <c r="AF922" s="414"/>
      <c r="AG922" s="412"/>
      <c r="AH922" s="413"/>
      <c r="AI922" s="412"/>
      <c r="AJ922" s="415"/>
      <c r="AK922" s="416"/>
      <c r="AL922" s="417"/>
      <c r="AM922" s="416"/>
      <c r="AN922" s="418"/>
      <c r="AO922" s="418"/>
      <c r="AP922" s="418"/>
      <c r="AQ922" s="314"/>
      <c r="AR922" s="315"/>
      <c r="AS922" s="419"/>
      <c r="AT922" s="420"/>
      <c r="AU922" s="318"/>
      <c r="AV922" s="319"/>
      <c r="AW922" s="319"/>
      <c r="AX922" s="319"/>
      <c r="AY922" s="320"/>
      <c r="AZ922" s="376"/>
    </row>
    <row r="923" spans="1:52" ht="13.5" customHeight="1" thickTop="1" thickBot="1" x14ac:dyDescent="0.25">
      <c r="A923" s="397">
        <v>914</v>
      </c>
      <c r="B923" s="398" t="s">
        <v>3432</v>
      </c>
      <c r="C923" s="399">
        <v>43732</v>
      </c>
      <c r="D923" s="399" t="s">
        <v>10468</v>
      </c>
      <c r="E923" s="400" t="s">
        <v>5690</v>
      </c>
      <c r="F923" s="400" t="s">
        <v>10385</v>
      </c>
      <c r="G923" s="401" t="s">
        <v>66</v>
      </c>
      <c r="H923" s="402" t="s">
        <v>10502</v>
      </c>
      <c r="I923" s="403" t="s">
        <v>1989</v>
      </c>
      <c r="J923" s="404">
        <v>0</v>
      </c>
      <c r="K923" s="405">
        <v>0</v>
      </c>
      <c r="L923" s="405">
        <v>5000000</v>
      </c>
      <c r="M923" s="405">
        <f t="shared" si="74"/>
        <v>5000000</v>
      </c>
      <c r="N923" s="406" t="s">
        <v>1990</v>
      </c>
      <c r="O923" s="398" t="s">
        <v>7854</v>
      </c>
      <c r="P923" s="408">
        <f t="shared" si="75"/>
        <v>43732</v>
      </c>
      <c r="Q923" s="408">
        <v>43792</v>
      </c>
      <c r="R923" s="408">
        <f t="shared" si="78"/>
        <v>43792</v>
      </c>
      <c r="S923" s="407">
        <f t="shared" si="76"/>
        <v>60</v>
      </c>
      <c r="T923" s="409">
        <f t="shared" si="77"/>
        <v>2</v>
      </c>
      <c r="U923" s="410" t="s">
        <v>10469</v>
      </c>
      <c r="V923" s="375"/>
      <c r="W923" s="411"/>
      <c r="X923" s="412"/>
      <c r="Y923" s="413"/>
      <c r="Z923" s="414"/>
      <c r="AA923" s="412"/>
      <c r="AB923" s="413"/>
      <c r="AC923" s="414"/>
      <c r="AD923" s="412"/>
      <c r="AE923" s="413"/>
      <c r="AF923" s="414"/>
      <c r="AG923" s="412"/>
      <c r="AH923" s="413"/>
      <c r="AI923" s="412"/>
      <c r="AJ923" s="415"/>
      <c r="AK923" s="416"/>
      <c r="AL923" s="417"/>
      <c r="AM923" s="416"/>
      <c r="AN923" s="418"/>
      <c r="AO923" s="418"/>
      <c r="AP923" s="418"/>
      <c r="AQ923" s="314"/>
      <c r="AR923" s="315"/>
      <c r="AS923" s="419"/>
      <c r="AT923" s="420"/>
      <c r="AU923" s="318"/>
      <c r="AV923" s="319"/>
      <c r="AW923" s="319"/>
      <c r="AX923" s="319"/>
      <c r="AY923" s="320"/>
      <c r="AZ923" s="376"/>
    </row>
    <row r="924" spans="1:52" ht="13.5" customHeight="1" thickTop="1" thickBot="1" x14ac:dyDescent="0.25">
      <c r="A924" s="397">
        <v>915</v>
      </c>
      <c r="B924" s="398" t="s">
        <v>3441</v>
      </c>
      <c r="C924" s="399">
        <v>43732</v>
      </c>
      <c r="D924" s="399" t="s">
        <v>10470</v>
      </c>
      <c r="E924" s="400" t="s">
        <v>5690</v>
      </c>
      <c r="F924" s="400" t="s">
        <v>10049</v>
      </c>
      <c r="G924" s="401" t="s">
        <v>66</v>
      </c>
      <c r="H924" s="402" t="s">
        <v>10502</v>
      </c>
      <c r="I924" s="403" t="s">
        <v>1989</v>
      </c>
      <c r="J924" s="404">
        <v>0</v>
      </c>
      <c r="K924" s="405">
        <v>0</v>
      </c>
      <c r="L924" s="405">
        <v>7500000</v>
      </c>
      <c r="M924" s="405">
        <f t="shared" si="74"/>
        <v>7500000</v>
      </c>
      <c r="N924" s="406" t="s">
        <v>1990</v>
      </c>
      <c r="O924" s="398" t="s">
        <v>10471</v>
      </c>
      <c r="P924" s="408">
        <f t="shared" si="75"/>
        <v>43732</v>
      </c>
      <c r="Q924" s="408">
        <v>43822</v>
      </c>
      <c r="R924" s="408">
        <f t="shared" si="78"/>
        <v>43822</v>
      </c>
      <c r="S924" s="407">
        <f t="shared" si="76"/>
        <v>90</v>
      </c>
      <c r="T924" s="409">
        <f t="shared" si="77"/>
        <v>3</v>
      </c>
      <c r="U924" s="410" t="s">
        <v>10472</v>
      </c>
      <c r="V924" s="375"/>
      <c r="W924" s="411"/>
      <c r="X924" s="412"/>
      <c r="Y924" s="413"/>
      <c r="Z924" s="414"/>
      <c r="AA924" s="412"/>
      <c r="AB924" s="413"/>
      <c r="AC924" s="414"/>
      <c r="AD924" s="412"/>
      <c r="AE924" s="413"/>
      <c r="AF924" s="414"/>
      <c r="AG924" s="412"/>
      <c r="AH924" s="413"/>
      <c r="AI924" s="412"/>
      <c r="AJ924" s="415"/>
      <c r="AK924" s="416"/>
      <c r="AL924" s="417"/>
      <c r="AM924" s="416"/>
      <c r="AN924" s="418"/>
      <c r="AO924" s="418"/>
      <c r="AP924" s="418"/>
      <c r="AQ924" s="314"/>
      <c r="AR924" s="315"/>
      <c r="AS924" s="419"/>
      <c r="AT924" s="420"/>
      <c r="AU924" s="318"/>
      <c r="AV924" s="319"/>
      <c r="AW924" s="319"/>
      <c r="AX924" s="319"/>
      <c r="AY924" s="320"/>
      <c r="AZ924" s="376"/>
    </row>
    <row r="925" spans="1:52" ht="13.5" customHeight="1" thickTop="1" thickBot="1" x14ac:dyDescent="0.25">
      <c r="A925" s="397">
        <v>916</v>
      </c>
      <c r="B925" s="398" t="s">
        <v>7623</v>
      </c>
      <c r="C925" s="399">
        <v>43732</v>
      </c>
      <c r="D925" s="399" t="s">
        <v>10473</v>
      </c>
      <c r="E925" s="400" t="s">
        <v>9494</v>
      </c>
      <c r="F925" s="400" t="s">
        <v>10474</v>
      </c>
      <c r="G925" s="401" t="s">
        <v>66</v>
      </c>
      <c r="H925" s="402" t="s">
        <v>10502</v>
      </c>
      <c r="I925" s="403" t="s">
        <v>1989</v>
      </c>
      <c r="J925" s="404">
        <v>0</v>
      </c>
      <c r="K925" s="405">
        <v>0</v>
      </c>
      <c r="L925" s="405">
        <v>9000000</v>
      </c>
      <c r="M925" s="405">
        <f t="shared" si="74"/>
        <v>9000000</v>
      </c>
      <c r="N925" s="406" t="s">
        <v>1990</v>
      </c>
      <c r="O925" s="398" t="s">
        <v>10475</v>
      </c>
      <c r="P925" s="408">
        <f t="shared" si="75"/>
        <v>43732</v>
      </c>
      <c r="Q925" s="408">
        <v>43822</v>
      </c>
      <c r="R925" s="408">
        <f t="shared" si="78"/>
        <v>43822</v>
      </c>
      <c r="S925" s="407">
        <f t="shared" si="76"/>
        <v>90</v>
      </c>
      <c r="T925" s="409">
        <f t="shared" si="77"/>
        <v>3</v>
      </c>
      <c r="U925" s="410" t="s">
        <v>10476</v>
      </c>
      <c r="V925" s="375"/>
      <c r="W925" s="411"/>
      <c r="X925" s="412"/>
      <c r="Y925" s="413"/>
      <c r="Z925" s="414"/>
      <c r="AA925" s="412"/>
      <c r="AB925" s="413"/>
      <c r="AC925" s="414"/>
      <c r="AD925" s="412"/>
      <c r="AE925" s="413"/>
      <c r="AF925" s="414"/>
      <c r="AG925" s="412"/>
      <c r="AH925" s="413"/>
      <c r="AI925" s="412"/>
      <c r="AJ925" s="415"/>
      <c r="AK925" s="416"/>
      <c r="AL925" s="417"/>
      <c r="AM925" s="416"/>
      <c r="AN925" s="418"/>
      <c r="AO925" s="418"/>
      <c r="AP925" s="418"/>
      <c r="AQ925" s="314"/>
      <c r="AR925" s="315"/>
      <c r="AS925" s="419"/>
      <c r="AT925" s="420"/>
      <c r="AU925" s="318"/>
      <c r="AV925" s="319"/>
      <c r="AW925" s="319"/>
      <c r="AX925" s="319"/>
      <c r="AY925" s="320"/>
      <c r="AZ925" s="376"/>
    </row>
    <row r="926" spans="1:52" ht="13.5" customHeight="1" thickTop="1" thickBot="1" x14ac:dyDescent="0.25">
      <c r="A926" s="397">
        <v>917</v>
      </c>
      <c r="B926" s="398" t="s">
        <v>3432</v>
      </c>
      <c r="C926" s="399">
        <v>43732</v>
      </c>
      <c r="D926" s="399" t="s">
        <v>10477</v>
      </c>
      <c r="E926" s="400" t="s">
        <v>5690</v>
      </c>
      <c r="F926" s="400" t="s">
        <v>10299</v>
      </c>
      <c r="G926" s="401" t="s">
        <v>66</v>
      </c>
      <c r="H926" s="402" t="s">
        <v>7501</v>
      </c>
      <c r="I926" s="403" t="s">
        <v>1989</v>
      </c>
      <c r="J926" s="404">
        <v>0</v>
      </c>
      <c r="K926" s="405">
        <v>0</v>
      </c>
      <c r="L926" s="405">
        <v>18000000</v>
      </c>
      <c r="M926" s="405">
        <f t="shared" si="74"/>
        <v>18000000</v>
      </c>
      <c r="N926" s="406" t="s">
        <v>1990</v>
      </c>
      <c r="O926" s="398" t="s">
        <v>6919</v>
      </c>
      <c r="P926" s="408">
        <f t="shared" si="75"/>
        <v>43732</v>
      </c>
      <c r="Q926" s="408">
        <v>43822</v>
      </c>
      <c r="R926" s="408">
        <f t="shared" si="78"/>
        <v>43822</v>
      </c>
      <c r="S926" s="407">
        <f t="shared" si="76"/>
        <v>90</v>
      </c>
      <c r="T926" s="409">
        <f t="shared" si="77"/>
        <v>3</v>
      </c>
      <c r="U926" s="410" t="s">
        <v>10478</v>
      </c>
      <c r="V926" s="375"/>
      <c r="W926" s="411"/>
      <c r="X926" s="412"/>
      <c r="Y926" s="413"/>
      <c r="Z926" s="414"/>
      <c r="AA926" s="412"/>
      <c r="AB926" s="413"/>
      <c r="AC926" s="414"/>
      <c r="AD926" s="412"/>
      <c r="AE926" s="413"/>
      <c r="AF926" s="414"/>
      <c r="AG926" s="412"/>
      <c r="AH926" s="413"/>
      <c r="AI926" s="412"/>
      <c r="AJ926" s="415"/>
      <c r="AK926" s="416"/>
      <c r="AL926" s="417"/>
      <c r="AM926" s="416"/>
      <c r="AN926" s="418"/>
      <c r="AO926" s="418"/>
      <c r="AP926" s="418"/>
      <c r="AQ926" s="314"/>
      <c r="AR926" s="315"/>
      <c r="AS926" s="419"/>
      <c r="AT926" s="420"/>
      <c r="AU926" s="318"/>
      <c r="AV926" s="319"/>
      <c r="AW926" s="319"/>
      <c r="AX926" s="319"/>
      <c r="AY926" s="320"/>
      <c r="AZ926" s="376"/>
    </row>
    <row r="927" spans="1:52" ht="13.5" customHeight="1" thickTop="1" thickBot="1" x14ac:dyDescent="0.25">
      <c r="A927" s="397">
        <v>918</v>
      </c>
      <c r="B927" s="398" t="s">
        <v>3432</v>
      </c>
      <c r="C927" s="399">
        <v>43732</v>
      </c>
      <c r="D927" s="399" t="s">
        <v>10479</v>
      </c>
      <c r="E927" s="400" t="s">
        <v>9590</v>
      </c>
      <c r="F927" s="400" t="s">
        <v>10480</v>
      </c>
      <c r="G927" s="401" t="s">
        <v>66</v>
      </c>
      <c r="H927" s="402" t="s">
        <v>7501</v>
      </c>
      <c r="I927" s="403" t="s">
        <v>1989</v>
      </c>
      <c r="J927" s="404">
        <v>0</v>
      </c>
      <c r="K927" s="405">
        <v>0</v>
      </c>
      <c r="L927" s="405">
        <v>15000000</v>
      </c>
      <c r="M927" s="405">
        <f t="shared" si="74"/>
        <v>15000000</v>
      </c>
      <c r="N927" s="406" t="s">
        <v>1990</v>
      </c>
      <c r="O927" s="398" t="s">
        <v>9287</v>
      </c>
      <c r="P927" s="408">
        <f t="shared" si="75"/>
        <v>43732</v>
      </c>
      <c r="Q927" s="408">
        <v>43822</v>
      </c>
      <c r="R927" s="408">
        <f t="shared" si="78"/>
        <v>43822</v>
      </c>
      <c r="S927" s="407">
        <f t="shared" si="76"/>
        <v>90</v>
      </c>
      <c r="T927" s="409">
        <f t="shared" si="77"/>
        <v>3</v>
      </c>
      <c r="U927" s="410" t="s">
        <v>10481</v>
      </c>
      <c r="V927" s="375"/>
      <c r="W927" s="411"/>
      <c r="X927" s="412"/>
      <c r="Y927" s="413"/>
      <c r="Z927" s="414"/>
      <c r="AA927" s="412"/>
      <c r="AB927" s="413"/>
      <c r="AC927" s="414"/>
      <c r="AD927" s="412"/>
      <c r="AE927" s="413"/>
      <c r="AF927" s="414"/>
      <c r="AG927" s="412"/>
      <c r="AH927" s="413"/>
      <c r="AI927" s="412"/>
      <c r="AJ927" s="415"/>
      <c r="AK927" s="416"/>
      <c r="AL927" s="417"/>
      <c r="AM927" s="416"/>
      <c r="AN927" s="418"/>
      <c r="AO927" s="418"/>
      <c r="AP927" s="418"/>
      <c r="AQ927" s="314"/>
      <c r="AR927" s="315"/>
      <c r="AS927" s="419"/>
      <c r="AT927" s="420"/>
      <c r="AU927" s="318"/>
      <c r="AV927" s="319"/>
      <c r="AW927" s="319"/>
      <c r="AX927" s="319"/>
      <c r="AY927" s="320"/>
      <c r="AZ927" s="376"/>
    </row>
    <row r="928" spans="1:52" ht="13.5" customHeight="1" thickTop="1" thickBot="1" x14ac:dyDescent="0.25">
      <c r="A928" s="397">
        <v>919</v>
      </c>
      <c r="B928" s="398" t="s">
        <v>3432</v>
      </c>
      <c r="C928" s="399">
        <v>43732</v>
      </c>
      <c r="D928" s="399" t="s">
        <v>10482</v>
      </c>
      <c r="E928" s="400" t="s">
        <v>5690</v>
      </c>
      <c r="F928" s="400" t="s">
        <v>10295</v>
      </c>
      <c r="G928" s="401" t="s">
        <v>66</v>
      </c>
      <c r="H928" s="402" t="s">
        <v>10502</v>
      </c>
      <c r="I928" s="403" t="s">
        <v>1989</v>
      </c>
      <c r="J928" s="404">
        <v>0</v>
      </c>
      <c r="K928" s="405">
        <v>0</v>
      </c>
      <c r="L928" s="405">
        <v>6999999</v>
      </c>
      <c r="M928" s="405">
        <f t="shared" si="74"/>
        <v>6999999</v>
      </c>
      <c r="N928" s="406" t="s">
        <v>1990</v>
      </c>
      <c r="O928" s="398" t="s">
        <v>448</v>
      </c>
      <c r="P928" s="408">
        <f t="shared" si="75"/>
        <v>43732</v>
      </c>
      <c r="Q928" s="408">
        <v>43822</v>
      </c>
      <c r="R928" s="408">
        <f t="shared" si="78"/>
        <v>43822</v>
      </c>
      <c r="S928" s="407">
        <f t="shared" si="76"/>
        <v>90</v>
      </c>
      <c r="T928" s="409">
        <f t="shared" si="77"/>
        <v>3</v>
      </c>
      <c r="U928" s="410" t="s">
        <v>10483</v>
      </c>
      <c r="V928" s="375"/>
      <c r="W928" s="411"/>
      <c r="X928" s="412"/>
      <c r="Y928" s="413"/>
      <c r="Z928" s="414"/>
      <c r="AA928" s="412"/>
      <c r="AB928" s="413"/>
      <c r="AC928" s="414"/>
      <c r="AD928" s="412"/>
      <c r="AE928" s="413"/>
      <c r="AF928" s="414"/>
      <c r="AG928" s="412"/>
      <c r="AH928" s="413"/>
      <c r="AI928" s="412"/>
      <c r="AJ928" s="415"/>
      <c r="AK928" s="416"/>
      <c r="AL928" s="417"/>
      <c r="AM928" s="416"/>
      <c r="AN928" s="418"/>
      <c r="AO928" s="418"/>
      <c r="AP928" s="418"/>
      <c r="AQ928" s="314"/>
      <c r="AR928" s="315"/>
      <c r="AS928" s="419"/>
      <c r="AT928" s="420"/>
      <c r="AU928" s="318"/>
      <c r="AV928" s="319"/>
      <c r="AW928" s="319"/>
      <c r="AX928" s="319"/>
      <c r="AY928" s="320"/>
      <c r="AZ928" s="376"/>
    </row>
    <row r="929" spans="1:52" ht="13.5" customHeight="1" thickTop="1" thickBot="1" x14ac:dyDescent="0.25">
      <c r="A929" s="397">
        <v>920</v>
      </c>
      <c r="B929" s="398" t="s">
        <v>3888</v>
      </c>
      <c r="C929" s="399">
        <v>43732</v>
      </c>
      <c r="D929" s="399" t="s">
        <v>10484</v>
      </c>
      <c r="E929" s="400" t="s">
        <v>5690</v>
      </c>
      <c r="F929" s="400" t="s">
        <v>10485</v>
      </c>
      <c r="G929" s="401" t="s">
        <v>66</v>
      </c>
      <c r="H929" s="402" t="s">
        <v>7501</v>
      </c>
      <c r="I929" s="403" t="s">
        <v>1989</v>
      </c>
      <c r="J929" s="404">
        <v>0</v>
      </c>
      <c r="K929" s="405">
        <v>0</v>
      </c>
      <c r="L929" s="405">
        <v>12000000</v>
      </c>
      <c r="M929" s="405">
        <f t="shared" si="74"/>
        <v>12000000</v>
      </c>
      <c r="N929" s="406" t="s">
        <v>1990</v>
      </c>
      <c r="O929" s="398" t="s">
        <v>10486</v>
      </c>
      <c r="P929" s="408">
        <f t="shared" si="75"/>
        <v>43732</v>
      </c>
      <c r="Q929" s="408">
        <v>43822</v>
      </c>
      <c r="R929" s="408">
        <f t="shared" si="78"/>
        <v>43822</v>
      </c>
      <c r="S929" s="407">
        <f t="shared" si="76"/>
        <v>90</v>
      </c>
      <c r="T929" s="409">
        <f t="shared" si="77"/>
        <v>3</v>
      </c>
      <c r="U929" s="410" t="s">
        <v>10487</v>
      </c>
      <c r="V929" s="375"/>
      <c r="W929" s="411"/>
      <c r="X929" s="412"/>
      <c r="Y929" s="413"/>
      <c r="Z929" s="414"/>
      <c r="AA929" s="412"/>
      <c r="AB929" s="413"/>
      <c r="AC929" s="414"/>
      <c r="AD929" s="412"/>
      <c r="AE929" s="413"/>
      <c r="AF929" s="414"/>
      <c r="AG929" s="412"/>
      <c r="AH929" s="413"/>
      <c r="AI929" s="412"/>
      <c r="AJ929" s="415"/>
      <c r="AK929" s="416"/>
      <c r="AL929" s="417"/>
      <c r="AM929" s="416"/>
      <c r="AN929" s="418"/>
      <c r="AO929" s="418"/>
      <c r="AP929" s="418"/>
      <c r="AQ929" s="314"/>
      <c r="AR929" s="315"/>
      <c r="AS929" s="419"/>
      <c r="AT929" s="420"/>
      <c r="AU929" s="318"/>
      <c r="AV929" s="319"/>
      <c r="AW929" s="319"/>
      <c r="AX929" s="319"/>
      <c r="AY929" s="320"/>
      <c r="AZ929" s="376"/>
    </row>
    <row r="930" spans="1:52" ht="13.5" customHeight="1" thickTop="1" thickBot="1" x14ac:dyDescent="0.25">
      <c r="A930" s="397">
        <v>921</v>
      </c>
      <c r="B930" s="398" t="s">
        <v>3432</v>
      </c>
      <c r="C930" s="399">
        <v>43732</v>
      </c>
      <c r="D930" s="399" t="s">
        <v>10488</v>
      </c>
      <c r="E930" s="400" t="s">
        <v>5690</v>
      </c>
      <c r="F930" s="400" t="s">
        <v>10299</v>
      </c>
      <c r="G930" s="401" t="s">
        <v>66</v>
      </c>
      <c r="H930" s="402" t="s">
        <v>7501</v>
      </c>
      <c r="I930" s="403" t="s">
        <v>1989</v>
      </c>
      <c r="J930" s="404">
        <v>0</v>
      </c>
      <c r="K930" s="405">
        <v>0</v>
      </c>
      <c r="L930" s="405">
        <v>19983333</v>
      </c>
      <c r="M930" s="405">
        <f t="shared" si="74"/>
        <v>19983333</v>
      </c>
      <c r="N930" s="406" t="s">
        <v>1990</v>
      </c>
      <c r="O930" s="398" t="s">
        <v>2974</v>
      </c>
      <c r="P930" s="408">
        <f t="shared" si="75"/>
        <v>43732</v>
      </c>
      <c r="Q930" s="408">
        <v>43822</v>
      </c>
      <c r="R930" s="408">
        <f t="shared" si="78"/>
        <v>43822</v>
      </c>
      <c r="S930" s="407">
        <f t="shared" si="76"/>
        <v>90</v>
      </c>
      <c r="T930" s="409">
        <f t="shared" si="77"/>
        <v>3</v>
      </c>
      <c r="U930" s="410" t="s">
        <v>10489</v>
      </c>
      <c r="V930" s="375"/>
      <c r="W930" s="411"/>
      <c r="X930" s="412"/>
      <c r="Y930" s="413"/>
      <c r="Z930" s="414"/>
      <c r="AA930" s="412"/>
      <c r="AB930" s="413"/>
      <c r="AC930" s="414"/>
      <c r="AD930" s="412"/>
      <c r="AE930" s="413"/>
      <c r="AF930" s="414"/>
      <c r="AG930" s="412"/>
      <c r="AH930" s="413"/>
      <c r="AI930" s="412"/>
      <c r="AJ930" s="415"/>
      <c r="AK930" s="416"/>
      <c r="AL930" s="417"/>
      <c r="AM930" s="416"/>
      <c r="AN930" s="418"/>
      <c r="AO930" s="418"/>
      <c r="AP930" s="418"/>
      <c r="AQ930" s="314"/>
      <c r="AR930" s="315"/>
      <c r="AS930" s="419"/>
      <c r="AT930" s="420"/>
      <c r="AU930" s="318"/>
      <c r="AV930" s="319"/>
      <c r="AW930" s="319"/>
      <c r="AX930" s="319"/>
      <c r="AY930" s="320"/>
      <c r="AZ930" s="376"/>
    </row>
    <row r="931" spans="1:52" ht="13.5" customHeight="1" thickTop="1" thickBot="1" x14ac:dyDescent="0.25">
      <c r="A931" s="397">
        <v>922</v>
      </c>
      <c r="B931" s="398" t="s">
        <v>10231</v>
      </c>
      <c r="C931" s="399">
        <v>43732</v>
      </c>
      <c r="D931" s="399" t="s">
        <v>10490</v>
      </c>
      <c r="E931" s="400" t="s">
        <v>9494</v>
      </c>
      <c r="F931" s="400" t="s">
        <v>10491</v>
      </c>
      <c r="G931" s="401" t="s">
        <v>66</v>
      </c>
      <c r="H931" s="402" t="s">
        <v>7501</v>
      </c>
      <c r="I931" s="403" t="s">
        <v>1989</v>
      </c>
      <c r="J931" s="404">
        <v>0</v>
      </c>
      <c r="K931" s="405">
        <v>0</v>
      </c>
      <c r="L931" s="405">
        <v>8016666</v>
      </c>
      <c r="M931" s="405">
        <f t="shared" si="74"/>
        <v>8016666</v>
      </c>
      <c r="N931" s="406" t="s">
        <v>1990</v>
      </c>
      <c r="O931" s="398" t="s">
        <v>10492</v>
      </c>
      <c r="P931" s="408">
        <f t="shared" si="75"/>
        <v>43732</v>
      </c>
      <c r="Q931" s="408">
        <v>43822</v>
      </c>
      <c r="R931" s="408">
        <f t="shared" si="78"/>
        <v>43822</v>
      </c>
      <c r="S931" s="407">
        <f t="shared" si="76"/>
        <v>90</v>
      </c>
      <c r="T931" s="409">
        <f t="shared" si="77"/>
        <v>3</v>
      </c>
      <c r="U931" s="410" t="s">
        <v>10493</v>
      </c>
      <c r="V931" s="375"/>
      <c r="W931" s="411"/>
      <c r="X931" s="412"/>
      <c r="Y931" s="413"/>
      <c r="Z931" s="414"/>
      <c r="AA931" s="412"/>
      <c r="AB931" s="413"/>
      <c r="AC931" s="414"/>
      <c r="AD931" s="412"/>
      <c r="AE931" s="413"/>
      <c r="AF931" s="414"/>
      <c r="AG931" s="412"/>
      <c r="AH931" s="413"/>
      <c r="AI931" s="412"/>
      <c r="AJ931" s="415"/>
      <c r="AK931" s="416"/>
      <c r="AL931" s="417"/>
      <c r="AM931" s="416"/>
      <c r="AN931" s="418"/>
      <c r="AO931" s="418"/>
      <c r="AP931" s="418"/>
      <c r="AQ931" s="314"/>
      <c r="AR931" s="315"/>
      <c r="AS931" s="419"/>
      <c r="AT931" s="420"/>
      <c r="AU931" s="318"/>
      <c r="AV931" s="319"/>
      <c r="AW931" s="319"/>
      <c r="AX931" s="319"/>
      <c r="AY931" s="320"/>
      <c r="AZ931" s="376"/>
    </row>
    <row r="932" spans="1:52" ht="13.5" customHeight="1" thickTop="1" thickBot="1" x14ac:dyDescent="0.25">
      <c r="A932" s="397">
        <v>923</v>
      </c>
      <c r="B932" s="398" t="s">
        <v>3451</v>
      </c>
      <c r="C932" s="399">
        <v>43732</v>
      </c>
      <c r="D932" s="399" t="s">
        <v>10494</v>
      </c>
      <c r="E932" s="400" t="s">
        <v>5690</v>
      </c>
      <c r="F932" s="400" t="s">
        <v>10495</v>
      </c>
      <c r="G932" s="401" t="s">
        <v>66</v>
      </c>
      <c r="H932" s="402" t="s">
        <v>7501</v>
      </c>
      <c r="I932" s="403" t="s">
        <v>1989</v>
      </c>
      <c r="J932" s="404">
        <v>0</v>
      </c>
      <c r="K932" s="405">
        <v>0</v>
      </c>
      <c r="L932" s="405">
        <v>29999998</v>
      </c>
      <c r="M932" s="405">
        <f t="shared" si="74"/>
        <v>29999998</v>
      </c>
      <c r="N932" s="406" t="s">
        <v>1990</v>
      </c>
      <c r="O932" s="398" t="s">
        <v>421</v>
      </c>
      <c r="P932" s="408">
        <f t="shared" si="75"/>
        <v>43732</v>
      </c>
      <c r="Q932" s="408">
        <v>43822</v>
      </c>
      <c r="R932" s="408">
        <f t="shared" si="78"/>
        <v>43822</v>
      </c>
      <c r="S932" s="407">
        <f t="shared" si="76"/>
        <v>90</v>
      </c>
      <c r="T932" s="409">
        <f t="shared" si="77"/>
        <v>3</v>
      </c>
      <c r="U932" s="410" t="s">
        <v>10496</v>
      </c>
      <c r="V932" s="375"/>
      <c r="W932" s="411"/>
      <c r="X932" s="412"/>
      <c r="Y932" s="413"/>
      <c r="Z932" s="414"/>
      <c r="AA932" s="412"/>
      <c r="AB932" s="413"/>
      <c r="AC932" s="414"/>
      <c r="AD932" s="412"/>
      <c r="AE932" s="413"/>
      <c r="AF932" s="414"/>
      <c r="AG932" s="412"/>
      <c r="AH932" s="413"/>
      <c r="AI932" s="412"/>
      <c r="AJ932" s="415"/>
      <c r="AK932" s="416"/>
      <c r="AL932" s="417"/>
      <c r="AM932" s="416"/>
      <c r="AN932" s="418"/>
      <c r="AO932" s="418"/>
      <c r="AP932" s="418"/>
      <c r="AQ932" s="314"/>
      <c r="AR932" s="315"/>
      <c r="AS932" s="419"/>
      <c r="AT932" s="420"/>
      <c r="AU932" s="318"/>
      <c r="AV932" s="319"/>
      <c r="AW932" s="319"/>
      <c r="AX932" s="319"/>
      <c r="AY932" s="320"/>
      <c r="AZ932" s="376"/>
    </row>
    <row r="933" spans="1:52" ht="13.5" customHeight="1" thickTop="1" thickBot="1" x14ac:dyDescent="0.25">
      <c r="A933" s="397">
        <v>924</v>
      </c>
      <c r="B933" s="398" t="s">
        <v>7574</v>
      </c>
      <c r="C933" s="399">
        <v>43732</v>
      </c>
      <c r="D933" s="399" t="s">
        <v>10497</v>
      </c>
      <c r="E933" s="400" t="s">
        <v>9590</v>
      </c>
      <c r="F933" s="400" t="s">
        <v>10498</v>
      </c>
      <c r="G933" s="401" t="s">
        <v>66</v>
      </c>
      <c r="H933" s="402" t="s">
        <v>7501</v>
      </c>
      <c r="I933" s="403" t="s">
        <v>1989</v>
      </c>
      <c r="J933" s="404">
        <v>0</v>
      </c>
      <c r="K933" s="405">
        <v>0</v>
      </c>
      <c r="L933" s="405">
        <v>24000000</v>
      </c>
      <c r="M933" s="405">
        <f t="shared" si="74"/>
        <v>24000000</v>
      </c>
      <c r="N933" s="406" t="s">
        <v>1990</v>
      </c>
      <c r="O933" s="398" t="s">
        <v>605</v>
      </c>
      <c r="P933" s="408">
        <f t="shared" si="75"/>
        <v>43732</v>
      </c>
      <c r="Q933" s="408">
        <v>43822</v>
      </c>
      <c r="R933" s="408">
        <f t="shared" si="78"/>
        <v>43822</v>
      </c>
      <c r="S933" s="407">
        <f t="shared" si="76"/>
        <v>90</v>
      </c>
      <c r="T933" s="409">
        <f t="shared" si="77"/>
        <v>3</v>
      </c>
      <c r="U933" s="410" t="s">
        <v>10499</v>
      </c>
      <c r="V933" s="375"/>
      <c r="W933" s="411"/>
      <c r="X933" s="412"/>
      <c r="Y933" s="413"/>
      <c r="Z933" s="414"/>
      <c r="AA933" s="412"/>
      <c r="AB933" s="413"/>
      <c r="AC933" s="414"/>
      <c r="AD933" s="412"/>
      <c r="AE933" s="413"/>
      <c r="AF933" s="414"/>
      <c r="AG933" s="412"/>
      <c r="AH933" s="413"/>
      <c r="AI933" s="412"/>
      <c r="AJ933" s="415"/>
      <c r="AK933" s="416"/>
      <c r="AL933" s="417"/>
      <c r="AM933" s="416"/>
      <c r="AN933" s="418"/>
      <c r="AO933" s="418"/>
      <c r="AP933" s="418"/>
      <c r="AQ933" s="314"/>
      <c r="AR933" s="315"/>
      <c r="AS933" s="419"/>
      <c r="AT933" s="420"/>
      <c r="AU933" s="318"/>
      <c r="AV933" s="319"/>
      <c r="AW933" s="319"/>
      <c r="AX933" s="319"/>
      <c r="AY933" s="320"/>
      <c r="AZ933" s="376"/>
    </row>
    <row r="934" spans="1:52" ht="13.5" customHeight="1" thickTop="1" thickBot="1" x14ac:dyDescent="0.25">
      <c r="A934" s="397">
        <v>925</v>
      </c>
      <c r="B934" s="398" t="s">
        <v>3444</v>
      </c>
      <c r="C934" s="399">
        <v>43732</v>
      </c>
      <c r="D934" s="399" t="s">
        <v>10500</v>
      </c>
      <c r="E934" s="400" t="s">
        <v>5690</v>
      </c>
      <c r="F934" s="400" t="s">
        <v>10501</v>
      </c>
      <c r="G934" s="401" t="s">
        <v>66</v>
      </c>
      <c r="H934" s="402" t="s">
        <v>10502</v>
      </c>
      <c r="I934" s="403" t="s">
        <v>1989</v>
      </c>
      <c r="J934" s="404">
        <v>0</v>
      </c>
      <c r="K934" s="405">
        <v>0</v>
      </c>
      <c r="L934" s="405">
        <v>4000000</v>
      </c>
      <c r="M934" s="405">
        <f t="shared" si="74"/>
        <v>4000000</v>
      </c>
      <c r="N934" s="406" t="s">
        <v>1990</v>
      </c>
      <c r="O934" s="398" t="s">
        <v>10503</v>
      </c>
      <c r="P934" s="408">
        <f t="shared" si="75"/>
        <v>43732</v>
      </c>
      <c r="Q934" s="408">
        <v>43822</v>
      </c>
      <c r="R934" s="408">
        <f t="shared" si="78"/>
        <v>43822</v>
      </c>
      <c r="S934" s="407">
        <f t="shared" si="76"/>
        <v>90</v>
      </c>
      <c r="T934" s="409">
        <f t="shared" si="77"/>
        <v>3</v>
      </c>
      <c r="U934" s="410" t="s">
        <v>10504</v>
      </c>
      <c r="V934" s="375"/>
      <c r="W934" s="411"/>
      <c r="X934" s="412"/>
      <c r="Y934" s="413"/>
      <c r="Z934" s="414"/>
      <c r="AA934" s="412"/>
      <c r="AB934" s="413"/>
      <c r="AC934" s="414"/>
      <c r="AD934" s="412"/>
      <c r="AE934" s="413"/>
      <c r="AF934" s="414"/>
      <c r="AG934" s="412"/>
      <c r="AH934" s="413"/>
      <c r="AI934" s="412"/>
      <c r="AJ934" s="415"/>
      <c r="AK934" s="416"/>
      <c r="AL934" s="417"/>
      <c r="AM934" s="416"/>
      <c r="AN934" s="418"/>
      <c r="AO934" s="418"/>
      <c r="AP934" s="418"/>
      <c r="AQ934" s="314"/>
      <c r="AR934" s="315"/>
      <c r="AS934" s="419"/>
      <c r="AT934" s="420"/>
      <c r="AU934" s="318"/>
      <c r="AV934" s="319"/>
      <c r="AW934" s="319"/>
      <c r="AX934" s="319"/>
      <c r="AY934" s="320"/>
      <c r="AZ934" s="376"/>
    </row>
    <row r="935" spans="1:52" ht="13.5" customHeight="1" thickTop="1" thickBot="1" x14ac:dyDescent="0.25">
      <c r="A935" s="397">
        <v>926</v>
      </c>
      <c r="B935" s="398" t="s">
        <v>3451</v>
      </c>
      <c r="C935" s="399">
        <v>43732</v>
      </c>
      <c r="D935" s="399" t="s">
        <v>10505</v>
      </c>
      <c r="E935" s="400" t="s">
        <v>5690</v>
      </c>
      <c r="F935" s="400" t="s">
        <v>10506</v>
      </c>
      <c r="G935" s="401" t="s">
        <v>66</v>
      </c>
      <c r="H935" s="402" t="s">
        <v>7501</v>
      </c>
      <c r="I935" s="403" t="s">
        <v>1989</v>
      </c>
      <c r="J935" s="404">
        <v>0</v>
      </c>
      <c r="K935" s="405">
        <v>0</v>
      </c>
      <c r="L935" s="405">
        <v>13500000</v>
      </c>
      <c r="M935" s="405">
        <f t="shared" si="74"/>
        <v>13500000</v>
      </c>
      <c r="N935" s="406" t="s">
        <v>1990</v>
      </c>
      <c r="O935" s="398" t="s">
        <v>10507</v>
      </c>
      <c r="P935" s="408">
        <f t="shared" si="75"/>
        <v>43732</v>
      </c>
      <c r="Q935" s="408">
        <v>43822</v>
      </c>
      <c r="R935" s="408">
        <f t="shared" si="78"/>
        <v>43822</v>
      </c>
      <c r="S935" s="407">
        <f t="shared" si="76"/>
        <v>90</v>
      </c>
      <c r="T935" s="409">
        <f t="shared" si="77"/>
        <v>3</v>
      </c>
      <c r="U935" s="410" t="s">
        <v>10508</v>
      </c>
      <c r="V935" s="375"/>
      <c r="W935" s="411"/>
      <c r="X935" s="412"/>
      <c r="Y935" s="413"/>
      <c r="Z935" s="414"/>
      <c r="AA935" s="412"/>
      <c r="AB935" s="413"/>
      <c r="AC935" s="414"/>
      <c r="AD935" s="412"/>
      <c r="AE935" s="413"/>
      <c r="AF935" s="414"/>
      <c r="AG935" s="412"/>
      <c r="AH935" s="413"/>
      <c r="AI935" s="412"/>
      <c r="AJ935" s="415"/>
      <c r="AK935" s="416"/>
      <c r="AL935" s="417"/>
      <c r="AM935" s="416"/>
      <c r="AN935" s="418"/>
      <c r="AO935" s="418"/>
      <c r="AP935" s="418"/>
      <c r="AQ935" s="314"/>
      <c r="AR935" s="315"/>
      <c r="AS935" s="419"/>
      <c r="AT935" s="420"/>
      <c r="AU935" s="318"/>
      <c r="AV935" s="319"/>
      <c r="AW935" s="319"/>
      <c r="AX935" s="319"/>
      <c r="AY935" s="320"/>
      <c r="AZ935" s="376"/>
    </row>
    <row r="936" spans="1:52" ht="13.5" customHeight="1" thickTop="1" thickBot="1" x14ac:dyDescent="0.25">
      <c r="A936" s="397">
        <v>927</v>
      </c>
      <c r="B936" s="398" t="s">
        <v>597</v>
      </c>
      <c r="C936" s="399">
        <v>43732</v>
      </c>
      <c r="D936" s="399" t="s">
        <v>10509</v>
      </c>
      <c r="E936" s="400" t="s">
        <v>5690</v>
      </c>
      <c r="F936" s="400" t="s">
        <v>10338</v>
      </c>
      <c r="G936" s="401" t="s">
        <v>66</v>
      </c>
      <c r="H936" s="402" t="s">
        <v>10502</v>
      </c>
      <c r="I936" s="403" t="s">
        <v>1989</v>
      </c>
      <c r="J936" s="404">
        <v>0</v>
      </c>
      <c r="K936" s="405">
        <v>0</v>
      </c>
      <c r="L936" s="405">
        <v>7848000</v>
      </c>
      <c r="M936" s="405">
        <f t="shared" si="74"/>
        <v>7848000</v>
      </c>
      <c r="N936" s="406" t="s">
        <v>1990</v>
      </c>
      <c r="O936" s="398" t="s">
        <v>9023</v>
      </c>
      <c r="P936" s="408">
        <f t="shared" si="75"/>
        <v>43732</v>
      </c>
      <c r="Q936" s="408">
        <v>43822</v>
      </c>
      <c r="R936" s="408">
        <f t="shared" si="78"/>
        <v>43822</v>
      </c>
      <c r="S936" s="407">
        <f t="shared" si="76"/>
        <v>90</v>
      </c>
      <c r="T936" s="409">
        <f t="shared" si="77"/>
        <v>3</v>
      </c>
      <c r="U936" s="410" t="s">
        <v>10510</v>
      </c>
      <c r="V936" s="375"/>
      <c r="W936" s="411"/>
      <c r="X936" s="412"/>
      <c r="Y936" s="413"/>
      <c r="Z936" s="414"/>
      <c r="AA936" s="412"/>
      <c r="AB936" s="413"/>
      <c r="AC936" s="414"/>
      <c r="AD936" s="412"/>
      <c r="AE936" s="413"/>
      <c r="AF936" s="414"/>
      <c r="AG936" s="412"/>
      <c r="AH936" s="413"/>
      <c r="AI936" s="412"/>
      <c r="AJ936" s="415"/>
      <c r="AK936" s="416"/>
      <c r="AL936" s="417"/>
      <c r="AM936" s="416"/>
      <c r="AN936" s="418"/>
      <c r="AO936" s="418"/>
      <c r="AP936" s="418"/>
      <c r="AQ936" s="314"/>
      <c r="AR936" s="315"/>
      <c r="AS936" s="419"/>
      <c r="AT936" s="420"/>
      <c r="AU936" s="318"/>
      <c r="AV936" s="319"/>
      <c r="AW936" s="319"/>
      <c r="AX936" s="319"/>
      <c r="AY936" s="320"/>
      <c r="AZ936" s="376"/>
    </row>
    <row r="937" spans="1:52" ht="13.5" customHeight="1" thickTop="1" thickBot="1" x14ac:dyDescent="0.25">
      <c r="A937" s="397">
        <v>928</v>
      </c>
      <c r="B937" s="398" t="s">
        <v>597</v>
      </c>
      <c r="C937" s="399">
        <v>43732</v>
      </c>
      <c r="D937" s="399" t="s">
        <v>10511</v>
      </c>
      <c r="E937" s="400" t="s">
        <v>5690</v>
      </c>
      <c r="F937" s="400" t="s">
        <v>10512</v>
      </c>
      <c r="G937" s="401" t="s">
        <v>66</v>
      </c>
      <c r="H937" s="402" t="s">
        <v>10502</v>
      </c>
      <c r="I937" s="403" t="s">
        <v>1989</v>
      </c>
      <c r="J937" s="404">
        <v>0</v>
      </c>
      <c r="K937" s="405">
        <v>0</v>
      </c>
      <c r="L937" s="405">
        <v>7500000</v>
      </c>
      <c r="M937" s="405">
        <f t="shared" si="74"/>
        <v>7500000</v>
      </c>
      <c r="N937" s="406" t="s">
        <v>1990</v>
      </c>
      <c r="O937" s="398" t="s">
        <v>10513</v>
      </c>
      <c r="P937" s="408">
        <f t="shared" si="75"/>
        <v>43732</v>
      </c>
      <c r="Q937" s="408">
        <v>43822</v>
      </c>
      <c r="R937" s="408">
        <f t="shared" si="78"/>
        <v>43822</v>
      </c>
      <c r="S937" s="407">
        <f t="shared" si="76"/>
        <v>90</v>
      </c>
      <c r="T937" s="409">
        <f t="shared" si="77"/>
        <v>3</v>
      </c>
      <c r="U937" s="410" t="s">
        <v>10514</v>
      </c>
      <c r="V937" s="375"/>
      <c r="W937" s="411"/>
      <c r="X937" s="412"/>
      <c r="Y937" s="413"/>
      <c r="Z937" s="414"/>
      <c r="AA937" s="412"/>
      <c r="AB937" s="413"/>
      <c r="AC937" s="414"/>
      <c r="AD937" s="412"/>
      <c r="AE937" s="413"/>
      <c r="AF937" s="414"/>
      <c r="AG937" s="412"/>
      <c r="AH937" s="413"/>
      <c r="AI937" s="412"/>
      <c r="AJ937" s="415"/>
      <c r="AK937" s="416"/>
      <c r="AL937" s="417"/>
      <c r="AM937" s="416"/>
      <c r="AN937" s="418"/>
      <c r="AO937" s="418"/>
      <c r="AP937" s="418"/>
      <c r="AQ937" s="314"/>
      <c r="AR937" s="315"/>
      <c r="AS937" s="419"/>
      <c r="AT937" s="420"/>
      <c r="AU937" s="318"/>
      <c r="AV937" s="319"/>
      <c r="AW937" s="319"/>
      <c r="AX937" s="319"/>
      <c r="AY937" s="320"/>
      <c r="AZ937" s="376"/>
    </row>
    <row r="938" spans="1:52" ht="13.5" customHeight="1" thickTop="1" thickBot="1" x14ac:dyDescent="0.25">
      <c r="A938" s="397">
        <v>929</v>
      </c>
      <c r="B938" s="398" t="s">
        <v>3888</v>
      </c>
      <c r="C938" s="399">
        <v>43732</v>
      </c>
      <c r="D938" s="399" t="s">
        <v>10515</v>
      </c>
      <c r="E938" s="400" t="s">
        <v>5690</v>
      </c>
      <c r="F938" s="400" t="s">
        <v>10516</v>
      </c>
      <c r="G938" s="401" t="s">
        <v>66</v>
      </c>
      <c r="H938" s="402" t="s">
        <v>7501</v>
      </c>
      <c r="I938" s="403" t="s">
        <v>1989</v>
      </c>
      <c r="J938" s="404">
        <v>0</v>
      </c>
      <c r="K938" s="405">
        <v>0</v>
      </c>
      <c r="L938" s="405">
        <v>14880000</v>
      </c>
      <c r="M938" s="405">
        <f t="shared" si="74"/>
        <v>14880000</v>
      </c>
      <c r="N938" s="406" t="s">
        <v>1990</v>
      </c>
      <c r="O938" s="398" t="s">
        <v>1902</v>
      </c>
      <c r="P938" s="408">
        <f t="shared" si="75"/>
        <v>43732</v>
      </c>
      <c r="Q938" s="408">
        <v>43830</v>
      </c>
      <c r="R938" s="408">
        <f t="shared" si="78"/>
        <v>43830</v>
      </c>
      <c r="S938" s="407">
        <f t="shared" si="76"/>
        <v>98</v>
      </c>
      <c r="T938" s="409">
        <f t="shared" si="77"/>
        <v>3.2666666666666666</v>
      </c>
      <c r="U938" s="410" t="s">
        <v>10517</v>
      </c>
      <c r="V938" s="375"/>
      <c r="W938" s="411"/>
      <c r="X938" s="412"/>
      <c r="Y938" s="413"/>
      <c r="Z938" s="414"/>
      <c r="AA938" s="412"/>
      <c r="AB938" s="413"/>
      <c r="AC938" s="414"/>
      <c r="AD938" s="412"/>
      <c r="AE938" s="413"/>
      <c r="AF938" s="414"/>
      <c r="AG938" s="412"/>
      <c r="AH938" s="413"/>
      <c r="AI938" s="412"/>
      <c r="AJ938" s="415"/>
      <c r="AK938" s="416"/>
      <c r="AL938" s="417"/>
      <c r="AM938" s="416"/>
      <c r="AN938" s="418"/>
      <c r="AO938" s="418"/>
      <c r="AP938" s="418"/>
      <c r="AQ938" s="314"/>
      <c r="AR938" s="315"/>
      <c r="AS938" s="419"/>
      <c r="AT938" s="420"/>
      <c r="AU938" s="318"/>
      <c r="AV938" s="319"/>
      <c r="AW938" s="319"/>
      <c r="AX938" s="319"/>
      <c r="AY938" s="320"/>
      <c r="AZ938" s="376"/>
    </row>
    <row r="939" spans="1:52" ht="13.5" customHeight="1" thickTop="1" thickBot="1" x14ac:dyDescent="0.25">
      <c r="A939" s="397">
        <v>930</v>
      </c>
      <c r="B939" s="398" t="s">
        <v>3432</v>
      </c>
      <c r="C939" s="399">
        <v>43732</v>
      </c>
      <c r="D939" s="399" t="s">
        <v>10518</v>
      </c>
      <c r="E939" s="400" t="s">
        <v>9590</v>
      </c>
      <c r="F939" s="400" t="s">
        <v>10519</v>
      </c>
      <c r="G939" s="401" t="s">
        <v>66</v>
      </c>
      <c r="H939" s="402" t="s">
        <v>10502</v>
      </c>
      <c r="I939" s="403" t="s">
        <v>1989</v>
      </c>
      <c r="J939" s="404">
        <v>0</v>
      </c>
      <c r="K939" s="405">
        <v>0</v>
      </c>
      <c r="L939" s="405">
        <v>9921000</v>
      </c>
      <c r="M939" s="405">
        <f t="shared" si="74"/>
        <v>9921000</v>
      </c>
      <c r="N939" s="406" t="s">
        <v>1990</v>
      </c>
      <c r="O939" s="398" t="s">
        <v>9396</v>
      </c>
      <c r="P939" s="408">
        <f t="shared" si="75"/>
        <v>43732</v>
      </c>
      <c r="Q939" s="408">
        <v>43822</v>
      </c>
      <c r="R939" s="408">
        <f t="shared" si="78"/>
        <v>43822</v>
      </c>
      <c r="S939" s="407">
        <f t="shared" si="76"/>
        <v>90</v>
      </c>
      <c r="T939" s="409">
        <f t="shared" si="77"/>
        <v>3</v>
      </c>
      <c r="U939" s="410" t="s">
        <v>10520</v>
      </c>
      <c r="V939" s="375"/>
      <c r="W939" s="411"/>
      <c r="X939" s="412"/>
      <c r="Y939" s="413"/>
      <c r="Z939" s="414"/>
      <c r="AA939" s="412"/>
      <c r="AB939" s="413"/>
      <c r="AC939" s="414"/>
      <c r="AD939" s="412"/>
      <c r="AE939" s="413"/>
      <c r="AF939" s="414"/>
      <c r="AG939" s="412"/>
      <c r="AH939" s="413"/>
      <c r="AI939" s="412"/>
      <c r="AJ939" s="415"/>
      <c r="AK939" s="416"/>
      <c r="AL939" s="417"/>
      <c r="AM939" s="416"/>
      <c r="AN939" s="418"/>
      <c r="AO939" s="418"/>
      <c r="AP939" s="418"/>
      <c r="AQ939" s="314"/>
      <c r="AR939" s="315"/>
      <c r="AS939" s="419"/>
      <c r="AT939" s="420"/>
      <c r="AU939" s="318"/>
      <c r="AV939" s="319"/>
      <c r="AW939" s="319"/>
      <c r="AX939" s="319"/>
      <c r="AY939" s="320"/>
      <c r="AZ939" s="376"/>
    </row>
    <row r="940" spans="1:52" ht="13.5" customHeight="1" thickTop="1" thickBot="1" x14ac:dyDescent="0.25">
      <c r="A940" s="397">
        <v>931</v>
      </c>
      <c r="B940" s="398" t="s">
        <v>7623</v>
      </c>
      <c r="C940" s="399">
        <v>43732</v>
      </c>
      <c r="D940" s="399" t="s">
        <v>10521</v>
      </c>
      <c r="E940" s="400" t="s">
        <v>9494</v>
      </c>
      <c r="F940" s="400" t="s">
        <v>10522</v>
      </c>
      <c r="G940" s="401" t="s">
        <v>66</v>
      </c>
      <c r="H940" s="402" t="s">
        <v>10502</v>
      </c>
      <c r="I940" s="403" t="s">
        <v>1989</v>
      </c>
      <c r="J940" s="404">
        <v>0</v>
      </c>
      <c r="K940" s="405">
        <v>0</v>
      </c>
      <c r="L940" s="405">
        <v>9600000</v>
      </c>
      <c r="M940" s="405">
        <f t="shared" si="74"/>
        <v>9600000</v>
      </c>
      <c r="N940" s="406" t="s">
        <v>1990</v>
      </c>
      <c r="O940" s="398" t="s">
        <v>6029</v>
      </c>
      <c r="P940" s="408">
        <f t="shared" si="75"/>
        <v>43732</v>
      </c>
      <c r="Q940" s="408">
        <v>43822</v>
      </c>
      <c r="R940" s="408">
        <f t="shared" si="78"/>
        <v>43822</v>
      </c>
      <c r="S940" s="407">
        <f t="shared" si="76"/>
        <v>90</v>
      </c>
      <c r="T940" s="409">
        <f t="shared" si="77"/>
        <v>3</v>
      </c>
      <c r="U940" s="410" t="s">
        <v>10523</v>
      </c>
      <c r="V940" s="375"/>
      <c r="W940" s="411"/>
      <c r="X940" s="412"/>
      <c r="Y940" s="413"/>
      <c r="Z940" s="414"/>
      <c r="AA940" s="412"/>
      <c r="AB940" s="413"/>
      <c r="AC940" s="414"/>
      <c r="AD940" s="412"/>
      <c r="AE940" s="413"/>
      <c r="AF940" s="414"/>
      <c r="AG940" s="412"/>
      <c r="AH940" s="413"/>
      <c r="AI940" s="412"/>
      <c r="AJ940" s="415"/>
      <c r="AK940" s="416"/>
      <c r="AL940" s="417"/>
      <c r="AM940" s="416"/>
      <c r="AN940" s="418"/>
      <c r="AO940" s="418"/>
      <c r="AP940" s="418"/>
      <c r="AQ940" s="314"/>
      <c r="AR940" s="315"/>
      <c r="AS940" s="419"/>
      <c r="AT940" s="420"/>
      <c r="AU940" s="318"/>
      <c r="AV940" s="319"/>
      <c r="AW940" s="319"/>
      <c r="AX940" s="319"/>
      <c r="AY940" s="320"/>
      <c r="AZ940" s="376"/>
    </row>
    <row r="941" spans="1:52" ht="13.5" customHeight="1" thickTop="1" thickBot="1" x14ac:dyDescent="0.25">
      <c r="A941" s="397">
        <v>932</v>
      </c>
      <c r="B941" s="398" t="s">
        <v>3451</v>
      </c>
      <c r="C941" s="399">
        <v>43732</v>
      </c>
      <c r="D941" s="399" t="s">
        <v>10524</v>
      </c>
      <c r="E941" s="400" t="s">
        <v>5690</v>
      </c>
      <c r="F941" s="400" t="s">
        <v>10525</v>
      </c>
      <c r="G941" s="401" t="s">
        <v>66</v>
      </c>
      <c r="H941" s="402" t="s">
        <v>7501</v>
      </c>
      <c r="I941" s="403" t="s">
        <v>1989</v>
      </c>
      <c r="J941" s="404">
        <v>0</v>
      </c>
      <c r="K941" s="405">
        <v>0</v>
      </c>
      <c r="L941" s="405">
        <v>27000000</v>
      </c>
      <c r="M941" s="405">
        <f t="shared" si="74"/>
        <v>27000000</v>
      </c>
      <c r="N941" s="406" t="s">
        <v>1990</v>
      </c>
      <c r="O941" s="398" t="s">
        <v>10526</v>
      </c>
      <c r="P941" s="408">
        <f t="shared" si="75"/>
        <v>43732</v>
      </c>
      <c r="Q941" s="408">
        <v>43822</v>
      </c>
      <c r="R941" s="408">
        <f t="shared" si="78"/>
        <v>43822</v>
      </c>
      <c r="S941" s="407">
        <f t="shared" si="76"/>
        <v>90</v>
      </c>
      <c r="T941" s="409">
        <f t="shared" si="77"/>
        <v>3</v>
      </c>
      <c r="U941" s="410" t="s">
        <v>10527</v>
      </c>
      <c r="V941" s="375"/>
      <c r="W941" s="411"/>
      <c r="X941" s="412"/>
      <c r="Y941" s="413"/>
      <c r="Z941" s="414"/>
      <c r="AA941" s="412"/>
      <c r="AB941" s="413"/>
      <c r="AC941" s="414"/>
      <c r="AD941" s="412"/>
      <c r="AE941" s="413"/>
      <c r="AF941" s="414"/>
      <c r="AG941" s="412"/>
      <c r="AH941" s="413"/>
      <c r="AI941" s="412"/>
      <c r="AJ941" s="415"/>
      <c r="AK941" s="416"/>
      <c r="AL941" s="417"/>
      <c r="AM941" s="416"/>
      <c r="AN941" s="418"/>
      <c r="AO941" s="418"/>
      <c r="AP941" s="418"/>
      <c r="AQ941" s="314"/>
      <c r="AR941" s="315"/>
      <c r="AS941" s="419"/>
      <c r="AT941" s="420"/>
      <c r="AU941" s="318"/>
      <c r="AV941" s="319"/>
      <c r="AW941" s="319"/>
      <c r="AX941" s="319"/>
      <c r="AY941" s="320"/>
      <c r="AZ941" s="376"/>
    </row>
    <row r="942" spans="1:52" ht="13.5" customHeight="1" thickTop="1" thickBot="1" x14ac:dyDescent="0.25">
      <c r="A942" s="397">
        <v>933</v>
      </c>
      <c r="B942" s="398" t="s">
        <v>3888</v>
      </c>
      <c r="C942" s="399">
        <v>43732</v>
      </c>
      <c r="D942" s="399" t="s">
        <v>10528</v>
      </c>
      <c r="E942" s="400" t="s">
        <v>9590</v>
      </c>
      <c r="F942" s="400" t="s">
        <v>10529</v>
      </c>
      <c r="G942" s="401" t="s">
        <v>66</v>
      </c>
      <c r="H942" s="402" t="s">
        <v>10502</v>
      </c>
      <c r="I942" s="403" t="s">
        <v>1989</v>
      </c>
      <c r="J942" s="404">
        <v>0</v>
      </c>
      <c r="K942" s="405">
        <v>0</v>
      </c>
      <c r="L942" s="405">
        <v>3400000</v>
      </c>
      <c r="M942" s="405">
        <f t="shared" si="74"/>
        <v>3400000</v>
      </c>
      <c r="N942" s="406" t="s">
        <v>1990</v>
      </c>
      <c r="O942" s="398" t="s">
        <v>9117</v>
      </c>
      <c r="P942" s="408">
        <f t="shared" si="75"/>
        <v>43732</v>
      </c>
      <c r="Q942" s="408">
        <v>43792</v>
      </c>
      <c r="R942" s="408">
        <f t="shared" si="78"/>
        <v>43792</v>
      </c>
      <c r="S942" s="407">
        <f t="shared" si="76"/>
        <v>60</v>
      </c>
      <c r="T942" s="409">
        <f t="shared" si="77"/>
        <v>2</v>
      </c>
      <c r="U942" s="410" t="s">
        <v>10530</v>
      </c>
      <c r="V942" s="375"/>
      <c r="W942" s="411"/>
      <c r="X942" s="412"/>
      <c r="Y942" s="413"/>
      <c r="Z942" s="414"/>
      <c r="AA942" s="412"/>
      <c r="AB942" s="413"/>
      <c r="AC942" s="414"/>
      <c r="AD942" s="412"/>
      <c r="AE942" s="413"/>
      <c r="AF942" s="414"/>
      <c r="AG942" s="412"/>
      <c r="AH942" s="413"/>
      <c r="AI942" s="412"/>
      <c r="AJ942" s="415"/>
      <c r="AK942" s="416"/>
      <c r="AL942" s="417"/>
      <c r="AM942" s="416"/>
      <c r="AN942" s="418"/>
      <c r="AO942" s="418"/>
      <c r="AP942" s="418"/>
      <c r="AQ942" s="314"/>
      <c r="AR942" s="315"/>
      <c r="AS942" s="419"/>
      <c r="AT942" s="420"/>
      <c r="AU942" s="318"/>
      <c r="AV942" s="319"/>
      <c r="AW942" s="319"/>
      <c r="AX942" s="319"/>
      <c r="AY942" s="320"/>
      <c r="AZ942" s="376"/>
    </row>
    <row r="943" spans="1:52" ht="13.5" customHeight="1" thickTop="1" thickBot="1" x14ac:dyDescent="0.25">
      <c r="A943" s="397">
        <v>934</v>
      </c>
      <c r="B943" s="398" t="s">
        <v>3444</v>
      </c>
      <c r="C943" s="399">
        <v>43732</v>
      </c>
      <c r="D943" s="399" t="s">
        <v>10531</v>
      </c>
      <c r="E943" s="400" t="s">
        <v>9494</v>
      </c>
      <c r="F943" s="400" t="s">
        <v>10532</v>
      </c>
      <c r="G943" s="401" t="s">
        <v>66</v>
      </c>
      <c r="H943" s="402" t="s">
        <v>10502</v>
      </c>
      <c r="I943" s="403" t="s">
        <v>1989</v>
      </c>
      <c r="J943" s="404">
        <v>0</v>
      </c>
      <c r="K943" s="405">
        <v>0</v>
      </c>
      <c r="L943" s="405">
        <v>9000000</v>
      </c>
      <c r="M943" s="405">
        <f t="shared" si="74"/>
        <v>9000000</v>
      </c>
      <c r="N943" s="406" t="s">
        <v>1990</v>
      </c>
      <c r="O943" s="398" t="s">
        <v>10533</v>
      </c>
      <c r="P943" s="408">
        <f t="shared" si="75"/>
        <v>43732</v>
      </c>
      <c r="Q943" s="408">
        <v>43819</v>
      </c>
      <c r="R943" s="408">
        <f t="shared" si="78"/>
        <v>43819</v>
      </c>
      <c r="S943" s="407">
        <f t="shared" si="76"/>
        <v>87</v>
      </c>
      <c r="T943" s="409">
        <f t="shared" si="77"/>
        <v>2.9</v>
      </c>
      <c r="U943" s="410" t="s">
        <v>10534</v>
      </c>
      <c r="V943" s="375"/>
      <c r="W943" s="411"/>
      <c r="X943" s="412"/>
      <c r="Y943" s="413"/>
      <c r="Z943" s="414"/>
      <c r="AA943" s="412"/>
      <c r="AB943" s="413"/>
      <c r="AC943" s="414"/>
      <c r="AD943" s="412"/>
      <c r="AE943" s="413"/>
      <c r="AF943" s="414"/>
      <c r="AG943" s="412"/>
      <c r="AH943" s="413"/>
      <c r="AI943" s="412"/>
      <c r="AJ943" s="415"/>
      <c r="AK943" s="416"/>
      <c r="AL943" s="417"/>
      <c r="AM943" s="416"/>
      <c r="AN943" s="418"/>
      <c r="AO943" s="418"/>
      <c r="AP943" s="418"/>
      <c r="AQ943" s="314"/>
      <c r="AR943" s="315"/>
      <c r="AS943" s="419"/>
      <c r="AT943" s="420"/>
      <c r="AU943" s="318"/>
      <c r="AV943" s="319"/>
      <c r="AW943" s="319"/>
      <c r="AX943" s="319"/>
      <c r="AY943" s="320"/>
      <c r="AZ943" s="376"/>
    </row>
    <row r="944" spans="1:52" ht="13.5" customHeight="1" thickTop="1" thickBot="1" x14ac:dyDescent="0.25">
      <c r="A944" s="397">
        <v>935</v>
      </c>
      <c r="B944" s="398" t="s">
        <v>3432</v>
      </c>
      <c r="C944" s="399">
        <v>43732</v>
      </c>
      <c r="D944" s="399" t="s">
        <v>10535</v>
      </c>
      <c r="E944" s="400" t="s">
        <v>5690</v>
      </c>
      <c r="F944" s="400" t="s">
        <v>10536</v>
      </c>
      <c r="G944" s="401" t="s">
        <v>66</v>
      </c>
      <c r="H944" s="402" t="s">
        <v>7501</v>
      </c>
      <c r="I944" s="403" t="s">
        <v>1989</v>
      </c>
      <c r="J944" s="404">
        <v>0</v>
      </c>
      <c r="K944" s="405">
        <v>0</v>
      </c>
      <c r="L944" s="405">
        <v>17506500</v>
      </c>
      <c r="M944" s="405">
        <f t="shared" si="74"/>
        <v>17506500</v>
      </c>
      <c r="N944" s="406" t="s">
        <v>1990</v>
      </c>
      <c r="O944" s="398" t="s">
        <v>10537</v>
      </c>
      <c r="P944" s="408">
        <f t="shared" si="75"/>
        <v>43732</v>
      </c>
      <c r="Q944" s="408">
        <v>43830</v>
      </c>
      <c r="R944" s="408">
        <f t="shared" si="78"/>
        <v>43830</v>
      </c>
      <c r="S944" s="407">
        <f t="shared" si="76"/>
        <v>98</v>
      </c>
      <c r="T944" s="409">
        <f t="shared" si="77"/>
        <v>3.2666666666666666</v>
      </c>
      <c r="U944" s="410" t="s">
        <v>10538</v>
      </c>
      <c r="V944" s="375"/>
      <c r="W944" s="411"/>
      <c r="X944" s="412"/>
      <c r="Y944" s="413"/>
      <c r="Z944" s="414"/>
      <c r="AA944" s="412"/>
      <c r="AB944" s="413"/>
      <c r="AC944" s="414"/>
      <c r="AD944" s="412"/>
      <c r="AE944" s="413"/>
      <c r="AF944" s="414"/>
      <c r="AG944" s="412"/>
      <c r="AH944" s="413"/>
      <c r="AI944" s="412"/>
      <c r="AJ944" s="415"/>
      <c r="AK944" s="416"/>
      <c r="AL944" s="417"/>
      <c r="AM944" s="416"/>
      <c r="AN944" s="418"/>
      <c r="AO944" s="418"/>
      <c r="AP944" s="418"/>
      <c r="AQ944" s="314"/>
      <c r="AR944" s="315"/>
      <c r="AS944" s="419"/>
      <c r="AT944" s="420"/>
      <c r="AU944" s="318"/>
      <c r="AV944" s="319"/>
      <c r="AW944" s="319"/>
      <c r="AX944" s="319"/>
      <c r="AY944" s="320"/>
      <c r="AZ944" s="376"/>
    </row>
    <row r="945" spans="1:52" ht="13.5" customHeight="1" thickTop="1" thickBot="1" x14ac:dyDescent="0.25">
      <c r="A945" s="397">
        <v>936</v>
      </c>
      <c r="B945" s="398" t="s">
        <v>3888</v>
      </c>
      <c r="C945" s="399">
        <v>43732</v>
      </c>
      <c r="D945" s="399" t="s">
        <v>10539</v>
      </c>
      <c r="E945" s="400" t="s">
        <v>5690</v>
      </c>
      <c r="F945" s="400" t="s">
        <v>10540</v>
      </c>
      <c r="G945" s="401" t="s">
        <v>66</v>
      </c>
      <c r="H945" s="402" t="s">
        <v>7501</v>
      </c>
      <c r="I945" s="403" t="s">
        <v>1989</v>
      </c>
      <c r="J945" s="404">
        <v>0</v>
      </c>
      <c r="K945" s="405">
        <v>0</v>
      </c>
      <c r="L945" s="405">
        <v>4000000</v>
      </c>
      <c r="M945" s="405">
        <f t="shared" si="74"/>
        <v>4000000</v>
      </c>
      <c r="N945" s="406" t="s">
        <v>1990</v>
      </c>
      <c r="O945" s="398" t="s">
        <v>10541</v>
      </c>
      <c r="P945" s="408">
        <f t="shared" si="75"/>
        <v>43732</v>
      </c>
      <c r="Q945" s="408">
        <v>43761</v>
      </c>
      <c r="R945" s="408">
        <f t="shared" si="78"/>
        <v>43761</v>
      </c>
      <c r="S945" s="407">
        <f t="shared" si="76"/>
        <v>29</v>
      </c>
      <c r="T945" s="409">
        <f t="shared" si="77"/>
        <v>0.96666666666666667</v>
      </c>
      <c r="U945" s="410" t="s">
        <v>10542</v>
      </c>
      <c r="V945" s="375"/>
      <c r="W945" s="411"/>
      <c r="X945" s="412"/>
      <c r="Y945" s="413"/>
      <c r="Z945" s="414"/>
      <c r="AA945" s="412"/>
      <c r="AB945" s="413"/>
      <c r="AC945" s="414"/>
      <c r="AD945" s="412"/>
      <c r="AE945" s="413"/>
      <c r="AF945" s="414"/>
      <c r="AG945" s="412"/>
      <c r="AH945" s="413"/>
      <c r="AI945" s="412"/>
      <c r="AJ945" s="415"/>
      <c r="AK945" s="416"/>
      <c r="AL945" s="417"/>
      <c r="AM945" s="416"/>
      <c r="AN945" s="418"/>
      <c r="AO945" s="418"/>
      <c r="AP945" s="418"/>
      <c r="AQ945" s="314"/>
      <c r="AR945" s="315"/>
      <c r="AS945" s="419"/>
      <c r="AT945" s="420"/>
      <c r="AU945" s="318"/>
      <c r="AV945" s="319" t="s">
        <v>2964</v>
      </c>
      <c r="AW945" s="370">
        <v>43748</v>
      </c>
      <c r="AX945" s="370">
        <v>43748</v>
      </c>
      <c r="AY945" s="320" t="s">
        <v>2073</v>
      </c>
      <c r="AZ945" s="376" t="s">
        <v>49</v>
      </c>
    </row>
    <row r="946" spans="1:52" ht="13.5" customHeight="1" thickTop="1" thickBot="1" x14ac:dyDescent="0.25">
      <c r="A946" s="397">
        <v>937</v>
      </c>
      <c r="B946" s="398" t="s">
        <v>3432</v>
      </c>
      <c r="C946" s="399">
        <v>43732</v>
      </c>
      <c r="D946" s="399" t="s">
        <v>10543</v>
      </c>
      <c r="E946" s="400" t="s">
        <v>5921</v>
      </c>
      <c r="F946" s="400" t="s">
        <v>10385</v>
      </c>
      <c r="G946" s="401" t="s">
        <v>66</v>
      </c>
      <c r="H946" s="402" t="s">
        <v>10502</v>
      </c>
      <c r="I946" s="403" t="s">
        <v>1989</v>
      </c>
      <c r="J946" s="404">
        <v>0</v>
      </c>
      <c r="K946" s="405">
        <v>0</v>
      </c>
      <c r="L946" s="405">
        <v>4000000</v>
      </c>
      <c r="M946" s="405">
        <f t="shared" si="74"/>
        <v>4000000</v>
      </c>
      <c r="N946" s="406" t="s">
        <v>1990</v>
      </c>
      <c r="O946" s="398" t="s">
        <v>10544</v>
      </c>
      <c r="P946" s="408">
        <f t="shared" si="75"/>
        <v>43732</v>
      </c>
      <c r="Q946" s="408">
        <v>43792</v>
      </c>
      <c r="R946" s="408">
        <f t="shared" si="78"/>
        <v>43792</v>
      </c>
      <c r="S946" s="407">
        <f t="shared" si="76"/>
        <v>60</v>
      </c>
      <c r="T946" s="409">
        <f t="shared" si="77"/>
        <v>2</v>
      </c>
      <c r="U946" s="410" t="s">
        <v>10545</v>
      </c>
      <c r="V946" s="375"/>
      <c r="W946" s="411"/>
      <c r="X946" s="412"/>
      <c r="Y946" s="413"/>
      <c r="Z946" s="414"/>
      <c r="AA946" s="412"/>
      <c r="AB946" s="413"/>
      <c r="AC946" s="414"/>
      <c r="AD946" s="412"/>
      <c r="AE946" s="413"/>
      <c r="AF946" s="414"/>
      <c r="AG946" s="412"/>
      <c r="AH946" s="413"/>
      <c r="AI946" s="412"/>
      <c r="AJ946" s="415"/>
      <c r="AK946" s="416"/>
      <c r="AL946" s="417"/>
      <c r="AM946" s="416"/>
      <c r="AN946" s="418"/>
      <c r="AO946" s="418"/>
      <c r="AP946" s="418"/>
      <c r="AQ946" s="314"/>
      <c r="AR946" s="315"/>
      <c r="AS946" s="419"/>
      <c r="AT946" s="420"/>
      <c r="AU946" s="318"/>
      <c r="AV946" s="319"/>
      <c r="AW946" s="319"/>
      <c r="AX946" s="319"/>
      <c r="AY946" s="320"/>
      <c r="AZ946" s="376"/>
    </row>
    <row r="947" spans="1:52" ht="13.5" customHeight="1" thickTop="1" thickBot="1" x14ac:dyDescent="0.25">
      <c r="A947" s="397">
        <v>938</v>
      </c>
      <c r="B947" s="398" t="s">
        <v>3441</v>
      </c>
      <c r="C947" s="399">
        <v>43733</v>
      </c>
      <c r="D947" s="399" t="s">
        <v>10546</v>
      </c>
      <c r="E947" s="400" t="s">
        <v>5690</v>
      </c>
      <c r="F947" s="400" t="s">
        <v>10547</v>
      </c>
      <c r="G947" s="401" t="s">
        <v>66</v>
      </c>
      <c r="H947" s="402" t="s">
        <v>7501</v>
      </c>
      <c r="I947" s="403" t="s">
        <v>1989</v>
      </c>
      <c r="J947" s="404">
        <v>0</v>
      </c>
      <c r="K947" s="405">
        <v>0</v>
      </c>
      <c r="L947" s="405">
        <v>19995000</v>
      </c>
      <c r="M947" s="405">
        <f t="shared" si="74"/>
        <v>19995000</v>
      </c>
      <c r="N947" s="406" t="s">
        <v>1990</v>
      </c>
      <c r="O947" s="398" t="s">
        <v>10548</v>
      </c>
      <c r="P947" s="408">
        <f t="shared" si="75"/>
        <v>43733</v>
      </c>
      <c r="Q947" s="408">
        <v>43823</v>
      </c>
      <c r="R947" s="408">
        <f t="shared" si="78"/>
        <v>43823</v>
      </c>
      <c r="S947" s="407">
        <f t="shared" si="76"/>
        <v>90</v>
      </c>
      <c r="T947" s="409">
        <f t="shared" si="77"/>
        <v>3</v>
      </c>
      <c r="U947" s="410" t="s">
        <v>10549</v>
      </c>
      <c r="V947" s="375"/>
      <c r="W947" s="411"/>
      <c r="X947" s="412"/>
      <c r="Y947" s="413"/>
      <c r="Z947" s="414"/>
      <c r="AA947" s="412"/>
      <c r="AB947" s="413"/>
      <c r="AC947" s="414"/>
      <c r="AD947" s="412"/>
      <c r="AE947" s="413"/>
      <c r="AF947" s="414"/>
      <c r="AG947" s="412"/>
      <c r="AH947" s="413"/>
      <c r="AI947" s="412"/>
      <c r="AJ947" s="415"/>
      <c r="AK947" s="416"/>
      <c r="AL947" s="417"/>
      <c r="AM947" s="416"/>
      <c r="AN947" s="418"/>
      <c r="AO947" s="418"/>
      <c r="AP947" s="418"/>
      <c r="AQ947" s="314"/>
      <c r="AR947" s="315"/>
      <c r="AS947" s="419"/>
      <c r="AT947" s="420"/>
      <c r="AU947" s="318"/>
      <c r="AV947" s="319"/>
      <c r="AW947" s="319"/>
      <c r="AX947" s="319"/>
      <c r="AY947" s="320"/>
      <c r="AZ947" s="376"/>
    </row>
    <row r="948" spans="1:52" ht="13.5" customHeight="1" thickTop="1" thickBot="1" x14ac:dyDescent="0.25">
      <c r="A948" s="397">
        <v>939</v>
      </c>
      <c r="B948" s="398" t="s">
        <v>444</v>
      </c>
      <c r="C948" s="399">
        <v>43733</v>
      </c>
      <c r="D948" s="399" t="s">
        <v>10550</v>
      </c>
      <c r="E948" s="400" t="s">
        <v>5690</v>
      </c>
      <c r="F948" s="400" t="s">
        <v>10551</v>
      </c>
      <c r="G948" s="401" t="s">
        <v>66</v>
      </c>
      <c r="H948" s="402" t="s">
        <v>7501</v>
      </c>
      <c r="I948" s="403" t="s">
        <v>1989</v>
      </c>
      <c r="J948" s="404">
        <v>0</v>
      </c>
      <c r="K948" s="405">
        <v>0</v>
      </c>
      <c r="L948" s="405">
        <v>12150000</v>
      </c>
      <c r="M948" s="405">
        <f t="shared" si="74"/>
        <v>12150000</v>
      </c>
      <c r="N948" s="406" t="s">
        <v>1990</v>
      </c>
      <c r="O948" s="398" t="s">
        <v>6118</v>
      </c>
      <c r="P948" s="408">
        <f t="shared" si="75"/>
        <v>43733</v>
      </c>
      <c r="Q948" s="408">
        <v>43823</v>
      </c>
      <c r="R948" s="408">
        <f t="shared" si="78"/>
        <v>43823</v>
      </c>
      <c r="S948" s="407">
        <f t="shared" si="76"/>
        <v>90</v>
      </c>
      <c r="T948" s="409">
        <f t="shared" si="77"/>
        <v>3</v>
      </c>
      <c r="U948" s="410" t="s">
        <v>10552</v>
      </c>
      <c r="V948" s="375"/>
      <c r="W948" s="411"/>
      <c r="X948" s="412"/>
      <c r="Y948" s="413"/>
      <c r="Z948" s="414"/>
      <c r="AA948" s="412"/>
      <c r="AB948" s="413"/>
      <c r="AC948" s="414"/>
      <c r="AD948" s="412"/>
      <c r="AE948" s="413"/>
      <c r="AF948" s="414"/>
      <c r="AG948" s="412"/>
      <c r="AH948" s="413"/>
      <c r="AI948" s="412"/>
      <c r="AJ948" s="415"/>
      <c r="AK948" s="416"/>
      <c r="AL948" s="417"/>
      <c r="AM948" s="416"/>
      <c r="AN948" s="418"/>
      <c r="AO948" s="418"/>
      <c r="AP948" s="418"/>
      <c r="AQ948" s="314"/>
      <c r="AR948" s="315"/>
      <c r="AS948" s="419"/>
      <c r="AT948" s="420"/>
      <c r="AU948" s="318"/>
      <c r="AV948" s="319"/>
      <c r="AW948" s="319"/>
      <c r="AX948" s="319"/>
      <c r="AY948" s="320"/>
      <c r="AZ948" s="376"/>
    </row>
    <row r="949" spans="1:52" ht="13.5" customHeight="1" thickTop="1" thickBot="1" x14ac:dyDescent="0.25">
      <c r="A949" s="397">
        <v>940</v>
      </c>
      <c r="B949" s="398" t="s">
        <v>3888</v>
      </c>
      <c r="C949" s="399">
        <v>43733</v>
      </c>
      <c r="D949" s="399" t="s">
        <v>10553</v>
      </c>
      <c r="E949" s="400" t="s">
        <v>7806</v>
      </c>
      <c r="F949" s="400" t="s">
        <v>10554</v>
      </c>
      <c r="G949" s="401" t="s">
        <v>66</v>
      </c>
      <c r="H949" s="402" t="s">
        <v>7501</v>
      </c>
      <c r="I949" s="403" t="s">
        <v>1989</v>
      </c>
      <c r="J949" s="404">
        <v>0</v>
      </c>
      <c r="K949" s="405">
        <v>0</v>
      </c>
      <c r="L949" s="405">
        <v>12180000</v>
      </c>
      <c r="M949" s="405">
        <f t="shared" si="74"/>
        <v>12180000</v>
      </c>
      <c r="N949" s="406" t="s">
        <v>1990</v>
      </c>
      <c r="O949" s="398" t="s">
        <v>8869</v>
      </c>
      <c r="P949" s="408">
        <f t="shared" si="75"/>
        <v>43733</v>
      </c>
      <c r="Q949" s="408">
        <v>43823</v>
      </c>
      <c r="R949" s="408">
        <f t="shared" si="78"/>
        <v>43823</v>
      </c>
      <c r="S949" s="407">
        <f t="shared" si="76"/>
        <v>90</v>
      </c>
      <c r="T949" s="409">
        <f t="shared" si="77"/>
        <v>3</v>
      </c>
      <c r="U949" s="410" t="s">
        <v>10555</v>
      </c>
      <c r="V949" s="375"/>
      <c r="W949" s="411"/>
      <c r="X949" s="412"/>
      <c r="Y949" s="413"/>
      <c r="Z949" s="414"/>
      <c r="AA949" s="412"/>
      <c r="AB949" s="413"/>
      <c r="AC949" s="414"/>
      <c r="AD949" s="412"/>
      <c r="AE949" s="413"/>
      <c r="AF949" s="414"/>
      <c r="AG949" s="412"/>
      <c r="AH949" s="413"/>
      <c r="AI949" s="412"/>
      <c r="AJ949" s="415"/>
      <c r="AK949" s="416"/>
      <c r="AL949" s="417"/>
      <c r="AM949" s="416"/>
      <c r="AN949" s="418"/>
      <c r="AO949" s="418"/>
      <c r="AP949" s="418"/>
      <c r="AQ949" s="314"/>
      <c r="AR949" s="315"/>
      <c r="AS949" s="419"/>
      <c r="AT949" s="420"/>
      <c r="AU949" s="318"/>
      <c r="AV949" s="319"/>
      <c r="AW949" s="319"/>
      <c r="AX949" s="319"/>
      <c r="AY949" s="320"/>
      <c r="AZ949" s="376"/>
    </row>
    <row r="950" spans="1:52" ht="13.5" customHeight="1" thickTop="1" thickBot="1" x14ac:dyDescent="0.25">
      <c r="A950" s="397">
        <v>941</v>
      </c>
      <c r="B950" s="398" t="s">
        <v>7623</v>
      </c>
      <c r="C950" s="399">
        <v>43733</v>
      </c>
      <c r="D950" s="399" t="s">
        <v>10556</v>
      </c>
      <c r="E950" s="400" t="s">
        <v>9494</v>
      </c>
      <c r="F950" s="400" t="s">
        <v>10557</v>
      </c>
      <c r="G950" s="401" t="s">
        <v>66</v>
      </c>
      <c r="H950" s="402" t="s">
        <v>10502</v>
      </c>
      <c r="I950" s="403" t="s">
        <v>1989</v>
      </c>
      <c r="J950" s="404">
        <v>0</v>
      </c>
      <c r="K950" s="405">
        <v>0</v>
      </c>
      <c r="L950" s="405">
        <v>6400000</v>
      </c>
      <c r="M950" s="405">
        <f t="shared" si="74"/>
        <v>6400000</v>
      </c>
      <c r="N950" s="406" t="s">
        <v>1990</v>
      </c>
      <c r="O950" s="398" t="s">
        <v>10558</v>
      </c>
      <c r="P950" s="408">
        <f t="shared" si="75"/>
        <v>43733</v>
      </c>
      <c r="Q950" s="408">
        <v>43793</v>
      </c>
      <c r="R950" s="408">
        <f t="shared" si="78"/>
        <v>43793</v>
      </c>
      <c r="S950" s="407">
        <f t="shared" si="76"/>
        <v>60</v>
      </c>
      <c r="T950" s="409">
        <f t="shared" si="77"/>
        <v>2</v>
      </c>
      <c r="U950" s="410" t="s">
        <v>10559</v>
      </c>
      <c r="V950" s="375"/>
      <c r="W950" s="411"/>
      <c r="X950" s="412"/>
      <c r="Y950" s="413"/>
      <c r="Z950" s="414"/>
      <c r="AA950" s="412"/>
      <c r="AB950" s="413"/>
      <c r="AC950" s="414"/>
      <c r="AD950" s="412"/>
      <c r="AE950" s="413"/>
      <c r="AF950" s="414"/>
      <c r="AG950" s="412"/>
      <c r="AH950" s="413"/>
      <c r="AI950" s="412"/>
      <c r="AJ950" s="415"/>
      <c r="AK950" s="416"/>
      <c r="AL950" s="417"/>
      <c r="AM950" s="416"/>
      <c r="AN950" s="418"/>
      <c r="AO950" s="418"/>
      <c r="AP950" s="418"/>
      <c r="AQ950" s="314"/>
      <c r="AR950" s="315"/>
      <c r="AS950" s="419"/>
      <c r="AT950" s="420"/>
      <c r="AU950" s="318"/>
      <c r="AV950" s="319"/>
      <c r="AW950" s="319"/>
      <c r="AX950" s="319"/>
      <c r="AY950" s="320"/>
      <c r="AZ950" s="376"/>
    </row>
    <row r="951" spans="1:52" ht="13.5" customHeight="1" thickTop="1" thickBot="1" x14ac:dyDescent="0.25">
      <c r="A951" s="397">
        <v>942</v>
      </c>
      <c r="B951" s="398" t="s">
        <v>7623</v>
      </c>
      <c r="C951" s="399">
        <v>43733</v>
      </c>
      <c r="D951" s="399" t="s">
        <v>10560</v>
      </c>
      <c r="E951" s="400" t="s">
        <v>5690</v>
      </c>
      <c r="F951" s="400" t="s">
        <v>10561</v>
      </c>
      <c r="G951" s="401" t="s">
        <v>66</v>
      </c>
      <c r="H951" s="402" t="s">
        <v>7501</v>
      </c>
      <c r="I951" s="403" t="s">
        <v>1989</v>
      </c>
      <c r="J951" s="404">
        <v>0</v>
      </c>
      <c r="K951" s="405">
        <v>0</v>
      </c>
      <c r="L951" s="405">
        <v>12000000</v>
      </c>
      <c r="M951" s="405">
        <f t="shared" si="74"/>
        <v>12000000</v>
      </c>
      <c r="N951" s="406" t="s">
        <v>1990</v>
      </c>
      <c r="O951" s="398" t="s">
        <v>5320</v>
      </c>
      <c r="P951" s="408">
        <f t="shared" si="75"/>
        <v>43733</v>
      </c>
      <c r="Q951" s="408">
        <v>43823</v>
      </c>
      <c r="R951" s="408">
        <f t="shared" si="78"/>
        <v>43823</v>
      </c>
      <c r="S951" s="407">
        <f t="shared" si="76"/>
        <v>90</v>
      </c>
      <c r="T951" s="409">
        <f t="shared" si="77"/>
        <v>3</v>
      </c>
      <c r="U951" s="410" t="s">
        <v>10562</v>
      </c>
      <c r="V951" s="375"/>
      <c r="W951" s="411"/>
      <c r="X951" s="412"/>
      <c r="Y951" s="413"/>
      <c r="Z951" s="414"/>
      <c r="AA951" s="412"/>
      <c r="AB951" s="413"/>
      <c r="AC951" s="414"/>
      <c r="AD951" s="412"/>
      <c r="AE951" s="413"/>
      <c r="AF951" s="414"/>
      <c r="AG951" s="412"/>
      <c r="AH951" s="413"/>
      <c r="AI951" s="412"/>
      <c r="AJ951" s="415"/>
      <c r="AK951" s="416"/>
      <c r="AL951" s="417"/>
      <c r="AM951" s="416"/>
      <c r="AN951" s="418"/>
      <c r="AO951" s="418"/>
      <c r="AP951" s="418"/>
      <c r="AQ951" s="314"/>
      <c r="AR951" s="315"/>
      <c r="AS951" s="419"/>
      <c r="AT951" s="420"/>
      <c r="AU951" s="318"/>
      <c r="AV951" s="319"/>
      <c r="AW951" s="319"/>
      <c r="AX951" s="319"/>
      <c r="AY951" s="320"/>
      <c r="AZ951" s="376"/>
    </row>
    <row r="952" spans="1:52" ht="13.5" customHeight="1" thickTop="1" thickBot="1" x14ac:dyDescent="0.25">
      <c r="A952" s="397">
        <v>943</v>
      </c>
      <c r="B952" s="398" t="s">
        <v>3444</v>
      </c>
      <c r="C952" s="399">
        <v>43734</v>
      </c>
      <c r="D952" s="399" t="s">
        <v>10563</v>
      </c>
      <c r="E952" s="400" t="s">
        <v>9590</v>
      </c>
      <c r="F952" s="400" t="s">
        <v>10501</v>
      </c>
      <c r="G952" s="401" t="s">
        <v>66</v>
      </c>
      <c r="H952" s="402" t="s">
        <v>10502</v>
      </c>
      <c r="I952" s="403" t="s">
        <v>1989</v>
      </c>
      <c r="J952" s="404">
        <v>0</v>
      </c>
      <c r="K952" s="405">
        <v>0</v>
      </c>
      <c r="L952" s="405">
        <v>6000000</v>
      </c>
      <c r="M952" s="405">
        <f t="shared" si="74"/>
        <v>6000000</v>
      </c>
      <c r="N952" s="406" t="s">
        <v>1990</v>
      </c>
      <c r="O952" s="398" t="s">
        <v>8976</v>
      </c>
      <c r="P952" s="408">
        <f t="shared" si="75"/>
        <v>43734</v>
      </c>
      <c r="Q952" s="408">
        <v>43794</v>
      </c>
      <c r="R952" s="408">
        <f t="shared" si="78"/>
        <v>43794</v>
      </c>
      <c r="S952" s="407">
        <f t="shared" si="76"/>
        <v>60</v>
      </c>
      <c r="T952" s="409">
        <f t="shared" si="77"/>
        <v>2</v>
      </c>
      <c r="U952" s="410" t="s">
        <v>10564</v>
      </c>
      <c r="V952" s="375"/>
      <c r="W952" s="411"/>
      <c r="X952" s="412"/>
      <c r="Y952" s="413"/>
      <c r="Z952" s="414"/>
      <c r="AA952" s="412"/>
      <c r="AB952" s="413"/>
      <c r="AC952" s="414"/>
      <c r="AD952" s="412"/>
      <c r="AE952" s="413"/>
      <c r="AF952" s="414"/>
      <c r="AG952" s="412"/>
      <c r="AH952" s="413"/>
      <c r="AI952" s="412"/>
      <c r="AJ952" s="415"/>
      <c r="AK952" s="416"/>
      <c r="AL952" s="417"/>
      <c r="AM952" s="416"/>
      <c r="AN952" s="418"/>
      <c r="AO952" s="418"/>
      <c r="AP952" s="418"/>
      <c r="AQ952" s="314"/>
      <c r="AR952" s="315"/>
      <c r="AS952" s="419"/>
      <c r="AT952" s="420"/>
      <c r="AU952" s="318"/>
      <c r="AV952" s="319"/>
      <c r="AW952" s="319"/>
      <c r="AX952" s="319"/>
      <c r="AY952" s="320"/>
      <c r="AZ952" s="376"/>
    </row>
    <row r="953" spans="1:52" ht="13.5" customHeight="1" thickTop="1" thickBot="1" x14ac:dyDescent="0.25">
      <c r="A953" s="397">
        <v>944</v>
      </c>
      <c r="B953" s="398" t="s">
        <v>7623</v>
      </c>
      <c r="C953" s="399">
        <v>43734</v>
      </c>
      <c r="D953" s="399" t="s">
        <v>10565</v>
      </c>
      <c r="E953" s="400" t="s">
        <v>9494</v>
      </c>
      <c r="F953" s="400" t="s">
        <v>10566</v>
      </c>
      <c r="G953" s="401" t="s">
        <v>66</v>
      </c>
      <c r="H953" s="402" t="s">
        <v>10502</v>
      </c>
      <c r="I953" s="403" t="s">
        <v>1989</v>
      </c>
      <c r="J953" s="404">
        <v>0</v>
      </c>
      <c r="K953" s="405">
        <v>0</v>
      </c>
      <c r="L953" s="405">
        <v>9900000</v>
      </c>
      <c r="M953" s="405">
        <f t="shared" si="74"/>
        <v>9900000</v>
      </c>
      <c r="N953" s="406" t="s">
        <v>1990</v>
      </c>
      <c r="O953" s="398" t="s">
        <v>8713</v>
      </c>
      <c r="P953" s="408">
        <f t="shared" si="75"/>
        <v>43734</v>
      </c>
      <c r="Q953" s="408">
        <v>43824</v>
      </c>
      <c r="R953" s="408">
        <f t="shared" si="78"/>
        <v>43824</v>
      </c>
      <c r="S953" s="407">
        <f t="shared" si="76"/>
        <v>90</v>
      </c>
      <c r="T953" s="409">
        <f t="shared" si="77"/>
        <v>3</v>
      </c>
      <c r="U953" s="410" t="s">
        <v>10567</v>
      </c>
      <c r="V953" s="375"/>
      <c r="W953" s="411"/>
      <c r="X953" s="412"/>
      <c r="Y953" s="413"/>
      <c r="Z953" s="414"/>
      <c r="AA953" s="412"/>
      <c r="AB953" s="413"/>
      <c r="AC953" s="414"/>
      <c r="AD953" s="412"/>
      <c r="AE953" s="413"/>
      <c r="AF953" s="414"/>
      <c r="AG953" s="412"/>
      <c r="AH953" s="413"/>
      <c r="AI953" s="412"/>
      <c r="AJ953" s="415"/>
      <c r="AK953" s="416"/>
      <c r="AL953" s="417"/>
      <c r="AM953" s="416"/>
      <c r="AN953" s="418"/>
      <c r="AO953" s="418"/>
      <c r="AP953" s="418"/>
      <c r="AQ953" s="314"/>
      <c r="AR953" s="315"/>
      <c r="AS953" s="419"/>
      <c r="AT953" s="420"/>
      <c r="AU953" s="318"/>
      <c r="AV953" s="319"/>
      <c r="AW953" s="319"/>
      <c r="AX953" s="319"/>
      <c r="AY953" s="320"/>
      <c r="AZ953" s="376"/>
    </row>
    <row r="954" spans="1:52" ht="13.5" customHeight="1" thickTop="1" thickBot="1" x14ac:dyDescent="0.25">
      <c r="A954" s="397">
        <v>945</v>
      </c>
      <c r="B954" s="398" t="s">
        <v>3451</v>
      </c>
      <c r="C954" s="399">
        <v>43734</v>
      </c>
      <c r="D954" s="399" t="s">
        <v>10568</v>
      </c>
      <c r="E954" s="400" t="s">
        <v>5690</v>
      </c>
      <c r="F954" s="400" t="s">
        <v>10525</v>
      </c>
      <c r="G954" s="401" t="s">
        <v>66</v>
      </c>
      <c r="H954" s="402" t="s">
        <v>7501</v>
      </c>
      <c r="I954" s="403" t="s">
        <v>1989</v>
      </c>
      <c r="J954" s="404">
        <v>0</v>
      </c>
      <c r="K954" s="405">
        <v>0</v>
      </c>
      <c r="L954" s="405">
        <v>26079000</v>
      </c>
      <c r="M954" s="405">
        <f t="shared" si="74"/>
        <v>26079000</v>
      </c>
      <c r="N954" s="406" t="s">
        <v>1990</v>
      </c>
      <c r="O954" s="398" t="s">
        <v>6625</v>
      </c>
      <c r="P954" s="408">
        <f t="shared" si="75"/>
        <v>43734</v>
      </c>
      <c r="Q954" s="408">
        <v>43824</v>
      </c>
      <c r="R954" s="408">
        <f t="shared" si="78"/>
        <v>43824</v>
      </c>
      <c r="S954" s="407">
        <f t="shared" si="76"/>
        <v>90</v>
      </c>
      <c r="T954" s="409">
        <f t="shared" si="77"/>
        <v>3</v>
      </c>
      <c r="U954" s="410" t="s">
        <v>10569</v>
      </c>
      <c r="V954" s="375"/>
      <c r="W954" s="411"/>
      <c r="X954" s="412"/>
      <c r="Y954" s="413"/>
      <c r="Z954" s="414"/>
      <c r="AA954" s="412"/>
      <c r="AB954" s="413"/>
      <c r="AC954" s="414"/>
      <c r="AD954" s="412"/>
      <c r="AE954" s="413"/>
      <c r="AF954" s="414"/>
      <c r="AG954" s="412"/>
      <c r="AH954" s="413"/>
      <c r="AI954" s="412"/>
      <c r="AJ954" s="415"/>
      <c r="AK954" s="416"/>
      <c r="AL954" s="417"/>
      <c r="AM954" s="416"/>
      <c r="AN954" s="418"/>
      <c r="AO954" s="418"/>
      <c r="AP954" s="418"/>
      <c r="AQ954" s="314"/>
      <c r="AR954" s="315"/>
      <c r="AS954" s="419"/>
      <c r="AT954" s="420"/>
      <c r="AU954" s="318"/>
      <c r="AV954" s="319"/>
      <c r="AW954" s="319"/>
      <c r="AX954" s="319"/>
      <c r="AY954" s="320"/>
      <c r="AZ954" s="376"/>
    </row>
    <row r="955" spans="1:52" ht="13.5" customHeight="1" thickTop="1" thickBot="1" x14ac:dyDescent="0.25">
      <c r="A955" s="397">
        <v>946</v>
      </c>
      <c r="B955" s="398" t="s">
        <v>3451</v>
      </c>
      <c r="C955" s="399">
        <v>43734</v>
      </c>
      <c r="D955" s="399" t="s">
        <v>10570</v>
      </c>
      <c r="E955" s="400" t="s">
        <v>5690</v>
      </c>
      <c r="F955" s="400" t="s">
        <v>8164</v>
      </c>
      <c r="G955" s="401" t="s">
        <v>66</v>
      </c>
      <c r="H955" s="402" t="s">
        <v>7501</v>
      </c>
      <c r="I955" s="403" t="s">
        <v>1989</v>
      </c>
      <c r="J955" s="404">
        <v>0</v>
      </c>
      <c r="K955" s="405">
        <v>0</v>
      </c>
      <c r="L955" s="405">
        <v>21000000</v>
      </c>
      <c r="M955" s="405">
        <f t="shared" si="74"/>
        <v>21000000</v>
      </c>
      <c r="N955" s="406" t="s">
        <v>1990</v>
      </c>
      <c r="O955" s="398" t="s">
        <v>9433</v>
      </c>
      <c r="P955" s="408">
        <f t="shared" si="75"/>
        <v>43734</v>
      </c>
      <c r="Q955" s="408">
        <v>43824</v>
      </c>
      <c r="R955" s="408">
        <f t="shared" si="78"/>
        <v>43824</v>
      </c>
      <c r="S955" s="407">
        <f t="shared" si="76"/>
        <v>90</v>
      </c>
      <c r="T955" s="409">
        <f t="shared" si="77"/>
        <v>3</v>
      </c>
      <c r="U955" s="410" t="s">
        <v>10571</v>
      </c>
      <c r="V955" s="375"/>
      <c r="W955" s="411"/>
      <c r="X955" s="412"/>
      <c r="Y955" s="413"/>
      <c r="Z955" s="414"/>
      <c r="AA955" s="412"/>
      <c r="AB955" s="413"/>
      <c r="AC955" s="414"/>
      <c r="AD955" s="412"/>
      <c r="AE955" s="413"/>
      <c r="AF955" s="414"/>
      <c r="AG955" s="412"/>
      <c r="AH955" s="413"/>
      <c r="AI955" s="412"/>
      <c r="AJ955" s="415"/>
      <c r="AK955" s="416"/>
      <c r="AL955" s="417"/>
      <c r="AM955" s="416"/>
      <c r="AN955" s="418"/>
      <c r="AO955" s="418"/>
      <c r="AP955" s="418"/>
      <c r="AQ955" s="314"/>
      <c r="AR955" s="315"/>
      <c r="AS955" s="419"/>
      <c r="AT955" s="420"/>
      <c r="AU955" s="318"/>
      <c r="AV955" s="319"/>
      <c r="AW955" s="319"/>
      <c r="AX955" s="319"/>
      <c r="AY955" s="320"/>
      <c r="AZ955" s="376"/>
    </row>
    <row r="956" spans="1:52" ht="13.5" customHeight="1" thickTop="1" thickBot="1" x14ac:dyDescent="0.25">
      <c r="A956" s="397">
        <v>947</v>
      </c>
      <c r="B956" s="398" t="s">
        <v>3888</v>
      </c>
      <c r="C956" s="399">
        <v>43734</v>
      </c>
      <c r="D956" s="399" t="s">
        <v>10572</v>
      </c>
      <c r="E956" s="400" t="s">
        <v>7806</v>
      </c>
      <c r="F956" s="400" t="s">
        <v>6219</v>
      </c>
      <c r="G956" s="401" t="s">
        <v>66</v>
      </c>
      <c r="H956" s="402" t="s">
        <v>7501</v>
      </c>
      <c r="I956" s="403" t="s">
        <v>1989</v>
      </c>
      <c r="J956" s="404">
        <v>0</v>
      </c>
      <c r="K956" s="405">
        <v>0</v>
      </c>
      <c r="L956" s="405">
        <v>12000000</v>
      </c>
      <c r="M956" s="405">
        <f t="shared" si="74"/>
        <v>12000000</v>
      </c>
      <c r="N956" s="406" t="s">
        <v>1990</v>
      </c>
      <c r="O956" s="398" t="s">
        <v>10573</v>
      </c>
      <c r="P956" s="408">
        <f t="shared" si="75"/>
        <v>43734</v>
      </c>
      <c r="Q956" s="408">
        <v>43824</v>
      </c>
      <c r="R956" s="408">
        <f t="shared" si="78"/>
        <v>43824</v>
      </c>
      <c r="S956" s="407">
        <f t="shared" si="76"/>
        <v>90</v>
      </c>
      <c r="T956" s="409">
        <f t="shared" si="77"/>
        <v>3</v>
      </c>
      <c r="U956" s="410" t="s">
        <v>10574</v>
      </c>
      <c r="V956" s="375"/>
      <c r="W956" s="411"/>
      <c r="X956" s="412"/>
      <c r="Y956" s="413"/>
      <c r="Z956" s="414"/>
      <c r="AA956" s="412"/>
      <c r="AB956" s="413"/>
      <c r="AC956" s="414"/>
      <c r="AD956" s="412"/>
      <c r="AE956" s="413"/>
      <c r="AF956" s="414"/>
      <c r="AG956" s="412"/>
      <c r="AH956" s="413"/>
      <c r="AI956" s="412"/>
      <c r="AJ956" s="415"/>
      <c r="AK956" s="416"/>
      <c r="AL956" s="417"/>
      <c r="AM956" s="416"/>
      <c r="AN956" s="418"/>
      <c r="AO956" s="418"/>
      <c r="AP956" s="418"/>
      <c r="AQ956" s="314"/>
      <c r="AR956" s="315"/>
      <c r="AS956" s="419"/>
      <c r="AT956" s="420"/>
      <c r="AU956" s="318"/>
      <c r="AV956" s="319"/>
      <c r="AW956" s="319"/>
      <c r="AX956" s="319"/>
      <c r="AY956" s="320"/>
      <c r="AZ956" s="376"/>
    </row>
    <row r="957" spans="1:52" ht="13.5" customHeight="1" thickTop="1" thickBot="1" x14ac:dyDescent="0.25">
      <c r="A957" s="397">
        <v>948</v>
      </c>
      <c r="B957" s="398" t="s">
        <v>3451</v>
      </c>
      <c r="C957" s="399">
        <v>43734</v>
      </c>
      <c r="D957" s="399" t="s">
        <v>10575</v>
      </c>
      <c r="E957" s="400" t="s">
        <v>5690</v>
      </c>
      <c r="F957" s="400" t="s">
        <v>8164</v>
      </c>
      <c r="G957" s="401" t="s">
        <v>66</v>
      </c>
      <c r="H957" s="402" t="s">
        <v>7501</v>
      </c>
      <c r="I957" s="403" t="s">
        <v>1989</v>
      </c>
      <c r="J957" s="404">
        <v>0</v>
      </c>
      <c r="K957" s="405">
        <v>0</v>
      </c>
      <c r="L957" s="405">
        <v>21000000</v>
      </c>
      <c r="M957" s="405">
        <f t="shared" si="74"/>
        <v>21000000</v>
      </c>
      <c r="N957" s="406" t="s">
        <v>1990</v>
      </c>
      <c r="O957" s="398" t="s">
        <v>496</v>
      </c>
      <c r="P957" s="408">
        <f t="shared" si="75"/>
        <v>43734</v>
      </c>
      <c r="Q957" s="408">
        <v>43824</v>
      </c>
      <c r="R957" s="408">
        <f t="shared" si="78"/>
        <v>43824</v>
      </c>
      <c r="S957" s="407">
        <f t="shared" si="76"/>
        <v>90</v>
      </c>
      <c r="T957" s="409">
        <f t="shared" si="77"/>
        <v>3</v>
      </c>
      <c r="U957" s="410" t="s">
        <v>10576</v>
      </c>
      <c r="V957" s="375"/>
      <c r="W957" s="411"/>
      <c r="X957" s="412"/>
      <c r="Y957" s="413"/>
      <c r="Z957" s="414"/>
      <c r="AA957" s="412"/>
      <c r="AB957" s="413"/>
      <c r="AC957" s="414"/>
      <c r="AD957" s="412"/>
      <c r="AE957" s="413"/>
      <c r="AF957" s="414"/>
      <c r="AG957" s="412"/>
      <c r="AH957" s="413"/>
      <c r="AI957" s="412"/>
      <c r="AJ957" s="415"/>
      <c r="AK957" s="416"/>
      <c r="AL957" s="417"/>
      <c r="AM957" s="416"/>
      <c r="AN957" s="418"/>
      <c r="AO957" s="418"/>
      <c r="AP957" s="418"/>
      <c r="AQ957" s="314"/>
      <c r="AR957" s="315"/>
      <c r="AS957" s="419"/>
      <c r="AT957" s="420"/>
      <c r="AU957" s="318"/>
      <c r="AV957" s="319"/>
      <c r="AW957" s="319"/>
      <c r="AX957" s="319"/>
      <c r="AY957" s="320"/>
      <c r="AZ957" s="376"/>
    </row>
    <row r="958" spans="1:52" ht="13.5" customHeight="1" thickTop="1" thickBot="1" x14ac:dyDescent="0.25">
      <c r="A958" s="397">
        <v>949</v>
      </c>
      <c r="B958" s="398" t="s">
        <v>3444</v>
      </c>
      <c r="C958" s="399">
        <v>43734</v>
      </c>
      <c r="D958" s="399" t="s">
        <v>10577</v>
      </c>
      <c r="E958" s="400" t="s">
        <v>9590</v>
      </c>
      <c r="F958" s="400" t="s">
        <v>10578</v>
      </c>
      <c r="G958" s="401" t="s">
        <v>66</v>
      </c>
      <c r="H958" s="402" t="s">
        <v>7501</v>
      </c>
      <c r="I958" s="403" t="s">
        <v>1989</v>
      </c>
      <c r="J958" s="404">
        <v>0</v>
      </c>
      <c r="K958" s="405">
        <v>0</v>
      </c>
      <c r="L958" s="405">
        <v>9990000</v>
      </c>
      <c r="M958" s="405">
        <f t="shared" si="74"/>
        <v>9990000</v>
      </c>
      <c r="N958" s="406" t="s">
        <v>1990</v>
      </c>
      <c r="O958" s="398" t="s">
        <v>10579</v>
      </c>
      <c r="P958" s="408">
        <f t="shared" si="75"/>
        <v>43734</v>
      </c>
      <c r="Q958" s="408">
        <v>43824</v>
      </c>
      <c r="R958" s="408">
        <f t="shared" si="78"/>
        <v>43824</v>
      </c>
      <c r="S958" s="407">
        <f t="shared" si="76"/>
        <v>90</v>
      </c>
      <c r="T958" s="409">
        <f t="shared" si="77"/>
        <v>3</v>
      </c>
      <c r="U958" s="410" t="s">
        <v>10580</v>
      </c>
      <c r="V958" s="375"/>
      <c r="W958" s="411"/>
      <c r="X958" s="412"/>
      <c r="Y958" s="413"/>
      <c r="Z958" s="414"/>
      <c r="AA958" s="412"/>
      <c r="AB958" s="413"/>
      <c r="AC958" s="414"/>
      <c r="AD958" s="412"/>
      <c r="AE958" s="413"/>
      <c r="AF958" s="414"/>
      <c r="AG958" s="412"/>
      <c r="AH958" s="413"/>
      <c r="AI958" s="412"/>
      <c r="AJ958" s="415"/>
      <c r="AK958" s="416"/>
      <c r="AL958" s="417"/>
      <c r="AM958" s="416"/>
      <c r="AN958" s="418"/>
      <c r="AO958" s="418"/>
      <c r="AP958" s="418"/>
      <c r="AQ958" s="314"/>
      <c r="AR958" s="315"/>
      <c r="AS958" s="419"/>
      <c r="AT958" s="420"/>
      <c r="AU958" s="318"/>
      <c r="AV958" s="319"/>
      <c r="AW958" s="319"/>
      <c r="AX958" s="319"/>
      <c r="AY958" s="320"/>
      <c r="AZ958" s="376"/>
    </row>
    <row r="959" spans="1:52" ht="13.5" customHeight="1" thickTop="1" thickBot="1" x14ac:dyDescent="0.25">
      <c r="A959" s="397">
        <v>950</v>
      </c>
      <c r="B959" s="398" t="s">
        <v>3432</v>
      </c>
      <c r="C959" s="399">
        <v>43734</v>
      </c>
      <c r="D959" s="399" t="s">
        <v>10581</v>
      </c>
      <c r="E959" s="400" t="s">
        <v>5690</v>
      </c>
      <c r="F959" s="400" t="s">
        <v>10299</v>
      </c>
      <c r="G959" s="401" t="s">
        <v>66</v>
      </c>
      <c r="H959" s="402" t="s">
        <v>7501</v>
      </c>
      <c r="I959" s="403" t="s">
        <v>1989</v>
      </c>
      <c r="J959" s="404">
        <v>0</v>
      </c>
      <c r="K959" s="405">
        <v>0</v>
      </c>
      <c r="L959" s="405">
        <v>5000000</v>
      </c>
      <c r="M959" s="405">
        <f t="shared" si="74"/>
        <v>5000000</v>
      </c>
      <c r="N959" s="406" t="s">
        <v>1990</v>
      </c>
      <c r="O959" s="398" t="s">
        <v>2290</v>
      </c>
      <c r="P959" s="408">
        <f t="shared" si="75"/>
        <v>43734</v>
      </c>
      <c r="Q959" s="408">
        <v>43764</v>
      </c>
      <c r="R959" s="408">
        <f t="shared" si="78"/>
        <v>43764</v>
      </c>
      <c r="S959" s="407">
        <f t="shared" si="76"/>
        <v>30</v>
      </c>
      <c r="T959" s="409">
        <f t="shared" si="77"/>
        <v>1</v>
      </c>
      <c r="U959" s="410" t="s">
        <v>10582</v>
      </c>
      <c r="V959" s="375"/>
      <c r="W959" s="411"/>
      <c r="X959" s="412"/>
      <c r="Y959" s="413"/>
      <c r="Z959" s="414"/>
      <c r="AA959" s="412"/>
      <c r="AB959" s="413"/>
      <c r="AC959" s="414"/>
      <c r="AD959" s="412"/>
      <c r="AE959" s="413"/>
      <c r="AF959" s="414"/>
      <c r="AG959" s="412"/>
      <c r="AH959" s="413"/>
      <c r="AI959" s="412"/>
      <c r="AJ959" s="415"/>
      <c r="AK959" s="416"/>
      <c r="AL959" s="417"/>
      <c r="AM959" s="416"/>
      <c r="AN959" s="418"/>
      <c r="AO959" s="418"/>
      <c r="AP959" s="418"/>
      <c r="AQ959" s="314"/>
      <c r="AR959" s="315"/>
      <c r="AS959" s="419"/>
      <c r="AT959" s="420"/>
      <c r="AU959" s="318"/>
      <c r="AV959" s="319"/>
      <c r="AW959" s="319"/>
      <c r="AX959" s="319"/>
      <c r="AY959" s="320"/>
      <c r="AZ959" s="376"/>
    </row>
    <row r="960" spans="1:52" ht="13.5" customHeight="1" thickTop="1" thickBot="1" x14ac:dyDescent="0.25">
      <c r="A960" s="397">
        <v>951</v>
      </c>
      <c r="B960" s="398" t="s">
        <v>63</v>
      </c>
      <c r="C960" s="399">
        <v>43734</v>
      </c>
      <c r="D960" s="399" t="s">
        <v>10583</v>
      </c>
      <c r="E960" s="400" t="s">
        <v>9590</v>
      </c>
      <c r="F960" s="400" t="s">
        <v>8270</v>
      </c>
      <c r="G960" s="401" t="s">
        <v>66</v>
      </c>
      <c r="H960" s="402" t="s">
        <v>10502</v>
      </c>
      <c r="I960" s="403" t="s">
        <v>1989</v>
      </c>
      <c r="J960" s="404">
        <v>0</v>
      </c>
      <c r="K960" s="405">
        <v>0</v>
      </c>
      <c r="L960" s="405">
        <v>5000000</v>
      </c>
      <c r="M960" s="405">
        <f t="shared" si="74"/>
        <v>7500000</v>
      </c>
      <c r="N960" s="406" t="s">
        <v>1990</v>
      </c>
      <c r="O960" s="398" t="s">
        <v>7260</v>
      </c>
      <c r="P960" s="408">
        <f t="shared" si="75"/>
        <v>43734</v>
      </c>
      <c r="Q960" s="408">
        <v>43794</v>
      </c>
      <c r="R960" s="408">
        <v>43824</v>
      </c>
      <c r="S960" s="407">
        <f t="shared" si="76"/>
        <v>90</v>
      </c>
      <c r="T960" s="409">
        <f t="shared" si="77"/>
        <v>3</v>
      </c>
      <c r="U960" s="410" t="s">
        <v>10584</v>
      </c>
      <c r="V960" s="375"/>
      <c r="W960" s="411">
        <v>30</v>
      </c>
      <c r="X960" s="412">
        <v>43794</v>
      </c>
      <c r="Y960" s="413">
        <v>43824</v>
      </c>
      <c r="Z960" s="414"/>
      <c r="AA960" s="412"/>
      <c r="AB960" s="413"/>
      <c r="AC960" s="414"/>
      <c r="AD960" s="412"/>
      <c r="AE960" s="413"/>
      <c r="AF960" s="414"/>
      <c r="AG960" s="412"/>
      <c r="AH960" s="413"/>
      <c r="AI960" s="412">
        <v>43794</v>
      </c>
      <c r="AJ960" s="415">
        <v>2500000</v>
      </c>
      <c r="AK960" s="416"/>
      <c r="AL960" s="417"/>
      <c r="AM960" s="416"/>
      <c r="AN960" s="418"/>
      <c r="AO960" s="418"/>
      <c r="AP960" s="418"/>
      <c r="AQ960" s="314"/>
      <c r="AR960" s="315"/>
      <c r="AS960" s="419"/>
      <c r="AT960" s="420"/>
      <c r="AU960" s="318"/>
      <c r="AV960" s="319"/>
      <c r="AW960" s="319"/>
      <c r="AX960" s="319"/>
      <c r="AY960" s="320"/>
      <c r="AZ960" s="376"/>
    </row>
    <row r="961" spans="1:52" ht="13.5" customHeight="1" thickTop="1" thickBot="1" x14ac:dyDescent="0.25">
      <c r="A961" s="397">
        <v>952</v>
      </c>
      <c r="B961" s="398" t="s">
        <v>3444</v>
      </c>
      <c r="C961" s="399">
        <v>43734</v>
      </c>
      <c r="D961" s="399" t="s">
        <v>10585</v>
      </c>
      <c r="E961" s="400" t="s">
        <v>5690</v>
      </c>
      <c r="F961" s="400" t="s">
        <v>10586</v>
      </c>
      <c r="G961" s="401" t="s">
        <v>66</v>
      </c>
      <c r="H961" s="402" t="s">
        <v>7501</v>
      </c>
      <c r="I961" s="403" t="s">
        <v>1989</v>
      </c>
      <c r="J961" s="404">
        <v>0</v>
      </c>
      <c r="K961" s="405">
        <v>0</v>
      </c>
      <c r="L961" s="405">
        <v>12000000</v>
      </c>
      <c r="M961" s="405">
        <f t="shared" si="74"/>
        <v>12000000</v>
      </c>
      <c r="N961" s="406" t="s">
        <v>1990</v>
      </c>
      <c r="O961" s="398" t="s">
        <v>6749</v>
      </c>
      <c r="P961" s="408">
        <f t="shared" si="75"/>
        <v>43734</v>
      </c>
      <c r="Q961" s="408">
        <v>43824</v>
      </c>
      <c r="R961" s="408">
        <f t="shared" ref="R961:R978" si="79">Q961</f>
        <v>43824</v>
      </c>
      <c r="S961" s="407">
        <f t="shared" si="76"/>
        <v>90</v>
      </c>
      <c r="T961" s="409">
        <f t="shared" si="77"/>
        <v>3</v>
      </c>
      <c r="U961" s="410" t="s">
        <v>10587</v>
      </c>
      <c r="V961" s="375"/>
      <c r="W961" s="411"/>
      <c r="X961" s="412"/>
      <c r="Y961" s="413"/>
      <c r="Z961" s="414"/>
      <c r="AA961" s="412"/>
      <c r="AB961" s="413"/>
      <c r="AC961" s="414"/>
      <c r="AD961" s="412"/>
      <c r="AE961" s="413"/>
      <c r="AF961" s="414"/>
      <c r="AG961" s="412"/>
      <c r="AH961" s="413"/>
      <c r="AI961" s="412"/>
      <c r="AJ961" s="415"/>
      <c r="AK961" s="416"/>
      <c r="AL961" s="417"/>
      <c r="AM961" s="416"/>
      <c r="AN961" s="418"/>
      <c r="AO961" s="418"/>
      <c r="AP961" s="418"/>
      <c r="AQ961" s="314"/>
      <c r="AR961" s="315"/>
      <c r="AS961" s="419"/>
      <c r="AT961" s="420"/>
      <c r="AU961" s="318"/>
      <c r="AV961" s="319"/>
      <c r="AW961" s="319"/>
      <c r="AX961" s="319"/>
      <c r="AY961" s="320"/>
      <c r="AZ961" s="376"/>
    </row>
    <row r="962" spans="1:52" ht="13.5" customHeight="1" thickTop="1" thickBot="1" x14ac:dyDescent="0.25">
      <c r="A962" s="397">
        <v>953</v>
      </c>
      <c r="B962" s="398" t="s">
        <v>3444</v>
      </c>
      <c r="C962" s="399">
        <v>43734</v>
      </c>
      <c r="D962" s="399" t="s">
        <v>10588</v>
      </c>
      <c r="E962" s="400" t="s">
        <v>9494</v>
      </c>
      <c r="F962" s="400" t="s">
        <v>10589</v>
      </c>
      <c r="G962" s="401" t="s">
        <v>66</v>
      </c>
      <c r="H962" s="402" t="s">
        <v>10502</v>
      </c>
      <c r="I962" s="403" t="s">
        <v>1989</v>
      </c>
      <c r="J962" s="404">
        <v>0</v>
      </c>
      <c r="K962" s="405">
        <v>0</v>
      </c>
      <c r="L962" s="405">
        <v>6000000</v>
      </c>
      <c r="M962" s="405">
        <f t="shared" si="74"/>
        <v>6000000</v>
      </c>
      <c r="N962" s="406" t="s">
        <v>1990</v>
      </c>
      <c r="O962" s="398" t="s">
        <v>6629</v>
      </c>
      <c r="P962" s="408">
        <f t="shared" si="75"/>
        <v>43734</v>
      </c>
      <c r="Q962" s="408">
        <v>43819</v>
      </c>
      <c r="R962" s="408">
        <f t="shared" si="79"/>
        <v>43819</v>
      </c>
      <c r="S962" s="407">
        <f t="shared" si="76"/>
        <v>85</v>
      </c>
      <c r="T962" s="409">
        <f t="shared" si="77"/>
        <v>2.8333333333333335</v>
      </c>
      <c r="U962" s="410" t="s">
        <v>10590</v>
      </c>
      <c r="V962" s="375"/>
      <c r="W962" s="411"/>
      <c r="X962" s="412"/>
      <c r="Y962" s="413"/>
      <c r="Z962" s="414"/>
      <c r="AA962" s="412"/>
      <c r="AB962" s="413"/>
      <c r="AC962" s="414"/>
      <c r="AD962" s="412"/>
      <c r="AE962" s="413"/>
      <c r="AF962" s="414"/>
      <c r="AG962" s="412"/>
      <c r="AH962" s="413"/>
      <c r="AI962" s="412"/>
      <c r="AJ962" s="415"/>
      <c r="AK962" s="416"/>
      <c r="AL962" s="417"/>
      <c r="AM962" s="416"/>
      <c r="AN962" s="418"/>
      <c r="AO962" s="418"/>
      <c r="AP962" s="418"/>
      <c r="AQ962" s="314"/>
      <c r="AR962" s="315"/>
      <c r="AS962" s="419"/>
      <c r="AT962" s="420"/>
      <c r="AU962" s="318"/>
      <c r="AV962" s="319"/>
      <c r="AW962" s="319"/>
      <c r="AX962" s="319"/>
      <c r="AY962" s="320"/>
      <c r="AZ962" s="376"/>
    </row>
    <row r="963" spans="1:52" ht="13.5" customHeight="1" thickTop="1" thickBot="1" x14ac:dyDescent="0.25">
      <c r="A963" s="397">
        <v>954</v>
      </c>
      <c r="B963" s="398" t="s">
        <v>3451</v>
      </c>
      <c r="C963" s="399">
        <v>43734</v>
      </c>
      <c r="D963" s="399" t="s">
        <v>10591</v>
      </c>
      <c r="E963" s="400" t="s">
        <v>5690</v>
      </c>
      <c r="F963" s="400" t="s">
        <v>10592</v>
      </c>
      <c r="G963" s="401" t="s">
        <v>66</v>
      </c>
      <c r="H963" s="402" t="s">
        <v>7501</v>
      </c>
      <c r="I963" s="403" t="s">
        <v>1989</v>
      </c>
      <c r="J963" s="404">
        <v>0</v>
      </c>
      <c r="K963" s="405">
        <v>0</v>
      </c>
      <c r="L963" s="405">
        <v>12000000</v>
      </c>
      <c r="M963" s="405">
        <f t="shared" ref="M963:M1008" si="80">L963+AJ963+AL963+AN963+AP963</f>
        <v>12000000</v>
      </c>
      <c r="N963" s="406" t="s">
        <v>1990</v>
      </c>
      <c r="O963" s="398" t="s">
        <v>454</v>
      </c>
      <c r="P963" s="408">
        <f t="shared" ref="P963:P1008" si="81">C963</f>
        <v>43734</v>
      </c>
      <c r="Q963" s="408">
        <v>43824</v>
      </c>
      <c r="R963" s="408">
        <f t="shared" si="79"/>
        <v>43824</v>
      </c>
      <c r="S963" s="407">
        <f t="shared" ref="S963:S1008" si="82">R963-P963</f>
        <v>90</v>
      </c>
      <c r="T963" s="409">
        <f t="shared" ref="T963:T1008" si="83">+S963/30</f>
        <v>3</v>
      </c>
      <c r="U963" s="410" t="s">
        <v>10593</v>
      </c>
      <c r="V963" s="375"/>
      <c r="W963" s="411"/>
      <c r="X963" s="412"/>
      <c r="Y963" s="413"/>
      <c r="Z963" s="414"/>
      <c r="AA963" s="412"/>
      <c r="AB963" s="413"/>
      <c r="AC963" s="414"/>
      <c r="AD963" s="412"/>
      <c r="AE963" s="413"/>
      <c r="AF963" s="414"/>
      <c r="AG963" s="412"/>
      <c r="AH963" s="413"/>
      <c r="AI963" s="412"/>
      <c r="AJ963" s="415"/>
      <c r="AK963" s="416"/>
      <c r="AL963" s="417"/>
      <c r="AM963" s="416"/>
      <c r="AN963" s="418"/>
      <c r="AO963" s="418"/>
      <c r="AP963" s="418"/>
      <c r="AQ963" s="314"/>
      <c r="AR963" s="315"/>
      <c r="AS963" s="419"/>
      <c r="AT963" s="420"/>
      <c r="AU963" s="318"/>
      <c r="AV963" s="319"/>
      <c r="AW963" s="319"/>
      <c r="AX963" s="319"/>
      <c r="AY963" s="320"/>
      <c r="AZ963" s="376"/>
    </row>
    <row r="964" spans="1:52" ht="13.5" customHeight="1" thickTop="1" thickBot="1" x14ac:dyDescent="0.25">
      <c r="A964" s="397">
        <v>955</v>
      </c>
      <c r="B964" s="398" t="s">
        <v>3888</v>
      </c>
      <c r="C964" s="399">
        <v>43734</v>
      </c>
      <c r="D964" s="399" t="s">
        <v>10594</v>
      </c>
      <c r="E964" s="400" t="s">
        <v>7806</v>
      </c>
      <c r="F964" s="400" t="s">
        <v>10595</v>
      </c>
      <c r="G964" s="401" t="s">
        <v>66</v>
      </c>
      <c r="H964" s="402" t="s">
        <v>10502</v>
      </c>
      <c r="I964" s="403" t="s">
        <v>1989</v>
      </c>
      <c r="J964" s="404">
        <v>0</v>
      </c>
      <c r="K964" s="405">
        <v>0</v>
      </c>
      <c r="L964" s="405">
        <v>7500000</v>
      </c>
      <c r="M964" s="405">
        <f t="shared" si="80"/>
        <v>7500000</v>
      </c>
      <c r="N964" s="406" t="s">
        <v>1990</v>
      </c>
      <c r="O964" s="398" t="s">
        <v>10596</v>
      </c>
      <c r="P964" s="408">
        <f t="shared" si="81"/>
        <v>43734</v>
      </c>
      <c r="Q964" s="408">
        <v>43824</v>
      </c>
      <c r="R964" s="408">
        <f t="shared" si="79"/>
        <v>43824</v>
      </c>
      <c r="S964" s="407">
        <f t="shared" si="82"/>
        <v>90</v>
      </c>
      <c r="T964" s="409">
        <f t="shared" si="83"/>
        <v>3</v>
      </c>
      <c r="U964" s="410" t="s">
        <v>10597</v>
      </c>
      <c r="V964" s="375"/>
      <c r="W964" s="411"/>
      <c r="X964" s="412"/>
      <c r="Y964" s="413"/>
      <c r="Z964" s="414"/>
      <c r="AA964" s="412"/>
      <c r="AB964" s="413"/>
      <c r="AC964" s="414"/>
      <c r="AD964" s="412"/>
      <c r="AE964" s="413"/>
      <c r="AF964" s="414"/>
      <c r="AG964" s="412"/>
      <c r="AH964" s="413"/>
      <c r="AI964" s="412"/>
      <c r="AJ964" s="415"/>
      <c r="AK964" s="416"/>
      <c r="AL964" s="417"/>
      <c r="AM964" s="416"/>
      <c r="AN964" s="418"/>
      <c r="AO964" s="418"/>
      <c r="AP964" s="418"/>
      <c r="AQ964" s="314"/>
      <c r="AR964" s="315"/>
      <c r="AS964" s="419"/>
      <c r="AT964" s="420"/>
      <c r="AU964" s="318"/>
      <c r="AV964" s="319"/>
      <c r="AW964" s="319"/>
      <c r="AX964" s="319"/>
      <c r="AY964" s="320"/>
      <c r="AZ964" s="376"/>
    </row>
    <row r="965" spans="1:52" ht="13.5" customHeight="1" thickTop="1" thickBot="1" x14ac:dyDescent="0.25">
      <c r="A965" s="397">
        <v>956</v>
      </c>
      <c r="B965" s="398" t="s">
        <v>3441</v>
      </c>
      <c r="C965" s="399">
        <v>43734</v>
      </c>
      <c r="D965" s="399" t="s">
        <v>10598</v>
      </c>
      <c r="E965" s="400" t="s">
        <v>5690</v>
      </c>
      <c r="F965" s="400" t="s">
        <v>10049</v>
      </c>
      <c r="G965" s="401" t="s">
        <v>66</v>
      </c>
      <c r="H965" s="402" t="s">
        <v>10502</v>
      </c>
      <c r="I965" s="403" t="s">
        <v>1989</v>
      </c>
      <c r="J965" s="404">
        <v>0</v>
      </c>
      <c r="K965" s="405">
        <v>0</v>
      </c>
      <c r="L965" s="405">
        <v>7500000</v>
      </c>
      <c r="M965" s="405">
        <f t="shared" si="80"/>
        <v>7500000</v>
      </c>
      <c r="N965" s="406" t="s">
        <v>1990</v>
      </c>
      <c r="O965" s="398" t="s">
        <v>5983</v>
      </c>
      <c r="P965" s="408">
        <f t="shared" si="81"/>
        <v>43734</v>
      </c>
      <c r="Q965" s="408">
        <v>43824</v>
      </c>
      <c r="R965" s="408">
        <f t="shared" si="79"/>
        <v>43824</v>
      </c>
      <c r="S965" s="407">
        <f t="shared" si="82"/>
        <v>90</v>
      </c>
      <c r="T965" s="409">
        <f t="shared" si="83"/>
        <v>3</v>
      </c>
      <c r="U965" s="410" t="s">
        <v>10599</v>
      </c>
      <c r="V965" s="375"/>
      <c r="W965" s="411"/>
      <c r="X965" s="412"/>
      <c r="Y965" s="413"/>
      <c r="Z965" s="414"/>
      <c r="AA965" s="412"/>
      <c r="AB965" s="413"/>
      <c r="AC965" s="414"/>
      <c r="AD965" s="412"/>
      <c r="AE965" s="413"/>
      <c r="AF965" s="414"/>
      <c r="AG965" s="412"/>
      <c r="AH965" s="413"/>
      <c r="AI965" s="412"/>
      <c r="AJ965" s="415"/>
      <c r="AK965" s="416"/>
      <c r="AL965" s="417"/>
      <c r="AM965" s="416"/>
      <c r="AN965" s="418"/>
      <c r="AO965" s="418"/>
      <c r="AP965" s="418"/>
      <c r="AQ965" s="314"/>
      <c r="AR965" s="315"/>
      <c r="AS965" s="419"/>
      <c r="AT965" s="420"/>
      <c r="AU965" s="318"/>
      <c r="AV965" s="319"/>
      <c r="AW965" s="319"/>
      <c r="AX965" s="319"/>
      <c r="AY965" s="320"/>
      <c r="AZ965" s="376"/>
    </row>
    <row r="966" spans="1:52" ht="13.5" customHeight="1" thickTop="1" thickBot="1" x14ac:dyDescent="0.25">
      <c r="A966" s="397">
        <v>957</v>
      </c>
      <c r="B966" s="398" t="s">
        <v>3441</v>
      </c>
      <c r="C966" s="399">
        <v>43734</v>
      </c>
      <c r="D966" s="399" t="s">
        <v>10600</v>
      </c>
      <c r="E966" s="400" t="s">
        <v>5690</v>
      </c>
      <c r="F966" s="400" t="s">
        <v>10601</v>
      </c>
      <c r="G966" s="401" t="s">
        <v>66</v>
      </c>
      <c r="H966" s="402" t="s">
        <v>10502</v>
      </c>
      <c r="I966" s="403" t="s">
        <v>1989</v>
      </c>
      <c r="J966" s="404">
        <v>0</v>
      </c>
      <c r="K966" s="405">
        <v>0</v>
      </c>
      <c r="L966" s="405">
        <v>6000000</v>
      </c>
      <c r="M966" s="405">
        <f t="shared" si="80"/>
        <v>6000000</v>
      </c>
      <c r="N966" s="406" t="s">
        <v>1990</v>
      </c>
      <c r="O966" s="398" t="s">
        <v>10602</v>
      </c>
      <c r="P966" s="408">
        <f t="shared" si="81"/>
        <v>43734</v>
      </c>
      <c r="Q966" s="408">
        <v>43824</v>
      </c>
      <c r="R966" s="408">
        <f t="shared" si="79"/>
        <v>43824</v>
      </c>
      <c r="S966" s="407">
        <f t="shared" si="82"/>
        <v>90</v>
      </c>
      <c r="T966" s="409">
        <f t="shared" si="83"/>
        <v>3</v>
      </c>
      <c r="U966" s="410" t="s">
        <v>10603</v>
      </c>
      <c r="V966" s="375"/>
      <c r="W966" s="411"/>
      <c r="X966" s="412"/>
      <c r="Y966" s="413"/>
      <c r="Z966" s="414"/>
      <c r="AA966" s="412"/>
      <c r="AB966" s="413"/>
      <c r="AC966" s="414"/>
      <c r="AD966" s="412"/>
      <c r="AE966" s="413"/>
      <c r="AF966" s="414"/>
      <c r="AG966" s="412"/>
      <c r="AH966" s="413"/>
      <c r="AI966" s="412"/>
      <c r="AJ966" s="415"/>
      <c r="AK966" s="416"/>
      <c r="AL966" s="417"/>
      <c r="AM966" s="416"/>
      <c r="AN966" s="418"/>
      <c r="AO966" s="418"/>
      <c r="AP966" s="418"/>
      <c r="AQ966" s="314"/>
      <c r="AR966" s="315"/>
      <c r="AS966" s="419"/>
      <c r="AT966" s="420"/>
      <c r="AU966" s="318"/>
      <c r="AV966" s="319"/>
      <c r="AW966" s="319"/>
      <c r="AX966" s="319"/>
      <c r="AY966" s="320"/>
      <c r="AZ966" s="376"/>
    </row>
    <row r="967" spans="1:52" ht="13.5" customHeight="1" thickTop="1" thickBot="1" x14ac:dyDescent="0.25">
      <c r="A967" s="397">
        <v>958</v>
      </c>
      <c r="B967" s="398" t="s">
        <v>3432</v>
      </c>
      <c r="C967" s="399">
        <v>43734</v>
      </c>
      <c r="D967" s="399" t="s">
        <v>10604</v>
      </c>
      <c r="E967" s="400" t="s">
        <v>5690</v>
      </c>
      <c r="F967" s="400" t="s">
        <v>10295</v>
      </c>
      <c r="G967" s="401" t="s">
        <v>66</v>
      </c>
      <c r="H967" s="402" t="s">
        <v>10502</v>
      </c>
      <c r="I967" s="403" t="s">
        <v>1989</v>
      </c>
      <c r="J967" s="404">
        <v>0</v>
      </c>
      <c r="K967" s="405">
        <v>0</v>
      </c>
      <c r="L967" s="405">
        <v>4000000</v>
      </c>
      <c r="M967" s="405">
        <f t="shared" si="80"/>
        <v>4000000</v>
      </c>
      <c r="N967" s="406" t="s">
        <v>1990</v>
      </c>
      <c r="O967" s="398" t="s">
        <v>10605</v>
      </c>
      <c r="P967" s="408">
        <f t="shared" si="81"/>
        <v>43734</v>
      </c>
      <c r="Q967" s="408">
        <v>43794</v>
      </c>
      <c r="R967" s="408">
        <f t="shared" si="79"/>
        <v>43794</v>
      </c>
      <c r="S967" s="407">
        <f t="shared" si="82"/>
        <v>60</v>
      </c>
      <c r="T967" s="409">
        <f t="shared" si="83"/>
        <v>2</v>
      </c>
      <c r="U967" s="410" t="s">
        <v>10606</v>
      </c>
      <c r="V967" s="375"/>
      <c r="W967" s="411"/>
      <c r="X967" s="412"/>
      <c r="Y967" s="413"/>
      <c r="Z967" s="414"/>
      <c r="AA967" s="412"/>
      <c r="AB967" s="413"/>
      <c r="AC967" s="414"/>
      <c r="AD967" s="412"/>
      <c r="AE967" s="413"/>
      <c r="AF967" s="414"/>
      <c r="AG967" s="412"/>
      <c r="AH967" s="413"/>
      <c r="AI967" s="412"/>
      <c r="AJ967" s="415"/>
      <c r="AK967" s="416"/>
      <c r="AL967" s="417"/>
      <c r="AM967" s="416"/>
      <c r="AN967" s="418"/>
      <c r="AO967" s="418"/>
      <c r="AP967" s="418"/>
      <c r="AQ967" s="314"/>
      <c r="AR967" s="315"/>
      <c r="AS967" s="419"/>
      <c r="AT967" s="420"/>
      <c r="AU967" s="318"/>
      <c r="AV967" s="319"/>
      <c r="AW967" s="319"/>
      <c r="AX967" s="319"/>
      <c r="AY967" s="320"/>
      <c r="AZ967" s="376"/>
    </row>
    <row r="968" spans="1:52" ht="13.5" customHeight="1" thickTop="1" thickBot="1" x14ac:dyDescent="0.25">
      <c r="A968" s="397">
        <v>959</v>
      </c>
      <c r="B968" s="398" t="s">
        <v>7623</v>
      </c>
      <c r="C968" s="399">
        <v>43734</v>
      </c>
      <c r="D968" s="399" t="s">
        <v>10607</v>
      </c>
      <c r="E968" s="400" t="s">
        <v>9590</v>
      </c>
      <c r="F968" s="400" t="s">
        <v>10608</v>
      </c>
      <c r="G968" s="401" t="s">
        <v>66</v>
      </c>
      <c r="H968" s="402" t="s">
        <v>10502</v>
      </c>
      <c r="I968" s="403" t="s">
        <v>1989</v>
      </c>
      <c r="J968" s="404">
        <v>0</v>
      </c>
      <c r="K968" s="405">
        <v>0</v>
      </c>
      <c r="L968" s="405">
        <v>4053333</v>
      </c>
      <c r="M968" s="405">
        <f t="shared" si="80"/>
        <v>4053333</v>
      </c>
      <c r="N968" s="406" t="s">
        <v>1990</v>
      </c>
      <c r="O968" s="398" t="s">
        <v>6444</v>
      </c>
      <c r="P968" s="408">
        <f t="shared" si="81"/>
        <v>43734</v>
      </c>
      <c r="Q968" s="408">
        <v>43772</v>
      </c>
      <c r="R968" s="408">
        <f t="shared" si="79"/>
        <v>43772</v>
      </c>
      <c r="S968" s="407">
        <f t="shared" si="82"/>
        <v>38</v>
      </c>
      <c r="T968" s="409">
        <f t="shared" si="83"/>
        <v>1.2666666666666666</v>
      </c>
      <c r="U968" s="410" t="s">
        <v>10609</v>
      </c>
      <c r="V968" s="375"/>
      <c r="W968" s="411"/>
      <c r="X968" s="412"/>
      <c r="Y968" s="413"/>
      <c r="Z968" s="414"/>
      <c r="AA968" s="412"/>
      <c r="AB968" s="413"/>
      <c r="AC968" s="414"/>
      <c r="AD968" s="412"/>
      <c r="AE968" s="413"/>
      <c r="AF968" s="414"/>
      <c r="AG968" s="412"/>
      <c r="AH968" s="413"/>
      <c r="AI968" s="412"/>
      <c r="AJ968" s="415"/>
      <c r="AK968" s="416"/>
      <c r="AL968" s="417"/>
      <c r="AM968" s="416"/>
      <c r="AN968" s="418"/>
      <c r="AO968" s="418"/>
      <c r="AP968" s="418"/>
      <c r="AQ968" s="314"/>
      <c r="AR968" s="315"/>
      <c r="AS968" s="419"/>
      <c r="AT968" s="420"/>
      <c r="AU968" s="318"/>
      <c r="AV968" s="319"/>
      <c r="AW968" s="319"/>
      <c r="AX968" s="319"/>
      <c r="AY968" s="320"/>
      <c r="AZ968" s="376"/>
    </row>
    <row r="969" spans="1:52" ht="13.5" customHeight="1" thickTop="1" thickBot="1" x14ac:dyDescent="0.25">
      <c r="A969" s="397">
        <v>960</v>
      </c>
      <c r="B969" s="398" t="s">
        <v>3444</v>
      </c>
      <c r="C969" s="399">
        <v>43735</v>
      </c>
      <c r="D969" s="399" t="s">
        <v>10610</v>
      </c>
      <c r="E969" s="400" t="s">
        <v>9590</v>
      </c>
      <c r="F969" s="400" t="s">
        <v>10302</v>
      </c>
      <c r="G969" s="401" t="s">
        <v>66</v>
      </c>
      <c r="H969" s="402" t="s">
        <v>10502</v>
      </c>
      <c r="I969" s="403" t="s">
        <v>1989</v>
      </c>
      <c r="J969" s="404">
        <v>0</v>
      </c>
      <c r="K969" s="405">
        <v>0</v>
      </c>
      <c r="L969" s="405">
        <v>7464000</v>
      </c>
      <c r="M969" s="405">
        <f t="shared" si="80"/>
        <v>7464000</v>
      </c>
      <c r="N969" s="406" t="s">
        <v>1990</v>
      </c>
      <c r="O969" s="398" t="s">
        <v>9320</v>
      </c>
      <c r="P969" s="408">
        <f t="shared" si="81"/>
        <v>43735</v>
      </c>
      <c r="Q969" s="408">
        <v>43825</v>
      </c>
      <c r="R969" s="408">
        <f t="shared" si="79"/>
        <v>43825</v>
      </c>
      <c r="S969" s="407">
        <f t="shared" si="82"/>
        <v>90</v>
      </c>
      <c r="T969" s="409">
        <f t="shared" si="83"/>
        <v>3</v>
      </c>
      <c r="U969" s="410" t="s">
        <v>10611</v>
      </c>
      <c r="V969" s="375"/>
      <c r="W969" s="411"/>
      <c r="X969" s="412"/>
      <c r="Y969" s="413"/>
      <c r="Z969" s="414"/>
      <c r="AA969" s="412"/>
      <c r="AB969" s="413"/>
      <c r="AC969" s="414"/>
      <c r="AD969" s="412"/>
      <c r="AE969" s="413"/>
      <c r="AF969" s="414"/>
      <c r="AG969" s="412"/>
      <c r="AH969" s="413"/>
      <c r="AI969" s="412"/>
      <c r="AJ969" s="415"/>
      <c r="AK969" s="416"/>
      <c r="AL969" s="417"/>
      <c r="AM969" s="416"/>
      <c r="AN969" s="418"/>
      <c r="AO969" s="418"/>
      <c r="AP969" s="418"/>
      <c r="AQ969" s="314"/>
      <c r="AR969" s="315"/>
      <c r="AS969" s="419"/>
      <c r="AT969" s="420"/>
      <c r="AU969" s="318"/>
      <c r="AV969" s="319"/>
      <c r="AW969" s="319"/>
      <c r="AX969" s="319"/>
      <c r="AY969" s="320"/>
      <c r="AZ969" s="376"/>
    </row>
    <row r="970" spans="1:52" ht="13.5" customHeight="1" thickTop="1" thickBot="1" x14ac:dyDescent="0.25">
      <c r="A970" s="397">
        <v>961</v>
      </c>
      <c r="B970" s="398" t="s">
        <v>63</v>
      </c>
      <c r="C970" s="399">
        <v>43735</v>
      </c>
      <c r="D970" s="399" t="s">
        <v>10612</v>
      </c>
      <c r="E970" s="400" t="s">
        <v>7806</v>
      </c>
      <c r="F970" s="400" t="s">
        <v>10613</v>
      </c>
      <c r="G970" s="401" t="s">
        <v>66</v>
      </c>
      <c r="H970" s="402" t="s">
        <v>7501</v>
      </c>
      <c r="I970" s="403" t="s">
        <v>1989</v>
      </c>
      <c r="J970" s="404">
        <v>0</v>
      </c>
      <c r="K970" s="405">
        <v>0</v>
      </c>
      <c r="L970" s="405">
        <v>15000000</v>
      </c>
      <c r="M970" s="405">
        <f t="shared" si="80"/>
        <v>15000000</v>
      </c>
      <c r="N970" s="406" t="s">
        <v>1990</v>
      </c>
      <c r="O970" s="398" t="s">
        <v>7045</v>
      </c>
      <c r="P970" s="408">
        <f t="shared" si="81"/>
        <v>43735</v>
      </c>
      <c r="Q970" s="408">
        <v>43825</v>
      </c>
      <c r="R970" s="408">
        <f t="shared" si="79"/>
        <v>43825</v>
      </c>
      <c r="S970" s="407">
        <f t="shared" si="82"/>
        <v>90</v>
      </c>
      <c r="T970" s="409">
        <f t="shared" si="83"/>
        <v>3</v>
      </c>
      <c r="U970" s="410" t="s">
        <v>10614</v>
      </c>
      <c r="V970" s="375"/>
      <c r="W970" s="411"/>
      <c r="X970" s="412"/>
      <c r="Y970" s="413"/>
      <c r="Z970" s="414"/>
      <c r="AA970" s="412"/>
      <c r="AB970" s="413"/>
      <c r="AC970" s="414"/>
      <c r="AD970" s="412"/>
      <c r="AE970" s="413"/>
      <c r="AF970" s="414"/>
      <c r="AG970" s="412"/>
      <c r="AH970" s="413"/>
      <c r="AI970" s="412"/>
      <c r="AJ970" s="415"/>
      <c r="AK970" s="416"/>
      <c r="AL970" s="417"/>
      <c r="AM970" s="416"/>
      <c r="AN970" s="418"/>
      <c r="AO970" s="418"/>
      <c r="AP970" s="418"/>
      <c r="AQ970" s="314"/>
      <c r="AR970" s="315"/>
      <c r="AS970" s="419"/>
      <c r="AT970" s="420"/>
      <c r="AU970" s="318"/>
      <c r="AV970" s="319"/>
      <c r="AW970" s="319"/>
      <c r="AX970" s="319"/>
      <c r="AY970" s="320"/>
      <c r="AZ970" s="376"/>
    </row>
    <row r="971" spans="1:52" ht="13.5" customHeight="1" thickTop="1" thickBot="1" x14ac:dyDescent="0.25">
      <c r="A971" s="397">
        <v>962</v>
      </c>
      <c r="B971" s="398" t="s">
        <v>3451</v>
      </c>
      <c r="C971" s="399">
        <v>43735</v>
      </c>
      <c r="D971" s="399" t="s">
        <v>10615</v>
      </c>
      <c r="E971" s="400" t="s">
        <v>5690</v>
      </c>
      <c r="F971" s="400" t="s">
        <v>10616</v>
      </c>
      <c r="G971" s="401" t="s">
        <v>66</v>
      </c>
      <c r="H971" s="402" t="s">
        <v>7501</v>
      </c>
      <c r="I971" s="403" t="s">
        <v>1989</v>
      </c>
      <c r="J971" s="404">
        <v>0</v>
      </c>
      <c r="K971" s="405">
        <v>0</v>
      </c>
      <c r="L971" s="405">
        <v>17880000</v>
      </c>
      <c r="M971" s="405">
        <f t="shared" si="80"/>
        <v>17880000</v>
      </c>
      <c r="N971" s="406" t="s">
        <v>1990</v>
      </c>
      <c r="O971" s="398" t="s">
        <v>10617</v>
      </c>
      <c r="P971" s="408">
        <f t="shared" si="81"/>
        <v>43735</v>
      </c>
      <c r="Q971" s="408">
        <v>43825</v>
      </c>
      <c r="R971" s="408">
        <f t="shared" si="79"/>
        <v>43825</v>
      </c>
      <c r="S971" s="407">
        <f t="shared" si="82"/>
        <v>90</v>
      </c>
      <c r="T971" s="409">
        <f t="shared" si="83"/>
        <v>3</v>
      </c>
      <c r="U971" s="410" t="s">
        <v>10618</v>
      </c>
      <c r="V971" s="375"/>
      <c r="W971" s="411"/>
      <c r="X971" s="412"/>
      <c r="Y971" s="413"/>
      <c r="Z971" s="414"/>
      <c r="AA971" s="412"/>
      <c r="AB971" s="413"/>
      <c r="AC971" s="414"/>
      <c r="AD971" s="412"/>
      <c r="AE971" s="413"/>
      <c r="AF971" s="414"/>
      <c r="AG971" s="412"/>
      <c r="AH971" s="413"/>
      <c r="AI971" s="412"/>
      <c r="AJ971" s="415"/>
      <c r="AK971" s="416"/>
      <c r="AL971" s="417"/>
      <c r="AM971" s="416"/>
      <c r="AN971" s="418"/>
      <c r="AO971" s="418"/>
      <c r="AP971" s="418"/>
      <c r="AQ971" s="314"/>
      <c r="AR971" s="315"/>
      <c r="AS971" s="419"/>
      <c r="AT971" s="420"/>
      <c r="AU971" s="318"/>
      <c r="AV971" s="319"/>
      <c r="AW971" s="319"/>
      <c r="AX971" s="319"/>
      <c r="AY971" s="320"/>
      <c r="AZ971" s="376"/>
    </row>
    <row r="972" spans="1:52" ht="13.5" customHeight="1" thickTop="1" thickBot="1" x14ac:dyDescent="0.25">
      <c r="A972" s="397">
        <v>963</v>
      </c>
      <c r="B972" s="398" t="s">
        <v>3441</v>
      </c>
      <c r="C972" s="399">
        <v>43735</v>
      </c>
      <c r="D972" s="399" t="s">
        <v>10619</v>
      </c>
      <c r="E972" s="400" t="s">
        <v>5690</v>
      </c>
      <c r="F972" s="400" t="s">
        <v>10328</v>
      </c>
      <c r="G972" s="401" t="s">
        <v>66</v>
      </c>
      <c r="H972" s="402" t="s">
        <v>10502</v>
      </c>
      <c r="I972" s="403" t="s">
        <v>1989</v>
      </c>
      <c r="J972" s="404">
        <v>0</v>
      </c>
      <c r="K972" s="405">
        <v>0</v>
      </c>
      <c r="L972" s="405">
        <v>7500000</v>
      </c>
      <c r="M972" s="405">
        <f t="shared" si="80"/>
        <v>7500000</v>
      </c>
      <c r="N972" s="406" t="s">
        <v>1990</v>
      </c>
      <c r="O972" s="398" t="s">
        <v>10620</v>
      </c>
      <c r="P972" s="408">
        <f t="shared" si="81"/>
        <v>43735</v>
      </c>
      <c r="Q972" s="408">
        <v>43825</v>
      </c>
      <c r="R972" s="408">
        <f t="shared" si="79"/>
        <v>43825</v>
      </c>
      <c r="S972" s="407">
        <f t="shared" si="82"/>
        <v>90</v>
      </c>
      <c r="T972" s="409">
        <f t="shared" si="83"/>
        <v>3</v>
      </c>
      <c r="U972" s="410" t="s">
        <v>10621</v>
      </c>
      <c r="V972" s="375"/>
      <c r="W972" s="411"/>
      <c r="X972" s="412"/>
      <c r="Y972" s="413"/>
      <c r="Z972" s="414"/>
      <c r="AA972" s="412"/>
      <c r="AB972" s="413"/>
      <c r="AC972" s="414"/>
      <c r="AD972" s="412"/>
      <c r="AE972" s="413"/>
      <c r="AF972" s="414"/>
      <c r="AG972" s="412"/>
      <c r="AH972" s="413"/>
      <c r="AI972" s="412"/>
      <c r="AJ972" s="415"/>
      <c r="AK972" s="416"/>
      <c r="AL972" s="417"/>
      <c r="AM972" s="416"/>
      <c r="AN972" s="418"/>
      <c r="AO972" s="418"/>
      <c r="AP972" s="418"/>
      <c r="AQ972" s="314"/>
      <c r="AR972" s="315"/>
      <c r="AS972" s="419"/>
      <c r="AT972" s="420"/>
      <c r="AU972" s="318"/>
      <c r="AV972" s="319"/>
      <c r="AW972" s="319"/>
      <c r="AX972" s="319"/>
      <c r="AY972" s="320"/>
      <c r="AZ972" s="376"/>
    </row>
    <row r="973" spans="1:52" ht="13.5" customHeight="1" thickTop="1" thickBot="1" x14ac:dyDescent="0.25">
      <c r="A973" s="397">
        <v>964</v>
      </c>
      <c r="B973" s="398" t="s">
        <v>3444</v>
      </c>
      <c r="C973" s="399">
        <v>43735</v>
      </c>
      <c r="D973" s="399" t="s">
        <v>10622</v>
      </c>
      <c r="E973" s="400" t="s">
        <v>9494</v>
      </c>
      <c r="F973" s="400" t="s">
        <v>10623</v>
      </c>
      <c r="G973" s="401" t="s">
        <v>66</v>
      </c>
      <c r="H973" s="402" t="s">
        <v>10502</v>
      </c>
      <c r="I973" s="403" t="s">
        <v>1989</v>
      </c>
      <c r="J973" s="404">
        <v>0</v>
      </c>
      <c r="K973" s="405">
        <v>0</v>
      </c>
      <c r="L973" s="405">
        <v>9000000</v>
      </c>
      <c r="M973" s="405">
        <f t="shared" si="80"/>
        <v>9000000</v>
      </c>
      <c r="N973" s="406" t="s">
        <v>1990</v>
      </c>
      <c r="O973" s="398" t="s">
        <v>10624</v>
      </c>
      <c r="P973" s="408">
        <f t="shared" si="81"/>
        <v>43735</v>
      </c>
      <c r="Q973" s="408">
        <v>43819</v>
      </c>
      <c r="R973" s="408">
        <f t="shared" si="79"/>
        <v>43819</v>
      </c>
      <c r="S973" s="407">
        <f t="shared" si="82"/>
        <v>84</v>
      </c>
      <c r="T973" s="409">
        <f t="shared" si="83"/>
        <v>2.8</v>
      </c>
      <c r="U973" s="410" t="s">
        <v>10625</v>
      </c>
      <c r="V973" s="375"/>
      <c r="W973" s="411"/>
      <c r="X973" s="412"/>
      <c r="Y973" s="413"/>
      <c r="Z973" s="414"/>
      <c r="AA973" s="412"/>
      <c r="AB973" s="413"/>
      <c r="AC973" s="414"/>
      <c r="AD973" s="412"/>
      <c r="AE973" s="413"/>
      <c r="AF973" s="414"/>
      <c r="AG973" s="412"/>
      <c r="AH973" s="413"/>
      <c r="AI973" s="412"/>
      <c r="AJ973" s="415"/>
      <c r="AK973" s="416"/>
      <c r="AL973" s="417"/>
      <c r="AM973" s="416"/>
      <c r="AN973" s="418"/>
      <c r="AO973" s="418"/>
      <c r="AP973" s="418"/>
      <c r="AQ973" s="314"/>
      <c r="AR973" s="315"/>
      <c r="AS973" s="419"/>
      <c r="AT973" s="420"/>
      <c r="AU973" s="318"/>
      <c r="AV973" s="319"/>
      <c r="AW973" s="319"/>
      <c r="AX973" s="319"/>
      <c r="AY973" s="320"/>
      <c r="AZ973" s="376"/>
    </row>
    <row r="974" spans="1:52" ht="13.5" customHeight="1" thickTop="1" thickBot="1" x14ac:dyDescent="0.25">
      <c r="A974" s="397">
        <v>965</v>
      </c>
      <c r="B974" s="398" t="s">
        <v>7623</v>
      </c>
      <c r="C974" s="399">
        <v>43735</v>
      </c>
      <c r="D974" s="399" t="s">
        <v>10626</v>
      </c>
      <c r="E974" s="400" t="s">
        <v>5690</v>
      </c>
      <c r="F974" s="400" t="s">
        <v>10627</v>
      </c>
      <c r="G974" s="401" t="s">
        <v>66</v>
      </c>
      <c r="H974" s="402" t="s">
        <v>7501</v>
      </c>
      <c r="I974" s="403" t="s">
        <v>1989</v>
      </c>
      <c r="J974" s="404">
        <v>0</v>
      </c>
      <c r="K974" s="405">
        <v>0</v>
      </c>
      <c r="L974" s="405">
        <v>12000000</v>
      </c>
      <c r="M974" s="405">
        <f t="shared" si="80"/>
        <v>12000000</v>
      </c>
      <c r="N974" s="406" t="s">
        <v>1990</v>
      </c>
      <c r="O974" s="398" t="s">
        <v>8717</v>
      </c>
      <c r="P974" s="408">
        <f t="shared" si="81"/>
        <v>43735</v>
      </c>
      <c r="Q974" s="408">
        <v>43825</v>
      </c>
      <c r="R974" s="408">
        <f t="shared" si="79"/>
        <v>43825</v>
      </c>
      <c r="S974" s="407">
        <f t="shared" si="82"/>
        <v>90</v>
      </c>
      <c r="T974" s="409">
        <f t="shared" si="83"/>
        <v>3</v>
      </c>
      <c r="U974" s="410" t="s">
        <v>10628</v>
      </c>
      <c r="V974" s="375"/>
      <c r="W974" s="411"/>
      <c r="X974" s="412"/>
      <c r="Y974" s="413"/>
      <c r="Z974" s="414"/>
      <c r="AA974" s="412"/>
      <c r="AB974" s="413"/>
      <c r="AC974" s="414"/>
      <c r="AD974" s="412"/>
      <c r="AE974" s="413"/>
      <c r="AF974" s="414"/>
      <c r="AG974" s="412"/>
      <c r="AH974" s="413"/>
      <c r="AI974" s="412"/>
      <c r="AJ974" s="415"/>
      <c r="AK974" s="416"/>
      <c r="AL974" s="417"/>
      <c r="AM974" s="416"/>
      <c r="AN974" s="418"/>
      <c r="AO974" s="418"/>
      <c r="AP974" s="418"/>
      <c r="AQ974" s="314"/>
      <c r="AR974" s="315"/>
      <c r="AS974" s="419"/>
      <c r="AT974" s="420"/>
      <c r="AU974" s="318"/>
      <c r="AV974" s="319"/>
      <c r="AW974" s="319"/>
      <c r="AX974" s="319"/>
      <c r="AY974" s="320"/>
      <c r="AZ974" s="376"/>
    </row>
    <row r="975" spans="1:52" ht="13.5" customHeight="1" thickTop="1" thickBot="1" x14ac:dyDescent="0.25">
      <c r="A975" s="397">
        <v>966</v>
      </c>
      <c r="B975" s="398" t="s">
        <v>10231</v>
      </c>
      <c r="C975" s="399">
        <v>43735</v>
      </c>
      <c r="D975" s="399" t="s">
        <v>10629</v>
      </c>
      <c r="E975" s="400" t="s">
        <v>5921</v>
      </c>
      <c r="F975" s="400" t="s">
        <v>10630</v>
      </c>
      <c r="G975" s="401" t="s">
        <v>66</v>
      </c>
      <c r="H975" s="402" t="s">
        <v>10502</v>
      </c>
      <c r="I975" s="403" t="s">
        <v>1989</v>
      </c>
      <c r="J975" s="404">
        <v>0</v>
      </c>
      <c r="K975" s="405">
        <v>0</v>
      </c>
      <c r="L975" s="405">
        <v>4500000</v>
      </c>
      <c r="M975" s="405">
        <f t="shared" si="80"/>
        <v>4500000</v>
      </c>
      <c r="N975" s="406" t="s">
        <v>1990</v>
      </c>
      <c r="O975" s="398" t="s">
        <v>10631</v>
      </c>
      <c r="P975" s="408">
        <f t="shared" si="81"/>
        <v>43735</v>
      </c>
      <c r="Q975" s="408">
        <v>43830</v>
      </c>
      <c r="R975" s="408">
        <f t="shared" si="79"/>
        <v>43830</v>
      </c>
      <c r="S975" s="407">
        <f t="shared" si="82"/>
        <v>95</v>
      </c>
      <c r="T975" s="409">
        <f t="shared" si="83"/>
        <v>3.1666666666666665</v>
      </c>
      <c r="U975" s="410" t="s">
        <v>10632</v>
      </c>
      <c r="V975" s="375"/>
      <c r="W975" s="411"/>
      <c r="X975" s="412"/>
      <c r="Y975" s="413"/>
      <c r="Z975" s="414"/>
      <c r="AA975" s="412"/>
      <c r="AB975" s="413"/>
      <c r="AC975" s="414"/>
      <c r="AD975" s="412"/>
      <c r="AE975" s="413"/>
      <c r="AF975" s="414"/>
      <c r="AG975" s="412"/>
      <c r="AH975" s="413"/>
      <c r="AI975" s="412"/>
      <c r="AJ975" s="415"/>
      <c r="AK975" s="416"/>
      <c r="AL975" s="417"/>
      <c r="AM975" s="416"/>
      <c r="AN975" s="418"/>
      <c r="AO975" s="418"/>
      <c r="AP975" s="418"/>
      <c r="AQ975" s="314"/>
      <c r="AR975" s="315"/>
      <c r="AS975" s="419"/>
      <c r="AT975" s="420"/>
      <c r="AU975" s="318"/>
      <c r="AV975" s="319"/>
      <c r="AW975" s="319"/>
      <c r="AX975" s="319"/>
      <c r="AY975" s="320"/>
      <c r="AZ975" s="376"/>
    </row>
    <row r="976" spans="1:52" ht="13.5" customHeight="1" thickTop="1" thickBot="1" x14ac:dyDescent="0.25">
      <c r="A976" s="397">
        <v>967</v>
      </c>
      <c r="B976" s="398" t="s">
        <v>3432</v>
      </c>
      <c r="C976" s="399">
        <v>43735</v>
      </c>
      <c r="D976" s="399" t="s">
        <v>10633</v>
      </c>
      <c r="E976" s="400" t="s">
        <v>9590</v>
      </c>
      <c r="F976" s="400" t="s">
        <v>10634</v>
      </c>
      <c r="G976" s="401" t="s">
        <v>66</v>
      </c>
      <c r="H976" s="402" t="s">
        <v>7501</v>
      </c>
      <c r="I976" s="403" t="s">
        <v>1989</v>
      </c>
      <c r="J976" s="404">
        <v>0</v>
      </c>
      <c r="K976" s="405">
        <v>0</v>
      </c>
      <c r="L976" s="405">
        <v>13500000</v>
      </c>
      <c r="M976" s="405">
        <f t="shared" si="80"/>
        <v>13500000</v>
      </c>
      <c r="N976" s="406" t="s">
        <v>1990</v>
      </c>
      <c r="O976" s="398" t="s">
        <v>9303</v>
      </c>
      <c r="P976" s="408">
        <f t="shared" si="81"/>
        <v>43735</v>
      </c>
      <c r="Q976" s="408">
        <v>43825</v>
      </c>
      <c r="R976" s="408">
        <f t="shared" si="79"/>
        <v>43825</v>
      </c>
      <c r="S976" s="407">
        <f t="shared" si="82"/>
        <v>90</v>
      </c>
      <c r="T976" s="409">
        <f t="shared" si="83"/>
        <v>3</v>
      </c>
      <c r="U976" s="410" t="s">
        <v>10635</v>
      </c>
      <c r="V976" s="375"/>
      <c r="W976" s="411"/>
      <c r="X976" s="412"/>
      <c r="Y976" s="413"/>
      <c r="Z976" s="414"/>
      <c r="AA976" s="412"/>
      <c r="AB976" s="413"/>
      <c r="AC976" s="414"/>
      <c r="AD976" s="412"/>
      <c r="AE976" s="413"/>
      <c r="AF976" s="414"/>
      <c r="AG976" s="412"/>
      <c r="AH976" s="413"/>
      <c r="AI976" s="412"/>
      <c r="AJ976" s="415"/>
      <c r="AK976" s="416"/>
      <c r="AL976" s="417"/>
      <c r="AM976" s="416"/>
      <c r="AN976" s="418"/>
      <c r="AO976" s="418"/>
      <c r="AP976" s="418"/>
      <c r="AQ976" s="314"/>
      <c r="AR976" s="315"/>
      <c r="AS976" s="419"/>
      <c r="AT976" s="420"/>
      <c r="AU976" s="318"/>
      <c r="AV976" s="319"/>
      <c r="AW976" s="319"/>
      <c r="AX976" s="319"/>
      <c r="AY976" s="320"/>
      <c r="AZ976" s="376"/>
    </row>
    <row r="977" spans="1:52" ht="13.5" customHeight="1" thickTop="1" thickBot="1" x14ac:dyDescent="0.25">
      <c r="A977" s="397">
        <v>968</v>
      </c>
      <c r="B977" s="398" t="s">
        <v>63</v>
      </c>
      <c r="C977" s="399">
        <v>43735</v>
      </c>
      <c r="D977" s="399" t="s">
        <v>10636</v>
      </c>
      <c r="E977" s="400" t="s">
        <v>7806</v>
      </c>
      <c r="F977" s="400" t="s">
        <v>10637</v>
      </c>
      <c r="G977" s="401" t="s">
        <v>66</v>
      </c>
      <c r="H977" s="402" t="s">
        <v>7501</v>
      </c>
      <c r="I977" s="403" t="s">
        <v>1989</v>
      </c>
      <c r="J977" s="404">
        <v>0</v>
      </c>
      <c r="K977" s="405">
        <v>0</v>
      </c>
      <c r="L977" s="405">
        <v>11880000</v>
      </c>
      <c r="M977" s="405">
        <f t="shared" si="80"/>
        <v>11880000</v>
      </c>
      <c r="N977" s="406" t="s">
        <v>1990</v>
      </c>
      <c r="O977" s="398" t="s">
        <v>6863</v>
      </c>
      <c r="P977" s="408">
        <f t="shared" si="81"/>
        <v>43735</v>
      </c>
      <c r="Q977" s="408">
        <v>43825</v>
      </c>
      <c r="R977" s="408">
        <f t="shared" si="79"/>
        <v>43825</v>
      </c>
      <c r="S977" s="407">
        <f t="shared" si="82"/>
        <v>90</v>
      </c>
      <c r="T977" s="409">
        <f t="shared" si="83"/>
        <v>3</v>
      </c>
      <c r="U977" s="410" t="s">
        <v>10638</v>
      </c>
      <c r="V977" s="375"/>
      <c r="W977" s="411"/>
      <c r="X977" s="412"/>
      <c r="Y977" s="413"/>
      <c r="Z977" s="414"/>
      <c r="AA977" s="412"/>
      <c r="AB977" s="413"/>
      <c r="AC977" s="414"/>
      <c r="AD977" s="412"/>
      <c r="AE977" s="413"/>
      <c r="AF977" s="414"/>
      <c r="AG977" s="412"/>
      <c r="AH977" s="413"/>
      <c r="AI977" s="412"/>
      <c r="AJ977" s="415"/>
      <c r="AK977" s="416"/>
      <c r="AL977" s="417"/>
      <c r="AM977" s="416"/>
      <c r="AN977" s="418"/>
      <c r="AO977" s="418"/>
      <c r="AP977" s="418"/>
      <c r="AQ977" s="314"/>
      <c r="AR977" s="315"/>
      <c r="AS977" s="419"/>
      <c r="AT977" s="420"/>
      <c r="AU977" s="318"/>
      <c r="AV977" s="319"/>
      <c r="AW977" s="319"/>
      <c r="AX977" s="319"/>
      <c r="AY977" s="320"/>
      <c r="AZ977" s="376"/>
    </row>
    <row r="978" spans="1:52" ht="13.5" customHeight="1" thickTop="1" thickBot="1" x14ac:dyDescent="0.25">
      <c r="A978" s="397">
        <v>969</v>
      </c>
      <c r="B978" s="398" t="s">
        <v>10231</v>
      </c>
      <c r="C978" s="399">
        <v>43735</v>
      </c>
      <c r="D978" s="399" t="s">
        <v>10639</v>
      </c>
      <c r="E978" s="400" t="s">
        <v>9590</v>
      </c>
      <c r="F978" s="400" t="s">
        <v>10640</v>
      </c>
      <c r="G978" s="401" t="s">
        <v>66</v>
      </c>
      <c r="H978" s="402" t="s">
        <v>7501</v>
      </c>
      <c r="I978" s="403" t="s">
        <v>1989</v>
      </c>
      <c r="J978" s="404">
        <v>0</v>
      </c>
      <c r="K978" s="405">
        <v>0</v>
      </c>
      <c r="L978" s="405">
        <v>9000000</v>
      </c>
      <c r="M978" s="405">
        <f t="shared" si="80"/>
        <v>9000000</v>
      </c>
      <c r="N978" s="406" t="s">
        <v>1990</v>
      </c>
      <c r="O978" s="398" t="s">
        <v>10641</v>
      </c>
      <c r="P978" s="408">
        <f t="shared" si="81"/>
        <v>43735</v>
      </c>
      <c r="Q978" s="408">
        <v>43795</v>
      </c>
      <c r="R978" s="408">
        <f t="shared" si="79"/>
        <v>43795</v>
      </c>
      <c r="S978" s="407">
        <f t="shared" si="82"/>
        <v>60</v>
      </c>
      <c r="T978" s="409">
        <f t="shared" si="83"/>
        <v>2</v>
      </c>
      <c r="U978" s="410" t="s">
        <v>10642</v>
      </c>
      <c r="V978" s="375"/>
      <c r="W978" s="411"/>
      <c r="X978" s="412"/>
      <c r="Y978" s="413"/>
      <c r="Z978" s="414"/>
      <c r="AA978" s="412"/>
      <c r="AB978" s="413"/>
      <c r="AC978" s="414"/>
      <c r="AD978" s="412"/>
      <c r="AE978" s="413"/>
      <c r="AF978" s="414"/>
      <c r="AG978" s="412"/>
      <c r="AH978" s="413"/>
      <c r="AI978" s="412"/>
      <c r="AJ978" s="415"/>
      <c r="AK978" s="416"/>
      <c r="AL978" s="417"/>
      <c r="AM978" s="416"/>
      <c r="AN978" s="418"/>
      <c r="AO978" s="418"/>
      <c r="AP978" s="418"/>
      <c r="AQ978" s="314"/>
      <c r="AR978" s="315"/>
      <c r="AS978" s="419"/>
      <c r="AT978" s="420"/>
      <c r="AU978" s="318"/>
      <c r="AV978" s="319"/>
      <c r="AW978" s="319"/>
      <c r="AX978" s="319"/>
      <c r="AY978" s="320"/>
      <c r="AZ978" s="376"/>
    </row>
    <row r="979" spans="1:52" ht="13.5" customHeight="1" thickTop="1" thickBot="1" x14ac:dyDescent="0.25">
      <c r="A979" s="397">
        <v>970</v>
      </c>
      <c r="B979" s="398" t="s">
        <v>367</v>
      </c>
      <c r="C979" s="399">
        <v>43735</v>
      </c>
      <c r="D979" s="399" t="s">
        <v>10643</v>
      </c>
      <c r="E979" s="400" t="s">
        <v>5921</v>
      </c>
      <c r="F979" s="400" t="s">
        <v>10644</v>
      </c>
      <c r="G979" s="401" t="s">
        <v>66</v>
      </c>
      <c r="H979" s="402" t="s">
        <v>10502</v>
      </c>
      <c r="I979" s="403" t="s">
        <v>1989</v>
      </c>
      <c r="J979" s="404">
        <v>0</v>
      </c>
      <c r="K979" s="405">
        <v>0</v>
      </c>
      <c r="L979" s="405">
        <v>3600000</v>
      </c>
      <c r="M979" s="405">
        <f t="shared" si="80"/>
        <v>5400000</v>
      </c>
      <c r="N979" s="406" t="s">
        <v>1990</v>
      </c>
      <c r="O979" s="398" t="s">
        <v>405</v>
      </c>
      <c r="P979" s="408">
        <f t="shared" si="81"/>
        <v>43735</v>
      </c>
      <c r="Q979" s="408">
        <v>43795</v>
      </c>
      <c r="R979" s="408">
        <v>43825</v>
      </c>
      <c r="S979" s="407">
        <f t="shared" si="82"/>
        <v>90</v>
      </c>
      <c r="T979" s="409">
        <f t="shared" si="83"/>
        <v>3</v>
      </c>
      <c r="U979" s="410" t="s">
        <v>10645</v>
      </c>
      <c r="V979" s="375"/>
      <c r="W979" s="411">
        <v>30</v>
      </c>
      <c r="X979" s="412">
        <v>43794</v>
      </c>
      <c r="Y979" s="413"/>
      <c r="Z979" s="414"/>
      <c r="AA979" s="412"/>
      <c r="AB979" s="413"/>
      <c r="AC979" s="414"/>
      <c r="AD979" s="412"/>
      <c r="AE979" s="413"/>
      <c r="AF979" s="414"/>
      <c r="AG979" s="412"/>
      <c r="AH979" s="413"/>
      <c r="AI979" s="412">
        <v>43794</v>
      </c>
      <c r="AJ979" s="415">
        <v>1800000</v>
      </c>
      <c r="AK979" s="416"/>
      <c r="AL979" s="417"/>
      <c r="AM979" s="416"/>
      <c r="AN979" s="418"/>
      <c r="AO979" s="418"/>
      <c r="AP979" s="418"/>
      <c r="AQ979" s="314"/>
      <c r="AR979" s="315"/>
      <c r="AS979" s="419"/>
      <c r="AT979" s="420"/>
      <c r="AU979" s="318"/>
      <c r="AV979" s="319"/>
      <c r="AW979" s="319"/>
      <c r="AX979" s="319"/>
      <c r="AY979" s="320"/>
      <c r="AZ979" s="376"/>
    </row>
    <row r="980" spans="1:52" ht="13.5" customHeight="1" thickTop="1" thickBot="1" x14ac:dyDescent="0.25">
      <c r="A980" s="397">
        <v>971</v>
      </c>
      <c r="B980" s="398" t="s">
        <v>7623</v>
      </c>
      <c r="C980" s="399">
        <v>43738</v>
      </c>
      <c r="D980" s="399" t="s">
        <v>10646</v>
      </c>
      <c r="E980" s="400" t="s">
        <v>9494</v>
      </c>
      <c r="F980" s="400" t="s">
        <v>10647</v>
      </c>
      <c r="G980" s="401" t="s">
        <v>66</v>
      </c>
      <c r="H980" s="402" t="s">
        <v>10502</v>
      </c>
      <c r="I980" s="403" t="s">
        <v>1989</v>
      </c>
      <c r="J980" s="404">
        <v>0</v>
      </c>
      <c r="K980" s="405">
        <v>0</v>
      </c>
      <c r="L980" s="405">
        <v>9600000</v>
      </c>
      <c r="M980" s="405">
        <f t="shared" si="80"/>
        <v>9600000</v>
      </c>
      <c r="N980" s="406" t="s">
        <v>85</v>
      </c>
      <c r="O980" s="398" t="s">
        <v>6440</v>
      </c>
      <c r="P980" s="408">
        <f t="shared" si="81"/>
        <v>43738</v>
      </c>
      <c r="Q980" s="408">
        <v>43828</v>
      </c>
      <c r="R980" s="408">
        <f t="shared" ref="R980:R988" si="84">Q980</f>
        <v>43828</v>
      </c>
      <c r="S980" s="407">
        <f t="shared" si="82"/>
        <v>90</v>
      </c>
      <c r="T980" s="409">
        <f t="shared" si="83"/>
        <v>3</v>
      </c>
      <c r="U980" s="410" t="s">
        <v>10648</v>
      </c>
      <c r="V980" s="375"/>
      <c r="W980" s="411"/>
      <c r="X980" s="412"/>
      <c r="Y980" s="413"/>
      <c r="Z980" s="414"/>
      <c r="AA980" s="412"/>
      <c r="AB980" s="413"/>
      <c r="AC980" s="414"/>
      <c r="AD980" s="412"/>
      <c r="AE980" s="413"/>
      <c r="AF980" s="414"/>
      <c r="AG980" s="412"/>
      <c r="AH980" s="413"/>
      <c r="AI980" s="412"/>
      <c r="AJ980" s="415"/>
      <c r="AK980" s="416"/>
      <c r="AL980" s="417"/>
      <c r="AM980" s="416"/>
      <c r="AN980" s="418"/>
      <c r="AO980" s="418"/>
      <c r="AP980" s="418"/>
      <c r="AQ980" s="314"/>
      <c r="AR980" s="315"/>
      <c r="AS980" s="419"/>
      <c r="AT980" s="420"/>
      <c r="AU980" s="318"/>
      <c r="AV980" s="319"/>
      <c r="AW980" s="319"/>
      <c r="AX980" s="319"/>
      <c r="AY980" s="320"/>
      <c r="AZ980" s="376"/>
    </row>
    <row r="981" spans="1:52" ht="13.5" customHeight="1" thickTop="1" thickBot="1" x14ac:dyDescent="0.25">
      <c r="A981" s="397">
        <v>972</v>
      </c>
      <c r="B981" s="398" t="s">
        <v>10649</v>
      </c>
      <c r="C981" s="399">
        <v>43738</v>
      </c>
      <c r="D981" s="399" t="s">
        <v>10650</v>
      </c>
      <c r="E981" s="400" t="s">
        <v>9494</v>
      </c>
      <c r="F981" s="400" t="s">
        <v>10651</v>
      </c>
      <c r="G981" s="401" t="s">
        <v>66</v>
      </c>
      <c r="H981" s="402" t="s">
        <v>10502</v>
      </c>
      <c r="I981" s="403" t="s">
        <v>1989</v>
      </c>
      <c r="J981" s="404">
        <v>0</v>
      </c>
      <c r="K981" s="405">
        <v>0</v>
      </c>
      <c r="L981" s="405">
        <v>9600000</v>
      </c>
      <c r="M981" s="405">
        <f t="shared" si="80"/>
        <v>9600000</v>
      </c>
      <c r="N981" s="406" t="s">
        <v>85</v>
      </c>
      <c r="O981" s="398" t="s">
        <v>10652</v>
      </c>
      <c r="P981" s="408">
        <f t="shared" si="81"/>
        <v>43738</v>
      </c>
      <c r="Q981" s="408">
        <v>43828</v>
      </c>
      <c r="R981" s="408">
        <f t="shared" si="84"/>
        <v>43828</v>
      </c>
      <c r="S981" s="407">
        <f t="shared" si="82"/>
        <v>90</v>
      </c>
      <c r="T981" s="409">
        <f t="shared" si="83"/>
        <v>3</v>
      </c>
      <c r="U981" s="410" t="s">
        <v>10653</v>
      </c>
      <c r="V981" s="375"/>
      <c r="W981" s="411"/>
      <c r="X981" s="412"/>
      <c r="Y981" s="413"/>
      <c r="Z981" s="414"/>
      <c r="AA981" s="412"/>
      <c r="AB981" s="413"/>
      <c r="AC981" s="414"/>
      <c r="AD981" s="412"/>
      <c r="AE981" s="413"/>
      <c r="AF981" s="414"/>
      <c r="AG981" s="412"/>
      <c r="AH981" s="413"/>
      <c r="AI981" s="412"/>
      <c r="AJ981" s="415"/>
      <c r="AK981" s="416"/>
      <c r="AL981" s="417"/>
      <c r="AM981" s="416"/>
      <c r="AN981" s="418"/>
      <c r="AO981" s="418"/>
      <c r="AP981" s="418"/>
      <c r="AQ981" s="314"/>
      <c r="AR981" s="315"/>
      <c r="AS981" s="419"/>
      <c r="AT981" s="420"/>
      <c r="AU981" s="318"/>
      <c r="AV981" s="319"/>
      <c r="AW981" s="319"/>
      <c r="AX981" s="319"/>
      <c r="AY981" s="320"/>
      <c r="AZ981" s="376"/>
    </row>
    <row r="982" spans="1:52" ht="13.5" customHeight="1" thickTop="1" thickBot="1" x14ac:dyDescent="0.25">
      <c r="A982" s="397">
        <v>973</v>
      </c>
      <c r="B982" s="398" t="s">
        <v>10649</v>
      </c>
      <c r="C982" s="399">
        <v>43738</v>
      </c>
      <c r="D982" s="399" t="s">
        <v>10654</v>
      </c>
      <c r="E982" s="400" t="s">
        <v>9494</v>
      </c>
      <c r="F982" s="400" t="s">
        <v>10655</v>
      </c>
      <c r="G982" s="401" t="s">
        <v>66</v>
      </c>
      <c r="H982" s="402" t="s">
        <v>10502</v>
      </c>
      <c r="I982" s="403" t="s">
        <v>1989</v>
      </c>
      <c r="J982" s="404">
        <v>0</v>
      </c>
      <c r="K982" s="405">
        <v>0</v>
      </c>
      <c r="L982" s="405">
        <v>9600000</v>
      </c>
      <c r="M982" s="405">
        <f t="shared" si="80"/>
        <v>9600000</v>
      </c>
      <c r="N982" s="406" t="s">
        <v>1990</v>
      </c>
      <c r="O982" s="398" t="s">
        <v>10656</v>
      </c>
      <c r="P982" s="408">
        <f t="shared" si="81"/>
        <v>43738</v>
      </c>
      <c r="Q982" s="408">
        <v>43828</v>
      </c>
      <c r="R982" s="408">
        <f t="shared" si="84"/>
        <v>43828</v>
      </c>
      <c r="S982" s="407">
        <f t="shared" si="82"/>
        <v>90</v>
      </c>
      <c r="T982" s="409">
        <f t="shared" si="83"/>
        <v>3</v>
      </c>
      <c r="U982" s="410" t="s">
        <v>10657</v>
      </c>
      <c r="V982" s="375"/>
      <c r="W982" s="411"/>
      <c r="X982" s="412"/>
      <c r="Y982" s="413"/>
      <c r="Z982" s="414"/>
      <c r="AA982" s="412"/>
      <c r="AB982" s="413"/>
      <c r="AC982" s="414"/>
      <c r="AD982" s="412"/>
      <c r="AE982" s="413"/>
      <c r="AF982" s="414"/>
      <c r="AG982" s="412"/>
      <c r="AH982" s="413"/>
      <c r="AI982" s="412"/>
      <c r="AJ982" s="415"/>
      <c r="AK982" s="416"/>
      <c r="AL982" s="417"/>
      <c r="AM982" s="416"/>
      <c r="AN982" s="418"/>
      <c r="AO982" s="418"/>
      <c r="AP982" s="418"/>
      <c r="AQ982" s="314"/>
      <c r="AR982" s="315"/>
      <c r="AS982" s="419"/>
      <c r="AT982" s="420"/>
      <c r="AU982" s="318"/>
      <c r="AV982" s="319"/>
      <c r="AW982" s="319"/>
      <c r="AX982" s="319"/>
      <c r="AY982" s="320"/>
      <c r="AZ982" s="376"/>
    </row>
    <row r="983" spans="1:52" ht="13.5" customHeight="1" thickTop="1" thickBot="1" x14ac:dyDescent="0.25">
      <c r="A983" s="397">
        <v>974</v>
      </c>
      <c r="B983" s="398" t="s">
        <v>10649</v>
      </c>
      <c r="C983" s="399">
        <v>43738</v>
      </c>
      <c r="D983" s="399" t="s">
        <v>10658</v>
      </c>
      <c r="E983" s="400" t="s">
        <v>9494</v>
      </c>
      <c r="F983" s="400" t="s">
        <v>10659</v>
      </c>
      <c r="G983" s="401" t="s">
        <v>66</v>
      </c>
      <c r="H983" s="402" t="s">
        <v>10502</v>
      </c>
      <c r="I983" s="403" t="s">
        <v>1989</v>
      </c>
      <c r="J983" s="404">
        <v>0</v>
      </c>
      <c r="K983" s="405">
        <v>0</v>
      </c>
      <c r="L983" s="405">
        <v>5200000</v>
      </c>
      <c r="M983" s="405">
        <f t="shared" si="80"/>
        <v>5200000</v>
      </c>
      <c r="N983" s="406" t="s">
        <v>1990</v>
      </c>
      <c r="O983" s="398" t="s">
        <v>10660</v>
      </c>
      <c r="P983" s="408">
        <f t="shared" si="81"/>
        <v>43738</v>
      </c>
      <c r="Q983" s="408">
        <v>43828</v>
      </c>
      <c r="R983" s="408">
        <f t="shared" si="84"/>
        <v>43828</v>
      </c>
      <c r="S983" s="407">
        <f t="shared" si="82"/>
        <v>90</v>
      </c>
      <c r="T983" s="409">
        <f t="shared" si="83"/>
        <v>3</v>
      </c>
      <c r="U983" s="410" t="s">
        <v>10661</v>
      </c>
      <c r="V983" s="375"/>
      <c r="W983" s="411"/>
      <c r="X983" s="412"/>
      <c r="Y983" s="413"/>
      <c r="Z983" s="414"/>
      <c r="AA983" s="412"/>
      <c r="AB983" s="413"/>
      <c r="AC983" s="414"/>
      <c r="AD983" s="412"/>
      <c r="AE983" s="413"/>
      <c r="AF983" s="414"/>
      <c r="AG983" s="412"/>
      <c r="AH983" s="413"/>
      <c r="AI983" s="412"/>
      <c r="AJ983" s="415"/>
      <c r="AK983" s="416"/>
      <c r="AL983" s="417"/>
      <c r="AM983" s="416"/>
      <c r="AN983" s="418"/>
      <c r="AO983" s="418"/>
      <c r="AP983" s="418"/>
      <c r="AQ983" s="314"/>
      <c r="AR983" s="315"/>
      <c r="AS983" s="419"/>
      <c r="AT983" s="420"/>
      <c r="AU983" s="318"/>
      <c r="AV983" s="319"/>
      <c r="AW983" s="319"/>
      <c r="AX983" s="319"/>
      <c r="AY983" s="320"/>
      <c r="AZ983" s="376"/>
    </row>
    <row r="984" spans="1:52" ht="13.5" customHeight="1" thickTop="1" thickBot="1" x14ac:dyDescent="0.25">
      <c r="A984" s="397">
        <v>975</v>
      </c>
      <c r="B984" s="398" t="s">
        <v>6618</v>
      </c>
      <c r="C984" s="399">
        <v>43738</v>
      </c>
      <c r="D984" s="399" t="s">
        <v>10662</v>
      </c>
      <c r="E984" s="400" t="s">
        <v>7806</v>
      </c>
      <c r="F984" s="400" t="s">
        <v>10663</v>
      </c>
      <c r="G984" s="401" t="s">
        <v>66</v>
      </c>
      <c r="H984" s="402" t="s">
        <v>7501</v>
      </c>
      <c r="I984" s="403" t="s">
        <v>1989</v>
      </c>
      <c r="J984" s="404">
        <v>0</v>
      </c>
      <c r="K984" s="405">
        <v>0</v>
      </c>
      <c r="L984" s="405">
        <v>12921000</v>
      </c>
      <c r="M984" s="405">
        <f t="shared" si="80"/>
        <v>12921000</v>
      </c>
      <c r="N984" s="406" t="s">
        <v>1990</v>
      </c>
      <c r="O984" s="398" t="s">
        <v>8568</v>
      </c>
      <c r="P984" s="408">
        <f t="shared" si="81"/>
        <v>43738</v>
      </c>
      <c r="Q984" s="408">
        <v>43828</v>
      </c>
      <c r="R984" s="408">
        <f t="shared" si="84"/>
        <v>43828</v>
      </c>
      <c r="S984" s="407">
        <f t="shared" si="82"/>
        <v>90</v>
      </c>
      <c r="T984" s="409">
        <f t="shared" si="83"/>
        <v>3</v>
      </c>
      <c r="U984" s="410" t="s">
        <v>10664</v>
      </c>
      <c r="V984" s="375"/>
      <c r="W984" s="411"/>
      <c r="X984" s="412"/>
      <c r="Y984" s="413"/>
      <c r="Z984" s="414"/>
      <c r="AA984" s="412"/>
      <c r="AB984" s="413"/>
      <c r="AC984" s="414"/>
      <c r="AD984" s="412"/>
      <c r="AE984" s="413"/>
      <c r="AF984" s="414"/>
      <c r="AG984" s="412"/>
      <c r="AH984" s="413"/>
      <c r="AI984" s="412"/>
      <c r="AJ984" s="415"/>
      <c r="AK984" s="416"/>
      <c r="AL984" s="417"/>
      <c r="AM984" s="416"/>
      <c r="AN984" s="418"/>
      <c r="AO984" s="418"/>
      <c r="AP984" s="418"/>
      <c r="AQ984" s="314"/>
      <c r="AR984" s="315"/>
      <c r="AS984" s="419"/>
      <c r="AT984" s="420"/>
      <c r="AU984" s="318"/>
      <c r="AV984" s="319"/>
      <c r="AW984" s="319"/>
      <c r="AX984" s="319"/>
      <c r="AY984" s="320"/>
      <c r="AZ984" s="376"/>
    </row>
    <row r="985" spans="1:52" ht="13.5" customHeight="1" thickTop="1" thickBot="1" x14ac:dyDescent="0.25">
      <c r="A985" s="397">
        <v>976</v>
      </c>
      <c r="B985" s="398" t="s">
        <v>7623</v>
      </c>
      <c r="C985" s="399">
        <v>43738</v>
      </c>
      <c r="D985" s="399" t="s">
        <v>10665</v>
      </c>
      <c r="E985" s="400" t="s">
        <v>9590</v>
      </c>
      <c r="F985" s="400" t="s">
        <v>10666</v>
      </c>
      <c r="G985" s="401" t="s">
        <v>66</v>
      </c>
      <c r="H985" s="402" t="s">
        <v>10502</v>
      </c>
      <c r="I985" s="403" t="s">
        <v>1989</v>
      </c>
      <c r="J985" s="404">
        <v>0</v>
      </c>
      <c r="K985" s="405">
        <v>0</v>
      </c>
      <c r="L985" s="405">
        <v>6900000</v>
      </c>
      <c r="M985" s="405">
        <f t="shared" si="80"/>
        <v>6900000</v>
      </c>
      <c r="N985" s="406" t="s">
        <v>1990</v>
      </c>
      <c r="O985" s="398" t="s">
        <v>10667</v>
      </c>
      <c r="P985" s="408">
        <f t="shared" si="81"/>
        <v>43738</v>
      </c>
      <c r="Q985" s="408">
        <v>43828</v>
      </c>
      <c r="R985" s="408">
        <f t="shared" si="84"/>
        <v>43828</v>
      </c>
      <c r="S985" s="407">
        <f t="shared" si="82"/>
        <v>90</v>
      </c>
      <c r="T985" s="409">
        <f t="shared" si="83"/>
        <v>3</v>
      </c>
      <c r="U985" s="410" t="s">
        <v>10668</v>
      </c>
      <c r="V985" s="375"/>
      <c r="W985" s="411"/>
      <c r="X985" s="412"/>
      <c r="Y985" s="413"/>
      <c r="Z985" s="414"/>
      <c r="AA985" s="412"/>
      <c r="AB985" s="413"/>
      <c r="AC985" s="414"/>
      <c r="AD985" s="412"/>
      <c r="AE985" s="413"/>
      <c r="AF985" s="414"/>
      <c r="AG985" s="412"/>
      <c r="AH985" s="413"/>
      <c r="AI985" s="412"/>
      <c r="AJ985" s="415"/>
      <c r="AK985" s="416"/>
      <c r="AL985" s="417"/>
      <c r="AM985" s="416"/>
      <c r="AN985" s="418"/>
      <c r="AO985" s="418"/>
      <c r="AP985" s="418"/>
      <c r="AQ985" s="314"/>
      <c r="AR985" s="315"/>
      <c r="AS985" s="419"/>
      <c r="AT985" s="420"/>
      <c r="AU985" s="318"/>
      <c r="AV985" s="319"/>
      <c r="AW985" s="319"/>
      <c r="AX985" s="319"/>
      <c r="AY985" s="320"/>
      <c r="AZ985" s="376"/>
    </row>
    <row r="986" spans="1:52" ht="13.5" customHeight="1" thickTop="1" thickBot="1" x14ac:dyDescent="0.25">
      <c r="A986" s="397">
        <v>977</v>
      </c>
      <c r="B986" s="398" t="s">
        <v>10669</v>
      </c>
      <c r="C986" s="399">
        <v>43738</v>
      </c>
      <c r="D986" s="399" t="s">
        <v>10670</v>
      </c>
      <c r="E986" s="400" t="s">
        <v>7806</v>
      </c>
      <c r="F986" s="400" t="s">
        <v>10671</v>
      </c>
      <c r="G986" s="401" t="s">
        <v>66</v>
      </c>
      <c r="H986" s="402" t="s">
        <v>7501</v>
      </c>
      <c r="I986" s="403" t="s">
        <v>1989</v>
      </c>
      <c r="J986" s="404">
        <v>0</v>
      </c>
      <c r="K986" s="405">
        <v>0</v>
      </c>
      <c r="L986" s="405">
        <v>12000000</v>
      </c>
      <c r="M986" s="405">
        <f t="shared" si="80"/>
        <v>12000000</v>
      </c>
      <c r="N986" s="406" t="s">
        <v>1990</v>
      </c>
      <c r="O986" s="398" t="s">
        <v>2244</v>
      </c>
      <c r="P986" s="408">
        <f t="shared" si="81"/>
        <v>43738</v>
      </c>
      <c r="Q986" s="408">
        <v>43798</v>
      </c>
      <c r="R986" s="408">
        <f t="shared" si="84"/>
        <v>43798</v>
      </c>
      <c r="S986" s="407">
        <f t="shared" si="82"/>
        <v>60</v>
      </c>
      <c r="T986" s="409">
        <f t="shared" si="83"/>
        <v>2</v>
      </c>
      <c r="U986" s="410" t="s">
        <v>10672</v>
      </c>
      <c r="V986" s="375"/>
      <c r="W986" s="411"/>
      <c r="X986" s="412"/>
      <c r="Y986" s="413"/>
      <c r="Z986" s="414"/>
      <c r="AA986" s="412"/>
      <c r="AB986" s="413"/>
      <c r="AC986" s="414"/>
      <c r="AD986" s="412"/>
      <c r="AE986" s="413"/>
      <c r="AF986" s="414"/>
      <c r="AG986" s="412"/>
      <c r="AH986" s="413"/>
      <c r="AI986" s="412"/>
      <c r="AJ986" s="415"/>
      <c r="AK986" s="416"/>
      <c r="AL986" s="417"/>
      <c r="AM986" s="416"/>
      <c r="AN986" s="418"/>
      <c r="AO986" s="418"/>
      <c r="AP986" s="418"/>
      <c r="AQ986" s="314"/>
      <c r="AR986" s="315"/>
      <c r="AS986" s="419"/>
      <c r="AT986" s="420"/>
      <c r="AU986" s="318"/>
      <c r="AV986" s="319"/>
      <c r="AW986" s="319"/>
      <c r="AX986" s="319"/>
      <c r="AY986" s="320"/>
      <c r="AZ986" s="376"/>
    </row>
    <row r="987" spans="1:52" ht="13.5" customHeight="1" thickTop="1" thickBot="1" x14ac:dyDescent="0.25">
      <c r="A987" s="397">
        <v>978</v>
      </c>
      <c r="B987" s="398" t="s">
        <v>7623</v>
      </c>
      <c r="C987" s="399">
        <v>43738</v>
      </c>
      <c r="D987" s="399" t="s">
        <v>10673</v>
      </c>
      <c r="E987" s="400" t="s">
        <v>5921</v>
      </c>
      <c r="F987" s="400" t="s">
        <v>10674</v>
      </c>
      <c r="G987" s="401" t="s">
        <v>66</v>
      </c>
      <c r="H987" s="402" t="s">
        <v>7501</v>
      </c>
      <c r="I987" s="403" t="s">
        <v>1989</v>
      </c>
      <c r="J987" s="404">
        <v>0</v>
      </c>
      <c r="K987" s="405">
        <v>0</v>
      </c>
      <c r="L987" s="405">
        <v>21921729</v>
      </c>
      <c r="M987" s="405">
        <f t="shared" si="80"/>
        <v>21921729</v>
      </c>
      <c r="N987" s="406" t="s">
        <v>1990</v>
      </c>
      <c r="O987" s="398" t="s">
        <v>6196</v>
      </c>
      <c r="P987" s="408">
        <f t="shared" si="81"/>
        <v>43738</v>
      </c>
      <c r="Q987" s="408">
        <v>43828</v>
      </c>
      <c r="R987" s="408">
        <f t="shared" si="84"/>
        <v>43828</v>
      </c>
      <c r="S987" s="407">
        <f t="shared" si="82"/>
        <v>90</v>
      </c>
      <c r="T987" s="409">
        <f t="shared" si="83"/>
        <v>3</v>
      </c>
      <c r="U987" s="410" t="s">
        <v>10675</v>
      </c>
      <c r="V987" s="375"/>
      <c r="W987" s="411"/>
      <c r="X987" s="412"/>
      <c r="Y987" s="413"/>
      <c r="Z987" s="414"/>
      <c r="AA987" s="412"/>
      <c r="AB987" s="413"/>
      <c r="AC987" s="414"/>
      <c r="AD987" s="412"/>
      <c r="AE987" s="413"/>
      <c r="AF987" s="414"/>
      <c r="AG987" s="412"/>
      <c r="AH987" s="413"/>
      <c r="AI987" s="412"/>
      <c r="AJ987" s="415"/>
      <c r="AK987" s="416"/>
      <c r="AL987" s="417"/>
      <c r="AM987" s="416"/>
      <c r="AN987" s="418"/>
      <c r="AO987" s="418"/>
      <c r="AP987" s="418"/>
      <c r="AQ987" s="314"/>
      <c r="AR987" s="315"/>
      <c r="AS987" s="419"/>
      <c r="AT987" s="420"/>
      <c r="AU987" s="318"/>
      <c r="AV987" s="319"/>
      <c r="AW987" s="319"/>
      <c r="AX987" s="319"/>
      <c r="AY987" s="320"/>
      <c r="AZ987" s="376"/>
    </row>
    <row r="988" spans="1:52" ht="13.5" customHeight="1" thickTop="1" thickBot="1" x14ac:dyDescent="0.25">
      <c r="A988" s="397">
        <v>979</v>
      </c>
      <c r="B988" s="398" t="s">
        <v>10649</v>
      </c>
      <c r="C988" s="399">
        <v>43738</v>
      </c>
      <c r="D988" s="399" t="s">
        <v>10676</v>
      </c>
      <c r="E988" s="400" t="s">
        <v>5690</v>
      </c>
      <c r="F988" s="400" t="s">
        <v>10677</v>
      </c>
      <c r="G988" s="401" t="s">
        <v>66</v>
      </c>
      <c r="H988" s="402" t="s">
        <v>7501</v>
      </c>
      <c r="I988" s="403" t="s">
        <v>1989</v>
      </c>
      <c r="J988" s="404">
        <v>0</v>
      </c>
      <c r="K988" s="405">
        <v>0</v>
      </c>
      <c r="L988" s="405">
        <v>15300000</v>
      </c>
      <c r="M988" s="405">
        <f t="shared" si="80"/>
        <v>15300000</v>
      </c>
      <c r="N988" s="406" t="s">
        <v>1990</v>
      </c>
      <c r="O988" s="398" t="s">
        <v>10678</v>
      </c>
      <c r="P988" s="408">
        <f t="shared" si="81"/>
        <v>43738</v>
      </c>
      <c r="Q988" s="408">
        <v>43828</v>
      </c>
      <c r="R988" s="408">
        <f t="shared" si="84"/>
        <v>43828</v>
      </c>
      <c r="S988" s="407">
        <f t="shared" si="82"/>
        <v>90</v>
      </c>
      <c r="T988" s="409">
        <f t="shared" si="83"/>
        <v>3</v>
      </c>
      <c r="U988" s="410" t="s">
        <v>10679</v>
      </c>
      <c r="V988" s="375"/>
      <c r="W988" s="411"/>
      <c r="X988" s="412"/>
      <c r="Y988" s="413"/>
      <c r="Z988" s="414"/>
      <c r="AA988" s="412"/>
      <c r="AB988" s="413"/>
      <c r="AC988" s="414"/>
      <c r="AD988" s="412"/>
      <c r="AE988" s="413"/>
      <c r="AF988" s="414"/>
      <c r="AG988" s="412"/>
      <c r="AH988" s="413"/>
      <c r="AI988" s="412"/>
      <c r="AJ988" s="415"/>
      <c r="AK988" s="416"/>
      <c r="AL988" s="417"/>
      <c r="AM988" s="416"/>
      <c r="AN988" s="418"/>
      <c r="AO988" s="418"/>
      <c r="AP988" s="418"/>
      <c r="AQ988" s="314"/>
      <c r="AR988" s="315"/>
      <c r="AS988" s="419"/>
      <c r="AT988" s="420"/>
      <c r="AU988" s="318"/>
      <c r="AV988" s="319"/>
      <c r="AW988" s="319"/>
      <c r="AX988" s="319"/>
      <c r="AY988" s="320"/>
      <c r="AZ988" s="376"/>
    </row>
    <row r="989" spans="1:52" ht="13.5" customHeight="1" thickTop="1" thickBot="1" x14ac:dyDescent="0.25">
      <c r="A989" s="397">
        <v>980</v>
      </c>
      <c r="B989" s="398" t="s">
        <v>63</v>
      </c>
      <c r="C989" s="399">
        <v>43738</v>
      </c>
      <c r="D989" s="399" t="s">
        <v>10680</v>
      </c>
      <c r="E989" s="400" t="s">
        <v>7806</v>
      </c>
      <c r="F989" s="400" t="s">
        <v>10681</v>
      </c>
      <c r="G989" s="401" t="s">
        <v>66</v>
      </c>
      <c r="H989" s="402" t="s">
        <v>7501</v>
      </c>
      <c r="I989" s="403" t="s">
        <v>1989</v>
      </c>
      <c r="J989" s="404">
        <v>0</v>
      </c>
      <c r="K989" s="405">
        <v>0</v>
      </c>
      <c r="L989" s="405">
        <v>13500000</v>
      </c>
      <c r="M989" s="405">
        <f t="shared" si="80"/>
        <v>13500000</v>
      </c>
      <c r="N989" s="406" t="s">
        <v>1990</v>
      </c>
      <c r="O989" s="398" t="s">
        <v>9161</v>
      </c>
      <c r="P989" s="408">
        <f t="shared" si="81"/>
        <v>43738</v>
      </c>
      <c r="Q989" s="408">
        <v>43828</v>
      </c>
      <c r="R989" s="408">
        <v>43801</v>
      </c>
      <c r="S989" s="407">
        <f t="shared" si="82"/>
        <v>63</v>
      </c>
      <c r="T989" s="409">
        <f t="shared" si="83"/>
        <v>2.1</v>
      </c>
      <c r="U989" s="410" t="s">
        <v>10682</v>
      </c>
      <c r="V989" s="375"/>
      <c r="W989" s="411"/>
      <c r="X989" s="412"/>
      <c r="Y989" s="413"/>
      <c r="Z989" s="414"/>
      <c r="AA989" s="412"/>
      <c r="AB989" s="413"/>
      <c r="AC989" s="414"/>
      <c r="AD989" s="412"/>
      <c r="AE989" s="413"/>
      <c r="AF989" s="414"/>
      <c r="AG989" s="412"/>
      <c r="AH989" s="413"/>
      <c r="AI989" s="412"/>
      <c r="AJ989" s="415"/>
      <c r="AK989" s="416"/>
      <c r="AL989" s="417"/>
      <c r="AM989" s="416"/>
      <c r="AN989" s="418"/>
      <c r="AO989" s="418"/>
      <c r="AP989" s="418"/>
      <c r="AQ989" s="314"/>
      <c r="AR989" s="315"/>
      <c r="AS989" s="419"/>
      <c r="AT989" s="420"/>
      <c r="AU989" s="318"/>
      <c r="AV989" s="319" t="s">
        <v>2964</v>
      </c>
      <c r="AW989" s="370">
        <v>43801</v>
      </c>
      <c r="AX989" s="370">
        <v>43801</v>
      </c>
      <c r="AY989" s="320" t="s">
        <v>2073</v>
      </c>
      <c r="AZ989" s="376" t="s">
        <v>49</v>
      </c>
    </row>
    <row r="990" spans="1:52" ht="13.5" customHeight="1" thickTop="1" thickBot="1" x14ac:dyDescent="0.25">
      <c r="A990" s="397">
        <v>981</v>
      </c>
      <c r="B990" s="398" t="s">
        <v>3444</v>
      </c>
      <c r="C990" s="399">
        <v>43738</v>
      </c>
      <c r="D990" s="399" t="s">
        <v>10683</v>
      </c>
      <c r="E990" s="400" t="s">
        <v>6447</v>
      </c>
      <c r="F990" s="400" t="s">
        <v>10684</v>
      </c>
      <c r="G990" s="401" t="s">
        <v>66</v>
      </c>
      <c r="H990" s="402" t="s">
        <v>10502</v>
      </c>
      <c r="I990" s="403" t="s">
        <v>1989</v>
      </c>
      <c r="J990" s="404">
        <v>0</v>
      </c>
      <c r="K990" s="405">
        <v>0</v>
      </c>
      <c r="L990" s="405">
        <v>9000000</v>
      </c>
      <c r="M990" s="405">
        <f t="shared" si="80"/>
        <v>9000000</v>
      </c>
      <c r="N990" s="406" t="s">
        <v>1990</v>
      </c>
      <c r="O990" s="398" t="s">
        <v>10685</v>
      </c>
      <c r="P990" s="408">
        <f t="shared" si="81"/>
        <v>43738</v>
      </c>
      <c r="Q990" s="408">
        <v>43828</v>
      </c>
      <c r="R990" s="408">
        <f t="shared" ref="R990:R1008" si="85">Q990</f>
        <v>43828</v>
      </c>
      <c r="S990" s="407">
        <f t="shared" si="82"/>
        <v>90</v>
      </c>
      <c r="T990" s="409">
        <f t="shared" si="83"/>
        <v>3</v>
      </c>
      <c r="U990" s="410" t="s">
        <v>10686</v>
      </c>
      <c r="V990" s="375"/>
      <c r="W990" s="411"/>
      <c r="X990" s="412"/>
      <c r="Y990" s="413"/>
      <c r="Z990" s="414"/>
      <c r="AA990" s="412"/>
      <c r="AB990" s="413"/>
      <c r="AC990" s="414"/>
      <c r="AD990" s="412"/>
      <c r="AE990" s="413"/>
      <c r="AF990" s="414"/>
      <c r="AG990" s="412"/>
      <c r="AH990" s="413"/>
      <c r="AI990" s="412"/>
      <c r="AJ990" s="415"/>
      <c r="AK990" s="416"/>
      <c r="AL990" s="417"/>
      <c r="AM990" s="416"/>
      <c r="AN990" s="418"/>
      <c r="AO990" s="418"/>
      <c r="AP990" s="418"/>
      <c r="AQ990" s="314"/>
      <c r="AR990" s="315"/>
      <c r="AS990" s="419"/>
      <c r="AT990" s="420"/>
      <c r="AU990" s="318"/>
      <c r="AV990" s="319"/>
      <c r="AW990" s="319"/>
      <c r="AX990" s="319"/>
      <c r="AY990" s="320"/>
      <c r="AZ990" s="376"/>
    </row>
    <row r="991" spans="1:52" ht="13.5" customHeight="1" thickTop="1" thickBot="1" x14ac:dyDescent="0.25">
      <c r="A991" s="397">
        <v>982</v>
      </c>
      <c r="B991" s="398" t="s">
        <v>3432</v>
      </c>
      <c r="C991" s="399">
        <v>43738</v>
      </c>
      <c r="D991" s="399" t="s">
        <v>10687</v>
      </c>
      <c r="E991" s="400" t="s">
        <v>9494</v>
      </c>
      <c r="F991" s="400" t="s">
        <v>10688</v>
      </c>
      <c r="G991" s="401" t="s">
        <v>66</v>
      </c>
      <c r="H991" s="402" t="s">
        <v>7501</v>
      </c>
      <c r="I991" s="403" t="s">
        <v>1989</v>
      </c>
      <c r="J991" s="404">
        <v>0</v>
      </c>
      <c r="K991" s="405">
        <v>0</v>
      </c>
      <c r="L991" s="405">
        <v>10000000</v>
      </c>
      <c r="M991" s="405">
        <f t="shared" si="80"/>
        <v>10000000</v>
      </c>
      <c r="N991" s="406" t="s">
        <v>1990</v>
      </c>
      <c r="O991" s="398" t="s">
        <v>10689</v>
      </c>
      <c r="P991" s="408">
        <f t="shared" si="81"/>
        <v>43738</v>
      </c>
      <c r="Q991" s="408">
        <v>43798</v>
      </c>
      <c r="R991" s="408">
        <f t="shared" si="85"/>
        <v>43798</v>
      </c>
      <c r="S991" s="407">
        <f t="shared" si="82"/>
        <v>60</v>
      </c>
      <c r="T991" s="409">
        <f t="shared" si="83"/>
        <v>2</v>
      </c>
      <c r="U991" s="410" t="s">
        <v>10690</v>
      </c>
      <c r="V991" s="375"/>
      <c r="W991" s="411"/>
      <c r="X991" s="412"/>
      <c r="Y991" s="413"/>
      <c r="Z991" s="414"/>
      <c r="AA991" s="412"/>
      <c r="AB991" s="413"/>
      <c r="AC991" s="414"/>
      <c r="AD991" s="412"/>
      <c r="AE991" s="413"/>
      <c r="AF991" s="414"/>
      <c r="AG991" s="412"/>
      <c r="AH991" s="413"/>
      <c r="AI991" s="412"/>
      <c r="AJ991" s="415"/>
      <c r="AK991" s="416"/>
      <c r="AL991" s="417"/>
      <c r="AM991" s="416"/>
      <c r="AN991" s="418"/>
      <c r="AO991" s="418"/>
      <c r="AP991" s="418"/>
      <c r="AQ991" s="314"/>
      <c r="AR991" s="315"/>
      <c r="AS991" s="419"/>
      <c r="AT991" s="420"/>
      <c r="AU991" s="318"/>
      <c r="AV991" s="319"/>
      <c r="AW991" s="319"/>
      <c r="AX991" s="319"/>
      <c r="AY991" s="320"/>
      <c r="AZ991" s="376"/>
    </row>
    <row r="992" spans="1:52" ht="13.5" customHeight="1" thickTop="1" thickBot="1" x14ac:dyDescent="0.25">
      <c r="A992" s="397">
        <v>983</v>
      </c>
      <c r="B992" s="398" t="s">
        <v>7623</v>
      </c>
      <c r="C992" s="399">
        <v>43738</v>
      </c>
      <c r="D992" s="399" t="s">
        <v>10691</v>
      </c>
      <c r="E992" s="400" t="s">
        <v>6793</v>
      </c>
      <c r="F992" s="400" t="s">
        <v>10692</v>
      </c>
      <c r="G992" s="401" t="s">
        <v>66</v>
      </c>
      <c r="H992" s="402" t="s">
        <v>7501</v>
      </c>
      <c r="I992" s="403" t="s">
        <v>1989</v>
      </c>
      <c r="J992" s="404">
        <v>0</v>
      </c>
      <c r="K992" s="405">
        <v>0</v>
      </c>
      <c r="L992" s="405">
        <v>12000000</v>
      </c>
      <c r="M992" s="405">
        <f t="shared" si="80"/>
        <v>12000000</v>
      </c>
      <c r="N992" s="406" t="s">
        <v>1990</v>
      </c>
      <c r="O992" s="398" t="s">
        <v>6270</v>
      </c>
      <c r="P992" s="408">
        <f t="shared" si="81"/>
        <v>43738</v>
      </c>
      <c r="Q992" s="408">
        <v>43828</v>
      </c>
      <c r="R992" s="408">
        <f t="shared" si="85"/>
        <v>43828</v>
      </c>
      <c r="S992" s="407">
        <f t="shared" si="82"/>
        <v>90</v>
      </c>
      <c r="T992" s="409">
        <f t="shared" si="83"/>
        <v>3</v>
      </c>
      <c r="U992" s="410" t="s">
        <v>10693</v>
      </c>
      <c r="V992" s="375"/>
      <c r="W992" s="411"/>
      <c r="X992" s="412"/>
      <c r="Y992" s="413"/>
      <c r="Z992" s="414"/>
      <c r="AA992" s="412"/>
      <c r="AB992" s="413"/>
      <c r="AC992" s="414"/>
      <c r="AD992" s="412"/>
      <c r="AE992" s="413"/>
      <c r="AF992" s="414"/>
      <c r="AG992" s="412"/>
      <c r="AH992" s="413"/>
      <c r="AI992" s="412"/>
      <c r="AJ992" s="415"/>
      <c r="AK992" s="416"/>
      <c r="AL992" s="417"/>
      <c r="AM992" s="416"/>
      <c r="AN992" s="418"/>
      <c r="AO992" s="418"/>
      <c r="AP992" s="418"/>
      <c r="AQ992" s="314"/>
      <c r="AR992" s="315"/>
      <c r="AS992" s="419"/>
      <c r="AT992" s="420"/>
      <c r="AU992" s="318"/>
      <c r="AV992" s="319"/>
      <c r="AW992" s="319"/>
      <c r="AX992" s="319"/>
      <c r="AY992" s="320"/>
      <c r="AZ992" s="376"/>
    </row>
    <row r="993" spans="1:52" ht="13.5" customHeight="1" thickTop="1" thickBot="1" x14ac:dyDescent="0.25">
      <c r="A993" s="397">
        <v>984</v>
      </c>
      <c r="B993" s="398" t="s">
        <v>7623</v>
      </c>
      <c r="C993" s="399">
        <v>43738</v>
      </c>
      <c r="D993" s="399" t="s">
        <v>10694</v>
      </c>
      <c r="E993" s="400" t="s">
        <v>9494</v>
      </c>
      <c r="F993" s="400" t="s">
        <v>10695</v>
      </c>
      <c r="G993" s="401" t="s">
        <v>66</v>
      </c>
      <c r="H993" s="402" t="s">
        <v>10502</v>
      </c>
      <c r="I993" s="403" t="s">
        <v>1989</v>
      </c>
      <c r="J993" s="404">
        <v>0</v>
      </c>
      <c r="K993" s="405">
        <v>0</v>
      </c>
      <c r="L993" s="405">
        <v>9840000</v>
      </c>
      <c r="M993" s="405">
        <f t="shared" si="80"/>
        <v>9840000</v>
      </c>
      <c r="N993" s="406" t="s">
        <v>1990</v>
      </c>
      <c r="O993" s="398" t="s">
        <v>10696</v>
      </c>
      <c r="P993" s="408">
        <f t="shared" si="81"/>
        <v>43738</v>
      </c>
      <c r="Q993" s="408">
        <v>43828</v>
      </c>
      <c r="R993" s="408">
        <f t="shared" si="85"/>
        <v>43828</v>
      </c>
      <c r="S993" s="407">
        <f t="shared" si="82"/>
        <v>90</v>
      </c>
      <c r="T993" s="409">
        <f t="shared" si="83"/>
        <v>3</v>
      </c>
      <c r="U993" s="410" t="s">
        <v>10697</v>
      </c>
      <c r="V993" s="375"/>
      <c r="W993" s="411"/>
      <c r="X993" s="412"/>
      <c r="Y993" s="413"/>
      <c r="Z993" s="414"/>
      <c r="AA993" s="412"/>
      <c r="AB993" s="413"/>
      <c r="AC993" s="414"/>
      <c r="AD993" s="412"/>
      <c r="AE993" s="413"/>
      <c r="AF993" s="414"/>
      <c r="AG993" s="412"/>
      <c r="AH993" s="413"/>
      <c r="AI993" s="412"/>
      <c r="AJ993" s="415"/>
      <c r="AK993" s="416"/>
      <c r="AL993" s="417"/>
      <c r="AM993" s="416"/>
      <c r="AN993" s="418"/>
      <c r="AO993" s="418"/>
      <c r="AP993" s="418"/>
      <c r="AQ993" s="314"/>
      <c r="AR993" s="315"/>
      <c r="AS993" s="419"/>
      <c r="AT993" s="420"/>
      <c r="AU993" s="318"/>
      <c r="AV993" s="319"/>
      <c r="AW993" s="319"/>
      <c r="AX993" s="319"/>
      <c r="AY993" s="320"/>
      <c r="AZ993" s="376"/>
    </row>
    <row r="994" spans="1:52" ht="13.5" customHeight="1" thickTop="1" thickBot="1" x14ac:dyDescent="0.25">
      <c r="A994" s="397">
        <v>985</v>
      </c>
      <c r="B994" s="398" t="s">
        <v>7623</v>
      </c>
      <c r="C994" s="399">
        <v>43738</v>
      </c>
      <c r="D994" s="399" t="s">
        <v>10698</v>
      </c>
      <c r="E994" s="400" t="s">
        <v>9590</v>
      </c>
      <c r="F994" s="400" t="s">
        <v>10699</v>
      </c>
      <c r="G994" s="401" t="s">
        <v>66</v>
      </c>
      <c r="H994" s="402" t="s">
        <v>7501</v>
      </c>
      <c r="I994" s="403" t="s">
        <v>1989</v>
      </c>
      <c r="J994" s="404">
        <v>0</v>
      </c>
      <c r="K994" s="405">
        <v>0</v>
      </c>
      <c r="L994" s="405">
        <v>12900000</v>
      </c>
      <c r="M994" s="405">
        <f t="shared" si="80"/>
        <v>12900000</v>
      </c>
      <c r="N994" s="406" t="s">
        <v>1990</v>
      </c>
      <c r="O994" s="398" t="s">
        <v>10700</v>
      </c>
      <c r="P994" s="408">
        <f t="shared" si="81"/>
        <v>43738</v>
      </c>
      <c r="Q994" s="408">
        <v>43828</v>
      </c>
      <c r="R994" s="408">
        <f t="shared" si="85"/>
        <v>43828</v>
      </c>
      <c r="S994" s="407">
        <f t="shared" si="82"/>
        <v>90</v>
      </c>
      <c r="T994" s="409">
        <f t="shared" si="83"/>
        <v>3</v>
      </c>
      <c r="U994" s="410" t="s">
        <v>10701</v>
      </c>
      <c r="V994" s="375"/>
      <c r="W994" s="411"/>
      <c r="X994" s="412"/>
      <c r="Y994" s="413"/>
      <c r="Z994" s="414"/>
      <c r="AA994" s="412"/>
      <c r="AB994" s="413"/>
      <c r="AC994" s="414"/>
      <c r="AD994" s="412"/>
      <c r="AE994" s="413"/>
      <c r="AF994" s="414"/>
      <c r="AG994" s="412"/>
      <c r="AH994" s="413"/>
      <c r="AI994" s="412"/>
      <c r="AJ994" s="415"/>
      <c r="AK994" s="416"/>
      <c r="AL994" s="417"/>
      <c r="AM994" s="416"/>
      <c r="AN994" s="418"/>
      <c r="AO994" s="418"/>
      <c r="AP994" s="418"/>
      <c r="AQ994" s="314"/>
      <c r="AR994" s="315"/>
      <c r="AS994" s="419"/>
      <c r="AT994" s="420"/>
      <c r="AU994" s="318"/>
      <c r="AV994" s="319"/>
      <c r="AW994" s="319"/>
      <c r="AX994" s="319"/>
      <c r="AY994" s="320"/>
      <c r="AZ994" s="376"/>
    </row>
    <row r="995" spans="1:52" ht="13.5" customHeight="1" thickTop="1" thickBot="1" x14ac:dyDescent="0.25">
      <c r="A995" s="397">
        <v>986</v>
      </c>
      <c r="B995" s="398" t="s">
        <v>7623</v>
      </c>
      <c r="C995" s="399">
        <v>43738</v>
      </c>
      <c r="D995" s="399" t="s">
        <v>10702</v>
      </c>
      <c r="E995" s="400" t="s">
        <v>5690</v>
      </c>
      <c r="F995" s="400" t="s">
        <v>10703</v>
      </c>
      <c r="G995" s="401" t="s">
        <v>66</v>
      </c>
      <c r="H995" s="402" t="s">
        <v>10502</v>
      </c>
      <c r="I995" s="403" t="s">
        <v>1989</v>
      </c>
      <c r="J995" s="404">
        <v>0</v>
      </c>
      <c r="K995" s="405">
        <v>0</v>
      </c>
      <c r="L995" s="405">
        <v>9900000</v>
      </c>
      <c r="M995" s="405">
        <f t="shared" si="80"/>
        <v>9900000</v>
      </c>
      <c r="N995" s="406" t="s">
        <v>1990</v>
      </c>
      <c r="O995" s="398" t="s">
        <v>10704</v>
      </c>
      <c r="P995" s="408">
        <f t="shared" si="81"/>
        <v>43738</v>
      </c>
      <c r="Q995" s="408">
        <v>43828</v>
      </c>
      <c r="R995" s="408">
        <f t="shared" si="85"/>
        <v>43828</v>
      </c>
      <c r="S995" s="407">
        <f t="shared" si="82"/>
        <v>90</v>
      </c>
      <c r="T995" s="409">
        <f t="shared" si="83"/>
        <v>3</v>
      </c>
      <c r="U995" s="410" t="s">
        <v>10705</v>
      </c>
      <c r="V995" s="375"/>
      <c r="W995" s="411"/>
      <c r="X995" s="412"/>
      <c r="Y995" s="413"/>
      <c r="Z995" s="414"/>
      <c r="AA995" s="412"/>
      <c r="AB995" s="413"/>
      <c r="AC995" s="414"/>
      <c r="AD995" s="412"/>
      <c r="AE995" s="413"/>
      <c r="AF995" s="414"/>
      <c r="AG995" s="412"/>
      <c r="AH995" s="413"/>
      <c r="AI995" s="412"/>
      <c r="AJ995" s="415"/>
      <c r="AK995" s="416"/>
      <c r="AL995" s="417"/>
      <c r="AM995" s="416"/>
      <c r="AN995" s="418"/>
      <c r="AO995" s="418"/>
      <c r="AP995" s="418"/>
      <c r="AQ995" s="314"/>
      <c r="AR995" s="315"/>
      <c r="AS995" s="419"/>
      <c r="AT995" s="420"/>
      <c r="AU995" s="318"/>
      <c r="AV995" s="319"/>
      <c r="AW995" s="319"/>
      <c r="AX995" s="319"/>
      <c r="AY995" s="320"/>
      <c r="AZ995" s="376"/>
    </row>
    <row r="996" spans="1:52" ht="13.5" customHeight="1" thickTop="1" thickBot="1" x14ac:dyDescent="0.25">
      <c r="A996" s="397">
        <v>987</v>
      </c>
      <c r="B996" s="398" t="s">
        <v>3888</v>
      </c>
      <c r="C996" s="399">
        <v>43738</v>
      </c>
      <c r="D996" s="399" t="s">
        <v>10706</v>
      </c>
      <c r="E996" s="400" t="s">
        <v>5690</v>
      </c>
      <c r="F996" s="400" t="s">
        <v>10707</v>
      </c>
      <c r="G996" s="401" t="s">
        <v>66</v>
      </c>
      <c r="H996" s="402" t="s">
        <v>10502</v>
      </c>
      <c r="I996" s="403" t="s">
        <v>1989</v>
      </c>
      <c r="J996" s="404">
        <v>0</v>
      </c>
      <c r="K996" s="405">
        <v>0</v>
      </c>
      <c r="L996" s="405">
        <v>8400000</v>
      </c>
      <c r="M996" s="405">
        <f t="shared" si="80"/>
        <v>8400000</v>
      </c>
      <c r="N996" s="406" t="s">
        <v>1990</v>
      </c>
      <c r="O996" s="398" t="s">
        <v>10708</v>
      </c>
      <c r="P996" s="408">
        <f t="shared" si="81"/>
        <v>43738</v>
      </c>
      <c r="Q996" s="408">
        <v>43828</v>
      </c>
      <c r="R996" s="408">
        <f t="shared" si="85"/>
        <v>43828</v>
      </c>
      <c r="S996" s="407">
        <f t="shared" si="82"/>
        <v>90</v>
      </c>
      <c r="T996" s="409">
        <f t="shared" si="83"/>
        <v>3</v>
      </c>
      <c r="U996" s="410" t="s">
        <v>10709</v>
      </c>
      <c r="V996" s="375"/>
      <c r="W996" s="411"/>
      <c r="X996" s="412"/>
      <c r="Y996" s="413"/>
      <c r="Z996" s="414"/>
      <c r="AA996" s="412"/>
      <c r="AB996" s="413"/>
      <c r="AC996" s="414"/>
      <c r="AD996" s="412"/>
      <c r="AE996" s="413"/>
      <c r="AF996" s="414"/>
      <c r="AG996" s="412"/>
      <c r="AH996" s="413"/>
      <c r="AI996" s="412"/>
      <c r="AJ996" s="415"/>
      <c r="AK996" s="416"/>
      <c r="AL996" s="417"/>
      <c r="AM996" s="416"/>
      <c r="AN996" s="418"/>
      <c r="AO996" s="418"/>
      <c r="AP996" s="418"/>
      <c r="AQ996" s="314"/>
      <c r="AR996" s="315"/>
      <c r="AS996" s="419"/>
      <c r="AT996" s="420"/>
      <c r="AU996" s="318"/>
      <c r="AV996" s="319"/>
      <c r="AW996" s="319"/>
      <c r="AX996" s="319"/>
      <c r="AY996" s="320"/>
      <c r="AZ996" s="376"/>
    </row>
    <row r="997" spans="1:52" ht="13.5" customHeight="1" thickTop="1" thickBot="1" x14ac:dyDescent="0.25">
      <c r="A997" s="397">
        <v>988</v>
      </c>
      <c r="B997" s="398" t="s">
        <v>3888</v>
      </c>
      <c r="C997" s="399">
        <v>43738</v>
      </c>
      <c r="D997" s="399" t="s">
        <v>10710</v>
      </c>
      <c r="E997" s="400" t="s">
        <v>7806</v>
      </c>
      <c r="F997" s="400" t="s">
        <v>10711</v>
      </c>
      <c r="G997" s="401" t="s">
        <v>66</v>
      </c>
      <c r="H997" s="402" t="s">
        <v>10502</v>
      </c>
      <c r="I997" s="403" t="s">
        <v>1989</v>
      </c>
      <c r="J997" s="404">
        <v>0</v>
      </c>
      <c r="K997" s="405">
        <v>0</v>
      </c>
      <c r="L997" s="405">
        <v>5000000</v>
      </c>
      <c r="M997" s="405">
        <f t="shared" si="80"/>
        <v>5000000</v>
      </c>
      <c r="N997" s="406" t="s">
        <v>1990</v>
      </c>
      <c r="O997" s="398" t="s">
        <v>8772</v>
      </c>
      <c r="P997" s="408">
        <f t="shared" si="81"/>
        <v>43738</v>
      </c>
      <c r="Q997" s="408">
        <v>43798</v>
      </c>
      <c r="R997" s="408">
        <f t="shared" si="85"/>
        <v>43798</v>
      </c>
      <c r="S997" s="407">
        <f t="shared" si="82"/>
        <v>60</v>
      </c>
      <c r="T997" s="409">
        <f t="shared" si="83"/>
        <v>2</v>
      </c>
      <c r="U997" s="410" t="s">
        <v>10712</v>
      </c>
      <c r="V997" s="375"/>
      <c r="W997" s="411"/>
      <c r="X997" s="412"/>
      <c r="Y997" s="413"/>
      <c r="Z997" s="414"/>
      <c r="AA997" s="412"/>
      <c r="AB997" s="413"/>
      <c r="AC997" s="414"/>
      <c r="AD997" s="412"/>
      <c r="AE997" s="413"/>
      <c r="AF997" s="414"/>
      <c r="AG997" s="412"/>
      <c r="AH997" s="413"/>
      <c r="AI997" s="412"/>
      <c r="AJ997" s="415"/>
      <c r="AK997" s="416"/>
      <c r="AL997" s="417"/>
      <c r="AM997" s="416"/>
      <c r="AN997" s="418"/>
      <c r="AO997" s="418"/>
      <c r="AP997" s="418"/>
      <c r="AQ997" s="314"/>
      <c r="AR997" s="315"/>
      <c r="AS997" s="419"/>
      <c r="AT997" s="420"/>
      <c r="AU997" s="318"/>
      <c r="AV997" s="319"/>
      <c r="AW997" s="319"/>
      <c r="AX997" s="319"/>
      <c r="AY997" s="320"/>
      <c r="AZ997" s="376"/>
    </row>
    <row r="998" spans="1:52" ht="13.5" customHeight="1" thickTop="1" thickBot="1" x14ac:dyDescent="0.25">
      <c r="A998" s="397">
        <v>989</v>
      </c>
      <c r="B998" s="398" t="s">
        <v>7623</v>
      </c>
      <c r="C998" s="399">
        <v>43738</v>
      </c>
      <c r="D998" s="399" t="s">
        <v>10713</v>
      </c>
      <c r="E998" s="400" t="s">
        <v>9494</v>
      </c>
      <c r="F998" s="400" t="s">
        <v>10714</v>
      </c>
      <c r="G998" s="401" t="s">
        <v>66</v>
      </c>
      <c r="H998" s="402" t="s">
        <v>10502</v>
      </c>
      <c r="I998" s="403" t="s">
        <v>1989</v>
      </c>
      <c r="J998" s="404">
        <v>0</v>
      </c>
      <c r="K998" s="405">
        <v>0</v>
      </c>
      <c r="L998" s="405">
        <v>9300000</v>
      </c>
      <c r="M998" s="405">
        <f t="shared" si="80"/>
        <v>9300000</v>
      </c>
      <c r="N998" s="406" t="s">
        <v>1990</v>
      </c>
      <c r="O998" s="398" t="s">
        <v>6556</v>
      </c>
      <c r="P998" s="408">
        <f t="shared" si="81"/>
        <v>43738</v>
      </c>
      <c r="Q998" s="408">
        <v>43828</v>
      </c>
      <c r="R998" s="408">
        <f t="shared" si="85"/>
        <v>43828</v>
      </c>
      <c r="S998" s="407">
        <f t="shared" si="82"/>
        <v>90</v>
      </c>
      <c r="T998" s="409">
        <f t="shared" si="83"/>
        <v>3</v>
      </c>
      <c r="U998" s="410" t="s">
        <v>10715</v>
      </c>
      <c r="V998" s="375"/>
      <c r="W998" s="411"/>
      <c r="X998" s="412"/>
      <c r="Y998" s="413"/>
      <c r="Z998" s="414"/>
      <c r="AA998" s="412"/>
      <c r="AB998" s="413"/>
      <c r="AC998" s="414"/>
      <c r="AD998" s="412"/>
      <c r="AE998" s="413"/>
      <c r="AF998" s="414"/>
      <c r="AG998" s="412"/>
      <c r="AH998" s="413"/>
      <c r="AI998" s="412"/>
      <c r="AJ998" s="415"/>
      <c r="AK998" s="416"/>
      <c r="AL998" s="417"/>
      <c r="AM998" s="416"/>
      <c r="AN998" s="418"/>
      <c r="AO998" s="418"/>
      <c r="AP998" s="418"/>
      <c r="AQ998" s="314"/>
      <c r="AR998" s="315"/>
      <c r="AS998" s="419"/>
      <c r="AT998" s="420"/>
      <c r="AU998" s="318"/>
      <c r="AV998" s="319"/>
      <c r="AW998" s="319"/>
      <c r="AX998" s="319"/>
      <c r="AY998" s="320"/>
      <c r="AZ998" s="376"/>
    </row>
    <row r="999" spans="1:52" ht="13.5" customHeight="1" thickTop="1" thickBot="1" x14ac:dyDescent="0.25">
      <c r="A999" s="397">
        <v>990</v>
      </c>
      <c r="B999" s="398" t="s">
        <v>6618</v>
      </c>
      <c r="C999" s="399">
        <v>43738</v>
      </c>
      <c r="D999" s="399" t="s">
        <v>10716</v>
      </c>
      <c r="E999" s="400" t="s">
        <v>7806</v>
      </c>
      <c r="F999" s="400" t="s">
        <v>10717</v>
      </c>
      <c r="G999" s="401" t="s">
        <v>66</v>
      </c>
      <c r="H999" s="402" t="s">
        <v>7501</v>
      </c>
      <c r="I999" s="403" t="s">
        <v>1989</v>
      </c>
      <c r="J999" s="404">
        <v>0</v>
      </c>
      <c r="K999" s="405">
        <v>0</v>
      </c>
      <c r="L999" s="405">
        <v>9999999</v>
      </c>
      <c r="M999" s="405">
        <f t="shared" si="80"/>
        <v>9999999</v>
      </c>
      <c r="N999" s="406" t="s">
        <v>1990</v>
      </c>
      <c r="O999" s="398" t="s">
        <v>8993</v>
      </c>
      <c r="P999" s="408">
        <f t="shared" si="81"/>
        <v>43738</v>
      </c>
      <c r="Q999" s="408">
        <v>43828</v>
      </c>
      <c r="R999" s="408">
        <f t="shared" si="85"/>
        <v>43828</v>
      </c>
      <c r="S999" s="407">
        <f t="shared" si="82"/>
        <v>90</v>
      </c>
      <c r="T999" s="409">
        <f t="shared" si="83"/>
        <v>3</v>
      </c>
      <c r="U999" s="410" t="s">
        <v>10718</v>
      </c>
      <c r="V999" s="375"/>
      <c r="W999" s="411"/>
      <c r="X999" s="412"/>
      <c r="Y999" s="413"/>
      <c r="Z999" s="414"/>
      <c r="AA999" s="412"/>
      <c r="AB999" s="413"/>
      <c r="AC999" s="414"/>
      <c r="AD999" s="412"/>
      <c r="AE999" s="413"/>
      <c r="AF999" s="414"/>
      <c r="AG999" s="412"/>
      <c r="AH999" s="413"/>
      <c r="AI999" s="412"/>
      <c r="AJ999" s="415"/>
      <c r="AK999" s="416"/>
      <c r="AL999" s="417"/>
      <c r="AM999" s="416"/>
      <c r="AN999" s="418"/>
      <c r="AO999" s="418"/>
      <c r="AP999" s="418"/>
      <c r="AQ999" s="314"/>
      <c r="AR999" s="315"/>
      <c r="AS999" s="419"/>
      <c r="AT999" s="420"/>
      <c r="AU999" s="318"/>
      <c r="AV999" s="319"/>
      <c r="AW999" s="319"/>
      <c r="AX999" s="319"/>
      <c r="AY999" s="320"/>
      <c r="AZ999" s="376"/>
    </row>
    <row r="1000" spans="1:52" ht="13.5" customHeight="1" thickTop="1" thickBot="1" x14ac:dyDescent="0.25">
      <c r="A1000" s="397">
        <v>991</v>
      </c>
      <c r="B1000" s="398" t="s">
        <v>63</v>
      </c>
      <c r="C1000" s="399">
        <v>43738</v>
      </c>
      <c r="D1000" s="399" t="s">
        <v>10719</v>
      </c>
      <c r="E1000" s="400" t="s">
        <v>7806</v>
      </c>
      <c r="F1000" s="400" t="s">
        <v>10720</v>
      </c>
      <c r="G1000" s="401" t="s">
        <v>66</v>
      </c>
      <c r="H1000" s="402" t="s">
        <v>7501</v>
      </c>
      <c r="I1000" s="403" t="s">
        <v>1989</v>
      </c>
      <c r="J1000" s="404">
        <v>0</v>
      </c>
      <c r="K1000" s="405">
        <v>0</v>
      </c>
      <c r="L1000" s="405">
        <v>9999999</v>
      </c>
      <c r="M1000" s="405">
        <f t="shared" si="80"/>
        <v>9999999</v>
      </c>
      <c r="N1000" s="406" t="s">
        <v>1990</v>
      </c>
      <c r="O1000" s="398" t="s">
        <v>7263</v>
      </c>
      <c r="P1000" s="408">
        <f t="shared" si="81"/>
        <v>43738</v>
      </c>
      <c r="Q1000" s="408">
        <v>43828</v>
      </c>
      <c r="R1000" s="408">
        <f t="shared" si="85"/>
        <v>43828</v>
      </c>
      <c r="S1000" s="407">
        <f t="shared" si="82"/>
        <v>90</v>
      </c>
      <c r="T1000" s="409">
        <f t="shared" si="83"/>
        <v>3</v>
      </c>
      <c r="U1000" s="410" t="s">
        <v>10721</v>
      </c>
      <c r="V1000" s="375"/>
      <c r="W1000" s="411"/>
      <c r="X1000" s="412"/>
      <c r="Y1000" s="413"/>
      <c r="Z1000" s="414"/>
      <c r="AA1000" s="412"/>
      <c r="AB1000" s="413"/>
      <c r="AC1000" s="414"/>
      <c r="AD1000" s="412"/>
      <c r="AE1000" s="413"/>
      <c r="AF1000" s="414"/>
      <c r="AG1000" s="412"/>
      <c r="AH1000" s="413"/>
      <c r="AI1000" s="412"/>
      <c r="AJ1000" s="415"/>
      <c r="AK1000" s="416"/>
      <c r="AL1000" s="417"/>
      <c r="AM1000" s="416"/>
      <c r="AN1000" s="418"/>
      <c r="AO1000" s="418"/>
      <c r="AP1000" s="418"/>
      <c r="AQ1000" s="314"/>
      <c r="AR1000" s="315"/>
      <c r="AS1000" s="419"/>
      <c r="AT1000" s="420"/>
      <c r="AU1000" s="318"/>
      <c r="AV1000" s="319"/>
      <c r="AW1000" s="319"/>
      <c r="AX1000" s="319"/>
      <c r="AY1000" s="320"/>
      <c r="AZ1000" s="376"/>
    </row>
    <row r="1001" spans="1:52" ht="13.5" customHeight="1" thickTop="1" thickBot="1" x14ac:dyDescent="0.25">
      <c r="A1001" s="397">
        <v>992</v>
      </c>
      <c r="B1001" s="398" t="s">
        <v>63</v>
      </c>
      <c r="C1001" s="399">
        <v>43738</v>
      </c>
      <c r="D1001" s="399" t="s">
        <v>10722</v>
      </c>
      <c r="E1001" s="400" t="s">
        <v>7806</v>
      </c>
      <c r="F1001" s="400" t="s">
        <v>10723</v>
      </c>
      <c r="G1001" s="401" t="s">
        <v>66</v>
      </c>
      <c r="H1001" s="402" t="s">
        <v>7501</v>
      </c>
      <c r="I1001" s="403" t="s">
        <v>1989</v>
      </c>
      <c r="J1001" s="404">
        <v>0</v>
      </c>
      <c r="K1001" s="405">
        <v>0</v>
      </c>
      <c r="L1001" s="405">
        <v>15000000</v>
      </c>
      <c r="M1001" s="405">
        <f t="shared" si="80"/>
        <v>15000000</v>
      </c>
      <c r="N1001" s="406" t="s">
        <v>1990</v>
      </c>
      <c r="O1001" s="398" t="s">
        <v>10724</v>
      </c>
      <c r="P1001" s="408">
        <f t="shared" si="81"/>
        <v>43738</v>
      </c>
      <c r="Q1001" s="408">
        <v>43828</v>
      </c>
      <c r="R1001" s="408">
        <f t="shared" si="85"/>
        <v>43828</v>
      </c>
      <c r="S1001" s="407">
        <f t="shared" si="82"/>
        <v>90</v>
      </c>
      <c r="T1001" s="409">
        <f t="shared" si="83"/>
        <v>3</v>
      </c>
      <c r="U1001" s="410" t="s">
        <v>10725</v>
      </c>
      <c r="V1001" s="375"/>
      <c r="W1001" s="411"/>
      <c r="X1001" s="412"/>
      <c r="Y1001" s="413"/>
      <c r="Z1001" s="414"/>
      <c r="AA1001" s="412"/>
      <c r="AB1001" s="413"/>
      <c r="AC1001" s="414"/>
      <c r="AD1001" s="412"/>
      <c r="AE1001" s="413"/>
      <c r="AF1001" s="414"/>
      <c r="AG1001" s="412"/>
      <c r="AH1001" s="413"/>
      <c r="AI1001" s="412"/>
      <c r="AJ1001" s="415"/>
      <c r="AK1001" s="416"/>
      <c r="AL1001" s="417"/>
      <c r="AM1001" s="416"/>
      <c r="AN1001" s="418"/>
      <c r="AO1001" s="418"/>
      <c r="AP1001" s="418"/>
      <c r="AQ1001" s="314"/>
      <c r="AR1001" s="315"/>
      <c r="AS1001" s="419"/>
      <c r="AT1001" s="420"/>
      <c r="AU1001" s="318"/>
      <c r="AV1001" s="319"/>
      <c r="AW1001" s="319"/>
      <c r="AX1001" s="319"/>
      <c r="AY1001" s="320"/>
      <c r="AZ1001" s="376"/>
    </row>
    <row r="1002" spans="1:52" ht="13.5" customHeight="1" thickTop="1" thickBot="1" x14ac:dyDescent="0.25">
      <c r="A1002" s="397">
        <v>993</v>
      </c>
      <c r="B1002" s="398" t="s">
        <v>63</v>
      </c>
      <c r="C1002" s="399">
        <v>43738</v>
      </c>
      <c r="D1002" s="399" t="s">
        <v>10726</v>
      </c>
      <c r="E1002" s="400" t="s">
        <v>7806</v>
      </c>
      <c r="F1002" s="400" t="s">
        <v>10727</v>
      </c>
      <c r="G1002" s="401" t="s">
        <v>66</v>
      </c>
      <c r="H1002" s="402" t="s">
        <v>7501</v>
      </c>
      <c r="I1002" s="403" t="s">
        <v>1989</v>
      </c>
      <c r="J1002" s="404">
        <v>0</v>
      </c>
      <c r="K1002" s="405">
        <v>0</v>
      </c>
      <c r="L1002" s="405">
        <v>15000000</v>
      </c>
      <c r="M1002" s="405">
        <f t="shared" si="80"/>
        <v>15000000</v>
      </c>
      <c r="N1002" s="406" t="s">
        <v>1990</v>
      </c>
      <c r="O1002" s="398" t="s">
        <v>8204</v>
      </c>
      <c r="P1002" s="408">
        <f t="shared" si="81"/>
        <v>43738</v>
      </c>
      <c r="Q1002" s="408">
        <v>43828</v>
      </c>
      <c r="R1002" s="408">
        <f t="shared" si="85"/>
        <v>43828</v>
      </c>
      <c r="S1002" s="407">
        <f t="shared" si="82"/>
        <v>90</v>
      </c>
      <c r="T1002" s="409">
        <f t="shared" si="83"/>
        <v>3</v>
      </c>
      <c r="U1002" s="410" t="s">
        <v>10728</v>
      </c>
      <c r="V1002" s="375"/>
      <c r="W1002" s="411"/>
      <c r="X1002" s="412"/>
      <c r="Y1002" s="413"/>
      <c r="Z1002" s="414"/>
      <c r="AA1002" s="412"/>
      <c r="AB1002" s="413"/>
      <c r="AC1002" s="414"/>
      <c r="AD1002" s="412"/>
      <c r="AE1002" s="413"/>
      <c r="AF1002" s="414"/>
      <c r="AG1002" s="412"/>
      <c r="AH1002" s="413"/>
      <c r="AI1002" s="412"/>
      <c r="AJ1002" s="415"/>
      <c r="AK1002" s="416"/>
      <c r="AL1002" s="417"/>
      <c r="AM1002" s="416"/>
      <c r="AN1002" s="418"/>
      <c r="AO1002" s="418"/>
      <c r="AP1002" s="418"/>
      <c r="AQ1002" s="314"/>
      <c r="AR1002" s="315"/>
      <c r="AS1002" s="419"/>
      <c r="AT1002" s="420"/>
      <c r="AU1002" s="318"/>
      <c r="AV1002" s="319"/>
      <c r="AW1002" s="319"/>
      <c r="AX1002" s="319"/>
      <c r="AY1002" s="320"/>
      <c r="AZ1002" s="376"/>
    </row>
    <row r="1003" spans="1:52" ht="13.5" customHeight="1" thickTop="1" thickBot="1" x14ac:dyDescent="0.25">
      <c r="A1003" s="397">
        <v>994</v>
      </c>
      <c r="B1003" s="398" t="s">
        <v>3888</v>
      </c>
      <c r="C1003" s="399">
        <v>43738</v>
      </c>
      <c r="D1003" s="399" t="s">
        <v>10729</v>
      </c>
      <c r="E1003" s="400" t="s">
        <v>7806</v>
      </c>
      <c r="F1003" s="400" t="s">
        <v>10730</v>
      </c>
      <c r="G1003" s="401" t="s">
        <v>66</v>
      </c>
      <c r="H1003" s="402" t="s">
        <v>10502</v>
      </c>
      <c r="I1003" s="403" t="s">
        <v>1989</v>
      </c>
      <c r="J1003" s="404">
        <v>0</v>
      </c>
      <c r="K1003" s="405">
        <v>0</v>
      </c>
      <c r="L1003" s="405">
        <v>7500000</v>
      </c>
      <c r="M1003" s="405">
        <f t="shared" si="80"/>
        <v>7500000</v>
      </c>
      <c r="N1003" s="406" t="s">
        <v>1990</v>
      </c>
      <c r="O1003" s="398" t="s">
        <v>10731</v>
      </c>
      <c r="P1003" s="408">
        <f t="shared" si="81"/>
        <v>43738</v>
      </c>
      <c r="Q1003" s="408">
        <v>43828</v>
      </c>
      <c r="R1003" s="408">
        <f t="shared" si="85"/>
        <v>43828</v>
      </c>
      <c r="S1003" s="407">
        <f t="shared" si="82"/>
        <v>90</v>
      </c>
      <c r="T1003" s="409">
        <f t="shared" si="83"/>
        <v>3</v>
      </c>
      <c r="U1003" s="410" t="s">
        <v>10732</v>
      </c>
      <c r="V1003" s="375"/>
      <c r="W1003" s="411"/>
      <c r="X1003" s="412"/>
      <c r="Y1003" s="413"/>
      <c r="Z1003" s="414"/>
      <c r="AA1003" s="412"/>
      <c r="AB1003" s="413"/>
      <c r="AC1003" s="414"/>
      <c r="AD1003" s="412"/>
      <c r="AE1003" s="413"/>
      <c r="AF1003" s="414"/>
      <c r="AG1003" s="412"/>
      <c r="AH1003" s="413"/>
      <c r="AI1003" s="412"/>
      <c r="AJ1003" s="415"/>
      <c r="AK1003" s="416"/>
      <c r="AL1003" s="417"/>
      <c r="AM1003" s="416"/>
      <c r="AN1003" s="418"/>
      <c r="AO1003" s="418"/>
      <c r="AP1003" s="418"/>
      <c r="AQ1003" s="314"/>
      <c r="AR1003" s="315"/>
      <c r="AS1003" s="419"/>
      <c r="AT1003" s="420"/>
      <c r="AU1003" s="318"/>
      <c r="AV1003" s="319"/>
      <c r="AW1003" s="319"/>
      <c r="AX1003" s="319"/>
      <c r="AY1003" s="320"/>
      <c r="AZ1003" s="376"/>
    </row>
    <row r="1004" spans="1:52" ht="13.5" customHeight="1" thickTop="1" thickBot="1" x14ac:dyDescent="0.25">
      <c r="A1004" s="397">
        <v>995</v>
      </c>
      <c r="B1004" s="398" t="s">
        <v>63</v>
      </c>
      <c r="C1004" s="399">
        <v>43738</v>
      </c>
      <c r="D1004" s="399" t="s">
        <v>10733</v>
      </c>
      <c r="E1004" s="400" t="s">
        <v>7806</v>
      </c>
      <c r="F1004" s="400" t="s">
        <v>2226</v>
      </c>
      <c r="G1004" s="401" t="s">
        <v>66</v>
      </c>
      <c r="H1004" s="402" t="s">
        <v>7501</v>
      </c>
      <c r="I1004" s="403" t="s">
        <v>1989</v>
      </c>
      <c r="J1004" s="404">
        <v>0</v>
      </c>
      <c r="K1004" s="405">
        <v>0</v>
      </c>
      <c r="L1004" s="405">
        <v>10000000</v>
      </c>
      <c r="M1004" s="405">
        <f t="shared" si="80"/>
        <v>10000000</v>
      </c>
      <c r="N1004" s="406" t="s">
        <v>1990</v>
      </c>
      <c r="O1004" s="398" t="s">
        <v>10734</v>
      </c>
      <c r="P1004" s="408">
        <f t="shared" si="81"/>
        <v>43738</v>
      </c>
      <c r="Q1004" s="408">
        <v>43828</v>
      </c>
      <c r="R1004" s="408">
        <f t="shared" si="85"/>
        <v>43828</v>
      </c>
      <c r="S1004" s="407">
        <f t="shared" si="82"/>
        <v>90</v>
      </c>
      <c r="T1004" s="409">
        <f t="shared" si="83"/>
        <v>3</v>
      </c>
      <c r="U1004" s="410" t="s">
        <v>10735</v>
      </c>
      <c r="V1004" s="375"/>
      <c r="W1004" s="411"/>
      <c r="X1004" s="412"/>
      <c r="Y1004" s="413"/>
      <c r="Z1004" s="414"/>
      <c r="AA1004" s="412"/>
      <c r="AB1004" s="413"/>
      <c r="AC1004" s="414"/>
      <c r="AD1004" s="412"/>
      <c r="AE1004" s="413"/>
      <c r="AF1004" s="414"/>
      <c r="AG1004" s="412"/>
      <c r="AH1004" s="413"/>
      <c r="AI1004" s="412"/>
      <c r="AJ1004" s="415"/>
      <c r="AK1004" s="416"/>
      <c r="AL1004" s="417"/>
      <c r="AM1004" s="416"/>
      <c r="AN1004" s="418"/>
      <c r="AO1004" s="418"/>
      <c r="AP1004" s="418"/>
      <c r="AQ1004" s="314"/>
      <c r="AR1004" s="315"/>
      <c r="AS1004" s="419"/>
      <c r="AT1004" s="420"/>
      <c r="AU1004" s="318"/>
      <c r="AV1004" s="319"/>
      <c r="AW1004" s="319"/>
      <c r="AX1004" s="319"/>
      <c r="AY1004" s="320"/>
      <c r="AZ1004" s="376"/>
    </row>
    <row r="1005" spans="1:52" ht="13.5" customHeight="1" thickTop="1" thickBot="1" x14ac:dyDescent="0.25">
      <c r="A1005" s="397">
        <v>996</v>
      </c>
      <c r="B1005" s="398" t="s">
        <v>1511</v>
      </c>
      <c r="C1005" s="399">
        <v>43738</v>
      </c>
      <c r="D1005" s="399" t="s">
        <v>10736</v>
      </c>
      <c r="E1005" s="400" t="s">
        <v>5690</v>
      </c>
      <c r="F1005" s="400" t="s">
        <v>10737</v>
      </c>
      <c r="G1005" s="401" t="s">
        <v>66</v>
      </c>
      <c r="H1005" s="402" t="s">
        <v>7501</v>
      </c>
      <c r="I1005" s="403" t="s">
        <v>1989</v>
      </c>
      <c r="J1005" s="404">
        <v>0</v>
      </c>
      <c r="K1005" s="405">
        <v>0</v>
      </c>
      <c r="L1005" s="405">
        <v>15000000</v>
      </c>
      <c r="M1005" s="405">
        <f t="shared" si="80"/>
        <v>15000000</v>
      </c>
      <c r="N1005" s="406" t="s">
        <v>1990</v>
      </c>
      <c r="O1005" s="398" t="s">
        <v>10738</v>
      </c>
      <c r="P1005" s="408">
        <f t="shared" si="81"/>
        <v>43738</v>
      </c>
      <c r="Q1005" s="408">
        <v>43828</v>
      </c>
      <c r="R1005" s="408">
        <f t="shared" si="85"/>
        <v>43828</v>
      </c>
      <c r="S1005" s="407">
        <f t="shared" si="82"/>
        <v>90</v>
      </c>
      <c r="T1005" s="409">
        <f t="shared" si="83"/>
        <v>3</v>
      </c>
      <c r="U1005" s="410" t="s">
        <v>10739</v>
      </c>
      <c r="V1005" s="375"/>
      <c r="W1005" s="411"/>
      <c r="X1005" s="412"/>
      <c r="Y1005" s="413"/>
      <c r="Z1005" s="414"/>
      <c r="AA1005" s="412"/>
      <c r="AB1005" s="413"/>
      <c r="AC1005" s="414"/>
      <c r="AD1005" s="412"/>
      <c r="AE1005" s="413"/>
      <c r="AF1005" s="414"/>
      <c r="AG1005" s="412"/>
      <c r="AH1005" s="413"/>
      <c r="AI1005" s="412"/>
      <c r="AJ1005" s="415"/>
      <c r="AK1005" s="416"/>
      <c r="AL1005" s="417"/>
      <c r="AM1005" s="416"/>
      <c r="AN1005" s="418"/>
      <c r="AO1005" s="418"/>
      <c r="AP1005" s="418"/>
      <c r="AQ1005" s="314"/>
      <c r="AR1005" s="315"/>
      <c r="AS1005" s="419"/>
      <c r="AT1005" s="420"/>
      <c r="AU1005" s="318"/>
      <c r="AV1005" s="319"/>
      <c r="AW1005" s="319"/>
      <c r="AX1005" s="319"/>
      <c r="AY1005" s="320"/>
      <c r="AZ1005" s="376"/>
    </row>
    <row r="1006" spans="1:52" ht="13.5" customHeight="1" thickTop="1" thickBot="1" x14ac:dyDescent="0.25">
      <c r="A1006" s="397">
        <v>997</v>
      </c>
      <c r="B1006" s="398" t="s">
        <v>7623</v>
      </c>
      <c r="C1006" s="399">
        <v>43738</v>
      </c>
      <c r="D1006" s="399" t="s">
        <v>10740</v>
      </c>
      <c r="E1006" s="400" t="s">
        <v>5921</v>
      </c>
      <c r="F1006" s="400" t="s">
        <v>10741</v>
      </c>
      <c r="G1006" s="401" t="s">
        <v>66</v>
      </c>
      <c r="H1006" s="402" t="s">
        <v>10502</v>
      </c>
      <c r="I1006" s="403" t="s">
        <v>1989</v>
      </c>
      <c r="J1006" s="404">
        <v>0</v>
      </c>
      <c r="K1006" s="405">
        <v>0</v>
      </c>
      <c r="L1006" s="405">
        <v>3078000</v>
      </c>
      <c r="M1006" s="405">
        <f t="shared" si="80"/>
        <v>3078000</v>
      </c>
      <c r="N1006" s="406" t="s">
        <v>1990</v>
      </c>
      <c r="O1006" s="398" t="s">
        <v>10742</v>
      </c>
      <c r="P1006" s="408">
        <f t="shared" si="81"/>
        <v>43738</v>
      </c>
      <c r="Q1006" s="408">
        <v>43828</v>
      </c>
      <c r="R1006" s="408">
        <f t="shared" si="85"/>
        <v>43828</v>
      </c>
      <c r="S1006" s="407">
        <f t="shared" si="82"/>
        <v>90</v>
      </c>
      <c r="T1006" s="409">
        <f t="shared" si="83"/>
        <v>3</v>
      </c>
      <c r="U1006" s="410" t="s">
        <v>10743</v>
      </c>
      <c r="V1006" s="375"/>
      <c r="W1006" s="411"/>
      <c r="X1006" s="412"/>
      <c r="Y1006" s="413"/>
      <c r="Z1006" s="414"/>
      <c r="AA1006" s="412"/>
      <c r="AB1006" s="413"/>
      <c r="AC1006" s="414"/>
      <c r="AD1006" s="412"/>
      <c r="AE1006" s="413"/>
      <c r="AF1006" s="414"/>
      <c r="AG1006" s="412"/>
      <c r="AH1006" s="413"/>
      <c r="AI1006" s="412"/>
      <c r="AJ1006" s="415"/>
      <c r="AK1006" s="416"/>
      <c r="AL1006" s="417"/>
      <c r="AM1006" s="416"/>
      <c r="AN1006" s="418"/>
      <c r="AO1006" s="418"/>
      <c r="AP1006" s="418"/>
      <c r="AQ1006" s="314"/>
      <c r="AR1006" s="315"/>
      <c r="AS1006" s="419"/>
      <c r="AT1006" s="420"/>
      <c r="AU1006" s="318"/>
      <c r="AV1006" s="319"/>
      <c r="AW1006" s="319"/>
      <c r="AX1006" s="319"/>
      <c r="AY1006" s="320"/>
      <c r="AZ1006" s="376"/>
    </row>
    <row r="1007" spans="1:52" ht="13.5" customHeight="1" thickTop="1" thickBot="1" x14ac:dyDescent="0.25">
      <c r="A1007" s="397">
        <v>998</v>
      </c>
      <c r="B1007" s="398" t="s">
        <v>3432</v>
      </c>
      <c r="C1007" s="399">
        <v>43738</v>
      </c>
      <c r="D1007" s="399" t="s">
        <v>10744</v>
      </c>
      <c r="E1007" s="400" t="s">
        <v>9590</v>
      </c>
      <c r="F1007" s="400" t="s">
        <v>10480</v>
      </c>
      <c r="G1007" s="401" t="s">
        <v>66</v>
      </c>
      <c r="H1007" s="402" t="s">
        <v>7501</v>
      </c>
      <c r="I1007" s="403" t="s">
        <v>1989</v>
      </c>
      <c r="J1007" s="404">
        <v>0</v>
      </c>
      <c r="K1007" s="405">
        <v>0</v>
      </c>
      <c r="L1007" s="405">
        <v>8000000</v>
      </c>
      <c r="M1007" s="405">
        <f t="shared" si="80"/>
        <v>8000000</v>
      </c>
      <c r="N1007" s="406" t="s">
        <v>1990</v>
      </c>
      <c r="O1007" s="398" t="s">
        <v>10745</v>
      </c>
      <c r="P1007" s="408">
        <f t="shared" si="81"/>
        <v>43738</v>
      </c>
      <c r="Q1007" s="408">
        <v>43828</v>
      </c>
      <c r="R1007" s="408">
        <f t="shared" si="85"/>
        <v>43828</v>
      </c>
      <c r="S1007" s="407">
        <f t="shared" si="82"/>
        <v>90</v>
      </c>
      <c r="T1007" s="409">
        <f t="shared" si="83"/>
        <v>3</v>
      </c>
      <c r="U1007" s="410" t="s">
        <v>10746</v>
      </c>
      <c r="V1007" s="375"/>
      <c r="W1007" s="411"/>
      <c r="X1007" s="412"/>
      <c r="Y1007" s="413"/>
      <c r="Z1007" s="414"/>
      <c r="AA1007" s="412"/>
      <c r="AB1007" s="413"/>
      <c r="AC1007" s="414"/>
      <c r="AD1007" s="412"/>
      <c r="AE1007" s="413"/>
      <c r="AF1007" s="414"/>
      <c r="AG1007" s="412"/>
      <c r="AH1007" s="413"/>
      <c r="AI1007" s="412"/>
      <c r="AJ1007" s="415"/>
      <c r="AK1007" s="416"/>
      <c r="AL1007" s="417"/>
      <c r="AM1007" s="416"/>
      <c r="AN1007" s="418"/>
      <c r="AO1007" s="418"/>
      <c r="AP1007" s="418"/>
      <c r="AQ1007" s="314"/>
      <c r="AR1007" s="315"/>
      <c r="AS1007" s="419"/>
      <c r="AT1007" s="420"/>
      <c r="AU1007" s="318"/>
      <c r="AV1007" s="319"/>
      <c r="AW1007" s="319"/>
      <c r="AX1007" s="319"/>
      <c r="AY1007" s="320"/>
      <c r="AZ1007" s="376"/>
    </row>
    <row r="1008" spans="1:52" ht="13.5" customHeight="1" thickTop="1" thickBot="1" x14ac:dyDescent="0.25">
      <c r="A1008" s="397">
        <v>999</v>
      </c>
      <c r="B1008" s="398" t="s">
        <v>7623</v>
      </c>
      <c r="C1008" s="399">
        <v>43738</v>
      </c>
      <c r="D1008" s="399" t="s">
        <v>10747</v>
      </c>
      <c r="E1008" s="400" t="s">
        <v>5690</v>
      </c>
      <c r="F1008" s="400" t="s">
        <v>10748</v>
      </c>
      <c r="G1008" s="401" t="s">
        <v>66</v>
      </c>
      <c r="H1008" s="402" t="s">
        <v>10502</v>
      </c>
      <c r="I1008" s="403" t="s">
        <v>1989</v>
      </c>
      <c r="J1008" s="404">
        <v>0</v>
      </c>
      <c r="K1008" s="405">
        <v>0</v>
      </c>
      <c r="L1008" s="405">
        <v>5700000</v>
      </c>
      <c r="M1008" s="405">
        <f t="shared" si="80"/>
        <v>5700000</v>
      </c>
      <c r="N1008" s="406" t="s">
        <v>1990</v>
      </c>
      <c r="O1008" s="398" t="s">
        <v>10749</v>
      </c>
      <c r="P1008" s="408">
        <f t="shared" si="81"/>
        <v>43738</v>
      </c>
      <c r="Q1008" s="408">
        <v>43828</v>
      </c>
      <c r="R1008" s="408">
        <f t="shared" si="85"/>
        <v>43828</v>
      </c>
      <c r="S1008" s="407">
        <f t="shared" si="82"/>
        <v>90</v>
      </c>
      <c r="T1008" s="409">
        <f t="shared" si="83"/>
        <v>3</v>
      </c>
      <c r="U1008" s="410" t="s">
        <v>10750</v>
      </c>
      <c r="V1008" s="375"/>
      <c r="W1008" s="411"/>
      <c r="X1008" s="412"/>
      <c r="Y1008" s="413"/>
      <c r="Z1008" s="414"/>
      <c r="AA1008" s="412"/>
      <c r="AB1008" s="413"/>
      <c r="AC1008" s="414"/>
      <c r="AD1008" s="412"/>
      <c r="AE1008" s="413"/>
      <c r="AF1008" s="414"/>
      <c r="AG1008" s="412"/>
      <c r="AH1008" s="413"/>
      <c r="AI1008" s="412"/>
      <c r="AJ1008" s="415"/>
      <c r="AK1008" s="416"/>
      <c r="AL1008" s="417"/>
      <c r="AM1008" s="416"/>
      <c r="AN1008" s="418"/>
      <c r="AO1008" s="418"/>
      <c r="AP1008" s="418"/>
      <c r="AQ1008" s="314"/>
      <c r="AR1008" s="315"/>
      <c r="AS1008" s="419"/>
      <c r="AT1008" s="420"/>
      <c r="AU1008" s="318"/>
      <c r="AV1008" s="319"/>
      <c r="AW1008" s="319"/>
      <c r="AX1008" s="319"/>
      <c r="AY1008" s="320"/>
      <c r="AZ1008" s="376"/>
    </row>
    <row r="1009" spans="1:52" ht="13.5" customHeight="1" thickTop="1" thickBot="1" x14ac:dyDescent="0.25">
      <c r="A1009" s="397">
        <v>1000</v>
      </c>
      <c r="B1009" s="398" t="s">
        <v>3432</v>
      </c>
      <c r="C1009" s="399">
        <v>43739</v>
      </c>
      <c r="D1009" s="399" t="s">
        <v>10751</v>
      </c>
      <c r="E1009" s="400" t="s">
        <v>9590</v>
      </c>
      <c r="F1009" s="400" t="s">
        <v>10338</v>
      </c>
      <c r="G1009" s="401" t="s">
        <v>66</v>
      </c>
      <c r="H1009" s="402" t="s">
        <v>10502</v>
      </c>
      <c r="I1009" s="403" t="s">
        <v>1989</v>
      </c>
      <c r="J1009" s="404">
        <v>0</v>
      </c>
      <c r="K1009" s="405">
        <v>0</v>
      </c>
      <c r="L1009" s="405">
        <v>6000000</v>
      </c>
      <c r="M1009" s="405">
        <v>6000000</v>
      </c>
      <c r="N1009" s="406" t="s">
        <v>1990</v>
      </c>
      <c r="O1009" s="398" t="s">
        <v>3217</v>
      </c>
      <c r="P1009" s="408">
        <v>43739</v>
      </c>
      <c r="Q1009" s="408">
        <v>43799</v>
      </c>
      <c r="R1009" s="408">
        <v>43799</v>
      </c>
      <c r="S1009" s="407">
        <v>60</v>
      </c>
      <c r="T1009" s="409">
        <v>2</v>
      </c>
      <c r="U1009" s="410" t="s">
        <v>10752</v>
      </c>
      <c r="V1009" s="375"/>
      <c r="W1009" s="411"/>
      <c r="X1009" s="412"/>
      <c r="Y1009" s="413"/>
      <c r="Z1009" s="414"/>
      <c r="AA1009" s="412"/>
      <c r="AB1009" s="413"/>
      <c r="AC1009" s="414"/>
      <c r="AD1009" s="412"/>
      <c r="AE1009" s="413"/>
      <c r="AF1009" s="414"/>
      <c r="AG1009" s="412"/>
      <c r="AH1009" s="413"/>
      <c r="AI1009" s="412"/>
      <c r="AJ1009" s="415"/>
      <c r="AK1009" s="416"/>
      <c r="AL1009" s="417"/>
      <c r="AM1009" s="416"/>
      <c r="AN1009" s="418"/>
      <c r="AO1009" s="418"/>
      <c r="AP1009" s="418"/>
      <c r="AQ1009" s="314"/>
      <c r="AR1009" s="315"/>
      <c r="AS1009" s="419"/>
      <c r="AT1009" s="420"/>
      <c r="AU1009" s="318"/>
      <c r="AV1009" s="319"/>
      <c r="AW1009" s="319"/>
      <c r="AX1009" s="319"/>
      <c r="AY1009" s="320"/>
      <c r="AZ1009" s="376"/>
    </row>
    <row r="1010" spans="1:52" ht="13.5" customHeight="1" thickTop="1" thickBot="1" x14ac:dyDescent="0.25">
      <c r="A1010" s="397">
        <v>1001</v>
      </c>
      <c r="B1010" s="398" t="s">
        <v>3451</v>
      </c>
      <c r="C1010" s="399">
        <v>43739</v>
      </c>
      <c r="D1010" s="399" t="s">
        <v>10753</v>
      </c>
      <c r="E1010" s="400" t="s">
        <v>5690</v>
      </c>
      <c r="F1010" s="400" t="s">
        <v>6511</v>
      </c>
      <c r="G1010" s="401" t="s">
        <v>66</v>
      </c>
      <c r="H1010" s="402" t="s">
        <v>10502</v>
      </c>
      <c r="I1010" s="403" t="s">
        <v>1989</v>
      </c>
      <c r="J1010" s="404">
        <v>0</v>
      </c>
      <c r="K1010" s="405">
        <v>0</v>
      </c>
      <c r="L1010" s="405">
        <v>6504000</v>
      </c>
      <c r="M1010" s="405">
        <v>6504000</v>
      </c>
      <c r="N1010" s="406" t="s">
        <v>1990</v>
      </c>
      <c r="O1010" s="398" t="s">
        <v>10754</v>
      </c>
      <c r="P1010" s="408">
        <v>43739</v>
      </c>
      <c r="Q1010" s="408">
        <v>43829</v>
      </c>
      <c r="R1010" s="408">
        <v>43829</v>
      </c>
      <c r="S1010" s="407">
        <v>90</v>
      </c>
      <c r="T1010" s="409">
        <v>3</v>
      </c>
      <c r="U1010" s="410" t="s">
        <v>10755</v>
      </c>
      <c r="V1010" s="375"/>
      <c r="W1010" s="411"/>
      <c r="X1010" s="412"/>
      <c r="Y1010" s="413"/>
      <c r="Z1010" s="414"/>
      <c r="AA1010" s="412"/>
      <c r="AB1010" s="413"/>
      <c r="AC1010" s="414"/>
      <c r="AD1010" s="412"/>
      <c r="AE1010" s="413"/>
      <c r="AF1010" s="414"/>
      <c r="AG1010" s="412"/>
      <c r="AH1010" s="413"/>
      <c r="AI1010" s="412"/>
      <c r="AJ1010" s="415"/>
      <c r="AK1010" s="416"/>
      <c r="AL1010" s="417"/>
      <c r="AM1010" s="416"/>
      <c r="AN1010" s="418"/>
      <c r="AO1010" s="418"/>
      <c r="AP1010" s="418"/>
      <c r="AQ1010" s="314"/>
      <c r="AR1010" s="315"/>
      <c r="AS1010" s="419"/>
      <c r="AT1010" s="420"/>
      <c r="AU1010" s="318"/>
      <c r="AV1010" s="319"/>
      <c r="AW1010" s="319"/>
      <c r="AX1010" s="319"/>
      <c r="AY1010" s="320"/>
      <c r="AZ1010" s="376"/>
    </row>
    <row r="1011" spans="1:52" ht="13.5" customHeight="1" thickTop="1" thickBot="1" x14ac:dyDescent="0.25">
      <c r="A1011" s="397">
        <v>1002</v>
      </c>
      <c r="B1011" s="398" t="s">
        <v>1511</v>
      </c>
      <c r="C1011" s="399">
        <v>43739</v>
      </c>
      <c r="D1011" s="399" t="s">
        <v>10756</v>
      </c>
      <c r="E1011" s="400" t="s">
        <v>9590</v>
      </c>
      <c r="F1011" s="400" t="s">
        <v>10049</v>
      </c>
      <c r="G1011" s="401" t="s">
        <v>66</v>
      </c>
      <c r="H1011" s="402" t="s">
        <v>10502</v>
      </c>
      <c r="I1011" s="403" t="s">
        <v>1989</v>
      </c>
      <c r="J1011" s="404">
        <v>0</v>
      </c>
      <c r="K1011" s="405">
        <v>0</v>
      </c>
      <c r="L1011" s="405">
        <v>6000000</v>
      </c>
      <c r="M1011" s="405">
        <v>6000000</v>
      </c>
      <c r="N1011" s="406" t="s">
        <v>1990</v>
      </c>
      <c r="O1011" s="398" t="s">
        <v>10757</v>
      </c>
      <c r="P1011" s="408">
        <v>43739</v>
      </c>
      <c r="Q1011" s="408">
        <v>43829</v>
      </c>
      <c r="R1011" s="408">
        <v>43829</v>
      </c>
      <c r="S1011" s="407">
        <v>90</v>
      </c>
      <c r="T1011" s="409">
        <v>3</v>
      </c>
      <c r="U1011" s="410" t="s">
        <v>10758</v>
      </c>
      <c r="V1011" s="375"/>
      <c r="W1011" s="411"/>
      <c r="X1011" s="412"/>
      <c r="Y1011" s="413"/>
      <c r="Z1011" s="414"/>
      <c r="AA1011" s="412"/>
      <c r="AB1011" s="413"/>
      <c r="AC1011" s="414"/>
      <c r="AD1011" s="412"/>
      <c r="AE1011" s="413"/>
      <c r="AF1011" s="414"/>
      <c r="AG1011" s="412"/>
      <c r="AH1011" s="413"/>
      <c r="AI1011" s="412"/>
      <c r="AJ1011" s="415"/>
      <c r="AK1011" s="416"/>
      <c r="AL1011" s="417"/>
      <c r="AM1011" s="416"/>
      <c r="AN1011" s="418"/>
      <c r="AO1011" s="418"/>
      <c r="AP1011" s="418"/>
      <c r="AQ1011" s="314"/>
      <c r="AR1011" s="315"/>
      <c r="AS1011" s="419"/>
      <c r="AT1011" s="420"/>
      <c r="AU1011" s="318"/>
      <c r="AV1011" s="319"/>
      <c r="AW1011" s="319"/>
      <c r="AX1011" s="319"/>
      <c r="AY1011" s="320"/>
      <c r="AZ1011" s="376"/>
    </row>
    <row r="1012" spans="1:52" ht="13.5" customHeight="1" thickTop="1" thickBot="1" x14ac:dyDescent="0.25">
      <c r="A1012" s="397">
        <v>1003</v>
      </c>
      <c r="B1012" s="398" t="s">
        <v>7623</v>
      </c>
      <c r="C1012" s="399">
        <v>43739</v>
      </c>
      <c r="D1012" s="399" t="s">
        <v>10759</v>
      </c>
      <c r="E1012" s="400" t="s">
        <v>5690</v>
      </c>
      <c r="F1012" s="400" t="s">
        <v>10760</v>
      </c>
      <c r="G1012" s="401" t="s">
        <v>66</v>
      </c>
      <c r="H1012" s="402" t="s">
        <v>7501</v>
      </c>
      <c r="I1012" s="403" t="s">
        <v>1989</v>
      </c>
      <c r="J1012" s="404">
        <v>0</v>
      </c>
      <c r="K1012" s="405">
        <v>0</v>
      </c>
      <c r="L1012" s="405">
        <v>21000000</v>
      </c>
      <c r="M1012" s="405">
        <v>21000000</v>
      </c>
      <c r="N1012" s="406" t="s">
        <v>1990</v>
      </c>
      <c r="O1012" s="398" t="s">
        <v>195</v>
      </c>
      <c r="P1012" s="408">
        <v>43739</v>
      </c>
      <c r="Q1012" s="408">
        <v>43829</v>
      </c>
      <c r="R1012" s="408">
        <v>43829</v>
      </c>
      <c r="S1012" s="407">
        <v>90</v>
      </c>
      <c r="T1012" s="409">
        <v>3</v>
      </c>
      <c r="U1012" s="410" t="s">
        <v>10761</v>
      </c>
      <c r="V1012" s="375"/>
      <c r="W1012" s="411"/>
      <c r="X1012" s="412"/>
      <c r="Y1012" s="413"/>
      <c r="Z1012" s="414"/>
      <c r="AA1012" s="412"/>
      <c r="AB1012" s="413"/>
      <c r="AC1012" s="414"/>
      <c r="AD1012" s="412"/>
      <c r="AE1012" s="413"/>
      <c r="AF1012" s="414"/>
      <c r="AG1012" s="412"/>
      <c r="AH1012" s="413"/>
      <c r="AI1012" s="412"/>
      <c r="AJ1012" s="415"/>
      <c r="AK1012" s="416"/>
      <c r="AL1012" s="417"/>
      <c r="AM1012" s="416"/>
      <c r="AN1012" s="418"/>
      <c r="AO1012" s="418"/>
      <c r="AP1012" s="418"/>
      <c r="AQ1012" s="314"/>
      <c r="AR1012" s="315"/>
      <c r="AS1012" s="419"/>
      <c r="AT1012" s="420"/>
      <c r="AU1012" s="318"/>
      <c r="AV1012" s="319"/>
      <c r="AW1012" s="319"/>
      <c r="AX1012" s="319"/>
      <c r="AY1012" s="320"/>
      <c r="AZ1012" s="376"/>
    </row>
    <row r="1013" spans="1:52" ht="13.5" customHeight="1" thickTop="1" thickBot="1" x14ac:dyDescent="0.25">
      <c r="A1013" s="397">
        <v>1004</v>
      </c>
      <c r="B1013" s="398" t="s">
        <v>1511</v>
      </c>
      <c r="C1013" s="399">
        <v>43739</v>
      </c>
      <c r="D1013" s="399" t="s">
        <v>10762</v>
      </c>
      <c r="E1013" s="400" t="s">
        <v>5690</v>
      </c>
      <c r="F1013" s="400" t="s">
        <v>10049</v>
      </c>
      <c r="G1013" s="401" t="s">
        <v>66</v>
      </c>
      <c r="H1013" s="402" t="s">
        <v>10502</v>
      </c>
      <c r="I1013" s="403" t="s">
        <v>1989</v>
      </c>
      <c r="J1013" s="404">
        <v>0</v>
      </c>
      <c r="K1013" s="405">
        <v>0</v>
      </c>
      <c r="L1013" s="405">
        <v>6000000</v>
      </c>
      <c r="M1013" s="405">
        <v>6000000</v>
      </c>
      <c r="N1013" s="406" t="s">
        <v>1990</v>
      </c>
      <c r="O1013" s="398" t="s">
        <v>7057</v>
      </c>
      <c r="P1013" s="408">
        <v>43739</v>
      </c>
      <c r="Q1013" s="408">
        <v>43829</v>
      </c>
      <c r="R1013" s="408">
        <v>43829</v>
      </c>
      <c r="S1013" s="407">
        <v>90</v>
      </c>
      <c r="T1013" s="409">
        <v>3</v>
      </c>
      <c r="U1013" s="410" t="s">
        <v>10763</v>
      </c>
      <c r="V1013" s="375"/>
      <c r="W1013" s="411"/>
      <c r="X1013" s="412"/>
      <c r="Y1013" s="413"/>
      <c r="Z1013" s="414"/>
      <c r="AA1013" s="412"/>
      <c r="AB1013" s="413"/>
      <c r="AC1013" s="414"/>
      <c r="AD1013" s="412"/>
      <c r="AE1013" s="413"/>
      <c r="AF1013" s="414"/>
      <c r="AG1013" s="412"/>
      <c r="AH1013" s="413"/>
      <c r="AI1013" s="412"/>
      <c r="AJ1013" s="415"/>
      <c r="AK1013" s="416"/>
      <c r="AL1013" s="417"/>
      <c r="AM1013" s="416"/>
      <c r="AN1013" s="418"/>
      <c r="AO1013" s="418"/>
      <c r="AP1013" s="418"/>
      <c r="AQ1013" s="314"/>
      <c r="AR1013" s="315"/>
      <c r="AS1013" s="419"/>
      <c r="AT1013" s="420"/>
      <c r="AU1013" s="318"/>
      <c r="AV1013" s="319"/>
      <c r="AW1013" s="319"/>
      <c r="AX1013" s="319"/>
      <c r="AY1013" s="320"/>
      <c r="AZ1013" s="376"/>
    </row>
    <row r="1014" spans="1:52" ht="13.5" customHeight="1" thickTop="1" thickBot="1" x14ac:dyDescent="0.25">
      <c r="A1014" s="397">
        <v>1005</v>
      </c>
      <c r="B1014" s="398" t="s">
        <v>3432</v>
      </c>
      <c r="C1014" s="399">
        <v>43739</v>
      </c>
      <c r="D1014" s="399" t="s">
        <v>10764</v>
      </c>
      <c r="E1014" s="400" t="s">
        <v>5921</v>
      </c>
      <c r="F1014" s="400" t="s">
        <v>10295</v>
      </c>
      <c r="G1014" s="401" t="s">
        <v>66</v>
      </c>
      <c r="H1014" s="402" t="s">
        <v>10502</v>
      </c>
      <c r="I1014" s="403" t="s">
        <v>1989</v>
      </c>
      <c r="J1014" s="404">
        <v>0</v>
      </c>
      <c r="K1014" s="405">
        <v>0</v>
      </c>
      <c r="L1014" s="405">
        <v>7890000</v>
      </c>
      <c r="M1014" s="405">
        <v>7890000</v>
      </c>
      <c r="N1014" s="406" t="s">
        <v>1990</v>
      </c>
      <c r="O1014" s="398" t="s">
        <v>10765</v>
      </c>
      <c r="P1014" s="408">
        <v>43739</v>
      </c>
      <c r="Q1014" s="408">
        <v>43829</v>
      </c>
      <c r="R1014" s="408">
        <v>43829</v>
      </c>
      <c r="S1014" s="407">
        <v>90</v>
      </c>
      <c r="T1014" s="409">
        <v>3</v>
      </c>
      <c r="U1014" s="410" t="s">
        <v>10766</v>
      </c>
      <c r="V1014" s="375"/>
      <c r="W1014" s="411"/>
      <c r="X1014" s="412"/>
      <c r="Y1014" s="413"/>
      <c r="Z1014" s="414"/>
      <c r="AA1014" s="412"/>
      <c r="AB1014" s="413"/>
      <c r="AC1014" s="414"/>
      <c r="AD1014" s="412"/>
      <c r="AE1014" s="413"/>
      <c r="AF1014" s="414"/>
      <c r="AG1014" s="412"/>
      <c r="AH1014" s="413"/>
      <c r="AI1014" s="412"/>
      <c r="AJ1014" s="415"/>
      <c r="AK1014" s="416"/>
      <c r="AL1014" s="417"/>
      <c r="AM1014" s="416"/>
      <c r="AN1014" s="418"/>
      <c r="AO1014" s="418"/>
      <c r="AP1014" s="418"/>
      <c r="AQ1014" s="314"/>
      <c r="AR1014" s="315"/>
      <c r="AS1014" s="419"/>
      <c r="AT1014" s="420"/>
      <c r="AU1014" s="318"/>
      <c r="AV1014" s="319"/>
      <c r="AW1014" s="319"/>
      <c r="AX1014" s="319"/>
      <c r="AY1014" s="320"/>
      <c r="AZ1014" s="376"/>
    </row>
    <row r="1015" spans="1:52" ht="13.5" customHeight="1" thickTop="1" thickBot="1" x14ac:dyDescent="0.25">
      <c r="A1015" s="397">
        <v>1006</v>
      </c>
      <c r="B1015" s="398" t="s">
        <v>3888</v>
      </c>
      <c r="C1015" s="399">
        <v>43739</v>
      </c>
      <c r="D1015" s="399" t="s">
        <v>10767</v>
      </c>
      <c r="E1015" s="400" t="s">
        <v>5921</v>
      </c>
      <c r="F1015" s="400" t="s">
        <v>10768</v>
      </c>
      <c r="G1015" s="401" t="s">
        <v>66</v>
      </c>
      <c r="H1015" s="402" t="s">
        <v>10502</v>
      </c>
      <c r="I1015" s="403" t="s">
        <v>1989</v>
      </c>
      <c r="J1015" s="404">
        <v>0</v>
      </c>
      <c r="K1015" s="405">
        <v>0</v>
      </c>
      <c r="L1015" s="405">
        <v>7500000</v>
      </c>
      <c r="M1015" s="405">
        <v>7500000</v>
      </c>
      <c r="N1015" s="406" t="s">
        <v>1990</v>
      </c>
      <c r="O1015" s="398" t="s">
        <v>10769</v>
      </c>
      <c r="P1015" s="408">
        <v>43739</v>
      </c>
      <c r="Q1015" s="408">
        <v>43829</v>
      </c>
      <c r="R1015" s="408">
        <v>43829</v>
      </c>
      <c r="S1015" s="407">
        <v>90</v>
      </c>
      <c r="T1015" s="409">
        <v>3</v>
      </c>
      <c r="U1015" s="410" t="s">
        <v>10770</v>
      </c>
      <c r="V1015" s="375"/>
      <c r="W1015" s="411"/>
      <c r="X1015" s="412"/>
      <c r="Y1015" s="413"/>
      <c r="Z1015" s="414"/>
      <c r="AA1015" s="412"/>
      <c r="AB1015" s="413"/>
      <c r="AC1015" s="414"/>
      <c r="AD1015" s="412"/>
      <c r="AE1015" s="413"/>
      <c r="AF1015" s="414"/>
      <c r="AG1015" s="412"/>
      <c r="AH1015" s="413"/>
      <c r="AI1015" s="412"/>
      <c r="AJ1015" s="415"/>
      <c r="AK1015" s="416"/>
      <c r="AL1015" s="417"/>
      <c r="AM1015" s="416"/>
      <c r="AN1015" s="418"/>
      <c r="AO1015" s="418"/>
      <c r="AP1015" s="418"/>
      <c r="AQ1015" s="314"/>
      <c r="AR1015" s="315"/>
      <c r="AS1015" s="419"/>
      <c r="AT1015" s="420"/>
      <c r="AU1015" s="318"/>
      <c r="AV1015" s="319"/>
      <c r="AW1015" s="319"/>
      <c r="AX1015" s="319"/>
      <c r="AY1015" s="320"/>
      <c r="AZ1015" s="376"/>
    </row>
    <row r="1016" spans="1:52" ht="13.5" customHeight="1" thickTop="1" thickBot="1" x14ac:dyDescent="0.25">
      <c r="A1016" s="397">
        <v>1007</v>
      </c>
      <c r="B1016" s="398" t="s">
        <v>175</v>
      </c>
      <c r="C1016" s="399">
        <v>43739</v>
      </c>
      <c r="D1016" s="399" t="s">
        <v>10771</v>
      </c>
      <c r="E1016" s="400" t="s">
        <v>7806</v>
      </c>
      <c r="F1016" s="400" t="s">
        <v>10772</v>
      </c>
      <c r="G1016" s="401" t="s">
        <v>66</v>
      </c>
      <c r="H1016" s="402" t="s">
        <v>7501</v>
      </c>
      <c r="I1016" s="403" t="s">
        <v>1989</v>
      </c>
      <c r="J1016" s="404">
        <v>0</v>
      </c>
      <c r="K1016" s="405">
        <v>0</v>
      </c>
      <c r="L1016" s="405">
        <v>15000000</v>
      </c>
      <c r="M1016" s="405">
        <v>15000000</v>
      </c>
      <c r="N1016" s="406" t="s">
        <v>1990</v>
      </c>
      <c r="O1016" s="398" t="s">
        <v>10773</v>
      </c>
      <c r="P1016" s="408">
        <v>43739</v>
      </c>
      <c r="Q1016" s="408">
        <v>43829</v>
      </c>
      <c r="R1016" s="408">
        <v>43829</v>
      </c>
      <c r="S1016" s="407">
        <v>90</v>
      </c>
      <c r="T1016" s="409">
        <v>3</v>
      </c>
      <c r="U1016" s="410" t="s">
        <v>10774</v>
      </c>
      <c r="V1016" s="375"/>
      <c r="W1016" s="411"/>
      <c r="X1016" s="412"/>
      <c r="Y1016" s="413"/>
      <c r="Z1016" s="414"/>
      <c r="AA1016" s="412"/>
      <c r="AB1016" s="413"/>
      <c r="AC1016" s="414"/>
      <c r="AD1016" s="412"/>
      <c r="AE1016" s="413"/>
      <c r="AF1016" s="414"/>
      <c r="AG1016" s="412"/>
      <c r="AH1016" s="413"/>
      <c r="AI1016" s="412"/>
      <c r="AJ1016" s="415"/>
      <c r="AK1016" s="416"/>
      <c r="AL1016" s="417"/>
      <c r="AM1016" s="416"/>
      <c r="AN1016" s="418"/>
      <c r="AO1016" s="418"/>
      <c r="AP1016" s="418"/>
      <c r="AQ1016" s="314"/>
      <c r="AR1016" s="315"/>
      <c r="AS1016" s="419"/>
      <c r="AT1016" s="420"/>
      <c r="AU1016" s="318"/>
      <c r="AV1016" s="319"/>
      <c r="AW1016" s="319"/>
      <c r="AX1016" s="319"/>
      <c r="AY1016" s="320"/>
      <c r="AZ1016" s="376"/>
    </row>
    <row r="1017" spans="1:52" ht="13.5" customHeight="1" thickTop="1" thickBot="1" x14ac:dyDescent="0.25">
      <c r="A1017" s="397">
        <v>1008</v>
      </c>
      <c r="B1017" s="398" t="s">
        <v>175</v>
      </c>
      <c r="C1017" s="399">
        <v>43739</v>
      </c>
      <c r="D1017" s="399" t="s">
        <v>10775</v>
      </c>
      <c r="E1017" s="400" t="s">
        <v>7806</v>
      </c>
      <c r="F1017" s="400" t="s">
        <v>10776</v>
      </c>
      <c r="G1017" s="401" t="s">
        <v>66</v>
      </c>
      <c r="H1017" s="402" t="s">
        <v>7501</v>
      </c>
      <c r="I1017" s="403" t="s">
        <v>1989</v>
      </c>
      <c r="J1017" s="404">
        <v>0</v>
      </c>
      <c r="K1017" s="405">
        <v>0</v>
      </c>
      <c r="L1017" s="405">
        <v>24000000</v>
      </c>
      <c r="M1017" s="405">
        <v>24000000</v>
      </c>
      <c r="N1017" s="406" t="s">
        <v>1990</v>
      </c>
      <c r="O1017" s="398" t="s">
        <v>10777</v>
      </c>
      <c r="P1017" s="408">
        <v>43739</v>
      </c>
      <c r="Q1017" s="408">
        <v>43830</v>
      </c>
      <c r="R1017" s="408">
        <v>43830</v>
      </c>
      <c r="S1017" s="407">
        <v>91</v>
      </c>
      <c r="T1017" s="409">
        <v>3.0333333333333332</v>
      </c>
      <c r="U1017" s="410" t="s">
        <v>10778</v>
      </c>
      <c r="V1017" s="375"/>
      <c r="W1017" s="411"/>
      <c r="X1017" s="412"/>
      <c r="Y1017" s="413"/>
      <c r="Z1017" s="414"/>
      <c r="AA1017" s="412"/>
      <c r="AB1017" s="413"/>
      <c r="AC1017" s="414"/>
      <c r="AD1017" s="412"/>
      <c r="AE1017" s="413"/>
      <c r="AF1017" s="414"/>
      <c r="AG1017" s="412"/>
      <c r="AH1017" s="413"/>
      <c r="AI1017" s="412"/>
      <c r="AJ1017" s="415"/>
      <c r="AK1017" s="416"/>
      <c r="AL1017" s="417"/>
      <c r="AM1017" s="416"/>
      <c r="AN1017" s="418"/>
      <c r="AO1017" s="418"/>
      <c r="AP1017" s="418"/>
      <c r="AQ1017" s="314"/>
      <c r="AR1017" s="315"/>
      <c r="AS1017" s="419"/>
      <c r="AT1017" s="420"/>
      <c r="AU1017" s="318"/>
      <c r="AV1017" s="319"/>
      <c r="AW1017" s="319"/>
      <c r="AX1017" s="319"/>
      <c r="AY1017" s="320"/>
      <c r="AZ1017" s="376"/>
    </row>
    <row r="1018" spans="1:52" ht="13.5" customHeight="1" thickTop="1" thickBot="1" x14ac:dyDescent="0.25">
      <c r="A1018" s="397">
        <v>1009</v>
      </c>
      <c r="B1018" s="398" t="s">
        <v>3432</v>
      </c>
      <c r="C1018" s="399">
        <v>43739</v>
      </c>
      <c r="D1018" s="399" t="s">
        <v>10779</v>
      </c>
      <c r="E1018" s="400" t="s">
        <v>9590</v>
      </c>
      <c r="F1018" s="400" t="s">
        <v>10444</v>
      </c>
      <c r="G1018" s="401" t="s">
        <v>66</v>
      </c>
      <c r="H1018" s="402" t="s">
        <v>7501</v>
      </c>
      <c r="I1018" s="403" t="s">
        <v>1989</v>
      </c>
      <c r="J1018" s="404">
        <v>0</v>
      </c>
      <c r="K1018" s="405">
        <v>0</v>
      </c>
      <c r="L1018" s="405">
        <v>15000000</v>
      </c>
      <c r="M1018" s="405">
        <f t="shared" ref="M1018:M1041" si="86">L1018+AJ1018+AL1018+AN1018+AP1018</f>
        <v>15000000</v>
      </c>
      <c r="N1018" s="406" t="s">
        <v>1990</v>
      </c>
      <c r="O1018" s="398" t="s">
        <v>10780</v>
      </c>
      <c r="P1018" s="408">
        <f t="shared" ref="P1018:P1041" si="87">C1018</f>
        <v>43739</v>
      </c>
      <c r="Q1018" s="408">
        <v>43829</v>
      </c>
      <c r="R1018" s="408">
        <f t="shared" ref="R1018:R1038" si="88">Q1018</f>
        <v>43829</v>
      </c>
      <c r="S1018" s="407">
        <f t="shared" ref="S1018:S1041" si="89">R1018-P1018</f>
        <v>90</v>
      </c>
      <c r="T1018" s="409">
        <f t="shared" ref="T1018:T1041" si="90">+S1018/30</f>
        <v>3</v>
      </c>
      <c r="U1018" s="410" t="s">
        <v>10781</v>
      </c>
      <c r="V1018" s="375"/>
      <c r="W1018" s="411"/>
      <c r="X1018" s="412"/>
      <c r="Y1018" s="413"/>
      <c r="Z1018" s="414"/>
      <c r="AA1018" s="412"/>
      <c r="AB1018" s="413"/>
      <c r="AC1018" s="414"/>
      <c r="AD1018" s="412"/>
      <c r="AE1018" s="413"/>
      <c r="AF1018" s="414"/>
      <c r="AG1018" s="412"/>
      <c r="AH1018" s="413"/>
      <c r="AI1018" s="412"/>
      <c r="AJ1018" s="415"/>
      <c r="AK1018" s="416"/>
      <c r="AL1018" s="417"/>
      <c r="AM1018" s="416"/>
      <c r="AN1018" s="418"/>
      <c r="AO1018" s="418"/>
      <c r="AP1018" s="418"/>
      <c r="AQ1018" s="314"/>
      <c r="AR1018" s="315"/>
      <c r="AS1018" s="419"/>
      <c r="AT1018" s="420"/>
      <c r="AU1018" s="318"/>
      <c r="AV1018" s="319"/>
      <c r="AW1018" s="319"/>
      <c r="AX1018" s="319"/>
      <c r="AY1018" s="320"/>
      <c r="AZ1018" s="376"/>
    </row>
    <row r="1019" spans="1:52" ht="13.5" customHeight="1" thickTop="1" thickBot="1" x14ac:dyDescent="0.25">
      <c r="A1019" s="397">
        <v>1010</v>
      </c>
      <c r="B1019" s="398" t="s">
        <v>3432</v>
      </c>
      <c r="C1019" s="399">
        <v>43739</v>
      </c>
      <c r="D1019" s="399" t="s">
        <v>10782</v>
      </c>
      <c r="E1019" s="400" t="s">
        <v>5921</v>
      </c>
      <c r="F1019" s="400" t="s">
        <v>10783</v>
      </c>
      <c r="G1019" s="401" t="s">
        <v>66</v>
      </c>
      <c r="H1019" s="402" t="s">
        <v>7501</v>
      </c>
      <c r="I1019" s="403" t="s">
        <v>1989</v>
      </c>
      <c r="J1019" s="404">
        <v>0</v>
      </c>
      <c r="K1019" s="405">
        <v>0</v>
      </c>
      <c r="L1019" s="405">
        <v>16999998</v>
      </c>
      <c r="M1019" s="405">
        <f t="shared" si="86"/>
        <v>16999998</v>
      </c>
      <c r="N1019" s="406" t="s">
        <v>1990</v>
      </c>
      <c r="O1019" s="398" t="s">
        <v>10784</v>
      </c>
      <c r="P1019" s="408">
        <f t="shared" si="87"/>
        <v>43739</v>
      </c>
      <c r="Q1019" s="408">
        <v>43829</v>
      </c>
      <c r="R1019" s="408">
        <f t="shared" si="88"/>
        <v>43829</v>
      </c>
      <c r="S1019" s="407">
        <f t="shared" si="89"/>
        <v>90</v>
      </c>
      <c r="T1019" s="409">
        <f t="shared" si="90"/>
        <v>3</v>
      </c>
      <c r="U1019" s="410" t="s">
        <v>10785</v>
      </c>
      <c r="V1019" s="375"/>
      <c r="W1019" s="411"/>
      <c r="X1019" s="412"/>
      <c r="Y1019" s="413"/>
      <c r="Z1019" s="414"/>
      <c r="AA1019" s="412"/>
      <c r="AB1019" s="413"/>
      <c r="AC1019" s="414"/>
      <c r="AD1019" s="412"/>
      <c r="AE1019" s="413"/>
      <c r="AF1019" s="414"/>
      <c r="AG1019" s="412"/>
      <c r="AH1019" s="413"/>
      <c r="AI1019" s="412"/>
      <c r="AJ1019" s="415"/>
      <c r="AK1019" s="416"/>
      <c r="AL1019" s="417"/>
      <c r="AM1019" s="416"/>
      <c r="AN1019" s="418"/>
      <c r="AO1019" s="418"/>
      <c r="AP1019" s="418"/>
      <c r="AQ1019" s="314"/>
      <c r="AR1019" s="315"/>
      <c r="AS1019" s="419"/>
      <c r="AT1019" s="420"/>
      <c r="AU1019" s="318"/>
      <c r="AV1019" s="319"/>
      <c r="AW1019" s="319"/>
      <c r="AX1019" s="319"/>
      <c r="AY1019" s="320"/>
      <c r="AZ1019" s="376"/>
    </row>
    <row r="1020" spans="1:52" ht="13.5" customHeight="1" thickTop="1" thickBot="1" x14ac:dyDescent="0.25">
      <c r="A1020" s="397">
        <v>1011</v>
      </c>
      <c r="B1020" s="398" t="s">
        <v>3444</v>
      </c>
      <c r="C1020" s="399">
        <v>43739</v>
      </c>
      <c r="D1020" s="399" t="s">
        <v>10786</v>
      </c>
      <c r="E1020" s="400" t="s">
        <v>6447</v>
      </c>
      <c r="F1020" s="400" t="s">
        <v>10787</v>
      </c>
      <c r="G1020" s="401" t="s">
        <v>66</v>
      </c>
      <c r="H1020" s="402" t="s">
        <v>10502</v>
      </c>
      <c r="I1020" s="403" t="s">
        <v>1989</v>
      </c>
      <c r="J1020" s="404">
        <v>0</v>
      </c>
      <c r="K1020" s="405">
        <v>0</v>
      </c>
      <c r="L1020" s="405">
        <v>9000000</v>
      </c>
      <c r="M1020" s="405">
        <f t="shared" si="86"/>
        <v>9000000</v>
      </c>
      <c r="N1020" s="406" t="s">
        <v>1990</v>
      </c>
      <c r="O1020" s="398" t="s">
        <v>10788</v>
      </c>
      <c r="P1020" s="408">
        <f t="shared" si="87"/>
        <v>43739</v>
      </c>
      <c r="Q1020" s="408">
        <v>43829</v>
      </c>
      <c r="R1020" s="408">
        <f t="shared" si="88"/>
        <v>43829</v>
      </c>
      <c r="S1020" s="407">
        <f t="shared" si="89"/>
        <v>90</v>
      </c>
      <c r="T1020" s="409">
        <f t="shared" si="90"/>
        <v>3</v>
      </c>
      <c r="U1020" s="410" t="s">
        <v>10789</v>
      </c>
      <c r="V1020" s="375"/>
      <c r="W1020" s="411"/>
      <c r="X1020" s="412"/>
      <c r="Y1020" s="413"/>
      <c r="Z1020" s="414"/>
      <c r="AA1020" s="412"/>
      <c r="AB1020" s="413"/>
      <c r="AC1020" s="414"/>
      <c r="AD1020" s="412"/>
      <c r="AE1020" s="413"/>
      <c r="AF1020" s="414"/>
      <c r="AG1020" s="412"/>
      <c r="AH1020" s="413"/>
      <c r="AI1020" s="412"/>
      <c r="AJ1020" s="415"/>
      <c r="AK1020" s="416"/>
      <c r="AL1020" s="417"/>
      <c r="AM1020" s="416"/>
      <c r="AN1020" s="418"/>
      <c r="AO1020" s="418"/>
      <c r="AP1020" s="418"/>
      <c r="AQ1020" s="314"/>
      <c r="AR1020" s="315"/>
      <c r="AS1020" s="419"/>
      <c r="AT1020" s="420"/>
      <c r="AU1020" s="318"/>
      <c r="AV1020" s="319"/>
      <c r="AW1020" s="319"/>
      <c r="AX1020" s="319"/>
      <c r="AY1020" s="320"/>
      <c r="AZ1020" s="376"/>
    </row>
    <row r="1021" spans="1:52" ht="13.5" customHeight="1" thickTop="1" thickBot="1" x14ac:dyDescent="0.25">
      <c r="A1021" s="397">
        <v>1012</v>
      </c>
      <c r="B1021" s="398" t="s">
        <v>7623</v>
      </c>
      <c r="C1021" s="399">
        <v>43739</v>
      </c>
      <c r="D1021" s="399" t="s">
        <v>10790</v>
      </c>
      <c r="E1021" s="400" t="s">
        <v>9590</v>
      </c>
      <c r="F1021" s="400" t="s">
        <v>10791</v>
      </c>
      <c r="G1021" s="401" t="s">
        <v>66</v>
      </c>
      <c r="H1021" s="402" t="s">
        <v>7501</v>
      </c>
      <c r="I1021" s="403" t="s">
        <v>1989</v>
      </c>
      <c r="J1021" s="404">
        <v>0</v>
      </c>
      <c r="K1021" s="405">
        <v>0</v>
      </c>
      <c r="L1021" s="405">
        <v>13200000</v>
      </c>
      <c r="M1021" s="405">
        <f t="shared" si="86"/>
        <v>13200000</v>
      </c>
      <c r="N1021" s="406" t="s">
        <v>1990</v>
      </c>
      <c r="O1021" s="398" t="s">
        <v>10792</v>
      </c>
      <c r="P1021" s="408">
        <f t="shared" si="87"/>
        <v>43739</v>
      </c>
      <c r="Q1021" s="408">
        <v>43829</v>
      </c>
      <c r="R1021" s="408">
        <f t="shared" si="88"/>
        <v>43829</v>
      </c>
      <c r="S1021" s="407">
        <f t="shared" si="89"/>
        <v>90</v>
      </c>
      <c r="T1021" s="409">
        <f t="shared" si="90"/>
        <v>3</v>
      </c>
      <c r="U1021" s="410" t="s">
        <v>10793</v>
      </c>
      <c r="V1021" s="375"/>
      <c r="W1021" s="411"/>
      <c r="X1021" s="412"/>
      <c r="Y1021" s="413"/>
      <c r="Z1021" s="414"/>
      <c r="AA1021" s="412"/>
      <c r="AB1021" s="413"/>
      <c r="AC1021" s="414"/>
      <c r="AD1021" s="412"/>
      <c r="AE1021" s="413"/>
      <c r="AF1021" s="414"/>
      <c r="AG1021" s="412"/>
      <c r="AH1021" s="413"/>
      <c r="AI1021" s="412"/>
      <c r="AJ1021" s="415"/>
      <c r="AK1021" s="416"/>
      <c r="AL1021" s="417"/>
      <c r="AM1021" s="416"/>
      <c r="AN1021" s="418"/>
      <c r="AO1021" s="418"/>
      <c r="AP1021" s="418"/>
      <c r="AQ1021" s="314"/>
      <c r="AR1021" s="315"/>
      <c r="AS1021" s="419"/>
      <c r="AT1021" s="420"/>
      <c r="AU1021" s="318"/>
      <c r="AV1021" s="319"/>
      <c r="AW1021" s="319"/>
      <c r="AX1021" s="319"/>
      <c r="AY1021" s="320"/>
      <c r="AZ1021" s="376"/>
    </row>
    <row r="1022" spans="1:52" ht="13.5" customHeight="1" thickTop="1" thickBot="1" x14ac:dyDescent="0.25">
      <c r="A1022" s="397">
        <v>1013</v>
      </c>
      <c r="B1022" s="398" t="s">
        <v>3441</v>
      </c>
      <c r="C1022" s="399">
        <v>43739</v>
      </c>
      <c r="D1022" s="399" t="s">
        <v>10794</v>
      </c>
      <c r="E1022" s="400" t="s">
        <v>5690</v>
      </c>
      <c r="F1022" s="400" t="s">
        <v>10795</v>
      </c>
      <c r="G1022" s="401" t="s">
        <v>66</v>
      </c>
      <c r="H1022" s="402" t="s">
        <v>7501</v>
      </c>
      <c r="I1022" s="403" t="s">
        <v>1989</v>
      </c>
      <c r="J1022" s="404">
        <v>0</v>
      </c>
      <c r="K1022" s="405">
        <v>0</v>
      </c>
      <c r="L1022" s="405">
        <v>18000000</v>
      </c>
      <c r="M1022" s="405">
        <f t="shared" si="86"/>
        <v>18000000</v>
      </c>
      <c r="N1022" s="406" t="s">
        <v>1990</v>
      </c>
      <c r="O1022" s="398" t="s">
        <v>2340</v>
      </c>
      <c r="P1022" s="408">
        <f t="shared" si="87"/>
        <v>43739</v>
      </c>
      <c r="Q1022" s="408">
        <v>43829</v>
      </c>
      <c r="R1022" s="408">
        <f t="shared" si="88"/>
        <v>43829</v>
      </c>
      <c r="S1022" s="407">
        <f t="shared" si="89"/>
        <v>90</v>
      </c>
      <c r="T1022" s="409">
        <f t="shared" si="90"/>
        <v>3</v>
      </c>
      <c r="U1022" s="410" t="s">
        <v>10796</v>
      </c>
      <c r="V1022" s="375"/>
      <c r="W1022" s="411"/>
      <c r="X1022" s="412"/>
      <c r="Y1022" s="413"/>
      <c r="Z1022" s="414"/>
      <c r="AA1022" s="412"/>
      <c r="AB1022" s="413"/>
      <c r="AC1022" s="414"/>
      <c r="AD1022" s="412"/>
      <c r="AE1022" s="413"/>
      <c r="AF1022" s="414"/>
      <c r="AG1022" s="412"/>
      <c r="AH1022" s="413"/>
      <c r="AI1022" s="412"/>
      <c r="AJ1022" s="415"/>
      <c r="AK1022" s="416"/>
      <c r="AL1022" s="417"/>
      <c r="AM1022" s="416"/>
      <c r="AN1022" s="418"/>
      <c r="AO1022" s="418"/>
      <c r="AP1022" s="418"/>
      <c r="AQ1022" s="314"/>
      <c r="AR1022" s="315"/>
      <c r="AS1022" s="419"/>
      <c r="AT1022" s="420"/>
      <c r="AU1022" s="318"/>
      <c r="AV1022" s="319"/>
      <c r="AW1022" s="319"/>
      <c r="AX1022" s="319"/>
      <c r="AY1022" s="320"/>
      <c r="AZ1022" s="376"/>
    </row>
    <row r="1023" spans="1:52" ht="13.5" customHeight="1" thickTop="1" thickBot="1" x14ac:dyDescent="0.25">
      <c r="A1023" s="397">
        <v>1014</v>
      </c>
      <c r="B1023" s="398" t="s">
        <v>3441</v>
      </c>
      <c r="C1023" s="399">
        <v>43739</v>
      </c>
      <c r="D1023" s="399" t="s">
        <v>10797</v>
      </c>
      <c r="E1023" s="400" t="s">
        <v>5690</v>
      </c>
      <c r="F1023" s="400" t="s">
        <v>10798</v>
      </c>
      <c r="G1023" s="401" t="s">
        <v>66</v>
      </c>
      <c r="H1023" s="402" t="s">
        <v>10502</v>
      </c>
      <c r="I1023" s="403" t="s">
        <v>1989</v>
      </c>
      <c r="J1023" s="404">
        <v>0</v>
      </c>
      <c r="K1023" s="405">
        <v>0</v>
      </c>
      <c r="L1023" s="405">
        <v>9000000</v>
      </c>
      <c r="M1023" s="405">
        <f t="shared" si="86"/>
        <v>9000000</v>
      </c>
      <c r="N1023" s="406" t="s">
        <v>1990</v>
      </c>
      <c r="O1023" s="398" t="s">
        <v>10799</v>
      </c>
      <c r="P1023" s="408">
        <f t="shared" si="87"/>
        <v>43739</v>
      </c>
      <c r="Q1023" s="408">
        <v>43829</v>
      </c>
      <c r="R1023" s="408">
        <f t="shared" si="88"/>
        <v>43829</v>
      </c>
      <c r="S1023" s="407">
        <f t="shared" si="89"/>
        <v>90</v>
      </c>
      <c r="T1023" s="409">
        <f t="shared" si="90"/>
        <v>3</v>
      </c>
      <c r="U1023" s="410" t="s">
        <v>10800</v>
      </c>
      <c r="V1023" s="375"/>
      <c r="W1023" s="411"/>
      <c r="X1023" s="412"/>
      <c r="Y1023" s="413"/>
      <c r="Z1023" s="414"/>
      <c r="AA1023" s="412"/>
      <c r="AB1023" s="413"/>
      <c r="AC1023" s="414"/>
      <c r="AD1023" s="412"/>
      <c r="AE1023" s="413"/>
      <c r="AF1023" s="414"/>
      <c r="AG1023" s="412"/>
      <c r="AH1023" s="413"/>
      <c r="AI1023" s="412"/>
      <c r="AJ1023" s="415"/>
      <c r="AK1023" s="416"/>
      <c r="AL1023" s="417"/>
      <c r="AM1023" s="416"/>
      <c r="AN1023" s="418"/>
      <c r="AO1023" s="418"/>
      <c r="AP1023" s="418"/>
      <c r="AQ1023" s="314"/>
      <c r="AR1023" s="315"/>
      <c r="AS1023" s="419"/>
      <c r="AT1023" s="420"/>
      <c r="AU1023" s="318"/>
      <c r="AV1023" s="319"/>
      <c r="AW1023" s="319"/>
      <c r="AX1023" s="319"/>
      <c r="AY1023" s="320"/>
      <c r="AZ1023" s="376"/>
    </row>
    <row r="1024" spans="1:52" ht="13.5" customHeight="1" thickTop="1" thickBot="1" x14ac:dyDescent="0.25">
      <c r="A1024" s="397">
        <v>1015</v>
      </c>
      <c r="B1024" s="398" t="s">
        <v>3432</v>
      </c>
      <c r="C1024" s="399">
        <v>43739</v>
      </c>
      <c r="D1024" s="399" t="s">
        <v>10801</v>
      </c>
      <c r="E1024" s="400" t="s">
        <v>9590</v>
      </c>
      <c r="F1024" s="400" t="s">
        <v>10802</v>
      </c>
      <c r="G1024" s="401" t="s">
        <v>66</v>
      </c>
      <c r="H1024" s="402" t="s">
        <v>10502</v>
      </c>
      <c r="I1024" s="403" t="s">
        <v>1989</v>
      </c>
      <c r="J1024" s="404">
        <v>0</v>
      </c>
      <c r="K1024" s="405">
        <v>0</v>
      </c>
      <c r="L1024" s="405">
        <v>9000000</v>
      </c>
      <c r="M1024" s="405">
        <f t="shared" si="86"/>
        <v>9000000</v>
      </c>
      <c r="N1024" s="406" t="s">
        <v>1990</v>
      </c>
      <c r="O1024" s="398" t="s">
        <v>10803</v>
      </c>
      <c r="P1024" s="408">
        <f t="shared" si="87"/>
        <v>43739</v>
      </c>
      <c r="Q1024" s="408">
        <v>43829</v>
      </c>
      <c r="R1024" s="408">
        <f t="shared" si="88"/>
        <v>43829</v>
      </c>
      <c r="S1024" s="407">
        <f t="shared" si="89"/>
        <v>90</v>
      </c>
      <c r="T1024" s="409">
        <f t="shared" si="90"/>
        <v>3</v>
      </c>
      <c r="U1024" s="410" t="s">
        <v>10804</v>
      </c>
      <c r="V1024" s="375"/>
      <c r="W1024" s="411"/>
      <c r="X1024" s="412"/>
      <c r="Y1024" s="413"/>
      <c r="Z1024" s="414"/>
      <c r="AA1024" s="412"/>
      <c r="AB1024" s="413"/>
      <c r="AC1024" s="414"/>
      <c r="AD1024" s="412"/>
      <c r="AE1024" s="413"/>
      <c r="AF1024" s="414"/>
      <c r="AG1024" s="412"/>
      <c r="AH1024" s="413"/>
      <c r="AI1024" s="412"/>
      <c r="AJ1024" s="415"/>
      <c r="AK1024" s="416"/>
      <c r="AL1024" s="417"/>
      <c r="AM1024" s="416"/>
      <c r="AN1024" s="418"/>
      <c r="AO1024" s="418"/>
      <c r="AP1024" s="418"/>
      <c r="AQ1024" s="314"/>
      <c r="AR1024" s="315"/>
      <c r="AS1024" s="419"/>
      <c r="AT1024" s="420"/>
      <c r="AU1024" s="318"/>
      <c r="AV1024" s="319"/>
      <c r="AW1024" s="319"/>
      <c r="AX1024" s="319"/>
      <c r="AY1024" s="320"/>
      <c r="AZ1024" s="376"/>
    </row>
    <row r="1025" spans="1:52" ht="13.5" customHeight="1" thickTop="1" thickBot="1" x14ac:dyDescent="0.25">
      <c r="A1025" s="397">
        <v>1016</v>
      </c>
      <c r="B1025" s="398" t="s">
        <v>3441</v>
      </c>
      <c r="C1025" s="399">
        <v>43739</v>
      </c>
      <c r="D1025" s="399" t="s">
        <v>10805</v>
      </c>
      <c r="E1025" s="400" t="s">
        <v>9590</v>
      </c>
      <c r="F1025" s="400" t="s">
        <v>10798</v>
      </c>
      <c r="G1025" s="401" t="s">
        <v>66</v>
      </c>
      <c r="H1025" s="402" t="s">
        <v>10502</v>
      </c>
      <c r="I1025" s="403" t="s">
        <v>1989</v>
      </c>
      <c r="J1025" s="404">
        <v>0</v>
      </c>
      <c r="K1025" s="405">
        <v>0</v>
      </c>
      <c r="L1025" s="405">
        <v>3600000</v>
      </c>
      <c r="M1025" s="405">
        <f t="shared" si="86"/>
        <v>3600000</v>
      </c>
      <c r="N1025" s="406" t="s">
        <v>1990</v>
      </c>
      <c r="O1025" s="398" t="s">
        <v>10806</v>
      </c>
      <c r="P1025" s="408">
        <f t="shared" si="87"/>
        <v>43739</v>
      </c>
      <c r="Q1025" s="408">
        <v>43829</v>
      </c>
      <c r="R1025" s="408">
        <f t="shared" si="88"/>
        <v>43829</v>
      </c>
      <c r="S1025" s="407">
        <f t="shared" si="89"/>
        <v>90</v>
      </c>
      <c r="T1025" s="409">
        <f t="shared" si="90"/>
        <v>3</v>
      </c>
      <c r="U1025" s="410" t="s">
        <v>10807</v>
      </c>
      <c r="V1025" s="375"/>
      <c r="W1025" s="411"/>
      <c r="X1025" s="412"/>
      <c r="Y1025" s="413"/>
      <c r="Z1025" s="414"/>
      <c r="AA1025" s="412"/>
      <c r="AB1025" s="413"/>
      <c r="AC1025" s="414"/>
      <c r="AD1025" s="412"/>
      <c r="AE1025" s="413"/>
      <c r="AF1025" s="414"/>
      <c r="AG1025" s="412"/>
      <c r="AH1025" s="413"/>
      <c r="AI1025" s="412"/>
      <c r="AJ1025" s="415"/>
      <c r="AK1025" s="416"/>
      <c r="AL1025" s="417"/>
      <c r="AM1025" s="416"/>
      <c r="AN1025" s="418"/>
      <c r="AO1025" s="418"/>
      <c r="AP1025" s="418"/>
      <c r="AQ1025" s="314"/>
      <c r="AR1025" s="315"/>
      <c r="AS1025" s="419"/>
      <c r="AT1025" s="420"/>
      <c r="AU1025" s="318"/>
      <c r="AV1025" s="319"/>
      <c r="AW1025" s="319"/>
      <c r="AX1025" s="319"/>
      <c r="AY1025" s="320"/>
      <c r="AZ1025" s="376"/>
    </row>
    <row r="1026" spans="1:52" ht="13.5" customHeight="1" thickTop="1" thickBot="1" x14ac:dyDescent="0.25">
      <c r="A1026" s="397">
        <v>1017</v>
      </c>
      <c r="B1026" s="398" t="s">
        <v>3441</v>
      </c>
      <c r="C1026" s="399">
        <v>43739</v>
      </c>
      <c r="D1026" s="399" t="s">
        <v>10808</v>
      </c>
      <c r="E1026" s="400" t="s">
        <v>5690</v>
      </c>
      <c r="F1026" s="400" t="s">
        <v>10798</v>
      </c>
      <c r="G1026" s="401" t="s">
        <v>66</v>
      </c>
      <c r="H1026" s="402" t="s">
        <v>10502</v>
      </c>
      <c r="I1026" s="403" t="s">
        <v>1989</v>
      </c>
      <c r="J1026" s="404">
        <v>0</v>
      </c>
      <c r="K1026" s="405">
        <v>0</v>
      </c>
      <c r="L1026" s="405">
        <v>9000000</v>
      </c>
      <c r="M1026" s="405">
        <f t="shared" si="86"/>
        <v>9000000</v>
      </c>
      <c r="N1026" s="406" t="s">
        <v>1990</v>
      </c>
      <c r="O1026" s="398" t="s">
        <v>9135</v>
      </c>
      <c r="P1026" s="408">
        <f t="shared" si="87"/>
        <v>43739</v>
      </c>
      <c r="Q1026" s="408">
        <v>43830</v>
      </c>
      <c r="R1026" s="408">
        <f t="shared" si="88"/>
        <v>43830</v>
      </c>
      <c r="S1026" s="407">
        <f t="shared" si="89"/>
        <v>91</v>
      </c>
      <c r="T1026" s="409">
        <f t="shared" si="90"/>
        <v>3.0333333333333332</v>
      </c>
      <c r="U1026" s="410" t="s">
        <v>10809</v>
      </c>
      <c r="V1026" s="375"/>
      <c r="W1026" s="411"/>
      <c r="X1026" s="412"/>
      <c r="Y1026" s="413"/>
      <c r="Z1026" s="414"/>
      <c r="AA1026" s="412"/>
      <c r="AB1026" s="413"/>
      <c r="AC1026" s="414"/>
      <c r="AD1026" s="412"/>
      <c r="AE1026" s="413"/>
      <c r="AF1026" s="414"/>
      <c r="AG1026" s="412"/>
      <c r="AH1026" s="413"/>
      <c r="AI1026" s="412"/>
      <c r="AJ1026" s="415"/>
      <c r="AK1026" s="416"/>
      <c r="AL1026" s="417"/>
      <c r="AM1026" s="416"/>
      <c r="AN1026" s="418"/>
      <c r="AO1026" s="418"/>
      <c r="AP1026" s="418"/>
      <c r="AQ1026" s="314"/>
      <c r="AR1026" s="315"/>
      <c r="AS1026" s="419"/>
      <c r="AT1026" s="420"/>
      <c r="AU1026" s="318"/>
      <c r="AV1026" s="319"/>
      <c r="AW1026" s="319"/>
      <c r="AX1026" s="319"/>
      <c r="AY1026" s="320"/>
      <c r="AZ1026" s="376"/>
    </row>
    <row r="1027" spans="1:52" ht="13.5" customHeight="1" thickTop="1" thickBot="1" x14ac:dyDescent="0.25">
      <c r="A1027" s="397">
        <v>1018</v>
      </c>
      <c r="B1027" s="398" t="s">
        <v>3441</v>
      </c>
      <c r="C1027" s="399">
        <v>43739</v>
      </c>
      <c r="D1027" s="399" t="s">
        <v>10810</v>
      </c>
      <c r="E1027" s="400" t="s">
        <v>5690</v>
      </c>
      <c r="F1027" s="400" t="s">
        <v>10798</v>
      </c>
      <c r="G1027" s="401" t="s">
        <v>66</v>
      </c>
      <c r="H1027" s="402" t="s">
        <v>10502</v>
      </c>
      <c r="I1027" s="403" t="s">
        <v>1989</v>
      </c>
      <c r="J1027" s="404">
        <v>0</v>
      </c>
      <c r="K1027" s="405">
        <v>0</v>
      </c>
      <c r="L1027" s="405">
        <v>8100000</v>
      </c>
      <c r="M1027" s="405">
        <f t="shared" si="86"/>
        <v>8100000</v>
      </c>
      <c r="N1027" s="406" t="s">
        <v>1990</v>
      </c>
      <c r="O1027" s="398" t="s">
        <v>10811</v>
      </c>
      <c r="P1027" s="408">
        <f t="shared" si="87"/>
        <v>43739</v>
      </c>
      <c r="Q1027" s="408">
        <v>43829</v>
      </c>
      <c r="R1027" s="408">
        <f t="shared" si="88"/>
        <v>43829</v>
      </c>
      <c r="S1027" s="407">
        <f t="shared" si="89"/>
        <v>90</v>
      </c>
      <c r="T1027" s="409">
        <f t="shared" si="90"/>
        <v>3</v>
      </c>
      <c r="U1027" s="410" t="s">
        <v>10812</v>
      </c>
      <c r="V1027" s="375"/>
      <c r="W1027" s="411"/>
      <c r="X1027" s="412"/>
      <c r="Y1027" s="413"/>
      <c r="Z1027" s="414"/>
      <c r="AA1027" s="412"/>
      <c r="AB1027" s="413"/>
      <c r="AC1027" s="414"/>
      <c r="AD1027" s="412"/>
      <c r="AE1027" s="413"/>
      <c r="AF1027" s="414"/>
      <c r="AG1027" s="412"/>
      <c r="AH1027" s="413"/>
      <c r="AI1027" s="412"/>
      <c r="AJ1027" s="415"/>
      <c r="AK1027" s="416"/>
      <c r="AL1027" s="417"/>
      <c r="AM1027" s="416"/>
      <c r="AN1027" s="418"/>
      <c r="AO1027" s="418"/>
      <c r="AP1027" s="418"/>
      <c r="AQ1027" s="314"/>
      <c r="AR1027" s="315"/>
      <c r="AS1027" s="419"/>
      <c r="AT1027" s="420"/>
      <c r="AU1027" s="318"/>
      <c r="AV1027" s="319"/>
      <c r="AW1027" s="319"/>
      <c r="AX1027" s="319"/>
      <c r="AY1027" s="320"/>
      <c r="AZ1027" s="376"/>
    </row>
    <row r="1028" spans="1:52" ht="13.5" customHeight="1" thickTop="1" thickBot="1" x14ac:dyDescent="0.25">
      <c r="A1028" s="397">
        <v>1019</v>
      </c>
      <c r="B1028" s="398" t="s">
        <v>3432</v>
      </c>
      <c r="C1028" s="399">
        <v>43739</v>
      </c>
      <c r="D1028" s="399" t="s">
        <v>10813</v>
      </c>
      <c r="E1028" s="400" t="s">
        <v>5921</v>
      </c>
      <c r="F1028" s="400" t="s">
        <v>10814</v>
      </c>
      <c r="G1028" s="401" t="s">
        <v>66</v>
      </c>
      <c r="H1028" s="402" t="s">
        <v>7501</v>
      </c>
      <c r="I1028" s="403" t="s">
        <v>1989</v>
      </c>
      <c r="J1028" s="404">
        <v>0</v>
      </c>
      <c r="K1028" s="405">
        <v>0</v>
      </c>
      <c r="L1028" s="405">
        <v>21900000</v>
      </c>
      <c r="M1028" s="405">
        <f t="shared" si="86"/>
        <v>21900000</v>
      </c>
      <c r="N1028" s="406" t="s">
        <v>1990</v>
      </c>
      <c r="O1028" s="398" t="s">
        <v>10815</v>
      </c>
      <c r="P1028" s="408">
        <f t="shared" si="87"/>
        <v>43739</v>
      </c>
      <c r="Q1028" s="408">
        <v>43830</v>
      </c>
      <c r="R1028" s="408">
        <f t="shared" si="88"/>
        <v>43830</v>
      </c>
      <c r="S1028" s="407">
        <f t="shared" si="89"/>
        <v>91</v>
      </c>
      <c r="T1028" s="409">
        <f t="shared" si="90"/>
        <v>3.0333333333333332</v>
      </c>
      <c r="U1028" s="410" t="s">
        <v>10816</v>
      </c>
      <c r="V1028" s="375"/>
      <c r="W1028" s="411"/>
      <c r="X1028" s="412"/>
      <c r="Y1028" s="413"/>
      <c r="Z1028" s="414"/>
      <c r="AA1028" s="412"/>
      <c r="AB1028" s="413"/>
      <c r="AC1028" s="414"/>
      <c r="AD1028" s="412"/>
      <c r="AE1028" s="413"/>
      <c r="AF1028" s="414"/>
      <c r="AG1028" s="412"/>
      <c r="AH1028" s="413"/>
      <c r="AI1028" s="412"/>
      <c r="AJ1028" s="415"/>
      <c r="AK1028" s="416"/>
      <c r="AL1028" s="417"/>
      <c r="AM1028" s="416"/>
      <c r="AN1028" s="418"/>
      <c r="AO1028" s="418"/>
      <c r="AP1028" s="418"/>
      <c r="AQ1028" s="314"/>
      <c r="AR1028" s="315"/>
      <c r="AS1028" s="419"/>
      <c r="AT1028" s="420"/>
      <c r="AU1028" s="318"/>
      <c r="AV1028" s="319"/>
      <c r="AW1028" s="319"/>
      <c r="AX1028" s="319"/>
      <c r="AY1028" s="320"/>
      <c r="AZ1028" s="376"/>
    </row>
    <row r="1029" spans="1:52" ht="13.5" customHeight="1" thickTop="1" thickBot="1" x14ac:dyDescent="0.25">
      <c r="A1029" s="397">
        <v>1020</v>
      </c>
      <c r="B1029" s="398" t="s">
        <v>3441</v>
      </c>
      <c r="C1029" s="399">
        <v>43739</v>
      </c>
      <c r="D1029" s="399" t="s">
        <v>10817</v>
      </c>
      <c r="E1029" s="400" t="s">
        <v>5690</v>
      </c>
      <c r="F1029" s="400" t="s">
        <v>10818</v>
      </c>
      <c r="G1029" s="401" t="s">
        <v>66</v>
      </c>
      <c r="H1029" s="402" t="s">
        <v>7501</v>
      </c>
      <c r="I1029" s="403" t="s">
        <v>1989</v>
      </c>
      <c r="J1029" s="404">
        <v>0</v>
      </c>
      <c r="K1029" s="405">
        <v>0</v>
      </c>
      <c r="L1029" s="405">
        <v>12000000</v>
      </c>
      <c r="M1029" s="405">
        <f t="shared" si="86"/>
        <v>12000000</v>
      </c>
      <c r="N1029" s="406" t="s">
        <v>1990</v>
      </c>
      <c r="O1029" s="398" t="s">
        <v>10819</v>
      </c>
      <c r="P1029" s="408">
        <f t="shared" si="87"/>
        <v>43739</v>
      </c>
      <c r="Q1029" s="408">
        <v>43829</v>
      </c>
      <c r="R1029" s="408">
        <f t="shared" si="88"/>
        <v>43829</v>
      </c>
      <c r="S1029" s="407">
        <f t="shared" si="89"/>
        <v>90</v>
      </c>
      <c r="T1029" s="409">
        <f t="shared" si="90"/>
        <v>3</v>
      </c>
      <c r="U1029" s="410" t="s">
        <v>10820</v>
      </c>
      <c r="V1029" s="375"/>
      <c r="W1029" s="411"/>
      <c r="X1029" s="412"/>
      <c r="Y1029" s="413"/>
      <c r="Z1029" s="414"/>
      <c r="AA1029" s="412"/>
      <c r="AB1029" s="413"/>
      <c r="AC1029" s="414"/>
      <c r="AD1029" s="412"/>
      <c r="AE1029" s="413"/>
      <c r="AF1029" s="414"/>
      <c r="AG1029" s="412"/>
      <c r="AH1029" s="413"/>
      <c r="AI1029" s="412"/>
      <c r="AJ1029" s="415"/>
      <c r="AK1029" s="416"/>
      <c r="AL1029" s="417"/>
      <c r="AM1029" s="416"/>
      <c r="AN1029" s="418"/>
      <c r="AO1029" s="418"/>
      <c r="AP1029" s="418"/>
      <c r="AQ1029" s="314"/>
      <c r="AR1029" s="315"/>
      <c r="AS1029" s="419"/>
      <c r="AT1029" s="420"/>
      <c r="AU1029" s="318"/>
      <c r="AV1029" s="319"/>
      <c r="AW1029" s="319"/>
      <c r="AX1029" s="319"/>
      <c r="AY1029" s="320"/>
      <c r="AZ1029" s="376"/>
    </row>
    <row r="1030" spans="1:52" ht="13.5" customHeight="1" thickTop="1" thickBot="1" x14ac:dyDescent="0.25">
      <c r="A1030" s="397">
        <v>1021</v>
      </c>
      <c r="B1030" s="398" t="s">
        <v>3432</v>
      </c>
      <c r="C1030" s="399">
        <v>43739</v>
      </c>
      <c r="D1030" s="399" t="s">
        <v>10821</v>
      </c>
      <c r="E1030" s="400" t="s">
        <v>5921</v>
      </c>
      <c r="F1030" s="400" t="s">
        <v>10295</v>
      </c>
      <c r="G1030" s="401" t="s">
        <v>66</v>
      </c>
      <c r="H1030" s="402" t="s">
        <v>10502</v>
      </c>
      <c r="I1030" s="403" t="s">
        <v>1989</v>
      </c>
      <c r="J1030" s="404">
        <v>0</v>
      </c>
      <c r="K1030" s="405">
        <v>0</v>
      </c>
      <c r="L1030" s="405">
        <v>9000000</v>
      </c>
      <c r="M1030" s="405">
        <f t="shared" si="86"/>
        <v>9000000</v>
      </c>
      <c r="N1030" s="406" t="s">
        <v>1990</v>
      </c>
      <c r="O1030" s="398" t="s">
        <v>10822</v>
      </c>
      <c r="P1030" s="408">
        <f t="shared" si="87"/>
        <v>43739</v>
      </c>
      <c r="Q1030" s="408">
        <v>43829</v>
      </c>
      <c r="R1030" s="408">
        <f t="shared" si="88"/>
        <v>43829</v>
      </c>
      <c r="S1030" s="407">
        <f t="shared" si="89"/>
        <v>90</v>
      </c>
      <c r="T1030" s="409">
        <f t="shared" si="90"/>
        <v>3</v>
      </c>
      <c r="U1030" s="410" t="s">
        <v>10823</v>
      </c>
      <c r="V1030" s="375"/>
      <c r="W1030" s="411"/>
      <c r="X1030" s="412"/>
      <c r="Y1030" s="413"/>
      <c r="Z1030" s="414"/>
      <c r="AA1030" s="412"/>
      <c r="AB1030" s="413"/>
      <c r="AC1030" s="414"/>
      <c r="AD1030" s="412"/>
      <c r="AE1030" s="413"/>
      <c r="AF1030" s="414"/>
      <c r="AG1030" s="412"/>
      <c r="AH1030" s="413"/>
      <c r="AI1030" s="412"/>
      <c r="AJ1030" s="415"/>
      <c r="AK1030" s="416"/>
      <c r="AL1030" s="417"/>
      <c r="AM1030" s="416"/>
      <c r="AN1030" s="418"/>
      <c r="AO1030" s="418"/>
      <c r="AP1030" s="418"/>
      <c r="AQ1030" s="314"/>
      <c r="AR1030" s="315"/>
      <c r="AS1030" s="419"/>
      <c r="AT1030" s="420"/>
      <c r="AU1030" s="318"/>
      <c r="AV1030" s="319"/>
      <c r="AW1030" s="319"/>
      <c r="AX1030" s="319"/>
      <c r="AY1030" s="320"/>
      <c r="AZ1030" s="376"/>
    </row>
    <row r="1031" spans="1:52" ht="13.5" customHeight="1" thickTop="1" thickBot="1" x14ac:dyDescent="0.25">
      <c r="A1031" s="397">
        <v>1022</v>
      </c>
      <c r="B1031" s="398" t="s">
        <v>3432</v>
      </c>
      <c r="C1031" s="399">
        <v>43739</v>
      </c>
      <c r="D1031" s="399" t="s">
        <v>10824</v>
      </c>
      <c r="E1031" s="400" t="s">
        <v>9590</v>
      </c>
      <c r="F1031" s="400" t="s">
        <v>10825</v>
      </c>
      <c r="G1031" s="401" t="s">
        <v>66</v>
      </c>
      <c r="H1031" s="402" t="s">
        <v>7501</v>
      </c>
      <c r="I1031" s="403" t="s">
        <v>1989</v>
      </c>
      <c r="J1031" s="404">
        <v>0</v>
      </c>
      <c r="K1031" s="405">
        <v>0</v>
      </c>
      <c r="L1031" s="405">
        <v>16170000</v>
      </c>
      <c r="M1031" s="405">
        <f t="shared" si="86"/>
        <v>16170000</v>
      </c>
      <c r="N1031" s="406" t="s">
        <v>1990</v>
      </c>
      <c r="O1031" s="398" t="s">
        <v>9380</v>
      </c>
      <c r="P1031" s="408">
        <f t="shared" si="87"/>
        <v>43739</v>
      </c>
      <c r="Q1031" s="408">
        <v>43829</v>
      </c>
      <c r="R1031" s="408">
        <f t="shared" si="88"/>
        <v>43829</v>
      </c>
      <c r="S1031" s="407">
        <f t="shared" si="89"/>
        <v>90</v>
      </c>
      <c r="T1031" s="409">
        <f t="shared" si="90"/>
        <v>3</v>
      </c>
      <c r="U1031" s="410" t="s">
        <v>10826</v>
      </c>
      <c r="V1031" s="375"/>
      <c r="W1031" s="411"/>
      <c r="X1031" s="412"/>
      <c r="Y1031" s="413"/>
      <c r="Z1031" s="414"/>
      <c r="AA1031" s="412"/>
      <c r="AB1031" s="413"/>
      <c r="AC1031" s="414"/>
      <c r="AD1031" s="412"/>
      <c r="AE1031" s="413"/>
      <c r="AF1031" s="414"/>
      <c r="AG1031" s="412"/>
      <c r="AH1031" s="413"/>
      <c r="AI1031" s="412"/>
      <c r="AJ1031" s="415"/>
      <c r="AK1031" s="416"/>
      <c r="AL1031" s="417"/>
      <c r="AM1031" s="416"/>
      <c r="AN1031" s="418"/>
      <c r="AO1031" s="418"/>
      <c r="AP1031" s="418"/>
      <c r="AQ1031" s="314"/>
      <c r="AR1031" s="315"/>
      <c r="AS1031" s="419"/>
      <c r="AT1031" s="420"/>
      <c r="AU1031" s="318"/>
      <c r="AV1031" s="319"/>
      <c r="AW1031" s="319"/>
      <c r="AX1031" s="319"/>
      <c r="AY1031" s="320"/>
      <c r="AZ1031" s="376"/>
    </row>
    <row r="1032" spans="1:52" ht="13.5" customHeight="1" thickTop="1" thickBot="1" x14ac:dyDescent="0.25">
      <c r="A1032" s="397">
        <v>1023</v>
      </c>
      <c r="B1032" s="398" t="s">
        <v>3447</v>
      </c>
      <c r="C1032" s="399">
        <v>43739</v>
      </c>
      <c r="D1032" s="399" t="s">
        <v>10827</v>
      </c>
      <c r="E1032" s="400" t="s">
        <v>6793</v>
      </c>
      <c r="F1032" s="400" t="s">
        <v>10828</v>
      </c>
      <c r="G1032" s="401" t="s">
        <v>66</v>
      </c>
      <c r="H1032" s="402" t="s">
        <v>10502</v>
      </c>
      <c r="I1032" s="403" t="s">
        <v>1989</v>
      </c>
      <c r="J1032" s="404">
        <v>0</v>
      </c>
      <c r="K1032" s="405">
        <v>0</v>
      </c>
      <c r="L1032" s="405">
        <v>6000000</v>
      </c>
      <c r="M1032" s="405">
        <f t="shared" si="86"/>
        <v>6000000</v>
      </c>
      <c r="N1032" s="406" t="s">
        <v>1990</v>
      </c>
      <c r="O1032" s="398" t="s">
        <v>10829</v>
      </c>
      <c r="P1032" s="408">
        <f t="shared" si="87"/>
        <v>43739</v>
      </c>
      <c r="Q1032" s="408">
        <v>43829</v>
      </c>
      <c r="R1032" s="408">
        <f t="shared" si="88"/>
        <v>43829</v>
      </c>
      <c r="S1032" s="407">
        <f t="shared" si="89"/>
        <v>90</v>
      </c>
      <c r="T1032" s="409">
        <f t="shared" si="90"/>
        <v>3</v>
      </c>
      <c r="U1032" s="410" t="s">
        <v>10830</v>
      </c>
      <c r="V1032" s="375"/>
      <c r="W1032" s="411"/>
      <c r="X1032" s="412"/>
      <c r="Y1032" s="413"/>
      <c r="Z1032" s="414"/>
      <c r="AA1032" s="412"/>
      <c r="AB1032" s="413"/>
      <c r="AC1032" s="414"/>
      <c r="AD1032" s="412"/>
      <c r="AE1032" s="413"/>
      <c r="AF1032" s="414"/>
      <c r="AG1032" s="412"/>
      <c r="AH1032" s="413"/>
      <c r="AI1032" s="412"/>
      <c r="AJ1032" s="415"/>
      <c r="AK1032" s="416"/>
      <c r="AL1032" s="417"/>
      <c r="AM1032" s="416"/>
      <c r="AN1032" s="418"/>
      <c r="AO1032" s="418"/>
      <c r="AP1032" s="418"/>
      <c r="AQ1032" s="314"/>
      <c r="AR1032" s="315"/>
      <c r="AS1032" s="419"/>
      <c r="AT1032" s="420"/>
      <c r="AU1032" s="318"/>
      <c r="AV1032" s="319"/>
      <c r="AW1032" s="319"/>
      <c r="AX1032" s="319"/>
      <c r="AY1032" s="320"/>
      <c r="AZ1032" s="376"/>
    </row>
    <row r="1033" spans="1:52" ht="13.5" customHeight="1" thickTop="1" thickBot="1" x14ac:dyDescent="0.25">
      <c r="A1033" s="397">
        <v>1024</v>
      </c>
      <c r="B1033" s="398" t="s">
        <v>3451</v>
      </c>
      <c r="C1033" s="399">
        <v>43739</v>
      </c>
      <c r="D1033" s="399" t="s">
        <v>10831</v>
      </c>
      <c r="E1033" s="400" t="s">
        <v>5690</v>
      </c>
      <c r="F1033" s="400" t="s">
        <v>10832</v>
      </c>
      <c r="G1033" s="401" t="s">
        <v>66</v>
      </c>
      <c r="H1033" s="402" t="s">
        <v>10502</v>
      </c>
      <c r="I1033" s="403" t="s">
        <v>1989</v>
      </c>
      <c r="J1033" s="404">
        <v>0</v>
      </c>
      <c r="K1033" s="405">
        <v>0</v>
      </c>
      <c r="L1033" s="405">
        <v>9000000</v>
      </c>
      <c r="M1033" s="405">
        <f t="shared" si="86"/>
        <v>9000000</v>
      </c>
      <c r="N1033" s="406" t="s">
        <v>1990</v>
      </c>
      <c r="O1033" s="398" t="s">
        <v>10833</v>
      </c>
      <c r="P1033" s="408">
        <f t="shared" si="87"/>
        <v>43739</v>
      </c>
      <c r="Q1033" s="408">
        <v>43829</v>
      </c>
      <c r="R1033" s="408">
        <f t="shared" si="88"/>
        <v>43829</v>
      </c>
      <c r="S1033" s="407">
        <f t="shared" si="89"/>
        <v>90</v>
      </c>
      <c r="T1033" s="409">
        <f t="shared" si="90"/>
        <v>3</v>
      </c>
      <c r="U1033" s="410" t="s">
        <v>10834</v>
      </c>
      <c r="V1033" s="375"/>
      <c r="W1033" s="411"/>
      <c r="X1033" s="412"/>
      <c r="Y1033" s="413"/>
      <c r="Z1033" s="414"/>
      <c r="AA1033" s="412"/>
      <c r="AB1033" s="413"/>
      <c r="AC1033" s="414"/>
      <c r="AD1033" s="412"/>
      <c r="AE1033" s="413"/>
      <c r="AF1033" s="414"/>
      <c r="AG1033" s="412"/>
      <c r="AH1033" s="413"/>
      <c r="AI1033" s="412"/>
      <c r="AJ1033" s="415"/>
      <c r="AK1033" s="416"/>
      <c r="AL1033" s="417"/>
      <c r="AM1033" s="416"/>
      <c r="AN1033" s="418"/>
      <c r="AO1033" s="418"/>
      <c r="AP1033" s="418"/>
      <c r="AQ1033" s="314"/>
      <c r="AR1033" s="315"/>
      <c r="AS1033" s="419"/>
      <c r="AT1033" s="420"/>
      <c r="AU1033" s="318"/>
      <c r="AV1033" s="319"/>
      <c r="AW1033" s="319"/>
      <c r="AX1033" s="319"/>
      <c r="AY1033" s="320"/>
      <c r="AZ1033" s="376"/>
    </row>
    <row r="1034" spans="1:52" ht="13.5" customHeight="1" thickTop="1" thickBot="1" x14ac:dyDescent="0.25">
      <c r="A1034" s="397">
        <v>1025</v>
      </c>
      <c r="B1034" s="398" t="s">
        <v>3432</v>
      </c>
      <c r="C1034" s="399">
        <v>43739</v>
      </c>
      <c r="D1034" s="399" t="s">
        <v>10835</v>
      </c>
      <c r="E1034" s="400" t="s">
        <v>6793</v>
      </c>
      <c r="F1034" s="400" t="s">
        <v>10836</v>
      </c>
      <c r="G1034" s="401" t="s">
        <v>66</v>
      </c>
      <c r="H1034" s="402" t="s">
        <v>7501</v>
      </c>
      <c r="I1034" s="403" t="s">
        <v>1989</v>
      </c>
      <c r="J1034" s="404">
        <v>0</v>
      </c>
      <c r="K1034" s="405">
        <v>0</v>
      </c>
      <c r="L1034" s="405">
        <v>2100000</v>
      </c>
      <c r="M1034" s="405">
        <f t="shared" si="86"/>
        <v>2100000</v>
      </c>
      <c r="N1034" s="406" t="s">
        <v>1990</v>
      </c>
      <c r="O1034" s="398" t="s">
        <v>10837</v>
      </c>
      <c r="P1034" s="408">
        <f t="shared" si="87"/>
        <v>43739</v>
      </c>
      <c r="Q1034" s="408">
        <v>43829</v>
      </c>
      <c r="R1034" s="408">
        <f t="shared" si="88"/>
        <v>43829</v>
      </c>
      <c r="S1034" s="407">
        <f t="shared" si="89"/>
        <v>90</v>
      </c>
      <c r="T1034" s="409">
        <f t="shared" si="90"/>
        <v>3</v>
      </c>
      <c r="U1034" s="410" t="s">
        <v>10838</v>
      </c>
      <c r="V1034" s="375"/>
      <c r="W1034" s="411"/>
      <c r="X1034" s="412"/>
      <c r="Y1034" s="413"/>
      <c r="Z1034" s="414"/>
      <c r="AA1034" s="412"/>
      <c r="AB1034" s="413"/>
      <c r="AC1034" s="414"/>
      <c r="AD1034" s="412"/>
      <c r="AE1034" s="413"/>
      <c r="AF1034" s="414"/>
      <c r="AG1034" s="412"/>
      <c r="AH1034" s="413"/>
      <c r="AI1034" s="412"/>
      <c r="AJ1034" s="415"/>
      <c r="AK1034" s="416"/>
      <c r="AL1034" s="417"/>
      <c r="AM1034" s="416"/>
      <c r="AN1034" s="418"/>
      <c r="AO1034" s="418"/>
      <c r="AP1034" s="418"/>
      <c r="AQ1034" s="314"/>
      <c r="AR1034" s="315"/>
      <c r="AS1034" s="419"/>
      <c r="AT1034" s="420"/>
      <c r="AU1034" s="318"/>
      <c r="AV1034" s="319"/>
      <c r="AW1034" s="319"/>
      <c r="AX1034" s="319"/>
      <c r="AY1034" s="320"/>
      <c r="AZ1034" s="376"/>
    </row>
    <row r="1035" spans="1:52" ht="13.5" customHeight="1" thickTop="1" thickBot="1" x14ac:dyDescent="0.25">
      <c r="A1035" s="397">
        <v>1026</v>
      </c>
      <c r="B1035" s="398" t="s">
        <v>3432</v>
      </c>
      <c r="C1035" s="399">
        <v>43739</v>
      </c>
      <c r="D1035" s="399" t="s">
        <v>10839</v>
      </c>
      <c r="E1035" s="400" t="s">
        <v>9590</v>
      </c>
      <c r="F1035" s="400" t="s">
        <v>10840</v>
      </c>
      <c r="G1035" s="401" t="s">
        <v>66</v>
      </c>
      <c r="H1035" s="402" t="s">
        <v>10502</v>
      </c>
      <c r="I1035" s="403" t="s">
        <v>1989</v>
      </c>
      <c r="J1035" s="404">
        <v>0</v>
      </c>
      <c r="K1035" s="405">
        <v>0</v>
      </c>
      <c r="L1035" s="405">
        <v>6000000</v>
      </c>
      <c r="M1035" s="405">
        <f t="shared" si="86"/>
        <v>6000000</v>
      </c>
      <c r="N1035" s="406" t="s">
        <v>1990</v>
      </c>
      <c r="O1035" s="398" t="s">
        <v>9429</v>
      </c>
      <c r="P1035" s="408">
        <f t="shared" si="87"/>
        <v>43739</v>
      </c>
      <c r="Q1035" s="408">
        <v>43829</v>
      </c>
      <c r="R1035" s="408">
        <f t="shared" si="88"/>
        <v>43829</v>
      </c>
      <c r="S1035" s="407">
        <f t="shared" si="89"/>
        <v>90</v>
      </c>
      <c r="T1035" s="409">
        <f t="shared" si="90"/>
        <v>3</v>
      </c>
      <c r="U1035" s="410" t="s">
        <v>10841</v>
      </c>
      <c r="V1035" s="375"/>
      <c r="W1035" s="411"/>
      <c r="X1035" s="412"/>
      <c r="Y1035" s="413"/>
      <c r="Z1035" s="414"/>
      <c r="AA1035" s="412"/>
      <c r="AB1035" s="413"/>
      <c r="AC1035" s="414"/>
      <c r="AD1035" s="412"/>
      <c r="AE1035" s="413"/>
      <c r="AF1035" s="414"/>
      <c r="AG1035" s="412"/>
      <c r="AH1035" s="413"/>
      <c r="AI1035" s="412"/>
      <c r="AJ1035" s="415"/>
      <c r="AK1035" s="416"/>
      <c r="AL1035" s="417"/>
      <c r="AM1035" s="416"/>
      <c r="AN1035" s="418"/>
      <c r="AO1035" s="418"/>
      <c r="AP1035" s="418"/>
      <c r="AQ1035" s="314"/>
      <c r="AR1035" s="315"/>
      <c r="AS1035" s="419"/>
      <c r="AT1035" s="420"/>
      <c r="AU1035" s="318"/>
      <c r="AV1035" s="319"/>
      <c r="AW1035" s="319"/>
      <c r="AX1035" s="319"/>
      <c r="AY1035" s="320"/>
      <c r="AZ1035" s="376"/>
    </row>
    <row r="1036" spans="1:52" ht="13.5" customHeight="1" thickTop="1" thickBot="1" x14ac:dyDescent="0.25">
      <c r="A1036" s="397">
        <v>1027</v>
      </c>
      <c r="B1036" s="398" t="s">
        <v>7623</v>
      </c>
      <c r="C1036" s="399">
        <v>43739</v>
      </c>
      <c r="D1036" s="399" t="s">
        <v>10842</v>
      </c>
      <c r="E1036" s="400" t="s">
        <v>5690</v>
      </c>
      <c r="F1036" s="400" t="s">
        <v>10843</v>
      </c>
      <c r="G1036" s="401" t="s">
        <v>66</v>
      </c>
      <c r="H1036" s="402" t="s">
        <v>10502</v>
      </c>
      <c r="I1036" s="403" t="s">
        <v>1989</v>
      </c>
      <c r="J1036" s="404">
        <v>0</v>
      </c>
      <c r="K1036" s="405">
        <v>0</v>
      </c>
      <c r="L1036" s="405">
        <v>6900000</v>
      </c>
      <c r="M1036" s="405">
        <f t="shared" si="86"/>
        <v>6900000</v>
      </c>
      <c r="N1036" s="406" t="s">
        <v>1990</v>
      </c>
      <c r="O1036" s="398" t="s">
        <v>10844</v>
      </c>
      <c r="P1036" s="408">
        <f t="shared" si="87"/>
        <v>43739</v>
      </c>
      <c r="Q1036" s="408">
        <v>43829</v>
      </c>
      <c r="R1036" s="408">
        <f t="shared" si="88"/>
        <v>43829</v>
      </c>
      <c r="S1036" s="407">
        <f t="shared" si="89"/>
        <v>90</v>
      </c>
      <c r="T1036" s="409">
        <f t="shared" si="90"/>
        <v>3</v>
      </c>
      <c r="U1036" s="410" t="s">
        <v>10845</v>
      </c>
      <c r="V1036" s="375"/>
      <c r="W1036" s="411"/>
      <c r="X1036" s="412"/>
      <c r="Y1036" s="413"/>
      <c r="Z1036" s="414"/>
      <c r="AA1036" s="412"/>
      <c r="AB1036" s="413"/>
      <c r="AC1036" s="414"/>
      <c r="AD1036" s="412"/>
      <c r="AE1036" s="413"/>
      <c r="AF1036" s="414"/>
      <c r="AG1036" s="412"/>
      <c r="AH1036" s="413"/>
      <c r="AI1036" s="412"/>
      <c r="AJ1036" s="415"/>
      <c r="AK1036" s="416"/>
      <c r="AL1036" s="417"/>
      <c r="AM1036" s="416"/>
      <c r="AN1036" s="418"/>
      <c r="AO1036" s="418"/>
      <c r="AP1036" s="418"/>
      <c r="AQ1036" s="314"/>
      <c r="AR1036" s="315"/>
      <c r="AS1036" s="419"/>
      <c r="AT1036" s="420"/>
      <c r="AU1036" s="318"/>
      <c r="AV1036" s="319"/>
      <c r="AW1036" s="319"/>
      <c r="AX1036" s="319"/>
      <c r="AY1036" s="320"/>
      <c r="AZ1036" s="376"/>
    </row>
    <row r="1037" spans="1:52" ht="13.5" customHeight="1" thickTop="1" thickBot="1" x14ac:dyDescent="0.25">
      <c r="A1037" s="397">
        <v>1028</v>
      </c>
      <c r="B1037" s="398" t="s">
        <v>3451</v>
      </c>
      <c r="C1037" s="399">
        <v>43739</v>
      </c>
      <c r="D1037" s="399" t="s">
        <v>10846</v>
      </c>
      <c r="E1037" s="400" t="s">
        <v>5690</v>
      </c>
      <c r="F1037" s="400" t="s">
        <v>10847</v>
      </c>
      <c r="G1037" s="401" t="s">
        <v>66</v>
      </c>
      <c r="H1037" s="402" t="s">
        <v>7501</v>
      </c>
      <c r="I1037" s="403" t="s">
        <v>1989</v>
      </c>
      <c r="J1037" s="404">
        <v>0</v>
      </c>
      <c r="K1037" s="405">
        <v>0</v>
      </c>
      <c r="L1037" s="405">
        <v>24000000</v>
      </c>
      <c r="M1037" s="405">
        <f t="shared" si="86"/>
        <v>24000000</v>
      </c>
      <c r="N1037" s="406" t="s">
        <v>1990</v>
      </c>
      <c r="O1037" s="398" t="s">
        <v>571</v>
      </c>
      <c r="P1037" s="408">
        <f t="shared" si="87"/>
        <v>43739</v>
      </c>
      <c r="Q1037" s="408">
        <v>43829</v>
      </c>
      <c r="R1037" s="408">
        <f t="shared" si="88"/>
        <v>43829</v>
      </c>
      <c r="S1037" s="407">
        <f t="shared" si="89"/>
        <v>90</v>
      </c>
      <c r="T1037" s="409">
        <f t="shared" si="90"/>
        <v>3</v>
      </c>
      <c r="U1037" s="410" t="s">
        <v>10848</v>
      </c>
      <c r="V1037" s="375"/>
      <c r="W1037" s="411"/>
      <c r="X1037" s="412"/>
      <c r="Y1037" s="413"/>
      <c r="Z1037" s="414"/>
      <c r="AA1037" s="412"/>
      <c r="AB1037" s="413"/>
      <c r="AC1037" s="414"/>
      <c r="AD1037" s="412"/>
      <c r="AE1037" s="413"/>
      <c r="AF1037" s="414"/>
      <c r="AG1037" s="412"/>
      <c r="AH1037" s="413"/>
      <c r="AI1037" s="412"/>
      <c r="AJ1037" s="415"/>
      <c r="AK1037" s="416"/>
      <c r="AL1037" s="417"/>
      <c r="AM1037" s="416"/>
      <c r="AN1037" s="418"/>
      <c r="AO1037" s="418"/>
      <c r="AP1037" s="418"/>
      <c r="AQ1037" s="314"/>
      <c r="AR1037" s="315"/>
      <c r="AS1037" s="419"/>
      <c r="AT1037" s="420"/>
      <c r="AU1037" s="318"/>
      <c r="AV1037" s="319"/>
      <c r="AW1037" s="319"/>
      <c r="AX1037" s="319"/>
      <c r="AY1037" s="320"/>
      <c r="AZ1037" s="376"/>
    </row>
    <row r="1038" spans="1:52" ht="13.5" customHeight="1" thickTop="1" thickBot="1" x14ac:dyDescent="0.25">
      <c r="A1038" s="397">
        <v>1029</v>
      </c>
      <c r="B1038" s="398" t="s">
        <v>333</v>
      </c>
      <c r="C1038" s="399">
        <v>43739</v>
      </c>
      <c r="D1038" s="399" t="s">
        <v>10849</v>
      </c>
      <c r="E1038" s="400" t="s">
        <v>5690</v>
      </c>
      <c r="F1038" s="400" t="s">
        <v>10850</v>
      </c>
      <c r="G1038" s="401" t="s">
        <v>66</v>
      </c>
      <c r="H1038" s="402" t="s">
        <v>7501</v>
      </c>
      <c r="I1038" s="403" t="s">
        <v>1989</v>
      </c>
      <c r="J1038" s="404">
        <v>0</v>
      </c>
      <c r="K1038" s="405">
        <v>0</v>
      </c>
      <c r="L1038" s="405">
        <v>10500000</v>
      </c>
      <c r="M1038" s="405">
        <f t="shared" si="86"/>
        <v>10500000</v>
      </c>
      <c r="N1038" s="406" t="s">
        <v>1990</v>
      </c>
      <c r="O1038" s="398" t="s">
        <v>10851</v>
      </c>
      <c r="P1038" s="408">
        <f t="shared" si="87"/>
        <v>43739</v>
      </c>
      <c r="Q1038" s="408">
        <v>43829</v>
      </c>
      <c r="R1038" s="408">
        <f t="shared" si="88"/>
        <v>43829</v>
      </c>
      <c r="S1038" s="407">
        <f t="shared" si="89"/>
        <v>90</v>
      </c>
      <c r="T1038" s="409">
        <f t="shared" si="90"/>
        <v>3</v>
      </c>
      <c r="U1038" s="410" t="s">
        <v>10852</v>
      </c>
      <c r="V1038" s="375"/>
      <c r="W1038" s="411"/>
      <c r="X1038" s="412"/>
      <c r="Y1038" s="413"/>
      <c r="Z1038" s="414"/>
      <c r="AA1038" s="412"/>
      <c r="AB1038" s="413"/>
      <c r="AC1038" s="414"/>
      <c r="AD1038" s="412"/>
      <c r="AE1038" s="413"/>
      <c r="AF1038" s="414"/>
      <c r="AG1038" s="412"/>
      <c r="AH1038" s="413"/>
      <c r="AI1038" s="412"/>
      <c r="AJ1038" s="415"/>
      <c r="AK1038" s="416"/>
      <c r="AL1038" s="417"/>
      <c r="AM1038" s="416"/>
      <c r="AN1038" s="418"/>
      <c r="AO1038" s="418"/>
      <c r="AP1038" s="418"/>
      <c r="AQ1038" s="314"/>
      <c r="AR1038" s="315"/>
      <c r="AS1038" s="419"/>
      <c r="AT1038" s="420"/>
      <c r="AU1038" s="318"/>
      <c r="AV1038" s="319"/>
      <c r="AW1038" s="319"/>
      <c r="AX1038" s="319"/>
      <c r="AY1038" s="320"/>
      <c r="AZ1038" s="376"/>
    </row>
    <row r="1039" spans="1:52" ht="13.5" customHeight="1" thickTop="1" thickBot="1" x14ac:dyDescent="0.25">
      <c r="A1039" s="397">
        <v>1030</v>
      </c>
      <c r="B1039" s="398" t="s">
        <v>63</v>
      </c>
      <c r="C1039" s="399">
        <v>43739</v>
      </c>
      <c r="D1039" s="399" t="s">
        <v>10853</v>
      </c>
      <c r="E1039" s="400" t="s">
        <v>7806</v>
      </c>
      <c r="F1039" s="400" t="s">
        <v>10854</v>
      </c>
      <c r="G1039" s="401" t="s">
        <v>66</v>
      </c>
      <c r="H1039" s="402" t="s">
        <v>7501</v>
      </c>
      <c r="I1039" s="403" t="s">
        <v>1989</v>
      </c>
      <c r="J1039" s="404">
        <v>0</v>
      </c>
      <c r="K1039" s="405">
        <v>0</v>
      </c>
      <c r="L1039" s="405">
        <v>10000000</v>
      </c>
      <c r="M1039" s="405">
        <f t="shared" si="86"/>
        <v>15000000</v>
      </c>
      <c r="N1039" s="406" t="s">
        <v>1990</v>
      </c>
      <c r="O1039" s="398" t="s">
        <v>10855</v>
      </c>
      <c r="P1039" s="408">
        <f t="shared" si="87"/>
        <v>43739</v>
      </c>
      <c r="Q1039" s="408">
        <v>43800</v>
      </c>
      <c r="R1039" s="408">
        <v>43830</v>
      </c>
      <c r="S1039" s="407">
        <f t="shared" si="89"/>
        <v>91</v>
      </c>
      <c r="T1039" s="409">
        <f t="shared" si="90"/>
        <v>3.0333333333333332</v>
      </c>
      <c r="U1039" s="410" t="s">
        <v>10856</v>
      </c>
      <c r="V1039" s="375"/>
      <c r="W1039" s="411">
        <v>30</v>
      </c>
      <c r="X1039" s="412">
        <v>43798</v>
      </c>
      <c r="Y1039" s="413">
        <v>43830</v>
      </c>
      <c r="Z1039" s="414"/>
      <c r="AA1039" s="412"/>
      <c r="AB1039" s="413"/>
      <c r="AC1039" s="414"/>
      <c r="AD1039" s="412"/>
      <c r="AE1039" s="413"/>
      <c r="AF1039" s="414"/>
      <c r="AG1039" s="412"/>
      <c r="AH1039" s="413"/>
      <c r="AI1039" s="412">
        <v>43798</v>
      </c>
      <c r="AJ1039" s="415">
        <v>5000000</v>
      </c>
      <c r="AK1039" s="416"/>
      <c r="AL1039" s="417"/>
      <c r="AM1039" s="416"/>
      <c r="AN1039" s="418"/>
      <c r="AO1039" s="418"/>
      <c r="AP1039" s="418"/>
      <c r="AQ1039" s="314"/>
      <c r="AR1039" s="315"/>
      <c r="AS1039" s="419"/>
      <c r="AT1039" s="420"/>
      <c r="AU1039" s="318"/>
      <c r="AV1039" s="319"/>
      <c r="AW1039" s="319"/>
      <c r="AX1039" s="319"/>
      <c r="AY1039" s="320"/>
      <c r="AZ1039" s="376"/>
    </row>
    <row r="1040" spans="1:52" ht="13.5" customHeight="1" thickTop="1" thickBot="1" x14ac:dyDescent="0.25">
      <c r="A1040" s="397">
        <v>1031</v>
      </c>
      <c r="B1040" s="398" t="s">
        <v>444</v>
      </c>
      <c r="C1040" s="399">
        <v>43739</v>
      </c>
      <c r="D1040" s="399" t="s">
        <v>10857</v>
      </c>
      <c r="E1040" s="400" t="s">
        <v>5690</v>
      </c>
      <c r="F1040" s="400" t="s">
        <v>10858</v>
      </c>
      <c r="G1040" s="401" t="s">
        <v>66</v>
      </c>
      <c r="H1040" s="402" t="s">
        <v>7501</v>
      </c>
      <c r="I1040" s="403" t="s">
        <v>1989</v>
      </c>
      <c r="J1040" s="404">
        <v>0</v>
      </c>
      <c r="K1040" s="405">
        <v>0</v>
      </c>
      <c r="L1040" s="405">
        <v>13500000</v>
      </c>
      <c r="M1040" s="405">
        <f t="shared" si="86"/>
        <v>13500000</v>
      </c>
      <c r="N1040" s="406" t="s">
        <v>1990</v>
      </c>
      <c r="O1040" s="398" t="s">
        <v>10859</v>
      </c>
      <c r="P1040" s="408">
        <f t="shared" si="87"/>
        <v>43739</v>
      </c>
      <c r="Q1040" s="408">
        <v>43830</v>
      </c>
      <c r="R1040" s="408">
        <f>Q1040</f>
        <v>43830</v>
      </c>
      <c r="S1040" s="407">
        <f t="shared" si="89"/>
        <v>91</v>
      </c>
      <c r="T1040" s="409">
        <f t="shared" si="90"/>
        <v>3.0333333333333332</v>
      </c>
      <c r="U1040" s="410" t="s">
        <v>10860</v>
      </c>
      <c r="V1040" s="375"/>
      <c r="W1040" s="411"/>
      <c r="X1040" s="412"/>
      <c r="Y1040" s="413"/>
      <c r="Z1040" s="414"/>
      <c r="AA1040" s="412"/>
      <c r="AB1040" s="413"/>
      <c r="AC1040" s="414"/>
      <c r="AD1040" s="412"/>
      <c r="AE1040" s="413"/>
      <c r="AF1040" s="414"/>
      <c r="AG1040" s="412"/>
      <c r="AH1040" s="413"/>
      <c r="AI1040" s="412"/>
      <c r="AJ1040" s="415"/>
      <c r="AK1040" s="416"/>
      <c r="AL1040" s="417"/>
      <c r="AM1040" s="416"/>
      <c r="AN1040" s="418"/>
      <c r="AO1040" s="418"/>
      <c r="AP1040" s="418"/>
      <c r="AQ1040" s="314"/>
      <c r="AR1040" s="315"/>
      <c r="AS1040" s="419"/>
      <c r="AT1040" s="420"/>
      <c r="AU1040" s="318"/>
      <c r="AV1040" s="319"/>
      <c r="AW1040" s="319"/>
      <c r="AX1040" s="319"/>
      <c r="AY1040" s="320"/>
      <c r="AZ1040" s="376"/>
    </row>
    <row r="1041" spans="1:52" ht="13.5" customHeight="1" thickTop="1" thickBot="1" x14ac:dyDescent="0.25">
      <c r="A1041" s="397">
        <v>1032</v>
      </c>
      <c r="B1041" s="398" t="s">
        <v>175</v>
      </c>
      <c r="C1041" s="399">
        <v>43739</v>
      </c>
      <c r="D1041" s="399" t="s">
        <v>10861</v>
      </c>
      <c r="E1041" s="400" t="s">
        <v>5690</v>
      </c>
      <c r="F1041" s="400" t="s">
        <v>10862</v>
      </c>
      <c r="G1041" s="401" t="s">
        <v>66</v>
      </c>
      <c r="H1041" s="402" t="s">
        <v>7501</v>
      </c>
      <c r="I1041" s="403" t="s">
        <v>1989</v>
      </c>
      <c r="J1041" s="404">
        <v>0</v>
      </c>
      <c r="K1041" s="405">
        <v>0</v>
      </c>
      <c r="L1041" s="405">
        <v>24000000</v>
      </c>
      <c r="M1041" s="405">
        <f t="shared" si="86"/>
        <v>24000000</v>
      </c>
      <c r="N1041" s="406" t="s">
        <v>1990</v>
      </c>
      <c r="O1041" s="398" t="s">
        <v>10863</v>
      </c>
      <c r="P1041" s="408">
        <f t="shared" si="87"/>
        <v>43739</v>
      </c>
      <c r="Q1041" s="408">
        <v>43830</v>
      </c>
      <c r="R1041" s="408">
        <f>Q1041</f>
        <v>43830</v>
      </c>
      <c r="S1041" s="407">
        <f t="shared" si="89"/>
        <v>91</v>
      </c>
      <c r="T1041" s="409">
        <f t="shared" si="90"/>
        <v>3.0333333333333332</v>
      </c>
      <c r="U1041" s="410" t="s">
        <v>10864</v>
      </c>
      <c r="V1041" s="375"/>
      <c r="W1041" s="411"/>
      <c r="X1041" s="412"/>
      <c r="Y1041" s="413"/>
      <c r="Z1041" s="414"/>
      <c r="AA1041" s="412"/>
      <c r="AB1041" s="413"/>
      <c r="AC1041" s="414"/>
      <c r="AD1041" s="412"/>
      <c r="AE1041" s="413"/>
      <c r="AF1041" s="414"/>
      <c r="AG1041" s="412"/>
      <c r="AH1041" s="413"/>
      <c r="AI1041" s="412"/>
      <c r="AJ1041" s="415"/>
      <c r="AK1041" s="416"/>
      <c r="AL1041" s="417"/>
      <c r="AM1041" s="416"/>
      <c r="AN1041" s="418"/>
      <c r="AO1041" s="418"/>
      <c r="AP1041" s="418"/>
      <c r="AQ1041" s="314"/>
      <c r="AR1041" s="315"/>
      <c r="AS1041" s="419"/>
      <c r="AT1041" s="420"/>
      <c r="AU1041" s="318"/>
      <c r="AV1041" s="319"/>
      <c r="AW1041" s="319"/>
      <c r="AX1041" s="319"/>
      <c r="AY1041" s="320"/>
      <c r="AZ1041" s="376"/>
    </row>
    <row r="1042" spans="1:52" ht="13.5" customHeight="1" thickTop="1" thickBot="1" x14ac:dyDescent="0.25">
      <c r="A1042" s="397">
        <v>1033</v>
      </c>
      <c r="B1042" s="398" t="s">
        <v>10865</v>
      </c>
      <c r="C1042" s="399">
        <v>43740</v>
      </c>
      <c r="D1042" s="399" t="s">
        <v>10866</v>
      </c>
      <c r="E1042" s="400" t="s">
        <v>5690</v>
      </c>
      <c r="F1042" s="400" t="s">
        <v>10867</v>
      </c>
      <c r="G1042" s="401" t="s">
        <v>66</v>
      </c>
      <c r="H1042" s="402" t="s">
        <v>7501</v>
      </c>
      <c r="I1042" s="403" t="s">
        <v>1989</v>
      </c>
      <c r="J1042" s="404">
        <v>0</v>
      </c>
      <c r="K1042" s="405">
        <v>0</v>
      </c>
      <c r="L1042" s="405">
        <v>6624928</v>
      </c>
      <c r="M1042" s="405">
        <v>6624928</v>
      </c>
      <c r="N1042" s="406" t="s">
        <v>1990</v>
      </c>
      <c r="O1042" s="398" t="s">
        <v>10868</v>
      </c>
      <c r="P1042" s="408">
        <v>43740</v>
      </c>
      <c r="Q1042" s="408">
        <v>43769</v>
      </c>
      <c r="R1042" s="408">
        <v>43769</v>
      </c>
      <c r="S1042" s="407">
        <v>29</v>
      </c>
      <c r="T1042" s="409">
        <v>0.96666666666666667</v>
      </c>
      <c r="U1042" s="410" t="s">
        <v>10869</v>
      </c>
      <c r="V1042" s="375"/>
      <c r="W1042" s="411"/>
      <c r="X1042" s="412"/>
      <c r="Y1042" s="413"/>
      <c r="Z1042" s="414"/>
      <c r="AA1042" s="412"/>
      <c r="AB1042" s="413"/>
      <c r="AC1042" s="414"/>
      <c r="AD1042" s="412"/>
      <c r="AE1042" s="413"/>
      <c r="AF1042" s="414"/>
      <c r="AG1042" s="412"/>
      <c r="AH1042" s="413"/>
      <c r="AI1042" s="412"/>
      <c r="AJ1042" s="415"/>
      <c r="AK1042" s="416"/>
      <c r="AL1042" s="417"/>
      <c r="AM1042" s="416"/>
      <c r="AN1042" s="418"/>
      <c r="AO1042" s="418"/>
      <c r="AP1042" s="418"/>
      <c r="AQ1042" s="314"/>
      <c r="AR1042" s="315"/>
      <c r="AS1042" s="419"/>
      <c r="AT1042" s="420"/>
      <c r="AU1042" s="318"/>
      <c r="AV1042" s="319"/>
      <c r="AW1042" s="319"/>
      <c r="AX1042" s="319"/>
      <c r="AY1042" s="320"/>
      <c r="AZ1042" s="376"/>
    </row>
    <row r="1043" spans="1:52" ht="13.5" customHeight="1" thickTop="1" thickBot="1" x14ac:dyDescent="0.25">
      <c r="A1043" s="397">
        <v>1034</v>
      </c>
      <c r="B1043" s="398" t="s">
        <v>7623</v>
      </c>
      <c r="C1043" s="422">
        <v>43740</v>
      </c>
      <c r="D1043" s="399" t="s">
        <v>10870</v>
      </c>
      <c r="E1043" s="400" t="s">
        <v>6793</v>
      </c>
      <c r="F1043" s="400" t="s">
        <v>10871</v>
      </c>
      <c r="G1043" s="401" t="s">
        <v>66</v>
      </c>
      <c r="H1043" s="402" t="s">
        <v>7501</v>
      </c>
      <c r="I1043" s="403" t="s">
        <v>1989</v>
      </c>
      <c r="J1043" s="404">
        <v>0</v>
      </c>
      <c r="K1043" s="405">
        <v>0</v>
      </c>
      <c r="L1043" s="405">
        <v>23250000</v>
      </c>
      <c r="M1043" s="405">
        <f>L1043+AJ1043+AL1043+AN1043+AP1043</f>
        <v>23250000</v>
      </c>
      <c r="N1043" s="406" t="s">
        <v>1990</v>
      </c>
      <c r="O1043" s="398" t="s">
        <v>10872</v>
      </c>
      <c r="P1043" s="408">
        <f>C1043</f>
        <v>43740</v>
      </c>
      <c r="Q1043" s="408">
        <v>43830</v>
      </c>
      <c r="R1043" s="408">
        <f>Q1043</f>
        <v>43830</v>
      </c>
      <c r="S1043" s="407">
        <f>R1043-P1043</f>
        <v>90</v>
      </c>
      <c r="T1043" s="409">
        <f>+S1043/30</f>
        <v>3</v>
      </c>
      <c r="U1043" s="410" t="s">
        <v>10873</v>
      </c>
      <c r="V1043" s="375"/>
      <c r="W1043" s="411"/>
      <c r="X1043" s="412"/>
      <c r="Y1043" s="413"/>
      <c r="Z1043" s="414"/>
      <c r="AA1043" s="412"/>
      <c r="AB1043" s="413"/>
      <c r="AC1043" s="414"/>
      <c r="AD1043" s="412"/>
      <c r="AE1043" s="413"/>
      <c r="AF1043" s="414"/>
      <c r="AG1043" s="412"/>
      <c r="AH1043" s="413"/>
      <c r="AI1043" s="412"/>
      <c r="AJ1043" s="415"/>
      <c r="AK1043" s="416"/>
      <c r="AL1043" s="417"/>
      <c r="AM1043" s="416"/>
      <c r="AN1043" s="418"/>
      <c r="AO1043" s="418"/>
      <c r="AP1043" s="418"/>
      <c r="AQ1043" s="314"/>
      <c r="AR1043" s="315"/>
      <c r="AS1043" s="419"/>
      <c r="AT1043" s="420"/>
      <c r="AU1043" s="318"/>
      <c r="AV1043" s="319"/>
      <c r="AW1043" s="319"/>
      <c r="AX1043" s="319"/>
      <c r="AY1043" s="320"/>
      <c r="AZ1043" s="376"/>
    </row>
    <row r="1044" spans="1:52" ht="13.5" customHeight="1" thickTop="1" thickBot="1" x14ac:dyDescent="0.25">
      <c r="A1044" s="397">
        <v>1035</v>
      </c>
      <c r="B1044" s="398" t="s">
        <v>3441</v>
      </c>
      <c r="C1044" s="422">
        <v>43740</v>
      </c>
      <c r="D1044" s="399" t="s">
        <v>10874</v>
      </c>
      <c r="E1044" s="400" t="s">
        <v>5690</v>
      </c>
      <c r="F1044" s="400" t="s">
        <v>8086</v>
      </c>
      <c r="G1044" s="401" t="s">
        <v>66</v>
      </c>
      <c r="H1044" s="402" t="s">
        <v>10502</v>
      </c>
      <c r="I1044" s="403" t="s">
        <v>1989</v>
      </c>
      <c r="J1044" s="404">
        <v>0</v>
      </c>
      <c r="K1044" s="405">
        <v>0</v>
      </c>
      <c r="L1044" s="405">
        <v>5000000</v>
      </c>
      <c r="M1044" s="405">
        <f>L1044+AJ1044+AL1044+AN1044+AP1044</f>
        <v>5000000</v>
      </c>
      <c r="N1044" s="406" t="s">
        <v>1990</v>
      </c>
      <c r="O1044" s="398" t="s">
        <v>8087</v>
      </c>
      <c r="P1044" s="408">
        <f>C1044</f>
        <v>43740</v>
      </c>
      <c r="Q1044" s="408">
        <v>43815</v>
      </c>
      <c r="R1044" s="408">
        <f>Q1044</f>
        <v>43815</v>
      </c>
      <c r="S1044" s="407">
        <f>R1044-P1044</f>
        <v>75</v>
      </c>
      <c r="T1044" s="409">
        <f>+S1044/30</f>
        <v>2.5</v>
      </c>
      <c r="U1044" s="410" t="s">
        <v>10875</v>
      </c>
      <c r="V1044" s="375"/>
      <c r="W1044" s="411"/>
      <c r="X1044" s="412"/>
      <c r="Y1044" s="413"/>
      <c r="Z1044" s="414"/>
      <c r="AA1044" s="412"/>
      <c r="AB1044" s="413"/>
      <c r="AC1044" s="414"/>
      <c r="AD1044" s="412"/>
      <c r="AE1044" s="413"/>
      <c r="AF1044" s="414"/>
      <c r="AG1044" s="412"/>
      <c r="AH1044" s="413"/>
      <c r="AI1044" s="412"/>
      <c r="AJ1044" s="415"/>
      <c r="AK1044" s="416"/>
      <c r="AL1044" s="417"/>
      <c r="AM1044" s="416"/>
      <c r="AN1044" s="418"/>
      <c r="AO1044" s="418"/>
      <c r="AP1044" s="418"/>
      <c r="AQ1044" s="314"/>
      <c r="AR1044" s="315"/>
      <c r="AS1044" s="419"/>
      <c r="AT1044" s="420"/>
      <c r="AU1044" s="318"/>
      <c r="AV1044" s="319"/>
      <c r="AW1044" s="319"/>
      <c r="AX1044" s="319"/>
      <c r="AY1044" s="320"/>
      <c r="AZ1044" s="376"/>
    </row>
    <row r="1045" spans="1:52" ht="13.5" customHeight="1" thickTop="1" thickBot="1" x14ac:dyDescent="0.25">
      <c r="A1045" s="397">
        <v>1036</v>
      </c>
      <c r="B1045" s="398" t="s">
        <v>3451</v>
      </c>
      <c r="C1045" s="399">
        <v>43740</v>
      </c>
      <c r="D1045" s="399" t="s">
        <v>10876</v>
      </c>
      <c r="E1045" s="400" t="s">
        <v>5690</v>
      </c>
      <c r="F1045" s="400" t="s">
        <v>10877</v>
      </c>
      <c r="G1045" s="401" t="s">
        <v>66</v>
      </c>
      <c r="H1045" s="402" t="s">
        <v>7501</v>
      </c>
      <c r="I1045" s="403" t="s">
        <v>1989</v>
      </c>
      <c r="J1045" s="404">
        <v>0</v>
      </c>
      <c r="K1045" s="405">
        <v>0</v>
      </c>
      <c r="L1045" s="405">
        <v>12000000</v>
      </c>
      <c r="M1045" s="405">
        <f>L1045+AJ1045+AL1045+AN1045+AP1045</f>
        <v>12000000</v>
      </c>
      <c r="N1045" s="406" t="s">
        <v>1990</v>
      </c>
      <c r="O1045" s="398" t="s">
        <v>505</v>
      </c>
      <c r="P1045" s="408">
        <f>C1045</f>
        <v>43740</v>
      </c>
      <c r="Q1045" s="408">
        <v>43830</v>
      </c>
      <c r="R1045" s="408">
        <f>Q1045</f>
        <v>43830</v>
      </c>
      <c r="S1045" s="407">
        <f>R1045-P1045</f>
        <v>90</v>
      </c>
      <c r="T1045" s="409">
        <f>+S1045/30</f>
        <v>3</v>
      </c>
      <c r="U1045" s="410" t="s">
        <v>10878</v>
      </c>
      <c r="V1045" s="375"/>
      <c r="W1045" s="411"/>
      <c r="X1045" s="412"/>
      <c r="Y1045" s="413"/>
      <c r="Z1045" s="414"/>
      <c r="AA1045" s="412"/>
      <c r="AB1045" s="413"/>
      <c r="AC1045" s="414"/>
      <c r="AD1045" s="412"/>
      <c r="AE1045" s="413"/>
      <c r="AF1045" s="414"/>
      <c r="AG1045" s="412"/>
      <c r="AH1045" s="413"/>
      <c r="AI1045" s="412"/>
      <c r="AJ1045" s="415"/>
      <c r="AK1045" s="416"/>
      <c r="AL1045" s="417"/>
      <c r="AM1045" s="416"/>
      <c r="AN1045" s="418"/>
      <c r="AO1045" s="418"/>
      <c r="AP1045" s="418"/>
      <c r="AQ1045" s="314"/>
      <c r="AR1045" s="315"/>
      <c r="AS1045" s="419"/>
      <c r="AT1045" s="420"/>
      <c r="AU1045" s="318"/>
      <c r="AV1045" s="319"/>
      <c r="AW1045" s="319"/>
      <c r="AX1045" s="319"/>
      <c r="AY1045" s="320"/>
      <c r="AZ1045" s="376"/>
    </row>
    <row r="1046" spans="1:52" ht="13.5" customHeight="1" thickTop="1" thickBot="1" x14ac:dyDescent="0.25">
      <c r="A1046" s="397">
        <v>1037</v>
      </c>
      <c r="B1046" s="398" t="s">
        <v>3451</v>
      </c>
      <c r="C1046" s="399">
        <v>43740</v>
      </c>
      <c r="D1046" s="399" t="s">
        <v>10879</v>
      </c>
      <c r="E1046" s="400" t="s">
        <v>5690</v>
      </c>
      <c r="F1046" s="400" t="s">
        <v>10880</v>
      </c>
      <c r="G1046" s="401" t="s">
        <v>66</v>
      </c>
      <c r="H1046" s="402" t="s">
        <v>7501</v>
      </c>
      <c r="I1046" s="403" t="s">
        <v>1989</v>
      </c>
      <c r="J1046" s="404">
        <v>0</v>
      </c>
      <c r="K1046" s="405">
        <v>0</v>
      </c>
      <c r="L1046" s="405">
        <v>21921000</v>
      </c>
      <c r="M1046" s="405">
        <f>L1046+AJ1046+AL1046+AN1046+AP1046</f>
        <v>21921000</v>
      </c>
      <c r="N1046" s="406" t="s">
        <v>1990</v>
      </c>
      <c r="O1046" s="398" t="s">
        <v>6986</v>
      </c>
      <c r="P1046" s="408">
        <f>C1046</f>
        <v>43740</v>
      </c>
      <c r="Q1046" s="408">
        <v>43830</v>
      </c>
      <c r="R1046" s="408">
        <f>Q1046</f>
        <v>43830</v>
      </c>
      <c r="S1046" s="407">
        <f>R1046-P1046</f>
        <v>90</v>
      </c>
      <c r="T1046" s="409">
        <f>+S1046/30</f>
        <v>3</v>
      </c>
      <c r="U1046" s="410" t="s">
        <v>10881</v>
      </c>
      <c r="V1046" s="375"/>
      <c r="W1046" s="411"/>
      <c r="X1046" s="412"/>
      <c r="Y1046" s="413"/>
      <c r="Z1046" s="414"/>
      <c r="AA1046" s="412"/>
      <c r="AB1046" s="413"/>
      <c r="AC1046" s="414"/>
      <c r="AD1046" s="412"/>
      <c r="AE1046" s="413"/>
      <c r="AF1046" s="414"/>
      <c r="AG1046" s="412"/>
      <c r="AH1046" s="413"/>
      <c r="AI1046" s="412"/>
      <c r="AJ1046" s="415"/>
      <c r="AK1046" s="416"/>
      <c r="AL1046" s="417"/>
      <c r="AM1046" s="416"/>
      <c r="AN1046" s="418"/>
      <c r="AO1046" s="418"/>
      <c r="AP1046" s="418"/>
      <c r="AQ1046" s="314"/>
      <c r="AR1046" s="315"/>
      <c r="AS1046" s="419"/>
      <c r="AT1046" s="420"/>
      <c r="AU1046" s="318"/>
      <c r="AV1046" s="319"/>
      <c r="AW1046" s="319"/>
      <c r="AX1046" s="319"/>
      <c r="AY1046" s="320"/>
      <c r="AZ1046" s="376"/>
    </row>
    <row r="1047" spans="1:52" ht="13.5" customHeight="1" thickTop="1" thickBot="1" x14ac:dyDescent="0.25">
      <c r="A1047" s="397">
        <v>1038</v>
      </c>
      <c r="B1047" s="398" t="s">
        <v>3451</v>
      </c>
      <c r="C1047" s="399">
        <v>43740</v>
      </c>
      <c r="D1047" s="399" t="s">
        <v>10882</v>
      </c>
      <c r="E1047" s="400" t="s">
        <v>5690</v>
      </c>
      <c r="F1047" s="400" t="s">
        <v>10883</v>
      </c>
      <c r="G1047" s="401" t="s">
        <v>66</v>
      </c>
      <c r="H1047" s="402" t="s">
        <v>7501</v>
      </c>
      <c r="I1047" s="403" t="s">
        <v>1989</v>
      </c>
      <c r="J1047" s="404">
        <v>0</v>
      </c>
      <c r="K1047" s="405">
        <v>0</v>
      </c>
      <c r="L1047" s="405">
        <v>24000000</v>
      </c>
      <c r="M1047" s="405">
        <v>24000000</v>
      </c>
      <c r="N1047" s="406" t="s">
        <v>1990</v>
      </c>
      <c r="O1047" s="398" t="s">
        <v>10884</v>
      </c>
      <c r="P1047" s="408">
        <v>43740</v>
      </c>
      <c r="Q1047" s="408">
        <v>43830</v>
      </c>
      <c r="R1047" s="408">
        <v>43830</v>
      </c>
      <c r="S1047" s="407">
        <v>90</v>
      </c>
      <c r="T1047" s="409">
        <v>3</v>
      </c>
      <c r="U1047" s="410" t="s">
        <v>10885</v>
      </c>
      <c r="V1047" s="375"/>
      <c r="W1047" s="411"/>
      <c r="X1047" s="412"/>
      <c r="Y1047" s="413"/>
      <c r="Z1047" s="414"/>
      <c r="AA1047" s="412"/>
      <c r="AB1047" s="413"/>
      <c r="AC1047" s="414"/>
      <c r="AD1047" s="412"/>
      <c r="AE1047" s="413"/>
      <c r="AF1047" s="414"/>
      <c r="AG1047" s="412"/>
      <c r="AH1047" s="413"/>
      <c r="AI1047" s="412"/>
      <c r="AJ1047" s="415"/>
      <c r="AK1047" s="416"/>
      <c r="AL1047" s="417"/>
      <c r="AM1047" s="416"/>
      <c r="AN1047" s="418"/>
      <c r="AO1047" s="418"/>
      <c r="AP1047" s="418"/>
      <c r="AQ1047" s="314"/>
      <c r="AR1047" s="315"/>
      <c r="AS1047" s="419"/>
      <c r="AT1047" s="420"/>
      <c r="AU1047" s="318"/>
      <c r="AV1047" s="319"/>
      <c r="AW1047" s="319"/>
      <c r="AX1047" s="319"/>
      <c r="AY1047" s="320"/>
      <c r="AZ1047" s="376"/>
    </row>
    <row r="1048" spans="1:52" ht="13.5" customHeight="1" thickTop="1" thickBot="1" x14ac:dyDescent="0.25">
      <c r="A1048" s="397">
        <v>1039</v>
      </c>
      <c r="B1048" s="398" t="s">
        <v>3444</v>
      </c>
      <c r="C1048" s="399">
        <v>43740</v>
      </c>
      <c r="D1048" s="399" t="s">
        <v>10886</v>
      </c>
      <c r="E1048" s="400" t="s">
        <v>6793</v>
      </c>
      <c r="F1048" s="400" t="s">
        <v>10887</v>
      </c>
      <c r="G1048" s="401" t="s">
        <v>66</v>
      </c>
      <c r="H1048" s="402" t="s">
        <v>10502</v>
      </c>
      <c r="I1048" s="403" t="s">
        <v>1989</v>
      </c>
      <c r="J1048" s="404">
        <v>0</v>
      </c>
      <c r="K1048" s="405">
        <v>0</v>
      </c>
      <c r="L1048" s="405">
        <v>9000000</v>
      </c>
      <c r="M1048" s="405">
        <f>L1048+AJ1048+AL1048+AN1048+AP1048</f>
        <v>9000000</v>
      </c>
      <c r="N1048" s="406" t="s">
        <v>1990</v>
      </c>
      <c r="O1048" s="398" t="s">
        <v>6277</v>
      </c>
      <c r="P1048" s="408">
        <f>C1048</f>
        <v>43740</v>
      </c>
      <c r="Q1048" s="408">
        <v>43830</v>
      </c>
      <c r="R1048" s="408">
        <v>43774</v>
      </c>
      <c r="S1048" s="407">
        <f>R1048-P1048</f>
        <v>34</v>
      </c>
      <c r="T1048" s="409">
        <f>+S1048/30</f>
        <v>1.1333333333333333</v>
      </c>
      <c r="U1048" s="410" t="s">
        <v>10888</v>
      </c>
      <c r="V1048" s="375"/>
      <c r="W1048" s="411"/>
      <c r="X1048" s="412"/>
      <c r="Y1048" s="413"/>
      <c r="Z1048" s="414"/>
      <c r="AA1048" s="412"/>
      <c r="AB1048" s="413"/>
      <c r="AC1048" s="414"/>
      <c r="AD1048" s="412"/>
      <c r="AE1048" s="413"/>
      <c r="AF1048" s="414"/>
      <c r="AG1048" s="412"/>
      <c r="AH1048" s="413"/>
      <c r="AI1048" s="412"/>
      <c r="AJ1048" s="415"/>
      <c r="AK1048" s="416"/>
      <c r="AL1048" s="417"/>
      <c r="AM1048" s="416"/>
      <c r="AN1048" s="418"/>
      <c r="AO1048" s="418"/>
      <c r="AP1048" s="418"/>
      <c r="AQ1048" s="314"/>
      <c r="AR1048" s="315"/>
      <c r="AS1048" s="419"/>
      <c r="AT1048" s="420"/>
      <c r="AU1048" s="318"/>
      <c r="AV1048" s="319" t="s">
        <v>2964</v>
      </c>
      <c r="AW1048" s="370">
        <v>43774</v>
      </c>
      <c r="AX1048" s="370">
        <v>43774</v>
      </c>
      <c r="AY1048" s="320" t="s">
        <v>2073</v>
      </c>
      <c r="AZ1048" s="376" t="s">
        <v>49</v>
      </c>
    </row>
    <row r="1049" spans="1:52" ht="13.5" customHeight="1" thickTop="1" thickBot="1" x14ac:dyDescent="0.25">
      <c r="A1049" s="397">
        <v>1040</v>
      </c>
      <c r="B1049" s="398" t="s">
        <v>10649</v>
      </c>
      <c r="C1049" s="399">
        <v>43740</v>
      </c>
      <c r="D1049" s="399" t="s">
        <v>10889</v>
      </c>
      <c r="E1049" s="400" t="s">
        <v>5690</v>
      </c>
      <c r="F1049" s="400" t="s">
        <v>10890</v>
      </c>
      <c r="G1049" s="401" t="s">
        <v>66</v>
      </c>
      <c r="H1049" s="402" t="s">
        <v>7501</v>
      </c>
      <c r="I1049" s="403" t="s">
        <v>1989</v>
      </c>
      <c r="J1049" s="404">
        <v>0</v>
      </c>
      <c r="K1049" s="405">
        <v>0</v>
      </c>
      <c r="L1049" s="405">
        <v>21000000</v>
      </c>
      <c r="M1049" s="405">
        <f>L1049+AJ1049+AL1049+AN1049+AP1049</f>
        <v>21000000</v>
      </c>
      <c r="N1049" s="406" t="s">
        <v>1990</v>
      </c>
      <c r="O1049" s="398" t="s">
        <v>280</v>
      </c>
      <c r="P1049" s="408">
        <f>C1049</f>
        <v>43740</v>
      </c>
      <c r="Q1049" s="408">
        <v>43830</v>
      </c>
      <c r="R1049" s="408">
        <f>Q1049</f>
        <v>43830</v>
      </c>
      <c r="S1049" s="407">
        <f>R1049-P1049</f>
        <v>90</v>
      </c>
      <c r="T1049" s="409">
        <f>+S1049/30</f>
        <v>3</v>
      </c>
      <c r="U1049" s="410" t="s">
        <v>10891</v>
      </c>
      <c r="V1049" s="375"/>
      <c r="W1049" s="411"/>
      <c r="X1049" s="412"/>
      <c r="Y1049" s="413"/>
      <c r="Z1049" s="414"/>
      <c r="AA1049" s="412"/>
      <c r="AB1049" s="413"/>
      <c r="AC1049" s="414"/>
      <c r="AD1049" s="412"/>
      <c r="AE1049" s="413"/>
      <c r="AF1049" s="414"/>
      <c r="AG1049" s="412"/>
      <c r="AH1049" s="413"/>
      <c r="AI1049" s="412"/>
      <c r="AJ1049" s="415"/>
      <c r="AK1049" s="416"/>
      <c r="AL1049" s="417"/>
      <c r="AM1049" s="416"/>
      <c r="AN1049" s="418"/>
      <c r="AO1049" s="418"/>
      <c r="AP1049" s="418"/>
      <c r="AQ1049" s="314"/>
      <c r="AR1049" s="315"/>
      <c r="AS1049" s="419"/>
      <c r="AT1049" s="420"/>
      <c r="AU1049" s="318"/>
      <c r="AV1049" s="319"/>
      <c r="AW1049" s="319"/>
      <c r="AX1049" s="319"/>
      <c r="AY1049" s="320"/>
      <c r="AZ1049" s="376"/>
    </row>
    <row r="1050" spans="1:52" ht="13.5" customHeight="1" thickTop="1" thickBot="1" x14ac:dyDescent="0.25">
      <c r="A1050" s="397">
        <v>1041</v>
      </c>
      <c r="B1050" s="398" t="s">
        <v>444</v>
      </c>
      <c r="C1050" s="399">
        <v>43740</v>
      </c>
      <c r="D1050" s="399" t="s">
        <v>10892</v>
      </c>
      <c r="E1050" s="400" t="s">
        <v>5690</v>
      </c>
      <c r="F1050" s="400" t="s">
        <v>10893</v>
      </c>
      <c r="G1050" s="401" t="s">
        <v>66</v>
      </c>
      <c r="H1050" s="402" t="s">
        <v>10502</v>
      </c>
      <c r="I1050" s="403" t="s">
        <v>1989</v>
      </c>
      <c r="J1050" s="404">
        <v>0</v>
      </c>
      <c r="K1050" s="405">
        <v>0</v>
      </c>
      <c r="L1050" s="405">
        <v>8166666</v>
      </c>
      <c r="M1050" s="405">
        <f>L1050+AJ1050+AL1050+AN1050+AP1050</f>
        <v>8166666</v>
      </c>
      <c r="N1050" s="406" t="s">
        <v>1990</v>
      </c>
      <c r="O1050" s="398" t="s">
        <v>8513</v>
      </c>
      <c r="P1050" s="408">
        <f>C1050</f>
        <v>43740</v>
      </c>
      <c r="Q1050" s="408">
        <v>43830</v>
      </c>
      <c r="R1050" s="408">
        <f>Q1050</f>
        <v>43830</v>
      </c>
      <c r="S1050" s="407">
        <f>R1050-P1050</f>
        <v>90</v>
      </c>
      <c r="T1050" s="409">
        <f>+S1050/30</f>
        <v>3</v>
      </c>
      <c r="U1050" s="410" t="s">
        <v>10894</v>
      </c>
      <c r="V1050" s="375"/>
      <c r="W1050" s="411"/>
      <c r="X1050" s="412"/>
      <c r="Y1050" s="413"/>
      <c r="Z1050" s="414"/>
      <c r="AA1050" s="412"/>
      <c r="AB1050" s="413"/>
      <c r="AC1050" s="414"/>
      <c r="AD1050" s="412"/>
      <c r="AE1050" s="413"/>
      <c r="AF1050" s="414"/>
      <c r="AG1050" s="412"/>
      <c r="AH1050" s="413"/>
      <c r="AI1050" s="412"/>
      <c r="AJ1050" s="415"/>
      <c r="AK1050" s="416"/>
      <c r="AL1050" s="417"/>
      <c r="AM1050" s="416"/>
      <c r="AN1050" s="418"/>
      <c r="AO1050" s="418"/>
      <c r="AP1050" s="418"/>
      <c r="AQ1050" s="314"/>
      <c r="AR1050" s="315"/>
      <c r="AS1050" s="419"/>
      <c r="AT1050" s="420"/>
      <c r="AU1050" s="318"/>
      <c r="AV1050" s="319"/>
      <c r="AW1050" s="319"/>
      <c r="AX1050" s="319"/>
      <c r="AY1050" s="320"/>
      <c r="AZ1050" s="376"/>
    </row>
    <row r="1051" spans="1:52" ht="13.5" customHeight="1" thickTop="1" thickBot="1" x14ac:dyDescent="0.25">
      <c r="A1051" s="397">
        <v>1042</v>
      </c>
      <c r="B1051" s="398" t="s">
        <v>3432</v>
      </c>
      <c r="C1051" s="399">
        <v>43740</v>
      </c>
      <c r="D1051" s="399" t="s">
        <v>10895</v>
      </c>
      <c r="E1051" s="400" t="s">
        <v>9590</v>
      </c>
      <c r="F1051" s="400" t="s">
        <v>10338</v>
      </c>
      <c r="G1051" s="401" t="s">
        <v>66</v>
      </c>
      <c r="H1051" s="402" t="s">
        <v>10502</v>
      </c>
      <c r="I1051" s="403" t="s">
        <v>1989</v>
      </c>
      <c r="J1051" s="404">
        <v>0</v>
      </c>
      <c r="K1051" s="405">
        <v>0</v>
      </c>
      <c r="L1051" s="405">
        <v>9000000</v>
      </c>
      <c r="M1051" s="405">
        <v>9000000</v>
      </c>
      <c r="N1051" s="406" t="s">
        <v>1990</v>
      </c>
      <c r="O1051" s="398" t="s">
        <v>6715</v>
      </c>
      <c r="P1051" s="408">
        <v>43740</v>
      </c>
      <c r="Q1051" s="408">
        <v>43830</v>
      </c>
      <c r="R1051" s="408">
        <v>43830</v>
      </c>
      <c r="S1051" s="407">
        <v>90</v>
      </c>
      <c r="T1051" s="409">
        <v>3</v>
      </c>
      <c r="U1051" s="410" t="s">
        <v>10896</v>
      </c>
      <c r="V1051" s="375"/>
      <c r="W1051" s="411"/>
      <c r="X1051" s="412"/>
      <c r="Y1051" s="413"/>
      <c r="Z1051" s="414"/>
      <c r="AA1051" s="412"/>
      <c r="AB1051" s="413"/>
      <c r="AC1051" s="414"/>
      <c r="AD1051" s="412"/>
      <c r="AE1051" s="413"/>
      <c r="AF1051" s="414"/>
      <c r="AG1051" s="412"/>
      <c r="AH1051" s="413"/>
      <c r="AI1051" s="412"/>
      <c r="AJ1051" s="415"/>
      <c r="AK1051" s="416"/>
      <c r="AL1051" s="417"/>
      <c r="AM1051" s="416"/>
      <c r="AN1051" s="418"/>
      <c r="AO1051" s="418"/>
      <c r="AP1051" s="418"/>
      <c r="AQ1051" s="314"/>
      <c r="AR1051" s="315"/>
      <c r="AS1051" s="419"/>
      <c r="AT1051" s="420"/>
      <c r="AU1051" s="318"/>
      <c r="AV1051" s="319"/>
      <c r="AW1051" s="319"/>
      <c r="AX1051" s="319"/>
      <c r="AY1051" s="320"/>
      <c r="AZ1051" s="376"/>
    </row>
    <row r="1052" spans="1:52" ht="13.5" customHeight="1" thickTop="1" thickBot="1" x14ac:dyDescent="0.25">
      <c r="A1052" s="397">
        <v>1043</v>
      </c>
      <c r="B1052" s="398" t="s">
        <v>10649</v>
      </c>
      <c r="C1052" s="399">
        <v>43740</v>
      </c>
      <c r="D1052" s="399" t="s">
        <v>10897</v>
      </c>
      <c r="E1052" s="400" t="s">
        <v>9494</v>
      </c>
      <c r="F1052" s="400" t="s">
        <v>10898</v>
      </c>
      <c r="G1052" s="401" t="s">
        <v>66</v>
      </c>
      <c r="H1052" s="402" t="s">
        <v>7501</v>
      </c>
      <c r="I1052" s="403" t="s">
        <v>1989</v>
      </c>
      <c r="J1052" s="404">
        <v>0</v>
      </c>
      <c r="K1052" s="405">
        <v>0</v>
      </c>
      <c r="L1052" s="405">
        <v>15000000</v>
      </c>
      <c r="M1052" s="405">
        <v>15000000</v>
      </c>
      <c r="N1052" s="406" t="s">
        <v>1990</v>
      </c>
      <c r="O1052" s="398" t="s">
        <v>10899</v>
      </c>
      <c r="P1052" s="408">
        <v>43740</v>
      </c>
      <c r="Q1052" s="408">
        <v>43830</v>
      </c>
      <c r="R1052" s="408">
        <v>43830</v>
      </c>
      <c r="S1052" s="407">
        <v>90</v>
      </c>
      <c r="T1052" s="409">
        <v>3</v>
      </c>
      <c r="U1052" s="410" t="s">
        <v>10900</v>
      </c>
      <c r="V1052" s="375"/>
      <c r="W1052" s="411"/>
      <c r="X1052" s="412"/>
      <c r="Y1052" s="413"/>
      <c r="Z1052" s="414"/>
      <c r="AA1052" s="412"/>
      <c r="AB1052" s="413"/>
      <c r="AC1052" s="414"/>
      <c r="AD1052" s="412"/>
      <c r="AE1052" s="413"/>
      <c r="AF1052" s="414"/>
      <c r="AG1052" s="412"/>
      <c r="AH1052" s="413"/>
      <c r="AI1052" s="412"/>
      <c r="AJ1052" s="415"/>
      <c r="AK1052" s="416"/>
      <c r="AL1052" s="417"/>
      <c r="AM1052" s="416"/>
      <c r="AN1052" s="418"/>
      <c r="AO1052" s="418"/>
      <c r="AP1052" s="418"/>
      <c r="AQ1052" s="314"/>
      <c r="AR1052" s="315"/>
      <c r="AS1052" s="419"/>
      <c r="AT1052" s="420"/>
      <c r="AU1052" s="318"/>
      <c r="AV1052" s="319"/>
      <c r="AW1052" s="319"/>
      <c r="AX1052" s="319"/>
      <c r="AY1052" s="320"/>
      <c r="AZ1052" s="376"/>
    </row>
    <row r="1053" spans="1:52" ht="13.5" customHeight="1" thickTop="1" thickBot="1" x14ac:dyDescent="0.25">
      <c r="A1053" s="397">
        <v>1044</v>
      </c>
      <c r="B1053" s="398" t="s">
        <v>3451</v>
      </c>
      <c r="C1053" s="399">
        <v>43740</v>
      </c>
      <c r="D1053" s="399" t="s">
        <v>10901</v>
      </c>
      <c r="E1053" s="400" t="s">
        <v>5690</v>
      </c>
      <c r="F1053" s="400" t="s">
        <v>10902</v>
      </c>
      <c r="G1053" s="401" t="s">
        <v>66</v>
      </c>
      <c r="H1053" s="402" t="s">
        <v>7501</v>
      </c>
      <c r="I1053" s="403" t="s">
        <v>1989</v>
      </c>
      <c r="J1053" s="404">
        <v>0</v>
      </c>
      <c r="K1053" s="405">
        <v>0</v>
      </c>
      <c r="L1053" s="405">
        <v>18000000</v>
      </c>
      <c r="M1053" s="405">
        <f t="shared" ref="M1053:M1058" si="91">L1053+AJ1053+AL1053+AN1053+AP1053</f>
        <v>18000000</v>
      </c>
      <c r="N1053" s="406" t="s">
        <v>1990</v>
      </c>
      <c r="O1053" s="398" t="s">
        <v>8045</v>
      </c>
      <c r="P1053" s="408">
        <f t="shared" ref="P1053:P1058" si="92">C1053</f>
        <v>43740</v>
      </c>
      <c r="Q1053" s="408">
        <v>43830</v>
      </c>
      <c r="R1053" s="408">
        <f t="shared" ref="R1053:R1058" si="93">Q1053</f>
        <v>43830</v>
      </c>
      <c r="S1053" s="407">
        <f t="shared" ref="S1053:S1058" si="94">R1053-P1053</f>
        <v>90</v>
      </c>
      <c r="T1053" s="409">
        <f t="shared" ref="T1053:T1058" si="95">+S1053/30</f>
        <v>3</v>
      </c>
      <c r="U1053" s="410" t="s">
        <v>10903</v>
      </c>
      <c r="V1053" s="375"/>
      <c r="W1053" s="411"/>
      <c r="X1053" s="412"/>
      <c r="Y1053" s="413"/>
      <c r="Z1053" s="414"/>
      <c r="AA1053" s="412"/>
      <c r="AB1053" s="413"/>
      <c r="AC1053" s="414"/>
      <c r="AD1053" s="412"/>
      <c r="AE1053" s="413"/>
      <c r="AF1053" s="414"/>
      <c r="AG1053" s="412"/>
      <c r="AH1053" s="413"/>
      <c r="AI1053" s="412"/>
      <c r="AJ1053" s="415"/>
      <c r="AK1053" s="416"/>
      <c r="AL1053" s="417"/>
      <c r="AM1053" s="416"/>
      <c r="AN1053" s="418"/>
      <c r="AO1053" s="418"/>
      <c r="AP1053" s="418"/>
      <c r="AQ1053" s="314"/>
      <c r="AR1053" s="315"/>
      <c r="AS1053" s="419"/>
      <c r="AT1053" s="420"/>
      <c r="AU1053" s="318"/>
      <c r="AV1053" s="319"/>
      <c r="AW1053" s="319"/>
      <c r="AX1053" s="319"/>
      <c r="AY1053" s="320"/>
      <c r="AZ1053" s="376"/>
    </row>
    <row r="1054" spans="1:52" ht="13.5" customHeight="1" thickTop="1" thickBot="1" x14ac:dyDescent="0.25">
      <c r="A1054" s="397">
        <v>1045</v>
      </c>
      <c r="B1054" s="398" t="s">
        <v>333</v>
      </c>
      <c r="C1054" s="399">
        <v>43740</v>
      </c>
      <c r="D1054" s="399" t="s">
        <v>10904</v>
      </c>
      <c r="E1054" s="400" t="s">
        <v>7806</v>
      </c>
      <c r="F1054" s="400" t="s">
        <v>10905</v>
      </c>
      <c r="G1054" s="401" t="s">
        <v>66</v>
      </c>
      <c r="H1054" s="402" t="s">
        <v>7501</v>
      </c>
      <c r="I1054" s="403" t="s">
        <v>1989</v>
      </c>
      <c r="J1054" s="404">
        <v>0</v>
      </c>
      <c r="K1054" s="405">
        <v>0</v>
      </c>
      <c r="L1054" s="405">
        <v>12000000</v>
      </c>
      <c r="M1054" s="405">
        <f t="shared" si="91"/>
        <v>12000000</v>
      </c>
      <c r="N1054" s="406" t="s">
        <v>1990</v>
      </c>
      <c r="O1054" s="398" t="s">
        <v>10906</v>
      </c>
      <c r="P1054" s="408">
        <f t="shared" si="92"/>
        <v>43740</v>
      </c>
      <c r="Q1054" s="408">
        <v>43830</v>
      </c>
      <c r="R1054" s="408">
        <f t="shared" si="93"/>
        <v>43830</v>
      </c>
      <c r="S1054" s="407">
        <f t="shared" si="94"/>
        <v>90</v>
      </c>
      <c r="T1054" s="409">
        <f t="shared" si="95"/>
        <v>3</v>
      </c>
      <c r="U1054" s="410" t="s">
        <v>10907</v>
      </c>
      <c r="V1054" s="375"/>
      <c r="W1054" s="411"/>
      <c r="X1054" s="412"/>
      <c r="Y1054" s="413"/>
      <c r="Z1054" s="414"/>
      <c r="AA1054" s="412"/>
      <c r="AB1054" s="413"/>
      <c r="AC1054" s="414"/>
      <c r="AD1054" s="412"/>
      <c r="AE1054" s="413"/>
      <c r="AF1054" s="414"/>
      <c r="AG1054" s="412"/>
      <c r="AH1054" s="413"/>
      <c r="AI1054" s="412"/>
      <c r="AJ1054" s="415"/>
      <c r="AK1054" s="416"/>
      <c r="AL1054" s="417"/>
      <c r="AM1054" s="416"/>
      <c r="AN1054" s="418"/>
      <c r="AO1054" s="418"/>
      <c r="AP1054" s="418"/>
      <c r="AQ1054" s="314"/>
      <c r="AR1054" s="315"/>
      <c r="AS1054" s="419"/>
      <c r="AT1054" s="420"/>
      <c r="AU1054" s="318"/>
      <c r="AV1054" s="319"/>
      <c r="AW1054" s="319"/>
      <c r="AX1054" s="319"/>
      <c r="AY1054" s="320"/>
      <c r="AZ1054" s="376"/>
    </row>
    <row r="1055" spans="1:52" ht="13.5" customHeight="1" thickTop="1" thickBot="1" x14ac:dyDescent="0.25">
      <c r="A1055" s="397">
        <v>1046</v>
      </c>
      <c r="B1055" s="398" t="s">
        <v>3441</v>
      </c>
      <c r="C1055" s="399">
        <v>43740</v>
      </c>
      <c r="D1055" s="399" t="s">
        <v>10908</v>
      </c>
      <c r="E1055" s="400" t="s">
        <v>5690</v>
      </c>
      <c r="F1055" s="400" t="s">
        <v>10416</v>
      </c>
      <c r="G1055" s="401" t="s">
        <v>66</v>
      </c>
      <c r="H1055" s="402" t="s">
        <v>10502</v>
      </c>
      <c r="I1055" s="403" t="s">
        <v>1989</v>
      </c>
      <c r="J1055" s="404">
        <v>0</v>
      </c>
      <c r="K1055" s="405">
        <v>0</v>
      </c>
      <c r="L1055" s="405">
        <v>5000000</v>
      </c>
      <c r="M1055" s="405">
        <f t="shared" si="91"/>
        <v>5000000</v>
      </c>
      <c r="N1055" s="406" t="s">
        <v>1990</v>
      </c>
      <c r="O1055" s="398" t="s">
        <v>10909</v>
      </c>
      <c r="P1055" s="408">
        <f t="shared" si="92"/>
        <v>43740</v>
      </c>
      <c r="Q1055" s="408">
        <v>43800</v>
      </c>
      <c r="R1055" s="408">
        <f t="shared" si="93"/>
        <v>43800</v>
      </c>
      <c r="S1055" s="407">
        <f t="shared" si="94"/>
        <v>60</v>
      </c>
      <c r="T1055" s="409">
        <f t="shared" si="95"/>
        <v>2</v>
      </c>
      <c r="U1055" s="410" t="s">
        <v>10910</v>
      </c>
      <c r="V1055" s="375"/>
      <c r="W1055" s="411"/>
      <c r="X1055" s="412"/>
      <c r="Y1055" s="413"/>
      <c r="Z1055" s="414"/>
      <c r="AA1055" s="412"/>
      <c r="AB1055" s="413"/>
      <c r="AC1055" s="414"/>
      <c r="AD1055" s="412"/>
      <c r="AE1055" s="413"/>
      <c r="AF1055" s="414"/>
      <c r="AG1055" s="412"/>
      <c r="AH1055" s="413"/>
      <c r="AI1055" s="412"/>
      <c r="AJ1055" s="415"/>
      <c r="AK1055" s="416"/>
      <c r="AL1055" s="417"/>
      <c r="AM1055" s="416"/>
      <c r="AN1055" s="418"/>
      <c r="AO1055" s="418"/>
      <c r="AP1055" s="418"/>
      <c r="AQ1055" s="314"/>
      <c r="AR1055" s="315"/>
      <c r="AS1055" s="419"/>
      <c r="AT1055" s="420"/>
      <c r="AU1055" s="318"/>
      <c r="AV1055" s="319"/>
      <c r="AW1055" s="319"/>
      <c r="AX1055" s="319"/>
      <c r="AY1055" s="320"/>
      <c r="AZ1055" s="376"/>
    </row>
    <row r="1056" spans="1:52" ht="13.5" customHeight="1" thickTop="1" thickBot="1" x14ac:dyDescent="0.25">
      <c r="A1056" s="397">
        <v>1047</v>
      </c>
      <c r="B1056" s="398" t="s">
        <v>8510</v>
      </c>
      <c r="C1056" s="399">
        <v>43740</v>
      </c>
      <c r="D1056" s="399" t="s">
        <v>10911</v>
      </c>
      <c r="E1056" s="400" t="s">
        <v>9494</v>
      </c>
      <c r="F1056" s="400" t="s">
        <v>10912</v>
      </c>
      <c r="G1056" s="401" t="s">
        <v>66</v>
      </c>
      <c r="H1056" s="402" t="s">
        <v>7501</v>
      </c>
      <c r="I1056" s="403" t="s">
        <v>1989</v>
      </c>
      <c r="J1056" s="404">
        <v>0</v>
      </c>
      <c r="K1056" s="405">
        <v>0</v>
      </c>
      <c r="L1056" s="405">
        <v>15000000</v>
      </c>
      <c r="M1056" s="405">
        <f t="shared" si="91"/>
        <v>15000000</v>
      </c>
      <c r="N1056" s="406" t="s">
        <v>1990</v>
      </c>
      <c r="O1056" s="398" t="s">
        <v>5867</v>
      </c>
      <c r="P1056" s="408">
        <f t="shared" si="92"/>
        <v>43740</v>
      </c>
      <c r="Q1056" s="408">
        <v>43830</v>
      </c>
      <c r="R1056" s="408">
        <f t="shared" si="93"/>
        <v>43830</v>
      </c>
      <c r="S1056" s="407">
        <f t="shared" si="94"/>
        <v>90</v>
      </c>
      <c r="T1056" s="409">
        <f t="shared" si="95"/>
        <v>3</v>
      </c>
      <c r="U1056" s="410" t="s">
        <v>10913</v>
      </c>
      <c r="V1056" s="375"/>
      <c r="W1056" s="411"/>
      <c r="X1056" s="412"/>
      <c r="Y1056" s="413"/>
      <c r="Z1056" s="414"/>
      <c r="AA1056" s="412"/>
      <c r="AB1056" s="413"/>
      <c r="AC1056" s="414"/>
      <c r="AD1056" s="412"/>
      <c r="AE1056" s="413"/>
      <c r="AF1056" s="414"/>
      <c r="AG1056" s="412"/>
      <c r="AH1056" s="413"/>
      <c r="AI1056" s="412"/>
      <c r="AJ1056" s="415"/>
      <c r="AK1056" s="416"/>
      <c r="AL1056" s="417"/>
      <c r="AM1056" s="416"/>
      <c r="AN1056" s="418"/>
      <c r="AO1056" s="418"/>
      <c r="AP1056" s="418"/>
      <c r="AQ1056" s="314"/>
      <c r="AR1056" s="315"/>
      <c r="AS1056" s="419"/>
      <c r="AT1056" s="420"/>
      <c r="AU1056" s="318"/>
      <c r="AV1056" s="319"/>
      <c r="AW1056" s="319"/>
      <c r="AX1056" s="319"/>
      <c r="AY1056" s="320"/>
      <c r="AZ1056" s="376"/>
    </row>
    <row r="1057" spans="1:52" ht="13.5" customHeight="1" thickTop="1" thickBot="1" x14ac:dyDescent="0.25">
      <c r="A1057" s="397">
        <v>1048</v>
      </c>
      <c r="B1057" s="398" t="s">
        <v>5973</v>
      </c>
      <c r="C1057" s="399">
        <v>43740</v>
      </c>
      <c r="D1057" s="399" t="s">
        <v>10914</v>
      </c>
      <c r="E1057" s="400" t="s">
        <v>5690</v>
      </c>
      <c r="F1057" s="400" t="s">
        <v>10915</v>
      </c>
      <c r="G1057" s="401" t="s">
        <v>66</v>
      </c>
      <c r="H1057" s="402" t="s">
        <v>10502</v>
      </c>
      <c r="I1057" s="403" t="s">
        <v>1989</v>
      </c>
      <c r="J1057" s="404">
        <v>0</v>
      </c>
      <c r="K1057" s="405">
        <v>0</v>
      </c>
      <c r="L1057" s="405">
        <v>5880000</v>
      </c>
      <c r="M1057" s="405">
        <f t="shared" si="91"/>
        <v>5880000</v>
      </c>
      <c r="N1057" s="406" t="s">
        <v>1990</v>
      </c>
      <c r="O1057" s="398" t="s">
        <v>10916</v>
      </c>
      <c r="P1057" s="408">
        <f t="shared" si="92"/>
        <v>43740</v>
      </c>
      <c r="Q1057" s="408">
        <v>43830</v>
      </c>
      <c r="R1057" s="408">
        <f t="shared" si="93"/>
        <v>43830</v>
      </c>
      <c r="S1057" s="407">
        <f t="shared" si="94"/>
        <v>90</v>
      </c>
      <c r="T1057" s="409">
        <f t="shared" si="95"/>
        <v>3</v>
      </c>
      <c r="U1057" s="410" t="s">
        <v>10917</v>
      </c>
      <c r="V1057" s="375"/>
      <c r="W1057" s="411"/>
      <c r="X1057" s="412"/>
      <c r="Y1057" s="413"/>
      <c r="Z1057" s="414"/>
      <c r="AA1057" s="412"/>
      <c r="AB1057" s="413"/>
      <c r="AC1057" s="414"/>
      <c r="AD1057" s="412"/>
      <c r="AE1057" s="413"/>
      <c r="AF1057" s="414"/>
      <c r="AG1057" s="412"/>
      <c r="AH1057" s="413"/>
      <c r="AI1057" s="412"/>
      <c r="AJ1057" s="415"/>
      <c r="AK1057" s="416"/>
      <c r="AL1057" s="417"/>
      <c r="AM1057" s="416"/>
      <c r="AN1057" s="418"/>
      <c r="AO1057" s="418"/>
      <c r="AP1057" s="418"/>
      <c r="AQ1057" s="314"/>
      <c r="AR1057" s="315"/>
      <c r="AS1057" s="419"/>
      <c r="AT1057" s="420"/>
      <c r="AU1057" s="318"/>
      <c r="AV1057" s="319"/>
      <c r="AW1057" s="319"/>
      <c r="AX1057" s="319"/>
      <c r="AY1057" s="320"/>
      <c r="AZ1057" s="376"/>
    </row>
    <row r="1058" spans="1:52" ht="13.5" customHeight="1" thickTop="1" thickBot="1" x14ac:dyDescent="0.25">
      <c r="A1058" s="397">
        <v>1049</v>
      </c>
      <c r="B1058" s="398" t="s">
        <v>3432</v>
      </c>
      <c r="C1058" s="399">
        <v>43740</v>
      </c>
      <c r="D1058" s="399" t="s">
        <v>10918</v>
      </c>
      <c r="E1058" s="400" t="s">
        <v>5690</v>
      </c>
      <c r="F1058" s="400" t="s">
        <v>10480</v>
      </c>
      <c r="G1058" s="401" t="s">
        <v>66</v>
      </c>
      <c r="H1058" s="402" t="s">
        <v>7501</v>
      </c>
      <c r="I1058" s="403" t="s">
        <v>1989</v>
      </c>
      <c r="J1058" s="404">
        <v>0</v>
      </c>
      <c r="K1058" s="405">
        <v>0</v>
      </c>
      <c r="L1058" s="405">
        <v>7500000</v>
      </c>
      <c r="M1058" s="405">
        <f t="shared" si="91"/>
        <v>7500000</v>
      </c>
      <c r="N1058" s="406" t="s">
        <v>1990</v>
      </c>
      <c r="O1058" s="398" t="s">
        <v>6411</v>
      </c>
      <c r="P1058" s="408">
        <f t="shared" si="92"/>
        <v>43740</v>
      </c>
      <c r="Q1058" s="408">
        <v>43785</v>
      </c>
      <c r="R1058" s="408">
        <f t="shared" si="93"/>
        <v>43785</v>
      </c>
      <c r="S1058" s="407">
        <f t="shared" si="94"/>
        <v>45</v>
      </c>
      <c r="T1058" s="409">
        <f t="shared" si="95"/>
        <v>1.5</v>
      </c>
      <c r="U1058" s="410" t="s">
        <v>10919</v>
      </c>
      <c r="V1058" s="375"/>
      <c r="W1058" s="411"/>
      <c r="X1058" s="412"/>
      <c r="Y1058" s="413"/>
      <c r="Z1058" s="414"/>
      <c r="AA1058" s="412"/>
      <c r="AB1058" s="413"/>
      <c r="AC1058" s="414"/>
      <c r="AD1058" s="412"/>
      <c r="AE1058" s="413"/>
      <c r="AF1058" s="414"/>
      <c r="AG1058" s="412"/>
      <c r="AH1058" s="413"/>
      <c r="AI1058" s="412"/>
      <c r="AJ1058" s="415"/>
      <c r="AK1058" s="416"/>
      <c r="AL1058" s="417"/>
      <c r="AM1058" s="416"/>
      <c r="AN1058" s="418"/>
      <c r="AO1058" s="418"/>
      <c r="AP1058" s="418"/>
      <c r="AQ1058" s="314"/>
      <c r="AR1058" s="315"/>
      <c r="AS1058" s="419"/>
      <c r="AT1058" s="420"/>
      <c r="AU1058" s="318"/>
      <c r="AV1058" s="319"/>
      <c r="AW1058" s="319"/>
      <c r="AX1058" s="319"/>
      <c r="AY1058" s="320"/>
      <c r="AZ1058" s="376"/>
    </row>
    <row r="1059" spans="1:52" ht="13.5" customHeight="1" thickTop="1" thickBot="1" x14ac:dyDescent="0.25">
      <c r="A1059" s="397">
        <v>1050</v>
      </c>
      <c r="B1059" s="398" t="s">
        <v>333</v>
      </c>
      <c r="C1059" s="399">
        <v>43741</v>
      </c>
      <c r="D1059" s="399" t="s">
        <v>10920</v>
      </c>
      <c r="E1059" s="400" t="s">
        <v>6793</v>
      </c>
      <c r="F1059" s="400" t="s">
        <v>10921</v>
      </c>
      <c r="G1059" s="401" t="s">
        <v>66</v>
      </c>
      <c r="H1059" s="402" t="s">
        <v>7501</v>
      </c>
      <c r="I1059" s="403" t="s">
        <v>1989</v>
      </c>
      <c r="J1059" s="404">
        <v>0</v>
      </c>
      <c r="K1059" s="405">
        <v>0</v>
      </c>
      <c r="L1059" s="405">
        <v>10500000</v>
      </c>
      <c r="M1059" s="405">
        <v>10500000</v>
      </c>
      <c r="N1059" s="406" t="s">
        <v>1990</v>
      </c>
      <c r="O1059" s="398" t="s">
        <v>10922</v>
      </c>
      <c r="P1059" s="408">
        <v>43741</v>
      </c>
      <c r="Q1059" s="408">
        <v>43830</v>
      </c>
      <c r="R1059" s="408">
        <v>43830</v>
      </c>
      <c r="S1059" s="407">
        <v>89</v>
      </c>
      <c r="T1059" s="409">
        <v>2.9666666666666668</v>
      </c>
      <c r="U1059" s="410" t="s">
        <v>10923</v>
      </c>
      <c r="V1059" s="375"/>
      <c r="W1059" s="411"/>
      <c r="X1059" s="412"/>
      <c r="Y1059" s="413"/>
      <c r="Z1059" s="414"/>
      <c r="AA1059" s="412"/>
      <c r="AB1059" s="413"/>
      <c r="AC1059" s="414"/>
      <c r="AD1059" s="412"/>
      <c r="AE1059" s="413"/>
      <c r="AF1059" s="414"/>
      <c r="AG1059" s="412"/>
      <c r="AH1059" s="413"/>
      <c r="AI1059" s="412"/>
      <c r="AJ1059" s="415"/>
      <c r="AK1059" s="416"/>
      <c r="AL1059" s="417"/>
      <c r="AM1059" s="416"/>
      <c r="AN1059" s="418"/>
      <c r="AO1059" s="418"/>
      <c r="AP1059" s="418"/>
      <c r="AQ1059" s="314"/>
      <c r="AR1059" s="315"/>
      <c r="AS1059" s="419"/>
      <c r="AT1059" s="420"/>
      <c r="AU1059" s="318"/>
      <c r="AV1059" s="319"/>
      <c r="AW1059" s="319"/>
      <c r="AX1059" s="319"/>
      <c r="AY1059" s="320"/>
      <c r="AZ1059" s="376"/>
    </row>
    <row r="1060" spans="1:52" ht="13.5" customHeight="1" thickTop="1" thickBot="1" x14ac:dyDescent="0.25">
      <c r="A1060" s="397">
        <v>1051</v>
      </c>
      <c r="B1060" s="398" t="s">
        <v>3444</v>
      </c>
      <c r="C1060" s="399">
        <v>43741</v>
      </c>
      <c r="D1060" s="399" t="s">
        <v>10924</v>
      </c>
      <c r="E1060" s="400" t="s">
        <v>9494</v>
      </c>
      <c r="F1060" s="400" t="s">
        <v>10925</v>
      </c>
      <c r="G1060" s="401" t="s">
        <v>66</v>
      </c>
      <c r="H1060" s="402" t="s">
        <v>7501</v>
      </c>
      <c r="I1060" s="403" t="s">
        <v>1989</v>
      </c>
      <c r="J1060" s="404">
        <v>0</v>
      </c>
      <c r="K1060" s="405">
        <v>0</v>
      </c>
      <c r="L1060" s="405">
        <v>12000000</v>
      </c>
      <c r="M1060" s="405">
        <v>12000000</v>
      </c>
      <c r="N1060" s="406" t="s">
        <v>1990</v>
      </c>
      <c r="O1060" s="398" t="s">
        <v>10926</v>
      </c>
      <c r="P1060" s="408">
        <v>43741</v>
      </c>
      <c r="Q1060" s="408">
        <v>43830</v>
      </c>
      <c r="R1060" s="408">
        <v>43830</v>
      </c>
      <c r="S1060" s="407">
        <v>89</v>
      </c>
      <c r="T1060" s="409">
        <v>2.9666666666666668</v>
      </c>
      <c r="U1060" s="410" t="s">
        <v>10927</v>
      </c>
      <c r="V1060" s="375"/>
      <c r="W1060" s="411"/>
      <c r="X1060" s="412"/>
      <c r="Y1060" s="413"/>
      <c r="Z1060" s="414"/>
      <c r="AA1060" s="412"/>
      <c r="AB1060" s="413"/>
      <c r="AC1060" s="414"/>
      <c r="AD1060" s="412"/>
      <c r="AE1060" s="413"/>
      <c r="AF1060" s="414"/>
      <c r="AG1060" s="412"/>
      <c r="AH1060" s="413"/>
      <c r="AI1060" s="412"/>
      <c r="AJ1060" s="415"/>
      <c r="AK1060" s="416"/>
      <c r="AL1060" s="417"/>
      <c r="AM1060" s="416"/>
      <c r="AN1060" s="418"/>
      <c r="AO1060" s="418"/>
      <c r="AP1060" s="418"/>
      <c r="AQ1060" s="314"/>
      <c r="AR1060" s="315"/>
      <c r="AS1060" s="419"/>
      <c r="AT1060" s="420"/>
      <c r="AU1060" s="318"/>
      <c r="AV1060" s="319"/>
      <c r="AW1060" s="319"/>
      <c r="AX1060" s="319"/>
      <c r="AY1060" s="320"/>
      <c r="AZ1060" s="376"/>
    </row>
    <row r="1061" spans="1:52" ht="13.5" customHeight="1" thickTop="1" thickBot="1" x14ac:dyDescent="0.25">
      <c r="A1061" s="397">
        <v>1052</v>
      </c>
      <c r="B1061" s="398" t="s">
        <v>3432</v>
      </c>
      <c r="C1061" s="399">
        <v>43741</v>
      </c>
      <c r="D1061" s="399" t="s">
        <v>10928</v>
      </c>
      <c r="E1061" s="400" t="s">
        <v>5690</v>
      </c>
      <c r="F1061" s="400" t="s">
        <v>10929</v>
      </c>
      <c r="G1061" s="401" t="s">
        <v>66</v>
      </c>
      <c r="H1061" s="402" t="s">
        <v>10502</v>
      </c>
      <c r="I1061" s="403" t="s">
        <v>1989</v>
      </c>
      <c r="J1061" s="404">
        <v>0</v>
      </c>
      <c r="K1061" s="405">
        <v>0</v>
      </c>
      <c r="L1061" s="405">
        <v>6000000</v>
      </c>
      <c r="M1061" s="405">
        <v>6000000</v>
      </c>
      <c r="N1061" s="406" t="s">
        <v>1990</v>
      </c>
      <c r="O1061" s="398" t="s">
        <v>8832</v>
      </c>
      <c r="P1061" s="408">
        <v>43741</v>
      </c>
      <c r="Q1061" s="408">
        <v>43830</v>
      </c>
      <c r="R1061" s="408">
        <v>43830</v>
      </c>
      <c r="S1061" s="407">
        <v>89</v>
      </c>
      <c r="T1061" s="409">
        <v>2.9666666666666668</v>
      </c>
      <c r="U1061" s="410" t="s">
        <v>10930</v>
      </c>
      <c r="V1061" s="375"/>
      <c r="W1061" s="411"/>
      <c r="X1061" s="412"/>
      <c r="Y1061" s="413"/>
      <c r="Z1061" s="414"/>
      <c r="AA1061" s="412"/>
      <c r="AB1061" s="413"/>
      <c r="AC1061" s="414"/>
      <c r="AD1061" s="412"/>
      <c r="AE1061" s="413"/>
      <c r="AF1061" s="414"/>
      <c r="AG1061" s="412"/>
      <c r="AH1061" s="413"/>
      <c r="AI1061" s="412"/>
      <c r="AJ1061" s="415"/>
      <c r="AK1061" s="416"/>
      <c r="AL1061" s="417"/>
      <c r="AM1061" s="416"/>
      <c r="AN1061" s="418"/>
      <c r="AO1061" s="418"/>
      <c r="AP1061" s="418"/>
      <c r="AQ1061" s="314"/>
      <c r="AR1061" s="315"/>
      <c r="AS1061" s="419"/>
      <c r="AT1061" s="420"/>
      <c r="AU1061" s="318"/>
      <c r="AV1061" s="319"/>
      <c r="AW1061" s="319"/>
      <c r="AX1061" s="319"/>
      <c r="AY1061" s="320"/>
      <c r="AZ1061" s="376"/>
    </row>
    <row r="1062" spans="1:52" ht="13.5" customHeight="1" thickTop="1" thickBot="1" x14ac:dyDescent="0.25">
      <c r="A1062" s="397">
        <v>1053</v>
      </c>
      <c r="B1062" s="398" t="s">
        <v>10231</v>
      </c>
      <c r="C1062" s="399">
        <v>43741</v>
      </c>
      <c r="D1062" s="399" t="s">
        <v>10931</v>
      </c>
      <c r="E1062" s="400" t="s">
        <v>6447</v>
      </c>
      <c r="F1062" s="400" t="s">
        <v>10932</v>
      </c>
      <c r="G1062" s="401" t="s">
        <v>66</v>
      </c>
      <c r="H1062" s="402" t="s">
        <v>7501</v>
      </c>
      <c r="I1062" s="403" t="s">
        <v>1989</v>
      </c>
      <c r="J1062" s="404">
        <v>0</v>
      </c>
      <c r="K1062" s="405">
        <v>0</v>
      </c>
      <c r="L1062" s="405">
        <v>9500000</v>
      </c>
      <c r="M1062" s="405">
        <v>9500000</v>
      </c>
      <c r="N1062" s="406" t="s">
        <v>1990</v>
      </c>
      <c r="O1062" s="398" t="s">
        <v>9277</v>
      </c>
      <c r="P1062" s="408">
        <v>43741</v>
      </c>
      <c r="Q1062" s="408">
        <v>43816</v>
      </c>
      <c r="R1062" s="408">
        <v>43816</v>
      </c>
      <c r="S1062" s="407">
        <v>75</v>
      </c>
      <c r="T1062" s="409">
        <v>2.5</v>
      </c>
      <c r="U1062" s="410" t="s">
        <v>10933</v>
      </c>
      <c r="V1062" s="375"/>
      <c r="W1062" s="411"/>
      <c r="X1062" s="412"/>
      <c r="Y1062" s="413"/>
      <c r="Z1062" s="414"/>
      <c r="AA1062" s="412"/>
      <c r="AB1062" s="413"/>
      <c r="AC1062" s="414"/>
      <c r="AD1062" s="412"/>
      <c r="AE1062" s="413"/>
      <c r="AF1062" s="414"/>
      <c r="AG1062" s="412"/>
      <c r="AH1062" s="413"/>
      <c r="AI1062" s="412"/>
      <c r="AJ1062" s="415"/>
      <c r="AK1062" s="416"/>
      <c r="AL1062" s="417"/>
      <c r="AM1062" s="416"/>
      <c r="AN1062" s="418"/>
      <c r="AO1062" s="418"/>
      <c r="AP1062" s="418"/>
      <c r="AQ1062" s="314"/>
      <c r="AR1062" s="315"/>
      <c r="AS1062" s="419"/>
      <c r="AT1062" s="420"/>
      <c r="AU1062" s="318"/>
      <c r="AV1062" s="319"/>
      <c r="AW1062" s="319"/>
      <c r="AX1062" s="319"/>
      <c r="AY1062" s="320"/>
      <c r="AZ1062" s="376"/>
    </row>
    <row r="1063" spans="1:52" ht="13.5" customHeight="1" thickTop="1" thickBot="1" x14ac:dyDescent="0.25">
      <c r="A1063" s="397">
        <v>1054</v>
      </c>
      <c r="B1063" s="398" t="s">
        <v>3441</v>
      </c>
      <c r="C1063" s="399">
        <v>43741</v>
      </c>
      <c r="D1063" s="399" t="s">
        <v>10934</v>
      </c>
      <c r="E1063" s="400" t="s">
        <v>5690</v>
      </c>
      <c r="F1063" s="400" t="s">
        <v>10049</v>
      </c>
      <c r="G1063" s="401" t="s">
        <v>66</v>
      </c>
      <c r="H1063" s="402" t="s">
        <v>10502</v>
      </c>
      <c r="I1063" s="403" t="s">
        <v>1989</v>
      </c>
      <c r="J1063" s="404">
        <v>0</v>
      </c>
      <c r="K1063" s="405">
        <v>0</v>
      </c>
      <c r="L1063" s="405">
        <v>5000000</v>
      </c>
      <c r="M1063" s="405">
        <v>5000000</v>
      </c>
      <c r="N1063" s="406" t="s">
        <v>1990</v>
      </c>
      <c r="O1063" s="398" t="s">
        <v>10935</v>
      </c>
      <c r="P1063" s="408">
        <v>43741</v>
      </c>
      <c r="Q1063" s="408">
        <v>43801</v>
      </c>
      <c r="R1063" s="408">
        <v>43801</v>
      </c>
      <c r="S1063" s="407">
        <v>60</v>
      </c>
      <c r="T1063" s="409">
        <v>2</v>
      </c>
      <c r="U1063" s="410" t="s">
        <v>10936</v>
      </c>
      <c r="V1063" s="375"/>
      <c r="W1063" s="411"/>
      <c r="X1063" s="412"/>
      <c r="Y1063" s="413"/>
      <c r="Z1063" s="414"/>
      <c r="AA1063" s="412"/>
      <c r="AB1063" s="413"/>
      <c r="AC1063" s="414"/>
      <c r="AD1063" s="412"/>
      <c r="AE1063" s="413"/>
      <c r="AF1063" s="414"/>
      <c r="AG1063" s="412"/>
      <c r="AH1063" s="413"/>
      <c r="AI1063" s="412"/>
      <c r="AJ1063" s="415"/>
      <c r="AK1063" s="416"/>
      <c r="AL1063" s="417"/>
      <c r="AM1063" s="416"/>
      <c r="AN1063" s="418"/>
      <c r="AO1063" s="418"/>
      <c r="AP1063" s="418"/>
      <c r="AQ1063" s="314"/>
      <c r="AR1063" s="315"/>
      <c r="AS1063" s="419"/>
      <c r="AT1063" s="420"/>
      <c r="AU1063" s="318"/>
      <c r="AV1063" s="319"/>
      <c r="AW1063" s="319"/>
      <c r="AX1063" s="319"/>
      <c r="AY1063" s="320"/>
      <c r="AZ1063" s="376"/>
    </row>
    <row r="1064" spans="1:52" ht="13.5" customHeight="1" thickTop="1" thickBot="1" x14ac:dyDescent="0.25">
      <c r="A1064" s="397">
        <v>1055</v>
      </c>
      <c r="B1064" s="398" t="s">
        <v>2717</v>
      </c>
      <c r="C1064" s="399">
        <v>43741</v>
      </c>
      <c r="D1064" s="399" t="s">
        <v>10937</v>
      </c>
      <c r="E1064" s="400" t="s">
        <v>5921</v>
      </c>
      <c r="F1064" s="400" t="s">
        <v>10938</v>
      </c>
      <c r="G1064" s="401" t="s">
        <v>66</v>
      </c>
      <c r="H1064" s="402" t="s">
        <v>7501</v>
      </c>
      <c r="I1064" s="403" t="s">
        <v>1989</v>
      </c>
      <c r="J1064" s="404">
        <v>0</v>
      </c>
      <c r="K1064" s="405">
        <v>0</v>
      </c>
      <c r="L1064" s="405">
        <v>10000000</v>
      </c>
      <c r="M1064" s="405">
        <v>10000000</v>
      </c>
      <c r="N1064" s="406" t="s">
        <v>1990</v>
      </c>
      <c r="O1064" s="398" t="s">
        <v>9027</v>
      </c>
      <c r="P1064" s="408">
        <v>43741</v>
      </c>
      <c r="Q1064" s="408">
        <v>43801</v>
      </c>
      <c r="R1064" s="408">
        <v>43801</v>
      </c>
      <c r="S1064" s="407">
        <v>60</v>
      </c>
      <c r="T1064" s="409">
        <v>2</v>
      </c>
      <c r="U1064" s="410" t="s">
        <v>10939</v>
      </c>
      <c r="V1064" s="375"/>
      <c r="W1064" s="411"/>
      <c r="X1064" s="412"/>
      <c r="Y1064" s="413"/>
      <c r="Z1064" s="414"/>
      <c r="AA1064" s="412"/>
      <c r="AB1064" s="413"/>
      <c r="AC1064" s="414"/>
      <c r="AD1064" s="412"/>
      <c r="AE1064" s="413"/>
      <c r="AF1064" s="414"/>
      <c r="AG1064" s="412"/>
      <c r="AH1064" s="413"/>
      <c r="AI1064" s="412"/>
      <c r="AJ1064" s="415"/>
      <c r="AK1064" s="416"/>
      <c r="AL1064" s="417"/>
      <c r="AM1064" s="416"/>
      <c r="AN1064" s="418"/>
      <c r="AO1064" s="418"/>
      <c r="AP1064" s="418"/>
      <c r="AQ1064" s="314"/>
      <c r="AR1064" s="315"/>
      <c r="AS1064" s="419"/>
      <c r="AT1064" s="420"/>
      <c r="AU1064" s="318"/>
      <c r="AV1064" s="319"/>
      <c r="AW1064" s="319"/>
      <c r="AX1064" s="319"/>
      <c r="AY1064" s="320"/>
      <c r="AZ1064" s="376"/>
    </row>
    <row r="1065" spans="1:52" ht="13.5" customHeight="1" thickTop="1" thickBot="1" x14ac:dyDescent="0.25">
      <c r="A1065" s="397">
        <v>1056</v>
      </c>
      <c r="B1065" s="398" t="s">
        <v>3444</v>
      </c>
      <c r="C1065" s="399">
        <v>43741</v>
      </c>
      <c r="D1065" s="399" t="s">
        <v>10940</v>
      </c>
      <c r="E1065" s="400" t="s">
        <v>6793</v>
      </c>
      <c r="F1065" s="400" t="s">
        <v>10941</v>
      </c>
      <c r="G1065" s="401" t="s">
        <v>66</v>
      </c>
      <c r="H1065" s="402" t="s">
        <v>7501</v>
      </c>
      <c r="I1065" s="403" t="s">
        <v>1989</v>
      </c>
      <c r="J1065" s="404">
        <v>0</v>
      </c>
      <c r="K1065" s="405">
        <v>0</v>
      </c>
      <c r="L1065" s="405">
        <v>12000000</v>
      </c>
      <c r="M1065" s="405">
        <v>12000000</v>
      </c>
      <c r="N1065" s="406" t="s">
        <v>1990</v>
      </c>
      <c r="O1065" s="398" t="s">
        <v>10942</v>
      </c>
      <c r="P1065" s="408">
        <v>43741</v>
      </c>
      <c r="Q1065" s="408">
        <v>43830</v>
      </c>
      <c r="R1065" s="408">
        <v>43830</v>
      </c>
      <c r="S1065" s="407">
        <v>89</v>
      </c>
      <c r="T1065" s="409">
        <v>2.9666666666666668</v>
      </c>
      <c r="U1065" s="410" t="s">
        <v>10943</v>
      </c>
      <c r="V1065" s="375"/>
      <c r="W1065" s="411"/>
      <c r="X1065" s="412"/>
      <c r="Y1065" s="413"/>
      <c r="Z1065" s="414"/>
      <c r="AA1065" s="412"/>
      <c r="AB1065" s="413"/>
      <c r="AC1065" s="414"/>
      <c r="AD1065" s="412"/>
      <c r="AE1065" s="413"/>
      <c r="AF1065" s="414"/>
      <c r="AG1065" s="412"/>
      <c r="AH1065" s="413"/>
      <c r="AI1065" s="412"/>
      <c r="AJ1065" s="415"/>
      <c r="AK1065" s="416"/>
      <c r="AL1065" s="417"/>
      <c r="AM1065" s="416"/>
      <c r="AN1065" s="418"/>
      <c r="AO1065" s="418"/>
      <c r="AP1065" s="418"/>
      <c r="AQ1065" s="314"/>
      <c r="AR1065" s="315"/>
      <c r="AS1065" s="419"/>
      <c r="AT1065" s="420"/>
      <c r="AU1065" s="318"/>
      <c r="AV1065" s="319"/>
      <c r="AW1065" s="319"/>
      <c r="AX1065" s="319"/>
      <c r="AY1065" s="320"/>
      <c r="AZ1065" s="376"/>
    </row>
    <row r="1066" spans="1:52" ht="13.5" customHeight="1" thickTop="1" thickBot="1" x14ac:dyDescent="0.25">
      <c r="A1066" s="397">
        <v>1057</v>
      </c>
      <c r="B1066" s="398" t="s">
        <v>3444</v>
      </c>
      <c r="C1066" s="399">
        <v>43741</v>
      </c>
      <c r="D1066" s="399" t="s">
        <v>10944</v>
      </c>
      <c r="E1066" s="400" t="s">
        <v>9494</v>
      </c>
      <c r="F1066" s="400" t="s">
        <v>10945</v>
      </c>
      <c r="G1066" s="401" t="s">
        <v>66</v>
      </c>
      <c r="H1066" s="402" t="s">
        <v>10502</v>
      </c>
      <c r="I1066" s="403" t="s">
        <v>1989</v>
      </c>
      <c r="J1066" s="404">
        <v>0</v>
      </c>
      <c r="K1066" s="405">
        <v>0</v>
      </c>
      <c r="L1066" s="405">
        <v>9000000</v>
      </c>
      <c r="M1066" s="405">
        <v>9000000</v>
      </c>
      <c r="N1066" s="406" t="s">
        <v>1990</v>
      </c>
      <c r="O1066" s="398" t="s">
        <v>9252</v>
      </c>
      <c r="P1066" s="408">
        <v>43741</v>
      </c>
      <c r="Q1066" s="408">
        <v>43830</v>
      </c>
      <c r="R1066" s="408">
        <v>43830</v>
      </c>
      <c r="S1066" s="407">
        <v>89</v>
      </c>
      <c r="T1066" s="409">
        <v>2.9666666666666668</v>
      </c>
      <c r="U1066" s="410" t="s">
        <v>10943</v>
      </c>
      <c r="V1066" s="375"/>
      <c r="W1066" s="411"/>
      <c r="X1066" s="412"/>
      <c r="Y1066" s="413"/>
      <c r="Z1066" s="414"/>
      <c r="AA1066" s="412"/>
      <c r="AB1066" s="413"/>
      <c r="AC1066" s="414"/>
      <c r="AD1066" s="412"/>
      <c r="AE1066" s="413"/>
      <c r="AF1066" s="414"/>
      <c r="AG1066" s="412"/>
      <c r="AH1066" s="413"/>
      <c r="AI1066" s="412"/>
      <c r="AJ1066" s="415"/>
      <c r="AK1066" s="416"/>
      <c r="AL1066" s="417"/>
      <c r="AM1066" s="416"/>
      <c r="AN1066" s="418"/>
      <c r="AO1066" s="418"/>
      <c r="AP1066" s="418"/>
      <c r="AQ1066" s="314"/>
      <c r="AR1066" s="315"/>
      <c r="AS1066" s="419"/>
      <c r="AT1066" s="420"/>
      <c r="AU1066" s="318"/>
      <c r="AV1066" s="319"/>
      <c r="AW1066" s="319"/>
      <c r="AX1066" s="319"/>
      <c r="AY1066" s="320"/>
      <c r="AZ1066" s="376"/>
    </row>
    <row r="1067" spans="1:52" ht="13.5" customHeight="1" thickTop="1" thickBot="1" x14ac:dyDescent="0.25">
      <c r="A1067" s="397">
        <v>1058</v>
      </c>
      <c r="B1067" s="398" t="s">
        <v>10649</v>
      </c>
      <c r="C1067" s="399">
        <v>43741</v>
      </c>
      <c r="D1067" s="399" t="s">
        <v>10946</v>
      </c>
      <c r="E1067" s="400" t="s">
        <v>9494</v>
      </c>
      <c r="F1067" s="400" t="s">
        <v>10947</v>
      </c>
      <c r="G1067" s="401" t="s">
        <v>66</v>
      </c>
      <c r="H1067" s="402" t="s">
        <v>7501</v>
      </c>
      <c r="I1067" s="403" t="s">
        <v>1989</v>
      </c>
      <c r="J1067" s="404">
        <v>0</v>
      </c>
      <c r="K1067" s="405">
        <v>0</v>
      </c>
      <c r="L1067" s="405">
        <v>15000000</v>
      </c>
      <c r="M1067" s="405">
        <v>15000000</v>
      </c>
      <c r="N1067" s="406" t="s">
        <v>1990</v>
      </c>
      <c r="O1067" s="398" t="s">
        <v>10948</v>
      </c>
      <c r="P1067" s="408">
        <v>43741</v>
      </c>
      <c r="Q1067" s="408">
        <v>43830</v>
      </c>
      <c r="R1067" s="408">
        <v>43830</v>
      </c>
      <c r="S1067" s="407">
        <v>89</v>
      </c>
      <c r="T1067" s="409">
        <v>2.9666666666666668</v>
      </c>
      <c r="U1067" s="410" t="s">
        <v>10949</v>
      </c>
      <c r="V1067" s="375"/>
      <c r="W1067" s="411"/>
      <c r="X1067" s="412"/>
      <c r="Y1067" s="413"/>
      <c r="Z1067" s="414"/>
      <c r="AA1067" s="412"/>
      <c r="AB1067" s="413"/>
      <c r="AC1067" s="414"/>
      <c r="AD1067" s="412"/>
      <c r="AE1067" s="413"/>
      <c r="AF1067" s="414"/>
      <c r="AG1067" s="412"/>
      <c r="AH1067" s="413"/>
      <c r="AI1067" s="412"/>
      <c r="AJ1067" s="415"/>
      <c r="AK1067" s="416"/>
      <c r="AL1067" s="417"/>
      <c r="AM1067" s="416"/>
      <c r="AN1067" s="418"/>
      <c r="AO1067" s="418"/>
      <c r="AP1067" s="418"/>
      <c r="AQ1067" s="314"/>
      <c r="AR1067" s="315"/>
      <c r="AS1067" s="419"/>
      <c r="AT1067" s="420"/>
      <c r="AU1067" s="318"/>
      <c r="AV1067" s="319"/>
      <c r="AW1067" s="319"/>
      <c r="AX1067" s="319"/>
      <c r="AY1067" s="320"/>
      <c r="AZ1067" s="376"/>
    </row>
    <row r="1068" spans="1:52" ht="13.5" customHeight="1" thickTop="1" thickBot="1" x14ac:dyDescent="0.25">
      <c r="A1068" s="397">
        <v>1059</v>
      </c>
      <c r="B1068" s="398" t="s">
        <v>3444</v>
      </c>
      <c r="C1068" s="399">
        <v>43741</v>
      </c>
      <c r="D1068" s="399" t="s">
        <v>10950</v>
      </c>
      <c r="E1068" s="400" t="s">
        <v>9494</v>
      </c>
      <c r="F1068" s="400" t="s">
        <v>10951</v>
      </c>
      <c r="G1068" s="401" t="s">
        <v>66</v>
      </c>
      <c r="H1068" s="402" t="s">
        <v>7501</v>
      </c>
      <c r="I1068" s="403" t="s">
        <v>1989</v>
      </c>
      <c r="J1068" s="404">
        <v>0</v>
      </c>
      <c r="K1068" s="405">
        <v>0</v>
      </c>
      <c r="L1068" s="405">
        <v>15000000</v>
      </c>
      <c r="M1068" s="405">
        <v>15000000</v>
      </c>
      <c r="N1068" s="406" t="s">
        <v>1990</v>
      </c>
      <c r="O1068" s="398" t="s">
        <v>10952</v>
      </c>
      <c r="P1068" s="408">
        <v>43741</v>
      </c>
      <c r="Q1068" s="408">
        <v>43830</v>
      </c>
      <c r="R1068" s="408">
        <v>43830</v>
      </c>
      <c r="S1068" s="407">
        <v>89</v>
      </c>
      <c r="T1068" s="409">
        <v>2.9666666666666668</v>
      </c>
      <c r="U1068" s="410" t="s">
        <v>10953</v>
      </c>
      <c r="V1068" s="375"/>
      <c r="W1068" s="411"/>
      <c r="X1068" s="412"/>
      <c r="Y1068" s="413"/>
      <c r="Z1068" s="414"/>
      <c r="AA1068" s="412"/>
      <c r="AB1068" s="413"/>
      <c r="AC1068" s="414"/>
      <c r="AD1068" s="412"/>
      <c r="AE1068" s="413"/>
      <c r="AF1068" s="414"/>
      <c r="AG1068" s="412"/>
      <c r="AH1068" s="413"/>
      <c r="AI1068" s="412"/>
      <c r="AJ1068" s="415"/>
      <c r="AK1068" s="416"/>
      <c r="AL1068" s="417"/>
      <c r="AM1068" s="416"/>
      <c r="AN1068" s="418"/>
      <c r="AO1068" s="418"/>
      <c r="AP1068" s="418"/>
      <c r="AQ1068" s="314"/>
      <c r="AR1068" s="315"/>
      <c r="AS1068" s="419"/>
      <c r="AT1068" s="420"/>
      <c r="AU1068" s="318"/>
      <c r="AV1068" s="319"/>
      <c r="AW1068" s="319"/>
      <c r="AX1068" s="319"/>
      <c r="AY1068" s="320"/>
      <c r="AZ1068" s="376"/>
    </row>
    <row r="1069" spans="1:52" ht="13.5" customHeight="1" thickTop="1" thickBot="1" x14ac:dyDescent="0.25">
      <c r="A1069" s="397">
        <v>1060</v>
      </c>
      <c r="B1069" s="398" t="s">
        <v>10649</v>
      </c>
      <c r="C1069" s="399">
        <v>43741</v>
      </c>
      <c r="D1069" s="399" t="s">
        <v>10954</v>
      </c>
      <c r="E1069" s="400" t="s">
        <v>9494</v>
      </c>
      <c r="F1069" s="400" t="s">
        <v>10955</v>
      </c>
      <c r="G1069" s="401" t="s">
        <v>66</v>
      </c>
      <c r="H1069" s="402" t="s">
        <v>10502</v>
      </c>
      <c r="I1069" s="403" t="s">
        <v>1989</v>
      </c>
      <c r="J1069" s="404">
        <v>0</v>
      </c>
      <c r="K1069" s="405">
        <v>0</v>
      </c>
      <c r="L1069" s="405">
        <v>9900000</v>
      </c>
      <c r="M1069" s="405">
        <v>9900000</v>
      </c>
      <c r="N1069" s="406" t="s">
        <v>1990</v>
      </c>
      <c r="O1069" s="398" t="s">
        <v>10956</v>
      </c>
      <c r="P1069" s="408">
        <v>43741</v>
      </c>
      <c r="Q1069" s="408">
        <v>43830</v>
      </c>
      <c r="R1069" s="408">
        <v>43830</v>
      </c>
      <c r="S1069" s="407">
        <v>89</v>
      </c>
      <c r="T1069" s="409">
        <v>2.9666666666666668</v>
      </c>
      <c r="U1069" s="410" t="s">
        <v>10957</v>
      </c>
      <c r="V1069" s="375"/>
      <c r="W1069" s="411"/>
      <c r="X1069" s="412"/>
      <c r="Y1069" s="413"/>
      <c r="Z1069" s="414"/>
      <c r="AA1069" s="412"/>
      <c r="AB1069" s="413"/>
      <c r="AC1069" s="414"/>
      <c r="AD1069" s="412"/>
      <c r="AE1069" s="413"/>
      <c r="AF1069" s="414"/>
      <c r="AG1069" s="412"/>
      <c r="AH1069" s="413"/>
      <c r="AI1069" s="412"/>
      <c r="AJ1069" s="415"/>
      <c r="AK1069" s="416"/>
      <c r="AL1069" s="417"/>
      <c r="AM1069" s="416"/>
      <c r="AN1069" s="418"/>
      <c r="AO1069" s="418"/>
      <c r="AP1069" s="418"/>
      <c r="AQ1069" s="314"/>
      <c r="AR1069" s="315"/>
      <c r="AS1069" s="419"/>
      <c r="AT1069" s="420"/>
      <c r="AU1069" s="318"/>
      <c r="AV1069" s="319"/>
      <c r="AW1069" s="319"/>
      <c r="AX1069" s="319"/>
      <c r="AY1069" s="320"/>
      <c r="AZ1069" s="376"/>
    </row>
    <row r="1070" spans="1:52" ht="13.5" customHeight="1" thickTop="1" thickBot="1" x14ac:dyDescent="0.25">
      <c r="A1070" s="397">
        <v>1061</v>
      </c>
      <c r="B1070" s="398" t="s">
        <v>3451</v>
      </c>
      <c r="C1070" s="399">
        <v>43741</v>
      </c>
      <c r="D1070" s="399" t="s">
        <v>10958</v>
      </c>
      <c r="E1070" s="400" t="s">
        <v>5690</v>
      </c>
      <c r="F1070" s="400" t="s">
        <v>418</v>
      </c>
      <c r="G1070" s="401" t="s">
        <v>66</v>
      </c>
      <c r="H1070" s="402" t="s">
        <v>10502</v>
      </c>
      <c r="I1070" s="403" t="s">
        <v>1989</v>
      </c>
      <c r="J1070" s="404">
        <v>0</v>
      </c>
      <c r="K1070" s="405">
        <v>0</v>
      </c>
      <c r="L1070" s="405">
        <v>9900000</v>
      </c>
      <c r="M1070" s="405">
        <v>9900000</v>
      </c>
      <c r="N1070" s="406" t="s">
        <v>1990</v>
      </c>
      <c r="O1070" s="398" t="s">
        <v>8552</v>
      </c>
      <c r="P1070" s="408">
        <v>43741</v>
      </c>
      <c r="Q1070" s="408">
        <v>43830</v>
      </c>
      <c r="R1070" s="408">
        <v>43830</v>
      </c>
      <c r="S1070" s="407">
        <v>89</v>
      </c>
      <c r="T1070" s="409">
        <v>2.9666666666666668</v>
      </c>
      <c r="U1070" s="410" t="s">
        <v>10959</v>
      </c>
      <c r="V1070" s="375"/>
      <c r="W1070" s="411"/>
      <c r="X1070" s="412"/>
      <c r="Y1070" s="413"/>
      <c r="Z1070" s="414"/>
      <c r="AA1070" s="412"/>
      <c r="AB1070" s="413"/>
      <c r="AC1070" s="414"/>
      <c r="AD1070" s="412"/>
      <c r="AE1070" s="413"/>
      <c r="AF1070" s="414"/>
      <c r="AG1070" s="412"/>
      <c r="AH1070" s="413"/>
      <c r="AI1070" s="412"/>
      <c r="AJ1070" s="415"/>
      <c r="AK1070" s="416"/>
      <c r="AL1070" s="417"/>
      <c r="AM1070" s="416"/>
      <c r="AN1070" s="418"/>
      <c r="AO1070" s="418"/>
      <c r="AP1070" s="418"/>
      <c r="AQ1070" s="314"/>
      <c r="AR1070" s="315"/>
      <c r="AS1070" s="419"/>
      <c r="AT1070" s="420"/>
      <c r="AU1070" s="318"/>
      <c r="AV1070" s="319"/>
      <c r="AW1070" s="319"/>
      <c r="AX1070" s="319"/>
      <c r="AY1070" s="320"/>
      <c r="AZ1070" s="376"/>
    </row>
    <row r="1071" spans="1:52" ht="13.5" customHeight="1" thickTop="1" thickBot="1" x14ac:dyDescent="0.25">
      <c r="A1071" s="397">
        <v>1062</v>
      </c>
      <c r="B1071" s="398" t="s">
        <v>10231</v>
      </c>
      <c r="C1071" s="399">
        <v>43741</v>
      </c>
      <c r="D1071" s="399" t="s">
        <v>10960</v>
      </c>
      <c r="E1071" s="400" t="s">
        <v>9494</v>
      </c>
      <c r="F1071" s="400" t="s">
        <v>10961</v>
      </c>
      <c r="G1071" s="401" t="s">
        <v>66</v>
      </c>
      <c r="H1071" s="402" t="s">
        <v>10502</v>
      </c>
      <c r="I1071" s="403" t="s">
        <v>1989</v>
      </c>
      <c r="J1071" s="404">
        <v>0</v>
      </c>
      <c r="K1071" s="405">
        <v>0</v>
      </c>
      <c r="L1071" s="405">
        <v>9900000</v>
      </c>
      <c r="M1071" s="405">
        <v>9900000</v>
      </c>
      <c r="N1071" s="406" t="s">
        <v>1990</v>
      </c>
      <c r="O1071" s="398" t="s">
        <v>10962</v>
      </c>
      <c r="P1071" s="408">
        <v>43741</v>
      </c>
      <c r="Q1071" s="408">
        <v>43830</v>
      </c>
      <c r="R1071" s="408">
        <v>43830</v>
      </c>
      <c r="S1071" s="407">
        <v>89</v>
      </c>
      <c r="T1071" s="409">
        <v>2.9666666666666668</v>
      </c>
      <c r="U1071" s="410" t="s">
        <v>10963</v>
      </c>
      <c r="V1071" s="375"/>
      <c r="W1071" s="411"/>
      <c r="X1071" s="412"/>
      <c r="Y1071" s="413"/>
      <c r="Z1071" s="414"/>
      <c r="AA1071" s="412"/>
      <c r="AB1071" s="413"/>
      <c r="AC1071" s="414"/>
      <c r="AD1071" s="412"/>
      <c r="AE1071" s="413"/>
      <c r="AF1071" s="414"/>
      <c r="AG1071" s="412"/>
      <c r="AH1071" s="413"/>
      <c r="AI1071" s="412"/>
      <c r="AJ1071" s="415"/>
      <c r="AK1071" s="416"/>
      <c r="AL1071" s="417"/>
      <c r="AM1071" s="416"/>
      <c r="AN1071" s="418"/>
      <c r="AO1071" s="418"/>
      <c r="AP1071" s="418"/>
      <c r="AQ1071" s="314"/>
      <c r="AR1071" s="315"/>
      <c r="AS1071" s="419"/>
      <c r="AT1071" s="420"/>
      <c r="AU1071" s="318"/>
      <c r="AV1071" s="319"/>
      <c r="AW1071" s="319"/>
      <c r="AX1071" s="319"/>
      <c r="AY1071" s="320"/>
      <c r="AZ1071" s="376"/>
    </row>
    <row r="1072" spans="1:52" ht="13.5" customHeight="1" thickTop="1" thickBot="1" x14ac:dyDescent="0.25">
      <c r="A1072" s="397">
        <v>1063</v>
      </c>
      <c r="B1072" s="398" t="s">
        <v>63</v>
      </c>
      <c r="C1072" s="399">
        <v>43741</v>
      </c>
      <c r="D1072" s="399" t="s">
        <v>10964</v>
      </c>
      <c r="E1072" s="400" t="s">
        <v>6793</v>
      </c>
      <c r="F1072" s="400" t="s">
        <v>10965</v>
      </c>
      <c r="G1072" s="401" t="s">
        <v>66</v>
      </c>
      <c r="H1072" s="402" t="s">
        <v>10502</v>
      </c>
      <c r="I1072" s="403" t="s">
        <v>1989</v>
      </c>
      <c r="J1072" s="404">
        <v>0</v>
      </c>
      <c r="K1072" s="405">
        <v>0</v>
      </c>
      <c r="L1072" s="405">
        <v>2614000</v>
      </c>
      <c r="M1072" s="405">
        <v>2614000</v>
      </c>
      <c r="N1072" s="406" t="s">
        <v>1990</v>
      </c>
      <c r="O1072" s="398" t="s">
        <v>9383</v>
      </c>
      <c r="P1072" s="408">
        <v>43741</v>
      </c>
      <c r="Q1072" s="408">
        <v>43801</v>
      </c>
      <c r="R1072" s="408">
        <v>43801</v>
      </c>
      <c r="S1072" s="407">
        <v>60</v>
      </c>
      <c r="T1072" s="409">
        <v>2</v>
      </c>
      <c r="U1072" s="410" t="s">
        <v>10966</v>
      </c>
      <c r="V1072" s="375"/>
      <c r="W1072" s="411"/>
      <c r="X1072" s="412"/>
      <c r="Y1072" s="413"/>
      <c r="Z1072" s="414"/>
      <c r="AA1072" s="412"/>
      <c r="AB1072" s="413"/>
      <c r="AC1072" s="414"/>
      <c r="AD1072" s="412"/>
      <c r="AE1072" s="413"/>
      <c r="AF1072" s="414"/>
      <c r="AG1072" s="412"/>
      <c r="AH1072" s="413"/>
      <c r="AI1072" s="412"/>
      <c r="AJ1072" s="415"/>
      <c r="AK1072" s="416"/>
      <c r="AL1072" s="417"/>
      <c r="AM1072" s="416"/>
      <c r="AN1072" s="418"/>
      <c r="AO1072" s="418"/>
      <c r="AP1072" s="418"/>
      <c r="AQ1072" s="314"/>
      <c r="AR1072" s="315"/>
      <c r="AS1072" s="419"/>
      <c r="AT1072" s="420"/>
      <c r="AU1072" s="318"/>
      <c r="AV1072" s="319"/>
      <c r="AW1072" s="319"/>
      <c r="AX1072" s="319"/>
      <c r="AY1072" s="320"/>
      <c r="AZ1072" s="376"/>
    </row>
    <row r="1073" spans="1:52" ht="13.5" customHeight="1" thickTop="1" thickBot="1" x14ac:dyDescent="0.25">
      <c r="A1073" s="397">
        <v>1064</v>
      </c>
      <c r="B1073" s="398" t="s">
        <v>3441</v>
      </c>
      <c r="C1073" s="399">
        <v>43741</v>
      </c>
      <c r="D1073" s="399" t="s">
        <v>10967</v>
      </c>
      <c r="E1073" s="400" t="s">
        <v>9590</v>
      </c>
      <c r="F1073" s="400" t="s">
        <v>10968</v>
      </c>
      <c r="G1073" s="401" t="s">
        <v>66</v>
      </c>
      <c r="H1073" s="402" t="s">
        <v>10502</v>
      </c>
      <c r="I1073" s="403" t="s">
        <v>1989</v>
      </c>
      <c r="J1073" s="404">
        <v>0</v>
      </c>
      <c r="K1073" s="405">
        <v>0</v>
      </c>
      <c r="L1073" s="405">
        <v>6000000</v>
      </c>
      <c r="M1073" s="405">
        <v>6000000</v>
      </c>
      <c r="N1073" s="406" t="s">
        <v>1990</v>
      </c>
      <c r="O1073" s="398" t="s">
        <v>10969</v>
      </c>
      <c r="P1073" s="408">
        <v>43741</v>
      </c>
      <c r="Q1073" s="408">
        <v>43801</v>
      </c>
      <c r="R1073" s="408">
        <v>43801</v>
      </c>
      <c r="S1073" s="407">
        <v>60</v>
      </c>
      <c r="T1073" s="409">
        <v>2</v>
      </c>
      <c r="U1073" s="410" t="s">
        <v>10970</v>
      </c>
      <c r="V1073" s="375"/>
      <c r="W1073" s="411"/>
      <c r="X1073" s="412"/>
      <c r="Y1073" s="413"/>
      <c r="Z1073" s="414"/>
      <c r="AA1073" s="412"/>
      <c r="AB1073" s="413"/>
      <c r="AC1073" s="414"/>
      <c r="AD1073" s="412"/>
      <c r="AE1073" s="413"/>
      <c r="AF1073" s="414"/>
      <c r="AG1073" s="412"/>
      <c r="AH1073" s="413"/>
      <c r="AI1073" s="412"/>
      <c r="AJ1073" s="415"/>
      <c r="AK1073" s="416"/>
      <c r="AL1073" s="417"/>
      <c r="AM1073" s="416"/>
      <c r="AN1073" s="418"/>
      <c r="AO1073" s="418"/>
      <c r="AP1073" s="418"/>
      <c r="AQ1073" s="314"/>
      <c r="AR1073" s="315"/>
      <c r="AS1073" s="419"/>
      <c r="AT1073" s="420"/>
      <c r="AU1073" s="318"/>
      <c r="AV1073" s="319"/>
      <c r="AW1073" s="319"/>
      <c r="AX1073" s="319"/>
      <c r="AY1073" s="320"/>
      <c r="AZ1073" s="376"/>
    </row>
    <row r="1074" spans="1:52" ht="13.5" customHeight="1" thickTop="1" thickBot="1" x14ac:dyDescent="0.25">
      <c r="A1074" s="397">
        <v>1065</v>
      </c>
      <c r="B1074" s="398" t="s">
        <v>3432</v>
      </c>
      <c r="C1074" s="399">
        <v>43741</v>
      </c>
      <c r="D1074" s="399" t="s">
        <v>10971</v>
      </c>
      <c r="E1074" s="400" t="s">
        <v>9494</v>
      </c>
      <c r="F1074" s="400" t="s">
        <v>10972</v>
      </c>
      <c r="G1074" s="401" t="s">
        <v>66</v>
      </c>
      <c r="H1074" s="402" t="s">
        <v>7501</v>
      </c>
      <c r="I1074" s="403" t="s">
        <v>1989</v>
      </c>
      <c r="J1074" s="404">
        <v>0</v>
      </c>
      <c r="K1074" s="405">
        <v>0</v>
      </c>
      <c r="L1074" s="405">
        <v>8000000</v>
      </c>
      <c r="M1074" s="405">
        <v>8000000</v>
      </c>
      <c r="N1074" s="406" t="s">
        <v>1990</v>
      </c>
      <c r="O1074" s="398" t="s">
        <v>10973</v>
      </c>
      <c r="P1074" s="408">
        <v>43741</v>
      </c>
      <c r="Q1074" s="408">
        <v>43801</v>
      </c>
      <c r="R1074" s="408">
        <v>43801</v>
      </c>
      <c r="S1074" s="407">
        <v>60</v>
      </c>
      <c r="T1074" s="409">
        <v>2</v>
      </c>
      <c r="U1074" s="410" t="s">
        <v>10974</v>
      </c>
      <c r="V1074" s="375"/>
      <c r="W1074" s="411"/>
      <c r="X1074" s="412"/>
      <c r="Y1074" s="413"/>
      <c r="Z1074" s="414"/>
      <c r="AA1074" s="412"/>
      <c r="AB1074" s="413"/>
      <c r="AC1074" s="414"/>
      <c r="AD1074" s="412"/>
      <c r="AE1074" s="413"/>
      <c r="AF1074" s="414"/>
      <c r="AG1074" s="412"/>
      <c r="AH1074" s="413"/>
      <c r="AI1074" s="412"/>
      <c r="AJ1074" s="415"/>
      <c r="AK1074" s="416"/>
      <c r="AL1074" s="417"/>
      <c r="AM1074" s="416"/>
      <c r="AN1074" s="418"/>
      <c r="AO1074" s="418"/>
      <c r="AP1074" s="418"/>
      <c r="AQ1074" s="314"/>
      <c r="AR1074" s="315"/>
      <c r="AS1074" s="419"/>
      <c r="AT1074" s="420"/>
      <c r="AU1074" s="318"/>
      <c r="AV1074" s="319"/>
      <c r="AW1074" s="319"/>
      <c r="AX1074" s="319"/>
      <c r="AY1074" s="320"/>
      <c r="AZ1074" s="376"/>
    </row>
    <row r="1075" spans="1:52" ht="13.5" customHeight="1" thickTop="1" thickBot="1" x14ac:dyDescent="0.25">
      <c r="A1075" s="397">
        <v>1066</v>
      </c>
      <c r="B1075" s="398" t="s">
        <v>3451</v>
      </c>
      <c r="C1075" s="399">
        <v>43741</v>
      </c>
      <c r="D1075" s="399" t="s">
        <v>10975</v>
      </c>
      <c r="E1075" s="400" t="s">
        <v>5690</v>
      </c>
      <c r="F1075" s="400" t="s">
        <v>7868</v>
      </c>
      <c r="G1075" s="401" t="s">
        <v>66</v>
      </c>
      <c r="H1075" s="402" t="s">
        <v>7501</v>
      </c>
      <c r="I1075" s="403" t="s">
        <v>1989</v>
      </c>
      <c r="J1075" s="404">
        <v>0</v>
      </c>
      <c r="K1075" s="405">
        <v>0</v>
      </c>
      <c r="L1075" s="405">
        <v>18000000</v>
      </c>
      <c r="M1075" s="405">
        <v>18000000</v>
      </c>
      <c r="N1075" s="406" t="s">
        <v>1990</v>
      </c>
      <c r="O1075" s="398" t="s">
        <v>7869</v>
      </c>
      <c r="P1075" s="408">
        <v>43741</v>
      </c>
      <c r="Q1075" s="408">
        <v>43830</v>
      </c>
      <c r="R1075" s="408">
        <v>43830</v>
      </c>
      <c r="S1075" s="407">
        <v>89</v>
      </c>
      <c r="T1075" s="409">
        <v>2.9666666666666668</v>
      </c>
      <c r="U1075" s="410" t="s">
        <v>10976</v>
      </c>
      <c r="V1075" s="375"/>
      <c r="W1075" s="411"/>
      <c r="X1075" s="412"/>
      <c r="Y1075" s="413"/>
      <c r="Z1075" s="414"/>
      <c r="AA1075" s="412"/>
      <c r="AB1075" s="413"/>
      <c r="AC1075" s="414"/>
      <c r="AD1075" s="412"/>
      <c r="AE1075" s="413"/>
      <c r="AF1075" s="414"/>
      <c r="AG1075" s="412"/>
      <c r="AH1075" s="413"/>
      <c r="AI1075" s="412"/>
      <c r="AJ1075" s="415"/>
      <c r="AK1075" s="416"/>
      <c r="AL1075" s="417"/>
      <c r="AM1075" s="416"/>
      <c r="AN1075" s="418"/>
      <c r="AO1075" s="418"/>
      <c r="AP1075" s="418"/>
      <c r="AQ1075" s="314"/>
      <c r="AR1075" s="315"/>
      <c r="AS1075" s="419"/>
      <c r="AT1075" s="420"/>
      <c r="AU1075" s="318"/>
      <c r="AV1075" s="319"/>
      <c r="AW1075" s="319"/>
      <c r="AX1075" s="319"/>
      <c r="AY1075" s="320"/>
      <c r="AZ1075" s="376"/>
    </row>
    <row r="1076" spans="1:52" ht="13.5" customHeight="1" thickTop="1" thickBot="1" x14ac:dyDescent="0.25">
      <c r="A1076" s="397">
        <v>1067</v>
      </c>
      <c r="B1076" s="398" t="s">
        <v>3441</v>
      </c>
      <c r="C1076" s="399">
        <v>43742</v>
      </c>
      <c r="D1076" s="399" t="s">
        <v>10977</v>
      </c>
      <c r="E1076" s="400" t="s">
        <v>9590</v>
      </c>
      <c r="F1076" s="400" t="s">
        <v>10968</v>
      </c>
      <c r="G1076" s="401" t="s">
        <v>66</v>
      </c>
      <c r="H1076" s="402" t="s">
        <v>10502</v>
      </c>
      <c r="I1076" s="403" t="s">
        <v>1989</v>
      </c>
      <c r="J1076" s="404">
        <v>0</v>
      </c>
      <c r="K1076" s="405">
        <v>0</v>
      </c>
      <c r="L1076" s="405">
        <v>4000000</v>
      </c>
      <c r="M1076" s="405">
        <v>4000000</v>
      </c>
      <c r="N1076" s="406" t="s">
        <v>1990</v>
      </c>
      <c r="O1076" s="398" t="s">
        <v>10978</v>
      </c>
      <c r="P1076" s="408">
        <v>43742</v>
      </c>
      <c r="Q1076" s="408">
        <v>43802</v>
      </c>
      <c r="R1076" s="408">
        <v>43802</v>
      </c>
      <c r="S1076" s="407">
        <v>60</v>
      </c>
      <c r="T1076" s="409">
        <v>2</v>
      </c>
      <c r="U1076" s="410" t="s">
        <v>10979</v>
      </c>
      <c r="V1076" s="375"/>
      <c r="W1076" s="411"/>
      <c r="X1076" s="412"/>
      <c r="Y1076" s="413"/>
      <c r="Z1076" s="414"/>
      <c r="AA1076" s="412"/>
      <c r="AB1076" s="413"/>
      <c r="AC1076" s="414"/>
      <c r="AD1076" s="412"/>
      <c r="AE1076" s="413"/>
      <c r="AF1076" s="414"/>
      <c r="AG1076" s="412"/>
      <c r="AH1076" s="413"/>
      <c r="AI1076" s="412"/>
      <c r="AJ1076" s="415"/>
      <c r="AK1076" s="416"/>
      <c r="AL1076" s="417"/>
      <c r="AM1076" s="416"/>
      <c r="AN1076" s="418"/>
      <c r="AO1076" s="418"/>
      <c r="AP1076" s="418"/>
      <c r="AQ1076" s="314"/>
      <c r="AR1076" s="315"/>
      <c r="AS1076" s="419"/>
      <c r="AT1076" s="420"/>
      <c r="AU1076" s="318"/>
      <c r="AV1076" s="319"/>
      <c r="AW1076" s="319"/>
      <c r="AX1076" s="319"/>
      <c r="AY1076" s="320"/>
      <c r="AZ1076" s="376"/>
    </row>
    <row r="1077" spans="1:52" ht="13.5" customHeight="1" thickTop="1" thickBot="1" x14ac:dyDescent="0.25">
      <c r="A1077" s="397">
        <v>1068</v>
      </c>
      <c r="B1077" s="398" t="s">
        <v>10649</v>
      </c>
      <c r="C1077" s="399">
        <v>43742</v>
      </c>
      <c r="D1077" s="399" t="s">
        <v>10980</v>
      </c>
      <c r="E1077" s="400" t="s">
        <v>5921</v>
      </c>
      <c r="F1077" s="400" t="s">
        <v>10981</v>
      </c>
      <c r="G1077" s="401" t="s">
        <v>66</v>
      </c>
      <c r="H1077" s="402" t="s">
        <v>10502</v>
      </c>
      <c r="I1077" s="403" t="s">
        <v>1989</v>
      </c>
      <c r="J1077" s="404">
        <v>0</v>
      </c>
      <c r="K1077" s="405">
        <v>0</v>
      </c>
      <c r="L1077" s="405">
        <v>6000000</v>
      </c>
      <c r="M1077" s="405">
        <v>6000000</v>
      </c>
      <c r="N1077" s="406" t="s">
        <v>1990</v>
      </c>
      <c r="O1077" s="398" t="s">
        <v>10982</v>
      </c>
      <c r="P1077" s="408">
        <v>43742</v>
      </c>
      <c r="Q1077" s="408">
        <v>43830</v>
      </c>
      <c r="R1077" s="408">
        <v>43830</v>
      </c>
      <c r="S1077" s="407">
        <v>88</v>
      </c>
      <c r="T1077" s="409">
        <v>2.9333333333333331</v>
      </c>
      <c r="U1077" s="410" t="s">
        <v>10983</v>
      </c>
      <c r="V1077" s="375"/>
      <c r="W1077" s="411"/>
      <c r="X1077" s="412"/>
      <c r="Y1077" s="413"/>
      <c r="Z1077" s="414"/>
      <c r="AA1077" s="412"/>
      <c r="AB1077" s="413"/>
      <c r="AC1077" s="414"/>
      <c r="AD1077" s="412"/>
      <c r="AE1077" s="413"/>
      <c r="AF1077" s="414"/>
      <c r="AG1077" s="412"/>
      <c r="AH1077" s="413"/>
      <c r="AI1077" s="412"/>
      <c r="AJ1077" s="415"/>
      <c r="AK1077" s="416"/>
      <c r="AL1077" s="417"/>
      <c r="AM1077" s="416"/>
      <c r="AN1077" s="418"/>
      <c r="AO1077" s="418"/>
      <c r="AP1077" s="418"/>
      <c r="AQ1077" s="314"/>
      <c r="AR1077" s="315"/>
      <c r="AS1077" s="419"/>
      <c r="AT1077" s="420"/>
      <c r="AU1077" s="318"/>
      <c r="AV1077" s="319"/>
      <c r="AW1077" s="319"/>
      <c r="AX1077" s="319"/>
      <c r="AY1077" s="320"/>
      <c r="AZ1077" s="376"/>
    </row>
    <row r="1078" spans="1:52" ht="13.5" customHeight="1" thickTop="1" thickBot="1" x14ac:dyDescent="0.25">
      <c r="A1078" s="397">
        <v>1069</v>
      </c>
      <c r="B1078" s="398" t="s">
        <v>10649</v>
      </c>
      <c r="C1078" s="399">
        <v>43742</v>
      </c>
      <c r="D1078" s="399" t="s">
        <v>10984</v>
      </c>
      <c r="E1078" s="400" t="s">
        <v>7806</v>
      </c>
      <c r="F1078" s="400" t="s">
        <v>10985</v>
      </c>
      <c r="G1078" s="401" t="s">
        <v>66</v>
      </c>
      <c r="H1078" s="402" t="s">
        <v>10502</v>
      </c>
      <c r="I1078" s="403" t="s">
        <v>1989</v>
      </c>
      <c r="J1078" s="404">
        <v>0</v>
      </c>
      <c r="K1078" s="405">
        <v>0</v>
      </c>
      <c r="L1078" s="405">
        <v>9921000</v>
      </c>
      <c r="M1078" s="405">
        <v>9921000</v>
      </c>
      <c r="N1078" s="406" t="s">
        <v>1990</v>
      </c>
      <c r="O1078" s="398" t="s">
        <v>10986</v>
      </c>
      <c r="P1078" s="408">
        <v>43742</v>
      </c>
      <c r="Q1078" s="408">
        <v>43830</v>
      </c>
      <c r="R1078" s="408">
        <v>43830</v>
      </c>
      <c r="S1078" s="407">
        <v>88</v>
      </c>
      <c r="T1078" s="409">
        <v>2.9333333333333331</v>
      </c>
      <c r="U1078" s="410" t="s">
        <v>10987</v>
      </c>
      <c r="V1078" s="375"/>
      <c r="W1078" s="411"/>
      <c r="X1078" s="412"/>
      <c r="Y1078" s="413"/>
      <c r="Z1078" s="414"/>
      <c r="AA1078" s="412"/>
      <c r="AB1078" s="413"/>
      <c r="AC1078" s="414"/>
      <c r="AD1078" s="412"/>
      <c r="AE1078" s="413"/>
      <c r="AF1078" s="414"/>
      <c r="AG1078" s="412"/>
      <c r="AH1078" s="413"/>
      <c r="AI1078" s="412"/>
      <c r="AJ1078" s="415"/>
      <c r="AK1078" s="416"/>
      <c r="AL1078" s="417"/>
      <c r="AM1078" s="416"/>
      <c r="AN1078" s="418"/>
      <c r="AO1078" s="418"/>
      <c r="AP1078" s="418"/>
      <c r="AQ1078" s="314"/>
      <c r="AR1078" s="315"/>
      <c r="AS1078" s="419"/>
      <c r="AT1078" s="420"/>
      <c r="AU1078" s="318"/>
      <c r="AV1078" s="319"/>
      <c r="AW1078" s="319"/>
      <c r="AX1078" s="319"/>
      <c r="AY1078" s="320"/>
      <c r="AZ1078" s="376"/>
    </row>
    <row r="1079" spans="1:52" ht="13.5" customHeight="1" thickTop="1" thickBot="1" x14ac:dyDescent="0.25">
      <c r="A1079" s="397">
        <v>1070</v>
      </c>
      <c r="B1079" s="398" t="s">
        <v>3444</v>
      </c>
      <c r="C1079" s="399">
        <v>43742</v>
      </c>
      <c r="D1079" s="399" t="s">
        <v>10988</v>
      </c>
      <c r="E1079" s="400" t="s">
        <v>9494</v>
      </c>
      <c r="F1079" s="400" t="s">
        <v>10989</v>
      </c>
      <c r="G1079" s="401" t="s">
        <v>66</v>
      </c>
      <c r="H1079" s="402" t="s">
        <v>7501</v>
      </c>
      <c r="I1079" s="403" t="s">
        <v>1989</v>
      </c>
      <c r="J1079" s="404">
        <v>0</v>
      </c>
      <c r="K1079" s="405">
        <v>0</v>
      </c>
      <c r="L1079" s="405">
        <v>15000000</v>
      </c>
      <c r="M1079" s="405">
        <v>15000000</v>
      </c>
      <c r="N1079" s="406" t="s">
        <v>1990</v>
      </c>
      <c r="O1079" s="398" t="s">
        <v>6800</v>
      </c>
      <c r="P1079" s="408">
        <v>43742</v>
      </c>
      <c r="Q1079" s="408">
        <v>43830</v>
      </c>
      <c r="R1079" s="408">
        <v>43830</v>
      </c>
      <c r="S1079" s="407">
        <v>88</v>
      </c>
      <c r="T1079" s="409">
        <v>2.9333333333333331</v>
      </c>
      <c r="U1079" s="410" t="s">
        <v>10990</v>
      </c>
      <c r="V1079" s="375"/>
      <c r="W1079" s="411"/>
      <c r="X1079" s="412"/>
      <c r="Y1079" s="413"/>
      <c r="Z1079" s="414"/>
      <c r="AA1079" s="412"/>
      <c r="AB1079" s="413"/>
      <c r="AC1079" s="414"/>
      <c r="AD1079" s="412"/>
      <c r="AE1079" s="413"/>
      <c r="AF1079" s="414"/>
      <c r="AG1079" s="412"/>
      <c r="AH1079" s="413"/>
      <c r="AI1079" s="412"/>
      <c r="AJ1079" s="415"/>
      <c r="AK1079" s="416"/>
      <c r="AL1079" s="417"/>
      <c r="AM1079" s="416"/>
      <c r="AN1079" s="418"/>
      <c r="AO1079" s="418"/>
      <c r="AP1079" s="418"/>
      <c r="AQ1079" s="314"/>
      <c r="AR1079" s="315"/>
      <c r="AS1079" s="419"/>
      <c r="AT1079" s="420"/>
      <c r="AU1079" s="318"/>
      <c r="AV1079" s="319"/>
      <c r="AW1079" s="319"/>
      <c r="AX1079" s="319"/>
      <c r="AY1079" s="320"/>
      <c r="AZ1079" s="376"/>
    </row>
    <row r="1080" spans="1:52" ht="13.5" customHeight="1" thickTop="1" thickBot="1" x14ac:dyDescent="0.25">
      <c r="A1080" s="397">
        <v>1071</v>
      </c>
      <c r="B1080" s="398" t="s">
        <v>3432</v>
      </c>
      <c r="C1080" s="399">
        <v>43742</v>
      </c>
      <c r="D1080" s="399" t="s">
        <v>10991</v>
      </c>
      <c r="E1080" s="400" t="s">
        <v>5690</v>
      </c>
      <c r="F1080" s="400" t="s">
        <v>10992</v>
      </c>
      <c r="G1080" s="401" t="s">
        <v>66</v>
      </c>
      <c r="H1080" s="402" t="s">
        <v>7501</v>
      </c>
      <c r="I1080" s="403" t="s">
        <v>1989</v>
      </c>
      <c r="J1080" s="404">
        <v>0</v>
      </c>
      <c r="K1080" s="405">
        <v>0</v>
      </c>
      <c r="L1080" s="405">
        <v>7500000</v>
      </c>
      <c r="M1080" s="405">
        <v>7500000</v>
      </c>
      <c r="N1080" s="406" t="s">
        <v>1990</v>
      </c>
      <c r="O1080" s="398" t="s">
        <v>10993</v>
      </c>
      <c r="P1080" s="408">
        <v>43742</v>
      </c>
      <c r="Q1080" s="408">
        <v>43772</v>
      </c>
      <c r="R1080" s="408">
        <v>43772</v>
      </c>
      <c r="S1080" s="407">
        <v>30</v>
      </c>
      <c r="T1080" s="409">
        <v>1</v>
      </c>
      <c r="U1080" s="410" t="s">
        <v>10994</v>
      </c>
      <c r="V1080" s="375"/>
      <c r="W1080" s="411"/>
      <c r="X1080" s="412"/>
      <c r="Y1080" s="413"/>
      <c r="Z1080" s="414"/>
      <c r="AA1080" s="412"/>
      <c r="AB1080" s="413"/>
      <c r="AC1080" s="414"/>
      <c r="AD1080" s="412"/>
      <c r="AE1080" s="413"/>
      <c r="AF1080" s="414"/>
      <c r="AG1080" s="412"/>
      <c r="AH1080" s="413"/>
      <c r="AI1080" s="412"/>
      <c r="AJ1080" s="415"/>
      <c r="AK1080" s="416"/>
      <c r="AL1080" s="417"/>
      <c r="AM1080" s="416"/>
      <c r="AN1080" s="418"/>
      <c r="AO1080" s="418"/>
      <c r="AP1080" s="418"/>
      <c r="AQ1080" s="314"/>
      <c r="AR1080" s="315"/>
      <c r="AS1080" s="419"/>
      <c r="AT1080" s="420"/>
      <c r="AU1080" s="318"/>
      <c r="AV1080" s="319"/>
      <c r="AW1080" s="319"/>
      <c r="AX1080" s="319"/>
      <c r="AY1080" s="320"/>
      <c r="AZ1080" s="376"/>
    </row>
    <row r="1081" spans="1:52" ht="13.5" customHeight="1" thickTop="1" thickBot="1" x14ac:dyDescent="0.25">
      <c r="A1081" s="397">
        <v>1072</v>
      </c>
      <c r="B1081" s="398" t="s">
        <v>10649</v>
      </c>
      <c r="C1081" s="399">
        <v>43742</v>
      </c>
      <c r="D1081" s="399" t="s">
        <v>10995</v>
      </c>
      <c r="E1081" s="400" t="s">
        <v>9494</v>
      </c>
      <c r="F1081" s="400" t="s">
        <v>10996</v>
      </c>
      <c r="G1081" s="401" t="s">
        <v>66</v>
      </c>
      <c r="H1081" s="402" t="s">
        <v>10502</v>
      </c>
      <c r="I1081" s="403" t="s">
        <v>1989</v>
      </c>
      <c r="J1081" s="404">
        <v>0</v>
      </c>
      <c r="K1081" s="405">
        <v>0</v>
      </c>
      <c r="L1081" s="405">
        <v>6000000</v>
      </c>
      <c r="M1081" s="405">
        <v>6000000</v>
      </c>
      <c r="N1081" s="406" t="s">
        <v>1990</v>
      </c>
      <c r="O1081" s="398" t="s">
        <v>6070</v>
      </c>
      <c r="P1081" s="408">
        <v>43742</v>
      </c>
      <c r="Q1081" s="408">
        <v>43830</v>
      </c>
      <c r="R1081" s="408">
        <v>43830</v>
      </c>
      <c r="S1081" s="407">
        <v>88</v>
      </c>
      <c r="T1081" s="409">
        <v>2.9333333333333331</v>
      </c>
      <c r="U1081" s="410" t="s">
        <v>10997</v>
      </c>
      <c r="V1081" s="375"/>
      <c r="W1081" s="411"/>
      <c r="X1081" s="412"/>
      <c r="Y1081" s="413"/>
      <c r="Z1081" s="414"/>
      <c r="AA1081" s="412"/>
      <c r="AB1081" s="413"/>
      <c r="AC1081" s="414"/>
      <c r="AD1081" s="412"/>
      <c r="AE1081" s="413"/>
      <c r="AF1081" s="414"/>
      <c r="AG1081" s="412"/>
      <c r="AH1081" s="413"/>
      <c r="AI1081" s="412"/>
      <c r="AJ1081" s="415"/>
      <c r="AK1081" s="416"/>
      <c r="AL1081" s="417"/>
      <c r="AM1081" s="416"/>
      <c r="AN1081" s="418"/>
      <c r="AO1081" s="418"/>
      <c r="AP1081" s="418"/>
      <c r="AQ1081" s="314"/>
      <c r="AR1081" s="315"/>
      <c r="AS1081" s="419"/>
      <c r="AT1081" s="420"/>
      <c r="AU1081" s="318"/>
      <c r="AV1081" s="319"/>
      <c r="AW1081" s="319"/>
      <c r="AX1081" s="319"/>
      <c r="AY1081" s="320"/>
      <c r="AZ1081" s="376"/>
    </row>
    <row r="1082" spans="1:52" ht="13.5" customHeight="1" thickTop="1" thickBot="1" x14ac:dyDescent="0.25">
      <c r="A1082" s="397">
        <v>1073</v>
      </c>
      <c r="B1082" s="398" t="s">
        <v>63</v>
      </c>
      <c r="C1082" s="399">
        <v>43742</v>
      </c>
      <c r="D1082" s="399" t="s">
        <v>10998</v>
      </c>
      <c r="E1082" s="400" t="s">
        <v>7806</v>
      </c>
      <c r="F1082" s="400" t="s">
        <v>10999</v>
      </c>
      <c r="G1082" s="401" t="s">
        <v>66</v>
      </c>
      <c r="H1082" s="402" t="s">
        <v>10502</v>
      </c>
      <c r="I1082" s="403" t="s">
        <v>1989</v>
      </c>
      <c r="J1082" s="404">
        <v>0</v>
      </c>
      <c r="K1082" s="405">
        <v>0</v>
      </c>
      <c r="L1082" s="405">
        <v>5000000</v>
      </c>
      <c r="M1082" s="405">
        <f>L1082+AJ1082+AL1082+AN1082+AP1082</f>
        <v>5000000</v>
      </c>
      <c r="N1082" s="406" t="s">
        <v>1990</v>
      </c>
      <c r="O1082" s="398" t="s">
        <v>11000</v>
      </c>
      <c r="P1082" s="408">
        <f>C1082</f>
        <v>43742</v>
      </c>
      <c r="Q1082" s="408">
        <v>43802</v>
      </c>
      <c r="R1082" s="408">
        <f>Q1082</f>
        <v>43802</v>
      </c>
      <c r="S1082" s="407">
        <f>R1082-P1082</f>
        <v>60</v>
      </c>
      <c r="T1082" s="409">
        <f>+S1082/30</f>
        <v>2</v>
      </c>
      <c r="U1082" s="410" t="s">
        <v>11001</v>
      </c>
      <c r="V1082" s="375"/>
      <c r="W1082" s="411"/>
      <c r="X1082" s="412"/>
      <c r="Y1082" s="413"/>
      <c r="Z1082" s="414"/>
      <c r="AA1082" s="412"/>
      <c r="AB1082" s="413"/>
      <c r="AC1082" s="414"/>
      <c r="AD1082" s="412"/>
      <c r="AE1082" s="413"/>
      <c r="AF1082" s="414"/>
      <c r="AG1082" s="412"/>
      <c r="AH1082" s="413"/>
      <c r="AI1082" s="412"/>
      <c r="AJ1082" s="415"/>
      <c r="AK1082" s="416"/>
      <c r="AL1082" s="417"/>
      <c r="AM1082" s="416"/>
      <c r="AN1082" s="418"/>
      <c r="AO1082" s="418"/>
      <c r="AP1082" s="418"/>
      <c r="AQ1082" s="314"/>
      <c r="AR1082" s="315"/>
      <c r="AS1082" s="419"/>
      <c r="AT1082" s="420"/>
      <c r="AU1082" s="318"/>
      <c r="AV1082" s="319"/>
      <c r="AW1082" s="319"/>
      <c r="AX1082" s="319"/>
      <c r="AY1082" s="320"/>
      <c r="AZ1082" s="376"/>
    </row>
    <row r="1083" spans="1:52" ht="13.5" customHeight="1" thickTop="1" thickBot="1" x14ac:dyDescent="0.25">
      <c r="A1083" s="397">
        <v>1074</v>
      </c>
      <c r="B1083" s="398" t="s">
        <v>7623</v>
      </c>
      <c r="C1083" s="399">
        <v>43742</v>
      </c>
      <c r="D1083" s="399" t="s">
        <v>11002</v>
      </c>
      <c r="E1083" s="400" t="s">
        <v>5921</v>
      </c>
      <c r="F1083" s="400" t="s">
        <v>11003</v>
      </c>
      <c r="G1083" s="401" t="s">
        <v>66</v>
      </c>
      <c r="H1083" s="402" t="s">
        <v>10502</v>
      </c>
      <c r="I1083" s="403" t="s">
        <v>1989</v>
      </c>
      <c r="J1083" s="404">
        <v>0</v>
      </c>
      <c r="K1083" s="405">
        <v>0</v>
      </c>
      <c r="L1083" s="405">
        <v>6000000</v>
      </c>
      <c r="M1083" s="405">
        <v>6000000</v>
      </c>
      <c r="N1083" s="406" t="s">
        <v>1990</v>
      </c>
      <c r="O1083" s="398" t="s">
        <v>8640</v>
      </c>
      <c r="P1083" s="408">
        <v>43742</v>
      </c>
      <c r="Q1083" s="408">
        <v>43830</v>
      </c>
      <c r="R1083" s="408">
        <v>43830</v>
      </c>
      <c r="S1083" s="407">
        <v>88</v>
      </c>
      <c r="T1083" s="409">
        <v>2.9333333333333331</v>
      </c>
      <c r="U1083" s="410" t="s">
        <v>11004</v>
      </c>
      <c r="V1083" s="375"/>
      <c r="W1083" s="411"/>
      <c r="X1083" s="412"/>
      <c r="Y1083" s="413"/>
      <c r="Z1083" s="414"/>
      <c r="AA1083" s="412"/>
      <c r="AB1083" s="413"/>
      <c r="AC1083" s="414"/>
      <c r="AD1083" s="412"/>
      <c r="AE1083" s="413"/>
      <c r="AF1083" s="414"/>
      <c r="AG1083" s="412"/>
      <c r="AH1083" s="413"/>
      <c r="AI1083" s="412"/>
      <c r="AJ1083" s="415"/>
      <c r="AK1083" s="416"/>
      <c r="AL1083" s="417"/>
      <c r="AM1083" s="416"/>
      <c r="AN1083" s="418"/>
      <c r="AO1083" s="418"/>
      <c r="AP1083" s="418"/>
      <c r="AQ1083" s="314"/>
      <c r="AR1083" s="315"/>
      <c r="AS1083" s="419"/>
      <c r="AT1083" s="420"/>
      <c r="AU1083" s="318"/>
      <c r="AV1083" s="319"/>
      <c r="AW1083" s="319"/>
      <c r="AX1083" s="319"/>
      <c r="AY1083" s="320"/>
      <c r="AZ1083" s="376"/>
    </row>
    <row r="1084" spans="1:52" ht="13.5" customHeight="1" thickTop="1" thickBot="1" x14ac:dyDescent="0.25">
      <c r="A1084" s="397">
        <v>1075</v>
      </c>
      <c r="B1084" s="398" t="s">
        <v>3444</v>
      </c>
      <c r="C1084" s="399">
        <v>43742</v>
      </c>
      <c r="D1084" s="399" t="s">
        <v>11005</v>
      </c>
      <c r="E1084" s="400" t="s">
        <v>9590</v>
      </c>
      <c r="F1084" s="400" t="s">
        <v>11006</v>
      </c>
      <c r="G1084" s="401" t="s">
        <v>66</v>
      </c>
      <c r="H1084" s="402" t="s">
        <v>10502</v>
      </c>
      <c r="I1084" s="403" t="s">
        <v>1989</v>
      </c>
      <c r="J1084" s="404">
        <v>0</v>
      </c>
      <c r="K1084" s="405">
        <v>0</v>
      </c>
      <c r="L1084" s="405">
        <v>8000000</v>
      </c>
      <c r="M1084" s="405">
        <v>8000000</v>
      </c>
      <c r="N1084" s="406" t="s">
        <v>1990</v>
      </c>
      <c r="O1084" s="398" t="s">
        <v>11007</v>
      </c>
      <c r="P1084" s="408">
        <v>43742</v>
      </c>
      <c r="Q1084" s="408">
        <v>43822</v>
      </c>
      <c r="R1084" s="408">
        <v>43822</v>
      </c>
      <c r="S1084" s="407">
        <v>80</v>
      </c>
      <c r="T1084" s="409">
        <v>2.6666666666666665</v>
      </c>
      <c r="U1084" s="410" t="s">
        <v>11008</v>
      </c>
      <c r="V1084" s="375"/>
      <c r="W1084" s="411"/>
      <c r="X1084" s="412"/>
      <c r="Y1084" s="413"/>
      <c r="Z1084" s="414"/>
      <c r="AA1084" s="412"/>
      <c r="AB1084" s="413"/>
      <c r="AC1084" s="414"/>
      <c r="AD1084" s="412"/>
      <c r="AE1084" s="413"/>
      <c r="AF1084" s="414"/>
      <c r="AG1084" s="412"/>
      <c r="AH1084" s="413"/>
      <c r="AI1084" s="412"/>
      <c r="AJ1084" s="415"/>
      <c r="AK1084" s="416"/>
      <c r="AL1084" s="417"/>
      <c r="AM1084" s="416"/>
      <c r="AN1084" s="418"/>
      <c r="AO1084" s="418"/>
      <c r="AP1084" s="418"/>
      <c r="AQ1084" s="314"/>
      <c r="AR1084" s="315"/>
      <c r="AS1084" s="419"/>
      <c r="AT1084" s="420"/>
      <c r="AU1084" s="318"/>
      <c r="AV1084" s="319"/>
      <c r="AW1084" s="319"/>
      <c r="AX1084" s="319"/>
      <c r="AY1084" s="320"/>
      <c r="AZ1084" s="376"/>
    </row>
    <row r="1085" spans="1:52" ht="13.5" customHeight="1" thickTop="1" thickBot="1" x14ac:dyDescent="0.25">
      <c r="A1085" s="397">
        <v>1076</v>
      </c>
      <c r="B1085" s="398" t="s">
        <v>5973</v>
      </c>
      <c r="C1085" s="399">
        <v>43742</v>
      </c>
      <c r="D1085" s="399" t="s">
        <v>11009</v>
      </c>
      <c r="E1085" s="400" t="s">
        <v>7806</v>
      </c>
      <c r="F1085" s="400" t="s">
        <v>11010</v>
      </c>
      <c r="G1085" s="401" t="s">
        <v>66</v>
      </c>
      <c r="H1085" s="402" t="s">
        <v>10502</v>
      </c>
      <c r="I1085" s="403" t="s">
        <v>1989</v>
      </c>
      <c r="J1085" s="404">
        <v>0</v>
      </c>
      <c r="K1085" s="405">
        <v>0</v>
      </c>
      <c r="L1085" s="405">
        <v>5000000</v>
      </c>
      <c r="M1085" s="405">
        <v>5000000</v>
      </c>
      <c r="N1085" s="406" t="s">
        <v>1990</v>
      </c>
      <c r="O1085" s="398" t="s">
        <v>11011</v>
      </c>
      <c r="P1085" s="408">
        <v>43742</v>
      </c>
      <c r="Q1085" s="408">
        <v>43802</v>
      </c>
      <c r="R1085" s="408">
        <v>43802</v>
      </c>
      <c r="S1085" s="407">
        <v>60</v>
      </c>
      <c r="T1085" s="409">
        <v>2</v>
      </c>
      <c r="U1085" s="410" t="s">
        <v>11012</v>
      </c>
      <c r="V1085" s="375"/>
      <c r="W1085" s="411"/>
      <c r="X1085" s="412"/>
      <c r="Y1085" s="413"/>
      <c r="Z1085" s="414"/>
      <c r="AA1085" s="412"/>
      <c r="AB1085" s="413"/>
      <c r="AC1085" s="414"/>
      <c r="AD1085" s="412"/>
      <c r="AE1085" s="413"/>
      <c r="AF1085" s="414"/>
      <c r="AG1085" s="412"/>
      <c r="AH1085" s="413"/>
      <c r="AI1085" s="412"/>
      <c r="AJ1085" s="415"/>
      <c r="AK1085" s="416"/>
      <c r="AL1085" s="417"/>
      <c r="AM1085" s="416"/>
      <c r="AN1085" s="418"/>
      <c r="AO1085" s="418"/>
      <c r="AP1085" s="418"/>
      <c r="AQ1085" s="314"/>
      <c r="AR1085" s="315"/>
      <c r="AS1085" s="419"/>
      <c r="AT1085" s="420"/>
      <c r="AU1085" s="318"/>
      <c r="AV1085" s="319"/>
      <c r="AW1085" s="319"/>
      <c r="AX1085" s="319"/>
      <c r="AY1085" s="320"/>
      <c r="AZ1085" s="376"/>
    </row>
    <row r="1086" spans="1:52" ht="13.5" customHeight="1" thickTop="1" thickBot="1" x14ac:dyDescent="0.25">
      <c r="A1086" s="397">
        <v>1077</v>
      </c>
      <c r="B1086" s="398" t="s">
        <v>3441</v>
      </c>
      <c r="C1086" s="399">
        <v>43742</v>
      </c>
      <c r="D1086" s="399" t="s">
        <v>11013</v>
      </c>
      <c r="E1086" s="400" t="s">
        <v>5690</v>
      </c>
      <c r="F1086" s="400" t="s">
        <v>10818</v>
      </c>
      <c r="G1086" s="401" t="s">
        <v>66</v>
      </c>
      <c r="H1086" s="402" t="s">
        <v>7501</v>
      </c>
      <c r="I1086" s="403" t="s">
        <v>1989</v>
      </c>
      <c r="J1086" s="404">
        <v>0</v>
      </c>
      <c r="K1086" s="405">
        <v>0</v>
      </c>
      <c r="L1086" s="405">
        <v>15000000</v>
      </c>
      <c r="M1086" s="405">
        <v>15000000</v>
      </c>
      <c r="N1086" s="406" t="s">
        <v>1990</v>
      </c>
      <c r="O1086" s="398" t="s">
        <v>11014</v>
      </c>
      <c r="P1086" s="408">
        <v>43742</v>
      </c>
      <c r="Q1086" s="408">
        <v>43830</v>
      </c>
      <c r="R1086" s="408">
        <v>43830</v>
      </c>
      <c r="S1086" s="407">
        <v>88</v>
      </c>
      <c r="T1086" s="409">
        <v>2.9333333333333331</v>
      </c>
      <c r="U1086" s="410" t="s">
        <v>11015</v>
      </c>
      <c r="V1086" s="375"/>
      <c r="W1086" s="411"/>
      <c r="X1086" s="412"/>
      <c r="Y1086" s="413"/>
      <c r="Z1086" s="414"/>
      <c r="AA1086" s="412"/>
      <c r="AB1086" s="413"/>
      <c r="AC1086" s="414"/>
      <c r="AD1086" s="412"/>
      <c r="AE1086" s="413"/>
      <c r="AF1086" s="414"/>
      <c r="AG1086" s="412"/>
      <c r="AH1086" s="413"/>
      <c r="AI1086" s="412"/>
      <c r="AJ1086" s="415"/>
      <c r="AK1086" s="416"/>
      <c r="AL1086" s="417"/>
      <c r="AM1086" s="416"/>
      <c r="AN1086" s="418"/>
      <c r="AO1086" s="418"/>
      <c r="AP1086" s="418"/>
      <c r="AQ1086" s="314"/>
      <c r="AR1086" s="315"/>
      <c r="AS1086" s="419"/>
      <c r="AT1086" s="420"/>
      <c r="AU1086" s="318"/>
      <c r="AV1086" s="319"/>
      <c r="AW1086" s="319"/>
      <c r="AX1086" s="319"/>
      <c r="AY1086" s="320"/>
      <c r="AZ1086" s="376"/>
    </row>
    <row r="1087" spans="1:52" ht="13.5" customHeight="1" thickTop="1" thickBot="1" x14ac:dyDescent="0.25">
      <c r="A1087" s="397">
        <v>1078</v>
      </c>
      <c r="B1087" s="398" t="s">
        <v>3441</v>
      </c>
      <c r="C1087" s="399">
        <v>43742</v>
      </c>
      <c r="D1087" s="399" t="s">
        <v>11016</v>
      </c>
      <c r="E1087" s="400" t="s">
        <v>5690</v>
      </c>
      <c r="F1087" s="400" t="s">
        <v>11017</v>
      </c>
      <c r="G1087" s="401" t="s">
        <v>66</v>
      </c>
      <c r="H1087" s="402" t="s">
        <v>7501</v>
      </c>
      <c r="I1087" s="403" t="s">
        <v>1989</v>
      </c>
      <c r="J1087" s="404">
        <v>0</v>
      </c>
      <c r="K1087" s="405">
        <v>0</v>
      </c>
      <c r="L1087" s="405">
        <v>12300000</v>
      </c>
      <c r="M1087" s="405">
        <v>12300000</v>
      </c>
      <c r="N1087" s="406" t="s">
        <v>1990</v>
      </c>
      <c r="O1087" s="398" t="s">
        <v>11018</v>
      </c>
      <c r="P1087" s="408">
        <v>43742</v>
      </c>
      <c r="Q1087" s="408">
        <v>43830</v>
      </c>
      <c r="R1087" s="408">
        <v>43830</v>
      </c>
      <c r="S1087" s="407">
        <v>88</v>
      </c>
      <c r="T1087" s="409">
        <v>2.9333333333333331</v>
      </c>
      <c r="U1087" s="410" t="s">
        <v>11019</v>
      </c>
      <c r="V1087" s="375"/>
      <c r="W1087" s="411"/>
      <c r="X1087" s="412"/>
      <c r="Y1087" s="413"/>
      <c r="Z1087" s="414"/>
      <c r="AA1087" s="412"/>
      <c r="AB1087" s="413"/>
      <c r="AC1087" s="414"/>
      <c r="AD1087" s="412"/>
      <c r="AE1087" s="413"/>
      <c r="AF1087" s="414"/>
      <c r="AG1087" s="412"/>
      <c r="AH1087" s="413"/>
      <c r="AI1087" s="412"/>
      <c r="AJ1087" s="415"/>
      <c r="AK1087" s="416"/>
      <c r="AL1087" s="417"/>
      <c r="AM1087" s="416"/>
      <c r="AN1087" s="418"/>
      <c r="AO1087" s="418"/>
      <c r="AP1087" s="418"/>
      <c r="AQ1087" s="314"/>
      <c r="AR1087" s="315"/>
      <c r="AS1087" s="419"/>
      <c r="AT1087" s="420"/>
      <c r="AU1087" s="318"/>
      <c r="AV1087" s="319"/>
      <c r="AW1087" s="319"/>
      <c r="AX1087" s="319"/>
      <c r="AY1087" s="320"/>
      <c r="AZ1087" s="376"/>
    </row>
    <row r="1088" spans="1:52" ht="13.5" customHeight="1" thickTop="1" thickBot="1" x14ac:dyDescent="0.25">
      <c r="A1088" s="397">
        <v>1079</v>
      </c>
      <c r="B1088" s="398" t="s">
        <v>3441</v>
      </c>
      <c r="C1088" s="399">
        <v>43742</v>
      </c>
      <c r="D1088" s="399" t="s">
        <v>11020</v>
      </c>
      <c r="E1088" s="400" t="s">
        <v>5690</v>
      </c>
      <c r="F1088" s="400" t="s">
        <v>10818</v>
      </c>
      <c r="G1088" s="401" t="s">
        <v>66</v>
      </c>
      <c r="H1088" s="402" t="s">
        <v>7501</v>
      </c>
      <c r="I1088" s="403" t="s">
        <v>1989</v>
      </c>
      <c r="J1088" s="404">
        <v>0</v>
      </c>
      <c r="K1088" s="405">
        <v>0</v>
      </c>
      <c r="L1088" s="405">
        <v>9999999</v>
      </c>
      <c r="M1088" s="405">
        <v>9999999</v>
      </c>
      <c r="N1088" s="406" t="s">
        <v>1990</v>
      </c>
      <c r="O1088" s="398" t="s">
        <v>11021</v>
      </c>
      <c r="P1088" s="408">
        <v>43742</v>
      </c>
      <c r="Q1088" s="408">
        <v>43830</v>
      </c>
      <c r="R1088" s="408">
        <v>43830</v>
      </c>
      <c r="S1088" s="407">
        <v>88</v>
      </c>
      <c r="T1088" s="409">
        <v>2.9333333333333331</v>
      </c>
      <c r="U1088" s="410" t="s">
        <v>11022</v>
      </c>
      <c r="V1088" s="375"/>
      <c r="W1088" s="411"/>
      <c r="X1088" s="412"/>
      <c r="Y1088" s="413"/>
      <c r="Z1088" s="414"/>
      <c r="AA1088" s="412"/>
      <c r="AB1088" s="413"/>
      <c r="AC1088" s="414"/>
      <c r="AD1088" s="412"/>
      <c r="AE1088" s="413"/>
      <c r="AF1088" s="414"/>
      <c r="AG1088" s="412"/>
      <c r="AH1088" s="413"/>
      <c r="AI1088" s="412"/>
      <c r="AJ1088" s="415"/>
      <c r="AK1088" s="416"/>
      <c r="AL1088" s="417"/>
      <c r="AM1088" s="416"/>
      <c r="AN1088" s="418"/>
      <c r="AO1088" s="418"/>
      <c r="AP1088" s="418"/>
      <c r="AQ1088" s="314"/>
      <c r="AR1088" s="315"/>
      <c r="AS1088" s="419"/>
      <c r="AT1088" s="420"/>
      <c r="AU1088" s="318"/>
      <c r="AV1088" s="319"/>
      <c r="AW1088" s="319"/>
      <c r="AX1088" s="319"/>
      <c r="AY1088" s="320"/>
      <c r="AZ1088" s="376"/>
    </row>
    <row r="1089" spans="1:52" ht="13.5" customHeight="1" thickTop="1" thickBot="1" x14ac:dyDescent="0.25">
      <c r="A1089" s="397">
        <v>1080</v>
      </c>
      <c r="B1089" s="398" t="s">
        <v>3432</v>
      </c>
      <c r="C1089" s="399">
        <v>43742</v>
      </c>
      <c r="D1089" s="399" t="s">
        <v>11023</v>
      </c>
      <c r="E1089" s="400" t="s">
        <v>9494</v>
      </c>
      <c r="F1089" s="400" t="s">
        <v>11024</v>
      </c>
      <c r="G1089" s="401" t="s">
        <v>66</v>
      </c>
      <c r="H1089" s="402" t="s">
        <v>7501</v>
      </c>
      <c r="I1089" s="403" t="s">
        <v>1989</v>
      </c>
      <c r="J1089" s="404">
        <v>0</v>
      </c>
      <c r="K1089" s="405">
        <v>0</v>
      </c>
      <c r="L1089" s="405">
        <v>8000000</v>
      </c>
      <c r="M1089" s="405">
        <v>8000000</v>
      </c>
      <c r="N1089" s="406" t="s">
        <v>1990</v>
      </c>
      <c r="O1089" s="398" t="s">
        <v>11025</v>
      </c>
      <c r="P1089" s="408">
        <v>43742</v>
      </c>
      <c r="Q1089" s="408">
        <v>43802</v>
      </c>
      <c r="R1089" s="408">
        <v>43802</v>
      </c>
      <c r="S1089" s="407">
        <v>60</v>
      </c>
      <c r="T1089" s="409">
        <v>2</v>
      </c>
      <c r="U1089" s="410" t="s">
        <v>11026</v>
      </c>
      <c r="V1089" s="375"/>
      <c r="W1089" s="411"/>
      <c r="X1089" s="412"/>
      <c r="Y1089" s="413"/>
      <c r="Z1089" s="414"/>
      <c r="AA1089" s="412"/>
      <c r="AB1089" s="413"/>
      <c r="AC1089" s="414"/>
      <c r="AD1089" s="412"/>
      <c r="AE1089" s="413"/>
      <c r="AF1089" s="414"/>
      <c r="AG1089" s="412"/>
      <c r="AH1089" s="413"/>
      <c r="AI1089" s="412"/>
      <c r="AJ1089" s="415"/>
      <c r="AK1089" s="416"/>
      <c r="AL1089" s="417"/>
      <c r="AM1089" s="416"/>
      <c r="AN1089" s="418"/>
      <c r="AO1089" s="418"/>
      <c r="AP1089" s="418"/>
      <c r="AQ1089" s="314"/>
      <c r="AR1089" s="315"/>
      <c r="AS1089" s="419"/>
      <c r="AT1089" s="420"/>
      <c r="AU1089" s="318"/>
      <c r="AV1089" s="319"/>
      <c r="AW1089" s="319"/>
      <c r="AX1089" s="319"/>
      <c r="AY1089" s="320"/>
      <c r="AZ1089" s="376"/>
    </row>
    <row r="1090" spans="1:52" ht="13.5" customHeight="1" thickTop="1" thickBot="1" x14ac:dyDescent="0.25">
      <c r="A1090" s="397">
        <v>1081</v>
      </c>
      <c r="B1090" s="398" t="s">
        <v>3444</v>
      </c>
      <c r="C1090" s="399">
        <v>43742</v>
      </c>
      <c r="D1090" s="399" t="s">
        <v>11027</v>
      </c>
      <c r="E1090" s="400" t="s">
        <v>6447</v>
      </c>
      <c r="F1090" s="400" t="s">
        <v>11028</v>
      </c>
      <c r="G1090" s="401" t="s">
        <v>66</v>
      </c>
      <c r="H1090" s="402" t="s">
        <v>10502</v>
      </c>
      <c r="I1090" s="403" t="s">
        <v>1989</v>
      </c>
      <c r="J1090" s="404">
        <v>0</v>
      </c>
      <c r="K1090" s="405">
        <v>0</v>
      </c>
      <c r="L1090" s="405">
        <v>6000000</v>
      </c>
      <c r="M1090" s="405">
        <f>L1090+AJ1090+AL1090+AN1090+AP1090</f>
        <v>6000000</v>
      </c>
      <c r="N1090" s="406" t="s">
        <v>1990</v>
      </c>
      <c r="O1090" s="398" t="s">
        <v>11029</v>
      </c>
      <c r="P1090" s="408">
        <f>C1090</f>
        <v>43742</v>
      </c>
      <c r="Q1090" s="408">
        <v>43830</v>
      </c>
      <c r="R1090" s="408">
        <f>Q1090</f>
        <v>43830</v>
      </c>
      <c r="S1090" s="407">
        <f t="shared" ref="S1090:S1096" si="96">R1090-P1090</f>
        <v>88</v>
      </c>
      <c r="T1090" s="409">
        <f t="shared" ref="T1090:T1096" si="97">+S1090/30</f>
        <v>2.9333333333333331</v>
      </c>
      <c r="U1090" s="410" t="s">
        <v>11030</v>
      </c>
      <c r="V1090" s="375"/>
      <c r="W1090" s="411"/>
      <c r="X1090" s="412"/>
      <c r="Y1090" s="413"/>
      <c r="Z1090" s="414"/>
      <c r="AA1090" s="412"/>
      <c r="AB1090" s="413"/>
      <c r="AC1090" s="414"/>
      <c r="AD1090" s="412"/>
      <c r="AE1090" s="413"/>
      <c r="AF1090" s="414"/>
      <c r="AG1090" s="412"/>
      <c r="AH1090" s="413"/>
      <c r="AI1090" s="412"/>
      <c r="AJ1090" s="415"/>
      <c r="AK1090" s="416"/>
      <c r="AL1090" s="417"/>
      <c r="AM1090" s="416"/>
      <c r="AN1090" s="418"/>
      <c r="AO1090" s="418"/>
      <c r="AP1090" s="418"/>
      <c r="AQ1090" s="314"/>
      <c r="AR1090" s="315"/>
      <c r="AS1090" s="419"/>
      <c r="AT1090" s="420"/>
      <c r="AU1090" s="318"/>
      <c r="AV1090" s="319"/>
      <c r="AW1090" s="319"/>
      <c r="AX1090" s="319"/>
      <c r="AY1090" s="320"/>
      <c r="AZ1090" s="376"/>
    </row>
    <row r="1091" spans="1:52" ht="13.5" customHeight="1" thickTop="1" thickBot="1" x14ac:dyDescent="0.25">
      <c r="A1091" s="397">
        <v>1082</v>
      </c>
      <c r="B1091" s="398" t="s">
        <v>2000</v>
      </c>
      <c r="C1091" s="399">
        <v>43742</v>
      </c>
      <c r="D1091" s="399" t="s">
        <v>11031</v>
      </c>
      <c r="E1091" s="400" t="s">
        <v>9494</v>
      </c>
      <c r="F1091" s="400" t="s">
        <v>9946</v>
      </c>
      <c r="G1091" s="401" t="s">
        <v>66</v>
      </c>
      <c r="H1091" s="402" t="s">
        <v>10502</v>
      </c>
      <c r="I1091" s="403" t="s">
        <v>1989</v>
      </c>
      <c r="J1091" s="404">
        <v>0</v>
      </c>
      <c r="K1091" s="405">
        <v>0</v>
      </c>
      <c r="L1091" s="405">
        <v>6000000</v>
      </c>
      <c r="M1091" s="405">
        <v>6000000</v>
      </c>
      <c r="N1091" s="406" t="s">
        <v>1990</v>
      </c>
      <c r="O1091" s="398" t="s">
        <v>8300</v>
      </c>
      <c r="P1091" s="408">
        <v>43742</v>
      </c>
      <c r="Q1091" s="408">
        <v>43802</v>
      </c>
      <c r="R1091" s="408">
        <v>43816</v>
      </c>
      <c r="S1091" s="407">
        <f t="shared" si="96"/>
        <v>74</v>
      </c>
      <c r="T1091" s="409">
        <f t="shared" si="97"/>
        <v>2.4666666666666668</v>
      </c>
      <c r="U1091" s="410" t="s">
        <v>11032</v>
      </c>
      <c r="V1091" s="375"/>
      <c r="W1091" s="411">
        <v>14</v>
      </c>
      <c r="X1091" s="412">
        <v>43801</v>
      </c>
      <c r="Y1091" s="413">
        <v>43816</v>
      </c>
      <c r="Z1091" s="414"/>
      <c r="AA1091" s="412"/>
      <c r="AB1091" s="413"/>
      <c r="AC1091" s="414"/>
      <c r="AD1091" s="412"/>
      <c r="AE1091" s="413"/>
      <c r="AF1091" s="414"/>
      <c r="AG1091" s="412"/>
      <c r="AH1091" s="413"/>
      <c r="AI1091" s="412">
        <v>43801</v>
      </c>
      <c r="AJ1091" s="415">
        <v>1392000</v>
      </c>
      <c r="AK1091" s="416"/>
      <c r="AL1091" s="417"/>
      <c r="AM1091" s="416"/>
      <c r="AN1091" s="418"/>
      <c r="AO1091" s="418"/>
      <c r="AP1091" s="418"/>
      <c r="AQ1091" s="314"/>
      <c r="AR1091" s="315"/>
      <c r="AS1091" s="419"/>
      <c r="AT1091" s="420"/>
      <c r="AU1091" s="318"/>
      <c r="AV1091" s="319"/>
      <c r="AW1091" s="319"/>
      <c r="AX1091" s="319"/>
      <c r="AY1091" s="320"/>
      <c r="AZ1091" s="376"/>
    </row>
    <row r="1092" spans="1:52" ht="13.5" customHeight="1" thickTop="1" thickBot="1" x14ac:dyDescent="0.25">
      <c r="A1092" s="397">
        <v>1083</v>
      </c>
      <c r="B1092" s="398" t="s">
        <v>3441</v>
      </c>
      <c r="C1092" s="399">
        <v>43745</v>
      </c>
      <c r="D1092" s="399" t="s">
        <v>11033</v>
      </c>
      <c r="E1092" s="400" t="s">
        <v>9494</v>
      </c>
      <c r="F1092" s="400" t="s">
        <v>10049</v>
      </c>
      <c r="G1092" s="401" t="s">
        <v>66</v>
      </c>
      <c r="H1092" s="402" t="s">
        <v>10502</v>
      </c>
      <c r="I1092" s="403" t="s">
        <v>1989</v>
      </c>
      <c r="J1092" s="404">
        <v>0</v>
      </c>
      <c r="K1092" s="405">
        <v>0</v>
      </c>
      <c r="L1092" s="405">
        <v>9921000</v>
      </c>
      <c r="M1092" s="405">
        <f>L1092+AJ1092+AL1092+AN1092+AP1092</f>
        <v>9921000</v>
      </c>
      <c r="N1092" s="406" t="s">
        <v>1990</v>
      </c>
      <c r="O1092" s="398" t="s">
        <v>7092</v>
      </c>
      <c r="P1092" s="408">
        <f>C1092</f>
        <v>43745</v>
      </c>
      <c r="Q1092" s="408">
        <v>43830</v>
      </c>
      <c r="R1092" s="408">
        <f>Q1092</f>
        <v>43830</v>
      </c>
      <c r="S1092" s="407">
        <f t="shared" si="96"/>
        <v>85</v>
      </c>
      <c r="T1092" s="409">
        <f t="shared" si="97"/>
        <v>2.8333333333333335</v>
      </c>
      <c r="U1092" s="410" t="s">
        <v>11034</v>
      </c>
      <c r="V1092" s="375"/>
      <c r="W1092" s="411"/>
      <c r="X1092" s="412"/>
      <c r="Y1092" s="413"/>
      <c r="Z1092" s="414"/>
      <c r="AA1092" s="412"/>
      <c r="AB1092" s="413"/>
      <c r="AC1092" s="414"/>
      <c r="AD1092" s="412"/>
      <c r="AE1092" s="413"/>
      <c r="AF1092" s="414"/>
      <c r="AG1092" s="412"/>
      <c r="AH1092" s="413"/>
      <c r="AI1092" s="412"/>
      <c r="AJ1092" s="415"/>
      <c r="AK1092" s="416"/>
      <c r="AL1092" s="417"/>
      <c r="AM1092" s="416"/>
      <c r="AN1092" s="418"/>
      <c r="AO1092" s="418"/>
      <c r="AP1092" s="418"/>
      <c r="AQ1092" s="314"/>
      <c r="AR1092" s="315"/>
      <c r="AS1092" s="419"/>
      <c r="AT1092" s="420"/>
      <c r="AU1092" s="318"/>
      <c r="AV1092" s="319"/>
      <c r="AW1092" s="319"/>
      <c r="AX1092" s="319"/>
      <c r="AY1092" s="320"/>
      <c r="AZ1092" s="376"/>
    </row>
    <row r="1093" spans="1:52" ht="13.5" customHeight="1" thickTop="1" thickBot="1" x14ac:dyDescent="0.25">
      <c r="A1093" s="397">
        <v>1084</v>
      </c>
      <c r="B1093" s="398" t="s">
        <v>7623</v>
      </c>
      <c r="C1093" s="399">
        <v>43745</v>
      </c>
      <c r="D1093" s="399" t="s">
        <v>11035</v>
      </c>
      <c r="E1093" s="400" t="s">
        <v>9494</v>
      </c>
      <c r="F1093" s="400" t="s">
        <v>11036</v>
      </c>
      <c r="G1093" s="401" t="s">
        <v>66</v>
      </c>
      <c r="H1093" s="402" t="s">
        <v>7501</v>
      </c>
      <c r="I1093" s="403" t="s">
        <v>1989</v>
      </c>
      <c r="J1093" s="404">
        <v>0</v>
      </c>
      <c r="K1093" s="405">
        <v>0</v>
      </c>
      <c r="L1093" s="405">
        <v>10200000</v>
      </c>
      <c r="M1093" s="405">
        <f>L1093+AJ1093+AL1093+AN1093+AP1093</f>
        <v>10200000</v>
      </c>
      <c r="N1093" s="406" t="s">
        <v>1990</v>
      </c>
      <c r="O1093" s="398" t="s">
        <v>11037</v>
      </c>
      <c r="P1093" s="408">
        <f>C1093</f>
        <v>43745</v>
      </c>
      <c r="Q1093" s="408">
        <v>43830</v>
      </c>
      <c r="R1093" s="408">
        <f>Q1093</f>
        <v>43830</v>
      </c>
      <c r="S1093" s="407">
        <f t="shared" si="96"/>
        <v>85</v>
      </c>
      <c r="T1093" s="409">
        <f t="shared" si="97"/>
        <v>2.8333333333333335</v>
      </c>
      <c r="U1093" s="410" t="s">
        <v>11038</v>
      </c>
      <c r="V1093" s="375"/>
      <c r="W1093" s="411"/>
      <c r="X1093" s="412"/>
      <c r="Y1093" s="413"/>
      <c r="Z1093" s="414"/>
      <c r="AA1093" s="412"/>
      <c r="AB1093" s="413"/>
      <c r="AC1093" s="414"/>
      <c r="AD1093" s="412"/>
      <c r="AE1093" s="413"/>
      <c r="AF1093" s="414"/>
      <c r="AG1093" s="412"/>
      <c r="AH1093" s="413"/>
      <c r="AI1093" s="412"/>
      <c r="AJ1093" s="415"/>
      <c r="AK1093" s="416"/>
      <c r="AL1093" s="417"/>
      <c r="AM1093" s="416"/>
      <c r="AN1093" s="418"/>
      <c r="AO1093" s="418"/>
      <c r="AP1093" s="418"/>
      <c r="AQ1093" s="314"/>
      <c r="AR1093" s="315"/>
      <c r="AS1093" s="419"/>
      <c r="AT1093" s="420"/>
      <c r="AU1093" s="318"/>
      <c r="AV1093" s="319"/>
      <c r="AW1093" s="319"/>
      <c r="AX1093" s="319"/>
      <c r="AY1093" s="320"/>
      <c r="AZ1093" s="376"/>
    </row>
    <row r="1094" spans="1:52" ht="13.5" customHeight="1" thickTop="1" thickBot="1" x14ac:dyDescent="0.25">
      <c r="A1094" s="397">
        <v>1085</v>
      </c>
      <c r="B1094" s="398" t="s">
        <v>7623</v>
      </c>
      <c r="C1094" s="399">
        <v>43745</v>
      </c>
      <c r="D1094" s="399" t="s">
        <v>11039</v>
      </c>
      <c r="E1094" s="400" t="s">
        <v>5921</v>
      </c>
      <c r="F1094" s="400" t="s">
        <v>11040</v>
      </c>
      <c r="G1094" s="401" t="s">
        <v>66</v>
      </c>
      <c r="H1094" s="402" t="s">
        <v>10502</v>
      </c>
      <c r="I1094" s="403" t="s">
        <v>1989</v>
      </c>
      <c r="J1094" s="404">
        <v>0</v>
      </c>
      <c r="K1094" s="405">
        <v>0</v>
      </c>
      <c r="L1094" s="405">
        <v>9921000</v>
      </c>
      <c r="M1094" s="405">
        <f>L1094+AJ1094+AL1094+AN1094+AP1094</f>
        <v>9921000</v>
      </c>
      <c r="N1094" s="406" t="s">
        <v>1990</v>
      </c>
      <c r="O1094" s="398" t="s">
        <v>7959</v>
      </c>
      <c r="P1094" s="408">
        <f>C1094</f>
        <v>43745</v>
      </c>
      <c r="Q1094" s="408">
        <v>43830</v>
      </c>
      <c r="R1094" s="408">
        <f>Q1094</f>
        <v>43830</v>
      </c>
      <c r="S1094" s="407">
        <f t="shared" si="96"/>
        <v>85</v>
      </c>
      <c r="T1094" s="409">
        <f t="shared" si="97"/>
        <v>2.8333333333333335</v>
      </c>
      <c r="U1094" s="410" t="s">
        <v>11041</v>
      </c>
      <c r="V1094" s="375"/>
      <c r="W1094" s="411"/>
      <c r="X1094" s="412"/>
      <c r="Y1094" s="413"/>
      <c r="Z1094" s="414"/>
      <c r="AA1094" s="412"/>
      <c r="AB1094" s="413"/>
      <c r="AC1094" s="414"/>
      <c r="AD1094" s="412"/>
      <c r="AE1094" s="413"/>
      <c r="AF1094" s="414"/>
      <c r="AG1094" s="412"/>
      <c r="AH1094" s="413"/>
      <c r="AI1094" s="412"/>
      <c r="AJ1094" s="415"/>
      <c r="AK1094" s="416"/>
      <c r="AL1094" s="417"/>
      <c r="AM1094" s="416"/>
      <c r="AN1094" s="418"/>
      <c r="AO1094" s="418"/>
      <c r="AP1094" s="418"/>
      <c r="AQ1094" s="314"/>
      <c r="AR1094" s="315"/>
      <c r="AS1094" s="419"/>
      <c r="AT1094" s="420"/>
      <c r="AU1094" s="318"/>
      <c r="AV1094" s="319"/>
      <c r="AW1094" s="319"/>
      <c r="AX1094" s="319"/>
      <c r="AY1094" s="320"/>
      <c r="AZ1094" s="376"/>
    </row>
    <row r="1095" spans="1:52" ht="13.5" customHeight="1" thickTop="1" thickBot="1" x14ac:dyDescent="0.25">
      <c r="A1095" s="397">
        <v>1086</v>
      </c>
      <c r="B1095" s="398" t="s">
        <v>3444</v>
      </c>
      <c r="C1095" s="399">
        <v>43745</v>
      </c>
      <c r="D1095" s="399" t="s">
        <v>11042</v>
      </c>
      <c r="E1095" s="400" t="s">
        <v>9494</v>
      </c>
      <c r="F1095" s="400" t="s">
        <v>11043</v>
      </c>
      <c r="G1095" s="401" t="s">
        <v>66</v>
      </c>
      <c r="H1095" s="402" t="s">
        <v>10502</v>
      </c>
      <c r="I1095" s="403" t="s">
        <v>1989</v>
      </c>
      <c r="J1095" s="404">
        <v>0</v>
      </c>
      <c r="K1095" s="405">
        <v>0</v>
      </c>
      <c r="L1095" s="405">
        <v>6000000</v>
      </c>
      <c r="M1095" s="405">
        <f>L1095+AJ1095+AL1095+AN1095+AP1095</f>
        <v>6000000</v>
      </c>
      <c r="N1095" s="406" t="s">
        <v>1990</v>
      </c>
      <c r="O1095" s="398" t="s">
        <v>11044</v>
      </c>
      <c r="P1095" s="408">
        <f>C1095</f>
        <v>43745</v>
      </c>
      <c r="Q1095" s="408">
        <v>43805</v>
      </c>
      <c r="R1095" s="408">
        <f>Q1095</f>
        <v>43805</v>
      </c>
      <c r="S1095" s="407">
        <f t="shared" si="96"/>
        <v>60</v>
      </c>
      <c r="T1095" s="409">
        <f t="shared" si="97"/>
        <v>2</v>
      </c>
      <c r="U1095" s="410" t="s">
        <v>11045</v>
      </c>
      <c r="V1095" s="375"/>
      <c r="W1095" s="411"/>
      <c r="X1095" s="412"/>
      <c r="Y1095" s="413"/>
      <c r="Z1095" s="414"/>
      <c r="AA1095" s="412"/>
      <c r="AB1095" s="413"/>
      <c r="AC1095" s="414"/>
      <c r="AD1095" s="412"/>
      <c r="AE1095" s="413"/>
      <c r="AF1095" s="414"/>
      <c r="AG1095" s="412"/>
      <c r="AH1095" s="413"/>
      <c r="AI1095" s="412"/>
      <c r="AJ1095" s="415"/>
      <c r="AK1095" s="416"/>
      <c r="AL1095" s="417"/>
      <c r="AM1095" s="416"/>
      <c r="AN1095" s="418"/>
      <c r="AO1095" s="418"/>
      <c r="AP1095" s="418"/>
      <c r="AQ1095" s="314"/>
      <c r="AR1095" s="315"/>
      <c r="AS1095" s="419"/>
      <c r="AT1095" s="420"/>
      <c r="AU1095" s="318"/>
      <c r="AV1095" s="319"/>
      <c r="AW1095" s="319"/>
      <c r="AX1095" s="319"/>
      <c r="AY1095" s="320"/>
      <c r="AZ1095" s="376"/>
    </row>
    <row r="1096" spans="1:52" ht="13.5" customHeight="1" thickTop="1" thickBot="1" x14ac:dyDescent="0.25">
      <c r="A1096" s="397">
        <v>1087</v>
      </c>
      <c r="B1096" s="398" t="s">
        <v>7574</v>
      </c>
      <c r="C1096" s="399">
        <v>43745</v>
      </c>
      <c r="D1096" s="399" t="s">
        <v>11046</v>
      </c>
      <c r="E1096" s="400" t="s">
        <v>7806</v>
      </c>
      <c r="F1096" s="400" t="s">
        <v>11047</v>
      </c>
      <c r="G1096" s="401" t="s">
        <v>66</v>
      </c>
      <c r="H1096" s="402" t="s">
        <v>7501</v>
      </c>
      <c r="I1096" s="403" t="s">
        <v>1989</v>
      </c>
      <c r="J1096" s="404">
        <v>0</v>
      </c>
      <c r="K1096" s="405">
        <v>0</v>
      </c>
      <c r="L1096" s="405">
        <v>10000000</v>
      </c>
      <c r="M1096" s="405">
        <f>L1096+AJ1096+AL1096+AN1096+AP1096</f>
        <v>13833333</v>
      </c>
      <c r="N1096" s="406" t="s">
        <v>1990</v>
      </c>
      <c r="O1096" s="398" t="s">
        <v>11048</v>
      </c>
      <c r="P1096" s="408">
        <f>C1096</f>
        <v>43745</v>
      </c>
      <c r="Q1096" s="408">
        <v>43805</v>
      </c>
      <c r="R1096" s="408">
        <v>43830</v>
      </c>
      <c r="S1096" s="407">
        <f t="shared" si="96"/>
        <v>85</v>
      </c>
      <c r="T1096" s="409">
        <f t="shared" si="97"/>
        <v>2.8333333333333335</v>
      </c>
      <c r="U1096" s="410" t="s">
        <v>11049</v>
      </c>
      <c r="V1096" s="375"/>
      <c r="W1096" s="411">
        <v>15</v>
      </c>
      <c r="X1096" s="412">
        <v>43804</v>
      </c>
      <c r="Y1096" s="413">
        <v>43830</v>
      </c>
      <c r="Z1096" s="414"/>
      <c r="AA1096" s="412"/>
      <c r="AB1096" s="413"/>
      <c r="AC1096" s="414"/>
      <c r="AD1096" s="412"/>
      <c r="AE1096" s="413"/>
      <c r="AF1096" s="414"/>
      <c r="AG1096" s="412"/>
      <c r="AH1096" s="413"/>
      <c r="AI1096" s="412">
        <v>43804</v>
      </c>
      <c r="AJ1096" s="415">
        <v>3833333</v>
      </c>
      <c r="AK1096" s="416"/>
      <c r="AL1096" s="417"/>
      <c r="AM1096" s="416"/>
      <c r="AN1096" s="418"/>
      <c r="AO1096" s="418"/>
      <c r="AP1096" s="418"/>
      <c r="AQ1096" s="314"/>
      <c r="AR1096" s="315"/>
      <c r="AS1096" s="419"/>
      <c r="AT1096" s="420"/>
      <c r="AU1096" s="318"/>
      <c r="AV1096" s="319"/>
      <c r="AW1096" s="319"/>
      <c r="AX1096" s="319"/>
      <c r="AY1096" s="320"/>
      <c r="AZ1096" s="376"/>
    </row>
    <row r="1097" spans="1:52" ht="13.5" customHeight="1" thickTop="1" thickBot="1" x14ac:dyDescent="0.25">
      <c r="A1097" s="397">
        <v>1088</v>
      </c>
      <c r="B1097" s="398" t="s">
        <v>3441</v>
      </c>
      <c r="C1097" s="399">
        <v>43745</v>
      </c>
      <c r="D1097" s="399" t="s">
        <v>11050</v>
      </c>
      <c r="E1097" s="400" t="s">
        <v>5690</v>
      </c>
      <c r="F1097" s="400" t="s">
        <v>11051</v>
      </c>
      <c r="G1097" s="401" t="s">
        <v>66</v>
      </c>
      <c r="H1097" s="402" t="s">
        <v>10502</v>
      </c>
      <c r="I1097" s="403" t="s">
        <v>1989</v>
      </c>
      <c r="J1097" s="404">
        <v>0</v>
      </c>
      <c r="K1097" s="405">
        <v>0</v>
      </c>
      <c r="L1097" s="405">
        <v>5880000</v>
      </c>
      <c r="M1097" s="405">
        <v>5880000</v>
      </c>
      <c r="N1097" s="406" t="s">
        <v>1990</v>
      </c>
      <c r="O1097" s="398" t="s">
        <v>11052</v>
      </c>
      <c r="P1097" s="408">
        <v>43745</v>
      </c>
      <c r="Q1097" s="408">
        <v>43830</v>
      </c>
      <c r="R1097" s="408">
        <v>43830</v>
      </c>
      <c r="S1097" s="407">
        <v>85</v>
      </c>
      <c r="T1097" s="409">
        <v>2.8333333333333335</v>
      </c>
      <c r="U1097" s="410" t="s">
        <v>11053</v>
      </c>
      <c r="V1097" s="375"/>
      <c r="W1097" s="411"/>
      <c r="X1097" s="412"/>
      <c r="Y1097" s="413"/>
      <c r="Z1097" s="414"/>
      <c r="AA1097" s="412"/>
      <c r="AB1097" s="413"/>
      <c r="AC1097" s="414"/>
      <c r="AD1097" s="412"/>
      <c r="AE1097" s="413"/>
      <c r="AF1097" s="414"/>
      <c r="AG1097" s="412"/>
      <c r="AH1097" s="413"/>
      <c r="AI1097" s="412"/>
      <c r="AJ1097" s="415"/>
      <c r="AK1097" s="416"/>
      <c r="AL1097" s="417"/>
      <c r="AM1097" s="416"/>
      <c r="AN1097" s="418"/>
      <c r="AO1097" s="418"/>
      <c r="AP1097" s="418"/>
      <c r="AQ1097" s="314"/>
      <c r="AR1097" s="315"/>
      <c r="AS1097" s="419"/>
      <c r="AT1097" s="420"/>
      <c r="AU1097" s="318"/>
      <c r="AV1097" s="319"/>
      <c r="AW1097" s="319"/>
      <c r="AX1097" s="319"/>
      <c r="AY1097" s="320"/>
      <c r="AZ1097" s="376"/>
    </row>
    <row r="1098" spans="1:52" ht="13.5" customHeight="1" thickTop="1" thickBot="1" x14ac:dyDescent="0.25">
      <c r="A1098" s="397">
        <v>1089</v>
      </c>
      <c r="B1098" s="398" t="s">
        <v>3444</v>
      </c>
      <c r="C1098" s="399">
        <v>43745</v>
      </c>
      <c r="D1098" s="399" t="s">
        <v>11054</v>
      </c>
      <c r="E1098" s="400" t="s">
        <v>5690</v>
      </c>
      <c r="F1098" s="400" t="s">
        <v>11055</v>
      </c>
      <c r="G1098" s="401" t="s">
        <v>66</v>
      </c>
      <c r="H1098" s="402" t="s">
        <v>7501</v>
      </c>
      <c r="I1098" s="403" t="s">
        <v>1989</v>
      </c>
      <c r="J1098" s="404">
        <v>0</v>
      </c>
      <c r="K1098" s="405">
        <v>0</v>
      </c>
      <c r="L1098" s="405">
        <v>14880000</v>
      </c>
      <c r="M1098" s="405">
        <v>14880000</v>
      </c>
      <c r="N1098" s="406" t="s">
        <v>1990</v>
      </c>
      <c r="O1098" s="398" t="s">
        <v>6845</v>
      </c>
      <c r="P1098" s="408">
        <v>43745</v>
      </c>
      <c r="Q1098" s="408">
        <v>43830</v>
      </c>
      <c r="R1098" s="408">
        <v>43830</v>
      </c>
      <c r="S1098" s="407">
        <v>85</v>
      </c>
      <c r="T1098" s="409">
        <v>2.8333333333333335</v>
      </c>
      <c r="U1098" s="410" t="s">
        <v>11056</v>
      </c>
      <c r="V1098" s="375"/>
      <c r="W1098" s="411"/>
      <c r="X1098" s="412"/>
      <c r="Y1098" s="413"/>
      <c r="Z1098" s="414"/>
      <c r="AA1098" s="412"/>
      <c r="AB1098" s="413"/>
      <c r="AC1098" s="414"/>
      <c r="AD1098" s="412"/>
      <c r="AE1098" s="413"/>
      <c r="AF1098" s="414"/>
      <c r="AG1098" s="412"/>
      <c r="AH1098" s="413"/>
      <c r="AI1098" s="412"/>
      <c r="AJ1098" s="415"/>
      <c r="AK1098" s="416"/>
      <c r="AL1098" s="417"/>
      <c r="AM1098" s="416"/>
      <c r="AN1098" s="418"/>
      <c r="AO1098" s="418"/>
      <c r="AP1098" s="418"/>
      <c r="AQ1098" s="314"/>
      <c r="AR1098" s="315"/>
      <c r="AS1098" s="419"/>
      <c r="AT1098" s="420"/>
      <c r="AU1098" s="318"/>
      <c r="AV1098" s="319"/>
      <c r="AW1098" s="319"/>
      <c r="AX1098" s="319"/>
      <c r="AY1098" s="320"/>
      <c r="AZ1098" s="376"/>
    </row>
    <row r="1099" spans="1:52" ht="13.5" customHeight="1" thickTop="1" thickBot="1" x14ac:dyDescent="0.25">
      <c r="A1099" s="397">
        <v>1090</v>
      </c>
      <c r="B1099" s="398" t="s">
        <v>3451</v>
      </c>
      <c r="C1099" s="399">
        <v>43745</v>
      </c>
      <c r="D1099" s="399" t="s">
        <v>11057</v>
      </c>
      <c r="E1099" s="400" t="s">
        <v>5690</v>
      </c>
      <c r="F1099" s="400" t="s">
        <v>11058</v>
      </c>
      <c r="G1099" s="401" t="s">
        <v>66</v>
      </c>
      <c r="H1099" s="402" t="s">
        <v>7501</v>
      </c>
      <c r="I1099" s="403" t="s">
        <v>1989</v>
      </c>
      <c r="J1099" s="404">
        <v>0</v>
      </c>
      <c r="K1099" s="405">
        <v>0</v>
      </c>
      <c r="L1099" s="405">
        <v>27000000</v>
      </c>
      <c r="M1099" s="405">
        <v>27000000</v>
      </c>
      <c r="N1099" s="406" t="s">
        <v>1990</v>
      </c>
      <c r="O1099" s="398" t="s">
        <v>11059</v>
      </c>
      <c r="P1099" s="408">
        <v>43745</v>
      </c>
      <c r="Q1099" s="408">
        <v>43830</v>
      </c>
      <c r="R1099" s="408">
        <v>43830</v>
      </c>
      <c r="S1099" s="407">
        <v>85</v>
      </c>
      <c r="T1099" s="409">
        <v>2.8333333333333335</v>
      </c>
      <c r="U1099" s="410" t="s">
        <v>11060</v>
      </c>
      <c r="V1099" s="375"/>
      <c r="W1099" s="411"/>
      <c r="X1099" s="412"/>
      <c r="Y1099" s="413"/>
      <c r="Z1099" s="414"/>
      <c r="AA1099" s="412"/>
      <c r="AB1099" s="413"/>
      <c r="AC1099" s="414"/>
      <c r="AD1099" s="412"/>
      <c r="AE1099" s="413"/>
      <c r="AF1099" s="414"/>
      <c r="AG1099" s="412"/>
      <c r="AH1099" s="413"/>
      <c r="AI1099" s="412"/>
      <c r="AJ1099" s="415"/>
      <c r="AK1099" s="416"/>
      <c r="AL1099" s="417"/>
      <c r="AM1099" s="416"/>
      <c r="AN1099" s="418"/>
      <c r="AO1099" s="418"/>
      <c r="AP1099" s="418"/>
      <c r="AQ1099" s="314"/>
      <c r="AR1099" s="315"/>
      <c r="AS1099" s="419"/>
      <c r="AT1099" s="420"/>
      <c r="AU1099" s="318"/>
      <c r="AV1099" s="319"/>
      <c r="AW1099" s="319"/>
      <c r="AX1099" s="319"/>
      <c r="AY1099" s="320"/>
      <c r="AZ1099" s="376"/>
    </row>
    <row r="1100" spans="1:52" ht="13.5" customHeight="1" thickTop="1" thickBot="1" x14ac:dyDescent="0.25">
      <c r="A1100" s="397">
        <v>1091</v>
      </c>
      <c r="B1100" s="398" t="s">
        <v>63</v>
      </c>
      <c r="C1100" s="399">
        <v>43745</v>
      </c>
      <c r="D1100" s="399" t="s">
        <v>11061</v>
      </c>
      <c r="E1100" s="400" t="s">
        <v>5690</v>
      </c>
      <c r="F1100" s="400" t="s">
        <v>11062</v>
      </c>
      <c r="G1100" s="401" t="s">
        <v>66</v>
      </c>
      <c r="H1100" s="402" t="s">
        <v>7501</v>
      </c>
      <c r="I1100" s="403" t="s">
        <v>1989</v>
      </c>
      <c r="J1100" s="404">
        <v>0</v>
      </c>
      <c r="K1100" s="405">
        <v>0</v>
      </c>
      <c r="L1100" s="405">
        <v>15000000</v>
      </c>
      <c r="M1100" s="405">
        <f>L1100+AJ1100+AL1100+AN1100+AP1100</f>
        <v>15000000</v>
      </c>
      <c r="N1100" s="406" t="s">
        <v>1990</v>
      </c>
      <c r="O1100" s="398" t="s">
        <v>11063</v>
      </c>
      <c r="P1100" s="408">
        <f>C1100</f>
        <v>43745</v>
      </c>
      <c r="Q1100" s="408">
        <v>43805</v>
      </c>
      <c r="R1100" s="408">
        <f>Q1100</f>
        <v>43805</v>
      </c>
      <c r="S1100" s="407">
        <f>R1100-P1100</f>
        <v>60</v>
      </c>
      <c r="T1100" s="409">
        <f>+S1100/30</f>
        <v>2</v>
      </c>
      <c r="U1100" s="410" t="s">
        <v>11064</v>
      </c>
      <c r="V1100" s="375"/>
      <c r="W1100" s="411"/>
      <c r="X1100" s="412"/>
      <c r="Y1100" s="413"/>
      <c r="Z1100" s="414"/>
      <c r="AA1100" s="412"/>
      <c r="AB1100" s="413"/>
      <c r="AC1100" s="414"/>
      <c r="AD1100" s="412"/>
      <c r="AE1100" s="413"/>
      <c r="AF1100" s="414"/>
      <c r="AG1100" s="412"/>
      <c r="AH1100" s="413"/>
      <c r="AI1100" s="412"/>
      <c r="AJ1100" s="415"/>
      <c r="AK1100" s="416"/>
      <c r="AL1100" s="417"/>
      <c r="AM1100" s="416"/>
      <c r="AN1100" s="418"/>
      <c r="AO1100" s="418"/>
      <c r="AP1100" s="418"/>
      <c r="AQ1100" s="314"/>
      <c r="AR1100" s="315"/>
      <c r="AS1100" s="419"/>
      <c r="AT1100" s="420"/>
      <c r="AU1100" s="318"/>
      <c r="AV1100" s="319"/>
      <c r="AW1100" s="319"/>
      <c r="AX1100" s="319"/>
      <c r="AY1100" s="320"/>
      <c r="AZ1100" s="376"/>
    </row>
    <row r="1101" spans="1:52" ht="13.5" customHeight="1" thickTop="1" thickBot="1" x14ac:dyDescent="0.25">
      <c r="A1101" s="397">
        <v>1092</v>
      </c>
      <c r="B1101" s="398" t="s">
        <v>11065</v>
      </c>
      <c r="C1101" s="399">
        <v>43745</v>
      </c>
      <c r="D1101" s="399" t="s">
        <v>11066</v>
      </c>
      <c r="E1101" s="400" t="s">
        <v>5690</v>
      </c>
      <c r="F1101" s="400" t="s">
        <v>11067</v>
      </c>
      <c r="G1101" s="401" t="s">
        <v>66</v>
      </c>
      <c r="H1101" s="402" t="s">
        <v>7501</v>
      </c>
      <c r="I1101" s="403" t="s">
        <v>1989</v>
      </c>
      <c r="J1101" s="404">
        <v>0</v>
      </c>
      <c r="K1101" s="405">
        <v>0</v>
      </c>
      <c r="L1101" s="405">
        <v>18921729</v>
      </c>
      <c r="M1101" s="405">
        <v>18921729</v>
      </c>
      <c r="N1101" s="406" t="s">
        <v>1990</v>
      </c>
      <c r="O1101" s="398" t="s">
        <v>8731</v>
      </c>
      <c r="P1101" s="408">
        <v>43745</v>
      </c>
      <c r="Q1101" s="408">
        <v>43830</v>
      </c>
      <c r="R1101" s="408">
        <v>43835</v>
      </c>
      <c r="S1101" s="407">
        <v>90</v>
      </c>
      <c r="T1101" s="409">
        <v>3</v>
      </c>
      <c r="U1101" s="410" t="s">
        <v>11068</v>
      </c>
      <c r="V1101" s="375"/>
      <c r="W1101" s="411"/>
      <c r="X1101" s="412"/>
      <c r="Y1101" s="413"/>
      <c r="Z1101" s="414"/>
      <c r="AA1101" s="412"/>
      <c r="AB1101" s="413"/>
      <c r="AC1101" s="414"/>
      <c r="AD1101" s="412"/>
      <c r="AE1101" s="413"/>
      <c r="AF1101" s="414"/>
      <c r="AG1101" s="412"/>
      <c r="AH1101" s="413"/>
      <c r="AI1101" s="412"/>
      <c r="AJ1101" s="415"/>
      <c r="AK1101" s="416"/>
      <c r="AL1101" s="417"/>
      <c r="AM1101" s="416"/>
      <c r="AN1101" s="418"/>
      <c r="AO1101" s="418"/>
      <c r="AP1101" s="418"/>
      <c r="AQ1101" s="314"/>
      <c r="AR1101" s="315"/>
      <c r="AS1101" s="419"/>
      <c r="AT1101" s="420"/>
      <c r="AU1101" s="318"/>
      <c r="AV1101" s="319"/>
      <c r="AW1101" s="319"/>
      <c r="AX1101" s="319"/>
      <c r="AY1101" s="320"/>
      <c r="AZ1101" s="376"/>
    </row>
    <row r="1102" spans="1:52" ht="13.5" customHeight="1" thickTop="1" thickBot="1" x14ac:dyDescent="0.25">
      <c r="A1102" s="397">
        <v>1093</v>
      </c>
      <c r="B1102" s="398" t="s">
        <v>3444</v>
      </c>
      <c r="C1102" s="399">
        <v>43745</v>
      </c>
      <c r="D1102" s="399" t="s">
        <v>11069</v>
      </c>
      <c r="E1102" s="400" t="s">
        <v>5921</v>
      </c>
      <c r="F1102" s="400" t="s">
        <v>11070</v>
      </c>
      <c r="G1102" s="401" t="s">
        <v>66</v>
      </c>
      <c r="H1102" s="402" t="s">
        <v>10502</v>
      </c>
      <c r="I1102" s="403" t="s">
        <v>1989</v>
      </c>
      <c r="J1102" s="404">
        <v>0</v>
      </c>
      <c r="K1102" s="405">
        <v>0</v>
      </c>
      <c r="L1102" s="405">
        <v>6999999</v>
      </c>
      <c r="M1102" s="405">
        <v>6999999</v>
      </c>
      <c r="N1102" s="406" t="s">
        <v>1990</v>
      </c>
      <c r="O1102" s="398" t="s">
        <v>11071</v>
      </c>
      <c r="P1102" s="408">
        <v>43745</v>
      </c>
      <c r="Q1102" s="408">
        <v>43830</v>
      </c>
      <c r="R1102" s="408">
        <v>43830</v>
      </c>
      <c r="S1102" s="407">
        <v>85</v>
      </c>
      <c r="T1102" s="409">
        <v>2.8333333333333335</v>
      </c>
      <c r="U1102" s="410" t="s">
        <v>11072</v>
      </c>
      <c r="V1102" s="375"/>
      <c r="W1102" s="411"/>
      <c r="X1102" s="412"/>
      <c r="Y1102" s="413"/>
      <c r="Z1102" s="414"/>
      <c r="AA1102" s="412"/>
      <c r="AB1102" s="413"/>
      <c r="AC1102" s="414"/>
      <c r="AD1102" s="412"/>
      <c r="AE1102" s="413"/>
      <c r="AF1102" s="414"/>
      <c r="AG1102" s="412"/>
      <c r="AH1102" s="413"/>
      <c r="AI1102" s="412"/>
      <c r="AJ1102" s="415"/>
      <c r="AK1102" s="416"/>
      <c r="AL1102" s="417"/>
      <c r="AM1102" s="416"/>
      <c r="AN1102" s="418"/>
      <c r="AO1102" s="418"/>
      <c r="AP1102" s="418"/>
      <c r="AQ1102" s="314"/>
      <c r="AR1102" s="315"/>
      <c r="AS1102" s="419"/>
      <c r="AT1102" s="420"/>
      <c r="AU1102" s="318"/>
      <c r="AV1102" s="319"/>
      <c r="AW1102" s="319"/>
      <c r="AX1102" s="319"/>
      <c r="AY1102" s="320"/>
      <c r="AZ1102" s="376"/>
    </row>
    <row r="1103" spans="1:52" ht="13.5" customHeight="1" thickTop="1" thickBot="1" x14ac:dyDescent="0.25">
      <c r="A1103" s="397">
        <v>1094</v>
      </c>
      <c r="B1103" s="398" t="s">
        <v>3441</v>
      </c>
      <c r="C1103" s="399">
        <v>43745</v>
      </c>
      <c r="D1103" s="399" t="s">
        <v>11073</v>
      </c>
      <c r="E1103" s="400" t="s">
        <v>5690</v>
      </c>
      <c r="F1103" s="400" t="s">
        <v>11074</v>
      </c>
      <c r="G1103" s="401" t="s">
        <v>66</v>
      </c>
      <c r="H1103" s="402" t="s">
        <v>7501</v>
      </c>
      <c r="I1103" s="403" t="s">
        <v>1989</v>
      </c>
      <c r="J1103" s="404">
        <v>0</v>
      </c>
      <c r="K1103" s="405">
        <v>0</v>
      </c>
      <c r="L1103" s="405">
        <v>7000000</v>
      </c>
      <c r="M1103" s="405">
        <v>7000000</v>
      </c>
      <c r="N1103" s="406" t="s">
        <v>1990</v>
      </c>
      <c r="O1103" s="398" t="s">
        <v>11075</v>
      </c>
      <c r="P1103" s="408">
        <v>43745</v>
      </c>
      <c r="Q1103" s="408">
        <v>43805</v>
      </c>
      <c r="R1103" s="408">
        <v>43805</v>
      </c>
      <c r="S1103" s="407">
        <v>60</v>
      </c>
      <c r="T1103" s="409">
        <v>2</v>
      </c>
      <c r="U1103" s="410" t="s">
        <v>11076</v>
      </c>
      <c r="V1103" s="375"/>
      <c r="W1103" s="411"/>
      <c r="X1103" s="412"/>
      <c r="Y1103" s="413"/>
      <c r="Z1103" s="414"/>
      <c r="AA1103" s="412"/>
      <c r="AB1103" s="413"/>
      <c r="AC1103" s="414"/>
      <c r="AD1103" s="412"/>
      <c r="AE1103" s="413"/>
      <c r="AF1103" s="414"/>
      <c r="AG1103" s="412"/>
      <c r="AH1103" s="413"/>
      <c r="AI1103" s="412"/>
      <c r="AJ1103" s="415"/>
      <c r="AK1103" s="416"/>
      <c r="AL1103" s="417"/>
      <c r="AM1103" s="416"/>
      <c r="AN1103" s="418"/>
      <c r="AO1103" s="418"/>
      <c r="AP1103" s="418"/>
      <c r="AQ1103" s="314"/>
      <c r="AR1103" s="315"/>
      <c r="AS1103" s="419"/>
      <c r="AT1103" s="420"/>
      <c r="AU1103" s="318"/>
      <c r="AV1103" s="319"/>
      <c r="AW1103" s="319"/>
      <c r="AX1103" s="319"/>
      <c r="AY1103" s="320"/>
      <c r="AZ1103" s="376"/>
    </row>
    <row r="1104" spans="1:52" ht="13.5" customHeight="1" thickTop="1" thickBot="1" x14ac:dyDescent="0.25">
      <c r="A1104" s="397">
        <v>1095</v>
      </c>
      <c r="B1104" s="398" t="s">
        <v>3441</v>
      </c>
      <c r="C1104" s="399">
        <v>43745</v>
      </c>
      <c r="D1104" s="399" t="s">
        <v>11077</v>
      </c>
      <c r="E1104" s="400" t="s">
        <v>5690</v>
      </c>
      <c r="F1104" s="400" t="s">
        <v>10818</v>
      </c>
      <c r="G1104" s="401" t="s">
        <v>66</v>
      </c>
      <c r="H1104" s="402" t="s">
        <v>7501</v>
      </c>
      <c r="I1104" s="403" t="s">
        <v>1989</v>
      </c>
      <c r="J1104" s="404">
        <v>0</v>
      </c>
      <c r="K1104" s="405">
        <v>0</v>
      </c>
      <c r="L1104" s="405">
        <v>15000000</v>
      </c>
      <c r="M1104" s="405">
        <v>15000000</v>
      </c>
      <c r="N1104" s="406" t="s">
        <v>1990</v>
      </c>
      <c r="O1104" s="398" t="s">
        <v>11078</v>
      </c>
      <c r="P1104" s="408">
        <v>43745</v>
      </c>
      <c r="Q1104" s="408">
        <v>43830</v>
      </c>
      <c r="R1104" s="408">
        <v>43830</v>
      </c>
      <c r="S1104" s="407">
        <v>85</v>
      </c>
      <c r="T1104" s="409">
        <v>2.8333333333333335</v>
      </c>
      <c r="U1104" s="410" t="s">
        <v>11079</v>
      </c>
      <c r="V1104" s="375"/>
      <c r="W1104" s="411"/>
      <c r="X1104" s="412"/>
      <c r="Y1104" s="413"/>
      <c r="Z1104" s="414"/>
      <c r="AA1104" s="412"/>
      <c r="AB1104" s="413"/>
      <c r="AC1104" s="414"/>
      <c r="AD1104" s="412"/>
      <c r="AE1104" s="413"/>
      <c r="AF1104" s="414"/>
      <c r="AG1104" s="412"/>
      <c r="AH1104" s="413"/>
      <c r="AI1104" s="412"/>
      <c r="AJ1104" s="415"/>
      <c r="AK1104" s="416"/>
      <c r="AL1104" s="417"/>
      <c r="AM1104" s="416"/>
      <c r="AN1104" s="418"/>
      <c r="AO1104" s="418"/>
      <c r="AP1104" s="418"/>
      <c r="AQ1104" s="314"/>
      <c r="AR1104" s="315"/>
      <c r="AS1104" s="419"/>
      <c r="AT1104" s="420"/>
      <c r="AU1104" s="318"/>
      <c r="AV1104" s="319"/>
      <c r="AW1104" s="319"/>
      <c r="AX1104" s="319"/>
      <c r="AY1104" s="320"/>
      <c r="AZ1104" s="376"/>
    </row>
    <row r="1105" spans="1:52" ht="13.5" customHeight="1" thickTop="1" thickBot="1" x14ac:dyDescent="0.25">
      <c r="A1105" s="397">
        <v>1096</v>
      </c>
      <c r="B1105" s="398" t="s">
        <v>3432</v>
      </c>
      <c r="C1105" s="399">
        <v>43745</v>
      </c>
      <c r="D1105" s="399" t="s">
        <v>11080</v>
      </c>
      <c r="E1105" s="400" t="s">
        <v>7806</v>
      </c>
      <c r="F1105" s="400" t="s">
        <v>10299</v>
      </c>
      <c r="G1105" s="401" t="s">
        <v>66</v>
      </c>
      <c r="H1105" s="402" t="s">
        <v>7501</v>
      </c>
      <c r="I1105" s="403" t="s">
        <v>1989</v>
      </c>
      <c r="J1105" s="404">
        <v>0</v>
      </c>
      <c r="K1105" s="405">
        <v>0</v>
      </c>
      <c r="L1105" s="405">
        <v>12000000</v>
      </c>
      <c r="M1105" s="405">
        <v>12000000</v>
      </c>
      <c r="N1105" s="406" t="s">
        <v>1990</v>
      </c>
      <c r="O1105" s="398" t="s">
        <v>4458</v>
      </c>
      <c r="P1105" s="408">
        <v>43745</v>
      </c>
      <c r="Q1105" s="408">
        <v>43830</v>
      </c>
      <c r="R1105" s="408">
        <v>43830</v>
      </c>
      <c r="S1105" s="407">
        <v>85</v>
      </c>
      <c r="T1105" s="409">
        <v>2.8333333333333335</v>
      </c>
      <c r="U1105" s="410" t="s">
        <v>11081</v>
      </c>
      <c r="V1105" s="375"/>
      <c r="W1105" s="411"/>
      <c r="X1105" s="412"/>
      <c r="Y1105" s="413"/>
      <c r="Z1105" s="414"/>
      <c r="AA1105" s="412"/>
      <c r="AB1105" s="413"/>
      <c r="AC1105" s="414"/>
      <c r="AD1105" s="412"/>
      <c r="AE1105" s="413"/>
      <c r="AF1105" s="414"/>
      <c r="AG1105" s="412"/>
      <c r="AH1105" s="413"/>
      <c r="AI1105" s="412"/>
      <c r="AJ1105" s="415"/>
      <c r="AK1105" s="416"/>
      <c r="AL1105" s="417"/>
      <c r="AM1105" s="416"/>
      <c r="AN1105" s="418"/>
      <c r="AO1105" s="418"/>
      <c r="AP1105" s="418"/>
      <c r="AQ1105" s="314"/>
      <c r="AR1105" s="315"/>
      <c r="AS1105" s="419"/>
      <c r="AT1105" s="420"/>
      <c r="AU1105" s="318"/>
      <c r="AV1105" s="319"/>
      <c r="AW1105" s="319"/>
      <c r="AX1105" s="319"/>
      <c r="AY1105" s="320"/>
      <c r="AZ1105" s="376"/>
    </row>
    <row r="1106" spans="1:52" ht="13.5" customHeight="1" thickTop="1" thickBot="1" x14ac:dyDescent="0.25">
      <c r="A1106" s="397">
        <v>1097</v>
      </c>
      <c r="B1106" s="398" t="s">
        <v>7574</v>
      </c>
      <c r="C1106" s="399">
        <v>43745</v>
      </c>
      <c r="D1106" s="399" t="s">
        <v>11082</v>
      </c>
      <c r="E1106" s="400" t="s">
        <v>7806</v>
      </c>
      <c r="F1106" s="400" t="s">
        <v>11083</v>
      </c>
      <c r="G1106" s="401" t="s">
        <v>66</v>
      </c>
      <c r="H1106" s="402" t="s">
        <v>7501</v>
      </c>
      <c r="I1106" s="403" t="s">
        <v>1989</v>
      </c>
      <c r="J1106" s="404">
        <v>0</v>
      </c>
      <c r="K1106" s="405">
        <v>0</v>
      </c>
      <c r="L1106" s="405">
        <v>16000000</v>
      </c>
      <c r="M1106" s="405">
        <f>L1106+AJ1106+AL1106+AN1106+AP1106</f>
        <v>16000000</v>
      </c>
      <c r="N1106" s="406" t="s">
        <v>1990</v>
      </c>
      <c r="O1106" s="398" t="s">
        <v>11084</v>
      </c>
      <c r="P1106" s="408">
        <f>C1106</f>
        <v>43745</v>
      </c>
      <c r="Q1106" s="408">
        <v>43805</v>
      </c>
      <c r="R1106" s="408">
        <f>Q1106</f>
        <v>43805</v>
      </c>
      <c r="S1106" s="407">
        <f>R1106-P1106</f>
        <v>60</v>
      </c>
      <c r="T1106" s="409">
        <f>+S1106/30</f>
        <v>2</v>
      </c>
      <c r="U1106" s="410" t="s">
        <v>11085</v>
      </c>
      <c r="V1106" s="375"/>
      <c r="W1106" s="411"/>
      <c r="X1106" s="412"/>
      <c r="Y1106" s="413"/>
      <c r="Z1106" s="414"/>
      <c r="AA1106" s="412"/>
      <c r="AB1106" s="413"/>
      <c r="AC1106" s="414"/>
      <c r="AD1106" s="412"/>
      <c r="AE1106" s="413"/>
      <c r="AF1106" s="414"/>
      <c r="AG1106" s="412"/>
      <c r="AH1106" s="413"/>
      <c r="AI1106" s="412"/>
      <c r="AJ1106" s="415"/>
      <c r="AK1106" s="416"/>
      <c r="AL1106" s="417"/>
      <c r="AM1106" s="416"/>
      <c r="AN1106" s="418"/>
      <c r="AO1106" s="418"/>
      <c r="AP1106" s="418"/>
      <c r="AQ1106" s="314"/>
      <c r="AR1106" s="315"/>
      <c r="AS1106" s="419"/>
      <c r="AT1106" s="420"/>
      <c r="AU1106" s="318"/>
      <c r="AV1106" s="319"/>
      <c r="AW1106" s="319"/>
      <c r="AX1106" s="319"/>
      <c r="AY1106" s="320"/>
      <c r="AZ1106" s="376"/>
    </row>
    <row r="1107" spans="1:52" ht="13.5" customHeight="1" thickTop="1" thickBot="1" x14ac:dyDescent="0.25">
      <c r="A1107" s="397">
        <v>1098</v>
      </c>
      <c r="B1107" s="398" t="s">
        <v>175</v>
      </c>
      <c r="C1107" s="399">
        <v>43745</v>
      </c>
      <c r="D1107" s="399" t="s">
        <v>11086</v>
      </c>
      <c r="E1107" s="400" t="s">
        <v>7806</v>
      </c>
      <c r="F1107" s="400" t="s">
        <v>11087</v>
      </c>
      <c r="G1107" s="401" t="s">
        <v>66</v>
      </c>
      <c r="H1107" s="402" t="s">
        <v>7501</v>
      </c>
      <c r="I1107" s="403" t="s">
        <v>1989</v>
      </c>
      <c r="J1107" s="404">
        <v>0</v>
      </c>
      <c r="K1107" s="405">
        <v>0</v>
      </c>
      <c r="L1107" s="405">
        <v>15921729</v>
      </c>
      <c r="M1107" s="405">
        <v>15921729</v>
      </c>
      <c r="N1107" s="406" t="s">
        <v>1990</v>
      </c>
      <c r="O1107" s="398" t="s">
        <v>9939</v>
      </c>
      <c r="P1107" s="408">
        <v>43745</v>
      </c>
      <c r="Q1107" s="408">
        <v>43830</v>
      </c>
      <c r="R1107" s="408">
        <v>43830</v>
      </c>
      <c r="S1107" s="407">
        <v>85</v>
      </c>
      <c r="T1107" s="409">
        <v>2.8333333333333335</v>
      </c>
      <c r="U1107" s="410" t="s">
        <v>11088</v>
      </c>
      <c r="V1107" s="375"/>
      <c r="W1107" s="411"/>
      <c r="X1107" s="412"/>
      <c r="Y1107" s="413"/>
      <c r="Z1107" s="414"/>
      <c r="AA1107" s="412"/>
      <c r="AB1107" s="413"/>
      <c r="AC1107" s="414"/>
      <c r="AD1107" s="412"/>
      <c r="AE1107" s="413"/>
      <c r="AF1107" s="414"/>
      <c r="AG1107" s="412"/>
      <c r="AH1107" s="413"/>
      <c r="AI1107" s="412"/>
      <c r="AJ1107" s="415"/>
      <c r="AK1107" s="416"/>
      <c r="AL1107" s="417"/>
      <c r="AM1107" s="416"/>
      <c r="AN1107" s="418"/>
      <c r="AO1107" s="418"/>
      <c r="AP1107" s="418"/>
      <c r="AQ1107" s="314"/>
      <c r="AR1107" s="315"/>
      <c r="AS1107" s="419"/>
      <c r="AT1107" s="420"/>
      <c r="AU1107" s="318"/>
      <c r="AV1107" s="319"/>
      <c r="AW1107" s="319"/>
      <c r="AX1107" s="319"/>
      <c r="AY1107" s="320"/>
      <c r="AZ1107" s="376"/>
    </row>
    <row r="1108" spans="1:52" ht="13.5" customHeight="1" thickTop="1" thickBot="1" x14ac:dyDescent="0.25">
      <c r="A1108" s="397">
        <v>1099</v>
      </c>
      <c r="B1108" s="398" t="s">
        <v>6618</v>
      </c>
      <c r="C1108" s="399">
        <v>43745</v>
      </c>
      <c r="D1108" s="399" t="s">
        <v>11089</v>
      </c>
      <c r="E1108" s="400" t="s">
        <v>7806</v>
      </c>
      <c r="F1108" s="400" t="s">
        <v>11090</v>
      </c>
      <c r="G1108" s="401" t="s">
        <v>66</v>
      </c>
      <c r="H1108" s="402" t="s">
        <v>7501</v>
      </c>
      <c r="I1108" s="403" t="s">
        <v>1989</v>
      </c>
      <c r="J1108" s="404">
        <v>0</v>
      </c>
      <c r="K1108" s="405">
        <v>0</v>
      </c>
      <c r="L1108" s="405">
        <v>22500000</v>
      </c>
      <c r="M1108" s="405">
        <f>L1108+AJ1108+AL1108+AN1108+AP1108</f>
        <v>22500000</v>
      </c>
      <c r="N1108" s="406" t="s">
        <v>1990</v>
      </c>
      <c r="O1108" s="398" t="s">
        <v>11091</v>
      </c>
      <c r="P1108" s="408">
        <f>C1108</f>
        <v>43745</v>
      </c>
      <c r="Q1108" s="408">
        <v>43830</v>
      </c>
      <c r="R1108" s="408">
        <f>Q1108</f>
        <v>43830</v>
      </c>
      <c r="S1108" s="407">
        <f>R1108-P1108</f>
        <v>85</v>
      </c>
      <c r="T1108" s="409">
        <f>+S1108/30</f>
        <v>2.8333333333333335</v>
      </c>
      <c r="U1108" s="410" t="s">
        <v>11092</v>
      </c>
      <c r="V1108" s="375"/>
      <c r="W1108" s="411"/>
      <c r="X1108" s="412"/>
      <c r="Y1108" s="413"/>
      <c r="Z1108" s="414"/>
      <c r="AA1108" s="412"/>
      <c r="AB1108" s="413"/>
      <c r="AC1108" s="414"/>
      <c r="AD1108" s="412"/>
      <c r="AE1108" s="413"/>
      <c r="AF1108" s="414"/>
      <c r="AG1108" s="412"/>
      <c r="AH1108" s="413"/>
      <c r="AI1108" s="412"/>
      <c r="AJ1108" s="415"/>
      <c r="AK1108" s="416"/>
      <c r="AL1108" s="417"/>
      <c r="AM1108" s="416"/>
      <c r="AN1108" s="418"/>
      <c r="AO1108" s="418"/>
      <c r="AP1108" s="418"/>
      <c r="AQ1108" s="314"/>
      <c r="AR1108" s="315"/>
      <c r="AS1108" s="419"/>
      <c r="AT1108" s="420"/>
      <c r="AU1108" s="318"/>
      <c r="AV1108" s="319"/>
      <c r="AW1108" s="319"/>
      <c r="AX1108" s="319"/>
      <c r="AY1108" s="320"/>
      <c r="AZ1108" s="376"/>
    </row>
    <row r="1109" spans="1:52" ht="13.5" customHeight="1" thickTop="1" thickBot="1" x14ac:dyDescent="0.25">
      <c r="A1109" s="397">
        <v>1100</v>
      </c>
      <c r="B1109" s="398" t="s">
        <v>63</v>
      </c>
      <c r="C1109" s="399">
        <v>43746</v>
      </c>
      <c r="D1109" s="399" t="s">
        <v>11093</v>
      </c>
      <c r="E1109" s="400" t="s">
        <v>7806</v>
      </c>
      <c r="F1109" s="400" t="s">
        <v>11094</v>
      </c>
      <c r="G1109" s="401" t="s">
        <v>66</v>
      </c>
      <c r="H1109" s="402" t="s">
        <v>10502</v>
      </c>
      <c r="I1109" s="403" t="s">
        <v>1989</v>
      </c>
      <c r="J1109" s="404">
        <v>0</v>
      </c>
      <c r="K1109" s="405">
        <v>0</v>
      </c>
      <c r="L1109" s="405">
        <v>6900000</v>
      </c>
      <c r="M1109" s="405">
        <v>6900000</v>
      </c>
      <c r="N1109" s="406" t="s">
        <v>1990</v>
      </c>
      <c r="O1109" s="398" t="s">
        <v>11095</v>
      </c>
      <c r="P1109" s="408">
        <v>43746</v>
      </c>
      <c r="Q1109" s="408">
        <v>43830</v>
      </c>
      <c r="R1109" s="408">
        <v>43830</v>
      </c>
      <c r="S1109" s="407">
        <v>84</v>
      </c>
      <c r="T1109" s="409">
        <v>2.8</v>
      </c>
      <c r="U1109" s="410" t="s">
        <v>11096</v>
      </c>
      <c r="V1109" s="375"/>
      <c r="W1109" s="411"/>
      <c r="X1109" s="412"/>
      <c r="Y1109" s="413"/>
      <c r="Z1109" s="414"/>
      <c r="AA1109" s="412"/>
      <c r="AB1109" s="413"/>
      <c r="AC1109" s="414"/>
      <c r="AD1109" s="412"/>
      <c r="AE1109" s="413"/>
      <c r="AF1109" s="414"/>
      <c r="AG1109" s="412"/>
      <c r="AH1109" s="413"/>
      <c r="AI1109" s="412"/>
      <c r="AJ1109" s="415"/>
      <c r="AK1109" s="416"/>
      <c r="AL1109" s="417"/>
      <c r="AM1109" s="416"/>
      <c r="AN1109" s="418"/>
      <c r="AO1109" s="418"/>
      <c r="AP1109" s="418"/>
      <c r="AQ1109" s="314"/>
      <c r="AR1109" s="315"/>
      <c r="AS1109" s="419"/>
      <c r="AT1109" s="420"/>
      <c r="AU1109" s="318"/>
      <c r="AV1109" s="319"/>
      <c r="AW1109" s="319"/>
      <c r="AX1109" s="319"/>
      <c r="AY1109" s="320"/>
      <c r="AZ1109" s="376"/>
    </row>
    <row r="1110" spans="1:52" ht="13.5" customHeight="1" thickTop="1" thickBot="1" x14ac:dyDescent="0.25">
      <c r="A1110" s="397">
        <v>1101</v>
      </c>
      <c r="B1110" s="398" t="s">
        <v>3441</v>
      </c>
      <c r="C1110" s="399">
        <v>43746</v>
      </c>
      <c r="D1110" s="399" t="s">
        <v>11097</v>
      </c>
      <c r="E1110" s="400" t="s">
        <v>5690</v>
      </c>
      <c r="F1110" s="400" t="s">
        <v>11098</v>
      </c>
      <c r="G1110" s="401" t="s">
        <v>66</v>
      </c>
      <c r="H1110" s="402" t="s">
        <v>7501</v>
      </c>
      <c r="I1110" s="403" t="s">
        <v>1989</v>
      </c>
      <c r="J1110" s="404">
        <v>0</v>
      </c>
      <c r="K1110" s="405">
        <v>0</v>
      </c>
      <c r="L1110" s="405">
        <v>12000000</v>
      </c>
      <c r="M1110" s="405">
        <v>12000000</v>
      </c>
      <c r="N1110" s="406" t="s">
        <v>1990</v>
      </c>
      <c r="O1110" s="398" t="s">
        <v>11099</v>
      </c>
      <c r="P1110" s="408">
        <v>43746</v>
      </c>
      <c r="Q1110" s="408">
        <v>43830</v>
      </c>
      <c r="R1110" s="408">
        <v>43830</v>
      </c>
      <c r="S1110" s="407">
        <v>84</v>
      </c>
      <c r="T1110" s="409">
        <v>2.8</v>
      </c>
      <c r="U1110" s="410" t="s">
        <v>11100</v>
      </c>
      <c r="V1110" s="375"/>
      <c r="W1110" s="411"/>
      <c r="X1110" s="412"/>
      <c r="Y1110" s="413"/>
      <c r="Z1110" s="414"/>
      <c r="AA1110" s="412"/>
      <c r="AB1110" s="413"/>
      <c r="AC1110" s="414"/>
      <c r="AD1110" s="412"/>
      <c r="AE1110" s="413"/>
      <c r="AF1110" s="414"/>
      <c r="AG1110" s="412"/>
      <c r="AH1110" s="413"/>
      <c r="AI1110" s="412"/>
      <c r="AJ1110" s="415"/>
      <c r="AK1110" s="416"/>
      <c r="AL1110" s="417"/>
      <c r="AM1110" s="416"/>
      <c r="AN1110" s="418"/>
      <c r="AO1110" s="418"/>
      <c r="AP1110" s="418"/>
      <c r="AQ1110" s="314"/>
      <c r="AR1110" s="315"/>
      <c r="AS1110" s="419"/>
      <c r="AT1110" s="420"/>
      <c r="AU1110" s="318"/>
      <c r="AV1110" s="319"/>
      <c r="AW1110" s="319"/>
      <c r="AX1110" s="319"/>
      <c r="AY1110" s="320"/>
      <c r="AZ1110" s="376"/>
    </row>
    <row r="1111" spans="1:52" ht="13.5" customHeight="1" thickTop="1" thickBot="1" x14ac:dyDescent="0.25">
      <c r="A1111" s="397">
        <v>1102</v>
      </c>
      <c r="B1111" s="398" t="s">
        <v>10649</v>
      </c>
      <c r="C1111" s="399">
        <v>43746</v>
      </c>
      <c r="D1111" s="399" t="s">
        <v>11101</v>
      </c>
      <c r="E1111" s="400" t="s">
        <v>5921</v>
      </c>
      <c r="F1111" s="400" t="s">
        <v>11102</v>
      </c>
      <c r="G1111" s="401" t="s">
        <v>66</v>
      </c>
      <c r="H1111" s="402" t="s">
        <v>7501</v>
      </c>
      <c r="I1111" s="403" t="s">
        <v>1989</v>
      </c>
      <c r="J1111" s="404">
        <v>0</v>
      </c>
      <c r="K1111" s="405">
        <v>0</v>
      </c>
      <c r="L1111" s="405">
        <v>11079000</v>
      </c>
      <c r="M1111" s="405">
        <v>11079000</v>
      </c>
      <c r="N1111" s="406" t="s">
        <v>1990</v>
      </c>
      <c r="O1111" s="398" t="s">
        <v>11103</v>
      </c>
      <c r="P1111" s="408">
        <v>43746</v>
      </c>
      <c r="Q1111" s="408">
        <v>43821</v>
      </c>
      <c r="R1111" s="408">
        <v>43821</v>
      </c>
      <c r="S1111" s="407">
        <v>75</v>
      </c>
      <c r="T1111" s="409">
        <v>2.5</v>
      </c>
      <c r="U1111" s="410" t="s">
        <v>11104</v>
      </c>
      <c r="V1111" s="375"/>
      <c r="W1111" s="411"/>
      <c r="X1111" s="412"/>
      <c r="Y1111" s="413"/>
      <c r="Z1111" s="414"/>
      <c r="AA1111" s="412"/>
      <c r="AB1111" s="413"/>
      <c r="AC1111" s="414"/>
      <c r="AD1111" s="412"/>
      <c r="AE1111" s="413"/>
      <c r="AF1111" s="414"/>
      <c r="AG1111" s="412"/>
      <c r="AH1111" s="413"/>
      <c r="AI1111" s="412"/>
      <c r="AJ1111" s="415"/>
      <c r="AK1111" s="416"/>
      <c r="AL1111" s="417"/>
      <c r="AM1111" s="416"/>
      <c r="AN1111" s="418"/>
      <c r="AO1111" s="418"/>
      <c r="AP1111" s="418"/>
      <c r="AQ1111" s="314"/>
      <c r="AR1111" s="315"/>
      <c r="AS1111" s="419"/>
      <c r="AT1111" s="420"/>
      <c r="AU1111" s="318"/>
      <c r="AV1111" s="319"/>
      <c r="AW1111" s="319"/>
      <c r="AX1111" s="319"/>
      <c r="AY1111" s="320"/>
      <c r="AZ1111" s="376"/>
    </row>
    <row r="1112" spans="1:52" ht="13.5" customHeight="1" thickTop="1" thickBot="1" x14ac:dyDescent="0.25">
      <c r="A1112" s="397">
        <v>1103</v>
      </c>
      <c r="B1112" s="398" t="s">
        <v>3441</v>
      </c>
      <c r="C1112" s="399">
        <v>43746</v>
      </c>
      <c r="D1112" s="399" t="s">
        <v>11105</v>
      </c>
      <c r="E1112" s="400" t="s">
        <v>6793</v>
      </c>
      <c r="F1112" s="400" t="s">
        <v>10798</v>
      </c>
      <c r="G1112" s="401" t="s">
        <v>66</v>
      </c>
      <c r="H1112" s="402" t="s">
        <v>10502</v>
      </c>
      <c r="I1112" s="403" t="s">
        <v>1989</v>
      </c>
      <c r="J1112" s="404">
        <v>0</v>
      </c>
      <c r="K1112" s="405">
        <v>0</v>
      </c>
      <c r="L1112" s="405">
        <v>4000000</v>
      </c>
      <c r="M1112" s="405">
        <v>4000000</v>
      </c>
      <c r="N1112" s="406" t="s">
        <v>1990</v>
      </c>
      <c r="O1112" s="398" t="s">
        <v>9374</v>
      </c>
      <c r="P1112" s="408">
        <v>43746</v>
      </c>
      <c r="Q1112" s="408">
        <v>43806</v>
      </c>
      <c r="R1112" s="408">
        <v>43806</v>
      </c>
      <c r="S1112" s="407">
        <v>60</v>
      </c>
      <c r="T1112" s="409">
        <v>2</v>
      </c>
      <c r="U1112" s="410" t="s">
        <v>11106</v>
      </c>
      <c r="V1112" s="375"/>
      <c r="W1112" s="411"/>
      <c r="X1112" s="412"/>
      <c r="Y1112" s="413"/>
      <c r="Z1112" s="414"/>
      <c r="AA1112" s="412"/>
      <c r="AB1112" s="413"/>
      <c r="AC1112" s="414"/>
      <c r="AD1112" s="412"/>
      <c r="AE1112" s="413"/>
      <c r="AF1112" s="414"/>
      <c r="AG1112" s="412"/>
      <c r="AH1112" s="413"/>
      <c r="AI1112" s="412"/>
      <c r="AJ1112" s="415"/>
      <c r="AK1112" s="416"/>
      <c r="AL1112" s="417"/>
      <c r="AM1112" s="416"/>
      <c r="AN1112" s="418"/>
      <c r="AO1112" s="418"/>
      <c r="AP1112" s="418"/>
      <c r="AQ1112" s="314"/>
      <c r="AR1112" s="315"/>
      <c r="AS1112" s="419"/>
      <c r="AT1112" s="420"/>
      <c r="AU1112" s="318"/>
      <c r="AV1112" s="319"/>
      <c r="AW1112" s="319"/>
      <c r="AX1112" s="319"/>
      <c r="AY1112" s="320"/>
      <c r="AZ1112" s="376"/>
    </row>
    <row r="1113" spans="1:52" ht="13.5" customHeight="1" thickTop="1" thickBot="1" x14ac:dyDescent="0.25">
      <c r="A1113" s="397">
        <v>1104</v>
      </c>
      <c r="B1113" s="398" t="s">
        <v>3451</v>
      </c>
      <c r="C1113" s="399">
        <v>43746</v>
      </c>
      <c r="D1113" s="399" t="s">
        <v>11107</v>
      </c>
      <c r="E1113" s="400" t="s">
        <v>5690</v>
      </c>
      <c r="F1113" s="400" t="s">
        <v>11108</v>
      </c>
      <c r="G1113" s="401" t="s">
        <v>66</v>
      </c>
      <c r="H1113" s="402" t="s">
        <v>7501</v>
      </c>
      <c r="I1113" s="403" t="s">
        <v>1989</v>
      </c>
      <c r="J1113" s="404">
        <v>0</v>
      </c>
      <c r="K1113" s="405">
        <v>0</v>
      </c>
      <c r="L1113" s="405">
        <v>21900000</v>
      </c>
      <c r="M1113" s="405">
        <v>21900000</v>
      </c>
      <c r="N1113" s="406" t="s">
        <v>1990</v>
      </c>
      <c r="O1113" s="398" t="s">
        <v>8704</v>
      </c>
      <c r="P1113" s="408">
        <v>43746</v>
      </c>
      <c r="Q1113" s="408">
        <v>43830</v>
      </c>
      <c r="R1113" s="408">
        <v>43830</v>
      </c>
      <c r="S1113" s="407">
        <v>84</v>
      </c>
      <c r="T1113" s="409">
        <v>2.8</v>
      </c>
      <c r="U1113" s="410" t="s">
        <v>11109</v>
      </c>
      <c r="V1113" s="375"/>
      <c r="W1113" s="411"/>
      <c r="X1113" s="412"/>
      <c r="Y1113" s="413"/>
      <c r="Z1113" s="414"/>
      <c r="AA1113" s="412"/>
      <c r="AB1113" s="413"/>
      <c r="AC1113" s="414"/>
      <c r="AD1113" s="412"/>
      <c r="AE1113" s="413"/>
      <c r="AF1113" s="414"/>
      <c r="AG1113" s="412"/>
      <c r="AH1113" s="413"/>
      <c r="AI1113" s="412"/>
      <c r="AJ1113" s="415"/>
      <c r="AK1113" s="416"/>
      <c r="AL1113" s="417"/>
      <c r="AM1113" s="416"/>
      <c r="AN1113" s="418"/>
      <c r="AO1113" s="418"/>
      <c r="AP1113" s="418"/>
      <c r="AQ1113" s="314"/>
      <c r="AR1113" s="315"/>
      <c r="AS1113" s="419"/>
      <c r="AT1113" s="420"/>
      <c r="AU1113" s="318"/>
      <c r="AV1113" s="319"/>
      <c r="AW1113" s="319"/>
      <c r="AX1113" s="319"/>
      <c r="AY1113" s="320"/>
      <c r="AZ1113" s="376"/>
    </row>
    <row r="1114" spans="1:52" ht="13.5" customHeight="1" thickTop="1" thickBot="1" x14ac:dyDescent="0.25">
      <c r="A1114" s="397">
        <v>1105</v>
      </c>
      <c r="B1114" s="398" t="s">
        <v>3441</v>
      </c>
      <c r="C1114" s="399">
        <v>43746</v>
      </c>
      <c r="D1114" s="399" t="s">
        <v>11110</v>
      </c>
      <c r="E1114" s="400" t="s">
        <v>7806</v>
      </c>
      <c r="F1114" s="400" t="s">
        <v>10798</v>
      </c>
      <c r="G1114" s="401" t="s">
        <v>66</v>
      </c>
      <c r="H1114" s="402" t="s">
        <v>10502</v>
      </c>
      <c r="I1114" s="403" t="s">
        <v>1989</v>
      </c>
      <c r="J1114" s="404">
        <v>0</v>
      </c>
      <c r="K1114" s="405">
        <v>0</v>
      </c>
      <c r="L1114" s="405">
        <v>3600000</v>
      </c>
      <c r="M1114" s="405">
        <v>3600000</v>
      </c>
      <c r="N1114" s="406" t="s">
        <v>1990</v>
      </c>
      <c r="O1114" s="398" t="s">
        <v>11111</v>
      </c>
      <c r="P1114" s="408">
        <v>43746</v>
      </c>
      <c r="Q1114" s="408">
        <v>43830</v>
      </c>
      <c r="R1114" s="408">
        <v>43830</v>
      </c>
      <c r="S1114" s="407">
        <v>84</v>
      </c>
      <c r="T1114" s="409">
        <v>2.8</v>
      </c>
      <c r="U1114" s="410" t="s">
        <v>11112</v>
      </c>
      <c r="V1114" s="375"/>
      <c r="W1114" s="411"/>
      <c r="X1114" s="412"/>
      <c r="Y1114" s="413"/>
      <c r="Z1114" s="414"/>
      <c r="AA1114" s="412"/>
      <c r="AB1114" s="413"/>
      <c r="AC1114" s="414"/>
      <c r="AD1114" s="412"/>
      <c r="AE1114" s="413"/>
      <c r="AF1114" s="414"/>
      <c r="AG1114" s="412"/>
      <c r="AH1114" s="413"/>
      <c r="AI1114" s="412"/>
      <c r="AJ1114" s="415"/>
      <c r="AK1114" s="416"/>
      <c r="AL1114" s="417"/>
      <c r="AM1114" s="416"/>
      <c r="AN1114" s="418"/>
      <c r="AO1114" s="418"/>
      <c r="AP1114" s="418"/>
      <c r="AQ1114" s="314"/>
      <c r="AR1114" s="315"/>
      <c r="AS1114" s="419"/>
      <c r="AT1114" s="420"/>
      <c r="AU1114" s="318"/>
      <c r="AV1114" s="319"/>
      <c r="AW1114" s="319"/>
      <c r="AX1114" s="319"/>
      <c r="AY1114" s="320"/>
      <c r="AZ1114" s="376"/>
    </row>
    <row r="1115" spans="1:52" ht="13.5" customHeight="1" thickTop="1" thickBot="1" x14ac:dyDescent="0.25">
      <c r="A1115" s="397">
        <v>1106</v>
      </c>
      <c r="B1115" s="398" t="s">
        <v>10231</v>
      </c>
      <c r="C1115" s="399">
        <v>43746</v>
      </c>
      <c r="D1115" s="399" t="s">
        <v>11113</v>
      </c>
      <c r="E1115" s="400" t="s">
        <v>6793</v>
      </c>
      <c r="F1115" s="400" t="s">
        <v>11114</v>
      </c>
      <c r="G1115" s="401" t="s">
        <v>66</v>
      </c>
      <c r="H1115" s="402" t="s">
        <v>7501</v>
      </c>
      <c r="I1115" s="403" t="s">
        <v>1989</v>
      </c>
      <c r="J1115" s="404">
        <v>0</v>
      </c>
      <c r="K1115" s="405">
        <v>0</v>
      </c>
      <c r="L1115" s="405">
        <v>15921729</v>
      </c>
      <c r="M1115" s="405">
        <v>15921729</v>
      </c>
      <c r="N1115" s="406" t="s">
        <v>1990</v>
      </c>
      <c r="O1115" s="398" t="s">
        <v>11115</v>
      </c>
      <c r="P1115" s="408">
        <v>43746</v>
      </c>
      <c r="Q1115" s="408">
        <v>43830</v>
      </c>
      <c r="R1115" s="408">
        <v>43830</v>
      </c>
      <c r="S1115" s="407">
        <v>84</v>
      </c>
      <c r="T1115" s="409">
        <v>2.8</v>
      </c>
      <c r="U1115" s="410" t="s">
        <v>11116</v>
      </c>
      <c r="V1115" s="375"/>
      <c r="W1115" s="411"/>
      <c r="X1115" s="412"/>
      <c r="Y1115" s="413"/>
      <c r="Z1115" s="414"/>
      <c r="AA1115" s="412"/>
      <c r="AB1115" s="413"/>
      <c r="AC1115" s="414"/>
      <c r="AD1115" s="412"/>
      <c r="AE1115" s="413"/>
      <c r="AF1115" s="414"/>
      <c r="AG1115" s="412"/>
      <c r="AH1115" s="413"/>
      <c r="AI1115" s="412"/>
      <c r="AJ1115" s="415"/>
      <c r="AK1115" s="416"/>
      <c r="AL1115" s="417"/>
      <c r="AM1115" s="416"/>
      <c r="AN1115" s="418"/>
      <c r="AO1115" s="418"/>
      <c r="AP1115" s="418"/>
      <c r="AQ1115" s="314"/>
      <c r="AR1115" s="315"/>
      <c r="AS1115" s="419"/>
      <c r="AT1115" s="420"/>
      <c r="AU1115" s="318"/>
      <c r="AV1115" s="319"/>
      <c r="AW1115" s="319"/>
      <c r="AX1115" s="319"/>
      <c r="AY1115" s="320"/>
      <c r="AZ1115" s="376"/>
    </row>
    <row r="1116" spans="1:52" ht="13.5" customHeight="1" thickTop="1" thickBot="1" x14ac:dyDescent="0.25">
      <c r="A1116" s="397">
        <v>1107</v>
      </c>
      <c r="B1116" s="398" t="s">
        <v>10649</v>
      </c>
      <c r="C1116" s="399">
        <v>43746</v>
      </c>
      <c r="D1116" s="399" t="s">
        <v>11117</v>
      </c>
      <c r="E1116" s="400" t="s">
        <v>9590</v>
      </c>
      <c r="F1116" s="400" t="s">
        <v>11118</v>
      </c>
      <c r="G1116" s="401" t="s">
        <v>66</v>
      </c>
      <c r="H1116" s="402" t="s">
        <v>10502</v>
      </c>
      <c r="I1116" s="403" t="s">
        <v>1989</v>
      </c>
      <c r="J1116" s="404">
        <v>0</v>
      </c>
      <c r="K1116" s="405">
        <v>0</v>
      </c>
      <c r="L1116" s="405">
        <v>3799998</v>
      </c>
      <c r="M1116" s="405">
        <v>3799998</v>
      </c>
      <c r="N1116" s="406" t="s">
        <v>1990</v>
      </c>
      <c r="O1116" s="398" t="s">
        <v>3865</v>
      </c>
      <c r="P1116" s="408">
        <v>43746</v>
      </c>
      <c r="Q1116" s="408">
        <v>43830</v>
      </c>
      <c r="R1116" s="408">
        <v>43830</v>
      </c>
      <c r="S1116" s="407">
        <v>84</v>
      </c>
      <c r="T1116" s="409">
        <v>2.8</v>
      </c>
      <c r="U1116" s="410" t="s">
        <v>11119</v>
      </c>
      <c r="V1116" s="375"/>
      <c r="W1116" s="411"/>
      <c r="X1116" s="412"/>
      <c r="Y1116" s="413"/>
      <c r="Z1116" s="414"/>
      <c r="AA1116" s="412"/>
      <c r="AB1116" s="413"/>
      <c r="AC1116" s="414"/>
      <c r="AD1116" s="412"/>
      <c r="AE1116" s="413"/>
      <c r="AF1116" s="414"/>
      <c r="AG1116" s="412"/>
      <c r="AH1116" s="413"/>
      <c r="AI1116" s="412"/>
      <c r="AJ1116" s="415"/>
      <c r="AK1116" s="416"/>
      <c r="AL1116" s="417"/>
      <c r="AM1116" s="416"/>
      <c r="AN1116" s="418"/>
      <c r="AO1116" s="418"/>
      <c r="AP1116" s="418"/>
      <c r="AQ1116" s="314"/>
      <c r="AR1116" s="315"/>
      <c r="AS1116" s="419"/>
      <c r="AT1116" s="420"/>
      <c r="AU1116" s="318"/>
      <c r="AV1116" s="319"/>
      <c r="AW1116" s="319"/>
      <c r="AX1116" s="319"/>
      <c r="AY1116" s="320"/>
      <c r="AZ1116" s="376"/>
    </row>
    <row r="1117" spans="1:52" ht="13.5" customHeight="1" thickTop="1" thickBot="1" x14ac:dyDescent="0.25">
      <c r="A1117" s="397">
        <v>1108</v>
      </c>
      <c r="B1117" s="398" t="s">
        <v>3441</v>
      </c>
      <c r="C1117" s="399">
        <v>43747</v>
      </c>
      <c r="D1117" s="399" t="s">
        <v>11120</v>
      </c>
      <c r="E1117" s="400" t="s">
        <v>5690</v>
      </c>
      <c r="F1117" s="400" t="s">
        <v>11121</v>
      </c>
      <c r="G1117" s="401" t="s">
        <v>66</v>
      </c>
      <c r="H1117" s="402" t="s">
        <v>10502</v>
      </c>
      <c r="I1117" s="403" t="s">
        <v>1989</v>
      </c>
      <c r="J1117" s="404">
        <v>0</v>
      </c>
      <c r="K1117" s="405">
        <v>0</v>
      </c>
      <c r="L1117" s="405">
        <v>6000000</v>
      </c>
      <c r="M1117" s="405">
        <v>6000000</v>
      </c>
      <c r="N1117" s="406" t="s">
        <v>1990</v>
      </c>
      <c r="O1117" s="398" t="s">
        <v>11122</v>
      </c>
      <c r="P1117" s="408">
        <v>43747</v>
      </c>
      <c r="Q1117" s="408">
        <v>43807</v>
      </c>
      <c r="R1117" s="408">
        <v>43807</v>
      </c>
      <c r="S1117" s="407">
        <v>60</v>
      </c>
      <c r="T1117" s="409">
        <v>2</v>
      </c>
      <c r="U1117" s="410" t="s">
        <v>11123</v>
      </c>
      <c r="V1117" s="375"/>
      <c r="W1117" s="411"/>
      <c r="X1117" s="412"/>
      <c r="Y1117" s="413"/>
      <c r="Z1117" s="414"/>
      <c r="AA1117" s="412"/>
      <c r="AB1117" s="413"/>
      <c r="AC1117" s="414"/>
      <c r="AD1117" s="412"/>
      <c r="AE1117" s="413"/>
      <c r="AF1117" s="414"/>
      <c r="AG1117" s="412"/>
      <c r="AH1117" s="413"/>
      <c r="AI1117" s="412"/>
      <c r="AJ1117" s="415"/>
      <c r="AK1117" s="416"/>
      <c r="AL1117" s="417"/>
      <c r="AM1117" s="416"/>
      <c r="AN1117" s="418"/>
      <c r="AO1117" s="418"/>
      <c r="AP1117" s="418"/>
      <c r="AQ1117" s="314"/>
      <c r="AR1117" s="315"/>
      <c r="AS1117" s="419"/>
      <c r="AT1117" s="420"/>
      <c r="AU1117" s="318"/>
      <c r="AV1117" s="319"/>
      <c r="AW1117" s="319"/>
      <c r="AX1117" s="319"/>
      <c r="AY1117" s="320"/>
      <c r="AZ1117" s="376"/>
    </row>
    <row r="1118" spans="1:52" ht="13.5" customHeight="1" thickTop="1" thickBot="1" x14ac:dyDescent="0.25">
      <c r="A1118" s="397">
        <v>1109</v>
      </c>
      <c r="B1118" s="398" t="s">
        <v>3444</v>
      </c>
      <c r="C1118" s="399">
        <v>43747</v>
      </c>
      <c r="D1118" s="399" t="s">
        <v>11124</v>
      </c>
      <c r="E1118" s="400" t="s">
        <v>7806</v>
      </c>
      <c r="F1118" s="400" t="s">
        <v>11125</v>
      </c>
      <c r="G1118" s="401" t="s">
        <v>66</v>
      </c>
      <c r="H1118" s="402" t="s">
        <v>7501</v>
      </c>
      <c r="I1118" s="403" t="s">
        <v>1989</v>
      </c>
      <c r="J1118" s="404">
        <v>0</v>
      </c>
      <c r="K1118" s="405">
        <v>0</v>
      </c>
      <c r="L1118" s="405">
        <v>15180000</v>
      </c>
      <c r="M1118" s="405">
        <v>15180000</v>
      </c>
      <c r="N1118" s="406" t="s">
        <v>1990</v>
      </c>
      <c r="O1118" s="398" t="s">
        <v>11126</v>
      </c>
      <c r="P1118" s="408">
        <v>43747</v>
      </c>
      <c r="Q1118" s="408">
        <v>43830</v>
      </c>
      <c r="R1118" s="408">
        <v>43830</v>
      </c>
      <c r="S1118" s="407">
        <v>83</v>
      </c>
      <c r="T1118" s="409">
        <v>2.7666666666666666</v>
      </c>
      <c r="U1118" s="410" t="s">
        <v>11127</v>
      </c>
      <c r="V1118" s="375"/>
      <c r="W1118" s="411"/>
      <c r="X1118" s="412"/>
      <c r="Y1118" s="413"/>
      <c r="Z1118" s="414"/>
      <c r="AA1118" s="412"/>
      <c r="AB1118" s="413"/>
      <c r="AC1118" s="414"/>
      <c r="AD1118" s="412"/>
      <c r="AE1118" s="413"/>
      <c r="AF1118" s="414"/>
      <c r="AG1118" s="412"/>
      <c r="AH1118" s="413"/>
      <c r="AI1118" s="412"/>
      <c r="AJ1118" s="415"/>
      <c r="AK1118" s="416"/>
      <c r="AL1118" s="417"/>
      <c r="AM1118" s="416"/>
      <c r="AN1118" s="418"/>
      <c r="AO1118" s="418"/>
      <c r="AP1118" s="418"/>
      <c r="AQ1118" s="314"/>
      <c r="AR1118" s="315"/>
      <c r="AS1118" s="419"/>
      <c r="AT1118" s="420"/>
      <c r="AU1118" s="318"/>
      <c r="AV1118" s="319"/>
      <c r="AW1118" s="319"/>
      <c r="AX1118" s="319"/>
      <c r="AY1118" s="320"/>
      <c r="AZ1118" s="376"/>
    </row>
    <row r="1119" spans="1:52" ht="13.5" customHeight="1" thickTop="1" thickBot="1" x14ac:dyDescent="0.25">
      <c r="A1119" s="397">
        <v>1110</v>
      </c>
      <c r="B1119" s="398" t="s">
        <v>3441</v>
      </c>
      <c r="C1119" s="399">
        <v>43747</v>
      </c>
      <c r="D1119" s="399" t="s">
        <v>11128</v>
      </c>
      <c r="E1119" s="400" t="s">
        <v>5690</v>
      </c>
      <c r="F1119" s="400" t="s">
        <v>11129</v>
      </c>
      <c r="G1119" s="401" t="s">
        <v>66</v>
      </c>
      <c r="H1119" s="402" t="s">
        <v>7501</v>
      </c>
      <c r="I1119" s="403" t="s">
        <v>1989</v>
      </c>
      <c r="J1119" s="404">
        <v>0</v>
      </c>
      <c r="K1119" s="405">
        <v>0</v>
      </c>
      <c r="L1119" s="405">
        <v>15000000</v>
      </c>
      <c r="M1119" s="405">
        <v>15000000</v>
      </c>
      <c r="N1119" s="406" t="s">
        <v>1990</v>
      </c>
      <c r="O1119" s="398" t="s">
        <v>11130</v>
      </c>
      <c r="P1119" s="408">
        <v>43747</v>
      </c>
      <c r="Q1119" s="408">
        <v>43830</v>
      </c>
      <c r="R1119" s="408">
        <v>43830</v>
      </c>
      <c r="S1119" s="407">
        <v>83</v>
      </c>
      <c r="T1119" s="409">
        <v>2.7666666666666666</v>
      </c>
      <c r="U1119" s="410" t="s">
        <v>11131</v>
      </c>
      <c r="V1119" s="375"/>
      <c r="W1119" s="411"/>
      <c r="X1119" s="412"/>
      <c r="Y1119" s="413"/>
      <c r="Z1119" s="414"/>
      <c r="AA1119" s="412"/>
      <c r="AB1119" s="413"/>
      <c r="AC1119" s="414"/>
      <c r="AD1119" s="412"/>
      <c r="AE1119" s="413"/>
      <c r="AF1119" s="414"/>
      <c r="AG1119" s="412"/>
      <c r="AH1119" s="413"/>
      <c r="AI1119" s="412"/>
      <c r="AJ1119" s="415"/>
      <c r="AK1119" s="416"/>
      <c r="AL1119" s="417"/>
      <c r="AM1119" s="416"/>
      <c r="AN1119" s="418"/>
      <c r="AO1119" s="418"/>
      <c r="AP1119" s="418"/>
      <c r="AQ1119" s="314"/>
      <c r="AR1119" s="315"/>
      <c r="AS1119" s="419"/>
      <c r="AT1119" s="420"/>
      <c r="AU1119" s="318"/>
      <c r="AV1119" s="319"/>
      <c r="AW1119" s="319"/>
      <c r="AX1119" s="319"/>
      <c r="AY1119" s="320"/>
      <c r="AZ1119" s="376"/>
    </row>
    <row r="1120" spans="1:52" ht="13.5" customHeight="1" thickTop="1" thickBot="1" x14ac:dyDescent="0.25">
      <c r="A1120" s="397">
        <v>1111</v>
      </c>
      <c r="B1120" s="398" t="s">
        <v>10649</v>
      </c>
      <c r="C1120" s="399">
        <v>43747</v>
      </c>
      <c r="D1120" s="399" t="s">
        <v>11132</v>
      </c>
      <c r="E1120" s="400" t="s">
        <v>5690</v>
      </c>
      <c r="F1120" s="400" t="s">
        <v>11133</v>
      </c>
      <c r="G1120" s="401" t="s">
        <v>66</v>
      </c>
      <c r="H1120" s="402" t="s">
        <v>7501</v>
      </c>
      <c r="I1120" s="403" t="s">
        <v>1989</v>
      </c>
      <c r="J1120" s="404">
        <v>0</v>
      </c>
      <c r="K1120" s="405">
        <v>0</v>
      </c>
      <c r="L1120" s="405">
        <v>19500000</v>
      </c>
      <c r="M1120" s="405">
        <v>19500000</v>
      </c>
      <c r="N1120" s="406" t="s">
        <v>1990</v>
      </c>
      <c r="O1120" s="398" t="s">
        <v>11134</v>
      </c>
      <c r="P1120" s="408">
        <v>43747</v>
      </c>
      <c r="Q1120" s="408">
        <v>43830</v>
      </c>
      <c r="R1120" s="408">
        <v>43830</v>
      </c>
      <c r="S1120" s="407">
        <v>83</v>
      </c>
      <c r="T1120" s="409">
        <v>2.7666666666666666</v>
      </c>
      <c r="U1120" s="410" t="s">
        <v>11135</v>
      </c>
      <c r="V1120" s="375"/>
      <c r="W1120" s="411"/>
      <c r="X1120" s="412"/>
      <c r="Y1120" s="413"/>
      <c r="Z1120" s="414"/>
      <c r="AA1120" s="412"/>
      <c r="AB1120" s="413"/>
      <c r="AC1120" s="414"/>
      <c r="AD1120" s="412"/>
      <c r="AE1120" s="413"/>
      <c r="AF1120" s="414"/>
      <c r="AG1120" s="412"/>
      <c r="AH1120" s="413"/>
      <c r="AI1120" s="412"/>
      <c r="AJ1120" s="415"/>
      <c r="AK1120" s="416"/>
      <c r="AL1120" s="417"/>
      <c r="AM1120" s="416"/>
      <c r="AN1120" s="418"/>
      <c r="AO1120" s="418"/>
      <c r="AP1120" s="418"/>
      <c r="AQ1120" s="314"/>
      <c r="AR1120" s="315"/>
      <c r="AS1120" s="419"/>
      <c r="AT1120" s="420"/>
      <c r="AU1120" s="318"/>
      <c r="AV1120" s="319"/>
      <c r="AW1120" s="319"/>
      <c r="AX1120" s="319"/>
      <c r="AY1120" s="320"/>
      <c r="AZ1120" s="376"/>
    </row>
    <row r="1121" spans="1:52" ht="13.5" customHeight="1" thickTop="1" thickBot="1" x14ac:dyDescent="0.25">
      <c r="A1121" s="397">
        <v>1112</v>
      </c>
      <c r="B1121" s="398" t="s">
        <v>63</v>
      </c>
      <c r="C1121" s="399">
        <v>43747</v>
      </c>
      <c r="D1121" s="399" t="s">
        <v>11136</v>
      </c>
      <c r="E1121" s="400" t="s">
        <v>5921</v>
      </c>
      <c r="F1121" s="400" t="s">
        <v>11137</v>
      </c>
      <c r="G1121" s="376" t="s">
        <v>13566</v>
      </c>
      <c r="H1121" s="402" t="s">
        <v>3011</v>
      </c>
      <c r="I1121" s="403" t="s">
        <v>1989</v>
      </c>
      <c r="J1121" s="404">
        <v>0</v>
      </c>
      <c r="K1121" s="405">
        <v>0</v>
      </c>
      <c r="L1121" s="405">
        <v>52710396</v>
      </c>
      <c r="M1121" s="405">
        <f t="shared" ref="M1121:M1143" si="98">L1121+AJ1121+AL1121+AN1121+AP1121</f>
        <v>52710396</v>
      </c>
      <c r="N1121" s="406" t="s">
        <v>4981</v>
      </c>
      <c r="O1121" s="398" t="s">
        <v>11138</v>
      </c>
      <c r="P1121" s="408">
        <f t="shared" ref="P1121:P1143" si="99">C1121</f>
        <v>43747</v>
      </c>
      <c r="Q1121" s="408">
        <v>43755</v>
      </c>
      <c r="R1121" s="408">
        <f t="shared" ref="R1121:R1143" si="100">Q1121</f>
        <v>43755</v>
      </c>
      <c r="S1121" s="407">
        <f t="shared" ref="S1121:S1147" si="101">R1121-P1121</f>
        <v>8</v>
      </c>
      <c r="T1121" s="409">
        <f t="shared" ref="T1121:T1147" si="102">+S1121/30</f>
        <v>0.26666666666666666</v>
      </c>
      <c r="U1121" s="410" t="s">
        <v>11139</v>
      </c>
      <c r="V1121" s="375"/>
      <c r="W1121" s="411"/>
      <c r="X1121" s="412"/>
      <c r="Y1121" s="413"/>
      <c r="Z1121" s="414"/>
      <c r="AA1121" s="412"/>
      <c r="AB1121" s="413"/>
      <c r="AC1121" s="414"/>
      <c r="AD1121" s="412"/>
      <c r="AE1121" s="413"/>
      <c r="AF1121" s="414"/>
      <c r="AG1121" s="412"/>
      <c r="AH1121" s="413"/>
      <c r="AI1121" s="412"/>
      <c r="AJ1121" s="415"/>
      <c r="AK1121" s="416"/>
      <c r="AL1121" s="417"/>
      <c r="AM1121" s="416"/>
      <c r="AN1121" s="418"/>
      <c r="AO1121" s="418"/>
      <c r="AP1121" s="418"/>
      <c r="AQ1121" s="314"/>
      <c r="AR1121" s="315"/>
      <c r="AS1121" s="419"/>
      <c r="AT1121" s="420"/>
      <c r="AU1121" s="318"/>
      <c r="AV1121" s="319"/>
      <c r="AW1121" s="319"/>
      <c r="AX1121" s="319"/>
      <c r="AY1121" s="320"/>
      <c r="AZ1121" s="376"/>
    </row>
    <row r="1122" spans="1:52" ht="13.5" customHeight="1" thickTop="1" thickBot="1" x14ac:dyDescent="0.25">
      <c r="A1122" s="397">
        <v>1113</v>
      </c>
      <c r="B1122" s="398" t="s">
        <v>3441</v>
      </c>
      <c r="C1122" s="399">
        <v>43747</v>
      </c>
      <c r="D1122" s="399" t="s">
        <v>11140</v>
      </c>
      <c r="E1122" s="400" t="s">
        <v>5690</v>
      </c>
      <c r="F1122" s="400" t="s">
        <v>11129</v>
      </c>
      <c r="G1122" s="401" t="s">
        <v>66</v>
      </c>
      <c r="H1122" s="402" t="s">
        <v>7501</v>
      </c>
      <c r="I1122" s="403" t="s">
        <v>1989</v>
      </c>
      <c r="J1122" s="404">
        <v>0</v>
      </c>
      <c r="K1122" s="405">
        <v>0</v>
      </c>
      <c r="L1122" s="405">
        <v>13500000</v>
      </c>
      <c r="M1122" s="405">
        <f t="shared" si="98"/>
        <v>13500000</v>
      </c>
      <c r="N1122" s="406" t="s">
        <v>1990</v>
      </c>
      <c r="O1122" s="398" t="s">
        <v>8961</v>
      </c>
      <c r="P1122" s="408">
        <f t="shared" si="99"/>
        <v>43747</v>
      </c>
      <c r="Q1122" s="408">
        <v>43830</v>
      </c>
      <c r="R1122" s="408">
        <f t="shared" si="100"/>
        <v>43830</v>
      </c>
      <c r="S1122" s="407">
        <f t="shared" si="101"/>
        <v>83</v>
      </c>
      <c r="T1122" s="409">
        <f t="shared" si="102"/>
        <v>2.7666666666666666</v>
      </c>
      <c r="U1122" s="410" t="s">
        <v>11141</v>
      </c>
      <c r="V1122" s="375"/>
      <c r="W1122" s="411"/>
      <c r="X1122" s="412"/>
      <c r="Y1122" s="413"/>
      <c r="Z1122" s="414"/>
      <c r="AA1122" s="412"/>
      <c r="AB1122" s="413"/>
      <c r="AC1122" s="414"/>
      <c r="AD1122" s="412"/>
      <c r="AE1122" s="413"/>
      <c r="AF1122" s="414"/>
      <c r="AG1122" s="412"/>
      <c r="AH1122" s="413"/>
      <c r="AI1122" s="412"/>
      <c r="AJ1122" s="415"/>
      <c r="AK1122" s="416"/>
      <c r="AL1122" s="417"/>
      <c r="AM1122" s="416"/>
      <c r="AN1122" s="418"/>
      <c r="AO1122" s="418"/>
      <c r="AP1122" s="418"/>
      <c r="AQ1122" s="314"/>
      <c r="AR1122" s="315"/>
      <c r="AS1122" s="419"/>
      <c r="AT1122" s="420"/>
      <c r="AU1122" s="318"/>
      <c r="AV1122" s="319"/>
      <c r="AW1122" s="319"/>
      <c r="AX1122" s="319"/>
      <c r="AY1122" s="320"/>
      <c r="AZ1122" s="376"/>
    </row>
    <row r="1123" spans="1:52" ht="13.5" customHeight="1" thickTop="1" thickBot="1" x14ac:dyDescent="0.25">
      <c r="A1123" s="397">
        <v>1114</v>
      </c>
      <c r="B1123" s="398" t="s">
        <v>11142</v>
      </c>
      <c r="C1123" s="399">
        <v>43747</v>
      </c>
      <c r="D1123" s="399" t="s">
        <v>11143</v>
      </c>
      <c r="E1123" s="400" t="s">
        <v>7806</v>
      </c>
      <c r="F1123" s="400" t="s">
        <v>11144</v>
      </c>
      <c r="G1123" s="401" t="s">
        <v>66</v>
      </c>
      <c r="H1123" s="402" t="s">
        <v>7501</v>
      </c>
      <c r="I1123" s="403" t="s">
        <v>1989</v>
      </c>
      <c r="J1123" s="404">
        <v>0</v>
      </c>
      <c r="K1123" s="405">
        <v>0</v>
      </c>
      <c r="L1123" s="405">
        <v>12000000</v>
      </c>
      <c r="M1123" s="405">
        <f t="shared" si="98"/>
        <v>12000000</v>
      </c>
      <c r="N1123" s="406" t="s">
        <v>1990</v>
      </c>
      <c r="O1123" s="398" t="s">
        <v>6210</v>
      </c>
      <c r="P1123" s="408">
        <f t="shared" si="99"/>
        <v>43747</v>
      </c>
      <c r="Q1123" s="408">
        <v>43830</v>
      </c>
      <c r="R1123" s="408">
        <f t="shared" si="100"/>
        <v>43830</v>
      </c>
      <c r="S1123" s="407">
        <f t="shared" si="101"/>
        <v>83</v>
      </c>
      <c r="T1123" s="409">
        <f t="shared" si="102"/>
        <v>2.7666666666666666</v>
      </c>
      <c r="U1123" s="410" t="s">
        <v>11145</v>
      </c>
      <c r="V1123" s="375"/>
      <c r="W1123" s="411"/>
      <c r="X1123" s="412"/>
      <c r="Y1123" s="413"/>
      <c r="Z1123" s="414"/>
      <c r="AA1123" s="412"/>
      <c r="AB1123" s="413"/>
      <c r="AC1123" s="414"/>
      <c r="AD1123" s="412"/>
      <c r="AE1123" s="413"/>
      <c r="AF1123" s="414"/>
      <c r="AG1123" s="412"/>
      <c r="AH1123" s="413"/>
      <c r="AI1123" s="412"/>
      <c r="AJ1123" s="415"/>
      <c r="AK1123" s="416"/>
      <c r="AL1123" s="417"/>
      <c r="AM1123" s="416"/>
      <c r="AN1123" s="418"/>
      <c r="AO1123" s="418"/>
      <c r="AP1123" s="418"/>
      <c r="AQ1123" s="314"/>
      <c r="AR1123" s="315"/>
      <c r="AS1123" s="419"/>
      <c r="AT1123" s="420"/>
      <c r="AU1123" s="318"/>
      <c r="AV1123" s="319"/>
      <c r="AW1123" s="319"/>
      <c r="AX1123" s="319"/>
      <c r="AY1123" s="320"/>
      <c r="AZ1123" s="376"/>
    </row>
    <row r="1124" spans="1:52" ht="13.5" customHeight="1" thickTop="1" thickBot="1" x14ac:dyDescent="0.25">
      <c r="A1124" s="397">
        <v>1115</v>
      </c>
      <c r="B1124" s="398" t="s">
        <v>3432</v>
      </c>
      <c r="C1124" s="399">
        <v>43747</v>
      </c>
      <c r="D1124" s="399" t="s">
        <v>11146</v>
      </c>
      <c r="E1124" s="400" t="s">
        <v>9590</v>
      </c>
      <c r="F1124" s="400" t="s">
        <v>10299</v>
      </c>
      <c r="G1124" s="401" t="s">
        <v>66</v>
      </c>
      <c r="H1124" s="402" t="s">
        <v>7501</v>
      </c>
      <c r="I1124" s="403" t="s">
        <v>1989</v>
      </c>
      <c r="J1124" s="404">
        <v>0</v>
      </c>
      <c r="K1124" s="405">
        <v>0</v>
      </c>
      <c r="L1124" s="405">
        <v>11880000</v>
      </c>
      <c r="M1124" s="405">
        <f t="shared" si="98"/>
        <v>11880000</v>
      </c>
      <c r="N1124" s="406" t="s">
        <v>1990</v>
      </c>
      <c r="O1124" s="398" t="s">
        <v>8576</v>
      </c>
      <c r="P1124" s="408">
        <f t="shared" si="99"/>
        <v>43747</v>
      </c>
      <c r="Q1124" s="408">
        <v>43830</v>
      </c>
      <c r="R1124" s="408">
        <f t="shared" si="100"/>
        <v>43830</v>
      </c>
      <c r="S1124" s="407">
        <f t="shared" si="101"/>
        <v>83</v>
      </c>
      <c r="T1124" s="409">
        <f t="shared" si="102"/>
        <v>2.7666666666666666</v>
      </c>
      <c r="U1124" s="410" t="s">
        <v>11147</v>
      </c>
      <c r="V1124" s="375"/>
      <c r="W1124" s="411"/>
      <c r="X1124" s="412"/>
      <c r="Y1124" s="413"/>
      <c r="Z1124" s="414"/>
      <c r="AA1124" s="412"/>
      <c r="AB1124" s="413"/>
      <c r="AC1124" s="414"/>
      <c r="AD1124" s="412"/>
      <c r="AE1124" s="413"/>
      <c r="AF1124" s="414"/>
      <c r="AG1124" s="412"/>
      <c r="AH1124" s="413"/>
      <c r="AI1124" s="412"/>
      <c r="AJ1124" s="415"/>
      <c r="AK1124" s="416"/>
      <c r="AL1124" s="417"/>
      <c r="AM1124" s="416"/>
      <c r="AN1124" s="418"/>
      <c r="AO1124" s="418"/>
      <c r="AP1124" s="418"/>
      <c r="AQ1124" s="314"/>
      <c r="AR1124" s="315"/>
      <c r="AS1124" s="419"/>
      <c r="AT1124" s="420"/>
      <c r="AU1124" s="318"/>
      <c r="AV1124" s="319"/>
      <c r="AW1124" s="319"/>
      <c r="AX1124" s="319"/>
      <c r="AY1124" s="320"/>
      <c r="AZ1124" s="376"/>
    </row>
    <row r="1125" spans="1:52" ht="13.5" customHeight="1" thickTop="1" thickBot="1" x14ac:dyDescent="0.25">
      <c r="A1125" s="397">
        <v>1116</v>
      </c>
      <c r="B1125" s="398" t="s">
        <v>3888</v>
      </c>
      <c r="C1125" s="399">
        <v>43747</v>
      </c>
      <c r="D1125" s="399" t="s">
        <v>11148</v>
      </c>
      <c r="E1125" s="400" t="s">
        <v>5921</v>
      </c>
      <c r="F1125" s="400" t="s">
        <v>11149</v>
      </c>
      <c r="G1125" s="401" t="s">
        <v>66</v>
      </c>
      <c r="H1125" s="402" t="s">
        <v>7501</v>
      </c>
      <c r="I1125" s="403" t="s">
        <v>1989</v>
      </c>
      <c r="J1125" s="404">
        <v>0</v>
      </c>
      <c r="K1125" s="405">
        <v>0</v>
      </c>
      <c r="L1125" s="405">
        <v>7000000</v>
      </c>
      <c r="M1125" s="405">
        <f t="shared" si="98"/>
        <v>7000000</v>
      </c>
      <c r="N1125" s="406" t="s">
        <v>1990</v>
      </c>
      <c r="O1125" s="398" t="s">
        <v>7201</v>
      </c>
      <c r="P1125" s="408">
        <f t="shared" si="99"/>
        <v>43747</v>
      </c>
      <c r="Q1125" s="408">
        <v>43807</v>
      </c>
      <c r="R1125" s="408">
        <f t="shared" si="100"/>
        <v>43807</v>
      </c>
      <c r="S1125" s="407">
        <f t="shared" si="101"/>
        <v>60</v>
      </c>
      <c r="T1125" s="409">
        <f t="shared" si="102"/>
        <v>2</v>
      </c>
      <c r="U1125" s="410" t="s">
        <v>11150</v>
      </c>
      <c r="V1125" s="375"/>
      <c r="W1125" s="411"/>
      <c r="X1125" s="412"/>
      <c r="Y1125" s="413"/>
      <c r="Z1125" s="414"/>
      <c r="AA1125" s="412"/>
      <c r="AB1125" s="413"/>
      <c r="AC1125" s="414"/>
      <c r="AD1125" s="412"/>
      <c r="AE1125" s="413"/>
      <c r="AF1125" s="414"/>
      <c r="AG1125" s="412"/>
      <c r="AH1125" s="413"/>
      <c r="AI1125" s="412"/>
      <c r="AJ1125" s="415"/>
      <c r="AK1125" s="416"/>
      <c r="AL1125" s="417"/>
      <c r="AM1125" s="416"/>
      <c r="AN1125" s="418"/>
      <c r="AO1125" s="418"/>
      <c r="AP1125" s="418"/>
      <c r="AQ1125" s="314"/>
      <c r="AR1125" s="315"/>
      <c r="AS1125" s="419"/>
      <c r="AT1125" s="420"/>
      <c r="AU1125" s="318"/>
      <c r="AV1125" s="319"/>
      <c r="AW1125" s="319"/>
      <c r="AX1125" s="319"/>
      <c r="AY1125" s="320"/>
      <c r="AZ1125" s="376"/>
    </row>
    <row r="1126" spans="1:52" ht="13.5" customHeight="1" thickTop="1" thickBot="1" x14ac:dyDescent="0.25">
      <c r="A1126" s="397">
        <v>1117</v>
      </c>
      <c r="B1126" s="398" t="s">
        <v>3432</v>
      </c>
      <c r="C1126" s="399">
        <v>43747</v>
      </c>
      <c r="D1126" s="399" t="s">
        <v>11151</v>
      </c>
      <c r="E1126" s="400" t="s">
        <v>9494</v>
      </c>
      <c r="F1126" s="400" t="s">
        <v>10972</v>
      </c>
      <c r="G1126" s="401" t="s">
        <v>66</v>
      </c>
      <c r="H1126" s="402" t="s">
        <v>7501</v>
      </c>
      <c r="I1126" s="403" t="s">
        <v>1989</v>
      </c>
      <c r="J1126" s="404">
        <v>0</v>
      </c>
      <c r="K1126" s="405">
        <v>0</v>
      </c>
      <c r="L1126" s="405">
        <v>13500000</v>
      </c>
      <c r="M1126" s="405">
        <f t="shared" si="98"/>
        <v>13500000</v>
      </c>
      <c r="N1126" s="406" t="s">
        <v>1990</v>
      </c>
      <c r="O1126" s="398" t="s">
        <v>11152</v>
      </c>
      <c r="P1126" s="408">
        <f t="shared" si="99"/>
        <v>43747</v>
      </c>
      <c r="Q1126" s="408">
        <v>43830</v>
      </c>
      <c r="R1126" s="408">
        <f t="shared" si="100"/>
        <v>43830</v>
      </c>
      <c r="S1126" s="407">
        <f t="shared" si="101"/>
        <v>83</v>
      </c>
      <c r="T1126" s="409">
        <f t="shared" si="102"/>
        <v>2.7666666666666666</v>
      </c>
      <c r="U1126" s="410" t="s">
        <v>11153</v>
      </c>
      <c r="V1126" s="375"/>
      <c r="W1126" s="411"/>
      <c r="X1126" s="412"/>
      <c r="Y1126" s="413"/>
      <c r="Z1126" s="414"/>
      <c r="AA1126" s="412"/>
      <c r="AB1126" s="413"/>
      <c r="AC1126" s="414"/>
      <c r="AD1126" s="412"/>
      <c r="AE1126" s="413"/>
      <c r="AF1126" s="414"/>
      <c r="AG1126" s="412"/>
      <c r="AH1126" s="413"/>
      <c r="AI1126" s="412"/>
      <c r="AJ1126" s="415"/>
      <c r="AK1126" s="416"/>
      <c r="AL1126" s="417"/>
      <c r="AM1126" s="416"/>
      <c r="AN1126" s="418"/>
      <c r="AO1126" s="418"/>
      <c r="AP1126" s="418"/>
      <c r="AQ1126" s="314"/>
      <c r="AR1126" s="315"/>
      <c r="AS1126" s="419"/>
      <c r="AT1126" s="420"/>
      <c r="AU1126" s="318"/>
      <c r="AV1126" s="319"/>
      <c r="AW1126" s="319"/>
      <c r="AX1126" s="319"/>
      <c r="AY1126" s="320"/>
      <c r="AZ1126" s="376"/>
    </row>
    <row r="1127" spans="1:52" ht="13.5" customHeight="1" thickTop="1" thickBot="1" x14ac:dyDescent="0.25">
      <c r="A1127" s="424">
        <v>1118</v>
      </c>
      <c r="B1127" s="398" t="s">
        <v>3432</v>
      </c>
      <c r="C1127" s="399">
        <v>43747</v>
      </c>
      <c r="D1127" s="399" t="s">
        <v>11154</v>
      </c>
      <c r="E1127" s="400" t="s">
        <v>7806</v>
      </c>
      <c r="F1127" s="400" t="s">
        <v>11155</v>
      </c>
      <c r="G1127" s="401" t="s">
        <v>66</v>
      </c>
      <c r="H1127" s="402" t="s">
        <v>7501</v>
      </c>
      <c r="I1127" s="403" t="s">
        <v>1989</v>
      </c>
      <c r="J1127" s="404">
        <v>0</v>
      </c>
      <c r="K1127" s="405">
        <v>0</v>
      </c>
      <c r="L1127" s="405">
        <v>21000000</v>
      </c>
      <c r="M1127" s="405">
        <f t="shared" si="98"/>
        <v>21000000</v>
      </c>
      <c r="N1127" s="406" t="s">
        <v>1990</v>
      </c>
      <c r="O1127" s="398" t="s">
        <v>11156</v>
      </c>
      <c r="P1127" s="408">
        <f t="shared" si="99"/>
        <v>43747</v>
      </c>
      <c r="Q1127" s="408">
        <v>43830</v>
      </c>
      <c r="R1127" s="408">
        <f t="shared" si="100"/>
        <v>43830</v>
      </c>
      <c r="S1127" s="407">
        <f t="shared" si="101"/>
        <v>83</v>
      </c>
      <c r="T1127" s="409">
        <f t="shared" si="102"/>
        <v>2.7666666666666666</v>
      </c>
      <c r="U1127" s="410" t="s">
        <v>11157</v>
      </c>
      <c r="V1127" s="375"/>
      <c r="W1127" s="411"/>
      <c r="X1127" s="412"/>
      <c r="Y1127" s="413"/>
      <c r="Z1127" s="414"/>
      <c r="AA1127" s="412"/>
      <c r="AB1127" s="413"/>
      <c r="AC1127" s="414"/>
      <c r="AD1127" s="412"/>
      <c r="AE1127" s="413"/>
      <c r="AF1127" s="414"/>
      <c r="AG1127" s="412"/>
      <c r="AH1127" s="413"/>
      <c r="AI1127" s="412"/>
      <c r="AJ1127" s="415"/>
      <c r="AK1127" s="416"/>
      <c r="AL1127" s="417"/>
      <c r="AM1127" s="416"/>
      <c r="AN1127" s="418"/>
      <c r="AO1127" s="418"/>
      <c r="AP1127" s="418"/>
      <c r="AQ1127" s="314"/>
      <c r="AR1127" s="315"/>
      <c r="AS1127" s="419"/>
      <c r="AT1127" s="420"/>
      <c r="AU1127" s="318"/>
      <c r="AV1127" s="319"/>
      <c r="AW1127" s="319"/>
      <c r="AX1127" s="319"/>
      <c r="AY1127" s="320"/>
      <c r="AZ1127" s="376"/>
    </row>
    <row r="1128" spans="1:52" ht="13.5" customHeight="1" thickTop="1" thickBot="1" x14ac:dyDescent="0.25">
      <c r="A1128" s="397">
        <v>1119</v>
      </c>
      <c r="B1128" s="398" t="s">
        <v>3432</v>
      </c>
      <c r="C1128" s="399">
        <v>43747</v>
      </c>
      <c r="D1128" s="399" t="s">
        <v>11158</v>
      </c>
      <c r="E1128" s="400" t="s">
        <v>7806</v>
      </c>
      <c r="F1128" s="400" t="s">
        <v>11159</v>
      </c>
      <c r="G1128" s="401" t="s">
        <v>66</v>
      </c>
      <c r="H1128" s="402" t="s">
        <v>7501</v>
      </c>
      <c r="I1128" s="403" t="s">
        <v>1989</v>
      </c>
      <c r="J1128" s="404">
        <v>0</v>
      </c>
      <c r="K1128" s="405">
        <v>0</v>
      </c>
      <c r="L1128" s="405">
        <v>20000000</v>
      </c>
      <c r="M1128" s="405">
        <f t="shared" si="98"/>
        <v>20000000</v>
      </c>
      <c r="N1128" s="406" t="s">
        <v>1990</v>
      </c>
      <c r="O1128" s="398" t="s">
        <v>2005</v>
      </c>
      <c r="P1128" s="408">
        <f t="shared" si="99"/>
        <v>43747</v>
      </c>
      <c r="Q1128" s="408">
        <v>43822</v>
      </c>
      <c r="R1128" s="408">
        <f t="shared" si="100"/>
        <v>43822</v>
      </c>
      <c r="S1128" s="407">
        <f t="shared" si="101"/>
        <v>75</v>
      </c>
      <c r="T1128" s="409">
        <f t="shared" si="102"/>
        <v>2.5</v>
      </c>
      <c r="U1128" s="410" t="s">
        <v>11160</v>
      </c>
      <c r="V1128" s="375"/>
      <c r="W1128" s="411"/>
      <c r="X1128" s="412"/>
      <c r="Y1128" s="413"/>
      <c r="Z1128" s="414"/>
      <c r="AA1128" s="412"/>
      <c r="AB1128" s="413"/>
      <c r="AC1128" s="414"/>
      <c r="AD1128" s="412"/>
      <c r="AE1128" s="413"/>
      <c r="AF1128" s="414"/>
      <c r="AG1128" s="412"/>
      <c r="AH1128" s="413"/>
      <c r="AI1128" s="412"/>
      <c r="AJ1128" s="415"/>
      <c r="AK1128" s="416"/>
      <c r="AL1128" s="417"/>
      <c r="AM1128" s="416"/>
      <c r="AN1128" s="418"/>
      <c r="AO1128" s="418"/>
      <c r="AP1128" s="418"/>
      <c r="AQ1128" s="314"/>
      <c r="AR1128" s="315"/>
      <c r="AS1128" s="419"/>
      <c r="AT1128" s="420"/>
      <c r="AU1128" s="318"/>
      <c r="AV1128" s="319"/>
      <c r="AW1128" s="319"/>
      <c r="AX1128" s="319"/>
      <c r="AY1128" s="320"/>
      <c r="AZ1128" s="376"/>
    </row>
    <row r="1129" spans="1:52" ht="13.5" customHeight="1" thickTop="1" thickBot="1" x14ac:dyDescent="0.25">
      <c r="A1129" s="397">
        <v>1120</v>
      </c>
      <c r="B1129" s="398" t="s">
        <v>3432</v>
      </c>
      <c r="C1129" s="399">
        <v>43747</v>
      </c>
      <c r="D1129" s="399" t="s">
        <v>11161</v>
      </c>
      <c r="E1129" s="400" t="s">
        <v>5690</v>
      </c>
      <c r="F1129" s="400" t="s">
        <v>10480</v>
      </c>
      <c r="G1129" s="401" t="s">
        <v>66</v>
      </c>
      <c r="H1129" s="402" t="s">
        <v>7501</v>
      </c>
      <c r="I1129" s="403" t="s">
        <v>1989</v>
      </c>
      <c r="J1129" s="404">
        <v>0</v>
      </c>
      <c r="K1129" s="405">
        <v>0</v>
      </c>
      <c r="L1129" s="405">
        <v>7000000</v>
      </c>
      <c r="M1129" s="405">
        <f t="shared" si="98"/>
        <v>7000000</v>
      </c>
      <c r="N1129" s="406" t="s">
        <v>1990</v>
      </c>
      <c r="O1129" s="398" t="s">
        <v>11162</v>
      </c>
      <c r="P1129" s="408">
        <f t="shared" si="99"/>
        <v>43747</v>
      </c>
      <c r="Q1129" s="408">
        <v>43807</v>
      </c>
      <c r="R1129" s="408">
        <f t="shared" si="100"/>
        <v>43807</v>
      </c>
      <c r="S1129" s="407">
        <f t="shared" si="101"/>
        <v>60</v>
      </c>
      <c r="T1129" s="409">
        <f t="shared" si="102"/>
        <v>2</v>
      </c>
      <c r="U1129" s="410" t="s">
        <v>11163</v>
      </c>
      <c r="V1129" s="375"/>
      <c r="W1129" s="411"/>
      <c r="X1129" s="412"/>
      <c r="Y1129" s="413"/>
      <c r="Z1129" s="414"/>
      <c r="AA1129" s="412"/>
      <c r="AB1129" s="413"/>
      <c r="AC1129" s="414"/>
      <c r="AD1129" s="412"/>
      <c r="AE1129" s="413"/>
      <c r="AF1129" s="414"/>
      <c r="AG1129" s="412"/>
      <c r="AH1129" s="413"/>
      <c r="AI1129" s="412"/>
      <c r="AJ1129" s="415"/>
      <c r="AK1129" s="416"/>
      <c r="AL1129" s="417"/>
      <c r="AM1129" s="416"/>
      <c r="AN1129" s="418"/>
      <c r="AO1129" s="418"/>
      <c r="AP1129" s="418"/>
      <c r="AQ1129" s="314"/>
      <c r="AR1129" s="315"/>
      <c r="AS1129" s="419"/>
      <c r="AT1129" s="420"/>
      <c r="AU1129" s="318"/>
      <c r="AV1129" s="319"/>
      <c r="AW1129" s="319"/>
      <c r="AX1129" s="319"/>
      <c r="AY1129" s="320"/>
      <c r="AZ1129" s="376"/>
    </row>
    <row r="1130" spans="1:52" ht="13.5" customHeight="1" thickTop="1" thickBot="1" x14ac:dyDescent="0.25">
      <c r="A1130" s="397">
        <v>1121</v>
      </c>
      <c r="B1130" s="398" t="s">
        <v>3432</v>
      </c>
      <c r="C1130" s="399">
        <v>43747</v>
      </c>
      <c r="D1130" s="399" t="s">
        <v>11164</v>
      </c>
      <c r="E1130" s="400" t="s">
        <v>9494</v>
      </c>
      <c r="F1130" s="400" t="s">
        <v>11165</v>
      </c>
      <c r="G1130" s="401" t="s">
        <v>66</v>
      </c>
      <c r="H1130" s="402" t="s">
        <v>7501</v>
      </c>
      <c r="I1130" s="403" t="s">
        <v>1989</v>
      </c>
      <c r="J1130" s="404">
        <v>0</v>
      </c>
      <c r="K1130" s="405">
        <v>0</v>
      </c>
      <c r="L1130" s="405">
        <v>9500000</v>
      </c>
      <c r="M1130" s="405">
        <f t="shared" si="98"/>
        <v>9500000</v>
      </c>
      <c r="N1130" s="406" t="s">
        <v>1990</v>
      </c>
      <c r="O1130" s="398" t="s">
        <v>123</v>
      </c>
      <c r="P1130" s="408">
        <f t="shared" si="99"/>
        <v>43747</v>
      </c>
      <c r="Q1130" s="408">
        <v>43822</v>
      </c>
      <c r="R1130" s="408">
        <f t="shared" si="100"/>
        <v>43822</v>
      </c>
      <c r="S1130" s="407">
        <f t="shared" si="101"/>
        <v>75</v>
      </c>
      <c r="T1130" s="409">
        <f t="shared" si="102"/>
        <v>2.5</v>
      </c>
      <c r="U1130" s="410" t="s">
        <v>11166</v>
      </c>
      <c r="V1130" s="375"/>
      <c r="W1130" s="411"/>
      <c r="X1130" s="412"/>
      <c r="Y1130" s="413"/>
      <c r="Z1130" s="414"/>
      <c r="AA1130" s="412"/>
      <c r="AB1130" s="413"/>
      <c r="AC1130" s="414"/>
      <c r="AD1130" s="412"/>
      <c r="AE1130" s="413"/>
      <c r="AF1130" s="414"/>
      <c r="AG1130" s="412"/>
      <c r="AH1130" s="413"/>
      <c r="AI1130" s="412"/>
      <c r="AJ1130" s="415"/>
      <c r="AK1130" s="416"/>
      <c r="AL1130" s="417"/>
      <c r="AM1130" s="416"/>
      <c r="AN1130" s="418"/>
      <c r="AO1130" s="418"/>
      <c r="AP1130" s="418"/>
      <c r="AQ1130" s="314"/>
      <c r="AR1130" s="315"/>
      <c r="AS1130" s="419"/>
      <c r="AT1130" s="420"/>
      <c r="AU1130" s="318"/>
      <c r="AV1130" s="319"/>
      <c r="AW1130" s="319"/>
      <c r="AX1130" s="319"/>
      <c r="AY1130" s="320"/>
      <c r="AZ1130" s="376"/>
    </row>
    <row r="1131" spans="1:52" ht="13.5" customHeight="1" thickTop="1" thickBot="1" x14ac:dyDescent="0.25">
      <c r="A1131" s="397">
        <v>1122</v>
      </c>
      <c r="B1131" s="398" t="s">
        <v>3441</v>
      </c>
      <c r="C1131" s="399">
        <v>43747</v>
      </c>
      <c r="D1131" s="399" t="s">
        <v>11167</v>
      </c>
      <c r="E1131" s="400" t="s">
        <v>5690</v>
      </c>
      <c r="F1131" s="400" t="s">
        <v>10049</v>
      </c>
      <c r="G1131" s="401" t="s">
        <v>66</v>
      </c>
      <c r="H1131" s="402" t="s">
        <v>10502</v>
      </c>
      <c r="I1131" s="403" t="s">
        <v>1989</v>
      </c>
      <c r="J1131" s="404">
        <v>0</v>
      </c>
      <c r="K1131" s="405">
        <v>0</v>
      </c>
      <c r="L1131" s="405">
        <v>3900000</v>
      </c>
      <c r="M1131" s="405">
        <f t="shared" si="98"/>
        <v>3900000</v>
      </c>
      <c r="N1131" s="406" t="s">
        <v>1990</v>
      </c>
      <c r="O1131" s="398" t="s">
        <v>11168</v>
      </c>
      <c r="P1131" s="408">
        <f t="shared" si="99"/>
        <v>43747</v>
      </c>
      <c r="Q1131" s="408">
        <v>43830</v>
      </c>
      <c r="R1131" s="408">
        <f t="shared" si="100"/>
        <v>43830</v>
      </c>
      <c r="S1131" s="407">
        <f t="shared" si="101"/>
        <v>83</v>
      </c>
      <c r="T1131" s="409">
        <f t="shared" si="102"/>
        <v>2.7666666666666666</v>
      </c>
      <c r="U1131" s="410" t="s">
        <v>11169</v>
      </c>
      <c r="V1131" s="375"/>
      <c r="W1131" s="411"/>
      <c r="X1131" s="412"/>
      <c r="Y1131" s="413"/>
      <c r="Z1131" s="414"/>
      <c r="AA1131" s="412"/>
      <c r="AB1131" s="413"/>
      <c r="AC1131" s="414"/>
      <c r="AD1131" s="412"/>
      <c r="AE1131" s="413"/>
      <c r="AF1131" s="414"/>
      <c r="AG1131" s="412"/>
      <c r="AH1131" s="413"/>
      <c r="AI1131" s="412"/>
      <c r="AJ1131" s="415"/>
      <c r="AK1131" s="416"/>
      <c r="AL1131" s="417"/>
      <c r="AM1131" s="416"/>
      <c r="AN1131" s="418"/>
      <c r="AO1131" s="418"/>
      <c r="AP1131" s="418"/>
      <c r="AQ1131" s="314"/>
      <c r="AR1131" s="315"/>
      <c r="AS1131" s="419"/>
      <c r="AT1131" s="420"/>
      <c r="AU1131" s="318"/>
      <c r="AV1131" s="319"/>
      <c r="AW1131" s="319"/>
      <c r="AX1131" s="319"/>
      <c r="AY1131" s="320"/>
      <c r="AZ1131" s="376"/>
    </row>
    <row r="1132" spans="1:52" ht="13.5" customHeight="1" thickTop="1" thickBot="1" x14ac:dyDescent="0.25">
      <c r="A1132" s="397">
        <v>1123</v>
      </c>
      <c r="B1132" s="398" t="s">
        <v>3888</v>
      </c>
      <c r="C1132" s="399">
        <v>43747</v>
      </c>
      <c r="D1132" s="399" t="s">
        <v>11170</v>
      </c>
      <c r="E1132" s="400" t="s">
        <v>7806</v>
      </c>
      <c r="F1132" s="400" t="s">
        <v>11171</v>
      </c>
      <c r="G1132" s="401" t="s">
        <v>66</v>
      </c>
      <c r="H1132" s="402" t="s">
        <v>7501</v>
      </c>
      <c r="I1132" s="403" t="s">
        <v>1989</v>
      </c>
      <c r="J1132" s="404">
        <v>0</v>
      </c>
      <c r="K1132" s="405">
        <v>0</v>
      </c>
      <c r="L1132" s="405">
        <v>21000000</v>
      </c>
      <c r="M1132" s="405">
        <f t="shared" si="98"/>
        <v>21000000</v>
      </c>
      <c r="N1132" s="406" t="s">
        <v>1990</v>
      </c>
      <c r="O1132" s="398" t="s">
        <v>5392</v>
      </c>
      <c r="P1132" s="408">
        <f t="shared" si="99"/>
        <v>43747</v>
      </c>
      <c r="Q1132" s="408">
        <v>43830</v>
      </c>
      <c r="R1132" s="408">
        <f t="shared" si="100"/>
        <v>43830</v>
      </c>
      <c r="S1132" s="407">
        <f t="shared" si="101"/>
        <v>83</v>
      </c>
      <c r="T1132" s="409">
        <f t="shared" si="102"/>
        <v>2.7666666666666666</v>
      </c>
      <c r="U1132" s="410" t="s">
        <v>11172</v>
      </c>
      <c r="V1132" s="375"/>
      <c r="W1132" s="411"/>
      <c r="X1132" s="412"/>
      <c r="Y1132" s="413"/>
      <c r="Z1132" s="414"/>
      <c r="AA1132" s="412"/>
      <c r="AB1132" s="413"/>
      <c r="AC1132" s="414"/>
      <c r="AD1132" s="412"/>
      <c r="AE1132" s="413"/>
      <c r="AF1132" s="414"/>
      <c r="AG1132" s="412"/>
      <c r="AH1132" s="413"/>
      <c r="AI1132" s="412"/>
      <c r="AJ1132" s="415"/>
      <c r="AK1132" s="416"/>
      <c r="AL1132" s="417"/>
      <c r="AM1132" s="416"/>
      <c r="AN1132" s="418"/>
      <c r="AO1132" s="418"/>
      <c r="AP1132" s="418"/>
      <c r="AQ1132" s="314"/>
      <c r="AR1132" s="315"/>
      <c r="AS1132" s="419"/>
      <c r="AT1132" s="420"/>
      <c r="AU1132" s="318"/>
      <c r="AV1132" s="319"/>
      <c r="AW1132" s="319"/>
      <c r="AX1132" s="319"/>
      <c r="AY1132" s="320"/>
      <c r="AZ1132" s="376"/>
    </row>
    <row r="1133" spans="1:52" ht="13.5" customHeight="1" thickTop="1" thickBot="1" x14ac:dyDescent="0.25">
      <c r="A1133" s="397">
        <v>1124</v>
      </c>
      <c r="B1133" s="398" t="s">
        <v>63</v>
      </c>
      <c r="C1133" s="399">
        <v>43748</v>
      </c>
      <c r="D1133" s="399" t="s">
        <v>11173</v>
      </c>
      <c r="E1133" s="400" t="s">
        <v>6793</v>
      </c>
      <c r="F1133" s="400" t="s">
        <v>11174</v>
      </c>
      <c r="G1133" s="401" t="s">
        <v>66</v>
      </c>
      <c r="H1133" s="402" t="s">
        <v>7501</v>
      </c>
      <c r="I1133" s="403" t="s">
        <v>1989</v>
      </c>
      <c r="J1133" s="404">
        <v>0</v>
      </c>
      <c r="K1133" s="405">
        <v>0</v>
      </c>
      <c r="L1133" s="405">
        <v>17000000</v>
      </c>
      <c r="M1133" s="405">
        <f t="shared" si="98"/>
        <v>17000000</v>
      </c>
      <c r="N1133" s="406" t="s">
        <v>1990</v>
      </c>
      <c r="O1133" s="398" t="s">
        <v>2323</v>
      </c>
      <c r="P1133" s="408">
        <f t="shared" si="99"/>
        <v>43748</v>
      </c>
      <c r="Q1133" s="408">
        <v>43823</v>
      </c>
      <c r="R1133" s="408">
        <f t="shared" si="100"/>
        <v>43823</v>
      </c>
      <c r="S1133" s="407">
        <f t="shared" si="101"/>
        <v>75</v>
      </c>
      <c r="T1133" s="409">
        <f t="shared" si="102"/>
        <v>2.5</v>
      </c>
      <c r="U1133" s="410" t="s">
        <v>11175</v>
      </c>
      <c r="V1133" s="375"/>
      <c r="W1133" s="411"/>
      <c r="X1133" s="412"/>
      <c r="Y1133" s="413"/>
      <c r="Z1133" s="414"/>
      <c r="AA1133" s="412"/>
      <c r="AB1133" s="413"/>
      <c r="AC1133" s="414"/>
      <c r="AD1133" s="412"/>
      <c r="AE1133" s="413"/>
      <c r="AF1133" s="414"/>
      <c r="AG1133" s="412"/>
      <c r="AH1133" s="413"/>
      <c r="AI1133" s="412"/>
      <c r="AJ1133" s="415"/>
      <c r="AK1133" s="416"/>
      <c r="AL1133" s="417"/>
      <c r="AM1133" s="416"/>
      <c r="AN1133" s="418"/>
      <c r="AO1133" s="418"/>
      <c r="AP1133" s="418"/>
      <c r="AQ1133" s="314"/>
      <c r="AR1133" s="315"/>
      <c r="AS1133" s="419"/>
      <c r="AT1133" s="420"/>
      <c r="AU1133" s="318"/>
      <c r="AV1133" s="319"/>
      <c r="AW1133" s="319"/>
      <c r="AX1133" s="319"/>
      <c r="AY1133" s="320"/>
      <c r="AZ1133" s="376"/>
    </row>
    <row r="1134" spans="1:52" ht="13.5" customHeight="1" thickTop="1" thickBot="1" x14ac:dyDescent="0.25">
      <c r="A1134" s="397">
        <v>1125</v>
      </c>
      <c r="B1134" s="398" t="s">
        <v>3444</v>
      </c>
      <c r="C1134" s="399">
        <v>43748</v>
      </c>
      <c r="D1134" s="399" t="s">
        <v>11176</v>
      </c>
      <c r="E1134" s="400" t="s">
        <v>9494</v>
      </c>
      <c r="F1134" s="400" t="s">
        <v>11177</v>
      </c>
      <c r="G1134" s="401" t="s">
        <v>66</v>
      </c>
      <c r="H1134" s="402" t="s">
        <v>7501</v>
      </c>
      <c r="I1134" s="403" t="s">
        <v>1989</v>
      </c>
      <c r="J1134" s="404">
        <v>0</v>
      </c>
      <c r="K1134" s="405">
        <v>0</v>
      </c>
      <c r="L1134" s="405">
        <v>13333333</v>
      </c>
      <c r="M1134" s="405">
        <f t="shared" si="98"/>
        <v>13333333</v>
      </c>
      <c r="N1134" s="406" t="s">
        <v>1990</v>
      </c>
      <c r="O1134" s="398" t="s">
        <v>11178</v>
      </c>
      <c r="P1134" s="408">
        <f t="shared" si="99"/>
        <v>43748</v>
      </c>
      <c r="Q1134" s="408">
        <v>43830</v>
      </c>
      <c r="R1134" s="408">
        <f t="shared" si="100"/>
        <v>43830</v>
      </c>
      <c r="S1134" s="407">
        <f t="shared" si="101"/>
        <v>82</v>
      </c>
      <c r="T1134" s="409">
        <f t="shared" si="102"/>
        <v>2.7333333333333334</v>
      </c>
      <c r="U1134" s="410" t="s">
        <v>11179</v>
      </c>
      <c r="V1134" s="375"/>
      <c r="W1134" s="411"/>
      <c r="X1134" s="412"/>
      <c r="Y1134" s="413"/>
      <c r="Z1134" s="414"/>
      <c r="AA1134" s="412"/>
      <c r="AB1134" s="413"/>
      <c r="AC1134" s="414"/>
      <c r="AD1134" s="412"/>
      <c r="AE1134" s="413"/>
      <c r="AF1134" s="414"/>
      <c r="AG1134" s="412"/>
      <c r="AH1134" s="413"/>
      <c r="AI1134" s="412"/>
      <c r="AJ1134" s="415"/>
      <c r="AK1134" s="416"/>
      <c r="AL1134" s="417"/>
      <c r="AM1134" s="416"/>
      <c r="AN1134" s="418"/>
      <c r="AO1134" s="418"/>
      <c r="AP1134" s="418"/>
      <c r="AQ1134" s="314"/>
      <c r="AR1134" s="315"/>
      <c r="AS1134" s="419"/>
      <c r="AT1134" s="420"/>
      <c r="AU1134" s="318"/>
      <c r="AV1134" s="319"/>
      <c r="AW1134" s="319"/>
      <c r="AX1134" s="319"/>
      <c r="AY1134" s="320"/>
      <c r="AZ1134" s="376"/>
    </row>
    <row r="1135" spans="1:52" ht="13.5" customHeight="1" thickTop="1" thickBot="1" x14ac:dyDescent="0.25">
      <c r="A1135" s="397">
        <v>1126</v>
      </c>
      <c r="B1135" s="398" t="s">
        <v>3432</v>
      </c>
      <c r="C1135" s="399">
        <v>43748</v>
      </c>
      <c r="D1135" s="399" t="s">
        <v>11180</v>
      </c>
      <c r="E1135" s="400" t="s">
        <v>9494</v>
      </c>
      <c r="F1135" s="400" t="s">
        <v>11181</v>
      </c>
      <c r="G1135" s="401" t="s">
        <v>66</v>
      </c>
      <c r="H1135" s="402" t="s">
        <v>10502</v>
      </c>
      <c r="I1135" s="403" t="s">
        <v>1989</v>
      </c>
      <c r="J1135" s="404">
        <v>0</v>
      </c>
      <c r="K1135" s="405">
        <v>0</v>
      </c>
      <c r="L1135" s="405">
        <v>7500000</v>
      </c>
      <c r="M1135" s="405">
        <f t="shared" si="98"/>
        <v>7500000</v>
      </c>
      <c r="N1135" s="406" t="s">
        <v>1990</v>
      </c>
      <c r="O1135" s="398" t="s">
        <v>9014</v>
      </c>
      <c r="P1135" s="408">
        <f t="shared" si="99"/>
        <v>43748</v>
      </c>
      <c r="Q1135" s="408">
        <v>43830</v>
      </c>
      <c r="R1135" s="408">
        <f t="shared" si="100"/>
        <v>43830</v>
      </c>
      <c r="S1135" s="407">
        <f t="shared" si="101"/>
        <v>82</v>
      </c>
      <c r="T1135" s="409">
        <f t="shared" si="102"/>
        <v>2.7333333333333334</v>
      </c>
      <c r="U1135" s="410" t="s">
        <v>11182</v>
      </c>
      <c r="V1135" s="375"/>
      <c r="W1135" s="411"/>
      <c r="X1135" s="412"/>
      <c r="Y1135" s="413"/>
      <c r="Z1135" s="414"/>
      <c r="AA1135" s="412"/>
      <c r="AB1135" s="413"/>
      <c r="AC1135" s="414"/>
      <c r="AD1135" s="412"/>
      <c r="AE1135" s="413"/>
      <c r="AF1135" s="414"/>
      <c r="AG1135" s="412"/>
      <c r="AH1135" s="413"/>
      <c r="AI1135" s="412"/>
      <c r="AJ1135" s="415"/>
      <c r="AK1135" s="416"/>
      <c r="AL1135" s="417"/>
      <c r="AM1135" s="416"/>
      <c r="AN1135" s="418"/>
      <c r="AO1135" s="418"/>
      <c r="AP1135" s="418"/>
      <c r="AQ1135" s="314"/>
      <c r="AR1135" s="315"/>
      <c r="AS1135" s="419"/>
      <c r="AT1135" s="420"/>
      <c r="AU1135" s="318"/>
      <c r="AV1135" s="319"/>
      <c r="AW1135" s="319"/>
      <c r="AX1135" s="319"/>
      <c r="AY1135" s="320"/>
      <c r="AZ1135" s="376"/>
    </row>
    <row r="1136" spans="1:52" ht="13.5" customHeight="1" thickTop="1" thickBot="1" x14ac:dyDescent="0.25">
      <c r="A1136" s="397">
        <v>1127</v>
      </c>
      <c r="B1136" s="398" t="s">
        <v>3432</v>
      </c>
      <c r="C1136" s="399">
        <v>43748</v>
      </c>
      <c r="D1136" s="399" t="s">
        <v>11183</v>
      </c>
      <c r="E1136" s="400" t="s">
        <v>7806</v>
      </c>
      <c r="F1136" s="400" t="s">
        <v>11159</v>
      </c>
      <c r="G1136" s="401" t="s">
        <v>66</v>
      </c>
      <c r="H1136" s="402" t="s">
        <v>7501</v>
      </c>
      <c r="I1136" s="403" t="s">
        <v>1989</v>
      </c>
      <c r="J1136" s="404">
        <v>0</v>
      </c>
      <c r="K1136" s="405">
        <v>0</v>
      </c>
      <c r="L1136" s="405">
        <v>21333333</v>
      </c>
      <c r="M1136" s="405">
        <f t="shared" si="98"/>
        <v>21333333</v>
      </c>
      <c r="N1136" s="406" t="s">
        <v>1990</v>
      </c>
      <c r="O1136" s="398" t="s">
        <v>11184</v>
      </c>
      <c r="P1136" s="408">
        <f t="shared" si="99"/>
        <v>43748</v>
      </c>
      <c r="Q1136" s="408">
        <v>43830</v>
      </c>
      <c r="R1136" s="408">
        <f t="shared" si="100"/>
        <v>43830</v>
      </c>
      <c r="S1136" s="407">
        <f t="shared" si="101"/>
        <v>82</v>
      </c>
      <c r="T1136" s="409">
        <f t="shared" si="102"/>
        <v>2.7333333333333334</v>
      </c>
      <c r="U1136" s="410" t="s">
        <v>11185</v>
      </c>
      <c r="V1136" s="434"/>
      <c r="W1136" s="411"/>
      <c r="X1136" s="412"/>
      <c r="Y1136" s="413"/>
      <c r="Z1136" s="414"/>
      <c r="AA1136" s="412"/>
      <c r="AB1136" s="413"/>
      <c r="AC1136" s="414"/>
      <c r="AD1136" s="412"/>
      <c r="AE1136" s="413"/>
      <c r="AF1136" s="414"/>
      <c r="AG1136" s="412"/>
      <c r="AH1136" s="413"/>
      <c r="AI1136" s="412"/>
      <c r="AJ1136" s="415"/>
      <c r="AK1136" s="416"/>
      <c r="AL1136" s="417"/>
      <c r="AM1136" s="416"/>
      <c r="AN1136" s="418"/>
      <c r="AO1136" s="418"/>
      <c r="AP1136" s="418"/>
      <c r="AQ1136" s="314"/>
      <c r="AR1136" s="315"/>
      <c r="AS1136" s="419"/>
      <c r="AT1136" s="420"/>
      <c r="AU1136" s="318"/>
      <c r="AV1136" s="319"/>
      <c r="AW1136" s="319"/>
      <c r="AX1136" s="319"/>
      <c r="AY1136" s="320"/>
      <c r="AZ1136" s="376"/>
    </row>
    <row r="1137" spans="1:52" ht="13.5" customHeight="1" thickTop="1" thickBot="1" x14ac:dyDescent="0.25">
      <c r="A1137" s="397">
        <v>1128</v>
      </c>
      <c r="B1137" s="398" t="s">
        <v>3432</v>
      </c>
      <c r="C1137" s="399">
        <v>43748</v>
      </c>
      <c r="D1137" s="399" t="s">
        <v>11186</v>
      </c>
      <c r="E1137" s="400" t="s">
        <v>1995</v>
      </c>
      <c r="F1137" s="400" t="s">
        <v>11187</v>
      </c>
      <c r="G1137" s="401" t="s">
        <v>66</v>
      </c>
      <c r="H1137" s="402" t="s">
        <v>7501</v>
      </c>
      <c r="I1137" s="403" t="s">
        <v>1989</v>
      </c>
      <c r="J1137" s="404">
        <v>0</v>
      </c>
      <c r="K1137" s="405">
        <v>0</v>
      </c>
      <c r="L1137" s="405">
        <v>9000000</v>
      </c>
      <c r="M1137" s="405">
        <f t="shared" si="98"/>
        <v>9000000</v>
      </c>
      <c r="N1137" s="406" t="s">
        <v>1990</v>
      </c>
      <c r="O1137" s="398" t="s">
        <v>2066</v>
      </c>
      <c r="P1137" s="408">
        <f t="shared" si="99"/>
        <v>43748</v>
      </c>
      <c r="Q1137" s="408">
        <v>43808</v>
      </c>
      <c r="R1137" s="408">
        <f t="shared" si="100"/>
        <v>43808</v>
      </c>
      <c r="S1137" s="407">
        <f t="shared" si="101"/>
        <v>60</v>
      </c>
      <c r="T1137" s="409">
        <f t="shared" si="102"/>
        <v>2</v>
      </c>
      <c r="U1137" s="410" t="s">
        <v>11188</v>
      </c>
      <c r="V1137" s="434"/>
      <c r="W1137" s="411"/>
      <c r="X1137" s="412"/>
      <c r="Y1137" s="413"/>
      <c r="Z1137" s="414"/>
      <c r="AA1137" s="412"/>
      <c r="AB1137" s="413"/>
      <c r="AC1137" s="414"/>
      <c r="AD1137" s="412"/>
      <c r="AE1137" s="413"/>
      <c r="AF1137" s="414"/>
      <c r="AG1137" s="412"/>
      <c r="AH1137" s="413"/>
      <c r="AI1137" s="412"/>
      <c r="AJ1137" s="415"/>
      <c r="AK1137" s="416"/>
      <c r="AL1137" s="417"/>
      <c r="AM1137" s="416"/>
      <c r="AN1137" s="418"/>
      <c r="AO1137" s="418"/>
      <c r="AP1137" s="418"/>
      <c r="AQ1137" s="314"/>
      <c r="AR1137" s="315"/>
      <c r="AS1137" s="419"/>
      <c r="AT1137" s="420"/>
      <c r="AU1137" s="318"/>
      <c r="AV1137" s="319"/>
      <c r="AW1137" s="319"/>
      <c r="AX1137" s="319"/>
      <c r="AY1137" s="320"/>
      <c r="AZ1137" s="376"/>
    </row>
    <row r="1138" spans="1:52" ht="13.5" customHeight="1" thickTop="1" thickBot="1" x14ac:dyDescent="0.25">
      <c r="A1138" s="397">
        <v>1129</v>
      </c>
      <c r="B1138" s="398" t="s">
        <v>3444</v>
      </c>
      <c r="C1138" s="399">
        <v>43748</v>
      </c>
      <c r="D1138" s="399" t="s">
        <v>11189</v>
      </c>
      <c r="E1138" s="400" t="s">
        <v>9494</v>
      </c>
      <c r="F1138" s="400" t="s">
        <v>10945</v>
      </c>
      <c r="G1138" s="401" t="s">
        <v>66</v>
      </c>
      <c r="H1138" s="402" t="s">
        <v>10502</v>
      </c>
      <c r="I1138" s="403" t="s">
        <v>1989</v>
      </c>
      <c r="J1138" s="404">
        <v>0</v>
      </c>
      <c r="K1138" s="405">
        <v>0</v>
      </c>
      <c r="L1138" s="405">
        <v>9000000</v>
      </c>
      <c r="M1138" s="405">
        <f t="shared" si="98"/>
        <v>9000000</v>
      </c>
      <c r="N1138" s="406" t="s">
        <v>1990</v>
      </c>
      <c r="O1138" s="398" t="s">
        <v>8721</v>
      </c>
      <c r="P1138" s="408">
        <f t="shared" si="99"/>
        <v>43748</v>
      </c>
      <c r="Q1138" s="408">
        <v>43830</v>
      </c>
      <c r="R1138" s="408">
        <f t="shared" si="100"/>
        <v>43830</v>
      </c>
      <c r="S1138" s="407">
        <f t="shared" si="101"/>
        <v>82</v>
      </c>
      <c r="T1138" s="409">
        <f t="shared" si="102"/>
        <v>2.7333333333333334</v>
      </c>
      <c r="U1138" s="410" t="s">
        <v>11190</v>
      </c>
      <c r="V1138" s="434"/>
      <c r="W1138" s="411"/>
      <c r="X1138" s="412"/>
      <c r="Y1138" s="413"/>
      <c r="Z1138" s="414"/>
      <c r="AA1138" s="412"/>
      <c r="AB1138" s="413"/>
      <c r="AC1138" s="414"/>
      <c r="AD1138" s="412"/>
      <c r="AE1138" s="413"/>
      <c r="AF1138" s="414"/>
      <c r="AG1138" s="412"/>
      <c r="AH1138" s="413"/>
      <c r="AI1138" s="412"/>
      <c r="AJ1138" s="415"/>
      <c r="AK1138" s="416"/>
      <c r="AL1138" s="417"/>
      <c r="AM1138" s="416"/>
      <c r="AN1138" s="418"/>
      <c r="AO1138" s="418"/>
      <c r="AP1138" s="418"/>
      <c r="AQ1138" s="314"/>
      <c r="AR1138" s="315"/>
      <c r="AS1138" s="419"/>
      <c r="AT1138" s="420"/>
      <c r="AU1138" s="318"/>
      <c r="AV1138" s="319"/>
      <c r="AW1138" s="319"/>
      <c r="AX1138" s="319"/>
      <c r="AY1138" s="320"/>
      <c r="AZ1138" s="376"/>
    </row>
    <row r="1139" spans="1:52" ht="13.5" customHeight="1" thickTop="1" thickBot="1" x14ac:dyDescent="0.25">
      <c r="A1139" s="397">
        <v>1130</v>
      </c>
      <c r="B1139" s="398" t="s">
        <v>3444</v>
      </c>
      <c r="C1139" s="399">
        <v>43748</v>
      </c>
      <c r="D1139" s="399" t="s">
        <v>11191</v>
      </c>
      <c r="E1139" s="400" t="s">
        <v>9590</v>
      </c>
      <c r="F1139" s="400" t="s">
        <v>11192</v>
      </c>
      <c r="G1139" s="401" t="s">
        <v>66</v>
      </c>
      <c r="H1139" s="402" t="s">
        <v>10502</v>
      </c>
      <c r="I1139" s="403" t="s">
        <v>1989</v>
      </c>
      <c r="J1139" s="404">
        <v>0</v>
      </c>
      <c r="K1139" s="405">
        <v>0</v>
      </c>
      <c r="L1139" s="405">
        <v>7500000</v>
      </c>
      <c r="M1139" s="405">
        <f t="shared" si="98"/>
        <v>7500000</v>
      </c>
      <c r="N1139" s="406" t="s">
        <v>1990</v>
      </c>
      <c r="O1139" s="398" t="s">
        <v>11193</v>
      </c>
      <c r="P1139" s="408">
        <f t="shared" si="99"/>
        <v>43748</v>
      </c>
      <c r="Q1139" s="408">
        <v>43830</v>
      </c>
      <c r="R1139" s="408">
        <f t="shared" si="100"/>
        <v>43830</v>
      </c>
      <c r="S1139" s="407">
        <f t="shared" si="101"/>
        <v>82</v>
      </c>
      <c r="T1139" s="409">
        <f t="shared" si="102"/>
        <v>2.7333333333333334</v>
      </c>
      <c r="U1139" s="410" t="s">
        <v>11194</v>
      </c>
      <c r="V1139" s="434"/>
      <c r="W1139" s="411"/>
      <c r="X1139" s="412"/>
      <c r="Y1139" s="413"/>
      <c r="Z1139" s="414"/>
      <c r="AA1139" s="412"/>
      <c r="AB1139" s="413"/>
      <c r="AC1139" s="414"/>
      <c r="AD1139" s="412"/>
      <c r="AE1139" s="413"/>
      <c r="AF1139" s="414"/>
      <c r="AG1139" s="412"/>
      <c r="AH1139" s="413"/>
      <c r="AI1139" s="412"/>
      <c r="AJ1139" s="415"/>
      <c r="AK1139" s="416"/>
      <c r="AL1139" s="417"/>
      <c r="AM1139" s="416"/>
      <c r="AN1139" s="418"/>
      <c r="AO1139" s="418"/>
      <c r="AP1139" s="418"/>
      <c r="AQ1139" s="314"/>
      <c r="AR1139" s="315"/>
      <c r="AS1139" s="419"/>
      <c r="AT1139" s="420"/>
      <c r="AU1139" s="318"/>
      <c r="AV1139" s="319"/>
      <c r="AW1139" s="319"/>
      <c r="AX1139" s="319"/>
      <c r="AY1139" s="320"/>
      <c r="AZ1139" s="376"/>
    </row>
    <row r="1140" spans="1:52" ht="13.5" customHeight="1" thickTop="1" thickBot="1" x14ac:dyDescent="0.25">
      <c r="A1140" s="397">
        <v>1131</v>
      </c>
      <c r="B1140" s="398" t="s">
        <v>3451</v>
      </c>
      <c r="C1140" s="399">
        <v>43748</v>
      </c>
      <c r="D1140" s="399" t="s">
        <v>11195</v>
      </c>
      <c r="E1140" s="400" t="s">
        <v>5690</v>
      </c>
      <c r="F1140" s="400" t="s">
        <v>418</v>
      </c>
      <c r="G1140" s="401" t="s">
        <v>66</v>
      </c>
      <c r="H1140" s="402" t="s">
        <v>10502</v>
      </c>
      <c r="I1140" s="403" t="s">
        <v>1989</v>
      </c>
      <c r="J1140" s="404">
        <v>0</v>
      </c>
      <c r="K1140" s="405">
        <v>0</v>
      </c>
      <c r="L1140" s="405">
        <v>8818000</v>
      </c>
      <c r="M1140" s="405">
        <f t="shared" si="98"/>
        <v>8818000</v>
      </c>
      <c r="N1140" s="406" t="s">
        <v>1990</v>
      </c>
      <c r="O1140" s="398" t="s">
        <v>11196</v>
      </c>
      <c r="P1140" s="408">
        <f t="shared" si="99"/>
        <v>43748</v>
      </c>
      <c r="Q1140" s="408">
        <v>43830</v>
      </c>
      <c r="R1140" s="408">
        <f t="shared" si="100"/>
        <v>43830</v>
      </c>
      <c r="S1140" s="407">
        <f t="shared" si="101"/>
        <v>82</v>
      </c>
      <c r="T1140" s="409">
        <f t="shared" si="102"/>
        <v>2.7333333333333334</v>
      </c>
      <c r="U1140" s="410" t="s">
        <v>11197</v>
      </c>
      <c r="V1140" s="434"/>
      <c r="W1140" s="411"/>
      <c r="X1140" s="412"/>
      <c r="Y1140" s="413"/>
      <c r="Z1140" s="414"/>
      <c r="AA1140" s="412"/>
      <c r="AB1140" s="413"/>
      <c r="AC1140" s="414"/>
      <c r="AD1140" s="412"/>
      <c r="AE1140" s="413"/>
      <c r="AF1140" s="414"/>
      <c r="AG1140" s="412"/>
      <c r="AH1140" s="413"/>
      <c r="AI1140" s="412"/>
      <c r="AJ1140" s="415"/>
      <c r="AK1140" s="416"/>
      <c r="AL1140" s="417"/>
      <c r="AM1140" s="416"/>
      <c r="AN1140" s="418"/>
      <c r="AO1140" s="418"/>
      <c r="AP1140" s="418"/>
      <c r="AQ1140" s="314"/>
      <c r="AR1140" s="315"/>
      <c r="AS1140" s="419"/>
      <c r="AT1140" s="420"/>
      <c r="AU1140" s="318"/>
      <c r="AV1140" s="319"/>
      <c r="AW1140" s="319"/>
      <c r="AX1140" s="319"/>
      <c r="AY1140" s="320"/>
      <c r="AZ1140" s="376"/>
    </row>
    <row r="1141" spans="1:52" ht="13.5" customHeight="1" thickTop="1" thickBot="1" x14ac:dyDescent="0.25">
      <c r="A1141" s="397">
        <v>1132</v>
      </c>
      <c r="B1141" s="398" t="s">
        <v>3432</v>
      </c>
      <c r="C1141" s="399">
        <v>43748</v>
      </c>
      <c r="D1141" s="399" t="s">
        <v>11198</v>
      </c>
      <c r="E1141" s="400" t="s">
        <v>9494</v>
      </c>
      <c r="F1141" s="400" t="s">
        <v>11159</v>
      </c>
      <c r="G1141" s="401" t="s">
        <v>66</v>
      </c>
      <c r="H1141" s="402" t="s">
        <v>7501</v>
      </c>
      <c r="I1141" s="403" t="s">
        <v>1989</v>
      </c>
      <c r="J1141" s="404">
        <v>0</v>
      </c>
      <c r="K1141" s="405">
        <v>0</v>
      </c>
      <c r="L1141" s="405">
        <v>12000000</v>
      </c>
      <c r="M1141" s="405">
        <f t="shared" si="98"/>
        <v>12000000</v>
      </c>
      <c r="N1141" s="406" t="s">
        <v>1990</v>
      </c>
      <c r="O1141" s="398" t="s">
        <v>9157</v>
      </c>
      <c r="P1141" s="408">
        <f t="shared" si="99"/>
        <v>43748</v>
      </c>
      <c r="Q1141" s="408">
        <v>43808</v>
      </c>
      <c r="R1141" s="408">
        <f t="shared" si="100"/>
        <v>43808</v>
      </c>
      <c r="S1141" s="407">
        <f t="shared" si="101"/>
        <v>60</v>
      </c>
      <c r="T1141" s="409">
        <f t="shared" si="102"/>
        <v>2</v>
      </c>
      <c r="U1141" s="410" t="s">
        <v>11199</v>
      </c>
      <c r="V1141" s="434"/>
      <c r="W1141" s="411"/>
      <c r="X1141" s="412"/>
      <c r="Y1141" s="413"/>
      <c r="Z1141" s="414"/>
      <c r="AA1141" s="412"/>
      <c r="AB1141" s="413"/>
      <c r="AC1141" s="414"/>
      <c r="AD1141" s="412"/>
      <c r="AE1141" s="413"/>
      <c r="AF1141" s="414"/>
      <c r="AG1141" s="412"/>
      <c r="AH1141" s="413"/>
      <c r="AI1141" s="412"/>
      <c r="AJ1141" s="415"/>
      <c r="AK1141" s="416"/>
      <c r="AL1141" s="417"/>
      <c r="AM1141" s="416"/>
      <c r="AN1141" s="418"/>
      <c r="AO1141" s="418"/>
      <c r="AP1141" s="418"/>
      <c r="AQ1141" s="314"/>
      <c r="AR1141" s="315"/>
      <c r="AS1141" s="419"/>
      <c r="AT1141" s="420"/>
      <c r="AU1141" s="318"/>
      <c r="AV1141" s="319"/>
      <c r="AW1141" s="319"/>
      <c r="AX1141" s="319"/>
      <c r="AY1141" s="320"/>
      <c r="AZ1141" s="376"/>
    </row>
    <row r="1142" spans="1:52" ht="13.5" customHeight="1" thickTop="1" thickBot="1" x14ac:dyDescent="0.25">
      <c r="A1142" s="397">
        <v>1133</v>
      </c>
      <c r="B1142" s="398" t="s">
        <v>3441</v>
      </c>
      <c r="C1142" s="399">
        <v>43748</v>
      </c>
      <c r="D1142" s="399" t="s">
        <v>11200</v>
      </c>
      <c r="E1142" s="400" t="s">
        <v>5690</v>
      </c>
      <c r="F1142" s="400" t="s">
        <v>11201</v>
      </c>
      <c r="G1142" s="401" t="s">
        <v>66</v>
      </c>
      <c r="H1142" s="402" t="s">
        <v>7501</v>
      </c>
      <c r="I1142" s="403" t="s">
        <v>1989</v>
      </c>
      <c r="J1142" s="404">
        <v>0</v>
      </c>
      <c r="K1142" s="405">
        <v>0</v>
      </c>
      <c r="L1142" s="405">
        <v>10000000</v>
      </c>
      <c r="M1142" s="405">
        <f t="shared" si="98"/>
        <v>10000000</v>
      </c>
      <c r="N1142" s="406" t="s">
        <v>1990</v>
      </c>
      <c r="O1142" s="398" t="s">
        <v>11202</v>
      </c>
      <c r="P1142" s="408">
        <f t="shared" si="99"/>
        <v>43748</v>
      </c>
      <c r="Q1142" s="408">
        <v>43823</v>
      </c>
      <c r="R1142" s="408">
        <f t="shared" si="100"/>
        <v>43823</v>
      </c>
      <c r="S1142" s="407">
        <f t="shared" si="101"/>
        <v>75</v>
      </c>
      <c r="T1142" s="409">
        <f t="shared" si="102"/>
        <v>2.5</v>
      </c>
      <c r="U1142" s="410" t="s">
        <v>11203</v>
      </c>
      <c r="V1142" s="434"/>
      <c r="W1142" s="411"/>
      <c r="X1142" s="412"/>
      <c r="Y1142" s="413"/>
      <c r="Z1142" s="414"/>
      <c r="AA1142" s="412"/>
      <c r="AB1142" s="413"/>
      <c r="AC1142" s="414"/>
      <c r="AD1142" s="412"/>
      <c r="AE1142" s="413"/>
      <c r="AF1142" s="414"/>
      <c r="AG1142" s="412"/>
      <c r="AH1142" s="413"/>
      <c r="AI1142" s="412"/>
      <c r="AJ1142" s="415"/>
      <c r="AK1142" s="416"/>
      <c r="AL1142" s="417"/>
      <c r="AM1142" s="416"/>
      <c r="AN1142" s="418"/>
      <c r="AO1142" s="418"/>
      <c r="AP1142" s="418"/>
      <c r="AQ1142" s="314"/>
      <c r="AR1142" s="315"/>
      <c r="AS1142" s="419"/>
      <c r="AT1142" s="420"/>
      <c r="AU1142" s="318"/>
      <c r="AV1142" s="319"/>
      <c r="AW1142" s="319"/>
      <c r="AX1142" s="319"/>
      <c r="AY1142" s="320"/>
      <c r="AZ1142" s="376"/>
    </row>
    <row r="1143" spans="1:52" ht="13.5" customHeight="1" thickTop="1" thickBot="1" x14ac:dyDescent="0.25">
      <c r="A1143" s="397">
        <v>1134</v>
      </c>
      <c r="B1143" s="398" t="s">
        <v>3432</v>
      </c>
      <c r="C1143" s="399">
        <v>43748</v>
      </c>
      <c r="D1143" s="399" t="s">
        <v>11204</v>
      </c>
      <c r="E1143" s="400" t="s">
        <v>9494</v>
      </c>
      <c r="F1143" s="400" t="s">
        <v>10299</v>
      </c>
      <c r="G1143" s="401" t="s">
        <v>66</v>
      </c>
      <c r="H1143" s="402" t="s">
        <v>7501</v>
      </c>
      <c r="I1143" s="403" t="s">
        <v>1989</v>
      </c>
      <c r="J1143" s="404">
        <v>0</v>
      </c>
      <c r="K1143" s="405">
        <v>0</v>
      </c>
      <c r="L1143" s="405">
        <v>15921000</v>
      </c>
      <c r="M1143" s="405">
        <f t="shared" si="98"/>
        <v>15921000</v>
      </c>
      <c r="N1143" s="406" t="s">
        <v>1990</v>
      </c>
      <c r="O1143" s="398" t="s">
        <v>11205</v>
      </c>
      <c r="P1143" s="408">
        <f t="shared" si="99"/>
        <v>43748</v>
      </c>
      <c r="Q1143" s="408">
        <v>43830</v>
      </c>
      <c r="R1143" s="408">
        <f t="shared" si="100"/>
        <v>43830</v>
      </c>
      <c r="S1143" s="407">
        <f t="shared" si="101"/>
        <v>82</v>
      </c>
      <c r="T1143" s="409">
        <f t="shared" si="102"/>
        <v>2.7333333333333334</v>
      </c>
      <c r="U1143" s="410" t="s">
        <v>11206</v>
      </c>
      <c r="V1143" s="375"/>
      <c r="W1143" s="411"/>
      <c r="X1143" s="412"/>
      <c r="Y1143" s="413"/>
      <c r="Z1143" s="414"/>
      <c r="AA1143" s="412"/>
      <c r="AB1143" s="413"/>
      <c r="AC1143" s="414"/>
      <c r="AD1143" s="412"/>
      <c r="AE1143" s="413"/>
      <c r="AF1143" s="414"/>
      <c r="AG1143" s="412"/>
      <c r="AH1143" s="413"/>
      <c r="AI1143" s="412"/>
      <c r="AJ1143" s="415"/>
      <c r="AK1143" s="416"/>
      <c r="AL1143" s="417"/>
      <c r="AM1143" s="416"/>
      <c r="AN1143" s="418"/>
      <c r="AO1143" s="418"/>
      <c r="AP1143" s="418"/>
      <c r="AQ1143" s="314"/>
      <c r="AR1143" s="315"/>
      <c r="AS1143" s="419"/>
      <c r="AT1143" s="420"/>
      <c r="AU1143" s="318"/>
      <c r="AV1143" s="319"/>
      <c r="AW1143" s="319"/>
      <c r="AX1143" s="319"/>
      <c r="AY1143" s="320"/>
      <c r="AZ1143" s="376"/>
    </row>
    <row r="1144" spans="1:52" ht="13.5" customHeight="1" thickTop="1" thickBot="1" x14ac:dyDescent="0.25">
      <c r="A1144" s="397">
        <v>1135</v>
      </c>
      <c r="B1144" s="398" t="s">
        <v>3432</v>
      </c>
      <c r="C1144" s="399">
        <v>43748</v>
      </c>
      <c r="D1144" s="399" t="s">
        <v>11207</v>
      </c>
      <c r="E1144" s="400" t="s">
        <v>9494</v>
      </c>
      <c r="F1144" s="400" t="s">
        <v>11208</v>
      </c>
      <c r="G1144" s="401" t="s">
        <v>66</v>
      </c>
      <c r="H1144" s="402" t="s">
        <v>10502</v>
      </c>
      <c r="I1144" s="403" t="s">
        <v>1989</v>
      </c>
      <c r="J1144" s="404">
        <v>0</v>
      </c>
      <c r="K1144" s="405">
        <v>0</v>
      </c>
      <c r="L1144" s="405">
        <v>8819314</v>
      </c>
      <c r="M1144" s="405">
        <v>8819314</v>
      </c>
      <c r="N1144" s="406" t="s">
        <v>1990</v>
      </c>
      <c r="O1144" s="398" t="s">
        <v>11209</v>
      </c>
      <c r="P1144" s="408">
        <v>43748</v>
      </c>
      <c r="Q1144" s="408">
        <v>43830</v>
      </c>
      <c r="R1144" s="408">
        <v>43794</v>
      </c>
      <c r="S1144" s="407">
        <f t="shared" si="101"/>
        <v>46</v>
      </c>
      <c r="T1144" s="409">
        <f t="shared" si="102"/>
        <v>1.5333333333333334</v>
      </c>
      <c r="U1144" s="410" t="s">
        <v>11210</v>
      </c>
      <c r="V1144" s="375"/>
      <c r="W1144" s="411"/>
      <c r="X1144" s="412"/>
      <c r="Y1144" s="413"/>
      <c r="Z1144" s="414"/>
      <c r="AA1144" s="412"/>
      <c r="AB1144" s="413"/>
      <c r="AC1144" s="414"/>
      <c r="AD1144" s="412"/>
      <c r="AE1144" s="413"/>
      <c r="AF1144" s="414"/>
      <c r="AG1144" s="412"/>
      <c r="AH1144" s="413"/>
      <c r="AI1144" s="412"/>
      <c r="AJ1144" s="415"/>
      <c r="AK1144" s="416"/>
      <c r="AL1144" s="417"/>
      <c r="AM1144" s="416"/>
      <c r="AN1144" s="418"/>
      <c r="AO1144" s="418"/>
      <c r="AP1144" s="418"/>
      <c r="AQ1144" s="314"/>
      <c r="AR1144" s="315"/>
      <c r="AS1144" s="419"/>
      <c r="AT1144" s="420"/>
      <c r="AU1144" s="318"/>
      <c r="AV1144" s="319" t="s">
        <v>2964</v>
      </c>
      <c r="AW1144" s="370">
        <v>43791</v>
      </c>
      <c r="AX1144" s="370">
        <v>43791</v>
      </c>
      <c r="AY1144" s="320" t="s">
        <v>2073</v>
      </c>
      <c r="AZ1144" s="376" t="s">
        <v>49</v>
      </c>
    </row>
    <row r="1145" spans="1:52" ht="13.5" customHeight="1" thickTop="1" thickBot="1" x14ac:dyDescent="0.25">
      <c r="A1145" s="397">
        <v>1136</v>
      </c>
      <c r="B1145" s="398" t="s">
        <v>3432</v>
      </c>
      <c r="C1145" s="399">
        <v>43748</v>
      </c>
      <c r="D1145" s="399" t="s">
        <v>11211</v>
      </c>
      <c r="E1145" s="400" t="s">
        <v>7806</v>
      </c>
      <c r="F1145" s="400" t="s">
        <v>11212</v>
      </c>
      <c r="G1145" s="401" t="s">
        <v>66</v>
      </c>
      <c r="H1145" s="402" t="s">
        <v>7501</v>
      </c>
      <c r="I1145" s="403" t="s">
        <v>1989</v>
      </c>
      <c r="J1145" s="404">
        <v>0</v>
      </c>
      <c r="K1145" s="405">
        <v>0</v>
      </c>
      <c r="L1145" s="405">
        <v>10000000</v>
      </c>
      <c r="M1145" s="405">
        <f>L1145+AJ1145+AL1145+AN1145+AP1145</f>
        <v>10000000</v>
      </c>
      <c r="N1145" s="406" t="s">
        <v>1990</v>
      </c>
      <c r="O1145" s="398" t="s">
        <v>11213</v>
      </c>
      <c r="P1145" s="408">
        <f>C1145</f>
        <v>43748</v>
      </c>
      <c r="Q1145" s="408">
        <v>43808</v>
      </c>
      <c r="R1145" s="408">
        <f>Q1145</f>
        <v>43808</v>
      </c>
      <c r="S1145" s="407">
        <f t="shared" si="101"/>
        <v>60</v>
      </c>
      <c r="T1145" s="409">
        <f t="shared" si="102"/>
        <v>2</v>
      </c>
      <c r="U1145" s="410" t="s">
        <v>11214</v>
      </c>
      <c r="V1145" s="375"/>
      <c r="W1145" s="411"/>
      <c r="X1145" s="412"/>
      <c r="Y1145" s="413"/>
      <c r="Z1145" s="414"/>
      <c r="AA1145" s="412"/>
      <c r="AB1145" s="413"/>
      <c r="AC1145" s="414"/>
      <c r="AD1145" s="412"/>
      <c r="AE1145" s="413"/>
      <c r="AF1145" s="414"/>
      <c r="AG1145" s="412"/>
      <c r="AH1145" s="413"/>
      <c r="AI1145" s="412"/>
      <c r="AJ1145" s="415"/>
      <c r="AK1145" s="416"/>
      <c r="AL1145" s="417"/>
      <c r="AM1145" s="416"/>
      <c r="AN1145" s="418"/>
      <c r="AO1145" s="418"/>
      <c r="AP1145" s="418"/>
      <c r="AQ1145" s="314"/>
      <c r="AR1145" s="315"/>
      <c r="AS1145" s="419"/>
      <c r="AT1145" s="420"/>
      <c r="AU1145" s="318"/>
      <c r="AV1145" s="319"/>
      <c r="AW1145" s="319"/>
      <c r="AX1145" s="319"/>
      <c r="AY1145" s="320"/>
      <c r="AZ1145" s="376"/>
    </row>
    <row r="1146" spans="1:52" ht="13.5" customHeight="1" thickTop="1" thickBot="1" x14ac:dyDescent="0.25">
      <c r="A1146" s="397">
        <v>1137</v>
      </c>
      <c r="B1146" s="398" t="s">
        <v>3432</v>
      </c>
      <c r="C1146" s="399">
        <v>43749</v>
      </c>
      <c r="D1146" s="399" t="s">
        <v>11215</v>
      </c>
      <c r="E1146" s="400" t="s">
        <v>5921</v>
      </c>
      <c r="F1146" s="400" t="s">
        <v>11216</v>
      </c>
      <c r="G1146" s="401" t="s">
        <v>66</v>
      </c>
      <c r="H1146" s="402" t="s">
        <v>10502</v>
      </c>
      <c r="I1146" s="403" t="s">
        <v>1989</v>
      </c>
      <c r="J1146" s="404">
        <v>0</v>
      </c>
      <c r="K1146" s="405">
        <v>0</v>
      </c>
      <c r="L1146" s="405">
        <v>7700000</v>
      </c>
      <c r="M1146" s="405">
        <v>7700000</v>
      </c>
      <c r="N1146" s="406" t="s">
        <v>1990</v>
      </c>
      <c r="O1146" s="398" t="s">
        <v>9525</v>
      </c>
      <c r="P1146" s="408">
        <v>43749</v>
      </c>
      <c r="Q1146" s="408">
        <v>43819</v>
      </c>
      <c r="R1146" s="408">
        <v>43819</v>
      </c>
      <c r="S1146" s="407">
        <f t="shared" si="101"/>
        <v>70</v>
      </c>
      <c r="T1146" s="409">
        <f t="shared" si="102"/>
        <v>2.3333333333333335</v>
      </c>
      <c r="U1146" s="410" t="s">
        <v>11217</v>
      </c>
      <c r="V1146" s="375"/>
      <c r="W1146" s="411"/>
      <c r="X1146" s="412"/>
      <c r="Y1146" s="413"/>
      <c r="Z1146" s="414"/>
      <c r="AA1146" s="412"/>
      <c r="AB1146" s="413"/>
      <c r="AC1146" s="414"/>
      <c r="AD1146" s="412"/>
      <c r="AE1146" s="413"/>
      <c r="AF1146" s="414"/>
      <c r="AG1146" s="412"/>
      <c r="AH1146" s="413"/>
      <c r="AI1146" s="412"/>
      <c r="AJ1146" s="415"/>
      <c r="AK1146" s="416"/>
      <c r="AL1146" s="417"/>
      <c r="AM1146" s="416"/>
      <c r="AN1146" s="418"/>
      <c r="AO1146" s="418"/>
      <c r="AP1146" s="418"/>
      <c r="AQ1146" s="314"/>
      <c r="AR1146" s="315"/>
      <c r="AS1146" s="419"/>
      <c r="AT1146" s="420"/>
      <c r="AU1146" s="318"/>
      <c r="AV1146" s="319"/>
      <c r="AW1146" s="319"/>
      <c r="AX1146" s="319"/>
      <c r="AY1146" s="320"/>
      <c r="AZ1146" s="376"/>
    </row>
    <row r="1147" spans="1:52" ht="13.5" customHeight="1" thickTop="1" thickBot="1" x14ac:dyDescent="0.25">
      <c r="A1147" s="397">
        <v>1138</v>
      </c>
      <c r="B1147" s="398" t="s">
        <v>333</v>
      </c>
      <c r="C1147" s="399">
        <v>43749</v>
      </c>
      <c r="D1147" s="399" t="s">
        <v>11218</v>
      </c>
      <c r="E1147" s="400" t="s">
        <v>7806</v>
      </c>
      <c r="F1147" s="400" t="s">
        <v>11219</v>
      </c>
      <c r="G1147" s="401" t="s">
        <v>66</v>
      </c>
      <c r="H1147" s="402" t="s">
        <v>10502</v>
      </c>
      <c r="I1147" s="403" t="s">
        <v>1989</v>
      </c>
      <c r="J1147" s="404">
        <v>0</v>
      </c>
      <c r="K1147" s="405">
        <v>0</v>
      </c>
      <c r="L1147" s="405">
        <v>8818666</v>
      </c>
      <c r="M1147" s="405">
        <f>L1147+AJ1147+AL1147+AN1147+AP1147</f>
        <v>8818666</v>
      </c>
      <c r="N1147" s="406" t="s">
        <v>1990</v>
      </c>
      <c r="O1147" s="398" t="s">
        <v>11220</v>
      </c>
      <c r="P1147" s="408">
        <f>C1147</f>
        <v>43749</v>
      </c>
      <c r="Q1147" s="408">
        <v>43830</v>
      </c>
      <c r="R1147" s="408">
        <f>Q1147</f>
        <v>43830</v>
      </c>
      <c r="S1147" s="407">
        <f t="shared" si="101"/>
        <v>81</v>
      </c>
      <c r="T1147" s="409">
        <f t="shared" si="102"/>
        <v>2.7</v>
      </c>
      <c r="U1147" s="410" t="s">
        <v>11221</v>
      </c>
      <c r="V1147" s="375"/>
      <c r="W1147" s="411"/>
      <c r="X1147" s="412"/>
      <c r="Y1147" s="413"/>
      <c r="Z1147" s="414"/>
      <c r="AA1147" s="412"/>
      <c r="AB1147" s="413"/>
      <c r="AC1147" s="414"/>
      <c r="AD1147" s="412"/>
      <c r="AE1147" s="413"/>
      <c r="AF1147" s="414"/>
      <c r="AG1147" s="412"/>
      <c r="AH1147" s="413"/>
      <c r="AI1147" s="412"/>
      <c r="AJ1147" s="415"/>
      <c r="AK1147" s="416"/>
      <c r="AL1147" s="417"/>
      <c r="AM1147" s="416"/>
      <c r="AN1147" s="418"/>
      <c r="AO1147" s="418"/>
      <c r="AP1147" s="418"/>
      <c r="AQ1147" s="314"/>
      <c r="AR1147" s="315"/>
      <c r="AS1147" s="419"/>
      <c r="AT1147" s="420"/>
      <c r="AU1147" s="318"/>
      <c r="AV1147" s="319"/>
      <c r="AW1147" s="319"/>
      <c r="AX1147" s="319"/>
      <c r="AY1147" s="320"/>
      <c r="AZ1147" s="376"/>
    </row>
    <row r="1148" spans="1:52" ht="13.5" customHeight="1" thickTop="1" thickBot="1" x14ac:dyDescent="0.25">
      <c r="A1148" s="397">
        <v>1139</v>
      </c>
      <c r="B1148" s="398" t="s">
        <v>3432</v>
      </c>
      <c r="C1148" s="399">
        <v>43749</v>
      </c>
      <c r="D1148" s="399" t="s">
        <v>11222</v>
      </c>
      <c r="E1148" s="400" t="s">
        <v>9494</v>
      </c>
      <c r="F1148" s="400" t="s">
        <v>11223</v>
      </c>
      <c r="G1148" s="401" t="s">
        <v>66</v>
      </c>
      <c r="H1148" s="402" t="s">
        <v>7501</v>
      </c>
      <c r="I1148" s="403" t="s">
        <v>1989</v>
      </c>
      <c r="J1148" s="404">
        <v>0</v>
      </c>
      <c r="K1148" s="405">
        <v>0</v>
      </c>
      <c r="L1148" s="405">
        <v>6000000</v>
      </c>
      <c r="M1148" s="405">
        <v>6000000</v>
      </c>
      <c r="N1148" s="406" t="s">
        <v>1990</v>
      </c>
      <c r="O1148" s="398" t="s">
        <v>11224</v>
      </c>
      <c r="P1148" s="408">
        <v>43749</v>
      </c>
      <c r="Q1148" s="408">
        <v>43809</v>
      </c>
      <c r="R1148" s="408">
        <v>43809</v>
      </c>
      <c r="S1148" s="407">
        <v>60</v>
      </c>
      <c r="T1148" s="409">
        <v>2</v>
      </c>
      <c r="U1148" s="410" t="s">
        <v>11225</v>
      </c>
      <c r="V1148" s="375"/>
      <c r="W1148" s="411"/>
      <c r="X1148" s="412"/>
      <c r="Y1148" s="413"/>
      <c r="Z1148" s="414"/>
      <c r="AA1148" s="412"/>
      <c r="AB1148" s="413"/>
      <c r="AC1148" s="414"/>
      <c r="AD1148" s="412"/>
      <c r="AE1148" s="413"/>
      <c r="AF1148" s="414"/>
      <c r="AG1148" s="412"/>
      <c r="AH1148" s="413"/>
      <c r="AI1148" s="412"/>
      <c r="AJ1148" s="415"/>
      <c r="AK1148" s="416"/>
      <c r="AL1148" s="417"/>
      <c r="AM1148" s="416"/>
      <c r="AN1148" s="418"/>
      <c r="AO1148" s="418"/>
      <c r="AP1148" s="418"/>
      <c r="AQ1148" s="314"/>
      <c r="AR1148" s="315"/>
      <c r="AS1148" s="419"/>
      <c r="AT1148" s="420"/>
      <c r="AU1148" s="318"/>
      <c r="AV1148" s="319"/>
      <c r="AW1148" s="319"/>
      <c r="AX1148" s="319"/>
      <c r="AY1148" s="320"/>
      <c r="AZ1148" s="376"/>
    </row>
    <row r="1149" spans="1:52" ht="13.5" customHeight="1" thickTop="1" thickBot="1" x14ac:dyDescent="0.25">
      <c r="A1149" s="397">
        <v>1140</v>
      </c>
      <c r="B1149" s="398" t="s">
        <v>3441</v>
      </c>
      <c r="C1149" s="399">
        <v>43749</v>
      </c>
      <c r="D1149" s="399" t="s">
        <v>11226</v>
      </c>
      <c r="E1149" s="400" t="s">
        <v>5690</v>
      </c>
      <c r="F1149" s="400" t="s">
        <v>11227</v>
      </c>
      <c r="G1149" s="401" t="s">
        <v>66</v>
      </c>
      <c r="H1149" s="402" t="s">
        <v>7501</v>
      </c>
      <c r="I1149" s="403" t="s">
        <v>1989</v>
      </c>
      <c r="J1149" s="404">
        <v>0</v>
      </c>
      <c r="K1149" s="405">
        <v>0</v>
      </c>
      <c r="L1149" s="405">
        <v>16000000</v>
      </c>
      <c r="M1149" s="405">
        <v>16000000</v>
      </c>
      <c r="N1149" s="406" t="s">
        <v>1990</v>
      </c>
      <c r="O1149" s="398" t="s">
        <v>8776</v>
      </c>
      <c r="P1149" s="408">
        <v>43749</v>
      </c>
      <c r="Q1149" s="408">
        <v>43809</v>
      </c>
      <c r="R1149" s="408">
        <v>43809</v>
      </c>
      <c r="S1149" s="407">
        <v>60</v>
      </c>
      <c r="T1149" s="409">
        <v>2</v>
      </c>
      <c r="U1149" s="410" t="s">
        <v>11228</v>
      </c>
      <c r="V1149" s="375"/>
      <c r="W1149" s="411"/>
      <c r="X1149" s="412"/>
      <c r="Y1149" s="413"/>
      <c r="Z1149" s="414"/>
      <c r="AA1149" s="412"/>
      <c r="AB1149" s="413"/>
      <c r="AC1149" s="414"/>
      <c r="AD1149" s="412"/>
      <c r="AE1149" s="413"/>
      <c r="AF1149" s="414"/>
      <c r="AG1149" s="412"/>
      <c r="AH1149" s="413"/>
      <c r="AI1149" s="412"/>
      <c r="AJ1149" s="415"/>
      <c r="AK1149" s="416"/>
      <c r="AL1149" s="417"/>
      <c r="AM1149" s="416"/>
      <c r="AN1149" s="418"/>
      <c r="AO1149" s="418"/>
      <c r="AP1149" s="418"/>
      <c r="AQ1149" s="314"/>
      <c r="AR1149" s="315"/>
      <c r="AS1149" s="419"/>
      <c r="AT1149" s="420"/>
      <c r="AU1149" s="318"/>
      <c r="AV1149" s="319"/>
      <c r="AW1149" s="319"/>
      <c r="AX1149" s="319"/>
      <c r="AY1149" s="320"/>
      <c r="AZ1149" s="376"/>
    </row>
    <row r="1150" spans="1:52" ht="13.5" customHeight="1" thickTop="1" thickBot="1" x14ac:dyDescent="0.25">
      <c r="A1150" s="397">
        <v>1141</v>
      </c>
      <c r="B1150" s="398" t="s">
        <v>2000</v>
      </c>
      <c r="C1150" s="399">
        <v>43749</v>
      </c>
      <c r="D1150" s="399" t="s">
        <v>11229</v>
      </c>
      <c r="E1150" s="400" t="s">
        <v>5921</v>
      </c>
      <c r="F1150" s="400" t="s">
        <v>11230</v>
      </c>
      <c r="G1150" s="401" t="s">
        <v>66</v>
      </c>
      <c r="H1150" s="402" t="s">
        <v>7501</v>
      </c>
      <c r="I1150" s="403" t="s">
        <v>1989</v>
      </c>
      <c r="J1150" s="404">
        <v>0</v>
      </c>
      <c r="K1150" s="405">
        <v>0</v>
      </c>
      <c r="L1150" s="405">
        <v>14400000</v>
      </c>
      <c r="M1150" s="405">
        <v>14400000</v>
      </c>
      <c r="N1150" s="406" t="s">
        <v>1990</v>
      </c>
      <c r="O1150" s="398" t="s">
        <v>11231</v>
      </c>
      <c r="P1150" s="408">
        <v>43749</v>
      </c>
      <c r="Q1150" s="408">
        <v>43830</v>
      </c>
      <c r="R1150" s="408">
        <v>43830</v>
      </c>
      <c r="S1150" s="407">
        <v>81</v>
      </c>
      <c r="T1150" s="409">
        <v>2.7</v>
      </c>
      <c r="U1150" s="410" t="s">
        <v>11232</v>
      </c>
      <c r="V1150" s="375"/>
      <c r="W1150" s="411"/>
      <c r="X1150" s="412"/>
      <c r="Y1150" s="413"/>
      <c r="Z1150" s="414"/>
      <c r="AA1150" s="412"/>
      <c r="AB1150" s="413"/>
      <c r="AC1150" s="414"/>
      <c r="AD1150" s="412"/>
      <c r="AE1150" s="413"/>
      <c r="AF1150" s="414"/>
      <c r="AG1150" s="412"/>
      <c r="AH1150" s="413"/>
      <c r="AI1150" s="412"/>
      <c r="AJ1150" s="415"/>
      <c r="AK1150" s="416"/>
      <c r="AL1150" s="417"/>
      <c r="AM1150" s="416"/>
      <c r="AN1150" s="418"/>
      <c r="AO1150" s="418"/>
      <c r="AP1150" s="418"/>
      <c r="AQ1150" s="314"/>
      <c r="AR1150" s="315"/>
      <c r="AS1150" s="419"/>
      <c r="AT1150" s="420"/>
      <c r="AU1150" s="318"/>
      <c r="AV1150" s="319"/>
      <c r="AW1150" s="319"/>
      <c r="AX1150" s="319"/>
      <c r="AY1150" s="320"/>
      <c r="AZ1150" s="376"/>
    </row>
    <row r="1151" spans="1:52" ht="13.5" customHeight="1" thickTop="1" thickBot="1" x14ac:dyDescent="0.25">
      <c r="A1151" s="397" t="s">
        <v>11233</v>
      </c>
      <c r="B1151" s="398" t="s">
        <v>3432</v>
      </c>
      <c r="C1151" s="399">
        <v>43753</v>
      </c>
      <c r="D1151" s="399" t="s">
        <v>11234</v>
      </c>
      <c r="E1151" s="400" t="s">
        <v>6793</v>
      </c>
      <c r="F1151" s="400" t="s">
        <v>10295</v>
      </c>
      <c r="G1151" s="401" t="s">
        <v>66</v>
      </c>
      <c r="H1151" s="402" t="s">
        <v>10502</v>
      </c>
      <c r="I1151" s="403" t="s">
        <v>1989</v>
      </c>
      <c r="J1151" s="404">
        <v>0</v>
      </c>
      <c r="K1151" s="405">
        <v>0</v>
      </c>
      <c r="L1151" s="405">
        <v>9921000</v>
      </c>
      <c r="M1151" s="405">
        <f>L1151+AJ1151+AL1151+AN1151+AP1151</f>
        <v>9921000</v>
      </c>
      <c r="N1151" s="406" t="s">
        <v>1990</v>
      </c>
      <c r="O1151" s="398" t="s">
        <v>11235</v>
      </c>
      <c r="P1151" s="408">
        <f>C1151</f>
        <v>43753</v>
      </c>
      <c r="Q1151" s="408">
        <v>43830</v>
      </c>
      <c r="R1151" s="408">
        <f>Q1151</f>
        <v>43830</v>
      </c>
      <c r="S1151" s="407">
        <f>R1151-P1151</f>
        <v>77</v>
      </c>
      <c r="T1151" s="409">
        <f>+S1151/30</f>
        <v>2.5666666666666669</v>
      </c>
      <c r="U1151" s="410" t="s">
        <v>11236</v>
      </c>
      <c r="V1151" s="375"/>
      <c r="W1151" s="411"/>
      <c r="X1151" s="412"/>
      <c r="Y1151" s="413"/>
      <c r="Z1151" s="414"/>
      <c r="AA1151" s="412"/>
      <c r="AB1151" s="413"/>
      <c r="AC1151" s="414"/>
      <c r="AD1151" s="412"/>
      <c r="AE1151" s="413"/>
      <c r="AF1151" s="414"/>
      <c r="AG1151" s="412"/>
      <c r="AH1151" s="413"/>
      <c r="AI1151" s="412"/>
      <c r="AJ1151" s="415"/>
      <c r="AK1151" s="416"/>
      <c r="AL1151" s="417"/>
      <c r="AM1151" s="416"/>
      <c r="AN1151" s="418"/>
      <c r="AO1151" s="418"/>
      <c r="AP1151" s="418"/>
      <c r="AQ1151" s="314"/>
      <c r="AR1151" s="315"/>
      <c r="AS1151" s="419"/>
      <c r="AT1151" s="420"/>
      <c r="AU1151" s="318"/>
      <c r="AV1151" s="319"/>
      <c r="AW1151" s="319"/>
      <c r="AX1151" s="319"/>
      <c r="AY1151" s="320"/>
      <c r="AZ1151" s="376"/>
    </row>
    <row r="1152" spans="1:52" ht="13.5" customHeight="1" thickTop="1" thickBot="1" x14ac:dyDescent="0.25">
      <c r="A1152" s="397">
        <v>1142</v>
      </c>
      <c r="B1152" s="398" t="s">
        <v>3444</v>
      </c>
      <c r="C1152" s="399">
        <v>43753</v>
      </c>
      <c r="D1152" s="399" t="s">
        <v>11237</v>
      </c>
      <c r="E1152" s="400" t="s">
        <v>5690</v>
      </c>
      <c r="F1152" s="400" t="s">
        <v>11238</v>
      </c>
      <c r="G1152" s="401" t="s">
        <v>66</v>
      </c>
      <c r="H1152" s="402" t="s">
        <v>7501</v>
      </c>
      <c r="I1152" s="403" t="s">
        <v>1989</v>
      </c>
      <c r="J1152" s="404">
        <v>0</v>
      </c>
      <c r="K1152" s="405">
        <v>0</v>
      </c>
      <c r="L1152" s="405">
        <v>12500000</v>
      </c>
      <c r="M1152" s="405">
        <f>L1152+AJ1152+AL1152+AN1152+AP1152</f>
        <v>12500000</v>
      </c>
      <c r="N1152" s="406" t="s">
        <v>1990</v>
      </c>
      <c r="O1152" s="398" t="s">
        <v>11239</v>
      </c>
      <c r="P1152" s="408">
        <f>C1152</f>
        <v>43753</v>
      </c>
      <c r="Q1152" s="408">
        <v>43828</v>
      </c>
      <c r="R1152" s="408">
        <f>Q1152</f>
        <v>43828</v>
      </c>
      <c r="S1152" s="407">
        <f>R1152-P1152</f>
        <v>75</v>
      </c>
      <c r="T1152" s="409">
        <f>+S1152/30</f>
        <v>2.5</v>
      </c>
      <c r="U1152" s="410" t="s">
        <v>11240</v>
      </c>
      <c r="V1152" s="375"/>
      <c r="W1152" s="411"/>
      <c r="X1152" s="412"/>
      <c r="Y1152" s="413"/>
      <c r="Z1152" s="414"/>
      <c r="AA1152" s="412"/>
      <c r="AB1152" s="413"/>
      <c r="AC1152" s="414"/>
      <c r="AD1152" s="412"/>
      <c r="AE1152" s="413"/>
      <c r="AF1152" s="414"/>
      <c r="AG1152" s="412"/>
      <c r="AH1152" s="413"/>
      <c r="AI1152" s="412"/>
      <c r="AJ1152" s="415"/>
      <c r="AK1152" s="416"/>
      <c r="AL1152" s="417"/>
      <c r="AM1152" s="416"/>
      <c r="AN1152" s="418"/>
      <c r="AO1152" s="418"/>
      <c r="AP1152" s="418"/>
      <c r="AQ1152" s="314"/>
      <c r="AR1152" s="315"/>
      <c r="AS1152" s="419"/>
      <c r="AT1152" s="420"/>
      <c r="AU1152" s="318"/>
      <c r="AV1152" s="319"/>
      <c r="AW1152" s="319"/>
      <c r="AX1152" s="319"/>
      <c r="AY1152" s="320"/>
      <c r="AZ1152" s="376"/>
    </row>
    <row r="1153" spans="1:52" ht="13.5" customHeight="1" thickTop="1" thickBot="1" x14ac:dyDescent="0.25">
      <c r="A1153" s="397">
        <v>1143</v>
      </c>
      <c r="B1153" s="398" t="s">
        <v>3441</v>
      </c>
      <c r="C1153" s="399">
        <v>43753</v>
      </c>
      <c r="D1153" s="399" t="s">
        <v>11241</v>
      </c>
      <c r="E1153" s="400" t="s">
        <v>5690</v>
      </c>
      <c r="F1153" s="400" t="s">
        <v>11242</v>
      </c>
      <c r="G1153" s="401" t="s">
        <v>66</v>
      </c>
      <c r="H1153" s="402" t="s">
        <v>10502</v>
      </c>
      <c r="I1153" s="403" t="s">
        <v>1989</v>
      </c>
      <c r="J1153" s="404">
        <v>0</v>
      </c>
      <c r="K1153" s="405">
        <v>0</v>
      </c>
      <c r="L1153" s="405">
        <v>9000000</v>
      </c>
      <c r="M1153" s="405">
        <v>9000000</v>
      </c>
      <c r="N1153" s="406" t="s">
        <v>1990</v>
      </c>
      <c r="O1153" s="398" t="s">
        <v>8271</v>
      </c>
      <c r="P1153" s="408">
        <v>43753</v>
      </c>
      <c r="Q1153" s="408">
        <v>43830</v>
      </c>
      <c r="R1153" s="408">
        <v>43830</v>
      </c>
      <c r="S1153" s="407">
        <v>77</v>
      </c>
      <c r="T1153" s="409">
        <v>2.5666666666666669</v>
      </c>
      <c r="U1153" s="410" t="s">
        <v>11243</v>
      </c>
      <c r="V1153" s="375"/>
      <c r="W1153" s="411"/>
      <c r="X1153" s="412"/>
      <c r="Y1153" s="413"/>
      <c r="Z1153" s="414"/>
      <c r="AA1153" s="412"/>
      <c r="AB1153" s="413"/>
      <c r="AC1153" s="414"/>
      <c r="AD1153" s="412"/>
      <c r="AE1153" s="413"/>
      <c r="AF1153" s="414"/>
      <c r="AG1153" s="412"/>
      <c r="AH1153" s="413"/>
      <c r="AI1153" s="412"/>
      <c r="AJ1153" s="415"/>
      <c r="AK1153" s="416"/>
      <c r="AL1153" s="417"/>
      <c r="AM1153" s="416"/>
      <c r="AN1153" s="418"/>
      <c r="AO1153" s="418"/>
      <c r="AP1153" s="418"/>
      <c r="AQ1153" s="314"/>
      <c r="AR1153" s="315"/>
      <c r="AS1153" s="419"/>
      <c r="AT1153" s="420"/>
      <c r="AU1153" s="318"/>
      <c r="AV1153" s="319"/>
      <c r="AW1153" s="319"/>
      <c r="AX1153" s="319"/>
      <c r="AY1153" s="320"/>
      <c r="AZ1153" s="376"/>
    </row>
    <row r="1154" spans="1:52" ht="13.5" customHeight="1" thickTop="1" thickBot="1" x14ac:dyDescent="0.25">
      <c r="A1154" s="397">
        <v>1144</v>
      </c>
      <c r="B1154" s="398" t="s">
        <v>3432</v>
      </c>
      <c r="C1154" s="399">
        <v>43753</v>
      </c>
      <c r="D1154" s="399" t="s">
        <v>11244</v>
      </c>
      <c r="E1154" s="400" t="s">
        <v>5921</v>
      </c>
      <c r="F1154" s="400" t="s">
        <v>11245</v>
      </c>
      <c r="G1154" s="401" t="s">
        <v>66</v>
      </c>
      <c r="H1154" s="402" t="s">
        <v>10502</v>
      </c>
      <c r="I1154" s="403" t="s">
        <v>1989</v>
      </c>
      <c r="J1154" s="404">
        <v>0</v>
      </c>
      <c r="K1154" s="405">
        <v>0</v>
      </c>
      <c r="L1154" s="405">
        <v>3268107</v>
      </c>
      <c r="M1154" s="405">
        <v>3268107</v>
      </c>
      <c r="N1154" s="406" t="s">
        <v>1990</v>
      </c>
      <c r="O1154" s="398" t="s">
        <v>11246</v>
      </c>
      <c r="P1154" s="408">
        <v>43753</v>
      </c>
      <c r="Q1154" s="408">
        <v>43830</v>
      </c>
      <c r="R1154" s="408">
        <v>43830</v>
      </c>
      <c r="S1154" s="407">
        <v>77</v>
      </c>
      <c r="T1154" s="409">
        <v>2.5666666666666669</v>
      </c>
      <c r="U1154" s="410" t="s">
        <v>11247</v>
      </c>
      <c r="V1154" s="375"/>
      <c r="W1154" s="411"/>
      <c r="X1154" s="412"/>
      <c r="Y1154" s="413"/>
      <c r="Z1154" s="414"/>
      <c r="AA1154" s="412"/>
      <c r="AB1154" s="413"/>
      <c r="AC1154" s="414"/>
      <c r="AD1154" s="412"/>
      <c r="AE1154" s="413"/>
      <c r="AF1154" s="414"/>
      <c r="AG1154" s="412"/>
      <c r="AH1154" s="413"/>
      <c r="AI1154" s="412"/>
      <c r="AJ1154" s="415"/>
      <c r="AK1154" s="416"/>
      <c r="AL1154" s="417"/>
      <c r="AM1154" s="416"/>
      <c r="AN1154" s="418"/>
      <c r="AO1154" s="418"/>
      <c r="AP1154" s="418"/>
      <c r="AQ1154" s="314"/>
      <c r="AR1154" s="315"/>
      <c r="AS1154" s="419"/>
      <c r="AT1154" s="420"/>
      <c r="AU1154" s="318"/>
      <c r="AV1154" s="319"/>
      <c r="AW1154" s="319"/>
      <c r="AX1154" s="319"/>
      <c r="AY1154" s="320"/>
      <c r="AZ1154" s="376"/>
    </row>
    <row r="1155" spans="1:52" ht="13.5" customHeight="1" thickTop="1" thickBot="1" x14ac:dyDescent="0.25">
      <c r="A1155" s="397">
        <v>1145</v>
      </c>
      <c r="B1155" s="398" t="s">
        <v>63</v>
      </c>
      <c r="C1155" s="399">
        <v>43754</v>
      </c>
      <c r="D1155" s="399" t="s">
        <v>11248</v>
      </c>
      <c r="E1155" s="400" t="s">
        <v>9494</v>
      </c>
      <c r="F1155" s="400" t="s">
        <v>11249</v>
      </c>
      <c r="G1155" s="401" t="s">
        <v>66</v>
      </c>
      <c r="H1155" s="402" t="s">
        <v>10502</v>
      </c>
      <c r="I1155" s="403" t="s">
        <v>1989</v>
      </c>
      <c r="J1155" s="404">
        <v>0</v>
      </c>
      <c r="K1155" s="405">
        <v>0</v>
      </c>
      <c r="L1155" s="405">
        <v>4000000</v>
      </c>
      <c r="M1155" s="405">
        <f>L1155+AJ1155+AL1155+AN1155+AP1155</f>
        <v>4000000</v>
      </c>
      <c r="N1155" s="406" t="s">
        <v>1990</v>
      </c>
      <c r="O1155" s="398" t="s">
        <v>11250</v>
      </c>
      <c r="P1155" s="408">
        <f>C1155</f>
        <v>43754</v>
      </c>
      <c r="Q1155" s="408">
        <v>43814</v>
      </c>
      <c r="R1155" s="408">
        <f>Q1155</f>
        <v>43814</v>
      </c>
      <c r="S1155" s="407">
        <f>R1155-P1155</f>
        <v>60</v>
      </c>
      <c r="T1155" s="409">
        <f>+S1155/30</f>
        <v>2</v>
      </c>
      <c r="U1155" s="410" t="s">
        <v>11251</v>
      </c>
      <c r="V1155" s="375"/>
      <c r="W1155" s="411"/>
      <c r="X1155" s="412"/>
      <c r="Y1155" s="413"/>
      <c r="Z1155" s="414"/>
      <c r="AA1155" s="412"/>
      <c r="AB1155" s="413"/>
      <c r="AC1155" s="414"/>
      <c r="AD1155" s="412"/>
      <c r="AE1155" s="413"/>
      <c r="AF1155" s="414"/>
      <c r="AG1155" s="412"/>
      <c r="AH1155" s="413"/>
      <c r="AI1155" s="412"/>
      <c r="AJ1155" s="415"/>
      <c r="AK1155" s="416"/>
      <c r="AL1155" s="417"/>
      <c r="AM1155" s="416"/>
      <c r="AN1155" s="418"/>
      <c r="AO1155" s="418"/>
      <c r="AP1155" s="418"/>
      <c r="AQ1155" s="314"/>
      <c r="AR1155" s="315"/>
      <c r="AS1155" s="419"/>
      <c r="AT1155" s="420"/>
      <c r="AU1155" s="318"/>
      <c r="AV1155" s="319"/>
      <c r="AW1155" s="319"/>
      <c r="AX1155" s="319"/>
      <c r="AY1155" s="320"/>
      <c r="AZ1155" s="376"/>
    </row>
    <row r="1156" spans="1:52" ht="13.5" customHeight="1" thickTop="1" thickBot="1" x14ac:dyDescent="0.25">
      <c r="A1156" s="397">
        <v>1146</v>
      </c>
      <c r="B1156" s="398" t="s">
        <v>3432</v>
      </c>
      <c r="C1156" s="399">
        <v>43754</v>
      </c>
      <c r="D1156" s="399" t="s">
        <v>11252</v>
      </c>
      <c r="E1156" s="400" t="s">
        <v>7806</v>
      </c>
      <c r="F1156" s="400" t="s">
        <v>11253</v>
      </c>
      <c r="G1156" s="401" t="s">
        <v>5445</v>
      </c>
      <c r="H1156" s="402" t="s">
        <v>7533</v>
      </c>
      <c r="I1156" s="403" t="s">
        <v>1989</v>
      </c>
      <c r="J1156" s="404">
        <v>0</v>
      </c>
      <c r="K1156" s="405">
        <v>0</v>
      </c>
      <c r="L1156" s="405">
        <v>100000000</v>
      </c>
      <c r="M1156" s="405">
        <f>L1156+AJ1156+AL1156+AN1156+AP1156</f>
        <v>100000000</v>
      </c>
      <c r="N1156" s="406" t="s">
        <v>4981</v>
      </c>
      <c r="O1156" s="398" t="s">
        <v>11254</v>
      </c>
      <c r="P1156" s="408">
        <f>C1156</f>
        <v>43754</v>
      </c>
      <c r="Q1156" s="408">
        <v>43830</v>
      </c>
      <c r="R1156" s="408">
        <f>Q1156</f>
        <v>43830</v>
      </c>
      <c r="S1156" s="407">
        <f>R1156-P1156</f>
        <v>76</v>
      </c>
      <c r="T1156" s="409">
        <f>+S1156/30</f>
        <v>2.5333333333333332</v>
      </c>
      <c r="U1156" s="410" t="s">
        <v>11255</v>
      </c>
      <c r="V1156" s="375"/>
      <c r="W1156" s="411"/>
      <c r="X1156" s="412"/>
      <c r="Y1156" s="413"/>
      <c r="Z1156" s="414"/>
      <c r="AA1156" s="412"/>
      <c r="AB1156" s="413"/>
      <c r="AC1156" s="414"/>
      <c r="AD1156" s="412"/>
      <c r="AE1156" s="413"/>
      <c r="AF1156" s="414"/>
      <c r="AG1156" s="412"/>
      <c r="AH1156" s="413"/>
      <c r="AI1156" s="412"/>
      <c r="AJ1156" s="415"/>
      <c r="AK1156" s="416"/>
      <c r="AL1156" s="417"/>
      <c r="AM1156" s="416"/>
      <c r="AN1156" s="418"/>
      <c r="AO1156" s="418"/>
      <c r="AP1156" s="418"/>
      <c r="AQ1156" s="314"/>
      <c r="AR1156" s="315"/>
      <c r="AS1156" s="419"/>
      <c r="AT1156" s="420"/>
      <c r="AU1156" s="318"/>
      <c r="AV1156" s="319"/>
      <c r="AW1156" s="319"/>
      <c r="AX1156" s="319"/>
      <c r="AY1156" s="320"/>
      <c r="AZ1156" s="376"/>
    </row>
    <row r="1157" spans="1:52" ht="13.5" customHeight="1" thickTop="1" thickBot="1" x14ac:dyDescent="0.25">
      <c r="A1157" s="397">
        <v>1147</v>
      </c>
      <c r="B1157" s="398" t="s">
        <v>3432</v>
      </c>
      <c r="C1157" s="399">
        <v>43754</v>
      </c>
      <c r="D1157" s="399" t="s">
        <v>11256</v>
      </c>
      <c r="E1157" s="400" t="s">
        <v>7806</v>
      </c>
      <c r="F1157" s="400" t="s">
        <v>11257</v>
      </c>
      <c r="G1157" s="401" t="s">
        <v>66</v>
      </c>
      <c r="H1157" s="402" t="s">
        <v>10502</v>
      </c>
      <c r="I1157" s="403" t="s">
        <v>1989</v>
      </c>
      <c r="J1157" s="404">
        <v>0</v>
      </c>
      <c r="K1157" s="405">
        <v>0</v>
      </c>
      <c r="L1157" s="405">
        <v>9000000</v>
      </c>
      <c r="M1157" s="405">
        <v>9000000</v>
      </c>
      <c r="N1157" s="406" t="s">
        <v>1990</v>
      </c>
      <c r="O1157" s="398" t="s">
        <v>11258</v>
      </c>
      <c r="P1157" s="408">
        <v>43754</v>
      </c>
      <c r="Q1157" s="408">
        <v>43830</v>
      </c>
      <c r="R1157" s="408">
        <v>43830</v>
      </c>
      <c r="S1157" s="407">
        <v>76</v>
      </c>
      <c r="T1157" s="409">
        <v>2.5333333333333332</v>
      </c>
      <c r="U1157" s="410" t="s">
        <v>11259</v>
      </c>
      <c r="V1157" s="375"/>
      <c r="W1157" s="411"/>
      <c r="X1157" s="412"/>
      <c r="Y1157" s="413"/>
      <c r="Z1157" s="414"/>
      <c r="AA1157" s="412"/>
      <c r="AB1157" s="413"/>
      <c r="AC1157" s="414"/>
      <c r="AD1157" s="412"/>
      <c r="AE1157" s="413"/>
      <c r="AF1157" s="414"/>
      <c r="AG1157" s="412"/>
      <c r="AH1157" s="413"/>
      <c r="AI1157" s="412"/>
      <c r="AJ1157" s="415"/>
      <c r="AK1157" s="416"/>
      <c r="AL1157" s="417"/>
      <c r="AM1157" s="416"/>
      <c r="AN1157" s="418"/>
      <c r="AO1157" s="418"/>
      <c r="AP1157" s="418"/>
      <c r="AQ1157" s="314"/>
      <c r="AR1157" s="315"/>
      <c r="AS1157" s="419"/>
      <c r="AT1157" s="420"/>
      <c r="AU1157" s="318"/>
      <c r="AV1157" s="319"/>
      <c r="AW1157" s="319"/>
      <c r="AX1157" s="319"/>
      <c r="AY1157" s="320"/>
      <c r="AZ1157" s="376"/>
    </row>
    <row r="1158" spans="1:52" ht="13.5" customHeight="1" thickTop="1" thickBot="1" x14ac:dyDescent="0.25">
      <c r="A1158" s="397">
        <v>1148</v>
      </c>
      <c r="B1158" s="398" t="s">
        <v>3432</v>
      </c>
      <c r="C1158" s="399">
        <v>43754</v>
      </c>
      <c r="D1158" s="399" t="s">
        <v>11260</v>
      </c>
      <c r="E1158" s="400" t="s">
        <v>9494</v>
      </c>
      <c r="F1158" s="400" t="s">
        <v>11261</v>
      </c>
      <c r="G1158" s="401" t="s">
        <v>66</v>
      </c>
      <c r="H1158" s="402" t="s">
        <v>10502</v>
      </c>
      <c r="I1158" s="403" t="s">
        <v>1989</v>
      </c>
      <c r="J1158" s="404">
        <v>0</v>
      </c>
      <c r="K1158" s="405">
        <v>0</v>
      </c>
      <c r="L1158" s="405">
        <v>6666667</v>
      </c>
      <c r="M1158" s="405">
        <f t="shared" ref="M1158:M1169" si="103">L1158+AJ1158+AL1158+AN1158+AP1158</f>
        <v>6666667</v>
      </c>
      <c r="N1158" s="406" t="s">
        <v>1990</v>
      </c>
      <c r="O1158" s="398" t="s">
        <v>11262</v>
      </c>
      <c r="P1158" s="408">
        <f t="shared" ref="P1158:P1169" si="104">C1158</f>
        <v>43754</v>
      </c>
      <c r="Q1158" s="408">
        <v>43830</v>
      </c>
      <c r="R1158" s="408">
        <f t="shared" ref="R1158:R1169" si="105">Q1158</f>
        <v>43830</v>
      </c>
      <c r="S1158" s="407">
        <f t="shared" ref="S1158:S1169" si="106">R1158-P1158</f>
        <v>76</v>
      </c>
      <c r="T1158" s="409">
        <f t="shared" ref="T1158:T1169" si="107">+S1158/30</f>
        <v>2.5333333333333332</v>
      </c>
      <c r="U1158" s="410" t="s">
        <v>11263</v>
      </c>
      <c r="V1158" s="375"/>
      <c r="W1158" s="411"/>
      <c r="X1158" s="412"/>
      <c r="Y1158" s="413"/>
      <c r="Z1158" s="414"/>
      <c r="AA1158" s="412"/>
      <c r="AB1158" s="413"/>
      <c r="AC1158" s="414"/>
      <c r="AD1158" s="412"/>
      <c r="AE1158" s="413"/>
      <c r="AF1158" s="414"/>
      <c r="AG1158" s="412"/>
      <c r="AH1158" s="413"/>
      <c r="AI1158" s="412"/>
      <c r="AJ1158" s="415"/>
      <c r="AK1158" s="416"/>
      <c r="AL1158" s="417"/>
      <c r="AM1158" s="416"/>
      <c r="AN1158" s="418"/>
      <c r="AO1158" s="418"/>
      <c r="AP1158" s="418"/>
      <c r="AQ1158" s="314"/>
      <c r="AR1158" s="315"/>
      <c r="AS1158" s="419"/>
      <c r="AT1158" s="420"/>
      <c r="AU1158" s="318"/>
      <c r="AV1158" s="319"/>
      <c r="AW1158" s="319"/>
      <c r="AX1158" s="319"/>
      <c r="AY1158" s="320"/>
      <c r="AZ1158" s="376"/>
    </row>
    <row r="1159" spans="1:52" ht="13.5" customHeight="1" thickTop="1" thickBot="1" x14ac:dyDescent="0.25">
      <c r="A1159" s="397">
        <v>1149</v>
      </c>
      <c r="B1159" s="398" t="s">
        <v>3451</v>
      </c>
      <c r="C1159" s="399">
        <v>43754</v>
      </c>
      <c r="D1159" s="399" t="s">
        <v>11264</v>
      </c>
      <c r="E1159" s="400" t="s">
        <v>5690</v>
      </c>
      <c r="F1159" s="400" t="s">
        <v>11265</v>
      </c>
      <c r="G1159" s="401" t="s">
        <v>66</v>
      </c>
      <c r="H1159" s="402" t="s">
        <v>7501</v>
      </c>
      <c r="I1159" s="403" t="s">
        <v>1989</v>
      </c>
      <c r="J1159" s="404">
        <v>0</v>
      </c>
      <c r="K1159" s="405">
        <v>0</v>
      </c>
      <c r="L1159" s="405">
        <v>13300000</v>
      </c>
      <c r="M1159" s="405">
        <f t="shared" si="103"/>
        <v>13300000</v>
      </c>
      <c r="N1159" s="406" t="s">
        <v>1990</v>
      </c>
      <c r="O1159" s="398" t="s">
        <v>11266</v>
      </c>
      <c r="P1159" s="408">
        <f t="shared" si="104"/>
        <v>43754</v>
      </c>
      <c r="Q1159" s="408">
        <v>43830</v>
      </c>
      <c r="R1159" s="408">
        <f t="shared" si="105"/>
        <v>43830</v>
      </c>
      <c r="S1159" s="407">
        <f t="shared" si="106"/>
        <v>76</v>
      </c>
      <c r="T1159" s="409">
        <f t="shared" si="107"/>
        <v>2.5333333333333332</v>
      </c>
      <c r="U1159" s="410" t="s">
        <v>11267</v>
      </c>
      <c r="V1159" s="375"/>
      <c r="W1159" s="411"/>
      <c r="X1159" s="412"/>
      <c r="Y1159" s="413"/>
      <c r="Z1159" s="414"/>
      <c r="AA1159" s="412"/>
      <c r="AB1159" s="413"/>
      <c r="AC1159" s="414"/>
      <c r="AD1159" s="412"/>
      <c r="AE1159" s="413"/>
      <c r="AF1159" s="414"/>
      <c r="AG1159" s="412"/>
      <c r="AH1159" s="413"/>
      <c r="AI1159" s="412"/>
      <c r="AJ1159" s="415"/>
      <c r="AK1159" s="416"/>
      <c r="AL1159" s="417"/>
      <c r="AM1159" s="416"/>
      <c r="AN1159" s="418"/>
      <c r="AO1159" s="418"/>
      <c r="AP1159" s="418"/>
      <c r="AQ1159" s="314"/>
      <c r="AR1159" s="315"/>
      <c r="AS1159" s="419"/>
      <c r="AT1159" s="420"/>
      <c r="AU1159" s="318"/>
      <c r="AV1159" s="319"/>
      <c r="AW1159" s="319"/>
      <c r="AX1159" s="319"/>
      <c r="AY1159" s="320"/>
      <c r="AZ1159" s="376"/>
    </row>
    <row r="1160" spans="1:52" ht="13.5" customHeight="1" thickTop="1" thickBot="1" x14ac:dyDescent="0.25">
      <c r="A1160" s="397">
        <v>1150</v>
      </c>
      <c r="B1160" s="398" t="s">
        <v>3432</v>
      </c>
      <c r="C1160" s="399">
        <v>43754</v>
      </c>
      <c r="D1160" s="399" t="s">
        <v>11268</v>
      </c>
      <c r="E1160" s="400" t="s">
        <v>9494</v>
      </c>
      <c r="F1160" s="400" t="s">
        <v>10385</v>
      </c>
      <c r="G1160" s="401" t="s">
        <v>66</v>
      </c>
      <c r="H1160" s="402" t="s">
        <v>10502</v>
      </c>
      <c r="I1160" s="403" t="s">
        <v>1989</v>
      </c>
      <c r="J1160" s="404">
        <v>0</v>
      </c>
      <c r="K1160" s="405">
        <v>0</v>
      </c>
      <c r="L1160" s="405">
        <v>9000000</v>
      </c>
      <c r="M1160" s="405">
        <f t="shared" si="103"/>
        <v>9000000</v>
      </c>
      <c r="N1160" s="406" t="s">
        <v>1990</v>
      </c>
      <c r="O1160" s="398" t="s">
        <v>11269</v>
      </c>
      <c r="P1160" s="408">
        <f t="shared" si="104"/>
        <v>43754</v>
      </c>
      <c r="Q1160" s="408">
        <v>43830</v>
      </c>
      <c r="R1160" s="408">
        <f t="shared" si="105"/>
        <v>43830</v>
      </c>
      <c r="S1160" s="407">
        <f t="shared" si="106"/>
        <v>76</v>
      </c>
      <c r="T1160" s="409">
        <f t="shared" si="107"/>
        <v>2.5333333333333332</v>
      </c>
      <c r="U1160" s="410" t="s">
        <v>11270</v>
      </c>
      <c r="V1160" s="375"/>
      <c r="W1160" s="411"/>
      <c r="X1160" s="412"/>
      <c r="Y1160" s="413"/>
      <c r="Z1160" s="414"/>
      <c r="AA1160" s="412"/>
      <c r="AB1160" s="413"/>
      <c r="AC1160" s="414"/>
      <c r="AD1160" s="412"/>
      <c r="AE1160" s="413"/>
      <c r="AF1160" s="414"/>
      <c r="AG1160" s="412"/>
      <c r="AH1160" s="413"/>
      <c r="AI1160" s="412"/>
      <c r="AJ1160" s="415"/>
      <c r="AK1160" s="416"/>
      <c r="AL1160" s="417"/>
      <c r="AM1160" s="416"/>
      <c r="AN1160" s="418"/>
      <c r="AO1160" s="418"/>
      <c r="AP1160" s="418"/>
      <c r="AQ1160" s="314"/>
      <c r="AR1160" s="315"/>
      <c r="AS1160" s="419"/>
      <c r="AT1160" s="420"/>
      <c r="AU1160" s="318"/>
      <c r="AV1160" s="319"/>
      <c r="AW1160" s="319"/>
      <c r="AX1160" s="319"/>
      <c r="AY1160" s="320"/>
      <c r="AZ1160" s="376"/>
    </row>
    <row r="1161" spans="1:52" ht="13.5" customHeight="1" thickTop="1" thickBot="1" x14ac:dyDescent="0.25">
      <c r="A1161" s="397">
        <v>1151</v>
      </c>
      <c r="B1161" s="398" t="s">
        <v>9952</v>
      </c>
      <c r="C1161" s="399">
        <v>43754</v>
      </c>
      <c r="D1161" s="399" t="s">
        <v>11271</v>
      </c>
      <c r="E1161" s="400" t="s">
        <v>9494</v>
      </c>
      <c r="F1161" s="400" t="s">
        <v>11272</v>
      </c>
      <c r="G1161" s="401" t="s">
        <v>66</v>
      </c>
      <c r="H1161" s="402" t="s">
        <v>10502</v>
      </c>
      <c r="I1161" s="403" t="s">
        <v>1989</v>
      </c>
      <c r="J1161" s="404">
        <v>0</v>
      </c>
      <c r="K1161" s="405">
        <v>0</v>
      </c>
      <c r="L1161" s="405">
        <v>7500000</v>
      </c>
      <c r="M1161" s="405">
        <f t="shared" si="103"/>
        <v>7500000</v>
      </c>
      <c r="N1161" s="406" t="s">
        <v>1990</v>
      </c>
      <c r="O1161" s="398" t="s">
        <v>11273</v>
      </c>
      <c r="P1161" s="408">
        <f t="shared" si="104"/>
        <v>43754</v>
      </c>
      <c r="Q1161" s="408">
        <v>43830</v>
      </c>
      <c r="R1161" s="408">
        <f t="shared" si="105"/>
        <v>43830</v>
      </c>
      <c r="S1161" s="407">
        <f t="shared" si="106"/>
        <v>76</v>
      </c>
      <c r="T1161" s="409">
        <f t="shared" si="107"/>
        <v>2.5333333333333332</v>
      </c>
      <c r="U1161" s="410" t="s">
        <v>11274</v>
      </c>
      <c r="V1161" s="375"/>
      <c r="W1161" s="411"/>
      <c r="X1161" s="412"/>
      <c r="Y1161" s="413"/>
      <c r="Z1161" s="414"/>
      <c r="AA1161" s="412"/>
      <c r="AB1161" s="413"/>
      <c r="AC1161" s="414"/>
      <c r="AD1161" s="412"/>
      <c r="AE1161" s="413"/>
      <c r="AF1161" s="414"/>
      <c r="AG1161" s="412"/>
      <c r="AH1161" s="413"/>
      <c r="AI1161" s="412"/>
      <c r="AJ1161" s="415"/>
      <c r="AK1161" s="416"/>
      <c r="AL1161" s="417"/>
      <c r="AM1161" s="416"/>
      <c r="AN1161" s="418"/>
      <c r="AO1161" s="418"/>
      <c r="AP1161" s="418"/>
      <c r="AQ1161" s="314"/>
      <c r="AR1161" s="315"/>
      <c r="AS1161" s="419"/>
      <c r="AT1161" s="420"/>
      <c r="AU1161" s="318"/>
      <c r="AV1161" s="319"/>
      <c r="AW1161" s="319"/>
      <c r="AX1161" s="319"/>
      <c r="AY1161" s="320"/>
      <c r="AZ1161" s="376"/>
    </row>
    <row r="1162" spans="1:52" ht="13.5" customHeight="1" thickTop="1" thickBot="1" x14ac:dyDescent="0.25">
      <c r="A1162" s="397">
        <v>1152</v>
      </c>
      <c r="B1162" s="398" t="s">
        <v>3441</v>
      </c>
      <c r="C1162" s="399">
        <v>43754</v>
      </c>
      <c r="D1162" s="399" t="s">
        <v>11275</v>
      </c>
      <c r="E1162" s="400" t="s">
        <v>5690</v>
      </c>
      <c r="F1162" s="400" t="s">
        <v>10798</v>
      </c>
      <c r="G1162" s="401" t="s">
        <v>66</v>
      </c>
      <c r="H1162" s="402" t="s">
        <v>10502</v>
      </c>
      <c r="I1162" s="403" t="s">
        <v>1989</v>
      </c>
      <c r="J1162" s="404">
        <v>0</v>
      </c>
      <c r="K1162" s="405">
        <v>0</v>
      </c>
      <c r="L1162" s="405">
        <v>6600000</v>
      </c>
      <c r="M1162" s="405">
        <f t="shared" si="103"/>
        <v>6600000</v>
      </c>
      <c r="N1162" s="406" t="s">
        <v>1990</v>
      </c>
      <c r="O1162" s="398" t="s">
        <v>11276</v>
      </c>
      <c r="P1162" s="408">
        <f t="shared" si="104"/>
        <v>43754</v>
      </c>
      <c r="Q1162" s="408">
        <v>43830</v>
      </c>
      <c r="R1162" s="408">
        <f t="shared" si="105"/>
        <v>43830</v>
      </c>
      <c r="S1162" s="407">
        <f t="shared" si="106"/>
        <v>76</v>
      </c>
      <c r="T1162" s="409">
        <f t="shared" si="107"/>
        <v>2.5333333333333332</v>
      </c>
      <c r="U1162" s="410" t="s">
        <v>11277</v>
      </c>
      <c r="V1162" s="375"/>
      <c r="W1162" s="411"/>
      <c r="X1162" s="412"/>
      <c r="Y1162" s="413"/>
      <c r="Z1162" s="414"/>
      <c r="AA1162" s="412"/>
      <c r="AB1162" s="413"/>
      <c r="AC1162" s="414"/>
      <c r="AD1162" s="412"/>
      <c r="AE1162" s="413"/>
      <c r="AF1162" s="414"/>
      <c r="AG1162" s="412"/>
      <c r="AH1162" s="413"/>
      <c r="AI1162" s="412"/>
      <c r="AJ1162" s="415"/>
      <c r="AK1162" s="416"/>
      <c r="AL1162" s="417"/>
      <c r="AM1162" s="416"/>
      <c r="AN1162" s="418"/>
      <c r="AO1162" s="418"/>
      <c r="AP1162" s="418"/>
      <c r="AQ1162" s="314"/>
      <c r="AR1162" s="315"/>
      <c r="AS1162" s="419"/>
      <c r="AT1162" s="420"/>
      <c r="AU1162" s="318"/>
      <c r="AV1162" s="319"/>
      <c r="AW1162" s="319"/>
      <c r="AX1162" s="319"/>
      <c r="AY1162" s="320"/>
      <c r="AZ1162" s="376"/>
    </row>
    <row r="1163" spans="1:52" ht="13.5" customHeight="1" thickTop="1" thickBot="1" x14ac:dyDescent="0.25">
      <c r="A1163" s="397">
        <v>1153</v>
      </c>
      <c r="B1163" s="398" t="s">
        <v>63</v>
      </c>
      <c r="C1163" s="399">
        <v>43754</v>
      </c>
      <c r="D1163" s="399" t="s">
        <v>11278</v>
      </c>
      <c r="E1163" s="400" t="s">
        <v>5921</v>
      </c>
      <c r="F1163" s="400" t="s">
        <v>11279</v>
      </c>
      <c r="G1163" s="401" t="s">
        <v>66</v>
      </c>
      <c r="H1163" s="402" t="s">
        <v>7501</v>
      </c>
      <c r="I1163" s="403" t="s">
        <v>1989</v>
      </c>
      <c r="J1163" s="404">
        <v>0</v>
      </c>
      <c r="K1163" s="405">
        <v>0</v>
      </c>
      <c r="L1163" s="405">
        <v>8000000</v>
      </c>
      <c r="M1163" s="405">
        <f t="shared" si="103"/>
        <v>8000000</v>
      </c>
      <c r="N1163" s="406" t="s">
        <v>1990</v>
      </c>
      <c r="O1163" s="398" t="s">
        <v>11280</v>
      </c>
      <c r="P1163" s="408">
        <f t="shared" si="104"/>
        <v>43754</v>
      </c>
      <c r="Q1163" s="408">
        <v>43814</v>
      </c>
      <c r="R1163" s="408">
        <f t="shared" si="105"/>
        <v>43814</v>
      </c>
      <c r="S1163" s="407">
        <f t="shared" si="106"/>
        <v>60</v>
      </c>
      <c r="T1163" s="409">
        <f t="shared" si="107"/>
        <v>2</v>
      </c>
      <c r="U1163" s="410" t="s">
        <v>11281</v>
      </c>
      <c r="V1163" s="375"/>
      <c r="W1163" s="411"/>
      <c r="X1163" s="412"/>
      <c r="Y1163" s="413"/>
      <c r="Z1163" s="414"/>
      <c r="AA1163" s="412"/>
      <c r="AB1163" s="413"/>
      <c r="AC1163" s="414"/>
      <c r="AD1163" s="412"/>
      <c r="AE1163" s="413"/>
      <c r="AF1163" s="414"/>
      <c r="AG1163" s="412"/>
      <c r="AH1163" s="413"/>
      <c r="AI1163" s="412"/>
      <c r="AJ1163" s="415"/>
      <c r="AK1163" s="416"/>
      <c r="AL1163" s="417"/>
      <c r="AM1163" s="416"/>
      <c r="AN1163" s="418"/>
      <c r="AO1163" s="418"/>
      <c r="AP1163" s="418"/>
      <c r="AQ1163" s="314"/>
      <c r="AR1163" s="315"/>
      <c r="AS1163" s="419"/>
      <c r="AT1163" s="420"/>
      <c r="AU1163" s="318"/>
      <c r="AV1163" s="319"/>
      <c r="AW1163" s="319"/>
      <c r="AX1163" s="319"/>
      <c r="AY1163" s="320"/>
      <c r="AZ1163" s="376"/>
    </row>
    <row r="1164" spans="1:52" ht="13.5" customHeight="1" thickTop="1" thickBot="1" x14ac:dyDescent="0.25">
      <c r="A1164" s="397">
        <v>1154</v>
      </c>
      <c r="B1164" s="398" t="s">
        <v>63</v>
      </c>
      <c r="C1164" s="399">
        <v>43754</v>
      </c>
      <c r="D1164" s="399" t="s">
        <v>11282</v>
      </c>
      <c r="E1164" s="400" t="s">
        <v>9494</v>
      </c>
      <c r="F1164" s="400" t="s">
        <v>11283</v>
      </c>
      <c r="G1164" s="401" t="s">
        <v>66</v>
      </c>
      <c r="H1164" s="402" t="s">
        <v>7501</v>
      </c>
      <c r="I1164" s="403" t="s">
        <v>1989</v>
      </c>
      <c r="J1164" s="404">
        <v>0</v>
      </c>
      <c r="K1164" s="405">
        <v>0</v>
      </c>
      <c r="L1164" s="405">
        <v>15000000</v>
      </c>
      <c r="M1164" s="405">
        <f t="shared" si="103"/>
        <v>15000000</v>
      </c>
      <c r="N1164" s="406" t="s">
        <v>1990</v>
      </c>
      <c r="O1164" s="398" t="s">
        <v>11284</v>
      </c>
      <c r="P1164" s="408">
        <f t="shared" si="104"/>
        <v>43754</v>
      </c>
      <c r="Q1164" s="408">
        <v>43830</v>
      </c>
      <c r="R1164" s="408">
        <f t="shared" si="105"/>
        <v>43830</v>
      </c>
      <c r="S1164" s="407">
        <f t="shared" si="106"/>
        <v>76</v>
      </c>
      <c r="T1164" s="409">
        <f t="shared" si="107"/>
        <v>2.5333333333333332</v>
      </c>
      <c r="U1164" s="410" t="s">
        <v>11285</v>
      </c>
      <c r="V1164" s="375"/>
      <c r="W1164" s="411"/>
      <c r="X1164" s="412"/>
      <c r="Y1164" s="413"/>
      <c r="Z1164" s="414"/>
      <c r="AA1164" s="412"/>
      <c r="AB1164" s="413"/>
      <c r="AC1164" s="414"/>
      <c r="AD1164" s="412"/>
      <c r="AE1164" s="413"/>
      <c r="AF1164" s="414"/>
      <c r="AG1164" s="412"/>
      <c r="AH1164" s="413"/>
      <c r="AI1164" s="412"/>
      <c r="AJ1164" s="415"/>
      <c r="AK1164" s="416"/>
      <c r="AL1164" s="417"/>
      <c r="AM1164" s="416"/>
      <c r="AN1164" s="418"/>
      <c r="AO1164" s="418"/>
      <c r="AP1164" s="418"/>
      <c r="AQ1164" s="314"/>
      <c r="AR1164" s="315"/>
      <c r="AS1164" s="419"/>
      <c r="AT1164" s="420"/>
      <c r="AU1164" s="318"/>
      <c r="AV1164" s="319"/>
      <c r="AW1164" s="319"/>
      <c r="AX1164" s="319"/>
      <c r="AY1164" s="320"/>
      <c r="AZ1164" s="376"/>
    </row>
    <row r="1165" spans="1:52" ht="13.5" customHeight="1" thickTop="1" thickBot="1" x14ac:dyDescent="0.25">
      <c r="A1165" s="397">
        <v>1155</v>
      </c>
      <c r="B1165" s="398" t="s">
        <v>7574</v>
      </c>
      <c r="C1165" s="399">
        <v>43755</v>
      </c>
      <c r="D1165" s="399" t="s">
        <v>11286</v>
      </c>
      <c r="E1165" s="400" t="s">
        <v>9494</v>
      </c>
      <c r="F1165" s="400" t="s">
        <v>11287</v>
      </c>
      <c r="G1165" s="401" t="s">
        <v>66</v>
      </c>
      <c r="H1165" s="402" t="s">
        <v>10502</v>
      </c>
      <c r="I1165" s="403" t="s">
        <v>1989</v>
      </c>
      <c r="J1165" s="404">
        <v>0</v>
      </c>
      <c r="K1165" s="405">
        <v>0</v>
      </c>
      <c r="L1165" s="405">
        <v>4638666</v>
      </c>
      <c r="M1165" s="405">
        <f t="shared" si="103"/>
        <v>4638666</v>
      </c>
      <c r="N1165" s="406" t="s">
        <v>1990</v>
      </c>
      <c r="O1165" s="398" t="s">
        <v>6704</v>
      </c>
      <c r="P1165" s="408">
        <f t="shared" si="104"/>
        <v>43755</v>
      </c>
      <c r="Q1165" s="408">
        <v>43819</v>
      </c>
      <c r="R1165" s="408">
        <f t="shared" si="105"/>
        <v>43819</v>
      </c>
      <c r="S1165" s="407">
        <f t="shared" si="106"/>
        <v>64</v>
      </c>
      <c r="T1165" s="409">
        <f t="shared" si="107"/>
        <v>2.1333333333333333</v>
      </c>
      <c r="U1165" s="410" t="s">
        <v>11288</v>
      </c>
      <c r="V1165" s="375"/>
      <c r="W1165" s="411"/>
      <c r="X1165" s="412"/>
      <c r="Y1165" s="413"/>
      <c r="Z1165" s="414"/>
      <c r="AA1165" s="412"/>
      <c r="AB1165" s="413"/>
      <c r="AC1165" s="414"/>
      <c r="AD1165" s="412"/>
      <c r="AE1165" s="413"/>
      <c r="AF1165" s="414"/>
      <c r="AG1165" s="412"/>
      <c r="AH1165" s="413"/>
      <c r="AI1165" s="412"/>
      <c r="AJ1165" s="415"/>
      <c r="AK1165" s="416"/>
      <c r="AL1165" s="417"/>
      <c r="AM1165" s="416"/>
      <c r="AN1165" s="418"/>
      <c r="AO1165" s="418"/>
      <c r="AP1165" s="418"/>
      <c r="AQ1165" s="314"/>
      <c r="AR1165" s="315"/>
      <c r="AS1165" s="419"/>
      <c r="AT1165" s="420"/>
      <c r="AU1165" s="318"/>
      <c r="AV1165" s="319"/>
      <c r="AW1165" s="319"/>
      <c r="AX1165" s="319"/>
      <c r="AY1165" s="320"/>
      <c r="AZ1165" s="376"/>
    </row>
    <row r="1166" spans="1:52" ht="13.5" customHeight="1" thickTop="1" thickBot="1" x14ac:dyDescent="0.25">
      <c r="A1166" s="397">
        <v>1156</v>
      </c>
      <c r="B1166" s="398" t="s">
        <v>3432</v>
      </c>
      <c r="C1166" s="399">
        <v>43755</v>
      </c>
      <c r="D1166" s="399" t="s">
        <v>11289</v>
      </c>
      <c r="E1166" s="400" t="s">
        <v>9494</v>
      </c>
      <c r="F1166" s="400" t="s">
        <v>10299</v>
      </c>
      <c r="G1166" s="401" t="s">
        <v>66</v>
      </c>
      <c r="H1166" s="402" t="s">
        <v>7501</v>
      </c>
      <c r="I1166" s="403" t="s">
        <v>1989</v>
      </c>
      <c r="J1166" s="404">
        <v>0</v>
      </c>
      <c r="K1166" s="405">
        <v>0</v>
      </c>
      <c r="L1166" s="405">
        <v>15000000</v>
      </c>
      <c r="M1166" s="405">
        <f t="shared" si="103"/>
        <v>15000000</v>
      </c>
      <c r="N1166" s="406" t="s">
        <v>1990</v>
      </c>
      <c r="O1166" s="398" t="s">
        <v>11290</v>
      </c>
      <c r="P1166" s="408">
        <f t="shared" si="104"/>
        <v>43755</v>
      </c>
      <c r="Q1166" s="408">
        <v>43830</v>
      </c>
      <c r="R1166" s="408">
        <f t="shared" si="105"/>
        <v>43830</v>
      </c>
      <c r="S1166" s="407">
        <f t="shared" si="106"/>
        <v>75</v>
      </c>
      <c r="T1166" s="409">
        <f t="shared" si="107"/>
        <v>2.5</v>
      </c>
      <c r="U1166" s="410" t="s">
        <v>11291</v>
      </c>
      <c r="V1166" s="375"/>
      <c r="W1166" s="411"/>
      <c r="X1166" s="412"/>
      <c r="Y1166" s="413"/>
      <c r="Z1166" s="414"/>
      <c r="AA1166" s="412"/>
      <c r="AB1166" s="413"/>
      <c r="AC1166" s="414"/>
      <c r="AD1166" s="412"/>
      <c r="AE1166" s="413"/>
      <c r="AF1166" s="414"/>
      <c r="AG1166" s="412"/>
      <c r="AH1166" s="413"/>
      <c r="AI1166" s="412"/>
      <c r="AJ1166" s="415"/>
      <c r="AK1166" s="416"/>
      <c r="AL1166" s="417"/>
      <c r="AM1166" s="416"/>
      <c r="AN1166" s="418"/>
      <c r="AO1166" s="418"/>
      <c r="AP1166" s="418"/>
      <c r="AQ1166" s="314"/>
      <c r="AR1166" s="315"/>
      <c r="AS1166" s="419"/>
      <c r="AT1166" s="420"/>
      <c r="AU1166" s="318"/>
      <c r="AV1166" s="319"/>
      <c r="AW1166" s="319"/>
      <c r="AX1166" s="319"/>
      <c r="AY1166" s="320"/>
      <c r="AZ1166" s="376"/>
    </row>
    <row r="1167" spans="1:52" ht="13.5" customHeight="1" thickTop="1" thickBot="1" x14ac:dyDescent="0.25">
      <c r="A1167" s="397">
        <v>1157</v>
      </c>
      <c r="B1167" s="398" t="s">
        <v>3451</v>
      </c>
      <c r="C1167" s="399">
        <v>43755</v>
      </c>
      <c r="D1167" s="399" t="s">
        <v>11292</v>
      </c>
      <c r="E1167" s="400" t="s">
        <v>5690</v>
      </c>
      <c r="F1167" s="400" t="s">
        <v>11293</v>
      </c>
      <c r="G1167" s="401" t="s">
        <v>66</v>
      </c>
      <c r="H1167" s="402" t="s">
        <v>7501</v>
      </c>
      <c r="I1167" s="403" t="s">
        <v>1989</v>
      </c>
      <c r="J1167" s="404">
        <v>0</v>
      </c>
      <c r="K1167" s="405">
        <v>0</v>
      </c>
      <c r="L1167" s="405">
        <v>8120000</v>
      </c>
      <c r="M1167" s="405">
        <f t="shared" si="103"/>
        <v>8120000</v>
      </c>
      <c r="N1167" s="406" t="s">
        <v>1990</v>
      </c>
      <c r="O1167" s="398" t="s">
        <v>11294</v>
      </c>
      <c r="P1167" s="408">
        <f t="shared" si="104"/>
        <v>43755</v>
      </c>
      <c r="Q1167" s="408">
        <v>43815</v>
      </c>
      <c r="R1167" s="408">
        <f t="shared" si="105"/>
        <v>43815</v>
      </c>
      <c r="S1167" s="407">
        <f t="shared" si="106"/>
        <v>60</v>
      </c>
      <c r="T1167" s="409">
        <f t="shared" si="107"/>
        <v>2</v>
      </c>
      <c r="U1167" s="410" t="s">
        <v>11295</v>
      </c>
      <c r="V1167" s="375"/>
      <c r="W1167" s="411"/>
      <c r="X1167" s="412"/>
      <c r="Y1167" s="413"/>
      <c r="Z1167" s="414"/>
      <c r="AA1167" s="412"/>
      <c r="AB1167" s="413"/>
      <c r="AC1167" s="414"/>
      <c r="AD1167" s="412"/>
      <c r="AE1167" s="413"/>
      <c r="AF1167" s="414"/>
      <c r="AG1167" s="412"/>
      <c r="AH1167" s="413"/>
      <c r="AI1167" s="412"/>
      <c r="AJ1167" s="415"/>
      <c r="AK1167" s="416"/>
      <c r="AL1167" s="417"/>
      <c r="AM1167" s="416"/>
      <c r="AN1167" s="418"/>
      <c r="AO1167" s="418"/>
      <c r="AP1167" s="418"/>
      <c r="AQ1167" s="314"/>
      <c r="AR1167" s="315"/>
      <c r="AS1167" s="419"/>
      <c r="AT1167" s="420"/>
      <c r="AU1167" s="318"/>
      <c r="AV1167" s="319"/>
      <c r="AW1167" s="319"/>
      <c r="AX1167" s="319"/>
      <c r="AY1167" s="320"/>
      <c r="AZ1167" s="376"/>
    </row>
    <row r="1168" spans="1:52" ht="13.5" customHeight="1" thickTop="1" thickBot="1" x14ac:dyDescent="0.25">
      <c r="A1168" s="397">
        <v>1158</v>
      </c>
      <c r="B1168" s="398" t="s">
        <v>3432</v>
      </c>
      <c r="C1168" s="399">
        <v>43755</v>
      </c>
      <c r="D1168" s="399" t="s">
        <v>11296</v>
      </c>
      <c r="E1168" s="400" t="s">
        <v>5690</v>
      </c>
      <c r="F1168" s="400" t="s">
        <v>11297</v>
      </c>
      <c r="G1168" s="401" t="s">
        <v>66</v>
      </c>
      <c r="H1168" s="402" t="s">
        <v>7501</v>
      </c>
      <c r="I1168" s="403" t="s">
        <v>1989</v>
      </c>
      <c r="J1168" s="404">
        <v>0</v>
      </c>
      <c r="K1168" s="405">
        <v>0</v>
      </c>
      <c r="L1168" s="405">
        <v>15000000</v>
      </c>
      <c r="M1168" s="405">
        <f t="shared" si="103"/>
        <v>15000000</v>
      </c>
      <c r="N1168" s="406" t="s">
        <v>1990</v>
      </c>
      <c r="O1168" s="398" t="s">
        <v>11298</v>
      </c>
      <c r="P1168" s="408">
        <f t="shared" si="104"/>
        <v>43755</v>
      </c>
      <c r="Q1168" s="408">
        <v>43830</v>
      </c>
      <c r="R1168" s="408">
        <f t="shared" si="105"/>
        <v>43830</v>
      </c>
      <c r="S1168" s="407">
        <f t="shared" si="106"/>
        <v>75</v>
      </c>
      <c r="T1168" s="409">
        <f t="shared" si="107"/>
        <v>2.5</v>
      </c>
      <c r="U1168" s="410" t="s">
        <v>11299</v>
      </c>
      <c r="V1168" s="375"/>
      <c r="W1168" s="411"/>
      <c r="X1168" s="412"/>
      <c r="Y1168" s="413"/>
      <c r="Z1168" s="414"/>
      <c r="AA1168" s="412"/>
      <c r="AB1168" s="413"/>
      <c r="AC1168" s="414"/>
      <c r="AD1168" s="412"/>
      <c r="AE1168" s="413"/>
      <c r="AF1168" s="414"/>
      <c r="AG1168" s="412"/>
      <c r="AH1168" s="413"/>
      <c r="AI1168" s="412"/>
      <c r="AJ1168" s="415"/>
      <c r="AK1168" s="416"/>
      <c r="AL1168" s="417"/>
      <c r="AM1168" s="416"/>
      <c r="AN1168" s="418"/>
      <c r="AO1168" s="418"/>
      <c r="AP1168" s="418"/>
      <c r="AQ1168" s="314"/>
      <c r="AR1168" s="315"/>
      <c r="AS1168" s="419"/>
      <c r="AT1168" s="420"/>
      <c r="AU1168" s="318"/>
      <c r="AV1168" s="319"/>
      <c r="AW1168" s="319"/>
      <c r="AX1168" s="319"/>
      <c r="AY1168" s="320"/>
      <c r="AZ1168" s="376"/>
    </row>
    <row r="1169" spans="1:53" ht="13.5" customHeight="1" thickTop="1" thickBot="1" x14ac:dyDescent="0.25">
      <c r="A1169" s="397">
        <v>1159</v>
      </c>
      <c r="B1169" s="398" t="s">
        <v>7623</v>
      </c>
      <c r="C1169" s="399">
        <v>43755</v>
      </c>
      <c r="D1169" s="399" t="s">
        <v>11300</v>
      </c>
      <c r="E1169" s="400" t="s">
        <v>9590</v>
      </c>
      <c r="F1169" s="400" t="s">
        <v>11301</v>
      </c>
      <c r="G1169" s="401" t="s">
        <v>66</v>
      </c>
      <c r="H1169" s="402" t="s">
        <v>7501</v>
      </c>
      <c r="I1169" s="403" t="s">
        <v>1989</v>
      </c>
      <c r="J1169" s="404">
        <v>0</v>
      </c>
      <c r="K1169" s="405">
        <v>0</v>
      </c>
      <c r="L1169" s="405">
        <v>19500000</v>
      </c>
      <c r="M1169" s="405">
        <f t="shared" si="103"/>
        <v>19500000</v>
      </c>
      <c r="N1169" s="406" t="s">
        <v>1990</v>
      </c>
      <c r="O1169" s="398" t="s">
        <v>11302</v>
      </c>
      <c r="P1169" s="408">
        <f t="shared" si="104"/>
        <v>43755</v>
      </c>
      <c r="Q1169" s="408">
        <v>43830</v>
      </c>
      <c r="R1169" s="408">
        <f t="shared" si="105"/>
        <v>43830</v>
      </c>
      <c r="S1169" s="407">
        <f t="shared" si="106"/>
        <v>75</v>
      </c>
      <c r="T1169" s="409">
        <f t="shared" si="107"/>
        <v>2.5</v>
      </c>
      <c r="U1169" s="410" t="s">
        <v>11303</v>
      </c>
      <c r="V1169" s="375"/>
      <c r="W1169" s="411"/>
      <c r="X1169" s="412"/>
      <c r="Y1169" s="413"/>
      <c r="Z1169" s="414"/>
      <c r="AA1169" s="412"/>
      <c r="AB1169" s="413"/>
      <c r="AC1169" s="414"/>
      <c r="AD1169" s="412"/>
      <c r="AE1169" s="413"/>
      <c r="AF1169" s="414"/>
      <c r="AG1169" s="412"/>
      <c r="AH1169" s="413"/>
      <c r="AI1169" s="412"/>
      <c r="AJ1169" s="415"/>
      <c r="AK1169" s="416"/>
      <c r="AL1169" s="417"/>
      <c r="AM1169" s="416"/>
      <c r="AN1169" s="418"/>
      <c r="AO1169" s="418"/>
      <c r="AP1169" s="418"/>
      <c r="AQ1169" s="314"/>
      <c r="AR1169" s="315"/>
      <c r="AS1169" s="419"/>
      <c r="AT1169" s="420"/>
      <c r="AU1169" s="318"/>
      <c r="AV1169" s="319"/>
      <c r="AW1169" s="319"/>
      <c r="AX1169" s="319"/>
      <c r="AY1169" s="320"/>
      <c r="AZ1169" s="376"/>
    </row>
    <row r="1170" spans="1:53" ht="13.5" customHeight="1" thickTop="1" thickBot="1" x14ac:dyDescent="0.25">
      <c r="A1170" s="397">
        <v>1160</v>
      </c>
      <c r="B1170" s="398" t="s">
        <v>3432</v>
      </c>
      <c r="C1170" s="399">
        <v>43755</v>
      </c>
      <c r="D1170" s="399" t="s">
        <v>11304</v>
      </c>
      <c r="E1170" s="400" t="s">
        <v>7806</v>
      </c>
      <c r="F1170" s="400" t="s">
        <v>11305</v>
      </c>
      <c r="G1170" s="401" t="s">
        <v>66</v>
      </c>
      <c r="H1170" s="402" t="s">
        <v>7501</v>
      </c>
      <c r="I1170" s="403" t="s">
        <v>1989</v>
      </c>
      <c r="J1170" s="404">
        <v>0</v>
      </c>
      <c r="K1170" s="405">
        <v>0</v>
      </c>
      <c r="L1170" s="405">
        <v>18268108</v>
      </c>
      <c r="M1170" s="405">
        <v>18268108</v>
      </c>
      <c r="N1170" s="406" t="s">
        <v>1990</v>
      </c>
      <c r="O1170" s="398" t="s">
        <v>693</v>
      </c>
      <c r="P1170" s="408">
        <v>43755</v>
      </c>
      <c r="Q1170" s="408">
        <v>43830</v>
      </c>
      <c r="R1170" s="408">
        <v>43830</v>
      </c>
      <c r="S1170" s="407">
        <v>75</v>
      </c>
      <c r="T1170" s="409">
        <v>2.5</v>
      </c>
      <c r="U1170" s="410" t="s">
        <v>11306</v>
      </c>
      <c r="V1170" s="375"/>
      <c r="W1170" s="411"/>
      <c r="X1170" s="412"/>
      <c r="Y1170" s="413"/>
      <c r="Z1170" s="414"/>
      <c r="AA1170" s="412"/>
      <c r="AB1170" s="413"/>
      <c r="AC1170" s="414"/>
      <c r="AD1170" s="412"/>
      <c r="AE1170" s="413"/>
      <c r="AF1170" s="414"/>
      <c r="AG1170" s="412"/>
      <c r="AH1170" s="413"/>
      <c r="AI1170" s="412"/>
      <c r="AJ1170" s="415"/>
      <c r="AK1170" s="416"/>
      <c r="AL1170" s="417"/>
      <c r="AM1170" s="416"/>
      <c r="AN1170" s="418"/>
      <c r="AO1170" s="418"/>
      <c r="AP1170" s="418"/>
      <c r="AQ1170" s="314"/>
      <c r="AR1170" s="315"/>
      <c r="AS1170" s="419"/>
      <c r="AT1170" s="420"/>
      <c r="AU1170" s="318"/>
      <c r="AV1170" s="319"/>
      <c r="AW1170" s="319"/>
      <c r="AX1170" s="319"/>
      <c r="AY1170" s="320"/>
      <c r="AZ1170" s="376"/>
    </row>
    <row r="1171" spans="1:53" ht="13.5" customHeight="1" thickTop="1" thickBot="1" x14ac:dyDescent="0.25">
      <c r="A1171" s="397">
        <v>1161</v>
      </c>
      <c r="B1171" s="398" t="s">
        <v>7623</v>
      </c>
      <c r="C1171" s="399">
        <v>43755</v>
      </c>
      <c r="D1171" s="399" t="s">
        <v>11307</v>
      </c>
      <c r="E1171" s="400" t="s">
        <v>7806</v>
      </c>
      <c r="F1171" s="400" t="s">
        <v>11308</v>
      </c>
      <c r="G1171" s="401" t="s">
        <v>66</v>
      </c>
      <c r="H1171" s="402" t="s">
        <v>7501</v>
      </c>
      <c r="I1171" s="403" t="s">
        <v>1989</v>
      </c>
      <c r="J1171" s="404">
        <v>0</v>
      </c>
      <c r="K1171" s="405">
        <v>0</v>
      </c>
      <c r="L1171" s="405">
        <v>9800000</v>
      </c>
      <c r="M1171" s="405">
        <f t="shared" ref="M1171:M1202" si="108">L1171+AJ1171+AL1171+AN1171+AP1171</f>
        <v>9800000</v>
      </c>
      <c r="N1171" s="406" t="s">
        <v>1990</v>
      </c>
      <c r="O1171" s="398" t="s">
        <v>11309</v>
      </c>
      <c r="P1171" s="408">
        <f t="shared" ref="P1171:P1202" si="109">C1171</f>
        <v>43755</v>
      </c>
      <c r="Q1171" s="408">
        <v>43815</v>
      </c>
      <c r="R1171" s="408">
        <f t="shared" ref="R1171:R1198" si="110">Q1171</f>
        <v>43815</v>
      </c>
      <c r="S1171" s="407">
        <f t="shared" ref="S1171:S1234" si="111">R1171-P1171</f>
        <v>60</v>
      </c>
      <c r="T1171" s="409">
        <f t="shared" ref="T1171:T1234" si="112">+S1171/30</f>
        <v>2</v>
      </c>
      <c r="U1171" s="410" t="s">
        <v>11310</v>
      </c>
      <c r="V1171" s="375"/>
      <c r="W1171" s="411"/>
      <c r="X1171" s="412"/>
      <c r="Y1171" s="413"/>
      <c r="Z1171" s="414"/>
      <c r="AA1171" s="412"/>
      <c r="AB1171" s="413"/>
      <c r="AC1171" s="414"/>
      <c r="AD1171" s="412"/>
      <c r="AE1171" s="413"/>
      <c r="AF1171" s="414"/>
      <c r="AG1171" s="412"/>
      <c r="AH1171" s="413"/>
      <c r="AI1171" s="412"/>
      <c r="AJ1171" s="415"/>
      <c r="AK1171" s="416"/>
      <c r="AL1171" s="417"/>
      <c r="AM1171" s="416"/>
      <c r="AN1171" s="418"/>
      <c r="AO1171" s="418"/>
      <c r="AP1171" s="418"/>
      <c r="AQ1171" s="314"/>
      <c r="AR1171" s="315"/>
      <c r="AS1171" s="419"/>
      <c r="AT1171" s="420"/>
      <c r="AU1171" s="318"/>
      <c r="AV1171" s="319"/>
      <c r="AW1171" s="319"/>
      <c r="AX1171" s="319"/>
      <c r="AY1171" s="320"/>
      <c r="AZ1171" s="376"/>
    </row>
    <row r="1172" spans="1:53" ht="13.5" customHeight="1" thickTop="1" thickBot="1" x14ac:dyDescent="0.25">
      <c r="A1172" s="397">
        <v>1162</v>
      </c>
      <c r="B1172" s="398" t="s">
        <v>7623</v>
      </c>
      <c r="C1172" s="399">
        <v>43755</v>
      </c>
      <c r="D1172" s="399" t="s">
        <v>11311</v>
      </c>
      <c r="E1172" s="400" t="s">
        <v>9590</v>
      </c>
      <c r="F1172" s="400" t="s">
        <v>11312</v>
      </c>
      <c r="G1172" s="401" t="s">
        <v>66</v>
      </c>
      <c r="H1172" s="402" t="s">
        <v>7501</v>
      </c>
      <c r="I1172" s="403" t="s">
        <v>1989</v>
      </c>
      <c r="J1172" s="404">
        <v>0</v>
      </c>
      <c r="K1172" s="405">
        <v>0</v>
      </c>
      <c r="L1172" s="405">
        <v>9240000</v>
      </c>
      <c r="M1172" s="405">
        <f t="shared" si="108"/>
        <v>9240000</v>
      </c>
      <c r="N1172" s="406" t="s">
        <v>1990</v>
      </c>
      <c r="O1172" s="398" t="s">
        <v>11313</v>
      </c>
      <c r="P1172" s="408">
        <f t="shared" si="109"/>
        <v>43755</v>
      </c>
      <c r="Q1172" s="408">
        <v>43830</v>
      </c>
      <c r="R1172" s="408">
        <f t="shared" si="110"/>
        <v>43830</v>
      </c>
      <c r="S1172" s="407">
        <f t="shared" si="111"/>
        <v>75</v>
      </c>
      <c r="T1172" s="409">
        <f t="shared" si="112"/>
        <v>2.5</v>
      </c>
      <c r="U1172" s="410" t="s">
        <v>11314</v>
      </c>
      <c r="V1172" s="375"/>
      <c r="W1172" s="411"/>
      <c r="X1172" s="412"/>
      <c r="Y1172" s="413"/>
      <c r="Z1172" s="414"/>
      <c r="AA1172" s="412"/>
      <c r="AB1172" s="413"/>
      <c r="AC1172" s="414"/>
      <c r="AD1172" s="412"/>
      <c r="AE1172" s="413"/>
      <c r="AF1172" s="414"/>
      <c r="AG1172" s="412"/>
      <c r="AH1172" s="413"/>
      <c r="AI1172" s="412"/>
      <c r="AJ1172" s="415"/>
      <c r="AK1172" s="416"/>
      <c r="AL1172" s="417"/>
      <c r="AM1172" s="416"/>
      <c r="AN1172" s="418"/>
      <c r="AO1172" s="418"/>
      <c r="AP1172" s="418"/>
      <c r="AQ1172" s="314"/>
      <c r="AR1172" s="315"/>
      <c r="AS1172" s="419"/>
      <c r="AT1172" s="420"/>
      <c r="AU1172" s="318"/>
      <c r="AV1172" s="319"/>
      <c r="AW1172" s="319"/>
      <c r="AX1172" s="319"/>
      <c r="AY1172" s="320"/>
      <c r="AZ1172" s="376"/>
    </row>
    <row r="1173" spans="1:53" ht="13.5" customHeight="1" thickTop="1" thickBot="1" x14ac:dyDescent="0.25">
      <c r="A1173" s="397">
        <v>1163</v>
      </c>
      <c r="B1173" s="398" t="s">
        <v>63</v>
      </c>
      <c r="C1173" s="399">
        <v>43756</v>
      </c>
      <c r="D1173" s="399" t="s">
        <v>11315</v>
      </c>
      <c r="E1173" s="400" t="s">
        <v>7806</v>
      </c>
      <c r="F1173" s="400" t="s">
        <v>11316</v>
      </c>
      <c r="G1173" s="401" t="s">
        <v>66</v>
      </c>
      <c r="H1173" s="402" t="s">
        <v>10502</v>
      </c>
      <c r="I1173" s="403" t="s">
        <v>1989</v>
      </c>
      <c r="J1173" s="404">
        <v>0</v>
      </c>
      <c r="K1173" s="405">
        <v>0</v>
      </c>
      <c r="L1173" s="405">
        <v>5079000</v>
      </c>
      <c r="M1173" s="405">
        <f t="shared" si="108"/>
        <v>5079000</v>
      </c>
      <c r="N1173" s="406" t="s">
        <v>1990</v>
      </c>
      <c r="O1173" s="398" t="s">
        <v>9463</v>
      </c>
      <c r="P1173" s="408">
        <f t="shared" si="109"/>
        <v>43756</v>
      </c>
      <c r="Q1173" s="408">
        <v>43816</v>
      </c>
      <c r="R1173" s="408">
        <f t="shared" si="110"/>
        <v>43816</v>
      </c>
      <c r="S1173" s="407">
        <f t="shared" si="111"/>
        <v>60</v>
      </c>
      <c r="T1173" s="409">
        <f t="shared" si="112"/>
        <v>2</v>
      </c>
      <c r="U1173" s="410" t="s">
        <v>11317</v>
      </c>
      <c r="V1173" s="375"/>
      <c r="W1173" s="411"/>
      <c r="X1173" s="412"/>
      <c r="Y1173" s="413"/>
      <c r="Z1173" s="414"/>
      <c r="AA1173" s="412"/>
      <c r="AB1173" s="413"/>
      <c r="AC1173" s="414"/>
      <c r="AD1173" s="412"/>
      <c r="AE1173" s="413"/>
      <c r="AF1173" s="414"/>
      <c r="AG1173" s="412"/>
      <c r="AH1173" s="413"/>
      <c r="AI1173" s="412"/>
      <c r="AJ1173" s="415"/>
      <c r="AK1173" s="416"/>
      <c r="AL1173" s="417"/>
      <c r="AM1173" s="416"/>
      <c r="AN1173" s="418"/>
      <c r="AO1173" s="418"/>
      <c r="AP1173" s="418"/>
      <c r="AQ1173" s="314"/>
      <c r="AR1173" s="315"/>
      <c r="AS1173" s="419"/>
      <c r="AT1173" s="420"/>
      <c r="AU1173" s="318"/>
      <c r="AV1173" s="319"/>
      <c r="AW1173" s="319"/>
      <c r="AX1173" s="319"/>
      <c r="AY1173" s="320"/>
      <c r="AZ1173" s="376"/>
    </row>
    <row r="1174" spans="1:53" ht="13.5" customHeight="1" thickTop="1" thickBot="1" x14ac:dyDescent="0.25">
      <c r="A1174" s="397">
        <v>1164</v>
      </c>
      <c r="B1174" s="398" t="s">
        <v>3432</v>
      </c>
      <c r="C1174" s="399">
        <v>43756</v>
      </c>
      <c r="D1174" s="399" t="s">
        <v>11318</v>
      </c>
      <c r="E1174" s="400" t="s">
        <v>9494</v>
      </c>
      <c r="F1174" s="400" t="s">
        <v>11319</v>
      </c>
      <c r="G1174" s="401" t="s">
        <v>66</v>
      </c>
      <c r="H1174" s="402" t="s">
        <v>10502</v>
      </c>
      <c r="I1174" s="403" t="s">
        <v>1989</v>
      </c>
      <c r="J1174" s="404">
        <v>0</v>
      </c>
      <c r="K1174" s="405">
        <v>0</v>
      </c>
      <c r="L1174" s="405">
        <v>6000000</v>
      </c>
      <c r="M1174" s="405">
        <f t="shared" si="108"/>
        <v>6000000</v>
      </c>
      <c r="N1174" s="406" t="s">
        <v>1990</v>
      </c>
      <c r="O1174" s="398" t="s">
        <v>11320</v>
      </c>
      <c r="P1174" s="408">
        <f t="shared" si="109"/>
        <v>43756</v>
      </c>
      <c r="Q1174" s="408">
        <v>43830</v>
      </c>
      <c r="R1174" s="408">
        <f t="shared" si="110"/>
        <v>43830</v>
      </c>
      <c r="S1174" s="407">
        <f t="shared" si="111"/>
        <v>74</v>
      </c>
      <c r="T1174" s="409">
        <f t="shared" si="112"/>
        <v>2.4666666666666668</v>
      </c>
      <c r="U1174" s="410" t="s">
        <v>11321</v>
      </c>
      <c r="V1174" s="375"/>
      <c r="W1174" s="411"/>
      <c r="X1174" s="412"/>
      <c r="Y1174" s="413"/>
      <c r="Z1174" s="414"/>
      <c r="AA1174" s="412"/>
      <c r="AB1174" s="413"/>
      <c r="AC1174" s="414"/>
      <c r="AD1174" s="412"/>
      <c r="AE1174" s="413"/>
      <c r="AF1174" s="414"/>
      <c r="AG1174" s="412"/>
      <c r="AH1174" s="413"/>
      <c r="AI1174" s="412"/>
      <c r="AJ1174" s="415"/>
      <c r="AK1174" s="416"/>
      <c r="AL1174" s="417"/>
      <c r="AM1174" s="416"/>
      <c r="AN1174" s="418"/>
      <c r="AO1174" s="418"/>
      <c r="AP1174" s="418"/>
      <c r="AQ1174" s="314"/>
      <c r="AR1174" s="315"/>
      <c r="AS1174" s="419"/>
      <c r="AT1174" s="420"/>
      <c r="AU1174" s="318"/>
      <c r="AV1174" s="319"/>
      <c r="AW1174" s="319"/>
      <c r="AX1174" s="319"/>
      <c r="AY1174" s="320"/>
      <c r="AZ1174" s="376"/>
    </row>
    <row r="1175" spans="1:53" ht="13.5" customHeight="1" thickTop="1" thickBot="1" x14ac:dyDescent="0.25">
      <c r="A1175" s="397">
        <v>1165</v>
      </c>
      <c r="B1175" s="398" t="s">
        <v>3432</v>
      </c>
      <c r="C1175" s="399">
        <v>43756</v>
      </c>
      <c r="D1175" s="399" t="s">
        <v>11322</v>
      </c>
      <c r="E1175" s="400" t="s">
        <v>7806</v>
      </c>
      <c r="F1175" s="400" t="s">
        <v>10299</v>
      </c>
      <c r="G1175" s="401" t="s">
        <v>66</v>
      </c>
      <c r="H1175" s="402" t="s">
        <v>7501</v>
      </c>
      <c r="I1175" s="403" t="s">
        <v>1989</v>
      </c>
      <c r="J1175" s="404">
        <v>0</v>
      </c>
      <c r="K1175" s="405">
        <v>0</v>
      </c>
      <c r="L1175" s="405">
        <v>14000000</v>
      </c>
      <c r="M1175" s="405">
        <f t="shared" si="108"/>
        <v>14000000</v>
      </c>
      <c r="N1175" s="406" t="s">
        <v>1990</v>
      </c>
      <c r="O1175" s="398" t="s">
        <v>9295</v>
      </c>
      <c r="P1175" s="408">
        <f t="shared" si="109"/>
        <v>43756</v>
      </c>
      <c r="Q1175" s="408">
        <v>43816</v>
      </c>
      <c r="R1175" s="408">
        <f t="shared" si="110"/>
        <v>43816</v>
      </c>
      <c r="S1175" s="407">
        <f t="shared" si="111"/>
        <v>60</v>
      </c>
      <c r="T1175" s="409">
        <f t="shared" si="112"/>
        <v>2</v>
      </c>
      <c r="U1175" s="410" t="s">
        <v>11323</v>
      </c>
      <c r="V1175" s="375"/>
      <c r="W1175" s="411"/>
      <c r="X1175" s="412"/>
      <c r="Y1175" s="413"/>
      <c r="Z1175" s="414"/>
      <c r="AA1175" s="412"/>
      <c r="AB1175" s="413"/>
      <c r="AC1175" s="414"/>
      <c r="AD1175" s="412"/>
      <c r="AE1175" s="413"/>
      <c r="AF1175" s="414"/>
      <c r="AG1175" s="412"/>
      <c r="AH1175" s="413"/>
      <c r="AI1175" s="412"/>
      <c r="AJ1175" s="415"/>
      <c r="AK1175" s="416"/>
      <c r="AL1175" s="417"/>
      <c r="AM1175" s="416"/>
      <c r="AN1175" s="418"/>
      <c r="AO1175" s="418"/>
      <c r="AP1175" s="418"/>
      <c r="AQ1175" s="314"/>
      <c r="AR1175" s="315"/>
      <c r="AS1175" s="419"/>
      <c r="AT1175" s="420"/>
      <c r="AU1175" s="318"/>
      <c r="AV1175" s="319"/>
      <c r="AW1175" s="319"/>
      <c r="AX1175" s="319"/>
      <c r="AY1175" s="320"/>
      <c r="AZ1175" s="376"/>
    </row>
    <row r="1176" spans="1:53" ht="13.5" customHeight="1" thickTop="1" thickBot="1" x14ac:dyDescent="0.25">
      <c r="A1176" s="435">
        <v>1166</v>
      </c>
      <c r="B1176" s="436" t="s">
        <v>11324</v>
      </c>
      <c r="C1176" s="437"/>
      <c r="D1176" s="437" t="s">
        <v>11325</v>
      </c>
      <c r="E1176" s="438"/>
      <c r="F1176" s="438"/>
      <c r="G1176" s="439"/>
      <c r="H1176" s="440"/>
      <c r="I1176" s="441" t="s">
        <v>1989</v>
      </c>
      <c r="J1176" s="442">
        <v>0</v>
      </c>
      <c r="K1176" s="443">
        <v>0</v>
      </c>
      <c r="L1176" s="443"/>
      <c r="M1176" s="443">
        <f t="shared" si="108"/>
        <v>0</v>
      </c>
      <c r="N1176" s="444"/>
      <c r="O1176" s="436"/>
      <c r="P1176" s="445">
        <f t="shared" si="109"/>
        <v>0</v>
      </c>
      <c r="Q1176" s="445"/>
      <c r="R1176" s="445">
        <f t="shared" si="110"/>
        <v>0</v>
      </c>
      <c r="S1176" s="446">
        <f t="shared" si="111"/>
        <v>0</v>
      </c>
      <c r="T1176" s="447">
        <f t="shared" si="112"/>
        <v>0</v>
      </c>
      <c r="U1176" s="449"/>
      <c r="V1176" s="448"/>
      <c r="W1176" s="450"/>
      <c r="X1176" s="451"/>
      <c r="Y1176" s="452"/>
      <c r="Z1176" s="453"/>
      <c r="AA1176" s="451"/>
      <c r="AB1176" s="452"/>
      <c r="AC1176" s="453"/>
      <c r="AD1176" s="451"/>
      <c r="AE1176" s="452"/>
      <c r="AF1176" s="453"/>
      <c r="AG1176" s="451"/>
      <c r="AH1176" s="452"/>
      <c r="AI1176" s="451"/>
      <c r="AJ1176" s="454"/>
      <c r="AK1176" s="455"/>
      <c r="AL1176" s="456"/>
      <c r="AM1176" s="455"/>
      <c r="AN1176" s="457"/>
      <c r="AO1176" s="457"/>
      <c r="AP1176" s="457"/>
      <c r="AQ1176" s="458"/>
      <c r="AR1176" s="374"/>
      <c r="AS1176" s="459"/>
      <c r="AT1176" s="460"/>
      <c r="AU1176" s="461"/>
      <c r="AV1176" s="462"/>
      <c r="AW1176" s="462"/>
      <c r="AX1176" s="462"/>
      <c r="AY1176" s="463"/>
      <c r="AZ1176" s="464"/>
      <c r="BA1176" s="465"/>
    </row>
    <row r="1177" spans="1:53" ht="13.5" customHeight="1" thickTop="1" thickBot="1" x14ac:dyDescent="0.25">
      <c r="A1177" s="397">
        <v>1167</v>
      </c>
      <c r="B1177" s="398" t="s">
        <v>3432</v>
      </c>
      <c r="C1177" s="399">
        <v>43756</v>
      </c>
      <c r="D1177" s="399" t="s">
        <v>11326</v>
      </c>
      <c r="E1177" s="400" t="s">
        <v>9494</v>
      </c>
      <c r="F1177" s="400" t="s">
        <v>11327</v>
      </c>
      <c r="G1177" s="401" t="s">
        <v>66</v>
      </c>
      <c r="H1177" s="402" t="s">
        <v>7501</v>
      </c>
      <c r="I1177" s="403" t="s">
        <v>1989</v>
      </c>
      <c r="J1177" s="404">
        <v>0</v>
      </c>
      <c r="K1177" s="405">
        <v>0</v>
      </c>
      <c r="L1177" s="405">
        <v>13268108</v>
      </c>
      <c r="M1177" s="405">
        <f t="shared" si="108"/>
        <v>13268108</v>
      </c>
      <c r="N1177" s="406" t="s">
        <v>1990</v>
      </c>
      <c r="O1177" s="398" t="s">
        <v>6808</v>
      </c>
      <c r="P1177" s="408">
        <f t="shared" si="109"/>
        <v>43756</v>
      </c>
      <c r="Q1177" s="408">
        <v>43816</v>
      </c>
      <c r="R1177" s="408">
        <f t="shared" si="110"/>
        <v>43816</v>
      </c>
      <c r="S1177" s="407">
        <f t="shared" si="111"/>
        <v>60</v>
      </c>
      <c r="T1177" s="409">
        <f t="shared" si="112"/>
        <v>2</v>
      </c>
      <c r="U1177" s="410" t="s">
        <v>11328</v>
      </c>
      <c r="V1177" s="375"/>
      <c r="W1177" s="411"/>
      <c r="X1177" s="412"/>
      <c r="Y1177" s="413"/>
      <c r="Z1177" s="414"/>
      <c r="AA1177" s="412"/>
      <c r="AB1177" s="413"/>
      <c r="AC1177" s="414"/>
      <c r="AD1177" s="412"/>
      <c r="AE1177" s="413"/>
      <c r="AF1177" s="414"/>
      <c r="AG1177" s="412"/>
      <c r="AH1177" s="413"/>
      <c r="AI1177" s="412"/>
      <c r="AJ1177" s="415"/>
      <c r="AK1177" s="416"/>
      <c r="AL1177" s="417"/>
      <c r="AM1177" s="416"/>
      <c r="AN1177" s="418"/>
      <c r="AO1177" s="418"/>
      <c r="AP1177" s="418"/>
      <c r="AQ1177" s="314"/>
      <c r="AR1177" s="315"/>
      <c r="AS1177" s="419"/>
      <c r="AT1177" s="420"/>
      <c r="AU1177" s="318"/>
      <c r="AV1177" s="319"/>
      <c r="AW1177" s="319"/>
      <c r="AX1177" s="319"/>
      <c r="AY1177" s="320"/>
      <c r="AZ1177" s="376"/>
    </row>
    <row r="1178" spans="1:53" ht="13.5" customHeight="1" thickTop="1" thickBot="1" x14ac:dyDescent="0.25">
      <c r="A1178" s="397">
        <v>1168</v>
      </c>
      <c r="B1178" s="398" t="s">
        <v>597</v>
      </c>
      <c r="C1178" s="399">
        <v>43759</v>
      </c>
      <c r="D1178" s="399" t="s">
        <v>11329</v>
      </c>
      <c r="E1178" s="400" t="s">
        <v>5690</v>
      </c>
      <c r="F1178" s="400" t="s">
        <v>11330</v>
      </c>
      <c r="G1178" s="401" t="s">
        <v>66</v>
      </c>
      <c r="H1178" s="402" t="s">
        <v>7501</v>
      </c>
      <c r="I1178" s="403" t="s">
        <v>1989</v>
      </c>
      <c r="J1178" s="404">
        <v>0</v>
      </c>
      <c r="K1178" s="405">
        <v>0</v>
      </c>
      <c r="L1178" s="405">
        <v>12029751</v>
      </c>
      <c r="M1178" s="405">
        <f t="shared" si="108"/>
        <v>12029751</v>
      </c>
      <c r="N1178" s="406" t="s">
        <v>1990</v>
      </c>
      <c r="O1178" s="398" t="s">
        <v>8695</v>
      </c>
      <c r="P1178" s="408">
        <f t="shared" si="109"/>
        <v>43759</v>
      </c>
      <c r="Q1178" s="408">
        <v>43827</v>
      </c>
      <c r="R1178" s="408">
        <f t="shared" si="110"/>
        <v>43827</v>
      </c>
      <c r="S1178" s="407">
        <f t="shared" si="111"/>
        <v>68</v>
      </c>
      <c r="T1178" s="409">
        <f t="shared" si="112"/>
        <v>2.2666666666666666</v>
      </c>
      <c r="U1178" s="433" t="s">
        <v>11331</v>
      </c>
      <c r="V1178" s="375"/>
      <c r="W1178" s="411"/>
      <c r="X1178" s="412"/>
      <c r="Y1178" s="413"/>
      <c r="Z1178" s="414"/>
      <c r="AA1178" s="412"/>
      <c r="AB1178" s="413"/>
      <c r="AC1178" s="414"/>
      <c r="AD1178" s="412"/>
      <c r="AE1178" s="413"/>
      <c r="AF1178" s="414"/>
      <c r="AG1178" s="412"/>
      <c r="AH1178" s="413"/>
      <c r="AI1178" s="412"/>
      <c r="AJ1178" s="415"/>
      <c r="AK1178" s="416"/>
      <c r="AL1178" s="417"/>
      <c r="AM1178" s="416"/>
      <c r="AN1178" s="418"/>
      <c r="AO1178" s="418"/>
      <c r="AP1178" s="418"/>
      <c r="AQ1178" s="314"/>
      <c r="AR1178" s="315"/>
      <c r="AS1178" s="419"/>
      <c r="AT1178" s="420"/>
      <c r="AU1178" s="318"/>
      <c r="AV1178" s="319"/>
      <c r="AW1178" s="319"/>
      <c r="AX1178" s="319"/>
      <c r="AY1178" s="320"/>
      <c r="AZ1178" s="376"/>
    </row>
    <row r="1179" spans="1:53" ht="13.5" customHeight="1" thickTop="1" thickBot="1" x14ac:dyDescent="0.25">
      <c r="A1179" s="397">
        <v>1169</v>
      </c>
      <c r="B1179" s="398" t="s">
        <v>3444</v>
      </c>
      <c r="C1179" s="399">
        <v>43759</v>
      </c>
      <c r="D1179" s="399" t="s">
        <v>11332</v>
      </c>
      <c r="E1179" s="400" t="s">
        <v>7806</v>
      </c>
      <c r="F1179" s="376" t="s">
        <v>11333</v>
      </c>
      <c r="G1179" s="401" t="s">
        <v>66</v>
      </c>
      <c r="H1179" s="402" t="s">
        <v>7501</v>
      </c>
      <c r="I1179" s="403" t="s">
        <v>1989</v>
      </c>
      <c r="J1179" s="404">
        <v>0</v>
      </c>
      <c r="K1179" s="405">
        <v>0</v>
      </c>
      <c r="L1179" s="405">
        <v>19485981</v>
      </c>
      <c r="M1179" s="405">
        <f t="shared" si="108"/>
        <v>19485981</v>
      </c>
      <c r="N1179" s="406" t="s">
        <v>1990</v>
      </c>
      <c r="O1179" s="398" t="s">
        <v>8626</v>
      </c>
      <c r="P1179" s="408">
        <f t="shared" si="109"/>
        <v>43759</v>
      </c>
      <c r="Q1179" s="408">
        <v>43830</v>
      </c>
      <c r="R1179" s="408">
        <f t="shared" si="110"/>
        <v>43830</v>
      </c>
      <c r="S1179" s="407">
        <f t="shared" si="111"/>
        <v>71</v>
      </c>
      <c r="T1179" s="409">
        <f t="shared" si="112"/>
        <v>2.3666666666666667</v>
      </c>
      <c r="U1179" s="433" t="s">
        <v>11334</v>
      </c>
      <c r="V1179" s="375"/>
      <c r="W1179" s="411"/>
      <c r="X1179" s="412"/>
      <c r="Y1179" s="413"/>
      <c r="Z1179" s="414"/>
      <c r="AA1179" s="412"/>
      <c r="AB1179" s="413"/>
      <c r="AC1179" s="414"/>
      <c r="AD1179" s="412"/>
      <c r="AE1179" s="413"/>
      <c r="AF1179" s="414"/>
      <c r="AG1179" s="412"/>
      <c r="AH1179" s="413"/>
      <c r="AI1179" s="412"/>
      <c r="AJ1179" s="415"/>
      <c r="AK1179" s="416"/>
      <c r="AL1179" s="417"/>
      <c r="AM1179" s="416"/>
      <c r="AN1179" s="418"/>
      <c r="AO1179" s="418"/>
      <c r="AP1179" s="418"/>
      <c r="AQ1179" s="314"/>
      <c r="AR1179" s="315"/>
      <c r="AS1179" s="419"/>
      <c r="AT1179" s="420"/>
      <c r="AU1179" s="318"/>
      <c r="AV1179" s="319"/>
      <c r="AW1179" s="319"/>
      <c r="AX1179" s="319"/>
      <c r="AY1179" s="320"/>
      <c r="AZ1179" s="376"/>
    </row>
    <row r="1180" spans="1:53" ht="13.5" customHeight="1" thickTop="1" thickBot="1" x14ac:dyDescent="0.25">
      <c r="A1180" s="397">
        <v>1170</v>
      </c>
      <c r="B1180" s="398" t="s">
        <v>2000</v>
      </c>
      <c r="C1180" s="399">
        <v>43759</v>
      </c>
      <c r="D1180" s="399" t="s">
        <v>11335</v>
      </c>
      <c r="E1180" s="400" t="s">
        <v>5690</v>
      </c>
      <c r="F1180" s="376" t="s">
        <v>7889</v>
      </c>
      <c r="G1180" s="401" t="s">
        <v>66</v>
      </c>
      <c r="H1180" s="402" t="s">
        <v>7501</v>
      </c>
      <c r="I1180" s="403" t="s">
        <v>1989</v>
      </c>
      <c r="J1180" s="404">
        <v>0</v>
      </c>
      <c r="K1180" s="405">
        <v>0</v>
      </c>
      <c r="L1180" s="405">
        <v>9000000</v>
      </c>
      <c r="M1180" s="405">
        <f t="shared" si="108"/>
        <v>9000000</v>
      </c>
      <c r="N1180" s="406" t="s">
        <v>1990</v>
      </c>
      <c r="O1180" s="398" t="s">
        <v>11336</v>
      </c>
      <c r="P1180" s="408">
        <f t="shared" si="109"/>
        <v>43759</v>
      </c>
      <c r="Q1180" s="408">
        <v>43830</v>
      </c>
      <c r="R1180" s="408">
        <f t="shared" si="110"/>
        <v>43830</v>
      </c>
      <c r="S1180" s="407">
        <f t="shared" si="111"/>
        <v>71</v>
      </c>
      <c r="T1180" s="409">
        <f t="shared" si="112"/>
        <v>2.3666666666666667</v>
      </c>
      <c r="U1180" s="433" t="s">
        <v>11337</v>
      </c>
      <c r="V1180" s="375"/>
      <c r="W1180" s="411"/>
      <c r="X1180" s="412"/>
      <c r="Y1180" s="413"/>
      <c r="Z1180" s="414"/>
      <c r="AA1180" s="412"/>
      <c r="AB1180" s="413"/>
      <c r="AC1180" s="414"/>
      <c r="AD1180" s="412"/>
      <c r="AE1180" s="413"/>
      <c r="AF1180" s="414"/>
      <c r="AG1180" s="412"/>
      <c r="AH1180" s="413"/>
      <c r="AI1180" s="412"/>
      <c r="AJ1180" s="415"/>
      <c r="AK1180" s="416"/>
      <c r="AL1180" s="417"/>
      <c r="AM1180" s="416"/>
      <c r="AN1180" s="418"/>
      <c r="AO1180" s="418"/>
      <c r="AP1180" s="418"/>
      <c r="AQ1180" s="314"/>
      <c r="AR1180" s="315"/>
      <c r="AS1180" s="419"/>
      <c r="AT1180" s="420"/>
      <c r="AU1180" s="318"/>
      <c r="AV1180" s="319"/>
      <c r="AW1180" s="319"/>
      <c r="AX1180" s="319"/>
      <c r="AY1180" s="320"/>
      <c r="AZ1180" s="376"/>
    </row>
    <row r="1181" spans="1:53" ht="13.5" customHeight="1" thickTop="1" thickBot="1" x14ac:dyDescent="0.25">
      <c r="A1181" s="397">
        <v>1171</v>
      </c>
      <c r="B1181" s="398" t="s">
        <v>3444</v>
      </c>
      <c r="C1181" s="399">
        <v>43759</v>
      </c>
      <c r="D1181" s="399" t="s">
        <v>11338</v>
      </c>
      <c r="E1181" s="400" t="s">
        <v>5690</v>
      </c>
      <c r="F1181" s="400" t="s">
        <v>11192</v>
      </c>
      <c r="G1181" s="401" t="s">
        <v>66</v>
      </c>
      <c r="H1181" s="402" t="s">
        <v>10502</v>
      </c>
      <c r="I1181" s="403" t="s">
        <v>1989</v>
      </c>
      <c r="J1181" s="404">
        <v>0</v>
      </c>
      <c r="K1181" s="405">
        <v>0</v>
      </c>
      <c r="L1181" s="405">
        <v>8819315</v>
      </c>
      <c r="M1181" s="405">
        <f t="shared" si="108"/>
        <v>8819315</v>
      </c>
      <c r="N1181" s="406" t="s">
        <v>1990</v>
      </c>
      <c r="O1181" s="398" t="s">
        <v>2480</v>
      </c>
      <c r="P1181" s="408">
        <f t="shared" si="109"/>
        <v>43759</v>
      </c>
      <c r="Q1181" s="408">
        <v>43830</v>
      </c>
      <c r="R1181" s="408">
        <f t="shared" si="110"/>
        <v>43830</v>
      </c>
      <c r="S1181" s="407">
        <f t="shared" si="111"/>
        <v>71</v>
      </c>
      <c r="T1181" s="409">
        <f t="shared" si="112"/>
        <v>2.3666666666666667</v>
      </c>
      <c r="U1181" s="410" t="s">
        <v>11339</v>
      </c>
      <c r="V1181" s="375"/>
      <c r="W1181" s="411"/>
      <c r="X1181" s="412"/>
      <c r="Y1181" s="413"/>
      <c r="Z1181" s="414"/>
      <c r="AA1181" s="412"/>
      <c r="AB1181" s="413"/>
      <c r="AC1181" s="414"/>
      <c r="AD1181" s="412"/>
      <c r="AE1181" s="413"/>
      <c r="AF1181" s="414"/>
      <c r="AG1181" s="412"/>
      <c r="AH1181" s="413"/>
      <c r="AI1181" s="412"/>
      <c r="AJ1181" s="415"/>
      <c r="AK1181" s="416"/>
      <c r="AL1181" s="417"/>
      <c r="AM1181" s="416"/>
      <c r="AN1181" s="418"/>
      <c r="AO1181" s="418"/>
      <c r="AP1181" s="418"/>
      <c r="AQ1181" s="314"/>
      <c r="AR1181" s="315"/>
      <c r="AS1181" s="419"/>
      <c r="AT1181" s="420"/>
      <c r="AU1181" s="318"/>
      <c r="AV1181" s="319"/>
      <c r="AW1181" s="319"/>
      <c r="AX1181" s="319"/>
      <c r="AY1181" s="320"/>
      <c r="AZ1181" s="376"/>
    </row>
    <row r="1182" spans="1:53" ht="13.5" customHeight="1" thickTop="1" thickBot="1" x14ac:dyDescent="0.25">
      <c r="A1182" s="397">
        <v>1172</v>
      </c>
      <c r="B1182" s="398" t="s">
        <v>333</v>
      </c>
      <c r="C1182" s="399">
        <v>43759</v>
      </c>
      <c r="D1182" s="399" t="s">
        <v>11340</v>
      </c>
      <c r="E1182" s="400" t="s">
        <v>9494</v>
      </c>
      <c r="F1182" s="400" t="s">
        <v>11341</v>
      </c>
      <c r="G1182" s="401" t="s">
        <v>66</v>
      </c>
      <c r="H1182" s="402" t="s">
        <v>7501</v>
      </c>
      <c r="I1182" s="403" t="s">
        <v>1989</v>
      </c>
      <c r="J1182" s="404">
        <v>0</v>
      </c>
      <c r="K1182" s="405">
        <v>0</v>
      </c>
      <c r="L1182" s="405">
        <v>8818666</v>
      </c>
      <c r="M1182" s="405">
        <f t="shared" si="108"/>
        <v>8818666</v>
      </c>
      <c r="N1182" s="406" t="s">
        <v>1990</v>
      </c>
      <c r="O1182" s="398" t="s">
        <v>11342</v>
      </c>
      <c r="P1182" s="408">
        <f t="shared" si="109"/>
        <v>43759</v>
      </c>
      <c r="Q1182" s="408">
        <v>43830</v>
      </c>
      <c r="R1182" s="408">
        <f t="shared" si="110"/>
        <v>43830</v>
      </c>
      <c r="S1182" s="407">
        <f t="shared" si="111"/>
        <v>71</v>
      </c>
      <c r="T1182" s="409">
        <f t="shared" si="112"/>
        <v>2.3666666666666667</v>
      </c>
      <c r="U1182" s="433" t="s">
        <v>11343</v>
      </c>
      <c r="V1182" s="375"/>
      <c r="W1182" s="411"/>
      <c r="X1182" s="412"/>
      <c r="Y1182" s="413"/>
      <c r="Z1182" s="414"/>
      <c r="AA1182" s="412"/>
      <c r="AB1182" s="413"/>
      <c r="AC1182" s="414"/>
      <c r="AD1182" s="412"/>
      <c r="AE1182" s="413"/>
      <c r="AF1182" s="414"/>
      <c r="AG1182" s="412"/>
      <c r="AH1182" s="413"/>
      <c r="AI1182" s="412"/>
      <c r="AJ1182" s="415"/>
      <c r="AK1182" s="416"/>
      <c r="AL1182" s="417"/>
      <c r="AM1182" s="416"/>
      <c r="AN1182" s="418"/>
      <c r="AO1182" s="418"/>
      <c r="AP1182" s="418"/>
      <c r="AQ1182" s="314"/>
      <c r="AR1182" s="315"/>
      <c r="AS1182" s="419"/>
      <c r="AT1182" s="420"/>
      <c r="AU1182" s="318"/>
      <c r="AV1182" s="319"/>
      <c r="AW1182" s="319"/>
      <c r="AX1182" s="319"/>
      <c r="AY1182" s="320"/>
      <c r="AZ1182" s="376"/>
    </row>
    <row r="1183" spans="1:53" ht="13.5" customHeight="1" thickTop="1" thickBot="1" x14ac:dyDescent="0.25">
      <c r="A1183" s="397">
        <v>1173</v>
      </c>
      <c r="B1183" s="398" t="s">
        <v>2000</v>
      </c>
      <c r="C1183" s="399">
        <v>43759</v>
      </c>
      <c r="D1183" s="399" t="s">
        <v>11344</v>
      </c>
      <c r="E1183" s="400" t="s">
        <v>7806</v>
      </c>
      <c r="F1183" s="400" t="s">
        <v>10331</v>
      </c>
      <c r="G1183" s="401" t="s">
        <v>66</v>
      </c>
      <c r="H1183" s="402" t="s">
        <v>10502</v>
      </c>
      <c r="I1183" s="403" t="s">
        <v>1989</v>
      </c>
      <c r="J1183" s="404">
        <v>0</v>
      </c>
      <c r="K1183" s="405">
        <v>0</v>
      </c>
      <c r="L1183" s="405">
        <v>3900000</v>
      </c>
      <c r="M1183" s="405">
        <f t="shared" si="108"/>
        <v>3900000</v>
      </c>
      <c r="N1183" s="406" t="s">
        <v>1990</v>
      </c>
      <c r="O1183" s="398" t="s">
        <v>11345</v>
      </c>
      <c r="P1183" s="408">
        <f t="shared" si="109"/>
        <v>43759</v>
      </c>
      <c r="Q1183" s="408">
        <v>43830</v>
      </c>
      <c r="R1183" s="408">
        <f t="shared" si="110"/>
        <v>43830</v>
      </c>
      <c r="S1183" s="407">
        <f t="shared" si="111"/>
        <v>71</v>
      </c>
      <c r="T1183" s="409">
        <f t="shared" si="112"/>
        <v>2.3666666666666667</v>
      </c>
      <c r="U1183" s="410" t="s">
        <v>11346</v>
      </c>
      <c r="V1183" s="375"/>
      <c r="W1183" s="411"/>
      <c r="X1183" s="412"/>
      <c r="Y1183" s="413"/>
      <c r="Z1183" s="414"/>
      <c r="AA1183" s="412"/>
      <c r="AB1183" s="413"/>
      <c r="AC1183" s="414"/>
      <c r="AD1183" s="412"/>
      <c r="AE1183" s="413"/>
      <c r="AF1183" s="414"/>
      <c r="AG1183" s="412"/>
      <c r="AH1183" s="413"/>
      <c r="AI1183" s="412"/>
      <c r="AJ1183" s="415"/>
      <c r="AK1183" s="416"/>
      <c r="AL1183" s="417"/>
      <c r="AM1183" s="416"/>
      <c r="AN1183" s="418"/>
      <c r="AO1183" s="418"/>
      <c r="AP1183" s="418"/>
      <c r="AQ1183" s="314"/>
      <c r="AR1183" s="315"/>
      <c r="AS1183" s="419"/>
      <c r="AT1183" s="420"/>
      <c r="AU1183" s="318"/>
      <c r="AV1183" s="319"/>
      <c r="AW1183" s="319"/>
      <c r="AX1183" s="319"/>
      <c r="AY1183" s="320"/>
      <c r="AZ1183" s="376"/>
    </row>
    <row r="1184" spans="1:53" ht="13.5" customHeight="1" thickTop="1" thickBot="1" x14ac:dyDescent="0.25">
      <c r="A1184" s="397">
        <v>1174</v>
      </c>
      <c r="B1184" s="398" t="s">
        <v>11347</v>
      </c>
      <c r="C1184" s="399">
        <v>43759</v>
      </c>
      <c r="D1184" s="399" t="s">
        <v>11348</v>
      </c>
      <c r="E1184" s="400" t="s">
        <v>5690</v>
      </c>
      <c r="F1184" s="400" t="s">
        <v>11349</v>
      </c>
      <c r="G1184" s="401" t="s">
        <v>66</v>
      </c>
      <c r="H1184" s="402" t="s">
        <v>7501</v>
      </c>
      <c r="I1184" s="403" t="s">
        <v>1989</v>
      </c>
      <c r="J1184" s="404">
        <v>0</v>
      </c>
      <c r="K1184" s="405">
        <v>0</v>
      </c>
      <c r="L1184" s="405">
        <v>16562320</v>
      </c>
      <c r="M1184" s="405">
        <f t="shared" si="108"/>
        <v>16562320</v>
      </c>
      <c r="N1184" s="406" t="s">
        <v>1990</v>
      </c>
      <c r="O1184" s="398" t="s">
        <v>11350</v>
      </c>
      <c r="P1184" s="408">
        <f t="shared" si="109"/>
        <v>43759</v>
      </c>
      <c r="Q1184" s="408">
        <v>43830</v>
      </c>
      <c r="R1184" s="408">
        <f t="shared" si="110"/>
        <v>43830</v>
      </c>
      <c r="S1184" s="407">
        <f t="shared" si="111"/>
        <v>71</v>
      </c>
      <c r="T1184" s="409">
        <f t="shared" si="112"/>
        <v>2.3666666666666667</v>
      </c>
      <c r="U1184" s="410" t="s">
        <v>11351</v>
      </c>
      <c r="V1184" s="375"/>
      <c r="W1184" s="411"/>
      <c r="X1184" s="412"/>
      <c r="Y1184" s="413"/>
      <c r="Z1184" s="414"/>
      <c r="AA1184" s="412"/>
      <c r="AB1184" s="413"/>
      <c r="AC1184" s="414"/>
      <c r="AD1184" s="412"/>
      <c r="AE1184" s="413"/>
      <c r="AF1184" s="414"/>
      <c r="AG1184" s="412"/>
      <c r="AH1184" s="413"/>
      <c r="AI1184" s="412"/>
      <c r="AJ1184" s="415"/>
      <c r="AK1184" s="416"/>
      <c r="AL1184" s="417"/>
      <c r="AM1184" s="416"/>
      <c r="AN1184" s="418"/>
      <c r="AO1184" s="418"/>
      <c r="AP1184" s="418"/>
      <c r="AQ1184" s="314"/>
      <c r="AR1184" s="315"/>
      <c r="AS1184" s="419"/>
      <c r="AT1184" s="420"/>
      <c r="AU1184" s="318"/>
      <c r="AV1184" s="319"/>
      <c r="AW1184" s="319"/>
      <c r="AX1184" s="319"/>
      <c r="AY1184" s="320"/>
      <c r="AZ1184" s="376"/>
    </row>
    <row r="1185" spans="1:52" ht="13.5" customHeight="1" thickTop="1" thickBot="1" x14ac:dyDescent="0.25">
      <c r="A1185" s="397">
        <v>1175</v>
      </c>
      <c r="B1185" s="398" t="s">
        <v>11352</v>
      </c>
      <c r="C1185" s="399">
        <v>43760</v>
      </c>
      <c r="D1185" s="399" t="s">
        <v>11353</v>
      </c>
      <c r="E1185" s="400" t="s">
        <v>7806</v>
      </c>
      <c r="F1185" s="400" t="s">
        <v>11354</v>
      </c>
      <c r="G1185" s="401" t="s">
        <v>66</v>
      </c>
      <c r="H1185" s="402" t="s">
        <v>10502</v>
      </c>
      <c r="I1185" s="403" t="s">
        <v>1989</v>
      </c>
      <c r="J1185" s="404">
        <v>0</v>
      </c>
      <c r="K1185" s="405">
        <v>0</v>
      </c>
      <c r="L1185" s="405">
        <v>5383567</v>
      </c>
      <c r="M1185" s="405">
        <f t="shared" si="108"/>
        <v>5383567</v>
      </c>
      <c r="N1185" s="406" t="s">
        <v>1990</v>
      </c>
      <c r="O1185" s="398" t="s">
        <v>11246</v>
      </c>
      <c r="P1185" s="408">
        <f t="shared" si="109"/>
        <v>43760</v>
      </c>
      <c r="Q1185" s="408">
        <v>43830</v>
      </c>
      <c r="R1185" s="408">
        <f t="shared" si="110"/>
        <v>43830</v>
      </c>
      <c r="S1185" s="407">
        <f t="shared" si="111"/>
        <v>70</v>
      </c>
      <c r="T1185" s="409">
        <f t="shared" si="112"/>
        <v>2.3333333333333335</v>
      </c>
      <c r="U1185" s="410"/>
      <c r="V1185" s="375"/>
      <c r="W1185" s="411"/>
      <c r="X1185" s="412"/>
      <c r="Y1185" s="413"/>
      <c r="Z1185" s="414"/>
      <c r="AA1185" s="412"/>
      <c r="AB1185" s="413"/>
      <c r="AC1185" s="414"/>
      <c r="AD1185" s="412"/>
      <c r="AE1185" s="413"/>
      <c r="AF1185" s="414"/>
      <c r="AG1185" s="412"/>
      <c r="AH1185" s="413"/>
      <c r="AI1185" s="412"/>
      <c r="AJ1185" s="415"/>
      <c r="AK1185" s="416"/>
      <c r="AL1185" s="417"/>
      <c r="AM1185" s="416"/>
      <c r="AN1185" s="418"/>
      <c r="AO1185" s="418"/>
      <c r="AP1185" s="418"/>
      <c r="AQ1185" s="314"/>
      <c r="AR1185" s="315"/>
      <c r="AS1185" s="419"/>
      <c r="AT1185" s="420"/>
      <c r="AU1185" s="318"/>
      <c r="AV1185" s="319"/>
      <c r="AW1185" s="319"/>
      <c r="AX1185" s="319"/>
      <c r="AY1185" s="320"/>
      <c r="AZ1185" s="376"/>
    </row>
    <row r="1186" spans="1:52" ht="13.5" customHeight="1" thickTop="1" thickBot="1" x14ac:dyDescent="0.25">
      <c r="A1186" s="397">
        <v>1176</v>
      </c>
      <c r="B1186" s="398" t="s">
        <v>3441</v>
      </c>
      <c r="C1186" s="399">
        <v>43761</v>
      </c>
      <c r="D1186" s="399" t="s">
        <v>11355</v>
      </c>
      <c r="E1186" s="400" t="s">
        <v>5690</v>
      </c>
      <c r="F1186" s="400" t="s">
        <v>10049</v>
      </c>
      <c r="G1186" s="401" t="s">
        <v>66</v>
      </c>
      <c r="H1186" s="402" t="s">
        <v>10502</v>
      </c>
      <c r="I1186" s="403" t="s">
        <v>1989</v>
      </c>
      <c r="J1186" s="404">
        <v>0</v>
      </c>
      <c r="K1186" s="405">
        <v>0</v>
      </c>
      <c r="L1186" s="405">
        <v>4500000</v>
      </c>
      <c r="M1186" s="405">
        <f t="shared" si="108"/>
        <v>4500000</v>
      </c>
      <c r="N1186" s="406" t="s">
        <v>1990</v>
      </c>
      <c r="O1186" s="398" t="s">
        <v>9440</v>
      </c>
      <c r="P1186" s="408">
        <f t="shared" si="109"/>
        <v>43761</v>
      </c>
      <c r="Q1186" s="408">
        <v>43821</v>
      </c>
      <c r="R1186" s="408">
        <f t="shared" si="110"/>
        <v>43821</v>
      </c>
      <c r="S1186" s="407">
        <f t="shared" si="111"/>
        <v>60</v>
      </c>
      <c r="T1186" s="409">
        <f t="shared" si="112"/>
        <v>2</v>
      </c>
      <c r="U1186" s="410" t="s">
        <v>11356</v>
      </c>
      <c r="V1186" s="375"/>
      <c r="W1186" s="411"/>
      <c r="X1186" s="412"/>
      <c r="Y1186" s="413"/>
      <c r="Z1186" s="414"/>
      <c r="AA1186" s="412"/>
      <c r="AB1186" s="413"/>
      <c r="AC1186" s="414"/>
      <c r="AD1186" s="412"/>
      <c r="AE1186" s="413"/>
      <c r="AF1186" s="414"/>
      <c r="AG1186" s="412"/>
      <c r="AH1186" s="413"/>
      <c r="AI1186" s="412"/>
      <c r="AJ1186" s="415"/>
      <c r="AK1186" s="416"/>
      <c r="AL1186" s="417"/>
      <c r="AM1186" s="416"/>
      <c r="AN1186" s="418"/>
      <c r="AO1186" s="418"/>
      <c r="AP1186" s="418"/>
      <c r="AQ1186" s="314"/>
      <c r="AR1186" s="315"/>
      <c r="AS1186" s="419"/>
      <c r="AT1186" s="420"/>
      <c r="AU1186" s="318"/>
      <c r="AV1186" s="319"/>
      <c r="AW1186" s="319"/>
      <c r="AX1186" s="319"/>
      <c r="AY1186" s="320"/>
      <c r="AZ1186" s="376"/>
    </row>
    <row r="1187" spans="1:52" ht="13.5" customHeight="1" thickTop="1" thickBot="1" x14ac:dyDescent="0.25">
      <c r="A1187" s="397">
        <v>1177</v>
      </c>
      <c r="B1187" s="398" t="s">
        <v>3888</v>
      </c>
      <c r="C1187" s="399">
        <v>43761</v>
      </c>
      <c r="D1187" s="399" t="s">
        <v>11357</v>
      </c>
      <c r="E1187" s="400" t="s">
        <v>6793</v>
      </c>
      <c r="F1187" s="400" t="s">
        <v>11358</v>
      </c>
      <c r="G1187" s="401" t="s">
        <v>66</v>
      </c>
      <c r="H1187" s="402" t="s">
        <v>7501</v>
      </c>
      <c r="I1187" s="403" t="s">
        <v>1989</v>
      </c>
      <c r="J1187" s="404">
        <v>0</v>
      </c>
      <c r="K1187" s="405">
        <v>0</v>
      </c>
      <c r="L1187" s="405">
        <v>17500000</v>
      </c>
      <c r="M1187" s="405">
        <f t="shared" si="108"/>
        <v>17500000</v>
      </c>
      <c r="N1187" s="406" t="s">
        <v>1990</v>
      </c>
      <c r="O1187" s="398" t="s">
        <v>2968</v>
      </c>
      <c r="P1187" s="408">
        <f t="shared" si="109"/>
        <v>43761</v>
      </c>
      <c r="Q1187" s="408">
        <v>43830</v>
      </c>
      <c r="R1187" s="408">
        <f t="shared" si="110"/>
        <v>43830</v>
      </c>
      <c r="S1187" s="407">
        <f t="shared" si="111"/>
        <v>69</v>
      </c>
      <c r="T1187" s="409">
        <f t="shared" si="112"/>
        <v>2.2999999999999998</v>
      </c>
      <c r="U1187" s="410" t="s">
        <v>11359</v>
      </c>
      <c r="V1187" s="375"/>
      <c r="W1187" s="411"/>
      <c r="X1187" s="412"/>
      <c r="Y1187" s="413"/>
      <c r="Z1187" s="414"/>
      <c r="AA1187" s="412"/>
      <c r="AB1187" s="413"/>
      <c r="AC1187" s="414"/>
      <c r="AD1187" s="412"/>
      <c r="AE1187" s="413"/>
      <c r="AF1187" s="414"/>
      <c r="AG1187" s="412"/>
      <c r="AH1187" s="413"/>
      <c r="AI1187" s="412"/>
      <c r="AJ1187" s="415"/>
      <c r="AK1187" s="416"/>
      <c r="AL1187" s="417"/>
      <c r="AM1187" s="416"/>
      <c r="AN1187" s="418"/>
      <c r="AO1187" s="418"/>
      <c r="AP1187" s="418"/>
      <c r="AQ1187" s="314"/>
      <c r="AR1187" s="315"/>
      <c r="AS1187" s="419"/>
      <c r="AT1187" s="420"/>
      <c r="AU1187" s="318"/>
      <c r="AV1187" s="319"/>
      <c r="AW1187" s="319"/>
      <c r="AX1187" s="319"/>
      <c r="AY1187" s="320"/>
      <c r="AZ1187" s="376"/>
    </row>
    <row r="1188" spans="1:52" ht="13.5" customHeight="1" thickTop="1" thickBot="1" x14ac:dyDescent="0.25">
      <c r="A1188" s="397">
        <v>1178</v>
      </c>
      <c r="B1188" s="398" t="s">
        <v>3451</v>
      </c>
      <c r="C1188" s="399">
        <v>43761</v>
      </c>
      <c r="D1188" s="399" t="s">
        <v>11360</v>
      </c>
      <c r="E1188" s="400" t="s">
        <v>5690</v>
      </c>
      <c r="F1188" s="400" t="s">
        <v>418</v>
      </c>
      <c r="G1188" s="401" t="s">
        <v>66</v>
      </c>
      <c r="H1188" s="402" t="s">
        <v>10502</v>
      </c>
      <c r="I1188" s="403" t="s">
        <v>1989</v>
      </c>
      <c r="J1188" s="404">
        <v>0</v>
      </c>
      <c r="K1188" s="405">
        <v>0</v>
      </c>
      <c r="L1188" s="405">
        <v>7716000</v>
      </c>
      <c r="M1188" s="405">
        <f t="shared" si="108"/>
        <v>7716000</v>
      </c>
      <c r="N1188" s="406" t="s">
        <v>1990</v>
      </c>
      <c r="O1188" s="398" t="s">
        <v>11361</v>
      </c>
      <c r="P1188" s="408">
        <f t="shared" si="109"/>
        <v>43761</v>
      </c>
      <c r="Q1188" s="408">
        <v>43830</v>
      </c>
      <c r="R1188" s="408">
        <f t="shared" si="110"/>
        <v>43830</v>
      </c>
      <c r="S1188" s="407">
        <f t="shared" si="111"/>
        <v>69</v>
      </c>
      <c r="T1188" s="409">
        <f t="shared" si="112"/>
        <v>2.2999999999999998</v>
      </c>
      <c r="U1188" s="410" t="s">
        <v>11362</v>
      </c>
      <c r="V1188" s="375"/>
      <c r="W1188" s="411"/>
      <c r="X1188" s="412"/>
      <c r="Y1188" s="413"/>
      <c r="Z1188" s="414"/>
      <c r="AA1188" s="412"/>
      <c r="AB1188" s="413"/>
      <c r="AC1188" s="414"/>
      <c r="AD1188" s="412"/>
      <c r="AE1188" s="413"/>
      <c r="AF1188" s="414"/>
      <c r="AG1188" s="412"/>
      <c r="AH1188" s="413"/>
      <c r="AI1188" s="412"/>
      <c r="AJ1188" s="415"/>
      <c r="AK1188" s="416"/>
      <c r="AL1188" s="417"/>
      <c r="AM1188" s="416"/>
      <c r="AN1188" s="418"/>
      <c r="AO1188" s="418"/>
      <c r="AP1188" s="418"/>
      <c r="AQ1188" s="314"/>
      <c r="AR1188" s="315"/>
      <c r="AS1188" s="419"/>
      <c r="AT1188" s="420"/>
      <c r="AU1188" s="318"/>
      <c r="AV1188" s="319"/>
      <c r="AW1188" s="319"/>
      <c r="AX1188" s="319"/>
      <c r="AY1188" s="320"/>
      <c r="AZ1188" s="376"/>
    </row>
    <row r="1189" spans="1:52" ht="13.5" customHeight="1" thickTop="1" thickBot="1" x14ac:dyDescent="0.25">
      <c r="A1189" s="397">
        <v>1179</v>
      </c>
      <c r="B1189" s="398" t="s">
        <v>3451</v>
      </c>
      <c r="C1189" s="399">
        <v>43761</v>
      </c>
      <c r="D1189" s="399" t="s">
        <v>11363</v>
      </c>
      <c r="E1189" s="400" t="s">
        <v>5690</v>
      </c>
      <c r="F1189" s="400" t="s">
        <v>418</v>
      </c>
      <c r="G1189" s="401" t="s">
        <v>66</v>
      </c>
      <c r="H1189" s="402" t="s">
        <v>10502</v>
      </c>
      <c r="I1189" s="403" t="s">
        <v>1989</v>
      </c>
      <c r="J1189" s="404">
        <v>0</v>
      </c>
      <c r="K1189" s="405">
        <v>0</v>
      </c>
      <c r="L1189" s="405">
        <v>7716000</v>
      </c>
      <c r="M1189" s="405">
        <f t="shared" si="108"/>
        <v>7716000</v>
      </c>
      <c r="N1189" s="406" t="s">
        <v>1990</v>
      </c>
      <c r="O1189" s="398" t="s">
        <v>11364</v>
      </c>
      <c r="P1189" s="408">
        <f t="shared" si="109"/>
        <v>43761</v>
      </c>
      <c r="Q1189" s="408">
        <v>43830</v>
      </c>
      <c r="R1189" s="408">
        <f t="shared" si="110"/>
        <v>43830</v>
      </c>
      <c r="S1189" s="407">
        <f t="shared" si="111"/>
        <v>69</v>
      </c>
      <c r="T1189" s="409">
        <f t="shared" si="112"/>
        <v>2.2999999999999998</v>
      </c>
      <c r="U1189" s="410" t="s">
        <v>11365</v>
      </c>
      <c r="V1189" s="375"/>
      <c r="W1189" s="411"/>
      <c r="X1189" s="412"/>
      <c r="Y1189" s="413"/>
      <c r="Z1189" s="414"/>
      <c r="AA1189" s="412"/>
      <c r="AB1189" s="413"/>
      <c r="AC1189" s="414"/>
      <c r="AD1189" s="412"/>
      <c r="AE1189" s="413"/>
      <c r="AF1189" s="414"/>
      <c r="AG1189" s="412"/>
      <c r="AH1189" s="413"/>
      <c r="AI1189" s="412"/>
      <c r="AJ1189" s="415"/>
      <c r="AK1189" s="416"/>
      <c r="AL1189" s="417"/>
      <c r="AM1189" s="416"/>
      <c r="AN1189" s="418"/>
      <c r="AO1189" s="418"/>
      <c r="AP1189" s="418"/>
      <c r="AQ1189" s="314"/>
      <c r="AR1189" s="315"/>
      <c r="AS1189" s="419"/>
      <c r="AT1189" s="420"/>
      <c r="AU1189" s="318"/>
      <c r="AV1189" s="319"/>
      <c r="AW1189" s="319"/>
      <c r="AX1189" s="319"/>
      <c r="AY1189" s="320"/>
      <c r="AZ1189" s="376"/>
    </row>
    <row r="1190" spans="1:52" ht="13.5" customHeight="1" thickTop="1" thickBot="1" x14ac:dyDescent="0.25">
      <c r="A1190" s="397">
        <v>1180</v>
      </c>
      <c r="B1190" s="398" t="s">
        <v>333</v>
      </c>
      <c r="C1190" s="399">
        <v>43761</v>
      </c>
      <c r="D1190" s="399" t="s">
        <v>11366</v>
      </c>
      <c r="E1190" s="400" t="s">
        <v>9494</v>
      </c>
      <c r="F1190" s="400" t="s">
        <v>11367</v>
      </c>
      <c r="G1190" s="401" t="s">
        <v>66</v>
      </c>
      <c r="H1190" s="402" t="s">
        <v>7501</v>
      </c>
      <c r="I1190" s="403" t="s">
        <v>1989</v>
      </c>
      <c r="J1190" s="404">
        <v>0</v>
      </c>
      <c r="K1190" s="405">
        <v>0</v>
      </c>
      <c r="L1190" s="405">
        <v>19485333</v>
      </c>
      <c r="M1190" s="405">
        <f t="shared" si="108"/>
        <v>19485333</v>
      </c>
      <c r="N1190" s="406" t="s">
        <v>1990</v>
      </c>
      <c r="O1190" s="398" t="s">
        <v>11368</v>
      </c>
      <c r="P1190" s="408">
        <f t="shared" si="109"/>
        <v>43761</v>
      </c>
      <c r="Q1190" s="408">
        <v>43830</v>
      </c>
      <c r="R1190" s="408">
        <f t="shared" si="110"/>
        <v>43830</v>
      </c>
      <c r="S1190" s="407">
        <f t="shared" si="111"/>
        <v>69</v>
      </c>
      <c r="T1190" s="409">
        <f t="shared" si="112"/>
        <v>2.2999999999999998</v>
      </c>
      <c r="U1190" s="410" t="s">
        <v>11369</v>
      </c>
      <c r="V1190" s="375"/>
      <c r="W1190" s="411"/>
      <c r="X1190" s="412"/>
      <c r="Y1190" s="413"/>
      <c r="Z1190" s="414"/>
      <c r="AA1190" s="412"/>
      <c r="AB1190" s="413"/>
      <c r="AC1190" s="414"/>
      <c r="AD1190" s="412"/>
      <c r="AE1190" s="413"/>
      <c r="AF1190" s="414"/>
      <c r="AG1190" s="412"/>
      <c r="AH1190" s="413"/>
      <c r="AI1190" s="412"/>
      <c r="AJ1190" s="415"/>
      <c r="AK1190" s="416"/>
      <c r="AL1190" s="417"/>
      <c r="AM1190" s="416"/>
      <c r="AN1190" s="418"/>
      <c r="AO1190" s="418"/>
      <c r="AP1190" s="418"/>
      <c r="AQ1190" s="314"/>
      <c r="AR1190" s="315"/>
      <c r="AS1190" s="419"/>
      <c r="AT1190" s="420"/>
      <c r="AU1190" s="318"/>
      <c r="AV1190" s="319"/>
      <c r="AW1190" s="319"/>
      <c r="AX1190" s="319"/>
      <c r="AY1190" s="320"/>
      <c r="AZ1190" s="376"/>
    </row>
    <row r="1191" spans="1:52" ht="13.5" customHeight="1" thickTop="1" thickBot="1" x14ac:dyDescent="0.25">
      <c r="A1191" s="397">
        <v>1181</v>
      </c>
      <c r="B1191" s="398" t="s">
        <v>175</v>
      </c>
      <c r="C1191" s="399">
        <v>43761</v>
      </c>
      <c r="D1191" s="399" t="s">
        <v>11370</v>
      </c>
      <c r="E1191" s="400" t="s">
        <v>7806</v>
      </c>
      <c r="F1191" s="400" t="s">
        <v>11371</v>
      </c>
      <c r="G1191" s="401" t="s">
        <v>66</v>
      </c>
      <c r="H1191" s="402" t="s">
        <v>7501</v>
      </c>
      <c r="I1191" s="403" t="s">
        <v>1989</v>
      </c>
      <c r="J1191" s="404">
        <v>0</v>
      </c>
      <c r="K1191" s="405">
        <v>0</v>
      </c>
      <c r="L1191" s="405">
        <v>13333333</v>
      </c>
      <c r="M1191" s="405">
        <f t="shared" si="108"/>
        <v>13333333</v>
      </c>
      <c r="N1191" s="406" t="s">
        <v>1990</v>
      </c>
      <c r="O1191" s="398" t="s">
        <v>11372</v>
      </c>
      <c r="P1191" s="408">
        <f t="shared" si="109"/>
        <v>43761</v>
      </c>
      <c r="Q1191" s="408">
        <v>43830</v>
      </c>
      <c r="R1191" s="408">
        <f t="shared" si="110"/>
        <v>43830</v>
      </c>
      <c r="S1191" s="407">
        <f t="shared" si="111"/>
        <v>69</v>
      </c>
      <c r="T1191" s="409">
        <f t="shared" si="112"/>
        <v>2.2999999999999998</v>
      </c>
      <c r="U1191" s="410" t="s">
        <v>11373</v>
      </c>
      <c r="V1191" s="375"/>
      <c r="W1191" s="411"/>
      <c r="X1191" s="412"/>
      <c r="Y1191" s="413"/>
      <c r="Z1191" s="414"/>
      <c r="AA1191" s="412"/>
      <c r="AB1191" s="413"/>
      <c r="AC1191" s="414"/>
      <c r="AD1191" s="412"/>
      <c r="AE1191" s="413"/>
      <c r="AF1191" s="414"/>
      <c r="AG1191" s="412"/>
      <c r="AH1191" s="413"/>
      <c r="AI1191" s="412"/>
      <c r="AJ1191" s="415"/>
      <c r="AK1191" s="416"/>
      <c r="AL1191" s="417"/>
      <c r="AM1191" s="416"/>
      <c r="AN1191" s="418"/>
      <c r="AO1191" s="418"/>
      <c r="AP1191" s="418"/>
      <c r="AQ1191" s="314"/>
      <c r="AR1191" s="315"/>
      <c r="AS1191" s="419"/>
      <c r="AT1191" s="420"/>
      <c r="AU1191" s="318"/>
      <c r="AV1191" s="319"/>
      <c r="AW1191" s="319"/>
      <c r="AX1191" s="319"/>
      <c r="AY1191" s="320"/>
      <c r="AZ1191" s="376"/>
    </row>
    <row r="1192" spans="1:52" ht="13.5" customHeight="1" thickTop="1" thickBot="1" x14ac:dyDescent="0.25">
      <c r="A1192" s="397">
        <v>1182</v>
      </c>
      <c r="B1192" s="398" t="s">
        <v>3451</v>
      </c>
      <c r="C1192" s="399">
        <v>43761</v>
      </c>
      <c r="D1192" s="399" t="s">
        <v>11374</v>
      </c>
      <c r="E1192" s="400" t="s">
        <v>5690</v>
      </c>
      <c r="F1192" s="400" t="s">
        <v>418</v>
      </c>
      <c r="G1192" s="401" t="s">
        <v>66</v>
      </c>
      <c r="H1192" s="402" t="s">
        <v>10502</v>
      </c>
      <c r="I1192" s="403" t="s">
        <v>1989</v>
      </c>
      <c r="J1192" s="404">
        <v>0</v>
      </c>
      <c r="K1192" s="405">
        <v>0</v>
      </c>
      <c r="L1192" s="405">
        <v>8157000</v>
      </c>
      <c r="M1192" s="405">
        <f t="shared" si="108"/>
        <v>8157000</v>
      </c>
      <c r="N1192" s="406" t="s">
        <v>1990</v>
      </c>
      <c r="O1192" s="398" t="s">
        <v>11375</v>
      </c>
      <c r="P1192" s="408">
        <f t="shared" si="109"/>
        <v>43761</v>
      </c>
      <c r="Q1192" s="408">
        <v>43830</v>
      </c>
      <c r="R1192" s="408">
        <f t="shared" si="110"/>
        <v>43830</v>
      </c>
      <c r="S1192" s="407">
        <f t="shared" si="111"/>
        <v>69</v>
      </c>
      <c r="T1192" s="409">
        <f t="shared" si="112"/>
        <v>2.2999999999999998</v>
      </c>
      <c r="U1192" s="410" t="s">
        <v>11376</v>
      </c>
      <c r="V1192" s="375"/>
      <c r="W1192" s="411"/>
      <c r="X1192" s="412"/>
      <c r="Y1192" s="413"/>
      <c r="Z1192" s="414"/>
      <c r="AA1192" s="412"/>
      <c r="AB1192" s="413"/>
      <c r="AC1192" s="414"/>
      <c r="AD1192" s="412"/>
      <c r="AE1192" s="413"/>
      <c r="AF1192" s="414"/>
      <c r="AG1192" s="412"/>
      <c r="AH1192" s="413"/>
      <c r="AI1192" s="412"/>
      <c r="AJ1192" s="415"/>
      <c r="AK1192" s="416"/>
      <c r="AL1192" s="417"/>
      <c r="AM1192" s="416"/>
      <c r="AN1192" s="418"/>
      <c r="AO1192" s="418"/>
      <c r="AP1192" s="418"/>
      <c r="AQ1192" s="314"/>
      <c r="AR1192" s="315"/>
      <c r="AS1192" s="419"/>
      <c r="AT1192" s="420"/>
      <c r="AU1192" s="318"/>
      <c r="AV1192" s="319"/>
      <c r="AW1192" s="319"/>
      <c r="AX1192" s="319"/>
      <c r="AY1192" s="320"/>
      <c r="AZ1192" s="376"/>
    </row>
    <row r="1193" spans="1:52" ht="13.5" customHeight="1" thickTop="1" thickBot="1" x14ac:dyDescent="0.25">
      <c r="A1193" s="397">
        <v>1183</v>
      </c>
      <c r="B1193" s="398" t="s">
        <v>3451</v>
      </c>
      <c r="C1193" s="399">
        <v>43761</v>
      </c>
      <c r="D1193" s="399" t="s">
        <v>11377</v>
      </c>
      <c r="E1193" s="400" t="s">
        <v>5690</v>
      </c>
      <c r="F1193" s="400" t="s">
        <v>10902</v>
      </c>
      <c r="G1193" s="401" t="s">
        <v>66</v>
      </c>
      <c r="H1193" s="402" t="s">
        <v>7501</v>
      </c>
      <c r="I1193" s="403" t="s">
        <v>1989</v>
      </c>
      <c r="J1193" s="404">
        <v>0</v>
      </c>
      <c r="K1193" s="405">
        <v>0</v>
      </c>
      <c r="L1193" s="405">
        <v>12000000</v>
      </c>
      <c r="M1193" s="405">
        <f t="shared" si="108"/>
        <v>12000000</v>
      </c>
      <c r="N1193" s="406" t="s">
        <v>1990</v>
      </c>
      <c r="O1193" s="398" t="s">
        <v>11378</v>
      </c>
      <c r="P1193" s="408">
        <f t="shared" si="109"/>
        <v>43761</v>
      </c>
      <c r="Q1193" s="408">
        <v>43821</v>
      </c>
      <c r="R1193" s="408">
        <f t="shared" si="110"/>
        <v>43821</v>
      </c>
      <c r="S1193" s="407">
        <f t="shared" si="111"/>
        <v>60</v>
      </c>
      <c r="T1193" s="409">
        <f t="shared" si="112"/>
        <v>2</v>
      </c>
      <c r="U1193" s="410" t="s">
        <v>11379</v>
      </c>
      <c r="V1193" s="375"/>
      <c r="W1193" s="411"/>
      <c r="X1193" s="412"/>
      <c r="Y1193" s="413"/>
      <c r="Z1193" s="414"/>
      <c r="AA1193" s="412"/>
      <c r="AB1193" s="413"/>
      <c r="AC1193" s="414"/>
      <c r="AD1193" s="412"/>
      <c r="AE1193" s="413"/>
      <c r="AF1193" s="414"/>
      <c r="AG1193" s="412"/>
      <c r="AH1193" s="413"/>
      <c r="AI1193" s="412"/>
      <c r="AJ1193" s="415"/>
      <c r="AK1193" s="416"/>
      <c r="AL1193" s="417"/>
      <c r="AM1193" s="416"/>
      <c r="AN1193" s="418"/>
      <c r="AO1193" s="418"/>
      <c r="AP1193" s="418"/>
      <c r="AQ1193" s="314"/>
      <c r="AR1193" s="315"/>
      <c r="AS1193" s="419"/>
      <c r="AT1193" s="420"/>
      <c r="AU1193" s="318"/>
      <c r="AV1193" s="319"/>
      <c r="AW1193" s="319"/>
      <c r="AX1193" s="319"/>
      <c r="AY1193" s="320"/>
      <c r="AZ1193" s="376"/>
    </row>
    <row r="1194" spans="1:52" ht="13.5" customHeight="1" thickTop="1" thickBot="1" x14ac:dyDescent="0.25">
      <c r="A1194" s="397">
        <v>1184</v>
      </c>
      <c r="B1194" s="398" t="s">
        <v>3432</v>
      </c>
      <c r="C1194" s="399">
        <v>43761</v>
      </c>
      <c r="D1194" s="399" t="s">
        <v>11380</v>
      </c>
      <c r="E1194" s="400" t="s">
        <v>7806</v>
      </c>
      <c r="F1194" s="400" t="s">
        <v>11159</v>
      </c>
      <c r="G1194" s="401" t="s">
        <v>66</v>
      </c>
      <c r="H1194" s="402" t="s">
        <v>7501</v>
      </c>
      <c r="I1194" s="403" t="s">
        <v>1989</v>
      </c>
      <c r="J1194" s="404">
        <v>0</v>
      </c>
      <c r="K1194" s="405">
        <v>0</v>
      </c>
      <c r="L1194" s="405">
        <v>16614000</v>
      </c>
      <c r="M1194" s="405">
        <f t="shared" si="108"/>
        <v>16614000</v>
      </c>
      <c r="N1194" s="406" t="s">
        <v>1990</v>
      </c>
      <c r="O1194" s="398" t="s">
        <v>9802</v>
      </c>
      <c r="P1194" s="408">
        <f t="shared" si="109"/>
        <v>43761</v>
      </c>
      <c r="Q1194" s="408">
        <v>43821</v>
      </c>
      <c r="R1194" s="408">
        <f t="shared" si="110"/>
        <v>43821</v>
      </c>
      <c r="S1194" s="407">
        <f t="shared" si="111"/>
        <v>60</v>
      </c>
      <c r="T1194" s="409">
        <f t="shared" si="112"/>
        <v>2</v>
      </c>
      <c r="U1194" s="410" t="s">
        <v>11381</v>
      </c>
      <c r="V1194" s="375"/>
      <c r="W1194" s="411"/>
      <c r="X1194" s="412"/>
      <c r="Y1194" s="413"/>
      <c r="Z1194" s="414"/>
      <c r="AA1194" s="412"/>
      <c r="AB1194" s="413"/>
      <c r="AC1194" s="414"/>
      <c r="AD1194" s="412"/>
      <c r="AE1194" s="413"/>
      <c r="AF1194" s="414"/>
      <c r="AG1194" s="412"/>
      <c r="AH1194" s="413"/>
      <c r="AI1194" s="412"/>
      <c r="AJ1194" s="415"/>
      <c r="AK1194" s="416"/>
      <c r="AL1194" s="417"/>
      <c r="AM1194" s="416"/>
      <c r="AN1194" s="418"/>
      <c r="AO1194" s="418"/>
      <c r="AP1194" s="418"/>
      <c r="AQ1194" s="314"/>
      <c r="AR1194" s="315"/>
      <c r="AS1194" s="419"/>
      <c r="AT1194" s="420"/>
      <c r="AU1194" s="318"/>
      <c r="AV1194" s="319"/>
      <c r="AW1194" s="319"/>
      <c r="AX1194" s="319"/>
      <c r="AY1194" s="320"/>
      <c r="AZ1194" s="376"/>
    </row>
    <row r="1195" spans="1:52" ht="13.5" customHeight="1" thickTop="1" thickBot="1" x14ac:dyDescent="0.25">
      <c r="A1195" s="397">
        <v>1185</v>
      </c>
      <c r="B1195" s="398" t="s">
        <v>3432</v>
      </c>
      <c r="C1195" s="399">
        <v>43761</v>
      </c>
      <c r="D1195" s="399" t="s">
        <v>11382</v>
      </c>
      <c r="E1195" s="400" t="s">
        <v>5921</v>
      </c>
      <c r="F1195" s="400" t="s">
        <v>11159</v>
      </c>
      <c r="G1195" s="401" t="s">
        <v>66</v>
      </c>
      <c r="H1195" s="402" t="s">
        <v>7501</v>
      </c>
      <c r="I1195" s="403" t="s">
        <v>1989</v>
      </c>
      <c r="J1195" s="404">
        <v>0</v>
      </c>
      <c r="K1195" s="405">
        <v>0</v>
      </c>
      <c r="L1195" s="405">
        <v>15000000</v>
      </c>
      <c r="M1195" s="405">
        <f t="shared" si="108"/>
        <v>15000000</v>
      </c>
      <c r="N1195" s="406" t="s">
        <v>1990</v>
      </c>
      <c r="O1195" s="398" t="s">
        <v>9754</v>
      </c>
      <c r="P1195" s="408">
        <f t="shared" si="109"/>
        <v>43761</v>
      </c>
      <c r="Q1195" s="408">
        <v>43830</v>
      </c>
      <c r="R1195" s="408">
        <f t="shared" si="110"/>
        <v>43830</v>
      </c>
      <c r="S1195" s="407">
        <f t="shared" si="111"/>
        <v>69</v>
      </c>
      <c r="T1195" s="409">
        <f t="shared" si="112"/>
        <v>2.2999999999999998</v>
      </c>
      <c r="U1195" s="410" t="s">
        <v>11383</v>
      </c>
      <c r="V1195" s="375"/>
      <c r="W1195" s="411"/>
      <c r="X1195" s="412"/>
      <c r="Y1195" s="413"/>
      <c r="Z1195" s="414"/>
      <c r="AA1195" s="412"/>
      <c r="AB1195" s="413"/>
      <c r="AC1195" s="414"/>
      <c r="AD1195" s="412"/>
      <c r="AE1195" s="413"/>
      <c r="AF1195" s="414"/>
      <c r="AG1195" s="412"/>
      <c r="AH1195" s="413"/>
      <c r="AI1195" s="412"/>
      <c r="AJ1195" s="415"/>
      <c r="AK1195" s="416"/>
      <c r="AL1195" s="417"/>
      <c r="AM1195" s="416"/>
      <c r="AN1195" s="418"/>
      <c r="AO1195" s="418"/>
      <c r="AP1195" s="418"/>
      <c r="AQ1195" s="314"/>
      <c r="AR1195" s="315"/>
      <c r="AS1195" s="419"/>
      <c r="AT1195" s="420"/>
      <c r="AU1195" s="318"/>
      <c r="AV1195" s="319"/>
      <c r="AW1195" s="319"/>
      <c r="AX1195" s="319"/>
      <c r="AY1195" s="320"/>
      <c r="AZ1195" s="376"/>
    </row>
    <row r="1196" spans="1:52" ht="13.5" customHeight="1" thickTop="1" thickBot="1" x14ac:dyDescent="0.25">
      <c r="A1196" s="397">
        <v>1186</v>
      </c>
      <c r="B1196" s="398" t="s">
        <v>3441</v>
      </c>
      <c r="C1196" s="399">
        <v>43761</v>
      </c>
      <c r="D1196" s="399" t="s">
        <v>11384</v>
      </c>
      <c r="E1196" s="400" t="s">
        <v>9494</v>
      </c>
      <c r="F1196" s="400" t="s">
        <v>10049</v>
      </c>
      <c r="G1196" s="401" t="s">
        <v>66</v>
      </c>
      <c r="H1196" s="402" t="s">
        <v>10502</v>
      </c>
      <c r="I1196" s="403" t="s">
        <v>1989</v>
      </c>
      <c r="J1196" s="404">
        <v>0</v>
      </c>
      <c r="K1196" s="405">
        <v>0</v>
      </c>
      <c r="L1196" s="405">
        <v>7500000</v>
      </c>
      <c r="M1196" s="405">
        <f t="shared" si="108"/>
        <v>7500000</v>
      </c>
      <c r="N1196" s="406" t="s">
        <v>1990</v>
      </c>
      <c r="O1196" s="398" t="s">
        <v>11385</v>
      </c>
      <c r="P1196" s="408">
        <f t="shared" si="109"/>
        <v>43761</v>
      </c>
      <c r="Q1196" s="408">
        <v>43830</v>
      </c>
      <c r="R1196" s="408">
        <f t="shared" si="110"/>
        <v>43830</v>
      </c>
      <c r="S1196" s="407">
        <f t="shared" si="111"/>
        <v>69</v>
      </c>
      <c r="T1196" s="409">
        <f t="shared" si="112"/>
        <v>2.2999999999999998</v>
      </c>
      <c r="U1196" s="410" t="s">
        <v>11386</v>
      </c>
      <c r="V1196" s="375"/>
      <c r="W1196" s="411"/>
      <c r="X1196" s="412"/>
      <c r="Y1196" s="413"/>
      <c r="Z1196" s="414"/>
      <c r="AA1196" s="412"/>
      <c r="AB1196" s="413"/>
      <c r="AC1196" s="414"/>
      <c r="AD1196" s="412"/>
      <c r="AE1196" s="413"/>
      <c r="AF1196" s="414"/>
      <c r="AG1196" s="412"/>
      <c r="AH1196" s="413"/>
      <c r="AI1196" s="412"/>
      <c r="AJ1196" s="415"/>
      <c r="AK1196" s="416"/>
      <c r="AL1196" s="417"/>
      <c r="AM1196" s="416"/>
      <c r="AN1196" s="418"/>
      <c r="AO1196" s="418"/>
      <c r="AP1196" s="418"/>
      <c r="AQ1196" s="314"/>
      <c r="AR1196" s="315"/>
      <c r="AS1196" s="419"/>
      <c r="AT1196" s="420"/>
      <c r="AU1196" s="318"/>
      <c r="AV1196" s="319"/>
      <c r="AW1196" s="319"/>
      <c r="AX1196" s="319"/>
      <c r="AY1196" s="320"/>
      <c r="AZ1196" s="376"/>
    </row>
    <row r="1197" spans="1:52" ht="13.5" customHeight="1" thickTop="1" thickBot="1" x14ac:dyDescent="0.25">
      <c r="A1197" s="397">
        <v>1187</v>
      </c>
      <c r="B1197" s="398" t="s">
        <v>3432</v>
      </c>
      <c r="C1197" s="399">
        <v>43761</v>
      </c>
      <c r="D1197" s="399" t="s">
        <v>11387</v>
      </c>
      <c r="E1197" s="400" t="s">
        <v>7806</v>
      </c>
      <c r="F1197" s="400" t="s">
        <v>11388</v>
      </c>
      <c r="G1197" s="401" t="s">
        <v>66</v>
      </c>
      <c r="H1197" s="402" t="s">
        <v>7501</v>
      </c>
      <c r="I1197" s="403" t="s">
        <v>1989</v>
      </c>
      <c r="J1197" s="404">
        <v>0</v>
      </c>
      <c r="K1197" s="405">
        <v>0</v>
      </c>
      <c r="L1197" s="405">
        <v>13000000</v>
      </c>
      <c r="M1197" s="405">
        <f t="shared" si="108"/>
        <v>13000000</v>
      </c>
      <c r="N1197" s="406" t="s">
        <v>1990</v>
      </c>
      <c r="O1197" s="398" t="s">
        <v>3672</v>
      </c>
      <c r="P1197" s="408">
        <f t="shared" si="109"/>
        <v>43761</v>
      </c>
      <c r="Q1197" s="408">
        <v>43821</v>
      </c>
      <c r="R1197" s="408">
        <f t="shared" si="110"/>
        <v>43821</v>
      </c>
      <c r="S1197" s="407">
        <f t="shared" si="111"/>
        <v>60</v>
      </c>
      <c r="T1197" s="409">
        <f t="shared" si="112"/>
        <v>2</v>
      </c>
      <c r="U1197" s="410" t="s">
        <v>11389</v>
      </c>
      <c r="V1197" s="375"/>
      <c r="W1197" s="411"/>
      <c r="X1197" s="412"/>
      <c r="Y1197" s="413"/>
      <c r="Z1197" s="414"/>
      <c r="AA1197" s="412"/>
      <c r="AB1197" s="413"/>
      <c r="AC1197" s="414"/>
      <c r="AD1197" s="412"/>
      <c r="AE1197" s="413"/>
      <c r="AF1197" s="414"/>
      <c r="AG1197" s="412"/>
      <c r="AH1197" s="413"/>
      <c r="AI1197" s="412"/>
      <c r="AJ1197" s="415"/>
      <c r="AK1197" s="416"/>
      <c r="AL1197" s="417"/>
      <c r="AM1197" s="416"/>
      <c r="AN1197" s="418"/>
      <c r="AO1197" s="418"/>
      <c r="AP1197" s="418"/>
      <c r="AQ1197" s="314"/>
      <c r="AR1197" s="315"/>
      <c r="AS1197" s="419"/>
      <c r="AT1197" s="420"/>
      <c r="AU1197" s="318"/>
      <c r="AV1197" s="319"/>
      <c r="AW1197" s="319"/>
      <c r="AX1197" s="319"/>
      <c r="AY1197" s="320"/>
      <c r="AZ1197" s="376"/>
    </row>
    <row r="1198" spans="1:52" ht="13.5" customHeight="1" thickTop="1" thickBot="1" x14ac:dyDescent="0.25">
      <c r="A1198" s="397">
        <v>1188</v>
      </c>
      <c r="B1198" s="398" t="s">
        <v>3432</v>
      </c>
      <c r="C1198" s="399">
        <v>43761</v>
      </c>
      <c r="D1198" s="399" t="s">
        <v>11390</v>
      </c>
      <c r="E1198" s="400" t="s">
        <v>7806</v>
      </c>
      <c r="F1198" s="400" t="s">
        <v>11159</v>
      </c>
      <c r="G1198" s="401" t="s">
        <v>66</v>
      </c>
      <c r="H1198" s="402" t="s">
        <v>7501</v>
      </c>
      <c r="I1198" s="403" t="s">
        <v>1989</v>
      </c>
      <c r="J1198" s="404">
        <v>0</v>
      </c>
      <c r="K1198" s="405">
        <v>0</v>
      </c>
      <c r="L1198" s="405">
        <v>8000000</v>
      </c>
      <c r="M1198" s="405">
        <f t="shared" si="108"/>
        <v>8000000</v>
      </c>
      <c r="N1198" s="406" t="s">
        <v>1990</v>
      </c>
      <c r="O1198" s="398" t="s">
        <v>2082</v>
      </c>
      <c r="P1198" s="408">
        <f t="shared" si="109"/>
        <v>43761</v>
      </c>
      <c r="Q1198" s="408">
        <v>43821</v>
      </c>
      <c r="R1198" s="408">
        <f t="shared" si="110"/>
        <v>43821</v>
      </c>
      <c r="S1198" s="407">
        <f t="shared" si="111"/>
        <v>60</v>
      </c>
      <c r="T1198" s="409">
        <f t="shared" si="112"/>
        <v>2</v>
      </c>
      <c r="U1198" s="410" t="s">
        <v>11391</v>
      </c>
      <c r="V1198" s="375"/>
      <c r="W1198" s="411"/>
      <c r="X1198" s="412"/>
      <c r="Y1198" s="413"/>
      <c r="Z1198" s="414"/>
      <c r="AA1198" s="412"/>
      <c r="AB1198" s="413"/>
      <c r="AC1198" s="414"/>
      <c r="AD1198" s="412"/>
      <c r="AE1198" s="413"/>
      <c r="AF1198" s="414"/>
      <c r="AG1198" s="412"/>
      <c r="AH1198" s="413"/>
      <c r="AI1198" s="412"/>
      <c r="AJ1198" s="415"/>
      <c r="AK1198" s="416"/>
      <c r="AL1198" s="417"/>
      <c r="AM1198" s="416"/>
      <c r="AN1198" s="418"/>
      <c r="AO1198" s="418"/>
      <c r="AP1198" s="418"/>
      <c r="AQ1198" s="314"/>
      <c r="AR1198" s="315"/>
      <c r="AS1198" s="419"/>
      <c r="AT1198" s="420"/>
      <c r="AU1198" s="318"/>
      <c r="AV1198" s="319"/>
      <c r="AW1198" s="319"/>
      <c r="AX1198" s="319"/>
      <c r="AY1198" s="320"/>
      <c r="AZ1198" s="376"/>
    </row>
    <row r="1199" spans="1:52" ht="13.5" customHeight="1" thickTop="1" thickBot="1" x14ac:dyDescent="0.25">
      <c r="A1199" s="397">
        <v>1189</v>
      </c>
      <c r="B1199" s="398" t="s">
        <v>3432</v>
      </c>
      <c r="C1199" s="399">
        <v>43761</v>
      </c>
      <c r="D1199" s="399" t="s">
        <v>11392</v>
      </c>
      <c r="E1199" s="400" t="s">
        <v>5690</v>
      </c>
      <c r="F1199" s="400" t="s">
        <v>11393</v>
      </c>
      <c r="G1199" s="401" t="s">
        <v>66</v>
      </c>
      <c r="H1199" s="402" t="s">
        <v>10502</v>
      </c>
      <c r="I1199" s="403" t="s">
        <v>1989</v>
      </c>
      <c r="J1199" s="404">
        <v>0</v>
      </c>
      <c r="K1199" s="405">
        <v>0</v>
      </c>
      <c r="L1199" s="405">
        <v>6614486</v>
      </c>
      <c r="M1199" s="405">
        <f t="shared" si="108"/>
        <v>7606658</v>
      </c>
      <c r="N1199" s="406" t="s">
        <v>1990</v>
      </c>
      <c r="O1199" s="398" t="s">
        <v>11394</v>
      </c>
      <c r="P1199" s="408">
        <f t="shared" si="109"/>
        <v>43761</v>
      </c>
      <c r="Q1199" s="408">
        <v>43821</v>
      </c>
      <c r="R1199" s="408">
        <v>43830</v>
      </c>
      <c r="S1199" s="407">
        <f t="shared" si="111"/>
        <v>69</v>
      </c>
      <c r="T1199" s="409">
        <f t="shared" si="112"/>
        <v>2.2999999999999998</v>
      </c>
      <c r="U1199" s="410" t="s">
        <v>11395</v>
      </c>
      <c r="V1199" s="375"/>
      <c r="W1199" s="411">
        <v>9</v>
      </c>
      <c r="X1199" s="412">
        <v>43805</v>
      </c>
      <c r="Y1199" s="413">
        <v>43830</v>
      </c>
      <c r="Z1199" s="414"/>
      <c r="AA1199" s="412"/>
      <c r="AB1199" s="413"/>
      <c r="AC1199" s="414"/>
      <c r="AD1199" s="412"/>
      <c r="AE1199" s="413"/>
      <c r="AF1199" s="414"/>
      <c r="AG1199" s="412"/>
      <c r="AH1199" s="413"/>
      <c r="AI1199" s="412">
        <v>43805</v>
      </c>
      <c r="AJ1199" s="415">
        <v>992172</v>
      </c>
      <c r="AK1199" s="416"/>
      <c r="AL1199" s="417"/>
      <c r="AM1199" s="416"/>
      <c r="AN1199" s="418"/>
      <c r="AO1199" s="418"/>
      <c r="AP1199" s="418"/>
      <c r="AQ1199" s="314"/>
      <c r="AR1199" s="315"/>
      <c r="AS1199" s="419"/>
      <c r="AT1199" s="420"/>
      <c r="AU1199" s="318"/>
      <c r="AV1199" s="319"/>
      <c r="AW1199" s="319"/>
      <c r="AX1199" s="319"/>
      <c r="AY1199" s="320"/>
      <c r="AZ1199" s="376"/>
    </row>
    <row r="1200" spans="1:52" ht="13.5" customHeight="1" thickTop="1" thickBot="1" x14ac:dyDescent="0.25">
      <c r="A1200" s="397">
        <v>1190</v>
      </c>
      <c r="B1200" s="398" t="s">
        <v>3441</v>
      </c>
      <c r="C1200" s="399">
        <v>43761</v>
      </c>
      <c r="D1200" s="399" t="s">
        <v>11396</v>
      </c>
      <c r="E1200" s="400" t="s">
        <v>5690</v>
      </c>
      <c r="F1200" s="400" t="s">
        <v>10049</v>
      </c>
      <c r="G1200" s="401" t="s">
        <v>66</v>
      </c>
      <c r="H1200" s="402" t="s">
        <v>10502</v>
      </c>
      <c r="I1200" s="403" t="s">
        <v>1989</v>
      </c>
      <c r="J1200" s="404">
        <v>0</v>
      </c>
      <c r="K1200" s="405">
        <v>0</v>
      </c>
      <c r="L1200" s="405">
        <v>8267500</v>
      </c>
      <c r="M1200" s="405">
        <f t="shared" si="108"/>
        <v>8267500</v>
      </c>
      <c r="N1200" s="406" t="s">
        <v>1990</v>
      </c>
      <c r="O1200" s="398" t="s">
        <v>11397</v>
      </c>
      <c r="P1200" s="408">
        <f t="shared" si="109"/>
        <v>43761</v>
      </c>
      <c r="Q1200" s="408">
        <v>43830</v>
      </c>
      <c r="R1200" s="408">
        <f t="shared" ref="R1200:R1263" si="113">Q1200</f>
        <v>43830</v>
      </c>
      <c r="S1200" s="407">
        <f t="shared" si="111"/>
        <v>69</v>
      </c>
      <c r="T1200" s="409">
        <f t="shared" si="112"/>
        <v>2.2999999999999998</v>
      </c>
      <c r="U1200" s="410" t="s">
        <v>11398</v>
      </c>
      <c r="V1200" s="375"/>
      <c r="W1200" s="411"/>
      <c r="X1200" s="412"/>
      <c r="Y1200" s="413"/>
      <c r="Z1200" s="414"/>
      <c r="AA1200" s="412"/>
      <c r="AB1200" s="413"/>
      <c r="AC1200" s="414"/>
      <c r="AD1200" s="412"/>
      <c r="AE1200" s="413"/>
      <c r="AF1200" s="414"/>
      <c r="AG1200" s="412"/>
      <c r="AH1200" s="413"/>
      <c r="AI1200" s="412"/>
      <c r="AJ1200" s="415"/>
      <c r="AK1200" s="416"/>
      <c r="AL1200" s="417"/>
      <c r="AM1200" s="416"/>
      <c r="AN1200" s="418"/>
      <c r="AO1200" s="418"/>
      <c r="AP1200" s="418"/>
      <c r="AQ1200" s="314"/>
      <c r="AR1200" s="315"/>
      <c r="AS1200" s="419"/>
      <c r="AT1200" s="420"/>
      <c r="AU1200" s="318"/>
      <c r="AV1200" s="319"/>
      <c r="AW1200" s="319"/>
      <c r="AX1200" s="319"/>
      <c r="AY1200" s="320"/>
      <c r="AZ1200" s="376"/>
    </row>
    <row r="1201" spans="1:52" ht="13.5" customHeight="1" thickTop="1" thickBot="1" x14ac:dyDescent="0.25">
      <c r="A1201" s="397">
        <v>1191</v>
      </c>
      <c r="B1201" s="398" t="s">
        <v>3441</v>
      </c>
      <c r="C1201" s="399">
        <v>43761</v>
      </c>
      <c r="D1201" s="399" t="s">
        <v>11399</v>
      </c>
      <c r="E1201" s="400" t="s">
        <v>7806</v>
      </c>
      <c r="F1201" s="400" t="s">
        <v>11400</v>
      </c>
      <c r="G1201" s="401" t="s">
        <v>66</v>
      </c>
      <c r="H1201" s="402" t="s">
        <v>10502</v>
      </c>
      <c r="I1201" s="403" t="s">
        <v>1989</v>
      </c>
      <c r="J1201" s="404">
        <v>0</v>
      </c>
      <c r="K1201" s="405">
        <v>0</v>
      </c>
      <c r="L1201" s="405">
        <v>5226660</v>
      </c>
      <c r="M1201" s="405">
        <f t="shared" si="108"/>
        <v>5226660</v>
      </c>
      <c r="N1201" s="406" t="s">
        <v>1990</v>
      </c>
      <c r="O1201" s="398" t="s">
        <v>11401</v>
      </c>
      <c r="P1201" s="408">
        <f t="shared" si="109"/>
        <v>43761</v>
      </c>
      <c r="Q1201" s="408">
        <v>43830</v>
      </c>
      <c r="R1201" s="408">
        <f t="shared" si="113"/>
        <v>43830</v>
      </c>
      <c r="S1201" s="407">
        <f t="shared" si="111"/>
        <v>69</v>
      </c>
      <c r="T1201" s="409">
        <f t="shared" si="112"/>
        <v>2.2999999999999998</v>
      </c>
      <c r="U1201" s="410" t="s">
        <v>11402</v>
      </c>
      <c r="V1201" s="375"/>
      <c r="W1201" s="411"/>
      <c r="X1201" s="412"/>
      <c r="Y1201" s="413"/>
      <c r="Z1201" s="414"/>
      <c r="AA1201" s="412"/>
      <c r="AB1201" s="413"/>
      <c r="AC1201" s="414"/>
      <c r="AD1201" s="412"/>
      <c r="AE1201" s="413"/>
      <c r="AF1201" s="414"/>
      <c r="AG1201" s="412"/>
      <c r="AH1201" s="413"/>
      <c r="AI1201" s="412"/>
      <c r="AJ1201" s="415"/>
      <c r="AK1201" s="416"/>
      <c r="AL1201" s="417"/>
      <c r="AM1201" s="416"/>
      <c r="AN1201" s="418"/>
      <c r="AO1201" s="418"/>
      <c r="AP1201" s="418"/>
      <c r="AQ1201" s="314"/>
      <c r="AR1201" s="315"/>
      <c r="AS1201" s="419"/>
      <c r="AT1201" s="420"/>
      <c r="AU1201" s="318"/>
      <c r="AV1201" s="319"/>
      <c r="AW1201" s="319"/>
      <c r="AX1201" s="319"/>
      <c r="AY1201" s="320"/>
      <c r="AZ1201" s="376"/>
    </row>
    <row r="1202" spans="1:52" ht="13.5" customHeight="1" thickTop="1" thickBot="1" x14ac:dyDescent="0.25">
      <c r="A1202" s="397">
        <v>1192</v>
      </c>
      <c r="B1202" s="398" t="s">
        <v>3432</v>
      </c>
      <c r="C1202" s="399">
        <v>43761</v>
      </c>
      <c r="D1202" s="399" t="s">
        <v>11403</v>
      </c>
      <c r="E1202" s="400" t="s">
        <v>5921</v>
      </c>
      <c r="F1202" s="400" t="s">
        <v>11404</v>
      </c>
      <c r="G1202" s="401" t="s">
        <v>66</v>
      </c>
      <c r="H1202" s="402" t="s">
        <v>7501</v>
      </c>
      <c r="I1202" s="403" t="s">
        <v>1989</v>
      </c>
      <c r="J1202" s="404">
        <v>0</v>
      </c>
      <c r="K1202" s="405">
        <v>0</v>
      </c>
      <c r="L1202" s="405">
        <v>7060000</v>
      </c>
      <c r="M1202" s="405">
        <f t="shared" si="108"/>
        <v>7060000</v>
      </c>
      <c r="N1202" s="406" t="s">
        <v>1990</v>
      </c>
      <c r="O1202" s="398" t="s">
        <v>11405</v>
      </c>
      <c r="P1202" s="408">
        <f t="shared" si="109"/>
        <v>43761</v>
      </c>
      <c r="Q1202" s="408">
        <v>43821</v>
      </c>
      <c r="R1202" s="408">
        <f t="shared" si="113"/>
        <v>43821</v>
      </c>
      <c r="S1202" s="407">
        <f t="shared" si="111"/>
        <v>60</v>
      </c>
      <c r="T1202" s="409">
        <f t="shared" si="112"/>
        <v>2</v>
      </c>
      <c r="U1202" s="410" t="s">
        <v>11406</v>
      </c>
      <c r="V1202" s="375"/>
      <c r="W1202" s="411"/>
      <c r="X1202" s="412"/>
      <c r="Y1202" s="413"/>
      <c r="Z1202" s="414"/>
      <c r="AA1202" s="412"/>
      <c r="AB1202" s="413"/>
      <c r="AC1202" s="414"/>
      <c r="AD1202" s="412"/>
      <c r="AE1202" s="413"/>
      <c r="AF1202" s="414"/>
      <c r="AG1202" s="412"/>
      <c r="AH1202" s="413"/>
      <c r="AI1202" s="412"/>
      <c r="AJ1202" s="415"/>
      <c r="AK1202" s="416"/>
      <c r="AL1202" s="417"/>
      <c r="AM1202" s="416"/>
      <c r="AN1202" s="418"/>
      <c r="AO1202" s="418"/>
      <c r="AP1202" s="418"/>
      <c r="AQ1202" s="314"/>
      <c r="AR1202" s="315"/>
      <c r="AS1202" s="419"/>
      <c r="AT1202" s="420"/>
      <c r="AU1202" s="318"/>
      <c r="AV1202" s="319"/>
      <c r="AW1202" s="319"/>
      <c r="AX1202" s="319"/>
      <c r="AY1202" s="320"/>
      <c r="AZ1202" s="376"/>
    </row>
    <row r="1203" spans="1:52" ht="13.5" customHeight="1" thickTop="1" thickBot="1" x14ac:dyDescent="0.25">
      <c r="A1203" s="397">
        <v>1193</v>
      </c>
      <c r="B1203" s="398" t="s">
        <v>3432</v>
      </c>
      <c r="C1203" s="399">
        <v>43761</v>
      </c>
      <c r="D1203" s="399" t="s">
        <v>11407</v>
      </c>
      <c r="E1203" s="400" t="s">
        <v>9494</v>
      </c>
      <c r="F1203" s="400" t="s">
        <v>11404</v>
      </c>
      <c r="G1203" s="401" t="s">
        <v>66</v>
      </c>
      <c r="H1203" s="402" t="s">
        <v>7501</v>
      </c>
      <c r="I1203" s="403" t="s">
        <v>1989</v>
      </c>
      <c r="J1203" s="404">
        <v>0</v>
      </c>
      <c r="K1203" s="405">
        <v>0</v>
      </c>
      <c r="L1203" s="405">
        <v>7060000</v>
      </c>
      <c r="M1203" s="405">
        <f t="shared" ref="M1203:M1234" si="114">L1203+AJ1203+AL1203+AN1203+AP1203</f>
        <v>7060000</v>
      </c>
      <c r="N1203" s="406" t="s">
        <v>1990</v>
      </c>
      <c r="O1203" s="398" t="s">
        <v>11408</v>
      </c>
      <c r="P1203" s="408">
        <f t="shared" ref="P1203:P1234" si="115">C1203</f>
        <v>43761</v>
      </c>
      <c r="Q1203" s="408">
        <v>43821</v>
      </c>
      <c r="R1203" s="408">
        <f t="shared" si="113"/>
        <v>43821</v>
      </c>
      <c r="S1203" s="407">
        <f t="shared" si="111"/>
        <v>60</v>
      </c>
      <c r="T1203" s="409">
        <f t="shared" si="112"/>
        <v>2</v>
      </c>
      <c r="U1203" s="410" t="s">
        <v>11409</v>
      </c>
      <c r="V1203" s="375"/>
      <c r="W1203" s="411"/>
      <c r="X1203" s="412"/>
      <c r="Y1203" s="413"/>
      <c r="Z1203" s="414"/>
      <c r="AA1203" s="412"/>
      <c r="AB1203" s="413"/>
      <c r="AC1203" s="414"/>
      <c r="AD1203" s="412"/>
      <c r="AE1203" s="413"/>
      <c r="AF1203" s="414"/>
      <c r="AG1203" s="412"/>
      <c r="AH1203" s="413"/>
      <c r="AI1203" s="412"/>
      <c r="AJ1203" s="415"/>
      <c r="AK1203" s="416"/>
      <c r="AL1203" s="417"/>
      <c r="AM1203" s="416"/>
      <c r="AN1203" s="418"/>
      <c r="AO1203" s="418"/>
      <c r="AP1203" s="418"/>
      <c r="AQ1203" s="314"/>
      <c r="AR1203" s="315"/>
      <c r="AS1203" s="419"/>
      <c r="AT1203" s="420"/>
      <c r="AU1203" s="318"/>
      <c r="AV1203" s="319"/>
      <c r="AW1203" s="319"/>
      <c r="AX1203" s="319"/>
      <c r="AY1203" s="320"/>
      <c r="AZ1203" s="376"/>
    </row>
    <row r="1204" spans="1:52" ht="13.5" customHeight="1" thickTop="1" thickBot="1" x14ac:dyDescent="0.25">
      <c r="A1204" s="397">
        <v>1194</v>
      </c>
      <c r="B1204" s="398" t="s">
        <v>3441</v>
      </c>
      <c r="C1204" s="399">
        <v>43761</v>
      </c>
      <c r="D1204" s="399" t="s">
        <v>11410</v>
      </c>
      <c r="E1204" s="400" t="s">
        <v>5690</v>
      </c>
      <c r="F1204" s="400" t="s">
        <v>11411</v>
      </c>
      <c r="G1204" s="401" t="s">
        <v>66</v>
      </c>
      <c r="H1204" s="402" t="s">
        <v>10502</v>
      </c>
      <c r="I1204" s="403" t="s">
        <v>1989</v>
      </c>
      <c r="J1204" s="404">
        <v>0</v>
      </c>
      <c r="K1204" s="405">
        <v>0</v>
      </c>
      <c r="L1204" s="405">
        <v>8819315</v>
      </c>
      <c r="M1204" s="405">
        <f t="shared" si="114"/>
        <v>8819315</v>
      </c>
      <c r="N1204" s="406" t="s">
        <v>1990</v>
      </c>
      <c r="O1204" s="398" t="s">
        <v>11412</v>
      </c>
      <c r="P1204" s="408">
        <f t="shared" si="115"/>
        <v>43761</v>
      </c>
      <c r="Q1204" s="408">
        <v>43830</v>
      </c>
      <c r="R1204" s="408">
        <f t="shared" si="113"/>
        <v>43830</v>
      </c>
      <c r="S1204" s="407">
        <f t="shared" si="111"/>
        <v>69</v>
      </c>
      <c r="T1204" s="409">
        <f t="shared" si="112"/>
        <v>2.2999999999999998</v>
      </c>
      <c r="U1204" s="410" t="s">
        <v>11413</v>
      </c>
      <c r="V1204" s="375"/>
      <c r="W1204" s="411"/>
      <c r="X1204" s="412"/>
      <c r="Y1204" s="413"/>
      <c r="Z1204" s="414"/>
      <c r="AA1204" s="412"/>
      <c r="AB1204" s="413"/>
      <c r="AC1204" s="414"/>
      <c r="AD1204" s="412"/>
      <c r="AE1204" s="413"/>
      <c r="AF1204" s="414"/>
      <c r="AG1204" s="412"/>
      <c r="AH1204" s="413"/>
      <c r="AI1204" s="412"/>
      <c r="AJ1204" s="415"/>
      <c r="AK1204" s="416"/>
      <c r="AL1204" s="417"/>
      <c r="AM1204" s="416"/>
      <c r="AN1204" s="418"/>
      <c r="AO1204" s="418"/>
      <c r="AP1204" s="418"/>
      <c r="AQ1204" s="314"/>
      <c r="AR1204" s="315"/>
      <c r="AS1204" s="419"/>
      <c r="AT1204" s="420"/>
      <c r="AU1204" s="318"/>
      <c r="AV1204" s="319"/>
      <c r="AW1204" s="319"/>
      <c r="AX1204" s="319"/>
      <c r="AY1204" s="320"/>
      <c r="AZ1204" s="376"/>
    </row>
    <row r="1205" spans="1:52" ht="13.5" customHeight="1" thickTop="1" thickBot="1" x14ac:dyDescent="0.25">
      <c r="A1205" s="397">
        <v>1195</v>
      </c>
      <c r="B1205" s="398" t="s">
        <v>3432</v>
      </c>
      <c r="C1205" s="399">
        <v>43762</v>
      </c>
      <c r="D1205" s="399" t="s">
        <v>11414</v>
      </c>
      <c r="E1205" s="400" t="s">
        <v>9494</v>
      </c>
      <c r="F1205" s="400" t="s">
        <v>11319</v>
      </c>
      <c r="G1205" s="401" t="s">
        <v>66</v>
      </c>
      <c r="H1205" s="402" t="s">
        <v>10502</v>
      </c>
      <c r="I1205" s="403" t="s">
        <v>1989</v>
      </c>
      <c r="J1205" s="404">
        <v>0</v>
      </c>
      <c r="K1205" s="405">
        <v>0</v>
      </c>
      <c r="L1205" s="405">
        <v>6614486</v>
      </c>
      <c r="M1205" s="405">
        <f t="shared" si="114"/>
        <v>6614486</v>
      </c>
      <c r="N1205" s="406" t="s">
        <v>1990</v>
      </c>
      <c r="O1205" s="398" t="s">
        <v>2084</v>
      </c>
      <c r="P1205" s="408">
        <f t="shared" si="115"/>
        <v>43762</v>
      </c>
      <c r="Q1205" s="408">
        <v>43822</v>
      </c>
      <c r="R1205" s="408">
        <f t="shared" si="113"/>
        <v>43822</v>
      </c>
      <c r="S1205" s="407">
        <f t="shared" si="111"/>
        <v>60</v>
      </c>
      <c r="T1205" s="409">
        <f t="shared" si="112"/>
        <v>2</v>
      </c>
      <c r="U1205" s="410" t="s">
        <v>11415</v>
      </c>
      <c r="V1205" s="375"/>
      <c r="W1205" s="411"/>
      <c r="X1205" s="412"/>
      <c r="Y1205" s="413"/>
      <c r="Z1205" s="414"/>
      <c r="AA1205" s="412"/>
      <c r="AB1205" s="413"/>
      <c r="AC1205" s="414"/>
      <c r="AD1205" s="412"/>
      <c r="AE1205" s="413"/>
      <c r="AF1205" s="414"/>
      <c r="AG1205" s="412"/>
      <c r="AH1205" s="413"/>
      <c r="AI1205" s="412"/>
      <c r="AJ1205" s="415"/>
      <c r="AK1205" s="416"/>
      <c r="AL1205" s="417"/>
      <c r="AM1205" s="416"/>
      <c r="AN1205" s="418"/>
      <c r="AO1205" s="418"/>
      <c r="AP1205" s="418"/>
      <c r="AQ1205" s="314"/>
      <c r="AR1205" s="315"/>
      <c r="AS1205" s="419"/>
      <c r="AT1205" s="420"/>
      <c r="AU1205" s="318"/>
      <c r="AV1205" s="319"/>
      <c r="AW1205" s="319"/>
      <c r="AX1205" s="319"/>
      <c r="AY1205" s="320"/>
      <c r="AZ1205" s="376"/>
    </row>
    <row r="1206" spans="1:52" ht="13.5" customHeight="1" thickTop="1" thickBot="1" x14ac:dyDescent="0.25">
      <c r="A1206" s="397">
        <v>1196</v>
      </c>
      <c r="B1206" s="398" t="s">
        <v>3444</v>
      </c>
      <c r="C1206" s="399">
        <v>43763</v>
      </c>
      <c r="D1206" s="399" t="s">
        <v>11416</v>
      </c>
      <c r="E1206" s="400" t="s">
        <v>7806</v>
      </c>
      <c r="F1206" s="400" t="s">
        <v>11333</v>
      </c>
      <c r="G1206" s="401" t="s">
        <v>66</v>
      </c>
      <c r="H1206" s="402" t="s">
        <v>7501</v>
      </c>
      <c r="I1206" s="403" t="s">
        <v>1989</v>
      </c>
      <c r="J1206" s="404">
        <v>0</v>
      </c>
      <c r="K1206" s="405">
        <v>0</v>
      </c>
      <c r="L1206" s="405">
        <v>18500000</v>
      </c>
      <c r="M1206" s="405">
        <f t="shared" si="114"/>
        <v>18500000</v>
      </c>
      <c r="N1206" s="406" t="s">
        <v>1990</v>
      </c>
      <c r="O1206" s="398" t="s">
        <v>9563</v>
      </c>
      <c r="P1206" s="408">
        <f t="shared" si="115"/>
        <v>43763</v>
      </c>
      <c r="Q1206" s="408">
        <v>43830</v>
      </c>
      <c r="R1206" s="408">
        <f t="shared" si="113"/>
        <v>43830</v>
      </c>
      <c r="S1206" s="407">
        <f t="shared" si="111"/>
        <v>67</v>
      </c>
      <c r="T1206" s="409">
        <f t="shared" si="112"/>
        <v>2.2333333333333334</v>
      </c>
      <c r="U1206" s="410" t="s">
        <v>11417</v>
      </c>
      <c r="V1206" s="375"/>
      <c r="W1206" s="411"/>
      <c r="X1206" s="412"/>
      <c r="Y1206" s="413"/>
      <c r="Z1206" s="414"/>
      <c r="AA1206" s="412"/>
      <c r="AB1206" s="413"/>
      <c r="AC1206" s="414"/>
      <c r="AD1206" s="412"/>
      <c r="AE1206" s="413"/>
      <c r="AF1206" s="414"/>
      <c r="AG1206" s="412"/>
      <c r="AH1206" s="413"/>
      <c r="AI1206" s="412"/>
      <c r="AJ1206" s="415"/>
      <c r="AK1206" s="416"/>
      <c r="AL1206" s="417"/>
      <c r="AM1206" s="416"/>
      <c r="AN1206" s="418"/>
      <c r="AO1206" s="418"/>
      <c r="AP1206" s="418"/>
      <c r="AQ1206" s="314"/>
      <c r="AR1206" s="315"/>
      <c r="AS1206" s="419"/>
      <c r="AT1206" s="420"/>
      <c r="AU1206" s="318"/>
      <c r="AV1206" s="319"/>
      <c r="AW1206" s="319"/>
      <c r="AX1206" s="319"/>
      <c r="AY1206" s="320"/>
      <c r="AZ1206" s="376"/>
    </row>
    <row r="1207" spans="1:52" ht="13.5" customHeight="1" thickTop="1" thickBot="1" x14ac:dyDescent="0.25">
      <c r="A1207" s="397">
        <v>1197</v>
      </c>
      <c r="B1207" s="398" t="s">
        <v>367</v>
      </c>
      <c r="C1207" s="399">
        <v>43762</v>
      </c>
      <c r="D1207" s="399" t="s">
        <v>11418</v>
      </c>
      <c r="E1207" s="400" t="s">
        <v>5690</v>
      </c>
      <c r="F1207" s="400" t="s">
        <v>7563</v>
      </c>
      <c r="G1207" s="401" t="s">
        <v>66</v>
      </c>
      <c r="H1207" s="402" t="s">
        <v>7564</v>
      </c>
      <c r="I1207" s="403" t="s">
        <v>1989</v>
      </c>
      <c r="J1207" s="404">
        <v>0</v>
      </c>
      <c r="K1207" s="405">
        <v>0</v>
      </c>
      <c r="L1207" s="405">
        <v>200000000</v>
      </c>
      <c r="M1207" s="405">
        <f t="shared" si="114"/>
        <v>200000000</v>
      </c>
      <c r="N1207" s="406" t="s">
        <v>4981</v>
      </c>
      <c r="O1207" s="398" t="s">
        <v>2455</v>
      </c>
      <c r="P1207" s="408">
        <f t="shared" si="115"/>
        <v>43762</v>
      </c>
      <c r="Q1207" s="408">
        <v>43830</v>
      </c>
      <c r="R1207" s="408">
        <f t="shared" si="113"/>
        <v>43830</v>
      </c>
      <c r="S1207" s="407">
        <f t="shared" si="111"/>
        <v>68</v>
      </c>
      <c r="T1207" s="409">
        <f t="shared" si="112"/>
        <v>2.2666666666666666</v>
      </c>
      <c r="U1207" s="410" t="s">
        <v>11419</v>
      </c>
      <c r="V1207" s="375"/>
      <c r="W1207" s="411"/>
      <c r="X1207" s="412"/>
      <c r="Y1207" s="413"/>
      <c r="Z1207" s="414"/>
      <c r="AA1207" s="412"/>
      <c r="AB1207" s="413"/>
      <c r="AC1207" s="414"/>
      <c r="AD1207" s="412"/>
      <c r="AE1207" s="413"/>
      <c r="AF1207" s="414"/>
      <c r="AG1207" s="412"/>
      <c r="AH1207" s="413"/>
      <c r="AI1207" s="412"/>
      <c r="AJ1207" s="415"/>
      <c r="AK1207" s="416"/>
      <c r="AL1207" s="417"/>
      <c r="AM1207" s="416"/>
      <c r="AN1207" s="418"/>
      <c r="AO1207" s="418"/>
      <c r="AP1207" s="418"/>
      <c r="AQ1207" s="314"/>
      <c r="AR1207" s="315"/>
      <c r="AS1207" s="419"/>
      <c r="AT1207" s="420"/>
      <c r="AU1207" s="318"/>
      <c r="AV1207" s="319"/>
      <c r="AW1207" s="319"/>
      <c r="AX1207" s="319"/>
      <c r="AY1207" s="320"/>
      <c r="AZ1207" s="376"/>
    </row>
    <row r="1208" spans="1:52" ht="13.5" customHeight="1" thickTop="1" thickBot="1" x14ac:dyDescent="0.25">
      <c r="A1208" s="397">
        <v>1198</v>
      </c>
      <c r="B1208" s="398" t="s">
        <v>7623</v>
      </c>
      <c r="C1208" s="399">
        <v>43762</v>
      </c>
      <c r="D1208" s="399" t="s">
        <v>11420</v>
      </c>
      <c r="E1208" s="400" t="s">
        <v>9494</v>
      </c>
      <c r="F1208" s="400" t="s">
        <v>11421</v>
      </c>
      <c r="G1208" s="401" t="s">
        <v>66</v>
      </c>
      <c r="H1208" s="402" t="s">
        <v>7501</v>
      </c>
      <c r="I1208" s="403" t="s">
        <v>1989</v>
      </c>
      <c r="J1208" s="404">
        <v>0</v>
      </c>
      <c r="K1208" s="405">
        <v>0</v>
      </c>
      <c r="L1208" s="405">
        <v>9600000</v>
      </c>
      <c r="M1208" s="405">
        <f t="shared" si="114"/>
        <v>9600000</v>
      </c>
      <c r="N1208" s="406" t="s">
        <v>1990</v>
      </c>
      <c r="O1208" s="398" t="s">
        <v>11422</v>
      </c>
      <c r="P1208" s="408">
        <f t="shared" si="115"/>
        <v>43762</v>
      </c>
      <c r="Q1208" s="408">
        <v>43822</v>
      </c>
      <c r="R1208" s="408">
        <f t="shared" si="113"/>
        <v>43822</v>
      </c>
      <c r="S1208" s="407">
        <f t="shared" si="111"/>
        <v>60</v>
      </c>
      <c r="T1208" s="409">
        <f t="shared" si="112"/>
        <v>2</v>
      </c>
      <c r="U1208" s="410" t="s">
        <v>11423</v>
      </c>
      <c r="V1208" s="375"/>
      <c r="W1208" s="411"/>
      <c r="X1208" s="412"/>
      <c r="Y1208" s="413"/>
      <c r="Z1208" s="414"/>
      <c r="AA1208" s="412"/>
      <c r="AB1208" s="413"/>
      <c r="AC1208" s="414"/>
      <c r="AD1208" s="412"/>
      <c r="AE1208" s="413"/>
      <c r="AF1208" s="414"/>
      <c r="AG1208" s="412"/>
      <c r="AH1208" s="413"/>
      <c r="AI1208" s="412"/>
      <c r="AJ1208" s="415"/>
      <c r="AK1208" s="416"/>
      <c r="AL1208" s="417"/>
      <c r="AM1208" s="416"/>
      <c r="AN1208" s="418"/>
      <c r="AO1208" s="418"/>
      <c r="AP1208" s="418"/>
      <c r="AQ1208" s="314"/>
      <c r="AR1208" s="315"/>
      <c r="AS1208" s="419"/>
      <c r="AT1208" s="420"/>
      <c r="AU1208" s="318"/>
      <c r="AV1208" s="319"/>
      <c r="AW1208" s="319"/>
      <c r="AX1208" s="319"/>
      <c r="AY1208" s="320"/>
      <c r="AZ1208" s="376"/>
    </row>
    <row r="1209" spans="1:52" ht="13.5" customHeight="1" thickTop="1" thickBot="1" x14ac:dyDescent="0.25">
      <c r="A1209" s="397">
        <v>1199</v>
      </c>
      <c r="B1209" s="398" t="s">
        <v>7623</v>
      </c>
      <c r="C1209" s="399">
        <v>43762</v>
      </c>
      <c r="D1209" s="399" t="s">
        <v>11424</v>
      </c>
      <c r="E1209" s="400" t="s">
        <v>9590</v>
      </c>
      <c r="F1209" s="400" t="s">
        <v>11425</v>
      </c>
      <c r="G1209" s="401" t="s">
        <v>66</v>
      </c>
      <c r="H1209" s="402" t="s">
        <v>7501</v>
      </c>
      <c r="I1209" s="403" t="s">
        <v>1989</v>
      </c>
      <c r="J1209" s="404">
        <v>0</v>
      </c>
      <c r="K1209" s="405">
        <v>0</v>
      </c>
      <c r="L1209" s="405">
        <v>13267500</v>
      </c>
      <c r="M1209" s="405">
        <f t="shared" si="114"/>
        <v>13267500</v>
      </c>
      <c r="N1209" s="406" t="s">
        <v>1990</v>
      </c>
      <c r="O1209" s="398" t="s">
        <v>11426</v>
      </c>
      <c r="P1209" s="408">
        <f t="shared" si="115"/>
        <v>43762</v>
      </c>
      <c r="Q1209" s="408">
        <v>43830</v>
      </c>
      <c r="R1209" s="408">
        <f t="shared" si="113"/>
        <v>43830</v>
      </c>
      <c r="S1209" s="407">
        <f t="shared" si="111"/>
        <v>68</v>
      </c>
      <c r="T1209" s="409">
        <f t="shared" si="112"/>
        <v>2.2666666666666666</v>
      </c>
      <c r="U1209" s="410" t="s">
        <v>11427</v>
      </c>
      <c r="V1209" s="375"/>
      <c r="W1209" s="411"/>
      <c r="X1209" s="412"/>
      <c r="Y1209" s="413"/>
      <c r="Z1209" s="414"/>
      <c r="AA1209" s="412"/>
      <c r="AB1209" s="413"/>
      <c r="AC1209" s="414"/>
      <c r="AD1209" s="412"/>
      <c r="AE1209" s="413"/>
      <c r="AF1209" s="414"/>
      <c r="AG1209" s="412"/>
      <c r="AH1209" s="413"/>
      <c r="AI1209" s="412"/>
      <c r="AJ1209" s="415"/>
      <c r="AK1209" s="416"/>
      <c r="AL1209" s="417"/>
      <c r="AM1209" s="416"/>
      <c r="AN1209" s="418"/>
      <c r="AO1209" s="418"/>
      <c r="AP1209" s="418"/>
      <c r="AQ1209" s="314"/>
      <c r="AR1209" s="315"/>
      <c r="AS1209" s="419"/>
      <c r="AT1209" s="420"/>
      <c r="AU1209" s="318"/>
      <c r="AV1209" s="319"/>
      <c r="AW1209" s="319"/>
      <c r="AX1209" s="319"/>
      <c r="AY1209" s="320"/>
      <c r="AZ1209" s="376"/>
    </row>
    <row r="1210" spans="1:52" ht="13.5" customHeight="1" thickTop="1" thickBot="1" x14ac:dyDescent="0.25">
      <c r="A1210" s="397">
        <v>1200</v>
      </c>
      <c r="B1210" s="398" t="s">
        <v>3432</v>
      </c>
      <c r="C1210" s="399">
        <v>43762</v>
      </c>
      <c r="D1210" s="399" t="s">
        <v>11428</v>
      </c>
      <c r="E1210" s="400" t="s">
        <v>7806</v>
      </c>
      <c r="F1210" s="400" t="s">
        <v>11429</v>
      </c>
      <c r="G1210" s="401" t="s">
        <v>66</v>
      </c>
      <c r="H1210" s="402" t="s">
        <v>10502</v>
      </c>
      <c r="I1210" s="403" t="s">
        <v>1989</v>
      </c>
      <c r="J1210" s="404">
        <v>0</v>
      </c>
      <c r="K1210" s="405">
        <v>0</v>
      </c>
      <c r="L1210" s="405">
        <v>3000000</v>
      </c>
      <c r="M1210" s="405">
        <f t="shared" si="114"/>
        <v>3000000</v>
      </c>
      <c r="N1210" s="406" t="s">
        <v>1990</v>
      </c>
      <c r="O1210" s="398" t="s">
        <v>2409</v>
      </c>
      <c r="P1210" s="408">
        <f t="shared" si="115"/>
        <v>43762</v>
      </c>
      <c r="Q1210" s="408">
        <v>43822</v>
      </c>
      <c r="R1210" s="408">
        <f t="shared" si="113"/>
        <v>43822</v>
      </c>
      <c r="S1210" s="407">
        <f t="shared" si="111"/>
        <v>60</v>
      </c>
      <c r="T1210" s="409">
        <f t="shared" si="112"/>
        <v>2</v>
      </c>
      <c r="U1210" s="410" t="s">
        <v>11430</v>
      </c>
      <c r="V1210" s="375"/>
      <c r="W1210" s="411"/>
      <c r="X1210" s="412"/>
      <c r="Y1210" s="413"/>
      <c r="Z1210" s="414"/>
      <c r="AA1210" s="412"/>
      <c r="AB1210" s="413"/>
      <c r="AC1210" s="414"/>
      <c r="AD1210" s="412"/>
      <c r="AE1210" s="413"/>
      <c r="AF1210" s="414"/>
      <c r="AG1210" s="412"/>
      <c r="AH1210" s="413"/>
      <c r="AI1210" s="412"/>
      <c r="AJ1210" s="415"/>
      <c r="AK1210" s="416"/>
      <c r="AL1210" s="417"/>
      <c r="AM1210" s="416"/>
      <c r="AN1210" s="418"/>
      <c r="AO1210" s="418"/>
      <c r="AP1210" s="418"/>
      <c r="AQ1210" s="314"/>
      <c r="AR1210" s="315"/>
      <c r="AS1210" s="419"/>
      <c r="AT1210" s="420"/>
      <c r="AU1210" s="318"/>
      <c r="AV1210" s="319"/>
      <c r="AW1210" s="319"/>
      <c r="AX1210" s="319"/>
      <c r="AY1210" s="320"/>
      <c r="AZ1210" s="376"/>
    </row>
    <row r="1211" spans="1:52" ht="13.5" customHeight="1" thickTop="1" thickBot="1" x14ac:dyDescent="0.25">
      <c r="A1211" s="397">
        <v>1201</v>
      </c>
      <c r="B1211" s="398" t="s">
        <v>3441</v>
      </c>
      <c r="C1211" s="399">
        <v>43762</v>
      </c>
      <c r="D1211" s="399" t="s">
        <v>11431</v>
      </c>
      <c r="E1211" s="400" t="s">
        <v>5690</v>
      </c>
      <c r="F1211" s="400" t="s">
        <v>11432</v>
      </c>
      <c r="G1211" s="401" t="s">
        <v>66</v>
      </c>
      <c r="H1211" s="402" t="s">
        <v>7501</v>
      </c>
      <c r="I1211" s="403" t="s">
        <v>1989</v>
      </c>
      <c r="J1211" s="404">
        <v>0</v>
      </c>
      <c r="K1211" s="405">
        <v>0</v>
      </c>
      <c r="L1211" s="405">
        <v>11347500</v>
      </c>
      <c r="M1211" s="405">
        <f t="shared" si="114"/>
        <v>11347500</v>
      </c>
      <c r="N1211" s="406" t="s">
        <v>1990</v>
      </c>
      <c r="O1211" s="398" t="s">
        <v>9795</v>
      </c>
      <c r="P1211" s="408">
        <f t="shared" si="115"/>
        <v>43762</v>
      </c>
      <c r="Q1211" s="408">
        <v>43830</v>
      </c>
      <c r="R1211" s="408">
        <f t="shared" si="113"/>
        <v>43830</v>
      </c>
      <c r="S1211" s="407">
        <f t="shared" si="111"/>
        <v>68</v>
      </c>
      <c r="T1211" s="409">
        <f t="shared" si="112"/>
        <v>2.2666666666666666</v>
      </c>
      <c r="U1211" s="410" t="s">
        <v>11433</v>
      </c>
      <c r="V1211" s="375"/>
      <c r="W1211" s="411"/>
      <c r="X1211" s="412"/>
      <c r="Y1211" s="413"/>
      <c r="Z1211" s="414"/>
      <c r="AA1211" s="412"/>
      <c r="AB1211" s="413"/>
      <c r="AC1211" s="414"/>
      <c r="AD1211" s="412"/>
      <c r="AE1211" s="413"/>
      <c r="AF1211" s="414"/>
      <c r="AG1211" s="412"/>
      <c r="AH1211" s="413"/>
      <c r="AI1211" s="412"/>
      <c r="AJ1211" s="415"/>
      <c r="AK1211" s="416"/>
      <c r="AL1211" s="417"/>
      <c r="AM1211" s="416"/>
      <c r="AN1211" s="418"/>
      <c r="AO1211" s="418"/>
      <c r="AP1211" s="418"/>
      <c r="AQ1211" s="314"/>
      <c r="AR1211" s="315"/>
      <c r="AS1211" s="419"/>
      <c r="AT1211" s="420"/>
      <c r="AU1211" s="318"/>
      <c r="AV1211" s="319"/>
      <c r="AW1211" s="319"/>
      <c r="AX1211" s="319"/>
      <c r="AY1211" s="320"/>
      <c r="AZ1211" s="376"/>
    </row>
    <row r="1212" spans="1:52" ht="13.5" customHeight="1" thickTop="1" thickBot="1" x14ac:dyDescent="0.25">
      <c r="A1212" s="397">
        <v>1202</v>
      </c>
      <c r="B1212" s="398" t="s">
        <v>7623</v>
      </c>
      <c r="C1212" s="399">
        <v>43762</v>
      </c>
      <c r="D1212" s="399" t="s">
        <v>11434</v>
      </c>
      <c r="E1212" s="400" t="s">
        <v>7806</v>
      </c>
      <c r="F1212" s="400" t="s">
        <v>11435</v>
      </c>
      <c r="G1212" s="401" t="s">
        <v>66</v>
      </c>
      <c r="H1212" s="402" t="s">
        <v>10502</v>
      </c>
      <c r="I1212" s="403" t="s">
        <v>1989</v>
      </c>
      <c r="J1212" s="404">
        <v>0</v>
      </c>
      <c r="K1212" s="405">
        <v>0</v>
      </c>
      <c r="L1212" s="405">
        <v>6000000</v>
      </c>
      <c r="M1212" s="405">
        <f t="shared" si="114"/>
        <v>6000000</v>
      </c>
      <c r="N1212" s="406" t="s">
        <v>1990</v>
      </c>
      <c r="O1212" s="398" t="s">
        <v>11436</v>
      </c>
      <c r="P1212" s="408">
        <f t="shared" si="115"/>
        <v>43762</v>
      </c>
      <c r="Q1212" s="408">
        <v>43822</v>
      </c>
      <c r="R1212" s="408">
        <f t="shared" si="113"/>
        <v>43822</v>
      </c>
      <c r="S1212" s="407">
        <f t="shared" si="111"/>
        <v>60</v>
      </c>
      <c r="T1212" s="409">
        <f t="shared" si="112"/>
        <v>2</v>
      </c>
      <c r="U1212" s="410" t="s">
        <v>11437</v>
      </c>
      <c r="V1212" s="375"/>
      <c r="W1212" s="411"/>
      <c r="X1212" s="412"/>
      <c r="Y1212" s="413"/>
      <c r="Z1212" s="414"/>
      <c r="AA1212" s="412"/>
      <c r="AB1212" s="413"/>
      <c r="AC1212" s="414"/>
      <c r="AD1212" s="412"/>
      <c r="AE1212" s="413"/>
      <c r="AF1212" s="414"/>
      <c r="AG1212" s="412"/>
      <c r="AH1212" s="413"/>
      <c r="AI1212" s="412"/>
      <c r="AJ1212" s="415"/>
      <c r="AK1212" s="416"/>
      <c r="AL1212" s="417"/>
      <c r="AM1212" s="416"/>
      <c r="AN1212" s="418"/>
      <c r="AO1212" s="418"/>
      <c r="AP1212" s="418"/>
      <c r="AQ1212" s="314"/>
      <c r="AR1212" s="315"/>
      <c r="AS1212" s="419"/>
      <c r="AT1212" s="420"/>
      <c r="AU1212" s="318"/>
      <c r="AV1212" s="319"/>
      <c r="AW1212" s="319"/>
      <c r="AX1212" s="319"/>
      <c r="AY1212" s="320"/>
      <c r="AZ1212" s="376"/>
    </row>
    <row r="1213" spans="1:52" ht="13.5" customHeight="1" thickTop="1" thickBot="1" x14ac:dyDescent="0.25">
      <c r="A1213" s="397">
        <v>1203</v>
      </c>
      <c r="B1213" s="398" t="s">
        <v>3441</v>
      </c>
      <c r="C1213" s="399">
        <v>43762</v>
      </c>
      <c r="D1213" s="399" t="s">
        <v>11438</v>
      </c>
      <c r="E1213" s="400" t="s">
        <v>5690</v>
      </c>
      <c r="F1213" s="400" t="s">
        <v>11439</v>
      </c>
      <c r="G1213" s="401" t="s">
        <v>66</v>
      </c>
      <c r="H1213" s="402" t="s">
        <v>7501</v>
      </c>
      <c r="I1213" s="403" t="s">
        <v>1989</v>
      </c>
      <c r="J1213" s="404">
        <v>0</v>
      </c>
      <c r="K1213" s="405">
        <v>0</v>
      </c>
      <c r="L1213" s="405">
        <v>13267500</v>
      </c>
      <c r="M1213" s="405">
        <f t="shared" si="114"/>
        <v>13267500</v>
      </c>
      <c r="N1213" s="406" t="s">
        <v>1990</v>
      </c>
      <c r="O1213" s="398" t="s">
        <v>9787</v>
      </c>
      <c r="P1213" s="408">
        <f t="shared" si="115"/>
        <v>43762</v>
      </c>
      <c r="Q1213" s="408">
        <v>43830</v>
      </c>
      <c r="R1213" s="408">
        <f t="shared" si="113"/>
        <v>43830</v>
      </c>
      <c r="S1213" s="407">
        <f t="shared" si="111"/>
        <v>68</v>
      </c>
      <c r="T1213" s="409">
        <f t="shared" si="112"/>
        <v>2.2666666666666666</v>
      </c>
      <c r="U1213" s="410" t="s">
        <v>11440</v>
      </c>
      <c r="V1213" s="375"/>
      <c r="W1213" s="411"/>
      <c r="X1213" s="412"/>
      <c r="Y1213" s="413"/>
      <c r="Z1213" s="414"/>
      <c r="AA1213" s="412"/>
      <c r="AB1213" s="413"/>
      <c r="AC1213" s="414"/>
      <c r="AD1213" s="412"/>
      <c r="AE1213" s="413"/>
      <c r="AF1213" s="414"/>
      <c r="AG1213" s="412"/>
      <c r="AH1213" s="413"/>
      <c r="AI1213" s="412"/>
      <c r="AJ1213" s="415"/>
      <c r="AK1213" s="416"/>
      <c r="AL1213" s="417"/>
      <c r="AM1213" s="416"/>
      <c r="AN1213" s="418"/>
      <c r="AO1213" s="418"/>
      <c r="AP1213" s="418"/>
      <c r="AQ1213" s="314"/>
      <c r="AR1213" s="315"/>
      <c r="AS1213" s="419"/>
      <c r="AT1213" s="420"/>
      <c r="AU1213" s="318"/>
      <c r="AV1213" s="319"/>
      <c r="AW1213" s="319"/>
      <c r="AX1213" s="319"/>
      <c r="AY1213" s="320"/>
      <c r="AZ1213" s="376"/>
    </row>
    <row r="1214" spans="1:52" ht="13.5" customHeight="1" thickTop="1" thickBot="1" x14ac:dyDescent="0.25">
      <c r="A1214" s="397">
        <v>1204</v>
      </c>
      <c r="B1214" s="398" t="s">
        <v>3432</v>
      </c>
      <c r="C1214" s="399">
        <v>43762</v>
      </c>
      <c r="D1214" s="399" t="s">
        <v>11441</v>
      </c>
      <c r="E1214" s="400" t="s">
        <v>9494</v>
      </c>
      <c r="F1214" s="400" t="s">
        <v>11159</v>
      </c>
      <c r="G1214" s="401" t="s">
        <v>66</v>
      </c>
      <c r="H1214" s="402" t="s">
        <v>7501</v>
      </c>
      <c r="I1214" s="403" t="s">
        <v>1989</v>
      </c>
      <c r="J1214" s="404">
        <v>0</v>
      </c>
      <c r="K1214" s="405">
        <v>0</v>
      </c>
      <c r="L1214" s="405">
        <v>7500000</v>
      </c>
      <c r="M1214" s="405">
        <f t="shared" si="114"/>
        <v>7500000</v>
      </c>
      <c r="N1214" s="406" t="s">
        <v>1990</v>
      </c>
      <c r="O1214" s="398" t="s">
        <v>11442</v>
      </c>
      <c r="P1214" s="408">
        <f t="shared" si="115"/>
        <v>43762</v>
      </c>
      <c r="Q1214" s="408">
        <v>43822</v>
      </c>
      <c r="R1214" s="408">
        <f t="shared" si="113"/>
        <v>43822</v>
      </c>
      <c r="S1214" s="407">
        <f t="shared" si="111"/>
        <v>60</v>
      </c>
      <c r="T1214" s="409">
        <f t="shared" si="112"/>
        <v>2</v>
      </c>
      <c r="U1214" s="410" t="s">
        <v>11443</v>
      </c>
      <c r="V1214" s="375"/>
      <c r="W1214" s="411">
        <v>0</v>
      </c>
      <c r="X1214" s="412"/>
      <c r="Y1214" s="413"/>
      <c r="Z1214" s="414"/>
      <c r="AA1214" s="412"/>
      <c r="AB1214" s="413"/>
      <c r="AC1214" s="414"/>
      <c r="AD1214" s="412"/>
      <c r="AE1214" s="413"/>
      <c r="AF1214" s="414"/>
      <c r="AG1214" s="412"/>
      <c r="AH1214" s="413"/>
      <c r="AI1214" s="412"/>
      <c r="AJ1214" s="415"/>
      <c r="AK1214" s="416"/>
      <c r="AL1214" s="417"/>
      <c r="AM1214" s="416"/>
      <c r="AN1214" s="418"/>
      <c r="AO1214" s="418"/>
      <c r="AP1214" s="418"/>
      <c r="AQ1214" s="314"/>
      <c r="AR1214" s="315"/>
      <c r="AS1214" s="419"/>
      <c r="AT1214" s="420"/>
      <c r="AU1214" s="318"/>
      <c r="AV1214" s="319"/>
      <c r="AW1214" s="319"/>
      <c r="AX1214" s="319"/>
      <c r="AY1214" s="320"/>
      <c r="AZ1214" s="376"/>
    </row>
    <row r="1215" spans="1:52" ht="13.5" customHeight="1" thickTop="1" thickBot="1" x14ac:dyDescent="0.25">
      <c r="A1215" s="397">
        <v>1205</v>
      </c>
      <c r="B1215" s="398" t="s">
        <v>3444</v>
      </c>
      <c r="C1215" s="399">
        <v>43762</v>
      </c>
      <c r="D1215" s="399" t="s">
        <v>11444</v>
      </c>
      <c r="E1215" s="400" t="s">
        <v>5921</v>
      </c>
      <c r="F1215" s="400" t="s">
        <v>10165</v>
      </c>
      <c r="G1215" s="401" t="s">
        <v>66</v>
      </c>
      <c r="H1215" s="402" t="s">
        <v>7501</v>
      </c>
      <c r="I1215" s="403" t="s">
        <v>1989</v>
      </c>
      <c r="J1215" s="404">
        <v>0</v>
      </c>
      <c r="K1215" s="405">
        <v>0</v>
      </c>
      <c r="L1215" s="405">
        <v>12000000</v>
      </c>
      <c r="M1215" s="405">
        <f t="shared" si="114"/>
        <v>12000000</v>
      </c>
      <c r="N1215" s="406" t="s">
        <v>1990</v>
      </c>
      <c r="O1215" s="398" t="s">
        <v>11445</v>
      </c>
      <c r="P1215" s="408">
        <f t="shared" si="115"/>
        <v>43762</v>
      </c>
      <c r="Q1215" s="408">
        <v>43822</v>
      </c>
      <c r="R1215" s="408">
        <f t="shared" si="113"/>
        <v>43822</v>
      </c>
      <c r="S1215" s="407">
        <f t="shared" si="111"/>
        <v>60</v>
      </c>
      <c r="T1215" s="409">
        <f t="shared" si="112"/>
        <v>2</v>
      </c>
      <c r="U1215" s="410" t="s">
        <v>11446</v>
      </c>
      <c r="V1215" s="375"/>
      <c r="W1215" s="411"/>
      <c r="X1215" s="412"/>
      <c r="Y1215" s="413"/>
      <c r="Z1215" s="414"/>
      <c r="AA1215" s="412"/>
      <c r="AB1215" s="413"/>
      <c r="AC1215" s="414"/>
      <c r="AD1215" s="412"/>
      <c r="AE1215" s="413"/>
      <c r="AF1215" s="414"/>
      <c r="AG1215" s="412"/>
      <c r="AH1215" s="413"/>
      <c r="AI1215" s="412"/>
      <c r="AJ1215" s="415"/>
      <c r="AK1215" s="416"/>
      <c r="AL1215" s="417"/>
      <c r="AM1215" s="416"/>
      <c r="AN1215" s="418"/>
      <c r="AO1215" s="418"/>
      <c r="AP1215" s="418"/>
      <c r="AQ1215" s="314"/>
      <c r="AR1215" s="315"/>
      <c r="AS1215" s="419"/>
      <c r="AT1215" s="420"/>
      <c r="AU1215" s="318"/>
      <c r="AV1215" s="319"/>
      <c r="AW1215" s="319"/>
      <c r="AX1215" s="319"/>
      <c r="AY1215" s="320"/>
      <c r="AZ1215" s="376"/>
    </row>
    <row r="1216" spans="1:52" ht="13.5" customHeight="1" thickTop="1" thickBot="1" x14ac:dyDescent="0.25">
      <c r="A1216" s="397">
        <v>1206</v>
      </c>
      <c r="B1216" s="398" t="s">
        <v>3444</v>
      </c>
      <c r="C1216" s="399">
        <v>43762</v>
      </c>
      <c r="D1216" s="399" t="s">
        <v>11447</v>
      </c>
      <c r="E1216" s="400" t="s">
        <v>7806</v>
      </c>
      <c r="F1216" s="400" t="s">
        <v>11333</v>
      </c>
      <c r="G1216" s="401" t="s">
        <v>66</v>
      </c>
      <c r="H1216" s="402" t="s">
        <v>7501</v>
      </c>
      <c r="I1216" s="403" t="s">
        <v>1989</v>
      </c>
      <c r="J1216" s="404">
        <v>0</v>
      </c>
      <c r="K1216" s="405">
        <v>0</v>
      </c>
      <c r="L1216" s="405">
        <v>9999250</v>
      </c>
      <c r="M1216" s="405">
        <f t="shared" si="114"/>
        <v>9999250</v>
      </c>
      <c r="N1216" s="406" t="s">
        <v>1990</v>
      </c>
      <c r="O1216" s="398" t="s">
        <v>635</v>
      </c>
      <c r="P1216" s="408">
        <f t="shared" si="115"/>
        <v>43762</v>
      </c>
      <c r="Q1216" s="408">
        <v>43830</v>
      </c>
      <c r="R1216" s="408">
        <f t="shared" si="113"/>
        <v>43830</v>
      </c>
      <c r="S1216" s="407">
        <f t="shared" si="111"/>
        <v>68</v>
      </c>
      <c r="T1216" s="409">
        <f t="shared" si="112"/>
        <v>2.2666666666666666</v>
      </c>
      <c r="U1216" s="410" t="s">
        <v>11448</v>
      </c>
      <c r="V1216" s="375"/>
      <c r="W1216" s="411"/>
      <c r="X1216" s="412"/>
      <c r="Y1216" s="413"/>
      <c r="Z1216" s="414"/>
      <c r="AA1216" s="412"/>
      <c r="AB1216" s="413"/>
      <c r="AC1216" s="414"/>
      <c r="AD1216" s="412"/>
      <c r="AE1216" s="413"/>
      <c r="AF1216" s="414"/>
      <c r="AG1216" s="412"/>
      <c r="AH1216" s="413"/>
      <c r="AI1216" s="412"/>
      <c r="AJ1216" s="415"/>
      <c r="AK1216" s="416"/>
      <c r="AL1216" s="417"/>
      <c r="AM1216" s="416"/>
      <c r="AN1216" s="418"/>
      <c r="AO1216" s="418"/>
      <c r="AP1216" s="418"/>
      <c r="AQ1216" s="314"/>
      <c r="AR1216" s="315"/>
      <c r="AS1216" s="419"/>
      <c r="AT1216" s="420"/>
      <c r="AU1216" s="318"/>
      <c r="AV1216" s="319"/>
      <c r="AW1216" s="319"/>
      <c r="AX1216" s="319"/>
      <c r="AY1216" s="320"/>
      <c r="AZ1216" s="376"/>
    </row>
    <row r="1217" spans="1:52" ht="13.5" customHeight="1" thickTop="1" thickBot="1" x14ac:dyDescent="0.25">
      <c r="A1217" s="397">
        <v>1207</v>
      </c>
      <c r="B1217" s="398" t="s">
        <v>3432</v>
      </c>
      <c r="C1217" s="399">
        <v>43762</v>
      </c>
      <c r="D1217" s="399" t="s">
        <v>11449</v>
      </c>
      <c r="E1217" s="400" t="s">
        <v>7806</v>
      </c>
      <c r="F1217" s="400" t="s">
        <v>11159</v>
      </c>
      <c r="G1217" s="401" t="s">
        <v>66</v>
      </c>
      <c r="H1217" s="402" t="s">
        <v>7501</v>
      </c>
      <c r="I1217" s="403" t="s">
        <v>1989</v>
      </c>
      <c r="J1217" s="404">
        <v>0</v>
      </c>
      <c r="K1217" s="405">
        <v>0</v>
      </c>
      <c r="L1217" s="405">
        <v>10000000</v>
      </c>
      <c r="M1217" s="405">
        <f t="shared" si="114"/>
        <v>10000000</v>
      </c>
      <c r="N1217" s="406" t="s">
        <v>1990</v>
      </c>
      <c r="O1217" s="398" t="s">
        <v>11450</v>
      </c>
      <c r="P1217" s="408">
        <f t="shared" si="115"/>
        <v>43762</v>
      </c>
      <c r="Q1217" s="408">
        <v>43822</v>
      </c>
      <c r="R1217" s="408">
        <f t="shared" si="113"/>
        <v>43822</v>
      </c>
      <c r="S1217" s="407">
        <f t="shared" si="111"/>
        <v>60</v>
      </c>
      <c r="T1217" s="409">
        <f t="shared" si="112"/>
        <v>2</v>
      </c>
      <c r="U1217" s="410" t="s">
        <v>11451</v>
      </c>
      <c r="V1217" s="375"/>
      <c r="W1217" s="411"/>
      <c r="X1217" s="412"/>
      <c r="Y1217" s="413"/>
      <c r="Z1217" s="414"/>
      <c r="AA1217" s="412"/>
      <c r="AB1217" s="413"/>
      <c r="AC1217" s="414"/>
      <c r="AD1217" s="412"/>
      <c r="AE1217" s="413"/>
      <c r="AF1217" s="414"/>
      <c r="AG1217" s="412"/>
      <c r="AH1217" s="413"/>
      <c r="AI1217" s="412"/>
      <c r="AJ1217" s="415"/>
      <c r="AK1217" s="416"/>
      <c r="AL1217" s="417"/>
      <c r="AM1217" s="416"/>
      <c r="AN1217" s="418"/>
      <c r="AO1217" s="418"/>
      <c r="AP1217" s="418"/>
      <c r="AQ1217" s="314"/>
      <c r="AR1217" s="315"/>
      <c r="AS1217" s="419"/>
      <c r="AT1217" s="420"/>
      <c r="AU1217" s="318"/>
      <c r="AV1217" s="319"/>
      <c r="AW1217" s="319"/>
      <c r="AX1217" s="319"/>
      <c r="AY1217" s="320"/>
      <c r="AZ1217" s="376"/>
    </row>
    <row r="1218" spans="1:52" ht="13.5" customHeight="1" thickTop="1" thickBot="1" x14ac:dyDescent="0.25">
      <c r="A1218" s="397">
        <v>1208</v>
      </c>
      <c r="B1218" s="398" t="s">
        <v>63</v>
      </c>
      <c r="C1218" s="399">
        <v>43762</v>
      </c>
      <c r="D1218" s="399" t="s">
        <v>11452</v>
      </c>
      <c r="E1218" s="400" t="s">
        <v>7806</v>
      </c>
      <c r="F1218" s="400" t="s">
        <v>11453</v>
      </c>
      <c r="G1218" s="401" t="s">
        <v>66</v>
      </c>
      <c r="H1218" s="402" t="s">
        <v>10502</v>
      </c>
      <c r="I1218" s="403" t="s">
        <v>1989</v>
      </c>
      <c r="J1218" s="404">
        <v>0</v>
      </c>
      <c r="K1218" s="405">
        <v>0</v>
      </c>
      <c r="L1218" s="405">
        <v>5950000</v>
      </c>
      <c r="M1218" s="405">
        <f t="shared" si="114"/>
        <v>5950000</v>
      </c>
      <c r="N1218" s="406" t="s">
        <v>1990</v>
      </c>
      <c r="O1218" s="398" t="s">
        <v>7280</v>
      </c>
      <c r="P1218" s="408">
        <f t="shared" si="115"/>
        <v>43762</v>
      </c>
      <c r="Q1218" s="408">
        <v>43822</v>
      </c>
      <c r="R1218" s="408">
        <f t="shared" si="113"/>
        <v>43822</v>
      </c>
      <c r="S1218" s="407">
        <f t="shared" si="111"/>
        <v>60</v>
      </c>
      <c r="T1218" s="409">
        <f t="shared" si="112"/>
        <v>2</v>
      </c>
      <c r="U1218" s="410" t="s">
        <v>11454</v>
      </c>
      <c r="V1218" s="375"/>
      <c r="W1218" s="411"/>
      <c r="X1218" s="412"/>
      <c r="Y1218" s="413"/>
      <c r="Z1218" s="414"/>
      <c r="AA1218" s="412"/>
      <c r="AB1218" s="413"/>
      <c r="AC1218" s="414"/>
      <c r="AD1218" s="412"/>
      <c r="AE1218" s="413"/>
      <c r="AF1218" s="414"/>
      <c r="AG1218" s="412"/>
      <c r="AH1218" s="413"/>
      <c r="AI1218" s="412"/>
      <c r="AJ1218" s="415"/>
      <c r="AK1218" s="416"/>
      <c r="AL1218" s="417"/>
      <c r="AM1218" s="416"/>
      <c r="AN1218" s="418"/>
      <c r="AO1218" s="418"/>
      <c r="AP1218" s="418"/>
      <c r="AQ1218" s="314"/>
      <c r="AR1218" s="315"/>
      <c r="AS1218" s="419"/>
      <c r="AT1218" s="420"/>
      <c r="AU1218" s="318"/>
      <c r="AV1218" s="319"/>
      <c r="AW1218" s="319"/>
      <c r="AX1218" s="319"/>
      <c r="AY1218" s="320"/>
      <c r="AZ1218" s="376"/>
    </row>
    <row r="1219" spans="1:52" ht="13.5" customHeight="1" thickTop="1" thickBot="1" x14ac:dyDescent="0.25">
      <c r="A1219" s="397">
        <v>1209</v>
      </c>
      <c r="B1219" s="398" t="s">
        <v>3432</v>
      </c>
      <c r="C1219" s="399">
        <v>43762</v>
      </c>
      <c r="D1219" s="399" t="s">
        <v>11455</v>
      </c>
      <c r="E1219" s="400" t="s">
        <v>5921</v>
      </c>
      <c r="F1219" s="400" t="s">
        <v>11165</v>
      </c>
      <c r="G1219" s="401" t="s">
        <v>66</v>
      </c>
      <c r="H1219" s="402" t="s">
        <v>7501</v>
      </c>
      <c r="I1219" s="403" t="s">
        <v>1989</v>
      </c>
      <c r="J1219" s="404">
        <v>0</v>
      </c>
      <c r="K1219" s="405">
        <v>0</v>
      </c>
      <c r="L1219" s="405">
        <v>10000000</v>
      </c>
      <c r="M1219" s="405">
        <f t="shared" si="114"/>
        <v>10000000</v>
      </c>
      <c r="N1219" s="406" t="s">
        <v>1990</v>
      </c>
      <c r="O1219" s="398" t="s">
        <v>11456</v>
      </c>
      <c r="P1219" s="408">
        <f t="shared" si="115"/>
        <v>43762</v>
      </c>
      <c r="Q1219" s="408">
        <v>43822</v>
      </c>
      <c r="R1219" s="408">
        <f t="shared" si="113"/>
        <v>43822</v>
      </c>
      <c r="S1219" s="407">
        <f t="shared" si="111"/>
        <v>60</v>
      </c>
      <c r="T1219" s="409">
        <f t="shared" si="112"/>
        <v>2</v>
      </c>
      <c r="U1219" s="410" t="s">
        <v>11457</v>
      </c>
      <c r="V1219" s="375"/>
      <c r="W1219" s="411"/>
      <c r="X1219" s="412"/>
      <c r="Y1219" s="413"/>
      <c r="Z1219" s="414"/>
      <c r="AA1219" s="412"/>
      <c r="AB1219" s="413"/>
      <c r="AC1219" s="414"/>
      <c r="AD1219" s="412"/>
      <c r="AE1219" s="413"/>
      <c r="AF1219" s="414"/>
      <c r="AG1219" s="412"/>
      <c r="AH1219" s="413"/>
      <c r="AI1219" s="412"/>
      <c r="AJ1219" s="415"/>
      <c r="AK1219" s="416"/>
      <c r="AL1219" s="417"/>
      <c r="AM1219" s="416"/>
      <c r="AN1219" s="418"/>
      <c r="AO1219" s="418"/>
      <c r="AP1219" s="418"/>
      <c r="AQ1219" s="314"/>
      <c r="AR1219" s="315"/>
      <c r="AS1219" s="419"/>
      <c r="AT1219" s="420"/>
      <c r="AU1219" s="318"/>
      <c r="AV1219" s="319"/>
      <c r="AW1219" s="319"/>
      <c r="AX1219" s="319"/>
      <c r="AY1219" s="320"/>
      <c r="AZ1219" s="376"/>
    </row>
    <row r="1220" spans="1:52" ht="13.5" customHeight="1" thickTop="1" thickBot="1" x14ac:dyDescent="0.25">
      <c r="A1220" s="397">
        <v>1210</v>
      </c>
      <c r="B1220" s="398" t="s">
        <v>3432</v>
      </c>
      <c r="C1220" s="399">
        <v>43762</v>
      </c>
      <c r="D1220" s="399" t="s">
        <v>11458</v>
      </c>
      <c r="E1220" s="400" t="s">
        <v>5921</v>
      </c>
      <c r="F1220" s="400" t="s">
        <v>11319</v>
      </c>
      <c r="G1220" s="401" t="s">
        <v>66</v>
      </c>
      <c r="H1220" s="402" t="s">
        <v>10502</v>
      </c>
      <c r="I1220" s="403" t="s">
        <v>1989</v>
      </c>
      <c r="J1220" s="404">
        <v>0</v>
      </c>
      <c r="K1220" s="405">
        <v>0</v>
      </c>
      <c r="L1220" s="405">
        <v>7500000</v>
      </c>
      <c r="M1220" s="405">
        <f t="shared" si="114"/>
        <v>7500000</v>
      </c>
      <c r="N1220" s="406" t="s">
        <v>1990</v>
      </c>
      <c r="O1220" s="398" t="s">
        <v>9648</v>
      </c>
      <c r="P1220" s="408">
        <f t="shared" si="115"/>
        <v>43762</v>
      </c>
      <c r="Q1220" s="408">
        <v>43830</v>
      </c>
      <c r="R1220" s="408">
        <f t="shared" si="113"/>
        <v>43830</v>
      </c>
      <c r="S1220" s="407">
        <f t="shared" si="111"/>
        <v>68</v>
      </c>
      <c r="T1220" s="409">
        <f t="shared" si="112"/>
        <v>2.2666666666666666</v>
      </c>
      <c r="U1220" s="410" t="s">
        <v>11459</v>
      </c>
      <c r="V1220" s="375"/>
      <c r="W1220" s="411"/>
      <c r="X1220" s="412"/>
      <c r="Y1220" s="413"/>
      <c r="Z1220" s="414"/>
      <c r="AA1220" s="412"/>
      <c r="AB1220" s="413"/>
      <c r="AC1220" s="414"/>
      <c r="AD1220" s="412"/>
      <c r="AE1220" s="413"/>
      <c r="AF1220" s="414"/>
      <c r="AG1220" s="412"/>
      <c r="AH1220" s="413"/>
      <c r="AI1220" s="412"/>
      <c r="AJ1220" s="415"/>
      <c r="AK1220" s="416"/>
      <c r="AL1220" s="417"/>
      <c r="AM1220" s="416"/>
      <c r="AN1220" s="418"/>
      <c r="AO1220" s="418"/>
      <c r="AP1220" s="418"/>
      <c r="AQ1220" s="314"/>
      <c r="AR1220" s="315"/>
      <c r="AS1220" s="419"/>
      <c r="AT1220" s="420"/>
      <c r="AU1220" s="318"/>
      <c r="AV1220" s="319"/>
      <c r="AW1220" s="319"/>
      <c r="AX1220" s="319"/>
      <c r="AY1220" s="320"/>
      <c r="AZ1220" s="376"/>
    </row>
    <row r="1221" spans="1:52" ht="13.5" customHeight="1" thickTop="1" thickBot="1" x14ac:dyDescent="0.25">
      <c r="A1221" s="397">
        <v>1211</v>
      </c>
      <c r="B1221" s="398" t="s">
        <v>3444</v>
      </c>
      <c r="C1221" s="399">
        <v>43762</v>
      </c>
      <c r="D1221" s="399" t="s">
        <v>11460</v>
      </c>
      <c r="E1221" s="400" t="s">
        <v>7806</v>
      </c>
      <c r="F1221" s="400" t="s">
        <v>11461</v>
      </c>
      <c r="G1221" s="401" t="s">
        <v>66</v>
      </c>
      <c r="H1221" s="402" t="s">
        <v>7501</v>
      </c>
      <c r="I1221" s="403" t="s">
        <v>1989</v>
      </c>
      <c r="J1221" s="404">
        <v>0</v>
      </c>
      <c r="K1221" s="405">
        <v>0</v>
      </c>
      <c r="L1221" s="405">
        <v>8999900</v>
      </c>
      <c r="M1221" s="405">
        <f t="shared" si="114"/>
        <v>8999900</v>
      </c>
      <c r="N1221" s="406" t="s">
        <v>1990</v>
      </c>
      <c r="O1221" s="398" t="s">
        <v>4485</v>
      </c>
      <c r="P1221" s="408">
        <f t="shared" si="115"/>
        <v>43762</v>
      </c>
      <c r="Q1221" s="408">
        <v>43830</v>
      </c>
      <c r="R1221" s="408">
        <f t="shared" si="113"/>
        <v>43830</v>
      </c>
      <c r="S1221" s="407">
        <f t="shared" si="111"/>
        <v>68</v>
      </c>
      <c r="T1221" s="409">
        <f t="shared" si="112"/>
        <v>2.2666666666666666</v>
      </c>
      <c r="U1221" s="410" t="s">
        <v>11462</v>
      </c>
      <c r="V1221" s="375"/>
      <c r="W1221" s="411"/>
      <c r="X1221" s="412"/>
      <c r="Y1221" s="413"/>
      <c r="Z1221" s="414"/>
      <c r="AA1221" s="412"/>
      <c r="AB1221" s="413"/>
      <c r="AC1221" s="414"/>
      <c r="AD1221" s="412"/>
      <c r="AE1221" s="413"/>
      <c r="AF1221" s="414"/>
      <c r="AG1221" s="412"/>
      <c r="AH1221" s="413"/>
      <c r="AI1221" s="412"/>
      <c r="AJ1221" s="415"/>
      <c r="AK1221" s="416"/>
      <c r="AL1221" s="417"/>
      <c r="AM1221" s="416"/>
      <c r="AN1221" s="418"/>
      <c r="AO1221" s="418"/>
      <c r="AP1221" s="418"/>
      <c r="AQ1221" s="314"/>
      <c r="AR1221" s="315"/>
      <c r="AS1221" s="419"/>
      <c r="AT1221" s="420"/>
      <c r="AU1221" s="318"/>
      <c r="AV1221" s="319"/>
      <c r="AW1221" s="319"/>
      <c r="AX1221" s="319"/>
      <c r="AY1221" s="320"/>
      <c r="AZ1221" s="376"/>
    </row>
    <row r="1222" spans="1:52" ht="13.5" customHeight="1" thickTop="1" thickBot="1" x14ac:dyDescent="0.25">
      <c r="A1222" s="397">
        <v>1212</v>
      </c>
      <c r="B1222" s="398" t="s">
        <v>7623</v>
      </c>
      <c r="C1222" s="399">
        <v>43762</v>
      </c>
      <c r="D1222" s="399" t="s">
        <v>11463</v>
      </c>
      <c r="E1222" s="400" t="s">
        <v>5921</v>
      </c>
      <c r="F1222" s="400" t="s">
        <v>7741</v>
      </c>
      <c r="G1222" s="401" t="s">
        <v>66</v>
      </c>
      <c r="H1222" s="402" t="s">
        <v>10502</v>
      </c>
      <c r="I1222" s="403" t="s">
        <v>1989</v>
      </c>
      <c r="J1222" s="404">
        <v>0</v>
      </c>
      <c r="K1222" s="405">
        <v>0</v>
      </c>
      <c r="L1222" s="405">
        <v>3691000</v>
      </c>
      <c r="M1222" s="405">
        <f t="shared" si="114"/>
        <v>3691000</v>
      </c>
      <c r="N1222" s="406" t="s">
        <v>1990</v>
      </c>
      <c r="O1222" s="398" t="s">
        <v>11464</v>
      </c>
      <c r="P1222" s="408">
        <f t="shared" si="115"/>
        <v>43762</v>
      </c>
      <c r="Q1222" s="408">
        <v>43822</v>
      </c>
      <c r="R1222" s="408">
        <f t="shared" si="113"/>
        <v>43822</v>
      </c>
      <c r="S1222" s="407">
        <f t="shared" si="111"/>
        <v>60</v>
      </c>
      <c r="T1222" s="409">
        <f t="shared" si="112"/>
        <v>2</v>
      </c>
      <c r="U1222" s="410" t="s">
        <v>11465</v>
      </c>
      <c r="V1222" s="375"/>
      <c r="W1222" s="411"/>
      <c r="X1222" s="412"/>
      <c r="Y1222" s="413"/>
      <c r="Z1222" s="414"/>
      <c r="AA1222" s="412"/>
      <c r="AB1222" s="413"/>
      <c r="AC1222" s="414"/>
      <c r="AD1222" s="412"/>
      <c r="AE1222" s="413"/>
      <c r="AF1222" s="414"/>
      <c r="AG1222" s="412"/>
      <c r="AH1222" s="413"/>
      <c r="AI1222" s="412"/>
      <c r="AJ1222" s="415"/>
      <c r="AK1222" s="416"/>
      <c r="AL1222" s="417"/>
      <c r="AM1222" s="416"/>
      <c r="AN1222" s="418"/>
      <c r="AO1222" s="418"/>
      <c r="AP1222" s="418"/>
      <c r="AQ1222" s="314"/>
      <c r="AR1222" s="315"/>
      <c r="AS1222" s="419"/>
      <c r="AT1222" s="420"/>
      <c r="AU1222" s="318"/>
      <c r="AV1222" s="319"/>
      <c r="AW1222" s="319"/>
      <c r="AX1222" s="319"/>
      <c r="AY1222" s="320"/>
      <c r="AZ1222" s="376"/>
    </row>
    <row r="1223" spans="1:52" ht="13.5" customHeight="1" thickTop="1" thickBot="1" x14ac:dyDescent="0.25">
      <c r="A1223" s="397">
        <v>1213</v>
      </c>
      <c r="B1223" s="398" t="s">
        <v>3432</v>
      </c>
      <c r="C1223" s="399">
        <v>43762</v>
      </c>
      <c r="D1223" s="399" t="s">
        <v>11466</v>
      </c>
      <c r="E1223" s="400" t="s">
        <v>9494</v>
      </c>
      <c r="F1223" s="400" t="s">
        <v>11319</v>
      </c>
      <c r="G1223" s="401" t="s">
        <v>66</v>
      </c>
      <c r="H1223" s="402" t="s">
        <v>10502</v>
      </c>
      <c r="I1223" s="403" t="s">
        <v>1989</v>
      </c>
      <c r="J1223" s="404">
        <v>0</v>
      </c>
      <c r="K1223" s="405">
        <v>0</v>
      </c>
      <c r="L1223" s="405">
        <v>6614000</v>
      </c>
      <c r="M1223" s="405">
        <f t="shared" si="114"/>
        <v>6614000</v>
      </c>
      <c r="N1223" s="406" t="s">
        <v>1990</v>
      </c>
      <c r="O1223" s="398" t="s">
        <v>11467</v>
      </c>
      <c r="P1223" s="408">
        <f t="shared" si="115"/>
        <v>43762</v>
      </c>
      <c r="Q1223" s="408">
        <v>43822</v>
      </c>
      <c r="R1223" s="408">
        <f t="shared" si="113"/>
        <v>43822</v>
      </c>
      <c r="S1223" s="407">
        <f t="shared" si="111"/>
        <v>60</v>
      </c>
      <c r="T1223" s="409">
        <f t="shared" si="112"/>
        <v>2</v>
      </c>
      <c r="U1223" s="410" t="s">
        <v>11468</v>
      </c>
      <c r="V1223" s="375"/>
      <c r="W1223" s="411"/>
      <c r="X1223" s="412"/>
      <c r="Y1223" s="413"/>
      <c r="Z1223" s="414"/>
      <c r="AA1223" s="412"/>
      <c r="AB1223" s="413"/>
      <c r="AC1223" s="414"/>
      <c r="AD1223" s="412"/>
      <c r="AE1223" s="413"/>
      <c r="AF1223" s="414"/>
      <c r="AG1223" s="412"/>
      <c r="AH1223" s="413"/>
      <c r="AI1223" s="412"/>
      <c r="AJ1223" s="415"/>
      <c r="AK1223" s="416"/>
      <c r="AL1223" s="417"/>
      <c r="AM1223" s="416"/>
      <c r="AN1223" s="418"/>
      <c r="AO1223" s="418"/>
      <c r="AP1223" s="418"/>
      <c r="AQ1223" s="314"/>
      <c r="AR1223" s="315"/>
      <c r="AS1223" s="419"/>
      <c r="AT1223" s="420"/>
      <c r="AU1223" s="318"/>
      <c r="AV1223" s="319"/>
      <c r="AW1223" s="319"/>
      <c r="AX1223" s="319"/>
      <c r="AY1223" s="320"/>
      <c r="AZ1223" s="376"/>
    </row>
    <row r="1224" spans="1:52" ht="13.5" customHeight="1" thickTop="1" thickBot="1" x14ac:dyDescent="0.25">
      <c r="A1224" s="397">
        <v>1214</v>
      </c>
      <c r="B1224" s="398" t="s">
        <v>3432</v>
      </c>
      <c r="C1224" s="399">
        <v>43762</v>
      </c>
      <c r="D1224" s="399" t="s">
        <v>11469</v>
      </c>
      <c r="E1224" s="400" t="s">
        <v>5921</v>
      </c>
      <c r="F1224" s="400" t="s">
        <v>11470</v>
      </c>
      <c r="G1224" s="401" t="s">
        <v>66</v>
      </c>
      <c r="H1224" s="402" t="s">
        <v>10502</v>
      </c>
      <c r="I1224" s="403" t="s">
        <v>1989</v>
      </c>
      <c r="J1224" s="404">
        <v>0</v>
      </c>
      <c r="K1224" s="405">
        <v>0</v>
      </c>
      <c r="L1224" s="405">
        <v>6250000</v>
      </c>
      <c r="M1224" s="405">
        <f t="shared" si="114"/>
        <v>6250000</v>
      </c>
      <c r="N1224" s="406" t="s">
        <v>1990</v>
      </c>
      <c r="O1224" s="398" t="s">
        <v>11471</v>
      </c>
      <c r="P1224" s="408">
        <f t="shared" si="115"/>
        <v>43762</v>
      </c>
      <c r="Q1224" s="408">
        <v>43830</v>
      </c>
      <c r="R1224" s="408">
        <f t="shared" si="113"/>
        <v>43830</v>
      </c>
      <c r="S1224" s="407">
        <f t="shared" si="111"/>
        <v>68</v>
      </c>
      <c r="T1224" s="409">
        <f t="shared" si="112"/>
        <v>2.2666666666666666</v>
      </c>
      <c r="U1224" s="410" t="s">
        <v>11472</v>
      </c>
      <c r="V1224" s="375"/>
      <c r="W1224" s="411"/>
      <c r="X1224" s="412"/>
      <c r="Y1224" s="413"/>
      <c r="Z1224" s="414"/>
      <c r="AA1224" s="412"/>
      <c r="AB1224" s="413"/>
      <c r="AC1224" s="414"/>
      <c r="AD1224" s="412"/>
      <c r="AE1224" s="413"/>
      <c r="AF1224" s="414"/>
      <c r="AG1224" s="412"/>
      <c r="AH1224" s="413"/>
      <c r="AI1224" s="412"/>
      <c r="AJ1224" s="415"/>
      <c r="AK1224" s="416"/>
      <c r="AL1224" s="417"/>
      <c r="AM1224" s="416"/>
      <c r="AN1224" s="418"/>
      <c r="AO1224" s="418"/>
      <c r="AP1224" s="418"/>
      <c r="AQ1224" s="314"/>
      <c r="AR1224" s="315"/>
      <c r="AS1224" s="419"/>
      <c r="AT1224" s="420"/>
      <c r="AU1224" s="318"/>
      <c r="AV1224" s="319"/>
      <c r="AW1224" s="319"/>
      <c r="AX1224" s="319"/>
      <c r="AY1224" s="320"/>
      <c r="AZ1224" s="376"/>
    </row>
    <row r="1225" spans="1:52" ht="13.5" customHeight="1" thickTop="1" thickBot="1" x14ac:dyDescent="0.25">
      <c r="A1225" s="397">
        <v>1215</v>
      </c>
      <c r="B1225" s="398" t="s">
        <v>3441</v>
      </c>
      <c r="C1225" s="399">
        <v>43762</v>
      </c>
      <c r="D1225" s="399" t="s">
        <v>11473</v>
      </c>
      <c r="E1225" s="400" t="s">
        <v>5690</v>
      </c>
      <c r="F1225" s="400" t="s">
        <v>11474</v>
      </c>
      <c r="G1225" s="401" t="s">
        <v>66</v>
      </c>
      <c r="H1225" s="402" t="s">
        <v>7501</v>
      </c>
      <c r="I1225" s="403" t="s">
        <v>1989</v>
      </c>
      <c r="J1225" s="404">
        <v>0</v>
      </c>
      <c r="K1225" s="405">
        <v>0</v>
      </c>
      <c r="L1225" s="405">
        <v>10000000</v>
      </c>
      <c r="M1225" s="405">
        <f t="shared" si="114"/>
        <v>10000000</v>
      </c>
      <c r="N1225" s="406" t="s">
        <v>1990</v>
      </c>
      <c r="O1225" s="398" t="s">
        <v>11475</v>
      </c>
      <c r="P1225" s="408">
        <f t="shared" si="115"/>
        <v>43762</v>
      </c>
      <c r="Q1225" s="408">
        <v>43822</v>
      </c>
      <c r="R1225" s="408">
        <f t="shared" si="113"/>
        <v>43822</v>
      </c>
      <c r="S1225" s="407">
        <f t="shared" si="111"/>
        <v>60</v>
      </c>
      <c r="T1225" s="409">
        <f t="shared" si="112"/>
        <v>2</v>
      </c>
      <c r="U1225" s="410" t="s">
        <v>11476</v>
      </c>
      <c r="V1225" s="375"/>
      <c r="W1225" s="411"/>
      <c r="X1225" s="412"/>
      <c r="Y1225" s="413"/>
      <c r="Z1225" s="414"/>
      <c r="AA1225" s="412"/>
      <c r="AB1225" s="413"/>
      <c r="AC1225" s="414"/>
      <c r="AD1225" s="412"/>
      <c r="AE1225" s="413"/>
      <c r="AF1225" s="414"/>
      <c r="AG1225" s="412"/>
      <c r="AH1225" s="413"/>
      <c r="AI1225" s="412"/>
      <c r="AJ1225" s="415"/>
      <c r="AK1225" s="416"/>
      <c r="AL1225" s="417"/>
      <c r="AM1225" s="416"/>
      <c r="AN1225" s="418"/>
      <c r="AO1225" s="418"/>
      <c r="AP1225" s="418"/>
      <c r="AQ1225" s="314"/>
      <c r="AR1225" s="315"/>
      <c r="AS1225" s="419"/>
      <c r="AT1225" s="420"/>
      <c r="AU1225" s="318"/>
      <c r="AV1225" s="319"/>
      <c r="AW1225" s="319"/>
      <c r="AX1225" s="319"/>
      <c r="AY1225" s="320"/>
      <c r="AZ1225" s="376"/>
    </row>
    <row r="1226" spans="1:52" ht="13.5" customHeight="1" thickTop="1" thickBot="1" x14ac:dyDescent="0.25">
      <c r="A1226" s="397">
        <v>1216</v>
      </c>
      <c r="B1226" s="398" t="s">
        <v>3432</v>
      </c>
      <c r="C1226" s="399">
        <v>43762</v>
      </c>
      <c r="D1226" s="399" t="s">
        <v>11477</v>
      </c>
      <c r="E1226" s="400" t="s">
        <v>7806</v>
      </c>
      <c r="F1226" s="400" t="s">
        <v>11223</v>
      </c>
      <c r="G1226" s="401" t="s">
        <v>66</v>
      </c>
      <c r="H1226" s="402" t="s">
        <v>10502</v>
      </c>
      <c r="I1226" s="403" t="s">
        <v>1989</v>
      </c>
      <c r="J1226" s="404">
        <v>0</v>
      </c>
      <c r="K1226" s="405">
        <v>0</v>
      </c>
      <c r="L1226" s="405">
        <v>7500000</v>
      </c>
      <c r="M1226" s="405">
        <f t="shared" si="114"/>
        <v>7500000</v>
      </c>
      <c r="N1226" s="406" t="s">
        <v>1990</v>
      </c>
      <c r="O1226" s="398" t="s">
        <v>11478</v>
      </c>
      <c r="P1226" s="408">
        <f t="shared" si="115"/>
        <v>43762</v>
      </c>
      <c r="Q1226" s="408">
        <v>43830</v>
      </c>
      <c r="R1226" s="408">
        <f t="shared" si="113"/>
        <v>43830</v>
      </c>
      <c r="S1226" s="407">
        <f t="shared" si="111"/>
        <v>68</v>
      </c>
      <c r="T1226" s="409">
        <f t="shared" si="112"/>
        <v>2.2666666666666666</v>
      </c>
      <c r="U1226" s="410" t="s">
        <v>11479</v>
      </c>
      <c r="V1226" s="375"/>
      <c r="W1226" s="411"/>
      <c r="X1226" s="412"/>
      <c r="Y1226" s="413"/>
      <c r="Z1226" s="414"/>
      <c r="AA1226" s="412"/>
      <c r="AB1226" s="413"/>
      <c r="AC1226" s="414"/>
      <c r="AD1226" s="412"/>
      <c r="AE1226" s="413"/>
      <c r="AF1226" s="414"/>
      <c r="AG1226" s="412"/>
      <c r="AH1226" s="413"/>
      <c r="AI1226" s="412"/>
      <c r="AJ1226" s="415"/>
      <c r="AK1226" s="416"/>
      <c r="AL1226" s="417"/>
      <c r="AM1226" s="416"/>
      <c r="AN1226" s="418"/>
      <c r="AO1226" s="418"/>
      <c r="AP1226" s="418"/>
      <c r="AQ1226" s="314"/>
      <c r="AR1226" s="315"/>
      <c r="AS1226" s="419"/>
      <c r="AT1226" s="420"/>
      <c r="AU1226" s="318"/>
      <c r="AV1226" s="319"/>
      <c r="AW1226" s="319"/>
      <c r="AX1226" s="319"/>
      <c r="AY1226" s="320"/>
      <c r="AZ1226" s="376"/>
    </row>
    <row r="1227" spans="1:52" ht="13.5" customHeight="1" thickTop="1" thickBot="1" x14ac:dyDescent="0.25">
      <c r="A1227" s="397">
        <v>1217</v>
      </c>
      <c r="B1227" s="398" t="s">
        <v>3432</v>
      </c>
      <c r="C1227" s="399">
        <v>43763</v>
      </c>
      <c r="D1227" s="399" t="s">
        <v>11480</v>
      </c>
      <c r="E1227" s="400" t="s">
        <v>6793</v>
      </c>
      <c r="F1227" s="400" t="s">
        <v>11159</v>
      </c>
      <c r="G1227" s="401" t="s">
        <v>66</v>
      </c>
      <c r="H1227" s="402" t="s">
        <v>7501</v>
      </c>
      <c r="I1227" s="403" t="s">
        <v>1989</v>
      </c>
      <c r="J1227" s="404">
        <v>0</v>
      </c>
      <c r="K1227" s="405">
        <v>0</v>
      </c>
      <c r="L1227" s="405">
        <v>15000000</v>
      </c>
      <c r="M1227" s="405">
        <f t="shared" si="114"/>
        <v>15000000</v>
      </c>
      <c r="N1227" s="406" t="s">
        <v>1990</v>
      </c>
      <c r="O1227" s="398" t="s">
        <v>9820</v>
      </c>
      <c r="P1227" s="408">
        <f t="shared" si="115"/>
        <v>43763</v>
      </c>
      <c r="Q1227" s="408">
        <v>43830</v>
      </c>
      <c r="R1227" s="408">
        <f t="shared" si="113"/>
        <v>43830</v>
      </c>
      <c r="S1227" s="407">
        <f t="shared" si="111"/>
        <v>67</v>
      </c>
      <c r="T1227" s="409">
        <f t="shared" si="112"/>
        <v>2.2333333333333334</v>
      </c>
      <c r="U1227" s="410" t="s">
        <v>11481</v>
      </c>
      <c r="V1227" s="375"/>
      <c r="W1227" s="411"/>
      <c r="X1227" s="412"/>
      <c r="Y1227" s="413"/>
      <c r="Z1227" s="414"/>
      <c r="AA1227" s="412"/>
      <c r="AB1227" s="413"/>
      <c r="AC1227" s="414"/>
      <c r="AD1227" s="412"/>
      <c r="AE1227" s="413"/>
      <c r="AF1227" s="414"/>
      <c r="AG1227" s="412"/>
      <c r="AH1227" s="413"/>
      <c r="AI1227" s="412"/>
      <c r="AJ1227" s="415"/>
      <c r="AK1227" s="416"/>
      <c r="AL1227" s="417"/>
      <c r="AM1227" s="416"/>
      <c r="AN1227" s="418"/>
      <c r="AO1227" s="418"/>
      <c r="AP1227" s="418"/>
      <c r="AQ1227" s="314"/>
      <c r="AR1227" s="315"/>
      <c r="AS1227" s="419"/>
      <c r="AT1227" s="420"/>
      <c r="AU1227" s="318"/>
      <c r="AV1227" s="319"/>
      <c r="AW1227" s="319"/>
      <c r="AX1227" s="319"/>
      <c r="AY1227" s="320"/>
      <c r="AZ1227" s="376"/>
    </row>
    <row r="1228" spans="1:52" ht="13.5" customHeight="1" thickTop="1" thickBot="1" x14ac:dyDescent="0.25">
      <c r="A1228" s="397">
        <v>1218</v>
      </c>
      <c r="B1228" s="398" t="s">
        <v>10649</v>
      </c>
      <c r="C1228" s="399">
        <v>43763</v>
      </c>
      <c r="D1228" s="399" t="s">
        <v>11482</v>
      </c>
      <c r="E1228" s="400" t="s">
        <v>7806</v>
      </c>
      <c r="F1228" s="400" t="s">
        <v>11483</v>
      </c>
      <c r="G1228" s="401" t="s">
        <v>66</v>
      </c>
      <c r="H1228" s="402" t="s">
        <v>10502</v>
      </c>
      <c r="I1228" s="403" t="s">
        <v>1989</v>
      </c>
      <c r="J1228" s="404">
        <v>0</v>
      </c>
      <c r="K1228" s="405">
        <v>0</v>
      </c>
      <c r="L1228" s="405">
        <v>6614000</v>
      </c>
      <c r="M1228" s="405">
        <f t="shared" si="114"/>
        <v>6614000</v>
      </c>
      <c r="N1228" s="406" t="s">
        <v>1990</v>
      </c>
      <c r="O1228" s="398" t="s">
        <v>11484</v>
      </c>
      <c r="P1228" s="408">
        <f t="shared" si="115"/>
        <v>43763</v>
      </c>
      <c r="Q1228" s="408">
        <v>43823</v>
      </c>
      <c r="R1228" s="408">
        <f t="shared" si="113"/>
        <v>43823</v>
      </c>
      <c r="S1228" s="407">
        <f t="shared" si="111"/>
        <v>60</v>
      </c>
      <c r="T1228" s="409">
        <f t="shared" si="112"/>
        <v>2</v>
      </c>
      <c r="U1228" s="410" t="s">
        <v>11485</v>
      </c>
      <c r="V1228" s="375"/>
      <c r="W1228" s="411"/>
      <c r="X1228" s="412"/>
      <c r="Y1228" s="413"/>
      <c r="Z1228" s="414"/>
      <c r="AA1228" s="412"/>
      <c r="AB1228" s="413"/>
      <c r="AC1228" s="414"/>
      <c r="AD1228" s="412"/>
      <c r="AE1228" s="413"/>
      <c r="AF1228" s="414"/>
      <c r="AG1228" s="412"/>
      <c r="AH1228" s="413"/>
      <c r="AI1228" s="412"/>
      <c r="AJ1228" s="415"/>
      <c r="AK1228" s="416"/>
      <c r="AL1228" s="417"/>
      <c r="AM1228" s="416"/>
      <c r="AN1228" s="418"/>
      <c r="AO1228" s="418"/>
      <c r="AP1228" s="418"/>
      <c r="AQ1228" s="314"/>
      <c r="AR1228" s="315"/>
      <c r="AS1228" s="419"/>
      <c r="AT1228" s="420"/>
      <c r="AU1228" s="318"/>
      <c r="AV1228" s="319"/>
      <c r="AW1228" s="319"/>
      <c r="AX1228" s="319"/>
      <c r="AY1228" s="320"/>
      <c r="AZ1228" s="376"/>
    </row>
    <row r="1229" spans="1:52" ht="13.5" customHeight="1" thickTop="1" thickBot="1" x14ac:dyDescent="0.25">
      <c r="A1229" s="397">
        <v>1219</v>
      </c>
      <c r="B1229" s="398" t="s">
        <v>10649</v>
      </c>
      <c r="C1229" s="399">
        <v>43763</v>
      </c>
      <c r="D1229" s="399" t="s">
        <v>11486</v>
      </c>
      <c r="E1229" s="400" t="s">
        <v>9494</v>
      </c>
      <c r="F1229" s="400" t="s">
        <v>11487</v>
      </c>
      <c r="G1229" s="401" t="s">
        <v>66</v>
      </c>
      <c r="H1229" s="402" t="s">
        <v>7501</v>
      </c>
      <c r="I1229" s="403" t="s">
        <v>1989</v>
      </c>
      <c r="J1229" s="404">
        <v>0</v>
      </c>
      <c r="K1229" s="405">
        <v>0</v>
      </c>
      <c r="L1229" s="405">
        <v>15767500</v>
      </c>
      <c r="M1229" s="405">
        <f t="shared" si="114"/>
        <v>15767500</v>
      </c>
      <c r="N1229" s="406" t="s">
        <v>1990</v>
      </c>
      <c r="O1229" s="398" t="s">
        <v>11488</v>
      </c>
      <c r="P1229" s="408">
        <f t="shared" si="115"/>
        <v>43763</v>
      </c>
      <c r="Q1229" s="408">
        <v>43830</v>
      </c>
      <c r="R1229" s="408">
        <f t="shared" si="113"/>
        <v>43830</v>
      </c>
      <c r="S1229" s="407">
        <f t="shared" si="111"/>
        <v>67</v>
      </c>
      <c r="T1229" s="409">
        <f t="shared" si="112"/>
        <v>2.2333333333333334</v>
      </c>
      <c r="U1229" s="410" t="s">
        <v>11489</v>
      </c>
      <c r="V1229" s="375"/>
      <c r="W1229" s="411"/>
      <c r="X1229" s="412"/>
      <c r="Y1229" s="413"/>
      <c r="Z1229" s="414"/>
      <c r="AA1229" s="412"/>
      <c r="AB1229" s="413"/>
      <c r="AC1229" s="414"/>
      <c r="AD1229" s="412"/>
      <c r="AE1229" s="413"/>
      <c r="AF1229" s="414"/>
      <c r="AG1229" s="412"/>
      <c r="AH1229" s="413"/>
      <c r="AI1229" s="412"/>
      <c r="AJ1229" s="415"/>
      <c r="AK1229" s="416"/>
      <c r="AL1229" s="417"/>
      <c r="AM1229" s="416"/>
      <c r="AN1229" s="418"/>
      <c r="AO1229" s="418"/>
      <c r="AP1229" s="418"/>
      <c r="AQ1229" s="314"/>
      <c r="AR1229" s="315"/>
      <c r="AS1229" s="419"/>
      <c r="AT1229" s="420"/>
      <c r="AU1229" s="318"/>
      <c r="AV1229" s="319"/>
      <c r="AW1229" s="319"/>
      <c r="AX1229" s="319"/>
      <c r="AY1229" s="320"/>
      <c r="AZ1229" s="376"/>
    </row>
    <row r="1230" spans="1:52" ht="13.5" customHeight="1" thickTop="1" thickBot="1" x14ac:dyDescent="0.25">
      <c r="A1230" s="397">
        <v>1220</v>
      </c>
      <c r="B1230" s="398" t="s">
        <v>3432</v>
      </c>
      <c r="C1230" s="399">
        <v>43763</v>
      </c>
      <c r="D1230" s="399" t="s">
        <v>11490</v>
      </c>
      <c r="E1230" s="400" t="s">
        <v>7806</v>
      </c>
      <c r="F1230" s="400" t="s">
        <v>11491</v>
      </c>
      <c r="G1230" s="401" t="s">
        <v>66</v>
      </c>
      <c r="H1230" s="402" t="s">
        <v>10502</v>
      </c>
      <c r="I1230" s="403" t="s">
        <v>1989</v>
      </c>
      <c r="J1230" s="404">
        <v>0</v>
      </c>
      <c r="K1230" s="405">
        <v>0</v>
      </c>
      <c r="L1230" s="405">
        <v>5000000</v>
      </c>
      <c r="M1230" s="405">
        <f t="shared" si="114"/>
        <v>5000000</v>
      </c>
      <c r="N1230" s="406" t="s">
        <v>1990</v>
      </c>
      <c r="O1230" s="398" t="s">
        <v>11492</v>
      </c>
      <c r="P1230" s="408">
        <f t="shared" si="115"/>
        <v>43763</v>
      </c>
      <c r="Q1230" s="408">
        <v>43823</v>
      </c>
      <c r="R1230" s="408">
        <f t="shared" si="113"/>
        <v>43823</v>
      </c>
      <c r="S1230" s="407">
        <f t="shared" si="111"/>
        <v>60</v>
      </c>
      <c r="T1230" s="409">
        <f t="shared" si="112"/>
        <v>2</v>
      </c>
      <c r="U1230" s="410" t="s">
        <v>11493</v>
      </c>
      <c r="V1230" s="375"/>
      <c r="W1230" s="411"/>
      <c r="X1230" s="412"/>
      <c r="Y1230" s="413"/>
      <c r="Z1230" s="414"/>
      <c r="AA1230" s="412"/>
      <c r="AB1230" s="413"/>
      <c r="AC1230" s="414"/>
      <c r="AD1230" s="412"/>
      <c r="AE1230" s="413"/>
      <c r="AF1230" s="414"/>
      <c r="AG1230" s="412"/>
      <c r="AH1230" s="413"/>
      <c r="AI1230" s="412"/>
      <c r="AJ1230" s="415"/>
      <c r="AK1230" s="416"/>
      <c r="AL1230" s="417"/>
      <c r="AM1230" s="416"/>
      <c r="AN1230" s="418"/>
      <c r="AO1230" s="418"/>
      <c r="AP1230" s="418"/>
      <c r="AQ1230" s="314"/>
      <c r="AR1230" s="315"/>
      <c r="AS1230" s="419"/>
      <c r="AT1230" s="420"/>
      <c r="AU1230" s="318"/>
      <c r="AV1230" s="319"/>
      <c r="AW1230" s="319"/>
      <c r="AX1230" s="319"/>
      <c r="AY1230" s="320"/>
      <c r="AZ1230" s="376"/>
    </row>
    <row r="1231" spans="1:52" ht="13.5" customHeight="1" thickTop="1" thickBot="1" x14ac:dyDescent="0.25">
      <c r="A1231" s="397">
        <v>1221</v>
      </c>
      <c r="B1231" s="398" t="s">
        <v>7574</v>
      </c>
      <c r="C1231" s="399">
        <v>43763</v>
      </c>
      <c r="D1231" s="399" t="s">
        <v>11494</v>
      </c>
      <c r="E1231" s="400" t="s">
        <v>9494</v>
      </c>
      <c r="F1231" s="400" t="s">
        <v>11495</v>
      </c>
      <c r="G1231" s="401" t="s">
        <v>66</v>
      </c>
      <c r="H1231" s="402" t="s">
        <v>10502</v>
      </c>
      <c r="I1231" s="403" t="s">
        <v>1989</v>
      </c>
      <c r="J1231" s="404">
        <v>0</v>
      </c>
      <c r="K1231" s="405">
        <v>0</v>
      </c>
      <c r="L1231" s="405">
        <v>7606099</v>
      </c>
      <c r="M1231" s="405">
        <f t="shared" si="114"/>
        <v>7606099</v>
      </c>
      <c r="N1231" s="406" t="s">
        <v>1990</v>
      </c>
      <c r="O1231" s="398" t="s">
        <v>11496</v>
      </c>
      <c r="P1231" s="408">
        <f t="shared" si="115"/>
        <v>43763</v>
      </c>
      <c r="Q1231" s="408">
        <v>43830</v>
      </c>
      <c r="R1231" s="408">
        <f t="shared" si="113"/>
        <v>43830</v>
      </c>
      <c r="S1231" s="407">
        <f t="shared" si="111"/>
        <v>67</v>
      </c>
      <c r="T1231" s="409">
        <f t="shared" si="112"/>
        <v>2.2333333333333334</v>
      </c>
      <c r="U1231" s="410" t="s">
        <v>11497</v>
      </c>
      <c r="V1231" s="375"/>
      <c r="W1231" s="411"/>
      <c r="X1231" s="412"/>
      <c r="Y1231" s="413"/>
      <c r="Z1231" s="414"/>
      <c r="AA1231" s="412"/>
      <c r="AB1231" s="413"/>
      <c r="AC1231" s="414"/>
      <c r="AD1231" s="412"/>
      <c r="AE1231" s="413"/>
      <c r="AF1231" s="414"/>
      <c r="AG1231" s="412"/>
      <c r="AH1231" s="413"/>
      <c r="AI1231" s="412"/>
      <c r="AJ1231" s="415"/>
      <c r="AK1231" s="416"/>
      <c r="AL1231" s="417"/>
      <c r="AM1231" s="416"/>
      <c r="AN1231" s="418"/>
      <c r="AO1231" s="418"/>
      <c r="AP1231" s="418"/>
      <c r="AQ1231" s="314"/>
      <c r="AR1231" s="315"/>
      <c r="AS1231" s="419"/>
      <c r="AT1231" s="420"/>
      <c r="AU1231" s="318"/>
      <c r="AV1231" s="319"/>
      <c r="AW1231" s="319"/>
      <c r="AX1231" s="319"/>
      <c r="AY1231" s="320"/>
      <c r="AZ1231" s="376"/>
    </row>
    <row r="1232" spans="1:52" ht="13.5" customHeight="1" thickTop="1" thickBot="1" x14ac:dyDescent="0.25">
      <c r="A1232" s="397">
        <v>1222</v>
      </c>
      <c r="B1232" s="398" t="s">
        <v>175</v>
      </c>
      <c r="C1232" s="399">
        <v>43763</v>
      </c>
      <c r="D1232" s="399" t="s">
        <v>11498</v>
      </c>
      <c r="E1232" s="400" t="s">
        <v>7806</v>
      </c>
      <c r="F1232" s="400" t="s">
        <v>11499</v>
      </c>
      <c r="G1232" s="401" t="s">
        <v>66</v>
      </c>
      <c r="H1232" s="402" t="s">
        <v>7501</v>
      </c>
      <c r="I1232" s="403" t="s">
        <v>1989</v>
      </c>
      <c r="J1232" s="404">
        <v>0</v>
      </c>
      <c r="K1232" s="405">
        <v>0</v>
      </c>
      <c r="L1232" s="405">
        <v>8000000</v>
      </c>
      <c r="M1232" s="405">
        <f t="shared" si="114"/>
        <v>8000000</v>
      </c>
      <c r="N1232" s="406" t="s">
        <v>1990</v>
      </c>
      <c r="O1232" s="398" t="s">
        <v>11500</v>
      </c>
      <c r="P1232" s="408">
        <f t="shared" si="115"/>
        <v>43763</v>
      </c>
      <c r="Q1232" s="408">
        <v>43823</v>
      </c>
      <c r="R1232" s="408">
        <f t="shared" si="113"/>
        <v>43823</v>
      </c>
      <c r="S1232" s="407">
        <f t="shared" si="111"/>
        <v>60</v>
      </c>
      <c r="T1232" s="409">
        <f t="shared" si="112"/>
        <v>2</v>
      </c>
      <c r="U1232" s="410" t="s">
        <v>11501</v>
      </c>
      <c r="V1232" s="375"/>
      <c r="W1232" s="411"/>
      <c r="X1232" s="412"/>
      <c r="Y1232" s="413"/>
      <c r="Z1232" s="414"/>
      <c r="AA1232" s="412"/>
      <c r="AB1232" s="413"/>
      <c r="AC1232" s="414"/>
      <c r="AD1232" s="412"/>
      <c r="AE1232" s="413"/>
      <c r="AF1232" s="414"/>
      <c r="AG1232" s="412"/>
      <c r="AH1232" s="413"/>
      <c r="AI1232" s="412"/>
      <c r="AJ1232" s="415"/>
      <c r="AK1232" s="416"/>
      <c r="AL1232" s="417"/>
      <c r="AM1232" s="416"/>
      <c r="AN1232" s="418"/>
      <c r="AO1232" s="418"/>
      <c r="AP1232" s="418"/>
      <c r="AQ1232" s="314"/>
      <c r="AR1232" s="315"/>
      <c r="AS1232" s="419"/>
      <c r="AT1232" s="420"/>
      <c r="AU1232" s="318"/>
      <c r="AV1232" s="319"/>
      <c r="AW1232" s="319"/>
      <c r="AX1232" s="319"/>
      <c r="AY1232" s="320"/>
      <c r="AZ1232" s="376"/>
    </row>
    <row r="1233" spans="1:52" ht="13.5" customHeight="1" thickTop="1" thickBot="1" x14ac:dyDescent="0.25">
      <c r="A1233" s="397">
        <v>1223</v>
      </c>
      <c r="B1233" s="398" t="s">
        <v>3432</v>
      </c>
      <c r="C1233" s="399">
        <v>43763</v>
      </c>
      <c r="D1233" s="399" t="s">
        <v>11502</v>
      </c>
      <c r="E1233" s="400" t="s">
        <v>5921</v>
      </c>
      <c r="F1233" s="400" t="s">
        <v>11503</v>
      </c>
      <c r="G1233" s="401" t="s">
        <v>66</v>
      </c>
      <c r="H1233" s="402" t="s">
        <v>10502</v>
      </c>
      <c r="I1233" s="403" t="s">
        <v>1989</v>
      </c>
      <c r="J1233" s="404">
        <v>0</v>
      </c>
      <c r="K1233" s="405">
        <v>0</v>
      </c>
      <c r="L1233" s="405">
        <v>4968696</v>
      </c>
      <c r="M1233" s="405">
        <f t="shared" si="114"/>
        <v>4968696</v>
      </c>
      <c r="N1233" s="406" t="s">
        <v>1990</v>
      </c>
      <c r="O1233" s="398" t="s">
        <v>11504</v>
      </c>
      <c r="P1233" s="408">
        <f t="shared" si="115"/>
        <v>43763</v>
      </c>
      <c r="Q1233" s="408">
        <v>43823</v>
      </c>
      <c r="R1233" s="408">
        <f t="shared" si="113"/>
        <v>43823</v>
      </c>
      <c r="S1233" s="407">
        <f t="shared" si="111"/>
        <v>60</v>
      </c>
      <c r="T1233" s="409">
        <f t="shared" si="112"/>
        <v>2</v>
      </c>
      <c r="U1233" s="410" t="s">
        <v>11505</v>
      </c>
      <c r="V1233" s="375"/>
      <c r="W1233" s="411"/>
      <c r="X1233" s="412"/>
      <c r="Y1233" s="413"/>
      <c r="Z1233" s="414"/>
      <c r="AA1233" s="412"/>
      <c r="AB1233" s="413"/>
      <c r="AC1233" s="414"/>
      <c r="AD1233" s="412"/>
      <c r="AE1233" s="413"/>
      <c r="AF1233" s="414"/>
      <c r="AG1233" s="412"/>
      <c r="AH1233" s="413"/>
      <c r="AI1233" s="412"/>
      <c r="AJ1233" s="415"/>
      <c r="AK1233" s="416"/>
      <c r="AL1233" s="417"/>
      <c r="AM1233" s="416"/>
      <c r="AN1233" s="418"/>
      <c r="AO1233" s="418"/>
      <c r="AP1233" s="418"/>
      <c r="AQ1233" s="314"/>
      <c r="AR1233" s="315"/>
      <c r="AS1233" s="419"/>
      <c r="AT1233" s="420"/>
      <c r="AU1233" s="318"/>
      <c r="AV1233" s="319"/>
      <c r="AW1233" s="319"/>
      <c r="AX1233" s="319"/>
      <c r="AY1233" s="320"/>
      <c r="AZ1233" s="376"/>
    </row>
    <row r="1234" spans="1:52" ht="13.5" customHeight="1" thickTop="1" thickBot="1" x14ac:dyDescent="0.25">
      <c r="A1234" s="424">
        <v>1224</v>
      </c>
      <c r="B1234" s="398" t="s">
        <v>7623</v>
      </c>
      <c r="C1234" s="399">
        <v>43763</v>
      </c>
      <c r="D1234" s="399" t="s">
        <v>11506</v>
      </c>
      <c r="E1234" s="400" t="s">
        <v>7806</v>
      </c>
      <c r="F1234" s="400" t="s">
        <v>11507</v>
      </c>
      <c r="G1234" s="401" t="s">
        <v>66</v>
      </c>
      <c r="H1234" s="402" t="s">
        <v>7501</v>
      </c>
      <c r="I1234" s="403" t="s">
        <v>1989</v>
      </c>
      <c r="J1234" s="404">
        <v>0</v>
      </c>
      <c r="K1234" s="405">
        <v>0</v>
      </c>
      <c r="L1234" s="405">
        <v>12383000</v>
      </c>
      <c r="M1234" s="405">
        <f t="shared" si="114"/>
        <v>12383000</v>
      </c>
      <c r="N1234" s="406" t="s">
        <v>1990</v>
      </c>
      <c r="O1234" s="398" t="s">
        <v>11508</v>
      </c>
      <c r="P1234" s="408">
        <f t="shared" si="115"/>
        <v>43763</v>
      </c>
      <c r="Q1234" s="408">
        <v>43830</v>
      </c>
      <c r="R1234" s="408">
        <f t="shared" si="113"/>
        <v>43830</v>
      </c>
      <c r="S1234" s="407">
        <f t="shared" si="111"/>
        <v>67</v>
      </c>
      <c r="T1234" s="409">
        <f t="shared" si="112"/>
        <v>2.2333333333333334</v>
      </c>
      <c r="U1234" s="410" t="s">
        <v>11509</v>
      </c>
      <c r="V1234" s="375"/>
      <c r="W1234" s="411"/>
      <c r="X1234" s="412"/>
      <c r="Y1234" s="413"/>
      <c r="Z1234" s="414"/>
      <c r="AA1234" s="412"/>
      <c r="AB1234" s="413"/>
      <c r="AC1234" s="414"/>
      <c r="AD1234" s="412"/>
      <c r="AE1234" s="413"/>
      <c r="AF1234" s="414"/>
      <c r="AG1234" s="412"/>
      <c r="AH1234" s="413"/>
      <c r="AI1234" s="412"/>
      <c r="AJ1234" s="415"/>
      <c r="AK1234" s="416"/>
      <c r="AL1234" s="417"/>
      <c r="AM1234" s="416"/>
      <c r="AN1234" s="418"/>
      <c r="AO1234" s="418"/>
      <c r="AP1234" s="418"/>
      <c r="AQ1234" s="314"/>
      <c r="AR1234" s="315"/>
      <c r="AS1234" s="419"/>
      <c r="AT1234" s="420"/>
      <c r="AU1234" s="318"/>
      <c r="AV1234" s="319"/>
      <c r="AW1234" s="319"/>
      <c r="AX1234" s="319"/>
      <c r="AY1234" s="320"/>
      <c r="AZ1234" s="376"/>
    </row>
    <row r="1235" spans="1:52" ht="13.5" customHeight="1" thickTop="1" thickBot="1" x14ac:dyDescent="0.25">
      <c r="A1235" s="397">
        <v>1225</v>
      </c>
      <c r="B1235" s="398" t="s">
        <v>3441</v>
      </c>
      <c r="C1235" s="399">
        <v>43766</v>
      </c>
      <c r="D1235" s="399" t="s">
        <v>11510</v>
      </c>
      <c r="E1235" s="400" t="s">
        <v>5690</v>
      </c>
      <c r="F1235" s="400" t="s">
        <v>10798</v>
      </c>
      <c r="G1235" s="401" t="s">
        <v>66</v>
      </c>
      <c r="H1235" s="402" t="s">
        <v>10502</v>
      </c>
      <c r="I1235" s="403" t="s">
        <v>1989</v>
      </c>
      <c r="J1235" s="404">
        <v>0</v>
      </c>
      <c r="K1235" s="405">
        <v>0</v>
      </c>
      <c r="L1235" s="405">
        <v>5000000</v>
      </c>
      <c r="M1235" s="405">
        <f t="shared" ref="M1235:M1252" si="116">L1235+AJ1235+AL1235+AN1235+AP1235</f>
        <v>5000000</v>
      </c>
      <c r="N1235" s="406" t="s">
        <v>1990</v>
      </c>
      <c r="O1235" s="398" t="s">
        <v>11511</v>
      </c>
      <c r="P1235" s="408">
        <f t="shared" ref="P1235:P1266" si="117">C1235</f>
        <v>43766</v>
      </c>
      <c r="Q1235" s="408">
        <v>43826</v>
      </c>
      <c r="R1235" s="408">
        <f t="shared" si="113"/>
        <v>43826</v>
      </c>
      <c r="S1235" s="407">
        <f t="shared" ref="S1235:S1298" si="118">R1235-P1235</f>
        <v>60</v>
      </c>
      <c r="T1235" s="409">
        <f t="shared" ref="T1235:T1298" si="119">+S1235/30</f>
        <v>2</v>
      </c>
      <c r="U1235" s="410" t="s">
        <v>11512</v>
      </c>
      <c r="V1235" s="375"/>
      <c r="W1235" s="411"/>
      <c r="X1235" s="412"/>
      <c r="Y1235" s="413"/>
      <c r="Z1235" s="414"/>
      <c r="AA1235" s="412"/>
      <c r="AB1235" s="413"/>
      <c r="AC1235" s="414"/>
      <c r="AD1235" s="412"/>
      <c r="AE1235" s="413"/>
      <c r="AF1235" s="414"/>
      <c r="AG1235" s="412"/>
      <c r="AH1235" s="413"/>
      <c r="AI1235" s="412"/>
      <c r="AJ1235" s="415"/>
      <c r="AK1235" s="416"/>
      <c r="AL1235" s="417"/>
      <c r="AM1235" s="416"/>
      <c r="AN1235" s="418"/>
      <c r="AO1235" s="418"/>
      <c r="AP1235" s="418"/>
      <c r="AQ1235" s="314"/>
      <c r="AR1235" s="315"/>
      <c r="AS1235" s="419"/>
      <c r="AT1235" s="420"/>
      <c r="AU1235" s="318"/>
      <c r="AV1235" s="319"/>
      <c r="AW1235" s="319"/>
      <c r="AX1235" s="319"/>
      <c r="AY1235" s="320"/>
      <c r="AZ1235" s="376"/>
    </row>
    <row r="1236" spans="1:52" ht="13.5" customHeight="1" thickTop="1" thickBot="1" x14ac:dyDescent="0.25">
      <c r="A1236" s="397">
        <v>1226</v>
      </c>
      <c r="B1236" s="398" t="s">
        <v>3441</v>
      </c>
      <c r="C1236" s="399">
        <v>43767</v>
      </c>
      <c r="D1236" s="399" t="s">
        <v>11513</v>
      </c>
      <c r="E1236" s="400" t="s">
        <v>9494</v>
      </c>
      <c r="F1236" s="400" t="s">
        <v>11514</v>
      </c>
      <c r="G1236" s="401" t="s">
        <v>66</v>
      </c>
      <c r="H1236" s="402" t="s">
        <v>10502</v>
      </c>
      <c r="I1236" s="403" t="s">
        <v>1989</v>
      </c>
      <c r="J1236" s="404">
        <v>0</v>
      </c>
      <c r="K1236" s="405">
        <v>0</v>
      </c>
      <c r="L1236" s="405">
        <v>6000000</v>
      </c>
      <c r="M1236" s="405">
        <f t="shared" si="116"/>
        <v>6000000</v>
      </c>
      <c r="N1236" s="406" t="s">
        <v>1990</v>
      </c>
      <c r="O1236" s="398" t="s">
        <v>11515</v>
      </c>
      <c r="P1236" s="408">
        <f t="shared" si="117"/>
        <v>43767</v>
      </c>
      <c r="Q1236" s="408">
        <v>43830</v>
      </c>
      <c r="R1236" s="408">
        <f t="shared" si="113"/>
        <v>43830</v>
      </c>
      <c r="S1236" s="407">
        <f t="shared" si="118"/>
        <v>63</v>
      </c>
      <c r="T1236" s="409">
        <f t="shared" si="119"/>
        <v>2.1</v>
      </c>
      <c r="U1236" s="410" t="s">
        <v>11516</v>
      </c>
      <c r="V1236" s="375"/>
      <c r="W1236" s="411"/>
      <c r="X1236" s="412"/>
      <c r="Y1236" s="413"/>
      <c r="Z1236" s="414"/>
      <c r="AA1236" s="412"/>
      <c r="AB1236" s="413"/>
      <c r="AC1236" s="414"/>
      <c r="AD1236" s="412"/>
      <c r="AE1236" s="413"/>
      <c r="AF1236" s="414"/>
      <c r="AG1236" s="412"/>
      <c r="AH1236" s="413"/>
      <c r="AI1236" s="412"/>
      <c r="AJ1236" s="415"/>
      <c r="AK1236" s="416"/>
      <c r="AL1236" s="417"/>
      <c r="AM1236" s="416"/>
      <c r="AN1236" s="418"/>
      <c r="AO1236" s="418"/>
      <c r="AP1236" s="418"/>
      <c r="AQ1236" s="314"/>
      <c r="AR1236" s="315"/>
      <c r="AS1236" s="419"/>
      <c r="AT1236" s="420"/>
      <c r="AU1236" s="318"/>
      <c r="AV1236" s="319"/>
      <c r="AW1236" s="319"/>
      <c r="AX1236" s="319"/>
      <c r="AY1236" s="320"/>
      <c r="AZ1236" s="376"/>
    </row>
    <row r="1237" spans="1:52" ht="13.5" customHeight="1" thickTop="1" thickBot="1" x14ac:dyDescent="0.25">
      <c r="A1237" s="397">
        <v>1227</v>
      </c>
      <c r="B1237" s="398" t="s">
        <v>3432</v>
      </c>
      <c r="C1237" s="399">
        <v>43767</v>
      </c>
      <c r="D1237" s="399" t="s">
        <v>11517</v>
      </c>
      <c r="E1237" s="400" t="s">
        <v>5921</v>
      </c>
      <c r="F1237" s="400" t="s">
        <v>11491</v>
      </c>
      <c r="G1237" s="401" t="s">
        <v>66</v>
      </c>
      <c r="H1237" s="402" t="s">
        <v>10502</v>
      </c>
      <c r="I1237" s="403" t="s">
        <v>1989</v>
      </c>
      <c r="J1237" s="404">
        <v>0</v>
      </c>
      <c r="K1237" s="405">
        <v>0</v>
      </c>
      <c r="L1237" s="405">
        <v>7500000</v>
      </c>
      <c r="M1237" s="405">
        <f t="shared" si="116"/>
        <v>7500000</v>
      </c>
      <c r="N1237" s="406" t="s">
        <v>1990</v>
      </c>
      <c r="O1237" s="398" t="s">
        <v>11518</v>
      </c>
      <c r="P1237" s="408">
        <f t="shared" si="117"/>
        <v>43767</v>
      </c>
      <c r="Q1237" s="408">
        <v>43830</v>
      </c>
      <c r="R1237" s="408">
        <f t="shared" si="113"/>
        <v>43830</v>
      </c>
      <c r="S1237" s="407">
        <f t="shared" si="118"/>
        <v>63</v>
      </c>
      <c r="T1237" s="409">
        <f t="shared" si="119"/>
        <v>2.1</v>
      </c>
      <c r="U1237" s="410" t="s">
        <v>11519</v>
      </c>
      <c r="V1237" s="375"/>
      <c r="W1237" s="411"/>
      <c r="X1237" s="412"/>
      <c r="Y1237" s="413"/>
      <c r="Z1237" s="414"/>
      <c r="AA1237" s="412"/>
      <c r="AB1237" s="413"/>
      <c r="AC1237" s="414"/>
      <c r="AD1237" s="412"/>
      <c r="AE1237" s="413"/>
      <c r="AF1237" s="414"/>
      <c r="AG1237" s="412"/>
      <c r="AH1237" s="413"/>
      <c r="AI1237" s="412"/>
      <c r="AJ1237" s="415"/>
      <c r="AK1237" s="416"/>
      <c r="AL1237" s="417"/>
      <c r="AM1237" s="416"/>
      <c r="AN1237" s="418"/>
      <c r="AO1237" s="418"/>
      <c r="AP1237" s="418"/>
      <c r="AQ1237" s="314"/>
      <c r="AR1237" s="315"/>
      <c r="AS1237" s="419"/>
      <c r="AT1237" s="420"/>
      <c r="AU1237" s="318"/>
      <c r="AV1237" s="319"/>
      <c r="AW1237" s="319"/>
      <c r="AX1237" s="319"/>
      <c r="AY1237" s="320"/>
      <c r="AZ1237" s="376"/>
    </row>
    <row r="1238" spans="1:52" ht="13.5" customHeight="1" thickTop="1" thickBot="1" x14ac:dyDescent="0.25">
      <c r="A1238" s="397">
        <v>1228</v>
      </c>
      <c r="B1238" s="398" t="s">
        <v>333</v>
      </c>
      <c r="C1238" s="399">
        <v>43767</v>
      </c>
      <c r="D1238" s="399" t="s">
        <v>11520</v>
      </c>
      <c r="E1238" s="400" t="s">
        <v>7806</v>
      </c>
      <c r="F1238" s="400" t="s">
        <v>11521</v>
      </c>
      <c r="G1238" s="401" t="s">
        <v>66</v>
      </c>
      <c r="H1238" s="402" t="s">
        <v>10502</v>
      </c>
      <c r="I1238" s="403" t="s">
        <v>1989</v>
      </c>
      <c r="J1238" s="404">
        <v>0</v>
      </c>
      <c r="K1238" s="405">
        <v>0</v>
      </c>
      <c r="L1238" s="405">
        <v>8000000</v>
      </c>
      <c r="M1238" s="405">
        <f t="shared" si="116"/>
        <v>8000000</v>
      </c>
      <c r="N1238" s="406" t="s">
        <v>1990</v>
      </c>
      <c r="O1238" s="398" t="s">
        <v>11522</v>
      </c>
      <c r="P1238" s="408">
        <f t="shared" si="117"/>
        <v>43767</v>
      </c>
      <c r="Q1238" s="408">
        <v>43830</v>
      </c>
      <c r="R1238" s="408">
        <f t="shared" si="113"/>
        <v>43830</v>
      </c>
      <c r="S1238" s="407">
        <f t="shared" si="118"/>
        <v>63</v>
      </c>
      <c r="T1238" s="409">
        <f t="shared" si="119"/>
        <v>2.1</v>
      </c>
      <c r="U1238" s="410" t="s">
        <v>11523</v>
      </c>
      <c r="V1238" s="375"/>
      <c r="W1238" s="411"/>
      <c r="X1238" s="412"/>
      <c r="Y1238" s="413"/>
      <c r="Z1238" s="414"/>
      <c r="AA1238" s="412"/>
      <c r="AB1238" s="413"/>
      <c r="AC1238" s="414"/>
      <c r="AD1238" s="412"/>
      <c r="AE1238" s="413"/>
      <c r="AF1238" s="414"/>
      <c r="AG1238" s="412"/>
      <c r="AH1238" s="413"/>
      <c r="AI1238" s="412"/>
      <c r="AJ1238" s="415"/>
      <c r="AK1238" s="416"/>
      <c r="AL1238" s="417"/>
      <c r="AM1238" s="416"/>
      <c r="AN1238" s="418"/>
      <c r="AO1238" s="418"/>
      <c r="AP1238" s="418"/>
      <c r="AQ1238" s="314"/>
      <c r="AR1238" s="315"/>
      <c r="AS1238" s="419"/>
      <c r="AT1238" s="420"/>
      <c r="AU1238" s="318"/>
      <c r="AV1238" s="319"/>
      <c r="AW1238" s="319"/>
      <c r="AX1238" s="319"/>
      <c r="AY1238" s="320"/>
      <c r="AZ1238" s="376"/>
    </row>
    <row r="1239" spans="1:52" ht="13.5" customHeight="1" thickTop="1" thickBot="1" x14ac:dyDescent="0.25">
      <c r="A1239" s="397">
        <v>1229</v>
      </c>
      <c r="B1239" s="398" t="s">
        <v>3451</v>
      </c>
      <c r="C1239" s="399">
        <v>43767</v>
      </c>
      <c r="D1239" s="399" t="s">
        <v>11524</v>
      </c>
      <c r="E1239" s="400" t="s">
        <v>5690</v>
      </c>
      <c r="F1239" s="400" t="s">
        <v>11525</v>
      </c>
      <c r="G1239" s="401" t="s">
        <v>66</v>
      </c>
      <c r="H1239" s="402" t="s">
        <v>7501</v>
      </c>
      <c r="I1239" s="403" t="s">
        <v>1989</v>
      </c>
      <c r="J1239" s="404">
        <v>0</v>
      </c>
      <c r="K1239" s="405">
        <v>0</v>
      </c>
      <c r="L1239" s="405">
        <v>10200000</v>
      </c>
      <c r="M1239" s="405">
        <f t="shared" si="116"/>
        <v>10200000</v>
      </c>
      <c r="N1239" s="406" t="s">
        <v>1990</v>
      </c>
      <c r="O1239" s="398" t="s">
        <v>11526</v>
      </c>
      <c r="P1239" s="408">
        <f t="shared" si="117"/>
        <v>43767</v>
      </c>
      <c r="Q1239" s="408">
        <v>43827</v>
      </c>
      <c r="R1239" s="408">
        <f t="shared" si="113"/>
        <v>43827</v>
      </c>
      <c r="S1239" s="407">
        <f t="shared" si="118"/>
        <v>60</v>
      </c>
      <c r="T1239" s="409">
        <f t="shared" si="119"/>
        <v>2</v>
      </c>
      <c r="U1239" s="410" t="s">
        <v>11527</v>
      </c>
      <c r="V1239" s="375"/>
      <c r="W1239" s="411"/>
      <c r="X1239" s="412"/>
      <c r="Y1239" s="413"/>
      <c r="Z1239" s="414"/>
      <c r="AA1239" s="412"/>
      <c r="AB1239" s="413"/>
      <c r="AC1239" s="414"/>
      <c r="AD1239" s="412"/>
      <c r="AE1239" s="413"/>
      <c r="AF1239" s="414"/>
      <c r="AG1239" s="412"/>
      <c r="AH1239" s="413"/>
      <c r="AI1239" s="412"/>
      <c r="AJ1239" s="415"/>
      <c r="AK1239" s="416"/>
      <c r="AL1239" s="417"/>
      <c r="AM1239" s="416"/>
      <c r="AN1239" s="418"/>
      <c r="AO1239" s="418"/>
      <c r="AP1239" s="418"/>
      <c r="AQ1239" s="314"/>
      <c r="AR1239" s="315"/>
      <c r="AS1239" s="419"/>
      <c r="AT1239" s="420"/>
      <c r="AU1239" s="318"/>
      <c r="AV1239" s="319"/>
      <c r="AW1239" s="319"/>
      <c r="AX1239" s="319"/>
      <c r="AY1239" s="320"/>
      <c r="AZ1239" s="376"/>
    </row>
    <row r="1240" spans="1:52" ht="13.5" customHeight="1" thickTop="1" thickBot="1" x14ac:dyDescent="0.25">
      <c r="A1240" s="397">
        <v>1230</v>
      </c>
      <c r="B1240" s="398" t="s">
        <v>7623</v>
      </c>
      <c r="C1240" s="399">
        <v>43767</v>
      </c>
      <c r="D1240" s="399" t="s">
        <v>11528</v>
      </c>
      <c r="E1240" s="400" t="s">
        <v>7806</v>
      </c>
      <c r="F1240" s="400" t="s">
        <v>11529</v>
      </c>
      <c r="G1240" s="401" t="s">
        <v>66</v>
      </c>
      <c r="H1240" s="402" t="s">
        <v>10502</v>
      </c>
      <c r="I1240" s="403" t="s">
        <v>1989</v>
      </c>
      <c r="J1240" s="404">
        <v>0</v>
      </c>
      <c r="K1240" s="405">
        <v>0</v>
      </c>
      <c r="L1240" s="405">
        <v>6614000</v>
      </c>
      <c r="M1240" s="405">
        <f t="shared" si="116"/>
        <v>6614000</v>
      </c>
      <c r="N1240" s="406" t="s">
        <v>1990</v>
      </c>
      <c r="O1240" s="398" t="s">
        <v>11530</v>
      </c>
      <c r="P1240" s="408">
        <f t="shared" si="117"/>
        <v>43767</v>
      </c>
      <c r="Q1240" s="408">
        <v>43827</v>
      </c>
      <c r="R1240" s="408">
        <f t="shared" si="113"/>
        <v>43827</v>
      </c>
      <c r="S1240" s="407">
        <f t="shared" si="118"/>
        <v>60</v>
      </c>
      <c r="T1240" s="409">
        <f t="shared" si="119"/>
        <v>2</v>
      </c>
      <c r="U1240" s="410" t="s">
        <v>11531</v>
      </c>
      <c r="V1240" s="375"/>
      <c r="W1240" s="411"/>
      <c r="X1240" s="412"/>
      <c r="Y1240" s="413"/>
      <c r="Z1240" s="414"/>
      <c r="AA1240" s="412"/>
      <c r="AB1240" s="413"/>
      <c r="AC1240" s="414"/>
      <c r="AD1240" s="412"/>
      <c r="AE1240" s="413"/>
      <c r="AF1240" s="414"/>
      <c r="AG1240" s="412"/>
      <c r="AH1240" s="413"/>
      <c r="AI1240" s="412"/>
      <c r="AJ1240" s="415"/>
      <c r="AK1240" s="416"/>
      <c r="AL1240" s="417"/>
      <c r="AM1240" s="416"/>
      <c r="AN1240" s="418"/>
      <c r="AO1240" s="418"/>
      <c r="AP1240" s="418"/>
      <c r="AQ1240" s="314"/>
      <c r="AR1240" s="315"/>
      <c r="AS1240" s="419"/>
      <c r="AT1240" s="420"/>
      <c r="AU1240" s="318"/>
      <c r="AV1240" s="319"/>
      <c r="AW1240" s="319"/>
      <c r="AX1240" s="319"/>
      <c r="AY1240" s="320"/>
      <c r="AZ1240" s="376"/>
    </row>
    <row r="1241" spans="1:52" ht="13.5" customHeight="1" thickTop="1" thickBot="1" x14ac:dyDescent="0.25">
      <c r="A1241" s="397">
        <v>1231</v>
      </c>
      <c r="B1241" s="398" t="s">
        <v>3432</v>
      </c>
      <c r="C1241" s="399">
        <v>43767</v>
      </c>
      <c r="D1241" s="399" t="s">
        <v>11532</v>
      </c>
      <c r="E1241" s="400" t="s">
        <v>7806</v>
      </c>
      <c r="F1241" s="400" t="s">
        <v>11533</v>
      </c>
      <c r="G1241" s="401" t="s">
        <v>66</v>
      </c>
      <c r="H1241" s="402" t="s">
        <v>7501</v>
      </c>
      <c r="I1241" s="403" t="s">
        <v>1989</v>
      </c>
      <c r="J1241" s="404">
        <v>0</v>
      </c>
      <c r="K1241" s="405">
        <v>0</v>
      </c>
      <c r="L1241" s="405">
        <v>13268107</v>
      </c>
      <c r="M1241" s="405">
        <f t="shared" si="116"/>
        <v>13268107</v>
      </c>
      <c r="N1241" s="406" t="s">
        <v>1990</v>
      </c>
      <c r="O1241" s="398" t="s">
        <v>11534</v>
      </c>
      <c r="P1241" s="408">
        <f t="shared" si="117"/>
        <v>43767</v>
      </c>
      <c r="Q1241" s="408">
        <v>43830</v>
      </c>
      <c r="R1241" s="408">
        <f t="shared" si="113"/>
        <v>43830</v>
      </c>
      <c r="S1241" s="407">
        <f t="shared" si="118"/>
        <v>63</v>
      </c>
      <c r="T1241" s="409">
        <f t="shared" si="119"/>
        <v>2.1</v>
      </c>
      <c r="U1241" s="410" t="s">
        <v>11535</v>
      </c>
      <c r="V1241" s="375"/>
      <c r="W1241" s="411"/>
      <c r="X1241" s="412"/>
      <c r="Y1241" s="413"/>
      <c r="Z1241" s="414"/>
      <c r="AA1241" s="412"/>
      <c r="AB1241" s="413"/>
      <c r="AC1241" s="414"/>
      <c r="AD1241" s="412"/>
      <c r="AE1241" s="413"/>
      <c r="AF1241" s="414"/>
      <c r="AG1241" s="412"/>
      <c r="AH1241" s="413"/>
      <c r="AI1241" s="412"/>
      <c r="AJ1241" s="415"/>
      <c r="AK1241" s="416"/>
      <c r="AL1241" s="417"/>
      <c r="AM1241" s="416"/>
      <c r="AN1241" s="418"/>
      <c r="AO1241" s="418"/>
      <c r="AP1241" s="418"/>
      <c r="AQ1241" s="314"/>
      <c r="AR1241" s="315"/>
      <c r="AS1241" s="419"/>
      <c r="AT1241" s="420"/>
      <c r="AU1241" s="318"/>
      <c r="AV1241" s="319"/>
      <c r="AW1241" s="319"/>
      <c r="AX1241" s="319"/>
      <c r="AY1241" s="320"/>
      <c r="AZ1241" s="376"/>
    </row>
    <row r="1242" spans="1:52" ht="13.5" customHeight="1" thickTop="1" thickBot="1" x14ac:dyDescent="0.25">
      <c r="A1242" s="397">
        <v>1232</v>
      </c>
      <c r="B1242" s="398" t="s">
        <v>3451</v>
      </c>
      <c r="C1242" s="399">
        <v>43767</v>
      </c>
      <c r="D1242" s="399" t="s">
        <v>11536</v>
      </c>
      <c r="E1242" s="400" t="s">
        <v>5690</v>
      </c>
      <c r="F1242" s="400" t="s">
        <v>11537</v>
      </c>
      <c r="G1242" s="401" t="s">
        <v>66</v>
      </c>
      <c r="H1242" s="402" t="s">
        <v>7501</v>
      </c>
      <c r="I1242" s="403" t="s">
        <v>1989</v>
      </c>
      <c r="J1242" s="404">
        <v>0</v>
      </c>
      <c r="K1242" s="405">
        <v>0</v>
      </c>
      <c r="L1242" s="405">
        <v>3500000</v>
      </c>
      <c r="M1242" s="405">
        <f t="shared" si="116"/>
        <v>3500000</v>
      </c>
      <c r="N1242" s="406" t="s">
        <v>1990</v>
      </c>
      <c r="O1242" s="398" t="s">
        <v>11538</v>
      </c>
      <c r="P1242" s="408">
        <f t="shared" si="117"/>
        <v>43767</v>
      </c>
      <c r="Q1242" s="408">
        <v>43797</v>
      </c>
      <c r="R1242" s="408">
        <f t="shared" si="113"/>
        <v>43797</v>
      </c>
      <c r="S1242" s="407">
        <f t="shared" si="118"/>
        <v>30</v>
      </c>
      <c r="T1242" s="409">
        <f t="shared" si="119"/>
        <v>1</v>
      </c>
      <c r="U1242" s="410" t="s">
        <v>11539</v>
      </c>
      <c r="V1242" s="375"/>
      <c r="W1242" s="411"/>
      <c r="X1242" s="412"/>
      <c r="Y1242" s="413"/>
      <c r="Z1242" s="414"/>
      <c r="AA1242" s="412"/>
      <c r="AB1242" s="413"/>
      <c r="AC1242" s="414"/>
      <c r="AD1242" s="412"/>
      <c r="AE1242" s="413"/>
      <c r="AF1242" s="414"/>
      <c r="AG1242" s="412"/>
      <c r="AH1242" s="413"/>
      <c r="AI1242" s="412"/>
      <c r="AJ1242" s="415"/>
      <c r="AK1242" s="416"/>
      <c r="AL1242" s="417"/>
      <c r="AM1242" s="416"/>
      <c r="AN1242" s="418"/>
      <c r="AO1242" s="418"/>
      <c r="AP1242" s="418"/>
      <c r="AQ1242" s="314"/>
      <c r="AR1242" s="315"/>
      <c r="AS1242" s="419"/>
      <c r="AT1242" s="420"/>
      <c r="AU1242" s="318"/>
      <c r="AV1242" s="319"/>
      <c r="AW1242" s="319"/>
      <c r="AX1242" s="319"/>
      <c r="AY1242" s="320"/>
      <c r="AZ1242" s="376"/>
    </row>
    <row r="1243" spans="1:52" ht="13.5" customHeight="1" thickTop="1" thickBot="1" x14ac:dyDescent="0.25">
      <c r="A1243" s="397">
        <v>1233</v>
      </c>
      <c r="B1243" s="398" t="s">
        <v>3432</v>
      </c>
      <c r="C1243" s="399">
        <v>43767</v>
      </c>
      <c r="D1243" s="399" t="s">
        <v>11540</v>
      </c>
      <c r="E1243" s="400" t="s">
        <v>6793</v>
      </c>
      <c r="F1243" s="400" t="s">
        <v>11541</v>
      </c>
      <c r="G1243" s="401" t="s">
        <v>66</v>
      </c>
      <c r="H1243" s="402" t="s">
        <v>7501</v>
      </c>
      <c r="I1243" s="403" t="s">
        <v>1989</v>
      </c>
      <c r="J1243" s="404">
        <v>0</v>
      </c>
      <c r="K1243" s="405">
        <v>0</v>
      </c>
      <c r="L1243" s="405">
        <v>11921328</v>
      </c>
      <c r="M1243" s="405">
        <f t="shared" si="116"/>
        <v>11921328</v>
      </c>
      <c r="N1243" s="406" t="s">
        <v>1990</v>
      </c>
      <c r="O1243" s="398" t="s">
        <v>11542</v>
      </c>
      <c r="P1243" s="408">
        <f t="shared" si="117"/>
        <v>43767</v>
      </c>
      <c r="Q1243" s="408">
        <v>43827</v>
      </c>
      <c r="R1243" s="408">
        <f t="shared" si="113"/>
        <v>43827</v>
      </c>
      <c r="S1243" s="407">
        <f t="shared" si="118"/>
        <v>60</v>
      </c>
      <c r="T1243" s="409">
        <f t="shared" si="119"/>
        <v>2</v>
      </c>
      <c r="U1243" s="410" t="s">
        <v>11543</v>
      </c>
      <c r="V1243" s="375"/>
      <c r="W1243" s="411"/>
      <c r="X1243" s="412"/>
      <c r="Y1243" s="413"/>
      <c r="Z1243" s="414"/>
      <c r="AA1243" s="412"/>
      <c r="AB1243" s="413"/>
      <c r="AC1243" s="414"/>
      <c r="AD1243" s="412"/>
      <c r="AE1243" s="413"/>
      <c r="AF1243" s="414"/>
      <c r="AG1243" s="412"/>
      <c r="AH1243" s="413"/>
      <c r="AI1243" s="412"/>
      <c r="AJ1243" s="415"/>
      <c r="AK1243" s="416"/>
      <c r="AL1243" s="417"/>
      <c r="AM1243" s="416"/>
      <c r="AN1243" s="418"/>
      <c r="AO1243" s="418"/>
      <c r="AP1243" s="418"/>
      <c r="AQ1243" s="314"/>
      <c r="AR1243" s="315"/>
      <c r="AS1243" s="419"/>
      <c r="AT1243" s="420"/>
      <c r="AU1243" s="318"/>
      <c r="AV1243" s="319"/>
      <c r="AW1243" s="319"/>
      <c r="AX1243" s="319"/>
      <c r="AY1243" s="320"/>
      <c r="AZ1243" s="376"/>
    </row>
    <row r="1244" spans="1:52" ht="13.5" customHeight="1" thickTop="1" thickBot="1" x14ac:dyDescent="0.25">
      <c r="A1244" s="397">
        <v>1234</v>
      </c>
      <c r="B1244" s="398" t="s">
        <v>3432</v>
      </c>
      <c r="C1244" s="399">
        <v>43768</v>
      </c>
      <c r="D1244" s="399" t="s">
        <v>11544</v>
      </c>
      <c r="E1244" s="400" t="s">
        <v>7806</v>
      </c>
      <c r="F1244" s="400" t="s">
        <v>11545</v>
      </c>
      <c r="G1244" s="401" t="s">
        <v>66</v>
      </c>
      <c r="H1244" s="402" t="s">
        <v>10502</v>
      </c>
      <c r="I1244" s="403" t="s">
        <v>1989</v>
      </c>
      <c r="J1244" s="404">
        <v>0</v>
      </c>
      <c r="K1244" s="405">
        <v>0</v>
      </c>
      <c r="L1244" s="405">
        <v>7500000</v>
      </c>
      <c r="M1244" s="405">
        <f t="shared" si="116"/>
        <v>7500000</v>
      </c>
      <c r="N1244" s="406" t="s">
        <v>1990</v>
      </c>
      <c r="O1244" s="398" t="s">
        <v>11546</v>
      </c>
      <c r="P1244" s="408">
        <f t="shared" si="117"/>
        <v>43768</v>
      </c>
      <c r="Q1244" s="408">
        <v>43830</v>
      </c>
      <c r="R1244" s="408">
        <f t="shared" si="113"/>
        <v>43830</v>
      </c>
      <c r="S1244" s="407">
        <f t="shared" si="118"/>
        <v>62</v>
      </c>
      <c r="T1244" s="409">
        <f t="shared" si="119"/>
        <v>2.0666666666666669</v>
      </c>
      <c r="U1244" s="410" t="s">
        <v>11547</v>
      </c>
      <c r="V1244" s="375"/>
      <c r="W1244" s="411"/>
      <c r="X1244" s="412"/>
      <c r="Y1244" s="413"/>
      <c r="Z1244" s="414"/>
      <c r="AA1244" s="412"/>
      <c r="AB1244" s="413"/>
      <c r="AC1244" s="414"/>
      <c r="AD1244" s="412"/>
      <c r="AE1244" s="413"/>
      <c r="AF1244" s="414"/>
      <c r="AG1244" s="412"/>
      <c r="AH1244" s="413"/>
      <c r="AI1244" s="412"/>
      <c r="AJ1244" s="415"/>
      <c r="AK1244" s="416"/>
      <c r="AL1244" s="417"/>
      <c r="AM1244" s="416"/>
      <c r="AN1244" s="418"/>
      <c r="AO1244" s="418"/>
      <c r="AP1244" s="418"/>
      <c r="AQ1244" s="314"/>
      <c r="AR1244" s="315"/>
      <c r="AS1244" s="419"/>
      <c r="AT1244" s="420"/>
      <c r="AU1244" s="318"/>
      <c r="AV1244" s="319"/>
      <c r="AW1244" s="319"/>
      <c r="AX1244" s="319"/>
      <c r="AY1244" s="320"/>
      <c r="AZ1244" s="376"/>
    </row>
    <row r="1245" spans="1:52" ht="13.5" customHeight="1" thickTop="1" thickBot="1" x14ac:dyDescent="0.25">
      <c r="A1245" s="397">
        <v>1235</v>
      </c>
      <c r="B1245" s="398" t="s">
        <v>11065</v>
      </c>
      <c r="C1245" s="399">
        <v>43768</v>
      </c>
      <c r="D1245" s="399" t="s">
        <v>11548</v>
      </c>
      <c r="E1245" s="400" t="s">
        <v>7806</v>
      </c>
      <c r="F1245" s="400" t="s">
        <v>11549</v>
      </c>
      <c r="G1245" s="401" t="s">
        <v>66</v>
      </c>
      <c r="H1245" s="402" t="s">
        <v>10502</v>
      </c>
      <c r="I1245" s="403" t="s">
        <v>1989</v>
      </c>
      <c r="J1245" s="404">
        <v>0</v>
      </c>
      <c r="K1245" s="405">
        <v>0</v>
      </c>
      <c r="L1245" s="405">
        <v>4614486</v>
      </c>
      <c r="M1245" s="405">
        <f t="shared" si="116"/>
        <v>4614486</v>
      </c>
      <c r="N1245" s="406" t="s">
        <v>1990</v>
      </c>
      <c r="O1245" s="398" t="s">
        <v>11550</v>
      </c>
      <c r="P1245" s="408">
        <f t="shared" si="117"/>
        <v>43768</v>
      </c>
      <c r="Q1245" s="408">
        <v>43830</v>
      </c>
      <c r="R1245" s="408">
        <f t="shared" si="113"/>
        <v>43830</v>
      </c>
      <c r="S1245" s="407">
        <f t="shared" si="118"/>
        <v>62</v>
      </c>
      <c r="T1245" s="409">
        <f t="shared" si="119"/>
        <v>2.0666666666666669</v>
      </c>
      <c r="U1245" s="410" t="s">
        <v>11551</v>
      </c>
      <c r="V1245" s="375"/>
      <c r="W1245" s="411"/>
      <c r="X1245" s="412"/>
      <c r="Y1245" s="413"/>
      <c r="Z1245" s="414"/>
      <c r="AA1245" s="412"/>
      <c r="AB1245" s="413"/>
      <c r="AC1245" s="414"/>
      <c r="AD1245" s="412"/>
      <c r="AE1245" s="413"/>
      <c r="AF1245" s="414"/>
      <c r="AG1245" s="412"/>
      <c r="AH1245" s="413"/>
      <c r="AI1245" s="412"/>
      <c r="AJ1245" s="415"/>
      <c r="AK1245" s="416"/>
      <c r="AL1245" s="417"/>
      <c r="AM1245" s="416"/>
      <c r="AN1245" s="418"/>
      <c r="AO1245" s="418"/>
      <c r="AP1245" s="418"/>
      <c r="AQ1245" s="314"/>
      <c r="AR1245" s="315"/>
      <c r="AS1245" s="419"/>
      <c r="AT1245" s="420"/>
      <c r="AU1245" s="318"/>
      <c r="AV1245" s="319"/>
      <c r="AW1245" s="319"/>
      <c r="AX1245" s="319"/>
      <c r="AY1245" s="320"/>
      <c r="AZ1245" s="376"/>
    </row>
    <row r="1246" spans="1:52" ht="13.5" customHeight="1" thickTop="1" thickBot="1" x14ac:dyDescent="0.25">
      <c r="A1246" s="397">
        <v>1236</v>
      </c>
      <c r="B1246" s="398" t="s">
        <v>9952</v>
      </c>
      <c r="C1246" s="399">
        <v>43768</v>
      </c>
      <c r="D1246" s="399" t="s">
        <v>11552</v>
      </c>
      <c r="E1246" s="400" t="s">
        <v>7806</v>
      </c>
      <c r="F1246" s="400" t="s">
        <v>11553</v>
      </c>
      <c r="G1246" s="401" t="s">
        <v>66</v>
      </c>
      <c r="H1246" s="402" t="s">
        <v>7501</v>
      </c>
      <c r="I1246" s="403" t="s">
        <v>1989</v>
      </c>
      <c r="J1246" s="404">
        <v>0</v>
      </c>
      <c r="K1246" s="405">
        <v>0</v>
      </c>
      <c r="L1246" s="405">
        <v>18600000</v>
      </c>
      <c r="M1246" s="405">
        <f t="shared" si="116"/>
        <v>18600000</v>
      </c>
      <c r="N1246" s="406" t="s">
        <v>1990</v>
      </c>
      <c r="O1246" s="398" t="s">
        <v>11554</v>
      </c>
      <c r="P1246" s="408">
        <f t="shared" si="117"/>
        <v>43768</v>
      </c>
      <c r="Q1246" s="408">
        <v>43828</v>
      </c>
      <c r="R1246" s="408">
        <f t="shared" si="113"/>
        <v>43828</v>
      </c>
      <c r="S1246" s="407">
        <f t="shared" si="118"/>
        <v>60</v>
      </c>
      <c r="T1246" s="409">
        <f t="shared" si="119"/>
        <v>2</v>
      </c>
      <c r="U1246" s="410" t="s">
        <v>11555</v>
      </c>
      <c r="V1246" s="375"/>
      <c r="W1246" s="411"/>
      <c r="X1246" s="412"/>
      <c r="Y1246" s="413"/>
      <c r="Z1246" s="414"/>
      <c r="AA1246" s="412"/>
      <c r="AB1246" s="413"/>
      <c r="AC1246" s="414"/>
      <c r="AD1246" s="412"/>
      <c r="AE1246" s="413"/>
      <c r="AF1246" s="414"/>
      <c r="AG1246" s="412"/>
      <c r="AH1246" s="413"/>
      <c r="AI1246" s="412"/>
      <c r="AJ1246" s="415"/>
      <c r="AK1246" s="416"/>
      <c r="AL1246" s="417"/>
      <c r="AM1246" s="416"/>
      <c r="AN1246" s="418"/>
      <c r="AO1246" s="418"/>
      <c r="AP1246" s="418"/>
      <c r="AQ1246" s="314"/>
      <c r="AR1246" s="315"/>
      <c r="AS1246" s="419"/>
      <c r="AT1246" s="420"/>
      <c r="AU1246" s="318"/>
      <c r="AV1246" s="319"/>
      <c r="AW1246" s="319"/>
      <c r="AX1246" s="319"/>
      <c r="AY1246" s="320"/>
      <c r="AZ1246" s="376"/>
    </row>
    <row r="1247" spans="1:52" ht="13.5" customHeight="1" thickTop="1" thickBot="1" x14ac:dyDescent="0.25">
      <c r="A1247" s="397">
        <v>1237</v>
      </c>
      <c r="B1247" s="398" t="s">
        <v>3432</v>
      </c>
      <c r="C1247" s="399">
        <v>43768</v>
      </c>
      <c r="D1247" s="399" t="s">
        <v>11556</v>
      </c>
      <c r="E1247" s="400" t="s">
        <v>9494</v>
      </c>
      <c r="F1247" s="400" t="s">
        <v>11557</v>
      </c>
      <c r="G1247" s="401" t="s">
        <v>66</v>
      </c>
      <c r="H1247" s="402" t="s">
        <v>10502</v>
      </c>
      <c r="I1247" s="403" t="s">
        <v>1989</v>
      </c>
      <c r="J1247" s="404">
        <v>0</v>
      </c>
      <c r="K1247" s="405">
        <v>0</v>
      </c>
      <c r="L1247" s="405">
        <v>3000000</v>
      </c>
      <c r="M1247" s="405">
        <f t="shared" si="116"/>
        <v>3000000</v>
      </c>
      <c r="N1247" s="406" t="s">
        <v>1990</v>
      </c>
      <c r="O1247" s="398" t="s">
        <v>11558</v>
      </c>
      <c r="P1247" s="408">
        <f t="shared" si="117"/>
        <v>43768</v>
      </c>
      <c r="Q1247" s="408">
        <v>43828</v>
      </c>
      <c r="R1247" s="408">
        <f t="shared" si="113"/>
        <v>43828</v>
      </c>
      <c r="S1247" s="407">
        <f t="shared" si="118"/>
        <v>60</v>
      </c>
      <c r="T1247" s="409">
        <f t="shared" si="119"/>
        <v>2</v>
      </c>
      <c r="U1247" s="410" t="s">
        <v>11559</v>
      </c>
      <c r="V1247" s="375"/>
      <c r="W1247" s="411"/>
      <c r="X1247" s="412"/>
      <c r="Y1247" s="413"/>
      <c r="Z1247" s="414"/>
      <c r="AA1247" s="412"/>
      <c r="AB1247" s="413"/>
      <c r="AC1247" s="414"/>
      <c r="AD1247" s="412"/>
      <c r="AE1247" s="413"/>
      <c r="AF1247" s="414"/>
      <c r="AG1247" s="412"/>
      <c r="AH1247" s="413"/>
      <c r="AI1247" s="412"/>
      <c r="AJ1247" s="415"/>
      <c r="AK1247" s="416"/>
      <c r="AL1247" s="417"/>
      <c r="AM1247" s="416"/>
      <c r="AN1247" s="418"/>
      <c r="AO1247" s="418"/>
      <c r="AP1247" s="418"/>
      <c r="AQ1247" s="314"/>
      <c r="AR1247" s="315"/>
      <c r="AS1247" s="419"/>
      <c r="AT1247" s="420"/>
      <c r="AU1247" s="318"/>
      <c r="AV1247" s="319"/>
      <c r="AW1247" s="319"/>
      <c r="AX1247" s="319"/>
      <c r="AY1247" s="320"/>
      <c r="AZ1247" s="376"/>
    </row>
    <row r="1248" spans="1:52" ht="13.5" customHeight="1" thickTop="1" thickBot="1" x14ac:dyDescent="0.25">
      <c r="A1248" s="397">
        <v>1238</v>
      </c>
      <c r="B1248" s="398" t="s">
        <v>3444</v>
      </c>
      <c r="C1248" s="399">
        <v>43768</v>
      </c>
      <c r="D1248" s="399" t="s">
        <v>11560</v>
      </c>
      <c r="E1248" s="400" t="s">
        <v>7806</v>
      </c>
      <c r="F1248" s="400" t="s">
        <v>11561</v>
      </c>
      <c r="G1248" s="401" t="s">
        <v>66</v>
      </c>
      <c r="H1248" s="402" t="s">
        <v>7501</v>
      </c>
      <c r="I1248" s="403" t="s">
        <v>1989</v>
      </c>
      <c r="J1248" s="404">
        <v>0</v>
      </c>
      <c r="K1248" s="405">
        <v>0</v>
      </c>
      <c r="L1248" s="405">
        <v>7000000</v>
      </c>
      <c r="M1248" s="405">
        <f t="shared" si="116"/>
        <v>7000000</v>
      </c>
      <c r="N1248" s="406" t="s">
        <v>1990</v>
      </c>
      <c r="O1248" s="398" t="s">
        <v>11562</v>
      </c>
      <c r="P1248" s="408">
        <f t="shared" si="117"/>
        <v>43768</v>
      </c>
      <c r="Q1248" s="408">
        <v>43828</v>
      </c>
      <c r="R1248" s="408">
        <f t="shared" si="113"/>
        <v>43828</v>
      </c>
      <c r="S1248" s="407">
        <f t="shared" si="118"/>
        <v>60</v>
      </c>
      <c r="T1248" s="409">
        <f t="shared" si="119"/>
        <v>2</v>
      </c>
      <c r="U1248" s="410" t="s">
        <v>11563</v>
      </c>
      <c r="V1248" s="375"/>
      <c r="W1248" s="411"/>
      <c r="X1248" s="412"/>
      <c r="Y1248" s="413"/>
      <c r="Z1248" s="414"/>
      <c r="AA1248" s="412"/>
      <c r="AB1248" s="413"/>
      <c r="AC1248" s="414"/>
      <c r="AD1248" s="412"/>
      <c r="AE1248" s="413"/>
      <c r="AF1248" s="414"/>
      <c r="AG1248" s="412"/>
      <c r="AH1248" s="413"/>
      <c r="AI1248" s="412"/>
      <c r="AJ1248" s="415"/>
      <c r="AK1248" s="416"/>
      <c r="AL1248" s="417"/>
      <c r="AM1248" s="416"/>
      <c r="AN1248" s="418"/>
      <c r="AO1248" s="418"/>
      <c r="AP1248" s="418"/>
      <c r="AQ1248" s="314"/>
      <c r="AR1248" s="315"/>
      <c r="AS1248" s="419"/>
      <c r="AT1248" s="420"/>
      <c r="AU1248" s="318"/>
      <c r="AV1248" s="319"/>
      <c r="AW1248" s="319"/>
      <c r="AX1248" s="319"/>
      <c r="AY1248" s="320"/>
      <c r="AZ1248" s="376"/>
    </row>
    <row r="1249" spans="1:52" ht="13.5" customHeight="1" thickTop="1" thickBot="1" x14ac:dyDescent="0.25">
      <c r="A1249" s="397">
        <v>1239</v>
      </c>
      <c r="B1249" s="398" t="s">
        <v>444</v>
      </c>
      <c r="C1249" s="399">
        <v>43768</v>
      </c>
      <c r="D1249" s="399" t="s">
        <v>11564</v>
      </c>
      <c r="E1249" s="400" t="s">
        <v>5690</v>
      </c>
      <c r="F1249" s="400" t="s">
        <v>9916</v>
      </c>
      <c r="G1249" s="401" t="s">
        <v>66</v>
      </c>
      <c r="H1249" s="402" t="s">
        <v>10502</v>
      </c>
      <c r="I1249" s="403" t="s">
        <v>1989</v>
      </c>
      <c r="J1249" s="404">
        <v>0</v>
      </c>
      <c r="K1249" s="405">
        <v>0</v>
      </c>
      <c r="L1249" s="405">
        <v>6614486</v>
      </c>
      <c r="M1249" s="405">
        <f t="shared" si="116"/>
        <v>6614486</v>
      </c>
      <c r="N1249" s="406" t="s">
        <v>1990</v>
      </c>
      <c r="O1249" s="398" t="s">
        <v>9917</v>
      </c>
      <c r="P1249" s="408">
        <f t="shared" si="117"/>
        <v>43768</v>
      </c>
      <c r="Q1249" s="408">
        <v>43828</v>
      </c>
      <c r="R1249" s="408">
        <f t="shared" si="113"/>
        <v>43828</v>
      </c>
      <c r="S1249" s="407">
        <f t="shared" si="118"/>
        <v>60</v>
      </c>
      <c r="T1249" s="409">
        <f t="shared" si="119"/>
        <v>2</v>
      </c>
      <c r="U1249" s="410" t="s">
        <v>11565</v>
      </c>
      <c r="V1249" s="375"/>
      <c r="W1249" s="411"/>
      <c r="X1249" s="412"/>
      <c r="Y1249" s="413"/>
      <c r="Z1249" s="414"/>
      <c r="AA1249" s="412"/>
      <c r="AB1249" s="413"/>
      <c r="AC1249" s="414"/>
      <c r="AD1249" s="412"/>
      <c r="AE1249" s="413"/>
      <c r="AF1249" s="414"/>
      <c r="AG1249" s="412"/>
      <c r="AH1249" s="413"/>
      <c r="AI1249" s="412"/>
      <c r="AJ1249" s="415"/>
      <c r="AK1249" s="416"/>
      <c r="AL1249" s="417"/>
      <c r="AM1249" s="416"/>
      <c r="AN1249" s="418"/>
      <c r="AO1249" s="418"/>
      <c r="AP1249" s="418"/>
      <c r="AQ1249" s="314"/>
      <c r="AR1249" s="315"/>
      <c r="AS1249" s="419"/>
      <c r="AT1249" s="420"/>
      <c r="AU1249" s="318"/>
      <c r="AV1249" s="319"/>
      <c r="AW1249" s="319"/>
      <c r="AX1249" s="319"/>
      <c r="AY1249" s="320"/>
      <c r="AZ1249" s="376"/>
    </row>
    <row r="1250" spans="1:52" ht="13.5" customHeight="1" thickTop="1" thickBot="1" x14ac:dyDescent="0.25">
      <c r="A1250" s="397">
        <v>1240</v>
      </c>
      <c r="B1250" s="398" t="s">
        <v>2000</v>
      </c>
      <c r="C1250" s="399">
        <v>43768</v>
      </c>
      <c r="D1250" s="399" t="s">
        <v>11566</v>
      </c>
      <c r="E1250" s="400" t="s">
        <v>11567</v>
      </c>
      <c r="F1250" s="400" t="s">
        <v>11568</v>
      </c>
      <c r="G1250" s="401" t="s">
        <v>66</v>
      </c>
      <c r="H1250" s="402" t="s">
        <v>10502</v>
      </c>
      <c r="I1250" s="403" t="s">
        <v>1989</v>
      </c>
      <c r="J1250" s="404">
        <v>0</v>
      </c>
      <c r="K1250" s="405">
        <v>0</v>
      </c>
      <c r="L1250" s="405">
        <v>3000000</v>
      </c>
      <c r="M1250" s="405">
        <f t="shared" si="116"/>
        <v>3000000</v>
      </c>
      <c r="N1250" s="406" t="s">
        <v>1990</v>
      </c>
      <c r="O1250" s="398" t="s">
        <v>11569</v>
      </c>
      <c r="P1250" s="408">
        <f t="shared" si="117"/>
        <v>43768</v>
      </c>
      <c r="Q1250" s="408">
        <v>43830</v>
      </c>
      <c r="R1250" s="408">
        <f t="shared" si="113"/>
        <v>43830</v>
      </c>
      <c r="S1250" s="407">
        <f t="shared" si="118"/>
        <v>62</v>
      </c>
      <c r="T1250" s="409">
        <f t="shared" si="119"/>
        <v>2.0666666666666669</v>
      </c>
      <c r="U1250" s="410" t="s">
        <v>11570</v>
      </c>
      <c r="V1250" s="375"/>
      <c r="W1250" s="411"/>
      <c r="X1250" s="412"/>
      <c r="Y1250" s="413"/>
      <c r="Z1250" s="414"/>
      <c r="AA1250" s="412"/>
      <c r="AB1250" s="413"/>
      <c r="AC1250" s="414"/>
      <c r="AD1250" s="412"/>
      <c r="AE1250" s="413"/>
      <c r="AF1250" s="414"/>
      <c r="AG1250" s="412"/>
      <c r="AH1250" s="413"/>
      <c r="AI1250" s="412"/>
      <c r="AJ1250" s="415"/>
      <c r="AK1250" s="416"/>
      <c r="AL1250" s="417"/>
      <c r="AM1250" s="416"/>
      <c r="AN1250" s="418"/>
      <c r="AO1250" s="418"/>
      <c r="AP1250" s="418"/>
      <c r="AQ1250" s="314"/>
      <c r="AR1250" s="315"/>
      <c r="AS1250" s="419"/>
      <c r="AT1250" s="420"/>
      <c r="AU1250" s="318"/>
      <c r="AV1250" s="319"/>
      <c r="AW1250" s="319"/>
      <c r="AX1250" s="319"/>
      <c r="AY1250" s="320"/>
      <c r="AZ1250" s="376"/>
    </row>
    <row r="1251" spans="1:52" ht="13.5" customHeight="1" thickTop="1" thickBot="1" x14ac:dyDescent="0.25">
      <c r="A1251" s="397">
        <v>1241</v>
      </c>
      <c r="B1251" s="398" t="s">
        <v>7623</v>
      </c>
      <c r="C1251" s="399">
        <v>43769</v>
      </c>
      <c r="D1251" s="399" t="s">
        <v>11571</v>
      </c>
      <c r="E1251" s="400" t="s">
        <v>5921</v>
      </c>
      <c r="F1251" s="400" t="s">
        <v>11572</v>
      </c>
      <c r="G1251" s="401" t="s">
        <v>66</v>
      </c>
      <c r="H1251" s="402" t="s">
        <v>7501</v>
      </c>
      <c r="I1251" s="403" t="s">
        <v>1989</v>
      </c>
      <c r="J1251" s="404">
        <v>0</v>
      </c>
      <c r="K1251" s="405">
        <v>0</v>
      </c>
      <c r="L1251" s="405">
        <v>12000000</v>
      </c>
      <c r="M1251" s="405">
        <f t="shared" si="116"/>
        <v>12000000</v>
      </c>
      <c r="N1251" s="406" t="s">
        <v>1990</v>
      </c>
      <c r="O1251" s="398" t="s">
        <v>11573</v>
      </c>
      <c r="P1251" s="408">
        <f t="shared" si="117"/>
        <v>43769</v>
      </c>
      <c r="Q1251" s="408">
        <v>43829</v>
      </c>
      <c r="R1251" s="408">
        <f t="shared" si="113"/>
        <v>43829</v>
      </c>
      <c r="S1251" s="407">
        <f t="shared" si="118"/>
        <v>60</v>
      </c>
      <c r="T1251" s="409">
        <f t="shared" si="119"/>
        <v>2</v>
      </c>
      <c r="U1251" s="410" t="s">
        <v>11574</v>
      </c>
      <c r="V1251" s="375"/>
      <c r="W1251" s="411"/>
      <c r="X1251" s="412"/>
      <c r="Y1251" s="413"/>
      <c r="Z1251" s="414"/>
      <c r="AA1251" s="412"/>
      <c r="AB1251" s="413"/>
      <c r="AC1251" s="414"/>
      <c r="AD1251" s="412"/>
      <c r="AE1251" s="413"/>
      <c r="AF1251" s="414"/>
      <c r="AG1251" s="412"/>
      <c r="AH1251" s="413"/>
      <c r="AI1251" s="412"/>
      <c r="AJ1251" s="415"/>
      <c r="AK1251" s="416"/>
      <c r="AL1251" s="417"/>
      <c r="AM1251" s="416"/>
      <c r="AN1251" s="418"/>
      <c r="AO1251" s="418"/>
      <c r="AP1251" s="418"/>
      <c r="AQ1251" s="314"/>
      <c r="AR1251" s="315"/>
      <c r="AS1251" s="419"/>
      <c r="AT1251" s="420"/>
      <c r="AU1251" s="318"/>
      <c r="AV1251" s="319"/>
      <c r="AW1251" s="319"/>
      <c r="AX1251" s="319"/>
      <c r="AY1251" s="320"/>
      <c r="AZ1251" s="376"/>
    </row>
    <row r="1252" spans="1:52" ht="13.5" customHeight="1" thickTop="1" thickBot="1" x14ac:dyDescent="0.25">
      <c r="A1252" s="397">
        <v>1242</v>
      </c>
      <c r="B1252" s="398" t="s">
        <v>3432</v>
      </c>
      <c r="C1252" s="399">
        <v>43769</v>
      </c>
      <c r="D1252" s="399" t="s">
        <v>11575</v>
      </c>
      <c r="E1252" s="400" t="s">
        <v>9494</v>
      </c>
      <c r="F1252" s="400" t="s">
        <v>11576</v>
      </c>
      <c r="G1252" s="401" t="s">
        <v>66</v>
      </c>
      <c r="H1252" s="402" t="s">
        <v>10502</v>
      </c>
      <c r="I1252" s="403" t="s">
        <v>1989</v>
      </c>
      <c r="J1252" s="404">
        <v>0</v>
      </c>
      <c r="K1252" s="405">
        <v>0</v>
      </c>
      <c r="L1252" s="405">
        <v>6000000</v>
      </c>
      <c r="M1252" s="405">
        <f t="shared" si="116"/>
        <v>6000000</v>
      </c>
      <c r="N1252" s="406" t="s">
        <v>1990</v>
      </c>
      <c r="O1252" s="398" t="s">
        <v>11577</v>
      </c>
      <c r="P1252" s="408">
        <f t="shared" si="117"/>
        <v>43769</v>
      </c>
      <c r="Q1252" s="408">
        <v>43829</v>
      </c>
      <c r="R1252" s="408">
        <f t="shared" si="113"/>
        <v>43829</v>
      </c>
      <c r="S1252" s="407">
        <f t="shared" si="118"/>
        <v>60</v>
      </c>
      <c r="T1252" s="409">
        <f t="shared" si="119"/>
        <v>2</v>
      </c>
      <c r="U1252" s="410" t="s">
        <v>11578</v>
      </c>
      <c r="V1252" s="375"/>
      <c r="W1252" s="411"/>
      <c r="X1252" s="412"/>
      <c r="Y1252" s="413"/>
      <c r="Z1252" s="414"/>
      <c r="AA1252" s="412"/>
      <c r="AB1252" s="413"/>
      <c r="AC1252" s="414"/>
      <c r="AD1252" s="412"/>
      <c r="AE1252" s="413"/>
      <c r="AF1252" s="414"/>
      <c r="AG1252" s="412"/>
      <c r="AH1252" s="413"/>
      <c r="AI1252" s="412"/>
      <c r="AJ1252" s="415"/>
      <c r="AK1252" s="416"/>
      <c r="AL1252" s="417"/>
      <c r="AM1252" s="416"/>
      <c r="AN1252" s="418"/>
      <c r="AO1252" s="418"/>
      <c r="AP1252" s="418"/>
      <c r="AQ1252" s="314"/>
      <c r="AR1252" s="315"/>
      <c r="AS1252" s="419"/>
      <c r="AT1252" s="420"/>
      <c r="AU1252" s="318"/>
      <c r="AV1252" s="319"/>
      <c r="AW1252" s="319"/>
      <c r="AX1252" s="319"/>
      <c r="AY1252" s="320"/>
      <c r="AZ1252" s="376"/>
    </row>
    <row r="1253" spans="1:52" ht="13.5" customHeight="1" thickTop="1" thickBot="1" x14ac:dyDescent="0.25">
      <c r="A1253" s="397">
        <v>1243</v>
      </c>
      <c r="B1253" s="398" t="s">
        <v>7574</v>
      </c>
      <c r="C1253" s="399">
        <v>43769</v>
      </c>
      <c r="D1253" s="399" t="s">
        <v>11579</v>
      </c>
      <c r="E1253" s="400" t="s">
        <v>5690</v>
      </c>
      <c r="F1253" s="400" t="s">
        <v>11580</v>
      </c>
      <c r="G1253" s="401" t="s">
        <v>66</v>
      </c>
      <c r="H1253" s="402" t="s">
        <v>7501</v>
      </c>
      <c r="I1253" s="403" t="s">
        <v>1989</v>
      </c>
      <c r="J1253" s="404">
        <v>0</v>
      </c>
      <c r="K1253" s="405">
        <v>0</v>
      </c>
      <c r="L1253" s="405">
        <v>11852842</v>
      </c>
      <c r="M1253" s="405">
        <v>10614486</v>
      </c>
      <c r="N1253" s="406" t="s">
        <v>1990</v>
      </c>
      <c r="O1253" s="398" t="s">
        <v>11581</v>
      </c>
      <c r="P1253" s="408">
        <f t="shared" si="117"/>
        <v>43769</v>
      </c>
      <c r="Q1253" s="408">
        <v>43830</v>
      </c>
      <c r="R1253" s="408">
        <f t="shared" si="113"/>
        <v>43830</v>
      </c>
      <c r="S1253" s="407">
        <f t="shared" si="118"/>
        <v>61</v>
      </c>
      <c r="T1253" s="409">
        <f t="shared" si="119"/>
        <v>2.0333333333333332</v>
      </c>
      <c r="U1253" s="410" t="s">
        <v>11582</v>
      </c>
      <c r="V1253" s="375"/>
      <c r="W1253" s="411"/>
      <c r="X1253" s="412"/>
      <c r="Y1253" s="413"/>
      <c r="Z1253" s="414"/>
      <c r="AA1253" s="412"/>
      <c r="AB1253" s="413"/>
      <c r="AC1253" s="414"/>
      <c r="AD1253" s="412"/>
      <c r="AE1253" s="413"/>
      <c r="AF1253" s="414"/>
      <c r="AG1253" s="412"/>
      <c r="AH1253" s="413"/>
      <c r="AI1253" s="412"/>
      <c r="AJ1253" s="415"/>
      <c r="AK1253" s="416"/>
      <c r="AL1253" s="417"/>
      <c r="AM1253" s="416"/>
      <c r="AN1253" s="418"/>
      <c r="AO1253" s="418"/>
      <c r="AP1253" s="418"/>
      <c r="AQ1253" s="314"/>
      <c r="AR1253" s="315"/>
      <c r="AS1253" s="419"/>
      <c r="AT1253" s="420"/>
      <c r="AU1253" s="318"/>
      <c r="AV1253" s="319"/>
      <c r="AW1253" s="319"/>
      <c r="AX1253" s="319"/>
      <c r="AY1253" s="320"/>
      <c r="AZ1253" s="376"/>
    </row>
    <row r="1254" spans="1:52" ht="13.5" customHeight="1" thickTop="1" thickBot="1" x14ac:dyDescent="0.25">
      <c r="A1254" s="397">
        <v>1244</v>
      </c>
      <c r="B1254" s="398" t="s">
        <v>2000</v>
      </c>
      <c r="C1254" s="399">
        <v>43769</v>
      </c>
      <c r="D1254" s="399" t="s">
        <v>11583</v>
      </c>
      <c r="E1254" s="400" t="s">
        <v>11567</v>
      </c>
      <c r="F1254" s="400" t="s">
        <v>11584</v>
      </c>
      <c r="G1254" s="401" t="s">
        <v>66</v>
      </c>
      <c r="H1254" s="402" t="s">
        <v>10502</v>
      </c>
      <c r="I1254" s="403" t="s">
        <v>1989</v>
      </c>
      <c r="J1254" s="404">
        <v>0</v>
      </c>
      <c r="K1254" s="405">
        <v>0</v>
      </c>
      <c r="L1254" s="405">
        <v>6000000</v>
      </c>
      <c r="M1254" s="405">
        <f t="shared" ref="M1254:M1285" si="120">L1254+AJ1254+AL1254+AN1254+AP1254</f>
        <v>6000000</v>
      </c>
      <c r="N1254" s="406" t="s">
        <v>1990</v>
      </c>
      <c r="O1254" s="398" t="s">
        <v>11585</v>
      </c>
      <c r="P1254" s="408">
        <f t="shared" si="117"/>
        <v>43769</v>
      </c>
      <c r="Q1254" s="408">
        <v>43830</v>
      </c>
      <c r="R1254" s="408">
        <f t="shared" si="113"/>
        <v>43830</v>
      </c>
      <c r="S1254" s="407">
        <f t="shared" si="118"/>
        <v>61</v>
      </c>
      <c r="T1254" s="409">
        <f t="shared" si="119"/>
        <v>2.0333333333333332</v>
      </c>
      <c r="U1254" s="410" t="s">
        <v>11586</v>
      </c>
      <c r="V1254" s="375"/>
      <c r="W1254" s="411"/>
      <c r="X1254" s="412"/>
      <c r="Y1254" s="413"/>
      <c r="Z1254" s="414"/>
      <c r="AA1254" s="412"/>
      <c r="AB1254" s="413"/>
      <c r="AC1254" s="414"/>
      <c r="AD1254" s="412"/>
      <c r="AE1254" s="413"/>
      <c r="AF1254" s="414"/>
      <c r="AG1254" s="412"/>
      <c r="AH1254" s="413"/>
      <c r="AI1254" s="412"/>
      <c r="AJ1254" s="415"/>
      <c r="AK1254" s="416"/>
      <c r="AL1254" s="417"/>
      <c r="AM1254" s="416"/>
      <c r="AN1254" s="418"/>
      <c r="AO1254" s="418"/>
      <c r="AP1254" s="418"/>
      <c r="AQ1254" s="314"/>
      <c r="AR1254" s="315"/>
      <c r="AS1254" s="419"/>
      <c r="AT1254" s="420"/>
      <c r="AU1254" s="318"/>
      <c r="AV1254" s="319"/>
      <c r="AW1254" s="319"/>
      <c r="AX1254" s="319"/>
      <c r="AY1254" s="320"/>
      <c r="AZ1254" s="376"/>
    </row>
    <row r="1255" spans="1:52" ht="13.5" customHeight="1" thickTop="1" thickBot="1" x14ac:dyDescent="0.25">
      <c r="A1255" s="397">
        <v>1245</v>
      </c>
      <c r="B1255" s="398" t="s">
        <v>3432</v>
      </c>
      <c r="C1255" s="399">
        <v>43769</v>
      </c>
      <c r="D1255" s="399" t="s">
        <v>11587</v>
      </c>
      <c r="E1255" s="400" t="s">
        <v>7806</v>
      </c>
      <c r="F1255" s="400" t="s">
        <v>11588</v>
      </c>
      <c r="G1255" s="401" t="s">
        <v>66</v>
      </c>
      <c r="H1255" s="402" t="s">
        <v>7501</v>
      </c>
      <c r="I1255" s="403" t="s">
        <v>1989</v>
      </c>
      <c r="J1255" s="404">
        <v>0</v>
      </c>
      <c r="K1255" s="405">
        <v>0</v>
      </c>
      <c r="L1255" s="405">
        <v>11066666</v>
      </c>
      <c r="M1255" s="405">
        <f t="shared" si="120"/>
        <v>11066666</v>
      </c>
      <c r="N1255" s="406" t="s">
        <v>1990</v>
      </c>
      <c r="O1255" s="398" t="s">
        <v>11589</v>
      </c>
      <c r="P1255" s="408">
        <f t="shared" si="117"/>
        <v>43769</v>
      </c>
      <c r="Q1255" s="408">
        <v>43830</v>
      </c>
      <c r="R1255" s="408">
        <f t="shared" si="113"/>
        <v>43830</v>
      </c>
      <c r="S1255" s="407">
        <f t="shared" si="118"/>
        <v>61</v>
      </c>
      <c r="T1255" s="409">
        <f t="shared" si="119"/>
        <v>2.0333333333333332</v>
      </c>
      <c r="U1255" s="410" t="s">
        <v>11590</v>
      </c>
      <c r="V1255" s="375"/>
      <c r="W1255" s="411"/>
      <c r="X1255" s="412"/>
      <c r="Y1255" s="413"/>
      <c r="Z1255" s="414"/>
      <c r="AA1255" s="412"/>
      <c r="AB1255" s="413"/>
      <c r="AC1255" s="414"/>
      <c r="AD1255" s="412"/>
      <c r="AE1255" s="413"/>
      <c r="AF1255" s="414"/>
      <c r="AG1255" s="412"/>
      <c r="AH1255" s="413"/>
      <c r="AI1255" s="412"/>
      <c r="AJ1255" s="415"/>
      <c r="AK1255" s="416"/>
      <c r="AL1255" s="417"/>
      <c r="AM1255" s="416"/>
      <c r="AN1255" s="418"/>
      <c r="AO1255" s="418"/>
      <c r="AP1255" s="418"/>
      <c r="AQ1255" s="314"/>
      <c r="AR1255" s="315"/>
      <c r="AS1255" s="419"/>
      <c r="AT1255" s="420"/>
      <c r="AU1255" s="318"/>
      <c r="AV1255" s="319"/>
      <c r="AW1255" s="319"/>
      <c r="AX1255" s="319"/>
      <c r="AY1255" s="320"/>
      <c r="AZ1255" s="376"/>
    </row>
    <row r="1256" spans="1:52" ht="13.5" customHeight="1" thickTop="1" thickBot="1" x14ac:dyDescent="0.25">
      <c r="A1256" s="397">
        <v>1246</v>
      </c>
      <c r="B1256" s="398" t="s">
        <v>11591</v>
      </c>
      <c r="C1256" s="399">
        <v>43769</v>
      </c>
      <c r="D1256" s="399" t="s">
        <v>11592</v>
      </c>
      <c r="E1256" s="400" t="s">
        <v>7806</v>
      </c>
      <c r="F1256" s="400" t="s">
        <v>11593</v>
      </c>
      <c r="G1256" s="401" t="s">
        <v>66</v>
      </c>
      <c r="H1256" s="402" t="s">
        <v>7501</v>
      </c>
      <c r="I1256" s="403" t="s">
        <v>1989</v>
      </c>
      <c r="J1256" s="404">
        <v>0</v>
      </c>
      <c r="K1256" s="405">
        <v>0</v>
      </c>
      <c r="L1256" s="405">
        <v>10400000</v>
      </c>
      <c r="M1256" s="405">
        <f t="shared" si="120"/>
        <v>10400000</v>
      </c>
      <c r="N1256" s="406" t="s">
        <v>1990</v>
      </c>
      <c r="O1256" s="398" t="s">
        <v>11594</v>
      </c>
      <c r="P1256" s="408">
        <f t="shared" si="117"/>
        <v>43769</v>
      </c>
      <c r="Q1256" s="408">
        <v>43829</v>
      </c>
      <c r="R1256" s="408">
        <f t="shared" si="113"/>
        <v>43829</v>
      </c>
      <c r="S1256" s="407">
        <f t="shared" si="118"/>
        <v>60</v>
      </c>
      <c r="T1256" s="409">
        <f t="shared" si="119"/>
        <v>2</v>
      </c>
      <c r="U1256" s="410" t="s">
        <v>11595</v>
      </c>
      <c r="V1256" s="375"/>
      <c r="W1256" s="411"/>
      <c r="X1256" s="412"/>
      <c r="Y1256" s="413"/>
      <c r="Z1256" s="414"/>
      <c r="AA1256" s="412"/>
      <c r="AB1256" s="413"/>
      <c r="AC1256" s="414"/>
      <c r="AD1256" s="412"/>
      <c r="AE1256" s="413"/>
      <c r="AF1256" s="414"/>
      <c r="AG1256" s="412"/>
      <c r="AH1256" s="413"/>
      <c r="AI1256" s="412"/>
      <c r="AJ1256" s="415"/>
      <c r="AK1256" s="416"/>
      <c r="AL1256" s="417"/>
      <c r="AM1256" s="416"/>
      <c r="AN1256" s="418"/>
      <c r="AO1256" s="418"/>
      <c r="AP1256" s="418"/>
      <c r="AQ1256" s="314"/>
      <c r="AR1256" s="315"/>
      <c r="AS1256" s="419"/>
      <c r="AT1256" s="420"/>
      <c r="AU1256" s="318"/>
      <c r="AV1256" s="319"/>
      <c r="AW1256" s="319"/>
      <c r="AX1256" s="319"/>
      <c r="AY1256" s="320"/>
      <c r="AZ1256" s="376"/>
    </row>
    <row r="1257" spans="1:52" ht="13.5" customHeight="1" thickTop="1" thickBot="1" x14ac:dyDescent="0.25">
      <c r="A1257" s="397">
        <v>1247</v>
      </c>
      <c r="B1257" s="398" t="s">
        <v>333</v>
      </c>
      <c r="C1257" s="399">
        <v>43769</v>
      </c>
      <c r="D1257" s="399" t="s">
        <v>11596</v>
      </c>
      <c r="E1257" s="400" t="s">
        <v>9494</v>
      </c>
      <c r="F1257" s="400" t="s">
        <v>11597</v>
      </c>
      <c r="G1257" s="401" t="s">
        <v>66</v>
      </c>
      <c r="H1257" s="402" t="s">
        <v>10502</v>
      </c>
      <c r="I1257" s="403" t="s">
        <v>1989</v>
      </c>
      <c r="J1257" s="404">
        <v>0</v>
      </c>
      <c r="K1257" s="405">
        <v>0</v>
      </c>
      <c r="L1257" s="405">
        <v>5000000</v>
      </c>
      <c r="M1257" s="405">
        <f t="shared" si="120"/>
        <v>5000000</v>
      </c>
      <c r="N1257" s="406" t="s">
        <v>1990</v>
      </c>
      <c r="O1257" s="398" t="s">
        <v>11598</v>
      </c>
      <c r="P1257" s="408">
        <f t="shared" si="117"/>
        <v>43769</v>
      </c>
      <c r="Q1257" s="408">
        <v>43829</v>
      </c>
      <c r="R1257" s="408">
        <f t="shared" si="113"/>
        <v>43829</v>
      </c>
      <c r="S1257" s="407">
        <f t="shared" si="118"/>
        <v>60</v>
      </c>
      <c r="T1257" s="409">
        <f t="shared" si="119"/>
        <v>2</v>
      </c>
      <c r="U1257" s="410" t="s">
        <v>11599</v>
      </c>
      <c r="V1257" s="375"/>
      <c r="W1257" s="411"/>
      <c r="X1257" s="412"/>
      <c r="Y1257" s="413"/>
      <c r="Z1257" s="414"/>
      <c r="AA1257" s="412"/>
      <c r="AB1257" s="413"/>
      <c r="AC1257" s="414"/>
      <c r="AD1257" s="412"/>
      <c r="AE1257" s="413"/>
      <c r="AF1257" s="414"/>
      <c r="AG1257" s="412"/>
      <c r="AH1257" s="413"/>
      <c r="AI1257" s="412"/>
      <c r="AJ1257" s="415"/>
      <c r="AK1257" s="416"/>
      <c r="AL1257" s="417"/>
      <c r="AM1257" s="416"/>
      <c r="AN1257" s="418"/>
      <c r="AO1257" s="418"/>
      <c r="AP1257" s="418"/>
      <c r="AQ1257" s="314"/>
      <c r="AR1257" s="315"/>
      <c r="AS1257" s="419"/>
      <c r="AT1257" s="420"/>
      <c r="AU1257" s="318"/>
      <c r="AV1257" s="319"/>
      <c r="AW1257" s="319"/>
      <c r="AX1257" s="319"/>
      <c r="AY1257" s="320"/>
      <c r="AZ1257" s="376"/>
    </row>
    <row r="1258" spans="1:52" ht="13.5" customHeight="1" thickTop="1" thickBot="1" x14ac:dyDescent="0.25">
      <c r="A1258" s="397">
        <v>1248</v>
      </c>
      <c r="B1258" s="398" t="s">
        <v>3441</v>
      </c>
      <c r="C1258" s="399">
        <v>43769</v>
      </c>
      <c r="D1258" s="399" t="s">
        <v>11600</v>
      </c>
      <c r="E1258" s="400" t="s">
        <v>5690</v>
      </c>
      <c r="F1258" s="400" t="s">
        <v>11601</v>
      </c>
      <c r="G1258" s="401" t="s">
        <v>66</v>
      </c>
      <c r="H1258" s="402" t="s">
        <v>7501</v>
      </c>
      <c r="I1258" s="403" t="s">
        <v>1989</v>
      </c>
      <c r="J1258" s="404">
        <v>0</v>
      </c>
      <c r="K1258" s="405">
        <v>0</v>
      </c>
      <c r="L1258" s="405">
        <v>20767500</v>
      </c>
      <c r="M1258" s="405">
        <f t="shared" si="120"/>
        <v>20767500</v>
      </c>
      <c r="N1258" s="406" t="s">
        <v>1990</v>
      </c>
      <c r="O1258" s="398" t="s">
        <v>11602</v>
      </c>
      <c r="P1258" s="408">
        <f t="shared" si="117"/>
        <v>43769</v>
      </c>
      <c r="Q1258" s="408">
        <v>43830</v>
      </c>
      <c r="R1258" s="408">
        <f t="shared" si="113"/>
        <v>43830</v>
      </c>
      <c r="S1258" s="407">
        <f t="shared" si="118"/>
        <v>61</v>
      </c>
      <c r="T1258" s="409">
        <f t="shared" si="119"/>
        <v>2.0333333333333332</v>
      </c>
      <c r="U1258" s="410" t="s">
        <v>11603</v>
      </c>
      <c r="V1258" s="375"/>
      <c r="W1258" s="411"/>
      <c r="X1258" s="412"/>
      <c r="Y1258" s="413"/>
      <c r="Z1258" s="414"/>
      <c r="AA1258" s="412"/>
      <c r="AB1258" s="413"/>
      <c r="AC1258" s="414"/>
      <c r="AD1258" s="412"/>
      <c r="AE1258" s="413"/>
      <c r="AF1258" s="414"/>
      <c r="AG1258" s="412"/>
      <c r="AH1258" s="413"/>
      <c r="AI1258" s="412"/>
      <c r="AJ1258" s="415"/>
      <c r="AK1258" s="416"/>
      <c r="AL1258" s="417"/>
      <c r="AM1258" s="416"/>
      <c r="AN1258" s="418"/>
      <c r="AO1258" s="418"/>
      <c r="AP1258" s="418"/>
      <c r="AQ1258" s="314"/>
      <c r="AR1258" s="315"/>
      <c r="AS1258" s="419"/>
      <c r="AT1258" s="420"/>
      <c r="AU1258" s="318"/>
      <c r="AV1258" s="319"/>
      <c r="AW1258" s="319"/>
      <c r="AX1258" s="319"/>
      <c r="AY1258" s="320"/>
      <c r="AZ1258" s="376"/>
    </row>
    <row r="1259" spans="1:52" ht="13.5" customHeight="1" thickTop="1" thickBot="1" x14ac:dyDescent="0.25">
      <c r="A1259" s="397">
        <v>1249</v>
      </c>
      <c r="B1259" s="398" t="s">
        <v>3441</v>
      </c>
      <c r="C1259" s="399">
        <v>43769</v>
      </c>
      <c r="D1259" s="399" t="s">
        <v>11604</v>
      </c>
      <c r="E1259" s="400" t="s">
        <v>5690</v>
      </c>
      <c r="F1259" s="400" t="s">
        <v>11605</v>
      </c>
      <c r="G1259" s="401" t="s">
        <v>66</v>
      </c>
      <c r="H1259" s="402" t="s">
        <v>10502</v>
      </c>
      <c r="I1259" s="403" t="s">
        <v>1989</v>
      </c>
      <c r="J1259" s="404">
        <v>0</v>
      </c>
      <c r="K1259" s="405">
        <v>0</v>
      </c>
      <c r="L1259" s="405">
        <v>6000000</v>
      </c>
      <c r="M1259" s="405">
        <f t="shared" si="120"/>
        <v>6000000</v>
      </c>
      <c r="N1259" s="406" t="s">
        <v>1990</v>
      </c>
      <c r="O1259" s="398" t="s">
        <v>11606</v>
      </c>
      <c r="P1259" s="408">
        <f t="shared" si="117"/>
        <v>43769</v>
      </c>
      <c r="Q1259" s="408">
        <v>43829</v>
      </c>
      <c r="R1259" s="408">
        <f t="shared" si="113"/>
        <v>43829</v>
      </c>
      <c r="S1259" s="407">
        <f t="shared" si="118"/>
        <v>60</v>
      </c>
      <c r="T1259" s="409">
        <f t="shared" si="119"/>
        <v>2</v>
      </c>
      <c r="U1259" s="410" t="s">
        <v>11607</v>
      </c>
      <c r="V1259" s="375"/>
      <c r="W1259" s="411"/>
      <c r="X1259" s="412"/>
      <c r="Y1259" s="413"/>
      <c r="Z1259" s="414"/>
      <c r="AA1259" s="412"/>
      <c r="AB1259" s="413"/>
      <c r="AC1259" s="414"/>
      <c r="AD1259" s="412"/>
      <c r="AE1259" s="413"/>
      <c r="AF1259" s="414"/>
      <c r="AG1259" s="412"/>
      <c r="AH1259" s="413"/>
      <c r="AI1259" s="412"/>
      <c r="AJ1259" s="415"/>
      <c r="AK1259" s="416"/>
      <c r="AL1259" s="417"/>
      <c r="AM1259" s="416"/>
      <c r="AN1259" s="418"/>
      <c r="AO1259" s="418"/>
      <c r="AP1259" s="418"/>
      <c r="AQ1259" s="314"/>
      <c r="AR1259" s="315"/>
      <c r="AS1259" s="419"/>
      <c r="AT1259" s="420"/>
      <c r="AU1259" s="318"/>
      <c r="AV1259" s="319"/>
      <c r="AW1259" s="319"/>
      <c r="AX1259" s="319"/>
      <c r="AY1259" s="320"/>
      <c r="AZ1259" s="376"/>
    </row>
    <row r="1260" spans="1:52" ht="13.5" customHeight="1" thickTop="1" thickBot="1" x14ac:dyDescent="0.25">
      <c r="A1260" s="397">
        <v>1250</v>
      </c>
      <c r="B1260" s="398" t="s">
        <v>3432</v>
      </c>
      <c r="C1260" s="399">
        <v>43769</v>
      </c>
      <c r="D1260" s="399" t="s">
        <v>11608</v>
      </c>
      <c r="E1260" s="400" t="s">
        <v>6793</v>
      </c>
      <c r="F1260" s="400" t="s">
        <v>11609</v>
      </c>
      <c r="G1260" s="401" t="s">
        <v>66</v>
      </c>
      <c r="H1260" s="402" t="s">
        <v>10502</v>
      </c>
      <c r="I1260" s="403" t="s">
        <v>1989</v>
      </c>
      <c r="J1260" s="404">
        <v>0</v>
      </c>
      <c r="K1260" s="405">
        <v>0</v>
      </c>
      <c r="L1260" s="405">
        <v>5000000</v>
      </c>
      <c r="M1260" s="405">
        <f t="shared" si="120"/>
        <v>5000000</v>
      </c>
      <c r="N1260" s="406" t="s">
        <v>1990</v>
      </c>
      <c r="O1260" s="398" t="s">
        <v>11610</v>
      </c>
      <c r="P1260" s="408">
        <f t="shared" si="117"/>
        <v>43769</v>
      </c>
      <c r="Q1260" s="408">
        <v>43830</v>
      </c>
      <c r="R1260" s="408">
        <f t="shared" si="113"/>
        <v>43830</v>
      </c>
      <c r="S1260" s="407">
        <f t="shared" si="118"/>
        <v>61</v>
      </c>
      <c r="T1260" s="409">
        <f t="shared" si="119"/>
        <v>2.0333333333333332</v>
      </c>
      <c r="U1260" s="410" t="s">
        <v>11611</v>
      </c>
      <c r="V1260" s="375"/>
      <c r="W1260" s="411"/>
      <c r="X1260" s="412"/>
      <c r="Y1260" s="413"/>
      <c r="Z1260" s="414"/>
      <c r="AA1260" s="412"/>
      <c r="AB1260" s="413"/>
      <c r="AC1260" s="414"/>
      <c r="AD1260" s="412"/>
      <c r="AE1260" s="413"/>
      <c r="AF1260" s="414"/>
      <c r="AG1260" s="412"/>
      <c r="AH1260" s="413"/>
      <c r="AI1260" s="412"/>
      <c r="AJ1260" s="415"/>
      <c r="AK1260" s="416"/>
      <c r="AL1260" s="417"/>
      <c r="AM1260" s="416"/>
      <c r="AN1260" s="418"/>
      <c r="AO1260" s="418"/>
      <c r="AP1260" s="418"/>
      <c r="AQ1260" s="314"/>
      <c r="AR1260" s="315"/>
      <c r="AS1260" s="419"/>
      <c r="AT1260" s="420"/>
      <c r="AU1260" s="318"/>
      <c r="AV1260" s="319"/>
      <c r="AW1260" s="319"/>
      <c r="AX1260" s="319"/>
      <c r="AY1260" s="320"/>
      <c r="AZ1260" s="376"/>
    </row>
    <row r="1261" spans="1:52" ht="13.5" customHeight="1" thickTop="1" thickBot="1" x14ac:dyDescent="0.25">
      <c r="A1261" s="397">
        <v>1251</v>
      </c>
      <c r="B1261" s="398" t="s">
        <v>3444</v>
      </c>
      <c r="C1261" s="399">
        <v>43769</v>
      </c>
      <c r="D1261" s="399" t="s">
        <v>11612</v>
      </c>
      <c r="E1261" s="400" t="s">
        <v>9494</v>
      </c>
      <c r="F1261" s="400" t="s">
        <v>11613</v>
      </c>
      <c r="G1261" s="401" t="s">
        <v>66</v>
      </c>
      <c r="H1261" s="402" t="s">
        <v>10502</v>
      </c>
      <c r="I1261" s="403" t="s">
        <v>1989</v>
      </c>
      <c r="J1261" s="404">
        <v>0</v>
      </c>
      <c r="K1261" s="405">
        <v>0</v>
      </c>
      <c r="L1261" s="405">
        <v>6000000</v>
      </c>
      <c r="M1261" s="405">
        <f t="shared" si="120"/>
        <v>6000000</v>
      </c>
      <c r="N1261" s="406" t="s">
        <v>1990</v>
      </c>
      <c r="O1261" s="398" t="s">
        <v>11614</v>
      </c>
      <c r="P1261" s="408">
        <f t="shared" si="117"/>
        <v>43769</v>
      </c>
      <c r="Q1261" s="408">
        <v>43829</v>
      </c>
      <c r="R1261" s="408">
        <f t="shared" si="113"/>
        <v>43829</v>
      </c>
      <c r="S1261" s="407">
        <f t="shared" si="118"/>
        <v>60</v>
      </c>
      <c r="T1261" s="409">
        <f t="shared" si="119"/>
        <v>2</v>
      </c>
      <c r="U1261" s="410" t="s">
        <v>11615</v>
      </c>
      <c r="V1261" s="375"/>
      <c r="W1261" s="411"/>
      <c r="X1261" s="412"/>
      <c r="Y1261" s="413"/>
      <c r="Z1261" s="414"/>
      <c r="AA1261" s="412"/>
      <c r="AB1261" s="413"/>
      <c r="AC1261" s="414"/>
      <c r="AD1261" s="412"/>
      <c r="AE1261" s="413"/>
      <c r="AF1261" s="414"/>
      <c r="AG1261" s="412"/>
      <c r="AH1261" s="413"/>
      <c r="AI1261" s="412"/>
      <c r="AJ1261" s="415"/>
      <c r="AK1261" s="416"/>
      <c r="AL1261" s="417"/>
      <c r="AM1261" s="416"/>
      <c r="AN1261" s="418"/>
      <c r="AO1261" s="418"/>
      <c r="AP1261" s="418"/>
      <c r="AQ1261" s="314"/>
      <c r="AR1261" s="315"/>
      <c r="AS1261" s="419"/>
      <c r="AT1261" s="420"/>
      <c r="AU1261" s="318"/>
      <c r="AV1261" s="319"/>
      <c r="AW1261" s="319"/>
      <c r="AX1261" s="319"/>
      <c r="AY1261" s="320"/>
      <c r="AZ1261" s="376"/>
    </row>
    <row r="1262" spans="1:52" ht="13.5" customHeight="1" thickTop="1" thickBot="1" x14ac:dyDescent="0.25">
      <c r="A1262" s="397">
        <v>1252</v>
      </c>
      <c r="B1262" s="398" t="s">
        <v>9952</v>
      </c>
      <c r="C1262" s="399">
        <v>43769</v>
      </c>
      <c r="D1262" s="399" t="s">
        <v>11616</v>
      </c>
      <c r="E1262" s="400" t="s">
        <v>9494</v>
      </c>
      <c r="F1262" s="400" t="s">
        <v>11617</v>
      </c>
      <c r="G1262" s="401" t="s">
        <v>66</v>
      </c>
      <c r="H1262" s="402" t="s">
        <v>7501</v>
      </c>
      <c r="I1262" s="403" t="s">
        <v>1989</v>
      </c>
      <c r="J1262" s="404">
        <v>0</v>
      </c>
      <c r="K1262" s="405">
        <v>0</v>
      </c>
      <c r="L1262" s="405">
        <v>9921328</v>
      </c>
      <c r="M1262" s="405">
        <f t="shared" si="120"/>
        <v>9921328</v>
      </c>
      <c r="N1262" s="406" t="s">
        <v>1990</v>
      </c>
      <c r="O1262" s="398" t="s">
        <v>11618</v>
      </c>
      <c r="P1262" s="408">
        <f t="shared" si="117"/>
        <v>43769</v>
      </c>
      <c r="Q1262" s="408">
        <v>43829</v>
      </c>
      <c r="R1262" s="408">
        <f t="shared" si="113"/>
        <v>43829</v>
      </c>
      <c r="S1262" s="407">
        <f t="shared" si="118"/>
        <v>60</v>
      </c>
      <c r="T1262" s="409">
        <f t="shared" si="119"/>
        <v>2</v>
      </c>
      <c r="U1262" s="410" t="s">
        <v>11619</v>
      </c>
      <c r="V1262" s="375"/>
      <c r="W1262" s="411"/>
      <c r="X1262" s="412"/>
      <c r="Y1262" s="413"/>
      <c r="Z1262" s="414"/>
      <c r="AA1262" s="412"/>
      <c r="AB1262" s="413"/>
      <c r="AC1262" s="414"/>
      <c r="AD1262" s="412"/>
      <c r="AE1262" s="413"/>
      <c r="AF1262" s="414"/>
      <c r="AG1262" s="412"/>
      <c r="AH1262" s="413"/>
      <c r="AI1262" s="412"/>
      <c r="AJ1262" s="415"/>
      <c r="AK1262" s="416"/>
      <c r="AL1262" s="417"/>
      <c r="AM1262" s="416"/>
      <c r="AN1262" s="418"/>
      <c r="AO1262" s="418"/>
      <c r="AP1262" s="418"/>
      <c r="AQ1262" s="314"/>
      <c r="AR1262" s="315"/>
      <c r="AS1262" s="419"/>
      <c r="AT1262" s="420"/>
      <c r="AU1262" s="318"/>
      <c r="AV1262" s="319"/>
      <c r="AW1262" s="319"/>
      <c r="AX1262" s="319"/>
      <c r="AY1262" s="320"/>
      <c r="AZ1262" s="376"/>
    </row>
    <row r="1263" spans="1:52" ht="13.5" customHeight="1" thickTop="1" thickBot="1" x14ac:dyDescent="0.25">
      <c r="A1263" s="397">
        <v>1253</v>
      </c>
      <c r="B1263" s="398" t="s">
        <v>3444</v>
      </c>
      <c r="C1263" s="399">
        <v>43770</v>
      </c>
      <c r="D1263" s="399" t="s">
        <v>11620</v>
      </c>
      <c r="E1263" s="400" t="s">
        <v>7806</v>
      </c>
      <c r="F1263" s="361" t="s">
        <v>11621</v>
      </c>
      <c r="G1263" s="401" t="s">
        <v>66</v>
      </c>
      <c r="H1263" s="402" t="s">
        <v>7501</v>
      </c>
      <c r="I1263" s="403" t="s">
        <v>1989</v>
      </c>
      <c r="J1263" s="404">
        <v>0</v>
      </c>
      <c r="K1263" s="405">
        <v>0</v>
      </c>
      <c r="L1263" s="405">
        <v>14600000</v>
      </c>
      <c r="M1263" s="405">
        <f t="shared" si="120"/>
        <v>14600000</v>
      </c>
      <c r="N1263" s="406" t="s">
        <v>1990</v>
      </c>
      <c r="O1263" s="398" t="s">
        <v>11622</v>
      </c>
      <c r="P1263" s="408">
        <f t="shared" si="117"/>
        <v>43770</v>
      </c>
      <c r="Q1263" s="408">
        <v>43830</v>
      </c>
      <c r="R1263" s="408">
        <f t="shared" si="113"/>
        <v>43830</v>
      </c>
      <c r="S1263" s="407">
        <f t="shared" si="118"/>
        <v>60</v>
      </c>
      <c r="T1263" s="409">
        <f t="shared" si="119"/>
        <v>2</v>
      </c>
      <c r="U1263" s="410" t="s">
        <v>11623</v>
      </c>
      <c r="V1263" s="375"/>
      <c r="W1263" s="411"/>
      <c r="X1263" s="412"/>
      <c r="Y1263" s="413"/>
      <c r="Z1263" s="414"/>
      <c r="AA1263" s="412"/>
      <c r="AB1263" s="413"/>
      <c r="AC1263" s="414"/>
      <c r="AD1263" s="412"/>
      <c r="AE1263" s="413"/>
      <c r="AF1263" s="414"/>
      <c r="AG1263" s="412"/>
      <c r="AH1263" s="413"/>
      <c r="AI1263" s="412"/>
      <c r="AJ1263" s="415"/>
      <c r="AK1263" s="416"/>
      <c r="AL1263" s="417"/>
      <c r="AM1263" s="416"/>
      <c r="AN1263" s="418"/>
      <c r="AO1263" s="418"/>
      <c r="AP1263" s="418"/>
      <c r="AQ1263" s="314"/>
      <c r="AR1263" s="315"/>
      <c r="AS1263" s="419"/>
      <c r="AT1263" s="420"/>
      <c r="AU1263" s="318"/>
      <c r="AV1263" s="319"/>
      <c r="AW1263" s="319"/>
      <c r="AX1263" s="319"/>
      <c r="AY1263" s="320"/>
      <c r="AZ1263" s="376"/>
    </row>
    <row r="1264" spans="1:52" ht="13.5" customHeight="1" thickTop="1" thickBot="1" x14ac:dyDescent="0.25">
      <c r="A1264" s="397">
        <v>1254</v>
      </c>
      <c r="B1264" s="398" t="s">
        <v>3432</v>
      </c>
      <c r="C1264" s="399">
        <v>43770</v>
      </c>
      <c r="D1264" s="399" t="s">
        <v>11624</v>
      </c>
      <c r="E1264" s="400" t="s">
        <v>9494</v>
      </c>
      <c r="F1264" s="400" t="s">
        <v>11319</v>
      </c>
      <c r="G1264" s="401" t="s">
        <v>66</v>
      </c>
      <c r="H1264" s="402" t="s">
        <v>10502</v>
      </c>
      <c r="I1264" s="403" t="s">
        <v>1989</v>
      </c>
      <c r="J1264" s="404">
        <v>0</v>
      </c>
      <c r="K1264" s="405">
        <v>0</v>
      </c>
      <c r="L1264" s="405">
        <v>5000000</v>
      </c>
      <c r="M1264" s="405">
        <f t="shared" si="120"/>
        <v>5000000</v>
      </c>
      <c r="N1264" s="406" t="s">
        <v>1990</v>
      </c>
      <c r="O1264" s="398" t="s">
        <v>11625</v>
      </c>
      <c r="P1264" s="408">
        <f t="shared" si="117"/>
        <v>43770</v>
      </c>
      <c r="Q1264" s="408">
        <v>43830</v>
      </c>
      <c r="R1264" s="408">
        <f t="shared" ref="R1264:R1327" si="121">Q1264</f>
        <v>43830</v>
      </c>
      <c r="S1264" s="407">
        <f t="shared" si="118"/>
        <v>60</v>
      </c>
      <c r="T1264" s="409">
        <f t="shared" si="119"/>
        <v>2</v>
      </c>
      <c r="U1264" s="410" t="s">
        <v>11626</v>
      </c>
      <c r="V1264" s="375"/>
      <c r="W1264" s="411"/>
      <c r="X1264" s="412"/>
      <c r="Y1264" s="413"/>
      <c r="Z1264" s="414"/>
      <c r="AA1264" s="412"/>
      <c r="AB1264" s="413"/>
      <c r="AC1264" s="414"/>
      <c r="AD1264" s="412"/>
      <c r="AE1264" s="413"/>
      <c r="AF1264" s="414"/>
      <c r="AG1264" s="412"/>
      <c r="AH1264" s="413"/>
      <c r="AI1264" s="412"/>
      <c r="AJ1264" s="415"/>
      <c r="AK1264" s="416"/>
      <c r="AL1264" s="417"/>
      <c r="AM1264" s="416"/>
      <c r="AN1264" s="418"/>
      <c r="AO1264" s="418"/>
      <c r="AP1264" s="418"/>
      <c r="AQ1264" s="314"/>
      <c r="AR1264" s="315"/>
      <c r="AS1264" s="419"/>
      <c r="AT1264" s="420"/>
      <c r="AU1264" s="318"/>
      <c r="AV1264" s="319"/>
      <c r="AW1264" s="319"/>
      <c r="AX1264" s="319"/>
      <c r="AY1264" s="320"/>
      <c r="AZ1264" s="376"/>
    </row>
    <row r="1265" spans="1:53" ht="13.5" customHeight="1" thickTop="1" thickBot="1" x14ac:dyDescent="0.25">
      <c r="A1265" s="397">
        <v>1255</v>
      </c>
      <c r="B1265" s="398" t="s">
        <v>7574</v>
      </c>
      <c r="C1265" s="399">
        <v>43770</v>
      </c>
      <c r="D1265" s="399" t="s">
        <v>11627</v>
      </c>
      <c r="E1265" s="400" t="s">
        <v>7806</v>
      </c>
      <c r="F1265" s="400" t="s">
        <v>11047</v>
      </c>
      <c r="G1265" s="401" t="s">
        <v>66</v>
      </c>
      <c r="H1265" s="402" t="s">
        <v>7501</v>
      </c>
      <c r="I1265" s="403" t="s">
        <v>1989</v>
      </c>
      <c r="J1265" s="404">
        <v>0</v>
      </c>
      <c r="K1265" s="405">
        <v>0</v>
      </c>
      <c r="L1265" s="405">
        <v>8000000</v>
      </c>
      <c r="M1265" s="405">
        <f t="shared" si="120"/>
        <v>8000000</v>
      </c>
      <c r="N1265" s="406" t="s">
        <v>1990</v>
      </c>
      <c r="O1265" s="398" t="s">
        <v>11628</v>
      </c>
      <c r="P1265" s="408">
        <f t="shared" si="117"/>
        <v>43770</v>
      </c>
      <c r="Q1265" s="408">
        <v>43830</v>
      </c>
      <c r="R1265" s="408">
        <f t="shared" si="121"/>
        <v>43830</v>
      </c>
      <c r="S1265" s="407">
        <f t="shared" si="118"/>
        <v>60</v>
      </c>
      <c r="T1265" s="409">
        <f t="shared" si="119"/>
        <v>2</v>
      </c>
      <c r="U1265" s="410" t="s">
        <v>11629</v>
      </c>
      <c r="V1265" s="375"/>
      <c r="W1265" s="411"/>
      <c r="X1265" s="412"/>
      <c r="Y1265" s="413"/>
      <c r="Z1265" s="414"/>
      <c r="AA1265" s="412"/>
      <c r="AB1265" s="413"/>
      <c r="AC1265" s="414"/>
      <c r="AD1265" s="412"/>
      <c r="AE1265" s="413"/>
      <c r="AF1265" s="414"/>
      <c r="AG1265" s="412"/>
      <c r="AH1265" s="413"/>
      <c r="AI1265" s="412"/>
      <c r="AJ1265" s="415"/>
      <c r="AK1265" s="416"/>
      <c r="AL1265" s="417"/>
      <c r="AM1265" s="416"/>
      <c r="AN1265" s="418"/>
      <c r="AO1265" s="418"/>
      <c r="AP1265" s="418"/>
      <c r="AQ1265" s="314"/>
      <c r="AR1265" s="315"/>
      <c r="AS1265" s="419"/>
      <c r="AT1265" s="420"/>
      <c r="AU1265" s="318"/>
      <c r="AV1265" s="319"/>
      <c r="AW1265" s="319"/>
      <c r="AX1265" s="319"/>
      <c r="AY1265" s="320"/>
      <c r="AZ1265" s="376"/>
    </row>
    <row r="1266" spans="1:53" ht="13.5" customHeight="1" thickTop="1" thickBot="1" x14ac:dyDescent="0.25">
      <c r="A1266" s="397">
        <v>1256</v>
      </c>
      <c r="B1266" s="398" t="s">
        <v>2000</v>
      </c>
      <c r="C1266" s="399">
        <v>43774</v>
      </c>
      <c r="D1266" s="399" t="s">
        <v>11630</v>
      </c>
      <c r="E1266" s="400" t="s">
        <v>9590</v>
      </c>
      <c r="F1266" s="400" t="s">
        <v>11631</v>
      </c>
      <c r="G1266" s="401" t="s">
        <v>66</v>
      </c>
      <c r="H1266" s="402" t="s">
        <v>7501</v>
      </c>
      <c r="I1266" s="403" t="s">
        <v>1989</v>
      </c>
      <c r="J1266" s="404">
        <v>0</v>
      </c>
      <c r="K1266" s="405">
        <v>0</v>
      </c>
      <c r="L1266" s="405">
        <v>8320000</v>
      </c>
      <c r="M1266" s="405">
        <f t="shared" si="120"/>
        <v>8320000</v>
      </c>
      <c r="N1266" s="406" t="s">
        <v>1990</v>
      </c>
      <c r="O1266" s="398" t="s">
        <v>11632</v>
      </c>
      <c r="P1266" s="408">
        <f t="shared" si="117"/>
        <v>43774</v>
      </c>
      <c r="Q1266" s="408">
        <v>43830</v>
      </c>
      <c r="R1266" s="408">
        <f t="shared" si="121"/>
        <v>43830</v>
      </c>
      <c r="S1266" s="407">
        <f t="shared" si="118"/>
        <v>56</v>
      </c>
      <c r="T1266" s="409">
        <f t="shared" si="119"/>
        <v>1.8666666666666667</v>
      </c>
      <c r="U1266" s="410" t="s">
        <v>11633</v>
      </c>
      <c r="V1266" s="375"/>
      <c r="W1266" s="411"/>
      <c r="X1266" s="412"/>
      <c r="Y1266" s="413"/>
      <c r="Z1266" s="414"/>
      <c r="AA1266" s="412"/>
      <c r="AB1266" s="413"/>
      <c r="AC1266" s="414"/>
      <c r="AD1266" s="412"/>
      <c r="AE1266" s="413"/>
      <c r="AF1266" s="414"/>
      <c r="AG1266" s="412"/>
      <c r="AH1266" s="413"/>
      <c r="AI1266" s="412"/>
      <c r="AJ1266" s="415"/>
      <c r="AK1266" s="416"/>
      <c r="AL1266" s="417"/>
      <c r="AM1266" s="416"/>
      <c r="AN1266" s="418"/>
      <c r="AO1266" s="418"/>
      <c r="AP1266" s="418"/>
      <c r="AQ1266" s="314"/>
      <c r="AR1266" s="315"/>
      <c r="AS1266" s="419"/>
      <c r="AT1266" s="420"/>
      <c r="AU1266" s="318"/>
      <c r="AV1266" s="319"/>
      <c r="AW1266" s="319"/>
      <c r="AX1266" s="319"/>
      <c r="AY1266" s="320"/>
      <c r="AZ1266" s="376"/>
    </row>
    <row r="1267" spans="1:53" ht="13.5" customHeight="1" thickTop="1" thickBot="1" x14ac:dyDescent="0.25">
      <c r="A1267" s="397">
        <v>1257</v>
      </c>
      <c r="B1267" s="398" t="s">
        <v>3432</v>
      </c>
      <c r="C1267" s="399">
        <v>43774</v>
      </c>
      <c r="D1267" s="399" t="s">
        <v>11634</v>
      </c>
      <c r="E1267" s="400" t="s">
        <v>9494</v>
      </c>
      <c r="F1267" s="400" t="s">
        <v>11635</v>
      </c>
      <c r="G1267" s="401" t="s">
        <v>66</v>
      </c>
      <c r="H1267" s="402" t="s">
        <v>10502</v>
      </c>
      <c r="I1267" s="403" t="s">
        <v>1989</v>
      </c>
      <c r="J1267" s="404">
        <v>0</v>
      </c>
      <c r="K1267" s="405">
        <v>0</v>
      </c>
      <c r="L1267" s="405">
        <v>6614486</v>
      </c>
      <c r="M1267" s="405">
        <f t="shared" si="120"/>
        <v>6614486</v>
      </c>
      <c r="N1267" s="406" t="s">
        <v>1990</v>
      </c>
      <c r="O1267" s="398" t="s">
        <v>11636</v>
      </c>
      <c r="P1267" s="408">
        <f t="shared" ref="P1267:P1298" si="122">C1267</f>
        <v>43774</v>
      </c>
      <c r="Q1267" s="408">
        <v>43830</v>
      </c>
      <c r="R1267" s="408">
        <f t="shared" si="121"/>
        <v>43830</v>
      </c>
      <c r="S1267" s="407">
        <f t="shared" si="118"/>
        <v>56</v>
      </c>
      <c r="T1267" s="409">
        <f t="shared" si="119"/>
        <v>1.8666666666666667</v>
      </c>
      <c r="U1267" s="410" t="s">
        <v>11637</v>
      </c>
      <c r="V1267" s="375"/>
      <c r="W1267" s="411"/>
      <c r="X1267" s="412"/>
      <c r="Y1267" s="413"/>
      <c r="Z1267" s="414"/>
      <c r="AA1267" s="412"/>
      <c r="AB1267" s="413"/>
      <c r="AC1267" s="414"/>
      <c r="AD1267" s="412"/>
      <c r="AE1267" s="413"/>
      <c r="AF1267" s="414"/>
      <c r="AG1267" s="412"/>
      <c r="AH1267" s="413"/>
      <c r="AI1267" s="412"/>
      <c r="AJ1267" s="415"/>
      <c r="AK1267" s="416"/>
      <c r="AL1267" s="417"/>
      <c r="AM1267" s="416"/>
      <c r="AN1267" s="418"/>
      <c r="AO1267" s="418"/>
      <c r="AP1267" s="418"/>
      <c r="AQ1267" s="314"/>
      <c r="AR1267" s="315"/>
      <c r="AS1267" s="419"/>
      <c r="AT1267" s="420"/>
      <c r="AU1267" s="318"/>
      <c r="AV1267" s="319"/>
      <c r="AW1267" s="319"/>
      <c r="AX1267" s="319"/>
      <c r="AY1267" s="320"/>
      <c r="AZ1267" s="376"/>
    </row>
    <row r="1268" spans="1:53" ht="13.5" customHeight="1" thickTop="1" thickBot="1" x14ac:dyDescent="0.25">
      <c r="A1268" s="397">
        <v>1258</v>
      </c>
      <c r="B1268" s="398" t="s">
        <v>10231</v>
      </c>
      <c r="C1268" s="399">
        <v>43774</v>
      </c>
      <c r="D1268" s="399" t="s">
        <v>11638</v>
      </c>
      <c r="E1268" s="400" t="s">
        <v>5690</v>
      </c>
      <c r="F1268" s="400" t="s">
        <v>11639</v>
      </c>
      <c r="G1268" s="401" t="s">
        <v>66</v>
      </c>
      <c r="H1268" s="402" t="s">
        <v>7501</v>
      </c>
      <c r="I1268" s="403" t="s">
        <v>1989</v>
      </c>
      <c r="J1268" s="404">
        <v>0</v>
      </c>
      <c r="K1268" s="405">
        <v>0</v>
      </c>
      <c r="L1268" s="405">
        <v>10000000</v>
      </c>
      <c r="M1268" s="405">
        <f t="shared" si="120"/>
        <v>10000000</v>
      </c>
      <c r="N1268" s="406" t="s">
        <v>1990</v>
      </c>
      <c r="O1268" s="398" t="s">
        <v>11640</v>
      </c>
      <c r="P1268" s="408">
        <f t="shared" si="122"/>
        <v>43774</v>
      </c>
      <c r="Q1268" s="408">
        <v>43830</v>
      </c>
      <c r="R1268" s="408">
        <f t="shared" si="121"/>
        <v>43830</v>
      </c>
      <c r="S1268" s="407">
        <f t="shared" si="118"/>
        <v>56</v>
      </c>
      <c r="T1268" s="409">
        <f t="shared" si="119"/>
        <v>1.8666666666666667</v>
      </c>
      <c r="U1268" s="410" t="s">
        <v>11641</v>
      </c>
      <c r="V1268" s="375"/>
      <c r="W1268" s="411"/>
      <c r="X1268" s="412"/>
      <c r="Y1268" s="413"/>
      <c r="Z1268" s="414"/>
      <c r="AA1268" s="412"/>
      <c r="AB1268" s="413"/>
      <c r="AC1268" s="414"/>
      <c r="AD1268" s="412"/>
      <c r="AE1268" s="413"/>
      <c r="AF1268" s="414"/>
      <c r="AG1268" s="412"/>
      <c r="AH1268" s="413"/>
      <c r="AI1268" s="412"/>
      <c r="AJ1268" s="415"/>
      <c r="AK1268" s="416"/>
      <c r="AL1268" s="417"/>
      <c r="AM1268" s="416"/>
      <c r="AN1268" s="418"/>
      <c r="AO1268" s="418"/>
      <c r="AP1268" s="418"/>
      <c r="AQ1268" s="314"/>
      <c r="AR1268" s="315"/>
      <c r="AS1268" s="419"/>
      <c r="AT1268" s="420"/>
      <c r="AU1268" s="318"/>
      <c r="AV1268" s="319"/>
      <c r="AW1268" s="319"/>
      <c r="AX1268" s="319"/>
      <c r="AY1268" s="320"/>
      <c r="AZ1268" s="376"/>
    </row>
    <row r="1269" spans="1:53" ht="13.5" customHeight="1" thickTop="1" thickBot="1" x14ac:dyDescent="0.25">
      <c r="A1269" s="397">
        <v>1259</v>
      </c>
      <c r="B1269" s="398" t="s">
        <v>3444</v>
      </c>
      <c r="C1269" s="399">
        <v>43774</v>
      </c>
      <c r="D1269" s="399" t="s">
        <v>11642</v>
      </c>
      <c r="E1269" s="400" t="s">
        <v>7806</v>
      </c>
      <c r="F1269" s="400" t="s">
        <v>11643</v>
      </c>
      <c r="G1269" s="401" t="s">
        <v>66</v>
      </c>
      <c r="H1269" s="402" t="s">
        <v>7501</v>
      </c>
      <c r="I1269" s="403" t="s">
        <v>1989</v>
      </c>
      <c r="J1269" s="404">
        <v>0</v>
      </c>
      <c r="K1269" s="405">
        <v>0</v>
      </c>
      <c r="L1269" s="405">
        <v>7921328</v>
      </c>
      <c r="M1269" s="405">
        <f t="shared" si="120"/>
        <v>7921328</v>
      </c>
      <c r="N1269" s="406" t="s">
        <v>1990</v>
      </c>
      <c r="O1269" s="398" t="s">
        <v>11644</v>
      </c>
      <c r="P1269" s="408">
        <f t="shared" si="122"/>
        <v>43774</v>
      </c>
      <c r="Q1269" s="408">
        <v>43830</v>
      </c>
      <c r="R1269" s="408">
        <f t="shared" si="121"/>
        <v>43830</v>
      </c>
      <c r="S1269" s="407">
        <f t="shared" si="118"/>
        <v>56</v>
      </c>
      <c r="T1269" s="409">
        <f t="shared" si="119"/>
        <v>1.8666666666666667</v>
      </c>
      <c r="U1269" s="410" t="s">
        <v>11645</v>
      </c>
      <c r="V1269" s="375"/>
      <c r="W1269" s="411"/>
      <c r="X1269" s="412"/>
      <c r="Y1269" s="413"/>
      <c r="Z1269" s="414"/>
      <c r="AA1269" s="412"/>
      <c r="AB1269" s="413"/>
      <c r="AC1269" s="414"/>
      <c r="AD1269" s="412"/>
      <c r="AE1269" s="413"/>
      <c r="AF1269" s="414"/>
      <c r="AG1269" s="412"/>
      <c r="AH1269" s="413"/>
      <c r="AI1269" s="412"/>
      <c r="AJ1269" s="415"/>
      <c r="AK1269" s="416"/>
      <c r="AL1269" s="417"/>
      <c r="AM1269" s="416"/>
      <c r="AN1269" s="418"/>
      <c r="AO1269" s="418"/>
      <c r="AP1269" s="418"/>
      <c r="AQ1269" s="314"/>
      <c r="AR1269" s="315"/>
      <c r="AS1269" s="419"/>
      <c r="AT1269" s="420"/>
      <c r="AU1269" s="318"/>
      <c r="AV1269" s="319"/>
      <c r="AW1269" s="319"/>
      <c r="AX1269" s="319"/>
      <c r="AY1269" s="320"/>
      <c r="AZ1269" s="376"/>
    </row>
    <row r="1270" spans="1:53" ht="13.5" customHeight="1" thickTop="1" thickBot="1" x14ac:dyDescent="0.25">
      <c r="A1270" s="397">
        <v>1260</v>
      </c>
      <c r="B1270" s="398" t="s">
        <v>63</v>
      </c>
      <c r="C1270" s="399">
        <v>43774</v>
      </c>
      <c r="D1270" s="399" t="s">
        <v>11646</v>
      </c>
      <c r="E1270" s="400" t="s">
        <v>5690</v>
      </c>
      <c r="F1270" s="400" t="s">
        <v>11647</v>
      </c>
      <c r="G1270" s="401" t="s">
        <v>66</v>
      </c>
      <c r="H1270" s="402" t="s">
        <v>7501</v>
      </c>
      <c r="I1270" s="403" t="s">
        <v>1989</v>
      </c>
      <c r="J1270" s="404">
        <v>0</v>
      </c>
      <c r="K1270" s="405">
        <v>0</v>
      </c>
      <c r="L1270" s="405">
        <v>7921328</v>
      </c>
      <c r="M1270" s="405">
        <f t="shared" si="120"/>
        <v>7921328</v>
      </c>
      <c r="N1270" s="406" t="s">
        <v>1990</v>
      </c>
      <c r="O1270" s="398" t="s">
        <v>11648</v>
      </c>
      <c r="P1270" s="408">
        <f t="shared" si="122"/>
        <v>43774</v>
      </c>
      <c r="Q1270" s="408">
        <v>43830</v>
      </c>
      <c r="R1270" s="408">
        <f t="shared" si="121"/>
        <v>43830</v>
      </c>
      <c r="S1270" s="407">
        <f t="shared" si="118"/>
        <v>56</v>
      </c>
      <c r="T1270" s="409">
        <f t="shared" si="119"/>
        <v>1.8666666666666667</v>
      </c>
      <c r="U1270" s="410" t="s">
        <v>11649</v>
      </c>
      <c r="V1270" s="375"/>
      <c r="W1270" s="411"/>
      <c r="X1270" s="412"/>
      <c r="Y1270" s="413"/>
      <c r="Z1270" s="414"/>
      <c r="AA1270" s="412"/>
      <c r="AB1270" s="413"/>
      <c r="AC1270" s="414"/>
      <c r="AD1270" s="412"/>
      <c r="AE1270" s="413"/>
      <c r="AF1270" s="414"/>
      <c r="AG1270" s="412"/>
      <c r="AH1270" s="413"/>
      <c r="AI1270" s="412"/>
      <c r="AJ1270" s="415"/>
      <c r="AK1270" s="416"/>
      <c r="AL1270" s="417"/>
      <c r="AM1270" s="416"/>
      <c r="AN1270" s="418"/>
      <c r="AO1270" s="418"/>
      <c r="AP1270" s="418"/>
      <c r="AQ1270" s="314"/>
      <c r="AR1270" s="315"/>
      <c r="AS1270" s="419"/>
      <c r="AT1270" s="420"/>
      <c r="AU1270" s="318"/>
      <c r="AV1270" s="319"/>
      <c r="AW1270" s="319"/>
      <c r="AX1270" s="319"/>
      <c r="AY1270" s="320"/>
      <c r="AZ1270" s="376"/>
    </row>
    <row r="1271" spans="1:53" ht="13.5" customHeight="1" thickTop="1" thickBot="1" x14ac:dyDescent="0.25">
      <c r="A1271" s="397">
        <v>1261</v>
      </c>
      <c r="B1271" s="398" t="s">
        <v>3444</v>
      </c>
      <c r="C1271" s="399">
        <v>43774</v>
      </c>
      <c r="D1271" s="399" t="s">
        <v>11650</v>
      </c>
      <c r="E1271" s="400" t="s">
        <v>9494</v>
      </c>
      <c r="F1271" s="400" t="s">
        <v>11561</v>
      </c>
      <c r="G1271" s="401" t="s">
        <v>66</v>
      </c>
      <c r="H1271" s="402" t="s">
        <v>7501</v>
      </c>
      <c r="I1271" s="403" t="s">
        <v>1989</v>
      </c>
      <c r="J1271" s="404">
        <v>0</v>
      </c>
      <c r="K1271" s="405">
        <v>0</v>
      </c>
      <c r="L1271" s="405">
        <v>7500000</v>
      </c>
      <c r="M1271" s="405">
        <f t="shared" si="120"/>
        <v>7500000</v>
      </c>
      <c r="N1271" s="406" t="s">
        <v>1990</v>
      </c>
      <c r="O1271" s="398" t="s">
        <v>11651</v>
      </c>
      <c r="P1271" s="408">
        <f t="shared" si="122"/>
        <v>43774</v>
      </c>
      <c r="Q1271" s="408">
        <v>43830</v>
      </c>
      <c r="R1271" s="408">
        <f t="shared" si="121"/>
        <v>43830</v>
      </c>
      <c r="S1271" s="407">
        <f t="shared" si="118"/>
        <v>56</v>
      </c>
      <c r="T1271" s="409">
        <f t="shared" si="119"/>
        <v>1.8666666666666667</v>
      </c>
      <c r="U1271" s="410" t="s">
        <v>11652</v>
      </c>
      <c r="V1271" s="375"/>
      <c r="W1271" s="411"/>
      <c r="X1271" s="412"/>
      <c r="Y1271" s="413"/>
      <c r="Z1271" s="414"/>
      <c r="AA1271" s="412"/>
      <c r="AB1271" s="413"/>
      <c r="AC1271" s="414"/>
      <c r="AD1271" s="412"/>
      <c r="AE1271" s="413"/>
      <c r="AF1271" s="414"/>
      <c r="AG1271" s="412"/>
      <c r="AH1271" s="413"/>
      <c r="AI1271" s="412"/>
      <c r="AJ1271" s="415"/>
      <c r="AK1271" s="416"/>
      <c r="AL1271" s="417"/>
      <c r="AM1271" s="416"/>
      <c r="AN1271" s="418"/>
      <c r="AO1271" s="418"/>
      <c r="AP1271" s="418"/>
      <c r="AQ1271" s="314"/>
      <c r="AR1271" s="315"/>
      <c r="AS1271" s="419"/>
      <c r="AT1271" s="420"/>
      <c r="AU1271" s="318"/>
      <c r="AV1271" s="319"/>
      <c r="AW1271" s="319"/>
      <c r="AX1271" s="319"/>
      <c r="AY1271" s="320"/>
      <c r="AZ1271" s="376"/>
    </row>
    <row r="1272" spans="1:53" ht="13.5" customHeight="1" thickTop="1" thickBot="1" x14ac:dyDescent="0.25">
      <c r="A1272" s="467">
        <v>1262</v>
      </c>
      <c r="B1272" s="468"/>
      <c r="C1272" s="469"/>
      <c r="D1272" s="469" t="s">
        <v>11653</v>
      </c>
      <c r="E1272" s="470"/>
      <c r="F1272" s="470"/>
      <c r="G1272" s="471"/>
      <c r="H1272" s="472"/>
      <c r="I1272" s="473" t="s">
        <v>1989</v>
      </c>
      <c r="J1272" s="474">
        <v>0</v>
      </c>
      <c r="K1272" s="475">
        <v>0</v>
      </c>
      <c r="L1272" s="475"/>
      <c r="M1272" s="475">
        <f t="shared" si="120"/>
        <v>0</v>
      </c>
      <c r="N1272" s="476" t="s">
        <v>1990</v>
      </c>
      <c r="O1272" s="468"/>
      <c r="P1272" s="477">
        <f t="shared" si="122"/>
        <v>0</v>
      </c>
      <c r="Q1272" s="477"/>
      <c r="R1272" s="477">
        <f t="shared" si="121"/>
        <v>0</v>
      </c>
      <c r="S1272" s="478">
        <f t="shared" si="118"/>
        <v>0</v>
      </c>
      <c r="T1272" s="479">
        <f t="shared" si="119"/>
        <v>0</v>
      </c>
      <c r="U1272" s="481"/>
      <c r="V1272" s="480"/>
      <c r="W1272" s="482"/>
      <c r="X1272" s="483"/>
      <c r="Y1272" s="484"/>
      <c r="Z1272" s="485"/>
      <c r="AA1272" s="483"/>
      <c r="AB1272" s="484"/>
      <c r="AC1272" s="485"/>
      <c r="AD1272" s="483"/>
      <c r="AE1272" s="484"/>
      <c r="AF1272" s="485"/>
      <c r="AG1272" s="483"/>
      <c r="AH1272" s="484"/>
      <c r="AI1272" s="483"/>
      <c r="AJ1272" s="486"/>
      <c r="AK1272" s="487"/>
      <c r="AL1272" s="488"/>
      <c r="AM1272" s="487"/>
      <c r="AN1272" s="489"/>
      <c r="AO1272" s="489"/>
      <c r="AP1272" s="489"/>
      <c r="AQ1272" s="490"/>
      <c r="AR1272" s="491"/>
      <c r="AS1272" s="492"/>
      <c r="AT1272" s="493"/>
      <c r="AU1272" s="494"/>
      <c r="AV1272" s="495"/>
      <c r="AW1272" s="495"/>
      <c r="AX1272" s="495"/>
      <c r="AY1272" s="496"/>
      <c r="AZ1272" s="497"/>
      <c r="BA1272" s="466"/>
    </row>
    <row r="1273" spans="1:53" ht="13.5" customHeight="1" thickTop="1" thickBot="1" x14ac:dyDescent="0.25">
      <c r="A1273" s="397">
        <v>1263</v>
      </c>
      <c r="B1273" s="398" t="s">
        <v>3432</v>
      </c>
      <c r="C1273" s="399">
        <v>43775</v>
      </c>
      <c r="D1273" s="399" t="s">
        <v>11654</v>
      </c>
      <c r="E1273" s="400" t="s">
        <v>6793</v>
      </c>
      <c r="F1273" s="400" t="s">
        <v>11655</v>
      </c>
      <c r="G1273" s="401" t="s">
        <v>66</v>
      </c>
      <c r="H1273" s="402" t="s">
        <v>10502</v>
      </c>
      <c r="I1273" s="403" t="s">
        <v>1989</v>
      </c>
      <c r="J1273" s="404">
        <v>0</v>
      </c>
      <c r="K1273" s="405">
        <v>0</v>
      </c>
      <c r="L1273" s="405">
        <v>6000000</v>
      </c>
      <c r="M1273" s="405">
        <f t="shared" si="120"/>
        <v>6000000</v>
      </c>
      <c r="N1273" s="406" t="s">
        <v>1990</v>
      </c>
      <c r="O1273" s="398" t="s">
        <v>11656</v>
      </c>
      <c r="P1273" s="408">
        <f t="shared" si="122"/>
        <v>43775</v>
      </c>
      <c r="Q1273" s="408">
        <v>43830</v>
      </c>
      <c r="R1273" s="408">
        <f t="shared" si="121"/>
        <v>43830</v>
      </c>
      <c r="S1273" s="407">
        <f t="shared" si="118"/>
        <v>55</v>
      </c>
      <c r="T1273" s="409">
        <f t="shared" si="119"/>
        <v>1.8333333333333333</v>
      </c>
      <c r="U1273" s="410" t="s">
        <v>11657</v>
      </c>
      <c r="V1273" s="375"/>
      <c r="W1273" s="411"/>
      <c r="X1273" s="412"/>
      <c r="Y1273" s="413"/>
      <c r="Z1273" s="414"/>
      <c r="AA1273" s="412"/>
      <c r="AB1273" s="413"/>
      <c r="AC1273" s="414"/>
      <c r="AD1273" s="412"/>
      <c r="AE1273" s="413"/>
      <c r="AF1273" s="414"/>
      <c r="AG1273" s="412"/>
      <c r="AH1273" s="413"/>
      <c r="AI1273" s="412"/>
      <c r="AJ1273" s="415"/>
      <c r="AK1273" s="416"/>
      <c r="AL1273" s="417"/>
      <c r="AM1273" s="416"/>
      <c r="AN1273" s="418"/>
      <c r="AO1273" s="418"/>
      <c r="AP1273" s="418"/>
      <c r="AQ1273" s="314"/>
      <c r="AR1273" s="315"/>
      <c r="AS1273" s="419"/>
      <c r="AT1273" s="420"/>
      <c r="AU1273" s="318"/>
      <c r="AV1273" s="319"/>
      <c r="AW1273" s="319"/>
      <c r="AX1273" s="319"/>
      <c r="AY1273" s="320"/>
      <c r="AZ1273" s="376"/>
    </row>
    <row r="1274" spans="1:53" s="498" customFormat="1" ht="13.5" customHeight="1" thickTop="1" thickBot="1" x14ac:dyDescent="0.25">
      <c r="A1274" s="499">
        <v>1264</v>
      </c>
      <c r="B1274" s="398"/>
      <c r="C1274" s="399"/>
      <c r="D1274" s="399" t="s">
        <v>11658</v>
      </c>
      <c r="E1274" s="400"/>
      <c r="F1274" s="400"/>
      <c r="G1274" s="401"/>
      <c r="H1274" s="402"/>
      <c r="I1274" s="403" t="s">
        <v>1989</v>
      </c>
      <c r="J1274" s="404">
        <v>0</v>
      </c>
      <c r="K1274" s="405">
        <v>0</v>
      </c>
      <c r="L1274" s="405"/>
      <c r="M1274" s="405">
        <f t="shared" si="120"/>
        <v>0</v>
      </c>
      <c r="N1274" s="406" t="s">
        <v>1990</v>
      </c>
      <c r="O1274" s="398"/>
      <c r="P1274" s="408">
        <f t="shared" si="122"/>
        <v>0</v>
      </c>
      <c r="Q1274" s="408"/>
      <c r="R1274" s="408">
        <f t="shared" si="121"/>
        <v>0</v>
      </c>
      <c r="S1274" s="407">
        <f t="shared" si="118"/>
        <v>0</v>
      </c>
      <c r="T1274" s="409">
        <f t="shared" si="119"/>
        <v>0</v>
      </c>
      <c r="U1274" s="410"/>
      <c r="V1274" s="375"/>
      <c r="W1274" s="411"/>
      <c r="X1274" s="412"/>
      <c r="Y1274" s="413"/>
      <c r="Z1274" s="414"/>
      <c r="AA1274" s="412"/>
      <c r="AB1274" s="413"/>
      <c r="AC1274" s="414"/>
      <c r="AD1274" s="412"/>
      <c r="AE1274" s="413"/>
      <c r="AF1274" s="414"/>
      <c r="AG1274" s="412"/>
      <c r="AH1274" s="413"/>
      <c r="AI1274" s="412"/>
      <c r="AJ1274" s="415"/>
      <c r="AK1274" s="416"/>
      <c r="AL1274" s="417"/>
      <c r="AM1274" s="416"/>
      <c r="AN1274" s="418"/>
      <c r="AO1274" s="418"/>
      <c r="AP1274" s="418"/>
      <c r="AQ1274" s="314"/>
      <c r="AR1274" s="315"/>
      <c r="AS1274" s="500"/>
      <c r="AT1274" s="501"/>
      <c r="AU1274" s="318"/>
      <c r="AV1274" s="319"/>
      <c r="AW1274" s="319"/>
      <c r="AX1274" s="319"/>
      <c r="AY1274" s="320"/>
      <c r="AZ1274" s="502"/>
    </row>
    <row r="1275" spans="1:53" ht="13.5" customHeight="1" thickTop="1" thickBot="1" x14ac:dyDescent="0.25">
      <c r="A1275" s="397">
        <v>1265</v>
      </c>
      <c r="B1275" s="398" t="s">
        <v>3444</v>
      </c>
      <c r="C1275" s="399">
        <v>43775</v>
      </c>
      <c r="D1275" s="399" t="s">
        <v>11659</v>
      </c>
      <c r="E1275" s="400" t="s">
        <v>5690</v>
      </c>
      <c r="F1275" s="400" t="s">
        <v>11660</v>
      </c>
      <c r="G1275" s="401" t="s">
        <v>66</v>
      </c>
      <c r="H1275" s="402" t="s">
        <v>7501</v>
      </c>
      <c r="I1275" s="403" t="s">
        <v>1989</v>
      </c>
      <c r="J1275" s="404">
        <v>0</v>
      </c>
      <c r="K1275" s="405">
        <v>0</v>
      </c>
      <c r="L1275" s="405">
        <v>6000000</v>
      </c>
      <c r="M1275" s="405">
        <f t="shared" si="120"/>
        <v>6000000</v>
      </c>
      <c r="N1275" s="406" t="s">
        <v>1990</v>
      </c>
      <c r="O1275" s="398" t="s">
        <v>11661</v>
      </c>
      <c r="P1275" s="408">
        <f t="shared" si="122"/>
        <v>43775</v>
      </c>
      <c r="Q1275" s="408">
        <v>43804</v>
      </c>
      <c r="R1275" s="408">
        <f t="shared" si="121"/>
        <v>43804</v>
      </c>
      <c r="S1275" s="407">
        <f t="shared" si="118"/>
        <v>29</v>
      </c>
      <c r="T1275" s="409">
        <f t="shared" si="119"/>
        <v>0.96666666666666667</v>
      </c>
      <c r="U1275" s="410" t="s">
        <v>11662</v>
      </c>
      <c r="V1275" s="375"/>
      <c r="W1275" s="411"/>
      <c r="X1275" s="412"/>
      <c r="Y1275" s="413"/>
      <c r="Z1275" s="414"/>
      <c r="AA1275" s="412"/>
      <c r="AB1275" s="413"/>
      <c r="AC1275" s="414"/>
      <c r="AD1275" s="412"/>
      <c r="AE1275" s="413"/>
      <c r="AF1275" s="414"/>
      <c r="AG1275" s="412"/>
      <c r="AH1275" s="413"/>
      <c r="AI1275" s="412"/>
      <c r="AJ1275" s="415"/>
      <c r="AK1275" s="416"/>
      <c r="AL1275" s="417"/>
      <c r="AM1275" s="416"/>
      <c r="AN1275" s="418"/>
      <c r="AO1275" s="418"/>
      <c r="AP1275" s="418"/>
      <c r="AQ1275" s="314"/>
      <c r="AR1275" s="315"/>
      <c r="AS1275" s="419"/>
      <c r="AT1275" s="420"/>
      <c r="AU1275" s="318"/>
      <c r="AV1275" s="319"/>
      <c r="AW1275" s="319"/>
      <c r="AX1275" s="319"/>
      <c r="AY1275" s="320"/>
      <c r="AZ1275" s="376"/>
    </row>
    <row r="1276" spans="1:53" ht="13.5" customHeight="1" thickTop="1" thickBot="1" x14ac:dyDescent="0.25">
      <c r="A1276" s="397">
        <v>1266</v>
      </c>
      <c r="B1276" s="398" t="s">
        <v>11663</v>
      </c>
      <c r="C1276" s="399">
        <v>43775</v>
      </c>
      <c r="D1276" s="399" t="s">
        <v>11664</v>
      </c>
      <c r="E1276" s="400" t="s">
        <v>5690</v>
      </c>
      <c r="F1276" s="400" t="s">
        <v>11665</v>
      </c>
      <c r="G1276" s="401" t="s">
        <v>66</v>
      </c>
      <c r="H1276" s="402" t="s">
        <v>7501</v>
      </c>
      <c r="I1276" s="403" t="s">
        <v>1989</v>
      </c>
      <c r="J1276" s="404">
        <v>0</v>
      </c>
      <c r="K1276" s="405">
        <v>0</v>
      </c>
      <c r="L1276" s="405">
        <v>18218552</v>
      </c>
      <c r="M1276" s="405">
        <f t="shared" si="120"/>
        <v>18218552</v>
      </c>
      <c r="N1276" s="406" t="s">
        <v>1990</v>
      </c>
      <c r="O1276" s="398" t="s">
        <v>11666</v>
      </c>
      <c r="P1276" s="408">
        <f t="shared" si="122"/>
        <v>43775</v>
      </c>
      <c r="Q1276" s="408">
        <v>43830</v>
      </c>
      <c r="R1276" s="408">
        <f t="shared" si="121"/>
        <v>43830</v>
      </c>
      <c r="S1276" s="407">
        <f t="shared" si="118"/>
        <v>55</v>
      </c>
      <c r="T1276" s="409">
        <f t="shared" si="119"/>
        <v>1.8333333333333333</v>
      </c>
      <c r="U1276" s="410" t="s">
        <v>11667</v>
      </c>
      <c r="V1276" s="375"/>
      <c r="W1276" s="411"/>
      <c r="X1276" s="412"/>
      <c r="Y1276" s="413"/>
      <c r="Z1276" s="414"/>
      <c r="AA1276" s="412"/>
      <c r="AB1276" s="413"/>
      <c r="AC1276" s="414"/>
      <c r="AD1276" s="412"/>
      <c r="AE1276" s="413"/>
      <c r="AF1276" s="414"/>
      <c r="AG1276" s="412"/>
      <c r="AH1276" s="413"/>
      <c r="AI1276" s="412"/>
      <c r="AJ1276" s="415"/>
      <c r="AK1276" s="416"/>
      <c r="AL1276" s="417"/>
      <c r="AM1276" s="416"/>
      <c r="AN1276" s="418"/>
      <c r="AO1276" s="418"/>
      <c r="AP1276" s="418"/>
      <c r="AQ1276" s="314"/>
      <c r="AR1276" s="315"/>
      <c r="AS1276" s="419"/>
      <c r="AT1276" s="420"/>
      <c r="AU1276" s="318"/>
      <c r="AV1276" s="319"/>
      <c r="AW1276" s="319"/>
      <c r="AX1276" s="319"/>
      <c r="AY1276" s="320"/>
      <c r="AZ1276" s="376"/>
    </row>
    <row r="1277" spans="1:53" ht="13.5" customHeight="1" thickTop="1" thickBot="1" x14ac:dyDescent="0.25">
      <c r="A1277" s="397">
        <v>1267</v>
      </c>
      <c r="B1277" s="398" t="s">
        <v>3444</v>
      </c>
      <c r="C1277" s="399">
        <v>43776</v>
      </c>
      <c r="D1277" s="399" t="s">
        <v>11668</v>
      </c>
      <c r="E1277" s="400" t="s">
        <v>7806</v>
      </c>
      <c r="F1277" s="400" t="s">
        <v>11669</v>
      </c>
      <c r="G1277" s="401" t="s">
        <v>66</v>
      </c>
      <c r="H1277" s="402" t="s">
        <v>10502</v>
      </c>
      <c r="I1277" s="403" t="s">
        <v>1989</v>
      </c>
      <c r="J1277" s="404">
        <v>0</v>
      </c>
      <c r="K1277" s="405">
        <v>0</v>
      </c>
      <c r="L1277" s="405">
        <v>5000000</v>
      </c>
      <c r="M1277" s="405">
        <f t="shared" si="120"/>
        <v>5000000</v>
      </c>
      <c r="N1277" s="406" t="s">
        <v>1990</v>
      </c>
      <c r="O1277" s="398" t="s">
        <v>11670</v>
      </c>
      <c r="P1277" s="408">
        <f t="shared" si="122"/>
        <v>43776</v>
      </c>
      <c r="Q1277" s="408">
        <v>43830</v>
      </c>
      <c r="R1277" s="408">
        <f t="shared" si="121"/>
        <v>43830</v>
      </c>
      <c r="S1277" s="407">
        <f t="shared" si="118"/>
        <v>54</v>
      </c>
      <c r="T1277" s="409">
        <f t="shared" si="119"/>
        <v>1.8</v>
      </c>
      <c r="U1277" s="410" t="s">
        <v>11671</v>
      </c>
      <c r="V1277" s="375"/>
      <c r="W1277" s="411"/>
      <c r="X1277" s="412"/>
      <c r="Y1277" s="413"/>
      <c r="Z1277" s="414"/>
      <c r="AA1277" s="412"/>
      <c r="AB1277" s="413"/>
      <c r="AC1277" s="414"/>
      <c r="AD1277" s="412"/>
      <c r="AE1277" s="413"/>
      <c r="AF1277" s="414"/>
      <c r="AG1277" s="412"/>
      <c r="AH1277" s="413"/>
      <c r="AI1277" s="412"/>
      <c r="AJ1277" s="415"/>
      <c r="AK1277" s="416"/>
      <c r="AL1277" s="417"/>
      <c r="AM1277" s="416"/>
      <c r="AN1277" s="418"/>
      <c r="AO1277" s="418"/>
      <c r="AP1277" s="418"/>
      <c r="AQ1277" s="314"/>
      <c r="AR1277" s="315"/>
      <c r="AS1277" s="419"/>
      <c r="AT1277" s="420"/>
      <c r="AU1277" s="318"/>
      <c r="AV1277" s="319"/>
      <c r="AW1277" s="319"/>
      <c r="AX1277" s="319"/>
      <c r="AY1277" s="320"/>
      <c r="AZ1277" s="376"/>
    </row>
    <row r="1278" spans="1:53" ht="13.5" customHeight="1" thickTop="1" thickBot="1" x14ac:dyDescent="0.25">
      <c r="A1278" s="397">
        <v>1268</v>
      </c>
      <c r="B1278" s="398" t="s">
        <v>3888</v>
      </c>
      <c r="C1278" s="399">
        <v>43776</v>
      </c>
      <c r="D1278" s="399" t="s">
        <v>11672</v>
      </c>
      <c r="E1278" s="400" t="s">
        <v>9590</v>
      </c>
      <c r="F1278" s="400" t="s">
        <v>11673</v>
      </c>
      <c r="G1278" s="401" t="s">
        <v>66</v>
      </c>
      <c r="H1278" s="402" t="s">
        <v>10502</v>
      </c>
      <c r="I1278" s="403" t="s">
        <v>1989</v>
      </c>
      <c r="J1278" s="404">
        <v>0</v>
      </c>
      <c r="K1278" s="405">
        <v>0</v>
      </c>
      <c r="L1278" s="405">
        <v>6614000</v>
      </c>
      <c r="M1278" s="405">
        <f t="shared" si="120"/>
        <v>6614000</v>
      </c>
      <c r="N1278" s="406" t="s">
        <v>1990</v>
      </c>
      <c r="O1278" s="398" t="s">
        <v>11674</v>
      </c>
      <c r="P1278" s="408">
        <f t="shared" si="122"/>
        <v>43776</v>
      </c>
      <c r="Q1278" s="408">
        <v>43830</v>
      </c>
      <c r="R1278" s="408">
        <f t="shared" si="121"/>
        <v>43830</v>
      </c>
      <c r="S1278" s="407">
        <f t="shared" si="118"/>
        <v>54</v>
      </c>
      <c r="T1278" s="409">
        <f t="shared" si="119"/>
        <v>1.8</v>
      </c>
      <c r="U1278" s="410" t="s">
        <v>11675</v>
      </c>
      <c r="V1278" s="375"/>
      <c r="W1278" s="411"/>
      <c r="X1278" s="412"/>
      <c r="Y1278" s="413"/>
      <c r="Z1278" s="414"/>
      <c r="AA1278" s="412"/>
      <c r="AB1278" s="413"/>
      <c r="AC1278" s="414"/>
      <c r="AD1278" s="412"/>
      <c r="AE1278" s="413"/>
      <c r="AF1278" s="414"/>
      <c r="AG1278" s="412"/>
      <c r="AH1278" s="413"/>
      <c r="AI1278" s="412"/>
      <c r="AJ1278" s="415"/>
      <c r="AK1278" s="416"/>
      <c r="AL1278" s="417"/>
      <c r="AM1278" s="416"/>
      <c r="AN1278" s="418"/>
      <c r="AO1278" s="418"/>
      <c r="AP1278" s="418"/>
      <c r="AQ1278" s="314"/>
      <c r="AR1278" s="315"/>
      <c r="AS1278" s="419"/>
      <c r="AT1278" s="420"/>
      <c r="AU1278" s="318"/>
      <c r="AV1278" s="319"/>
      <c r="AW1278" s="319"/>
      <c r="AX1278" s="319"/>
      <c r="AY1278" s="320"/>
      <c r="AZ1278" s="376"/>
    </row>
    <row r="1279" spans="1:53" ht="13.5" customHeight="1" thickTop="1" thickBot="1" x14ac:dyDescent="0.25">
      <c r="A1279" s="397">
        <v>1269</v>
      </c>
      <c r="B1279" s="398" t="s">
        <v>10231</v>
      </c>
      <c r="C1279" s="399">
        <v>43776</v>
      </c>
      <c r="D1279" s="399" t="s">
        <v>11676</v>
      </c>
      <c r="E1279" s="400" t="s">
        <v>7806</v>
      </c>
      <c r="F1279" s="400" t="s">
        <v>11677</v>
      </c>
      <c r="G1279" s="401" t="s">
        <v>66</v>
      </c>
      <c r="H1279" s="402" t="s">
        <v>10502</v>
      </c>
      <c r="I1279" s="403" t="s">
        <v>1989</v>
      </c>
      <c r="J1279" s="404">
        <v>0</v>
      </c>
      <c r="K1279" s="405">
        <v>0</v>
      </c>
      <c r="L1279" s="405">
        <v>3460864</v>
      </c>
      <c r="M1279" s="405">
        <f t="shared" si="120"/>
        <v>3460864</v>
      </c>
      <c r="N1279" s="406" t="s">
        <v>1990</v>
      </c>
      <c r="O1279" s="398" t="s">
        <v>11678</v>
      </c>
      <c r="P1279" s="408">
        <f t="shared" si="122"/>
        <v>43776</v>
      </c>
      <c r="Q1279" s="408">
        <v>43821</v>
      </c>
      <c r="R1279" s="408">
        <f t="shared" si="121"/>
        <v>43821</v>
      </c>
      <c r="S1279" s="407">
        <f t="shared" si="118"/>
        <v>45</v>
      </c>
      <c r="T1279" s="409">
        <f t="shared" si="119"/>
        <v>1.5</v>
      </c>
      <c r="U1279" s="410" t="s">
        <v>11679</v>
      </c>
      <c r="V1279" s="375"/>
      <c r="W1279" s="411"/>
      <c r="X1279" s="412"/>
      <c r="Y1279" s="413"/>
      <c r="Z1279" s="414"/>
      <c r="AA1279" s="412"/>
      <c r="AB1279" s="413"/>
      <c r="AC1279" s="414"/>
      <c r="AD1279" s="412"/>
      <c r="AE1279" s="413"/>
      <c r="AF1279" s="414"/>
      <c r="AG1279" s="412"/>
      <c r="AH1279" s="413"/>
      <c r="AI1279" s="412"/>
      <c r="AJ1279" s="415"/>
      <c r="AK1279" s="416"/>
      <c r="AL1279" s="417"/>
      <c r="AM1279" s="416"/>
      <c r="AN1279" s="418"/>
      <c r="AO1279" s="418"/>
      <c r="AP1279" s="418"/>
      <c r="AQ1279" s="314"/>
      <c r="AR1279" s="315"/>
      <c r="AS1279" s="419"/>
      <c r="AT1279" s="420"/>
      <c r="AU1279" s="318"/>
      <c r="AV1279" s="319"/>
      <c r="AW1279" s="319"/>
      <c r="AX1279" s="319"/>
      <c r="AY1279" s="320"/>
      <c r="AZ1279" s="376"/>
    </row>
    <row r="1280" spans="1:53" ht="13.5" customHeight="1" thickTop="1" thickBot="1" x14ac:dyDescent="0.25">
      <c r="A1280" s="397">
        <v>1270</v>
      </c>
      <c r="B1280" s="398" t="s">
        <v>3432</v>
      </c>
      <c r="C1280" s="399">
        <v>43776</v>
      </c>
      <c r="D1280" s="399" t="s">
        <v>11680</v>
      </c>
      <c r="E1280" s="400" t="s">
        <v>9494</v>
      </c>
      <c r="F1280" s="400" t="s">
        <v>11681</v>
      </c>
      <c r="G1280" s="401" t="s">
        <v>66</v>
      </c>
      <c r="H1280" s="402" t="s">
        <v>7501</v>
      </c>
      <c r="I1280" s="403" t="s">
        <v>1989</v>
      </c>
      <c r="J1280" s="404">
        <v>0</v>
      </c>
      <c r="K1280" s="405">
        <v>0</v>
      </c>
      <c r="L1280" s="405">
        <v>7960500</v>
      </c>
      <c r="M1280" s="405">
        <f t="shared" si="120"/>
        <v>7960500</v>
      </c>
      <c r="N1280" s="406" t="s">
        <v>1990</v>
      </c>
      <c r="O1280" s="398" t="s">
        <v>11682</v>
      </c>
      <c r="P1280" s="408">
        <f t="shared" si="122"/>
        <v>43776</v>
      </c>
      <c r="Q1280" s="408">
        <v>43821</v>
      </c>
      <c r="R1280" s="408">
        <f t="shared" si="121"/>
        <v>43821</v>
      </c>
      <c r="S1280" s="407">
        <f t="shared" si="118"/>
        <v>45</v>
      </c>
      <c r="T1280" s="409">
        <f t="shared" si="119"/>
        <v>1.5</v>
      </c>
      <c r="U1280" s="410" t="s">
        <v>11683</v>
      </c>
      <c r="V1280" s="375"/>
      <c r="W1280" s="411"/>
      <c r="X1280" s="412"/>
      <c r="Y1280" s="413"/>
      <c r="Z1280" s="414"/>
      <c r="AA1280" s="412"/>
      <c r="AB1280" s="413"/>
      <c r="AC1280" s="414"/>
      <c r="AD1280" s="412"/>
      <c r="AE1280" s="413"/>
      <c r="AF1280" s="414"/>
      <c r="AG1280" s="412"/>
      <c r="AH1280" s="413"/>
      <c r="AI1280" s="412"/>
      <c r="AJ1280" s="415"/>
      <c r="AK1280" s="416"/>
      <c r="AL1280" s="417"/>
      <c r="AM1280" s="416"/>
      <c r="AN1280" s="418"/>
      <c r="AO1280" s="418"/>
      <c r="AP1280" s="418"/>
      <c r="AQ1280" s="314"/>
      <c r="AR1280" s="315"/>
      <c r="AS1280" s="419"/>
      <c r="AT1280" s="420"/>
      <c r="AU1280" s="318"/>
      <c r="AV1280" s="319"/>
      <c r="AW1280" s="319"/>
      <c r="AX1280" s="319"/>
      <c r="AY1280" s="320"/>
      <c r="AZ1280" s="376"/>
    </row>
    <row r="1281" spans="1:52" ht="13.5" customHeight="1" thickTop="1" thickBot="1" x14ac:dyDescent="0.25">
      <c r="A1281" s="397">
        <v>1271</v>
      </c>
      <c r="B1281" s="398" t="s">
        <v>3432</v>
      </c>
      <c r="C1281" s="399">
        <v>43777</v>
      </c>
      <c r="D1281" s="399" t="s">
        <v>11684</v>
      </c>
      <c r="E1281" s="400" t="s">
        <v>9494</v>
      </c>
      <c r="F1281" s="400" t="s">
        <v>11330</v>
      </c>
      <c r="G1281" s="401" t="s">
        <v>66</v>
      </c>
      <c r="H1281" s="402" t="s">
        <v>7501</v>
      </c>
      <c r="I1281" s="403" t="s">
        <v>1989</v>
      </c>
      <c r="J1281" s="404">
        <v>0</v>
      </c>
      <c r="K1281" s="405">
        <v>0</v>
      </c>
      <c r="L1281" s="405">
        <v>6000000</v>
      </c>
      <c r="M1281" s="405">
        <f t="shared" si="120"/>
        <v>6000000</v>
      </c>
      <c r="N1281" s="406" t="s">
        <v>1990</v>
      </c>
      <c r="O1281" s="398" t="s">
        <v>11685</v>
      </c>
      <c r="P1281" s="408">
        <f t="shared" si="122"/>
        <v>43777</v>
      </c>
      <c r="Q1281" s="408">
        <v>43822</v>
      </c>
      <c r="R1281" s="408">
        <f t="shared" si="121"/>
        <v>43822</v>
      </c>
      <c r="S1281" s="407">
        <f t="shared" si="118"/>
        <v>45</v>
      </c>
      <c r="T1281" s="409">
        <f t="shared" si="119"/>
        <v>1.5</v>
      </c>
      <c r="U1281" s="410" t="s">
        <v>11686</v>
      </c>
      <c r="V1281" s="375"/>
      <c r="W1281" s="411"/>
      <c r="X1281" s="412"/>
      <c r="Y1281" s="413"/>
      <c r="Z1281" s="414"/>
      <c r="AA1281" s="412"/>
      <c r="AB1281" s="413"/>
      <c r="AC1281" s="414"/>
      <c r="AD1281" s="412"/>
      <c r="AE1281" s="413"/>
      <c r="AF1281" s="414"/>
      <c r="AG1281" s="412"/>
      <c r="AH1281" s="413"/>
      <c r="AI1281" s="412"/>
      <c r="AJ1281" s="415"/>
      <c r="AK1281" s="416"/>
      <c r="AL1281" s="417"/>
      <c r="AM1281" s="416"/>
      <c r="AN1281" s="418"/>
      <c r="AO1281" s="418"/>
      <c r="AP1281" s="418"/>
      <c r="AQ1281" s="314"/>
      <c r="AR1281" s="315"/>
      <c r="AS1281" s="419"/>
      <c r="AT1281" s="420"/>
      <c r="AU1281" s="318"/>
      <c r="AV1281" s="319"/>
      <c r="AW1281" s="319"/>
      <c r="AX1281" s="319"/>
      <c r="AY1281" s="320"/>
      <c r="AZ1281" s="376"/>
    </row>
    <row r="1282" spans="1:52" ht="13.5" customHeight="1" thickTop="1" thickBot="1" x14ac:dyDescent="0.25">
      <c r="A1282" s="397">
        <v>1272</v>
      </c>
      <c r="B1282" s="398" t="s">
        <v>9952</v>
      </c>
      <c r="C1282" s="399">
        <v>43777</v>
      </c>
      <c r="D1282" s="399" t="s">
        <v>11687</v>
      </c>
      <c r="E1282" s="400" t="s">
        <v>9494</v>
      </c>
      <c r="F1282" s="400" t="s">
        <v>11688</v>
      </c>
      <c r="G1282" s="401" t="s">
        <v>66</v>
      </c>
      <c r="H1282" s="402" t="s">
        <v>7501</v>
      </c>
      <c r="I1282" s="403" t="s">
        <v>1989</v>
      </c>
      <c r="J1282" s="404">
        <v>0</v>
      </c>
      <c r="K1282" s="405">
        <v>0</v>
      </c>
      <c r="L1282" s="405">
        <v>7500000</v>
      </c>
      <c r="M1282" s="405">
        <f t="shared" si="120"/>
        <v>7500000</v>
      </c>
      <c r="N1282" s="406" t="s">
        <v>1990</v>
      </c>
      <c r="O1282" s="398" t="s">
        <v>9198</v>
      </c>
      <c r="P1282" s="408">
        <f t="shared" si="122"/>
        <v>43777</v>
      </c>
      <c r="Q1282" s="408">
        <v>43830</v>
      </c>
      <c r="R1282" s="408">
        <f t="shared" si="121"/>
        <v>43830</v>
      </c>
      <c r="S1282" s="407">
        <f t="shared" si="118"/>
        <v>53</v>
      </c>
      <c r="T1282" s="409">
        <f t="shared" si="119"/>
        <v>1.7666666666666666</v>
      </c>
      <c r="U1282" s="410" t="s">
        <v>11689</v>
      </c>
      <c r="V1282" s="375"/>
      <c r="W1282" s="411"/>
      <c r="X1282" s="412"/>
      <c r="Y1282" s="413"/>
      <c r="Z1282" s="414"/>
      <c r="AA1282" s="412"/>
      <c r="AB1282" s="413"/>
      <c r="AC1282" s="414"/>
      <c r="AD1282" s="412"/>
      <c r="AE1282" s="413"/>
      <c r="AF1282" s="414"/>
      <c r="AG1282" s="412"/>
      <c r="AH1282" s="413"/>
      <c r="AI1282" s="412"/>
      <c r="AJ1282" s="415"/>
      <c r="AK1282" s="416"/>
      <c r="AL1282" s="417"/>
      <c r="AM1282" s="416"/>
      <c r="AN1282" s="418"/>
      <c r="AO1282" s="418"/>
      <c r="AP1282" s="418"/>
      <c r="AQ1282" s="314"/>
      <c r="AR1282" s="315"/>
      <c r="AS1282" s="419"/>
      <c r="AT1282" s="420"/>
      <c r="AU1282" s="318"/>
      <c r="AV1282" s="319"/>
      <c r="AW1282" s="319"/>
      <c r="AX1282" s="319"/>
      <c r="AY1282" s="320"/>
      <c r="AZ1282" s="376"/>
    </row>
    <row r="1283" spans="1:52" ht="13.5" customHeight="1" thickTop="1" thickBot="1" x14ac:dyDescent="0.25">
      <c r="A1283" s="397">
        <v>1273</v>
      </c>
      <c r="B1283" s="398" t="s">
        <v>3432</v>
      </c>
      <c r="C1283" s="399">
        <v>43777</v>
      </c>
      <c r="D1283" s="399" t="s">
        <v>11690</v>
      </c>
      <c r="E1283" s="400" t="s">
        <v>7806</v>
      </c>
      <c r="F1283" s="400" t="s">
        <v>11429</v>
      </c>
      <c r="G1283" s="401" t="s">
        <v>66</v>
      </c>
      <c r="H1283" s="402" t="s">
        <v>10502</v>
      </c>
      <c r="I1283" s="403" t="s">
        <v>1989</v>
      </c>
      <c r="J1283" s="404">
        <v>0</v>
      </c>
      <c r="K1283" s="405">
        <v>0</v>
      </c>
      <c r="L1283" s="405">
        <v>3460500</v>
      </c>
      <c r="M1283" s="405">
        <f t="shared" si="120"/>
        <v>3460500</v>
      </c>
      <c r="N1283" s="406" t="s">
        <v>1990</v>
      </c>
      <c r="O1283" s="398" t="s">
        <v>11691</v>
      </c>
      <c r="P1283" s="408">
        <f t="shared" si="122"/>
        <v>43777</v>
      </c>
      <c r="Q1283" s="408">
        <v>43822</v>
      </c>
      <c r="R1283" s="408">
        <f t="shared" si="121"/>
        <v>43822</v>
      </c>
      <c r="S1283" s="407">
        <f t="shared" si="118"/>
        <v>45</v>
      </c>
      <c r="T1283" s="409">
        <f t="shared" si="119"/>
        <v>1.5</v>
      </c>
      <c r="U1283" s="410" t="s">
        <v>11692</v>
      </c>
      <c r="V1283" s="375"/>
      <c r="W1283" s="411"/>
      <c r="X1283" s="412"/>
      <c r="Y1283" s="413"/>
      <c r="Z1283" s="414"/>
      <c r="AA1283" s="412"/>
      <c r="AB1283" s="413"/>
      <c r="AC1283" s="414"/>
      <c r="AD1283" s="412"/>
      <c r="AE1283" s="413"/>
      <c r="AF1283" s="414"/>
      <c r="AG1283" s="412"/>
      <c r="AH1283" s="413"/>
      <c r="AI1283" s="412"/>
      <c r="AJ1283" s="415"/>
      <c r="AK1283" s="416"/>
      <c r="AL1283" s="417"/>
      <c r="AM1283" s="416"/>
      <c r="AN1283" s="418"/>
      <c r="AO1283" s="418"/>
      <c r="AP1283" s="418"/>
      <c r="AQ1283" s="314"/>
      <c r="AR1283" s="315"/>
      <c r="AS1283" s="419"/>
      <c r="AT1283" s="420"/>
      <c r="AU1283" s="318"/>
      <c r="AV1283" s="319"/>
      <c r="AW1283" s="319"/>
      <c r="AX1283" s="319"/>
      <c r="AY1283" s="320"/>
      <c r="AZ1283" s="376"/>
    </row>
    <row r="1284" spans="1:52" ht="13.5" customHeight="1" thickTop="1" thickBot="1" x14ac:dyDescent="0.25">
      <c r="A1284" s="397">
        <v>1274</v>
      </c>
      <c r="B1284" s="398" t="s">
        <v>63</v>
      </c>
      <c r="C1284" s="399">
        <v>43777</v>
      </c>
      <c r="D1284" s="399" t="s">
        <v>11693</v>
      </c>
      <c r="E1284" s="400" t="s">
        <v>7806</v>
      </c>
      <c r="F1284" s="400" t="s">
        <v>11694</v>
      </c>
      <c r="G1284" s="401" t="s">
        <v>66</v>
      </c>
      <c r="H1284" s="402" t="s">
        <v>7501</v>
      </c>
      <c r="I1284" s="403" t="s">
        <v>1989</v>
      </c>
      <c r="J1284" s="404">
        <v>0</v>
      </c>
      <c r="K1284" s="405">
        <v>0</v>
      </c>
      <c r="L1284" s="405">
        <v>7500000</v>
      </c>
      <c r="M1284" s="405">
        <f t="shared" si="120"/>
        <v>7500000</v>
      </c>
      <c r="N1284" s="406" t="s">
        <v>1990</v>
      </c>
      <c r="O1284" s="398" t="s">
        <v>11695</v>
      </c>
      <c r="P1284" s="408">
        <f t="shared" si="122"/>
        <v>43777</v>
      </c>
      <c r="Q1284" s="408">
        <v>43822</v>
      </c>
      <c r="R1284" s="408">
        <f t="shared" si="121"/>
        <v>43822</v>
      </c>
      <c r="S1284" s="407">
        <f t="shared" si="118"/>
        <v>45</v>
      </c>
      <c r="T1284" s="409">
        <f t="shared" si="119"/>
        <v>1.5</v>
      </c>
      <c r="U1284" s="410" t="s">
        <v>11696</v>
      </c>
      <c r="V1284" s="375"/>
      <c r="W1284" s="411"/>
      <c r="X1284" s="412"/>
      <c r="Y1284" s="413"/>
      <c r="Z1284" s="414"/>
      <c r="AA1284" s="412"/>
      <c r="AB1284" s="413"/>
      <c r="AC1284" s="414"/>
      <c r="AD1284" s="412"/>
      <c r="AE1284" s="413"/>
      <c r="AF1284" s="414"/>
      <c r="AG1284" s="412"/>
      <c r="AH1284" s="413"/>
      <c r="AI1284" s="412"/>
      <c r="AJ1284" s="415"/>
      <c r="AK1284" s="416"/>
      <c r="AL1284" s="417"/>
      <c r="AM1284" s="416"/>
      <c r="AN1284" s="418"/>
      <c r="AO1284" s="418"/>
      <c r="AP1284" s="418"/>
      <c r="AQ1284" s="314"/>
      <c r="AR1284" s="315"/>
      <c r="AS1284" s="419"/>
      <c r="AT1284" s="420"/>
      <c r="AU1284" s="318"/>
      <c r="AV1284" s="319"/>
      <c r="AW1284" s="319"/>
      <c r="AX1284" s="319"/>
      <c r="AY1284" s="320"/>
      <c r="AZ1284" s="376"/>
    </row>
    <row r="1285" spans="1:52" ht="13.5" customHeight="1" thickTop="1" thickBot="1" x14ac:dyDescent="0.25">
      <c r="A1285" s="397">
        <v>1275</v>
      </c>
      <c r="B1285" s="398" t="s">
        <v>7623</v>
      </c>
      <c r="C1285" s="399">
        <v>43777</v>
      </c>
      <c r="D1285" s="399" t="s">
        <v>11697</v>
      </c>
      <c r="E1285" s="400" t="s">
        <v>9494</v>
      </c>
      <c r="F1285" s="400" t="s">
        <v>11698</v>
      </c>
      <c r="G1285" s="401" t="s">
        <v>66</v>
      </c>
      <c r="H1285" s="402" t="s">
        <v>7501</v>
      </c>
      <c r="I1285" s="403" t="s">
        <v>1989</v>
      </c>
      <c r="J1285" s="404">
        <v>0</v>
      </c>
      <c r="K1285" s="405">
        <v>0</v>
      </c>
      <c r="L1285" s="405">
        <v>13267500</v>
      </c>
      <c r="M1285" s="405">
        <f t="shared" si="120"/>
        <v>13267500</v>
      </c>
      <c r="N1285" s="406" t="s">
        <v>1990</v>
      </c>
      <c r="O1285" s="398" t="s">
        <v>11699</v>
      </c>
      <c r="P1285" s="408">
        <f t="shared" si="122"/>
        <v>43777</v>
      </c>
      <c r="Q1285" s="408">
        <v>43830</v>
      </c>
      <c r="R1285" s="408">
        <f t="shared" si="121"/>
        <v>43830</v>
      </c>
      <c r="S1285" s="407">
        <f t="shared" si="118"/>
        <v>53</v>
      </c>
      <c r="T1285" s="409">
        <f t="shared" si="119"/>
        <v>1.7666666666666666</v>
      </c>
      <c r="U1285" s="410" t="s">
        <v>11700</v>
      </c>
      <c r="V1285" s="375"/>
      <c r="W1285" s="411"/>
      <c r="X1285" s="412"/>
      <c r="Y1285" s="413"/>
      <c r="Z1285" s="414"/>
      <c r="AA1285" s="412"/>
      <c r="AB1285" s="413"/>
      <c r="AC1285" s="414"/>
      <c r="AD1285" s="412"/>
      <c r="AE1285" s="413"/>
      <c r="AF1285" s="414"/>
      <c r="AG1285" s="412"/>
      <c r="AH1285" s="413"/>
      <c r="AI1285" s="412"/>
      <c r="AJ1285" s="415"/>
      <c r="AK1285" s="416"/>
      <c r="AL1285" s="417"/>
      <c r="AM1285" s="416"/>
      <c r="AN1285" s="418"/>
      <c r="AO1285" s="418"/>
      <c r="AP1285" s="418"/>
      <c r="AQ1285" s="314"/>
      <c r="AR1285" s="315"/>
      <c r="AS1285" s="419"/>
      <c r="AT1285" s="420"/>
      <c r="AU1285" s="318"/>
      <c r="AV1285" s="319"/>
      <c r="AW1285" s="319"/>
      <c r="AX1285" s="319"/>
      <c r="AY1285" s="320"/>
      <c r="AZ1285" s="376"/>
    </row>
    <row r="1286" spans="1:52" ht="13.5" customHeight="1" thickTop="1" thickBot="1" x14ac:dyDescent="0.25">
      <c r="A1286" s="397">
        <v>1276</v>
      </c>
      <c r="B1286" s="398" t="s">
        <v>63</v>
      </c>
      <c r="C1286" s="399">
        <v>43777</v>
      </c>
      <c r="D1286" s="399" t="s">
        <v>11701</v>
      </c>
      <c r="E1286" s="400" t="s">
        <v>5921</v>
      </c>
      <c r="F1286" s="400" t="s">
        <v>11702</v>
      </c>
      <c r="G1286" s="401" t="s">
        <v>66</v>
      </c>
      <c r="H1286" s="402" t="s">
        <v>7501</v>
      </c>
      <c r="I1286" s="403" t="s">
        <v>1989</v>
      </c>
      <c r="J1286" s="404">
        <v>0</v>
      </c>
      <c r="K1286" s="405">
        <v>0</v>
      </c>
      <c r="L1286" s="405">
        <v>8000000</v>
      </c>
      <c r="M1286" s="405">
        <f t="shared" ref="M1286:M1317" si="123">L1286+AJ1286+AL1286+AN1286+AP1286</f>
        <v>8000000</v>
      </c>
      <c r="N1286" s="406" t="s">
        <v>1990</v>
      </c>
      <c r="O1286" s="398" t="s">
        <v>11703</v>
      </c>
      <c r="P1286" s="408">
        <f t="shared" si="122"/>
        <v>43777</v>
      </c>
      <c r="Q1286" s="408">
        <v>43830</v>
      </c>
      <c r="R1286" s="408">
        <f t="shared" si="121"/>
        <v>43830</v>
      </c>
      <c r="S1286" s="407">
        <f t="shared" si="118"/>
        <v>53</v>
      </c>
      <c r="T1286" s="409">
        <f t="shared" si="119"/>
        <v>1.7666666666666666</v>
      </c>
      <c r="U1286" s="410" t="s">
        <v>11704</v>
      </c>
      <c r="V1286" s="375"/>
      <c r="W1286" s="411"/>
      <c r="X1286" s="412"/>
      <c r="Y1286" s="413"/>
      <c r="Z1286" s="414"/>
      <c r="AA1286" s="412"/>
      <c r="AB1286" s="413"/>
      <c r="AC1286" s="414"/>
      <c r="AD1286" s="412"/>
      <c r="AE1286" s="413"/>
      <c r="AF1286" s="414"/>
      <c r="AG1286" s="412"/>
      <c r="AH1286" s="413"/>
      <c r="AI1286" s="412"/>
      <c r="AJ1286" s="415"/>
      <c r="AK1286" s="416"/>
      <c r="AL1286" s="417"/>
      <c r="AM1286" s="416"/>
      <c r="AN1286" s="418"/>
      <c r="AO1286" s="418"/>
      <c r="AP1286" s="418"/>
      <c r="AQ1286" s="314"/>
      <c r="AR1286" s="315"/>
      <c r="AS1286" s="419"/>
      <c r="AT1286" s="420"/>
      <c r="AU1286" s="318"/>
      <c r="AV1286" s="319"/>
      <c r="AW1286" s="319"/>
      <c r="AX1286" s="319"/>
      <c r="AY1286" s="320"/>
      <c r="AZ1286" s="376"/>
    </row>
    <row r="1287" spans="1:52" ht="13.5" customHeight="1" thickTop="1" thickBot="1" x14ac:dyDescent="0.25">
      <c r="A1287" s="397">
        <v>1277</v>
      </c>
      <c r="B1287" s="398" t="s">
        <v>3444</v>
      </c>
      <c r="C1287" s="399">
        <v>43777</v>
      </c>
      <c r="D1287" s="399" t="s">
        <v>11705</v>
      </c>
      <c r="E1287" s="400" t="s">
        <v>9494</v>
      </c>
      <c r="F1287" s="400" t="s">
        <v>11706</v>
      </c>
      <c r="G1287" s="401" t="s">
        <v>66</v>
      </c>
      <c r="H1287" s="402" t="s">
        <v>10502</v>
      </c>
      <c r="I1287" s="403" t="s">
        <v>1989</v>
      </c>
      <c r="J1287" s="404">
        <v>0</v>
      </c>
      <c r="K1287" s="405">
        <v>0</v>
      </c>
      <c r="L1287" s="405">
        <v>5000000</v>
      </c>
      <c r="M1287" s="405">
        <f t="shared" si="123"/>
        <v>5000000</v>
      </c>
      <c r="N1287" s="406" t="s">
        <v>1990</v>
      </c>
      <c r="O1287" s="398" t="s">
        <v>11707</v>
      </c>
      <c r="P1287" s="408">
        <f t="shared" si="122"/>
        <v>43777</v>
      </c>
      <c r="Q1287" s="408">
        <v>43830</v>
      </c>
      <c r="R1287" s="408">
        <f t="shared" si="121"/>
        <v>43830</v>
      </c>
      <c r="S1287" s="407">
        <f t="shared" si="118"/>
        <v>53</v>
      </c>
      <c r="T1287" s="409">
        <f t="shared" si="119"/>
        <v>1.7666666666666666</v>
      </c>
      <c r="U1287" s="410" t="s">
        <v>11708</v>
      </c>
      <c r="V1287" s="375"/>
      <c r="W1287" s="411"/>
      <c r="X1287" s="412"/>
      <c r="Y1287" s="413"/>
      <c r="Z1287" s="414"/>
      <c r="AA1287" s="412"/>
      <c r="AB1287" s="413"/>
      <c r="AC1287" s="414"/>
      <c r="AD1287" s="412"/>
      <c r="AE1287" s="413"/>
      <c r="AF1287" s="414"/>
      <c r="AG1287" s="412"/>
      <c r="AH1287" s="413"/>
      <c r="AI1287" s="412"/>
      <c r="AJ1287" s="415"/>
      <c r="AK1287" s="416"/>
      <c r="AL1287" s="417"/>
      <c r="AM1287" s="416"/>
      <c r="AN1287" s="418"/>
      <c r="AO1287" s="418"/>
      <c r="AP1287" s="418"/>
      <c r="AQ1287" s="314"/>
      <c r="AR1287" s="315"/>
      <c r="AS1287" s="419"/>
      <c r="AT1287" s="420"/>
      <c r="AU1287" s="318"/>
      <c r="AV1287" s="319"/>
      <c r="AW1287" s="319"/>
      <c r="AX1287" s="319"/>
      <c r="AY1287" s="320"/>
      <c r="AZ1287" s="376"/>
    </row>
    <row r="1288" spans="1:52" ht="13.5" customHeight="1" thickTop="1" thickBot="1" x14ac:dyDescent="0.25">
      <c r="A1288" s="397">
        <v>1278</v>
      </c>
      <c r="B1288" s="398" t="s">
        <v>63</v>
      </c>
      <c r="C1288" s="399">
        <v>43777</v>
      </c>
      <c r="D1288" s="399" t="s">
        <v>11709</v>
      </c>
      <c r="E1288" s="400" t="s">
        <v>9494</v>
      </c>
      <c r="F1288" s="400" t="s">
        <v>11710</v>
      </c>
      <c r="G1288" s="401" t="s">
        <v>66</v>
      </c>
      <c r="H1288" s="402" t="s">
        <v>10502</v>
      </c>
      <c r="I1288" s="403" t="s">
        <v>1989</v>
      </c>
      <c r="J1288" s="404">
        <v>0</v>
      </c>
      <c r="K1288" s="405">
        <v>0</v>
      </c>
      <c r="L1288" s="405">
        <v>6000000</v>
      </c>
      <c r="M1288" s="405">
        <f t="shared" si="123"/>
        <v>6000000</v>
      </c>
      <c r="N1288" s="406" t="s">
        <v>1990</v>
      </c>
      <c r="O1288" s="398" t="s">
        <v>11711</v>
      </c>
      <c r="P1288" s="408">
        <f t="shared" si="122"/>
        <v>43777</v>
      </c>
      <c r="Q1288" s="408">
        <v>43830</v>
      </c>
      <c r="R1288" s="408">
        <f t="shared" si="121"/>
        <v>43830</v>
      </c>
      <c r="S1288" s="407">
        <f t="shared" si="118"/>
        <v>53</v>
      </c>
      <c r="T1288" s="409">
        <f t="shared" si="119"/>
        <v>1.7666666666666666</v>
      </c>
      <c r="U1288" s="410" t="s">
        <v>11712</v>
      </c>
      <c r="V1288" s="375"/>
      <c r="W1288" s="411"/>
      <c r="X1288" s="412"/>
      <c r="Y1288" s="413"/>
      <c r="Z1288" s="414"/>
      <c r="AA1288" s="412"/>
      <c r="AB1288" s="413"/>
      <c r="AC1288" s="414"/>
      <c r="AD1288" s="412"/>
      <c r="AE1288" s="413"/>
      <c r="AF1288" s="414"/>
      <c r="AG1288" s="412"/>
      <c r="AH1288" s="413"/>
      <c r="AI1288" s="412"/>
      <c r="AJ1288" s="415"/>
      <c r="AK1288" s="416"/>
      <c r="AL1288" s="417"/>
      <c r="AM1288" s="416"/>
      <c r="AN1288" s="418"/>
      <c r="AO1288" s="418"/>
      <c r="AP1288" s="418"/>
      <c r="AQ1288" s="314"/>
      <c r="AR1288" s="315"/>
      <c r="AS1288" s="419"/>
      <c r="AT1288" s="420"/>
      <c r="AU1288" s="318"/>
      <c r="AV1288" s="319"/>
      <c r="AW1288" s="319"/>
      <c r="AX1288" s="319"/>
      <c r="AY1288" s="320"/>
      <c r="AZ1288" s="376"/>
    </row>
    <row r="1289" spans="1:52" ht="13.5" customHeight="1" thickTop="1" thickBot="1" x14ac:dyDescent="0.25">
      <c r="A1289" s="397">
        <v>1279</v>
      </c>
      <c r="B1289" s="398" t="s">
        <v>3444</v>
      </c>
      <c r="C1289" s="399">
        <v>43777</v>
      </c>
      <c r="D1289" s="399" t="s">
        <v>11713</v>
      </c>
      <c r="E1289" s="400" t="s">
        <v>9494</v>
      </c>
      <c r="F1289" s="400" t="s">
        <v>11714</v>
      </c>
      <c r="G1289" s="401" t="s">
        <v>66</v>
      </c>
      <c r="H1289" s="402" t="s">
        <v>10502</v>
      </c>
      <c r="I1289" s="403" t="s">
        <v>1989</v>
      </c>
      <c r="J1289" s="404">
        <v>0</v>
      </c>
      <c r="K1289" s="405">
        <v>0</v>
      </c>
      <c r="L1289" s="405">
        <v>6614486</v>
      </c>
      <c r="M1289" s="405">
        <f t="shared" si="123"/>
        <v>6614486</v>
      </c>
      <c r="N1289" s="406" t="s">
        <v>1990</v>
      </c>
      <c r="O1289" s="398" t="s">
        <v>11715</v>
      </c>
      <c r="P1289" s="408">
        <f t="shared" si="122"/>
        <v>43777</v>
      </c>
      <c r="Q1289" s="408">
        <v>43830</v>
      </c>
      <c r="R1289" s="408">
        <f t="shared" si="121"/>
        <v>43830</v>
      </c>
      <c r="S1289" s="407">
        <f t="shared" si="118"/>
        <v>53</v>
      </c>
      <c r="T1289" s="409">
        <f t="shared" si="119"/>
        <v>1.7666666666666666</v>
      </c>
      <c r="U1289" s="410" t="s">
        <v>11716</v>
      </c>
      <c r="V1289" s="375"/>
      <c r="W1289" s="411"/>
      <c r="X1289" s="412"/>
      <c r="Y1289" s="413"/>
      <c r="Z1289" s="414"/>
      <c r="AA1289" s="412"/>
      <c r="AB1289" s="413"/>
      <c r="AC1289" s="414"/>
      <c r="AD1289" s="412"/>
      <c r="AE1289" s="413"/>
      <c r="AF1289" s="414"/>
      <c r="AG1289" s="412"/>
      <c r="AH1289" s="413"/>
      <c r="AI1289" s="412"/>
      <c r="AJ1289" s="415"/>
      <c r="AK1289" s="416"/>
      <c r="AL1289" s="417"/>
      <c r="AM1289" s="416"/>
      <c r="AN1289" s="418"/>
      <c r="AO1289" s="418"/>
      <c r="AP1289" s="418"/>
      <c r="AQ1289" s="314"/>
      <c r="AR1289" s="315"/>
      <c r="AS1289" s="419"/>
      <c r="AT1289" s="420"/>
      <c r="AU1289" s="318"/>
      <c r="AV1289" s="319"/>
      <c r="AW1289" s="319"/>
      <c r="AX1289" s="319"/>
      <c r="AY1289" s="320"/>
      <c r="AZ1289" s="376"/>
    </row>
    <row r="1290" spans="1:52" ht="13.5" customHeight="1" thickTop="1" thickBot="1" x14ac:dyDescent="0.25">
      <c r="A1290" s="397">
        <v>1280</v>
      </c>
      <c r="B1290" s="398" t="s">
        <v>11717</v>
      </c>
      <c r="C1290" s="399">
        <v>43777</v>
      </c>
      <c r="D1290" s="399" t="s">
        <v>11718</v>
      </c>
      <c r="E1290" s="400" t="s">
        <v>5690</v>
      </c>
      <c r="F1290" s="400" t="s">
        <v>11719</v>
      </c>
      <c r="G1290" s="401" t="s">
        <v>66</v>
      </c>
      <c r="H1290" s="402" t="s">
        <v>7501</v>
      </c>
      <c r="I1290" s="403" t="s">
        <v>1989</v>
      </c>
      <c r="J1290" s="404">
        <v>0</v>
      </c>
      <c r="K1290" s="405">
        <v>0</v>
      </c>
      <c r="L1290" s="405">
        <v>10000000</v>
      </c>
      <c r="M1290" s="405">
        <f t="shared" si="123"/>
        <v>10000000</v>
      </c>
      <c r="N1290" s="406" t="s">
        <v>1990</v>
      </c>
      <c r="O1290" s="398" t="s">
        <v>11720</v>
      </c>
      <c r="P1290" s="408">
        <f t="shared" si="122"/>
        <v>43777</v>
      </c>
      <c r="Q1290" s="408">
        <v>43830</v>
      </c>
      <c r="R1290" s="408">
        <f t="shared" si="121"/>
        <v>43830</v>
      </c>
      <c r="S1290" s="407">
        <f t="shared" si="118"/>
        <v>53</v>
      </c>
      <c r="T1290" s="409">
        <f t="shared" si="119"/>
        <v>1.7666666666666666</v>
      </c>
      <c r="U1290" s="410" t="s">
        <v>11721</v>
      </c>
      <c r="V1290" s="375"/>
      <c r="W1290" s="411"/>
      <c r="X1290" s="412"/>
      <c r="Y1290" s="413"/>
      <c r="Z1290" s="414"/>
      <c r="AA1290" s="412"/>
      <c r="AB1290" s="413"/>
      <c r="AC1290" s="414"/>
      <c r="AD1290" s="412"/>
      <c r="AE1290" s="413"/>
      <c r="AF1290" s="414"/>
      <c r="AG1290" s="412"/>
      <c r="AH1290" s="413"/>
      <c r="AI1290" s="412"/>
      <c r="AJ1290" s="415"/>
      <c r="AK1290" s="416"/>
      <c r="AL1290" s="417"/>
      <c r="AM1290" s="416"/>
      <c r="AN1290" s="418"/>
      <c r="AO1290" s="418"/>
      <c r="AP1290" s="418"/>
      <c r="AQ1290" s="314"/>
      <c r="AR1290" s="315"/>
      <c r="AS1290" s="419"/>
      <c r="AT1290" s="420"/>
      <c r="AU1290" s="318"/>
      <c r="AV1290" s="319"/>
      <c r="AW1290" s="319"/>
      <c r="AX1290" s="319"/>
      <c r="AY1290" s="320"/>
      <c r="AZ1290" s="376"/>
    </row>
    <row r="1291" spans="1:52" ht="13.5" customHeight="1" thickTop="1" thickBot="1" x14ac:dyDescent="0.25">
      <c r="A1291" s="397">
        <v>1281</v>
      </c>
      <c r="B1291" s="398" t="s">
        <v>3444</v>
      </c>
      <c r="C1291" s="399">
        <v>43781</v>
      </c>
      <c r="D1291" s="399" t="s">
        <v>11722</v>
      </c>
      <c r="E1291" s="400" t="s">
        <v>9494</v>
      </c>
      <c r="F1291" s="400" t="s">
        <v>11723</v>
      </c>
      <c r="G1291" s="401" t="s">
        <v>66</v>
      </c>
      <c r="H1291" s="402" t="s">
        <v>7501</v>
      </c>
      <c r="I1291" s="403" t="s">
        <v>1989</v>
      </c>
      <c r="J1291" s="404">
        <v>0</v>
      </c>
      <c r="K1291" s="405">
        <v>0</v>
      </c>
      <c r="L1291" s="405">
        <v>7129195</v>
      </c>
      <c r="M1291" s="405">
        <f t="shared" si="123"/>
        <v>7129195</v>
      </c>
      <c r="N1291" s="406" t="s">
        <v>1990</v>
      </c>
      <c r="O1291" s="398" t="s">
        <v>11724</v>
      </c>
      <c r="P1291" s="408">
        <f t="shared" si="122"/>
        <v>43781</v>
      </c>
      <c r="Q1291" s="408">
        <v>43830</v>
      </c>
      <c r="R1291" s="408">
        <f t="shared" si="121"/>
        <v>43830</v>
      </c>
      <c r="S1291" s="407">
        <f t="shared" si="118"/>
        <v>49</v>
      </c>
      <c r="T1291" s="409">
        <f t="shared" si="119"/>
        <v>1.6333333333333333</v>
      </c>
      <c r="U1291" s="410" t="s">
        <v>11725</v>
      </c>
      <c r="V1291" s="375"/>
      <c r="W1291" s="411"/>
      <c r="X1291" s="412"/>
      <c r="Y1291" s="413"/>
      <c r="Z1291" s="414"/>
      <c r="AA1291" s="412"/>
      <c r="AB1291" s="413"/>
      <c r="AC1291" s="414"/>
      <c r="AD1291" s="412"/>
      <c r="AE1291" s="413"/>
      <c r="AF1291" s="414"/>
      <c r="AG1291" s="412"/>
      <c r="AH1291" s="413"/>
      <c r="AI1291" s="412"/>
      <c r="AJ1291" s="415"/>
      <c r="AK1291" s="416"/>
      <c r="AL1291" s="417"/>
      <c r="AM1291" s="416"/>
      <c r="AN1291" s="418"/>
      <c r="AO1291" s="418"/>
      <c r="AP1291" s="418"/>
      <c r="AQ1291" s="314"/>
      <c r="AR1291" s="315"/>
      <c r="AS1291" s="419"/>
      <c r="AT1291" s="420"/>
      <c r="AU1291" s="318"/>
      <c r="AV1291" s="319"/>
      <c r="AW1291" s="319"/>
      <c r="AX1291" s="319"/>
      <c r="AY1291" s="320"/>
      <c r="AZ1291" s="376"/>
    </row>
    <row r="1292" spans="1:52" ht="13.5" customHeight="1" thickTop="1" thickBot="1" x14ac:dyDescent="0.25">
      <c r="A1292" s="397">
        <v>1282</v>
      </c>
      <c r="B1292" s="398" t="s">
        <v>333</v>
      </c>
      <c r="C1292" s="399">
        <v>43781</v>
      </c>
      <c r="D1292" s="399" t="s">
        <v>11726</v>
      </c>
      <c r="E1292" s="400" t="s">
        <v>5690</v>
      </c>
      <c r="F1292" s="400" t="s">
        <v>11727</v>
      </c>
      <c r="G1292" s="401" t="s">
        <v>66</v>
      </c>
      <c r="H1292" s="402" t="s">
        <v>7501</v>
      </c>
      <c r="I1292" s="403" t="s">
        <v>1989</v>
      </c>
      <c r="J1292" s="404">
        <v>0</v>
      </c>
      <c r="K1292" s="405">
        <v>0</v>
      </c>
      <c r="L1292" s="405">
        <v>10400000</v>
      </c>
      <c r="M1292" s="405">
        <f t="shared" si="123"/>
        <v>10400000</v>
      </c>
      <c r="N1292" s="406" t="s">
        <v>1990</v>
      </c>
      <c r="O1292" s="398" t="s">
        <v>11728</v>
      </c>
      <c r="P1292" s="408">
        <f t="shared" si="122"/>
        <v>43781</v>
      </c>
      <c r="Q1292" s="408">
        <v>43830</v>
      </c>
      <c r="R1292" s="408">
        <f t="shared" si="121"/>
        <v>43830</v>
      </c>
      <c r="S1292" s="407">
        <f t="shared" si="118"/>
        <v>49</v>
      </c>
      <c r="T1292" s="409">
        <f t="shared" si="119"/>
        <v>1.6333333333333333</v>
      </c>
      <c r="U1292" s="410" t="s">
        <v>11729</v>
      </c>
      <c r="V1292" s="375"/>
      <c r="W1292" s="411"/>
      <c r="X1292" s="412"/>
      <c r="Y1292" s="413"/>
      <c r="Z1292" s="414"/>
      <c r="AA1292" s="412"/>
      <c r="AB1292" s="413"/>
      <c r="AC1292" s="414"/>
      <c r="AD1292" s="412"/>
      <c r="AE1292" s="413"/>
      <c r="AF1292" s="414"/>
      <c r="AG1292" s="412"/>
      <c r="AH1292" s="413"/>
      <c r="AI1292" s="412"/>
      <c r="AJ1292" s="415"/>
      <c r="AK1292" s="416"/>
      <c r="AL1292" s="417"/>
      <c r="AM1292" s="416"/>
      <c r="AN1292" s="418"/>
      <c r="AO1292" s="418"/>
      <c r="AP1292" s="418"/>
      <c r="AQ1292" s="314"/>
      <c r="AR1292" s="315"/>
      <c r="AS1292" s="419"/>
      <c r="AT1292" s="420"/>
      <c r="AU1292" s="318"/>
      <c r="AV1292" s="319"/>
      <c r="AW1292" s="319"/>
      <c r="AX1292" s="319"/>
      <c r="AY1292" s="320"/>
      <c r="AZ1292" s="376"/>
    </row>
    <row r="1293" spans="1:52" ht="13.5" customHeight="1" thickTop="1" thickBot="1" x14ac:dyDescent="0.25">
      <c r="A1293" s="397">
        <v>1283</v>
      </c>
      <c r="B1293" s="398" t="s">
        <v>2000</v>
      </c>
      <c r="C1293" s="399">
        <v>43781</v>
      </c>
      <c r="D1293" s="399" t="s">
        <v>11730</v>
      </c>
      <c r="E1293" s="400" t="s">
        <v>9494</v>
      </c>
      <c r="F1293" s="400" t="s">
        <v>11731</v>
      </c>
      <c r="G1293" s="401" t="s">
        <v>66</v>
      </c>
      <c r="H1293" s="402" t="s">
        <v>7501</v>
      </c>
      <c r="I1293" s="403" t="s">
        <v>1989</v>
      </c>
      <c r="J1293" s="404">
        <v>0</v>
      </c>
      <c r="K1293" s="405">
        <v>0</v>
      </c>
      <c r="L1293" s="405">
        <v>5940996</v>
      </c>
      <c r="M1293" s="405">
        <f t="shared" si="123"/>
        <v>5940996</v>
      </c>
      <c r="N1293" s="406" t="s">
        <v>1990</v>
      </c>
      <c r="O1293" s="398" t="s">
        <v>11732</v>
      </c>
      <c r="P1293" s="408">
        <f t="shared" si="122"/>
        <v>43781</v>
      </c>
      <c r="Q1293" s="408">
        <v>43826</v>
      </c>
      <c r="R1293" s="408">
        <f t="shared" si="121"/>
        <v>43826</v>
      </c>
      <c r="S1293" s="407">
        <f t="shared" si="118"/>
        <v>45</v>
      </c>
      <c r="T1293" s="409">
        <f t="shared" si="119"/>
        <v>1.5</v>
      </c>
      <c r="U1293" s="410" t="s">
        <v>11733</v>
      </c>
      <c r="V1293" s="375"/>
      <c r="W1293" s="411"/>
      <c r="X1293" s="412"/>
      <c r="Y1293" s="413"/>
      <c r="Z1293" s="414"/>
      <c r="AA1293" s="412"/>
      <c r="AB1293" s="413"/>
      <c r="AC1293" s="414"/>
      <c r="AD1293" s="412"/>
      <c r="AE1293" s="413"/>
      <c r="AF1293" s="414"/>
      <c r="AG1293" s="412"/>
      <c r="AH1293" s="413"/>
      <c r="AI1293" s="412"/>
      <c r="AJ1293" s="415"/>
      <c r="AK1293" s="416"/>
      <c r="AL1293" s="417"/>
      <c r="AM1293" s="416"/>
      <c r="AN1293" s="418"/>
      <c r="AO1293" s="418"/>
      <c r="AP1293" s="418"/>
      <c r="AQ1293" s="314"/>
      <c r="AR1293" s="315"/>
      <c r="AS1293" s="419"/>
      <c r="AT1293" s="420"/>
      <c r="AU1293" s="318"/>
      <c r="AV1293" s="319"/>
      <c r="AW1293" s="319"/>
      <c r="AX1293" s="319"/>
      <c r="AY1293" s="320"/>
      <c r="AZ1293" s="376"/>
    </row>
    <row r="1294" spans="1:52" ht="13.5" customHeight="1" thickTop="1" thickBot="1" x14ac:dyDescent="0.25">
      <c r="A1294" s="397">
        <v>1284</v>
      </c>
      <c r="B1294" s="398" t="s">
        <v>333</v>
      </c>
      <c r="C1294" s="399">
        <v>43781</v>
      </c>
      <c r="D1294" s="399" t="s">
        <v>11734</v>
      </c>
      <c r="E1294" s="400" t="s">
        <v>5690</v>
      </c>
      <c r="F1294" s="400" t="s">
        <v>11735</v>
      </c>
      <c r="G1294" s="401" t="s">
        <v>66</v>
      </c>
      <c r="H1294" s="402" t="s">
        <v>7501</v>
      </c>
      <c r="I1294" s="403" t="s">
        <v>1989</v>
      </c>
      <c r="J1294" s="404">
        <v>0</v>
      </c>
      <c r="K1294" s="405">
        <v>0</v>
      </c>
      <c r="L1294" s="405">
        <v>10400000</v>
      </c>
      <c r="M1294" s="405">
        <f t="shared" si="123"/>
        <v>10400000</v>
      </c>
      <c r="N1294" s="406" t="s">
        <v>1990</v>
      </c>
      <c r="O1294" s="398" t="s">
        <v>11736</v>
      </c>
      <c r="P1294" s="408">
        <f t="shared" si="122"/>
        <v>43781</v>
      </c>
      <c r="Q1294" s="408">
        <v>43830</v>
      </c>
      <c r="R1294" s="408">
        <f t="shared" si="121"/>
        <v>43830</v>
      </c>
      <c r="S1294" s="407">
        <f t="shared" si="118"/>
        <v>49</v>
      </c>
      <c r="T1294" s="409">
        <f t="shared" si="119"/>
        <v>1.6333333333333333</v>
      </c>
      <c r="U1294" s="410" t="s">
        <v>11737</v>
      </c>
      <c r="V1294" s="375"/>
      <c r="W1294" s="411"/>
      <c r="X1294" s="412"/>
      <c r="Y1294" s="413"/>
      <c r="Z1294" s="414"/>
      <c r="AA1294" s="412"/>
      <c r="AB1294" s="413"/>
      <c r="AC1294" s="414"/>
      <c r="AD1294" s="412"/>
      <c r="AE1294" s="413"/>
      <c r="AF1294" s="414"/>
      <c r="AG1294" s="412"/>
      <c r="AH1294" s="413"/>
      <c r="AI1294" s="412"/>
      <c r="AJ1294" s="415"/>
      <c r="AK1294" s="416"/>
      <c r="AL1294" s="417"/>
      <c r="AM1294" s="416"/>
      <c r="AN1294" s="418"/>
      <c r="AO1294" s="418"/>
      <c r="AP1294" s="418"/>
      <c r="AQ1294" s="314"/>
      <c r="AR1294" s="315"/>
      <c r="AS1294" s="419"/>
      <c r="AT1294" s="420"/>
      <c r="AU1294" s="318"/>
      <c r="AV1294" s="319"/>
      <c r="AW1294" s="319"/>
      <c r="AX1294" s="319"/>
      <c r="AY1294" s="320"/>
      <c r="AZ1294" s="376"/>
    </row>
    <row r="1295" spans="1:52" ht="13.5" customHeight="1" thickTop="1" thickBot="1" x14ac:dyDescent="0.25">
      <c r="A1295" s="397">
        <v>1285</v>
      </c>
      <c r="B1295" s="398" t="s">
        <v>3444</v>
      </c>
      <c r="C1295" s="399">
        <v>43781</v>
      </c>
      <c r="D1295" s="399" t="s">
        <v>11738</v>
      </c>
      <c r="E1295" s="400" t="s">
        <v>9494</v>
      </c>
      <c r="F1295" s="400" t="s">
        <v>11739</v>
      </c>
      <c r="G1295" s="401" t="s">
        <v>66</v>
      </c>
      <c r="H1295" s="402" t="s">
        <v>7501</v>
      </c>
      <c r="I1295" s="403" t="s">
        <v>1989</v>
      </c>
      <c r="J1295" s="404">
        <v>0</v>
      </c>
      <c r="K1295" s="405">
        <v>0</v>
      </c>
      <c r="L1295" s="405">
        <v>6000000</v>
      </c>
      <c r="M1295" s="405">
        <f t="shared" si="123"/>
        <v>6000000</v>
      </c>
      <c r="N1295" s="406" t="s">
        <v>1990</v>
      </c>
      <c r="O1295" s="398" t="s">
        <v>11740</v>
      </c>
      <c r="P1295" s="408">
        <f t="shared" si="122"/>
        <v>43781</v>
      </c>
      <c r="Q1295" s="408">
        <v>43830</v>
      </c>
      <c r="R1295" s="408">
        <f t="shared" si="121"/>
        <v>43830</v>
      </c>
      <c r="S1295" s="407">
        <f t="shared" si="118"/>
        <v>49</v>
      </c>
      <c r="T1295" s="409">
        <f t="shared" si="119"/>
        <v>1.6333333333333333</v>
      </c>
      <c r="U1295" s="410" t="s">
        <v>11741</v>
      </c>
      <c r="V1295" s="375"/>
      <c r="W1295" s="411"/>
      <c r="X1295" s="412"/>
      <c r="Y1295" s="413"/>
      <c r="Z1295" s="414"/>
      <c r="AA1295" s="412"/>
      <c r="AB1295" s="413"/>
      <c r="AC1295" s="414"/>
      <c r="AD1295" s="412"/>
      <c r="AE1295" s="413"/>
      <c r="AF1295" s="414"/>
      <c r="AG1295" s="412"/>
      <c r="AH1295" s="413"/>
      <c r="AI1295" s="412"/>
      <c r="AJ1295" s="415"/>
      <c r="AK1295" s="416"/>
      <c r="AL1295" s="417"/>
      <c r="AM1295" s="416"/>
      <c r="AN1295" s="418"/>
      <c r="AO1295" s="418"/>
      <c r="AP1295" s="418"/>
      <c r="AQ1295" s="314"/>
      <c r="AR1295" s="315"/>
      <c r="AS1295" s="419"/>
      <c r="AT1295" s="420"/>
      <c r="AU1295" s="318"/>
      <c r="AV1295" s="319"/>
      <c r="AW1295" s="319"/>
      <c r="AX1295" s="319"/>
      <c r="AY1295" s="320"/>
      <c r="AZ1295" s="376"/>
    </row>
    <row r="1296" spans="1:52" ht="13.5" customHeight="1" thickTop="1" thickBot="1" x14ac:dyDescent="0.25">
      <c r="A1296" s="397">
        <v>1286</v>
      </c>
      <c r="B1296" s="398" t="s">
        <v>3451</v>
      </c>
      <c r="C1296" s="399">
        <v>43781</v>
      </c>
      <c r="D1296" s="399" t="s">
        <v>11742</v>
      </c>
      <c r="E1296" s="400" t="s">
        <v>5690</v>
      </c>
      <c r="F1296" s="400" t="s">
        <v>2838</v>
      </c>
      <c r="G1296" s="401" t="s">
        <v>66</v>
      </c>
      <c r="H1296" s="402" t="s">
        <v>10502</v>
      </c>
      <c r="I1296" s="403" t="s">
        <v>1989</v>
      </c>
      <c r="J1296" s="404">
        <v>0</v>
      </c>
      <c r="K1296" s="405">
        <v>0</v>
      </c>
      <c r="L1296" s="405">
        <v>6600000</v>
      </c>
      <c r="M1296" s="405">
        <f t="shared" si="123"/>
        <v>6600000</v>
      </c>
      <c r="N1296" s="406" t="s">
        <v>1990</v>
      </c>
      <c r="O1296" s="398" t="s">
        <v>11743</v>
      </c>
      <c r="P1296" s="408">
        <f t="shared" si="122"/>
        <v>43781</v>
      </c>
      <c r="Q1296" s="408">
        <v>43830</v>
      </c>
      <c r="R1296" s="408">
        <f t="shared" si="121"/>
        <v>43830</v>
      </c>
      <c r="S1296" s="407">
        <f t="shared" si="118"/>
        <v>49</v>
      </c>
      <c r="T1296" s="409">
        <f t="shared" si="119"/>
        <v>1.6333333333333333</v>
      </c>
      <c r="U1296" s="410" t="s">
        <v>11744</v>
      </c>
      <c r="V1296" s="375"/>
      <c r="W1296" s="411"/>
      <c r="X1296" s="412"/>
      <c r="Y1296" s="413"/>
      <c r="Z1296" s="414"/>
      <c r="AA1296" s="412"/>
      <c r="AB1296" s="413"/>
      <c r="AC1296" s="414"/>
      <c r="AD1296" s="412"/>
      <c r="AE1296" s="413"/>
      <c r="AF1296" s="414"/>
      <c r="AG1296" s="412"/>
      <c r="AH1296" s="413"/>
      <c r="AI1296" s="412"/>
      <c r="AJ1296" s="415"/>
      <c r="AK1296" s="416"/>
      <c r="AL1296" s="417"/>
      <c r="AM1296" s="416"/>
      <c r="AN1296" s="418"/>
      <c r="AO1296" s="418"/>
      <c r="AP1296" s="418"/>
      <c r="AQ1296" s="314"/>
      <c r="AR1296" s="315"/>
      <c r="AS1296" s="419"/>
      <c r="AT1296" s="420"/>
      <c r="AU1296" s="318"/>
      <c r="AV1296" s="319"/>
      <c r="AW1296" s="319"/>
      <c r="AX1296" s="319"/>
      <c r="AY1296" s="320"/>
      <c r="AZ1296" s="376"/>
    </row>
    <row r="1297" spans="1:53" ht="13.5" customHeight="1" thickTop="1" thickBot="1" x14ac:dyDescent="0.25">
      <c r="A1297" s="397">
        <v>1287</v>
      </c>
      <c r="B1297" s="398" t="s">
        <v>3451</v>
      </c>
      <c r="C1297" s="399">
        <v>43781</v>
      </c>
      <c r="D1297" s="399" t="s">
        <v>11745</v>
      </c>
      <c r="E1297" s="400" t="s">
        <v>5690</v>
      </c>
      <c r="F1297" s="400" t="s">
        <v>11746</v>
      </c>
      <c r="G1297" s="401" t="s">
        <v>66</v>
      </c>
      <c r="H1297" s="402" t="s">
        <v>7501</v>
      </c>
      <c r="I1297" s="403" t="s">
        <v>1989</v>
      </c>
      <c r="J1297" s="404">
        <v>0</v>
      </c>
      <c r="K1297" s="405">
        <v>0</v>
      </c>
      <c r="L1297" s="405">
        <v>14600000</v>
      </c>
      <c r="M1297" s="405">
        <f t="shared" si="123"/>
        <v>14600000</v>
      </c>
      <c r="N1297" s="406" t="s">
        <v>1990</v>
      </c>
      <c r="O1297" s="398" t="s">
        <v>11747</v>
      </c>
      <c r="P1297" s="408">
        <f t="shared" si="122"/>
        <v>43781</v>
      </c>
      <c r="Q1297" s="408">
        <v>43830</v>
      </c>
      <c r="R1297" s="408">
        <f t="shared" si="121"/>
        <v>43830</v>
      </c>
      <c r="S1297" s="407">
        <f t="shared" si="118"/>
        <v>49</v>
      </c>
      <c r="T1297" s="409">
        <f t="shared" si="119"/>
        <v>1.6333333333333333</v>
      </c>
      <c r="U1297" s="410" t="s">
        <v>11748</v>
      </c>
      <c r="V1297" s="375"/>
      <c r="W1297" s="411"/>
      <c r="X1297" s="412"/>
      <c r="Y1297" s="413"/>
      <c r="Z1297" s="414"/>
      <c r="AA1297" s="412"/>
      <c r="AB1297" s="413"/>
      <c r="AC1297" s="414"/>
      <c r="AD1297" s="412"/>
      <c r="AE1297" s="413"/>
      <c r="AF1297" s="414"/>
      <c r="AG1297" s="412"/>
      <c r="AH1297" s="413"/>
      <c r="AI1297" s="412"/>
      <c r="AJ1297" s="415"/>
      <c r="AK1297" s="416"/>
      <c r="AL1297" s="417"/>
      <c r="AM1297" s="416"/>
      <c r="AN1297" s="418"/>
      <c r="AO1297" s="418"/>
      <c r="AP1297" s="418"/>
      <c r="AQ1297" s="314"/>
      <c r="AR1297" s="315"/>
      <c r="AS1297" s="419"/>
      <c r="AT1297" s="420"/>
      <c r="AU1297" s="318"/>
      <c r="AV1297" s="319"/>
      <c r="AW1297" s="319"/>
      <c r="AX1297" s="319"/>
      <c r="AY1297" s="320"/>
      <c r="AZ1297" s="376"/>
    </row>
    <row r="1298" spans="1:53" ht="13.5" customHeight="1" thickTop="1" thickBot="1" x14ac:dyDescent="0.25">
      <c r="A1298" s="397">
        <v>1288</v>
      </c>
      <c r="B1298" s="398" t="s">
        <v>63</v>
      </c>
      <c r="C1298" s="399">
        <v>43781</v>
      </c>
      <c r="D1298" s="399" t="s">
        <v>11749</v>
      </c>
      <c r="E1298" s="400" t="s">
        <v>6793</v>
      </c>
      <c r="F1298" s="400" t="s">
        <v>11750</v>
      </c>
      <c r="G1298" s="401" t="s">
        <v>66</v>
      </c>
      <c r="H1298" s="402" t="s">
        <v>7501</v>
      </c>
      <c r="I1298" s="403" t="s">
        <v>1989</v>
      </c>
      <c r="J1298" s="404">
        <v>0</v>
      </c>
      <c r="K1298" s="405">
        <v>0</v>
      </c>
      <c r="L1298" s="405">
        <v>9000000</v>
      </c>
      <c r="M1298" s="405">
        <f t="shared" si="123"/>
        <v>9000000</v>
      </c>
      <c r="N1298" s="406" t="s">
        <v>1990</v>
      </c>
      <c r="O1298" s="398" t="s">
        <v>11751</v>
      </c>
      <c r="P1298" s="408">
        <f t="shared" si="122"/>
        <v>43781</v>
      </c>
      <c r="Q1298" s="408">
        <v>43830</v>
      </c>
      <c r="R1298" s="408">
        <f t="shared" si="121"/>
        <v>43830</v>
      </c>
      <c r="S1298" s="407">
        <f t="shared" si="118"/>
        <v>49</v>
      </c>
      <c r="T1298" s="409">
        <f t="shared" si="119"/>
        <v>1.6333333333333333</v>
      </c>
      <c r="U1298" s="410" t="s">
        <v>11752</v>
      </c>
      <c r="V1298" s="375"/>
      <c r="W1298" s="411"/>
      <c r="X1298" s="412"/>
      <c r="Y1298" s="413"/>
      <c r="Z1298" s="414"/>
      <c r="AA1298" s="412"/>
      <c r="AB1298" s="413"/>
      <c r="AC1298" s="414"/>
      <c r="AD1298" s="412"/>
      <c r="AE1298" s="413"/>
      <c r="AF1298" s="414"/>
      <c r="AG1298" s="412"/>
      <c r="AH1298" s="413"/>
      <c r="AI1298" s="412"/>
      <c r="AJ1298" s="415"/>
      <c r="AK1298" s="416"/>
      <c r="AL1298" s="417"/>
      <c r="AM1298" s="416"/>
      <c r="AN1298" s="418"/>
      <c r="AO1298" s="418"/>
      <c r="AP1298" s="418"/>
      <c r="AQ1298" s="314"/>
      <c r="AR1298" s="315"/>
      <c r="AS1298" s="419"/>
      <c r="AT1298" s="420"/>
      <c r="AU1298" s="318"/>
      <c r="AV1298" s="319"/>
      <c r="AW1298" s="319"/>
      <c r="AX1298" s="319"/>
      <c r="AY1298" s="320"/>
      <c r="AZ1298" s="376"/>
    </row>
    <row r="1299" spans="1:53" ht="13.5" customHeight="1" thickTop="1" thickBot="1" x14ac:dyDescent="0.25">
      <c r="A1299" s="397">
        <v>1289</v>
      </c>
      <c r="B1299" s="398" t="s">
        <v>63</v>
      </c>
      <c r="C1299" s="399">
        <v>43781</v>
      </c>
      <c r="D1299" s="399" t="s">
        <v>11753</v>
      </c>
      <c r="E1299" s="400" t="s">
        <v>7806</v>
      </c>
      <c r="F1299" s="400" t="s">
        <v>11754</v>
      </c>
      <c r="G1299" s="401" t="s">
        <v>66</v>
      </c>
      <c r="H1299" s="402" t="s">
        <v>7501</v>
      </c>
      <c r="I1299" s="403" t="s">
        <v>1989</v>
      </c>
      <c r="J1299" s="404">
        <v>0</v>
      </c>
      <c r="K1299" s="405">
        <v>0</v>
      </c>
      <c r="L1299" s="405">
        <v>7960500</v>
      </c>
      <c r="M1299" s="405">
        <f t="shared" si="123"/>
        <v>7960500</v>
      </c>
      <c r="N1299" s="406" t="s">
        <v>1990</v>
      </c>
      <c r="O1299" s="398" t="s">
        <v>11755</v>
      </c>
      <c r="P1299" s="408">
        <f t="shared" ref="P1299:P1330" si="124">C1299</f>
        <v>43781</v>
      </c>
      <c r="Q1299" s="408">
        <v>43830</v>
      </c>
      <c r="R1299" s="408">
        <f t="shared" si="121"/>
        <v>43830</v>
      </c>
      <c r="S1299" s="407">
        <f t="shared" ref="S1299:S1338" si="125">R1299-P1299</f>
        <v>49</v>
      </c>
      <c r="T1299" s="409">
        <f t="shared" ref="T1299:T1338" si="126">+S1299/30</f>
        <v>1.6333333333333333</v>
      </c>
      <c r="U1299" s="410" t="s">
        <v>11756</v>
      </c>
      <c r="V1299" s="375"/>
      <c r="W1299" s="411"/>
      <c r="X1299" s="412"/>
      <c r="Y1299" s="413"/>
      <c r="Z1299" s="414"/>
      <c r="AA1299" s="412"/>
      <c r="AB1299" s="413"/>
      <c r="AC1299" s="414"/>
      <c r="AD1299" s="412"/>
      <c r="AE1299" s="413"/>
      <c r="AF1299" s="414"/>
      <c r="AG1299" s="412"/>
      <c r="AH1299" s="413"/>
      <c r="AI1299" s="412"/>
      <c r="AJ1299" s="415"/>
      <c r="AK1299" s="416"/>
      <c r="AL1299" s="417"/>
      <c r="AM1299" s="416"/>
      <c r="AN1299" s="418"/>
      <c r="AO1299" s="418"/>
      <c r="AP1299" s="418"/>
      <c r="AQ1299" s="314"/>
      <c r="AR1299" s="315"/>
      <c r="AS1299" s="419"/>
      <c r="AT1299" s="420"/>
      <c r="AU1299" s="318"/>
      <c r="AV1299" s="319"/>
      <c r="AW1299" s="319"/>
      <c r="AX1299" s="319"/>
      <c r="AY1299" s="320"/>
      <c r="AZ1299" s="376"/>
    </row>
    <row r="1300" spans="1:53" ht="13.5" customHeight="1" thickTop="1" thickBot="1" x14ac:dyDescent="0.25">
      <c r="A1300" s="397">
        <v>1290</v>
      </c>
      <c r="B1300" s="398" t="s">
        <v>2000</v>
      </c>
      <c r="C1300" s="399">
        <v>43781</v>
      </c>
      <c r="D1300" s="399" t="s">
        <v>11757</v>
      </c>
      <c r="E1300" s="400" t="s">
        <v>5921</v>
      </c>
      <c r="F1300" s="400" t="s">
        <v>11758</v>
      </c>
      <c r="G1300" s="401" t="s">
        <v>66</v>
      </c>
      <c r="H1300" s="402" t="s">
        <v>7501</v>
      </c>
      <c r="I1300" s="403" t="s">
        <v>1989</v>
      </c>
      <c r="J1300" s="404">
        <v>0</v>
      </c>
      <c r="K1300" s="405">
        <v>0</v>
      </c>
      <c r="L1300" s="405">
        <v>10614486</v>
      </c>
      <c r="M1300" s="405">
        <f t="shared" si="123"/>
        <v>10614486</v>
      </c>
      <c r="N1300" s="406" t="s">
        <v>1990</v>
      </c>
      <c r="O1300" s="398" t="s">
        <v>11759</v>
      </c>
      <c r="P1300" s="408">
        <f t="shared" si="124"/>
        <v>43781</v>
      </c>
      <c r="Q1300" s="408">
        <v>43830</v>
      </c>
      <c r="R1300" s="408">
        <f t="shared" si="121"/>
        <v>43830</v>
      </c>
      <c r="S1300" s="407">
        <f t="shared" si="125"/>
        <v>49</v>
      </c>
      <c r="T1300" s="409">
        <f t="shared" si="126"/>
        <v>1.6333333333333333</v>
      </c>
      <c r="U1300" s="410" t="s">
        <v>11760</v>
      </c>
      <c r="V1300" s="375"/>
      <c r="W1300" s="411"/>
      <c r="X1300" s="412"/>
      <c r="Y1300" s="413"/>
      <c r="Z1300" s="414"/>
      <c r="AA1300" s="412"/>
      <c r="AB1300" s="413"/>
      <c r="AC1300" s="414"/>
      <c r="AD1300" s="412"/>
      <c r="AE1300" s="413"/>
      <c r="AF1300" s="414"/>
      <c r="AG1300" s="412"/>
      <c r="AH1300" s="413"/>
      <c r="AI1300" s="412"/>
      <c r="AJ1300" s="415"/>
      <c r="AK1300" s="416"/>
      <c r="AL1300" s="417"/>
      <c r="AM1300" s="416"/>
      <c r="AN1300" s="418"/>
      <c r="AO1300" s="418"/>
      <c r="AP1300" s="418"/>
      <c r="AQ1300" s="314"/>
      <c r="AR1300" s="315"/>
      <c r="AS1300" s="419"/>
      <c r="AT1300" s="420"/>
      <c r="AU1300" s="318"/>
      <c r="AV1300" s="319"/>
      <c r="AW1300" s="319"/>
      <c r="AX1300" s="319"/>
      <c r="AY1300" s="320"/>
      <c r="AZ1300" s="376"/>
    </row>
    <row r="1301" spans="1:53" s="498" customFormat="1" ht="13.5" customHeight="1" thickTop="1" thickBot="1" x14ac:dyDescent="0.25">
      <c r="A1301" s="499">
        <v>1291</v>
      </c>
      <c r="B1301" s="398" t="s">
        <v>2000</v>
      </c>
      <c r="C1301" s="399">
        <v>43781</v>
      </c>
      <c r="D1301" s="399" t="s">
        <v>11761</v>
      </c>
      <c r="E1301" s="400" t="s">
        <v>5921</v>
      </c>
      <c r="F1301" s="400" t="s">
        <v>11762</v>
      </c>
      <c r="G1301" s="401" t="s">
        <v>66</v>
      </c>
      <c r="H1301" s="402" t="s">
        <v>7501</v>
      </c>
      <c r="I1301" s="403" t="s">
        <v>1989</v>
      </c>
      <c r="J1301" s="404">
        <v>0</v>
      </c>
      <c r="K1301" s="405">
        <v>0</v>
      </c>
      <c r="L1301" s="405">
        <v>10614486</v>
      </c>
      <c r="M1301" s="405">
        <f t="shared" si="123"/>
        <v>10614486</v>
      </c>
      <c r="N1301" s="406" t="s">
        <v>1990</v>
      </c>
      <c r="O1301" s="398" t="s">
        <v>11763</v>
      </c>
      <c r="P1301" s="408">
        <f t="shared" si="124"/>
        <v>43781</v>
      </c>
      <c r="Q1301" s="408">
        <v>43830</v>
      </c>
      <c r="R1301" s="408">
        <f t="shared" si="121"/>
        <v>43830</v>
      </c>
      <c r="S1301" s="407">
        <f t="shared" si="125"/>
        <v>49</v>
      </c>
      <c r="T1301" s="409">
        <f t="shared" si="126"/>
        <v>1.6333333333333333</v>
      </c>
      <c r="U1301" s="410" t="s">
        <v>11764</v>
      </c>
      <c r="V1301" s="375"/>
      <c r="W1301" s="411"/>
      <c r="X1301" s="412"/>
      <c r="Y1301" s="413"/>
      <c r="Z1301" s="414"/>
      <c r="AA1301" s="412"/>
      <c r="AB1301" s="413"/>
      <c r="AC1301" s="414"/>
      <c r="AD1301" s="412"/>
      <c r="AE1301" s="413"/>
      <c r="AF1301" s="414"/>
      <c r="AG1301" s="412"/>
      <c r="AH1301" s="413"/>
      <c r="AI1301" s="412"/>
      <c r="AJ1301" s="415"/>
      <c r="AK1301" s="416"/>
      <c r="AL1301" s="417"/>
      <c r="AM1301" s="416"/>
      <c r="AN1301" s="418"/>
      <c r="AO1301" s="418"/>
      <c r="AP1301" s="418"/>
      <c r="AQ1301" s="314"/>
      <c r="AR1301" s="315"/>
      <c r="AS1301" s="500"/>
      <c r="AT1301" s="501"/>
      <c r="AU1301" s="318"/>
      <c r="AV1301" s="319"/>
      <c r="AW1301" s="319"/>
      <c r="AX1301" s="319"/>
      <c r="AY1301" s="320"/>
      <c r="AZ1301" s="502"/>
    </row>
    <row r="1302" spans="1:53" ht="13.5" customHeight="1" thickTop="1" thickBot="1" x14ac:dyDescent="0.25">
      <c r="A1302" s="397">
        <v>1292</v>
      </c>
      <c r="B1302" s="398" t="s">
        <v>10231</v>
      </c>
      <c r="C1302" s="399">
        <v>43782</v>
      </c>
      <c r="D1302" s="399" t="s">
        <v>11765</v>
      </c>
      <c r="E1302" s="400" t="s">
        <v>7806</v>
      </c>
      <c r="F1302" s="400" t="s">
        <v>11766</v>
      </c>
      <c r="G1302" s="401" t="s">
        <v>66</v>
      </c>
      <c r="H1302" s="402" t="s">
        <v>10502</v>
      </c>
      <c r="I1302" s="403" t="s">
        <v>1989</v>
      </c>
      <c r="J1302" s="404">
        <v>0</v>
      </c>
      <c r="K1302" s="405">
        <v>0</v>
      </c>
      <c r="L1302" s="405">
        <v>3000000</v>
      </c>
      <c r="M1302" s="405">
        <f t="shared" si="123"/>
        <v>3000000</v>
      </c>
      <c r="N1302" s="406" t="s">
        <v>1990</v>
      </c>
      <c r="O1302" s="398" t="s">
        <v>11767</v>
      </c>
      <c r="P1302" s="408">
        <f t="shared" si="124"/>
        <v>43782</v>
      </c>
      <c r="Q1302" s="408">
        <v>43830</v>
      </c>
      <c r="R1302" s="408">
        <f t="shared" si="121"/>
        <v>43830</v>
      </c>
      <c r="S1302" s="407">
        <f t="shared" si="125"/>
        <v>48</v>
      </c>
      <c r="T1302" s="409">
        <f t="shared" si="126"/>
        <v>1.6</v>
      </c>
      <c r="U1302" s="410" t="s">
        <v>11768</v>
      </c>
      <c r="V1302" s="375"/>
      <c r="W1302" s="411"/>
      <c r="X1302" s="412"/>
      <c r="Y1302" s="413"/>
      <c r="Z1302" s="414"/>
      <c r="AA1302" s="412"/>
      <c r="AB1302" s="413"/>
      <c r="AC1302" s="414"/>
      <c r="AD1302" s="412"/>
      <c r="AE1302" s="413"/>
      <c r="AF1302" s="414"/>
      <c r="AG1302" s="412"/>
      <c r="AH1302" s="413"/>
      <c r="AI1302" s="412"/>
      <c r="AJ1302" s="415"/>
      <c r="AK1302" s="416"/>
      <c r="AL1302" s="417"/>
      <c r="AM1302" s="416"/>
      <c r="AN1302" s="418"/>
      <c r="AO1302" s="418"/>
      <c r="AP1302" s="418"/>
      <c r="AQ1302" s="314"/>
      <c r="AR1302" s="315"/>
      <c r="AS1302" s="419"/>
      <c r="AT1302" s="420"/>
      <c r="AU1302" s="318"/>
      <c r="AV1302" s="319"/>
      <c r="AW1302" s="319"/>
      <c r="AX1302" s="319"/>
      <c r="AY1302" s="320"/>
      <c r="AZ1302" s="376"/>
    </row>
    <row r="1303" spans="1:53" ht="13.5" customHeight="1" thickTop="1" thickBot="1" x14ac:dyDescent="0.25">
      <c r="A1303" s="467">
        <v>1293</v>
      </c>
      <c r="B1303" s="468"/>
      <c r="C1303" s="469"/>
      <c r="D1303" s="469" t="s">
        <v>11769</v>
      </c>
      <c r="E1303" s="470"/>
      <c r="F1303" s="470"/>
      <c r="G1303" s="471"/>
      <c r="H1303" s="472"/>
      <c r="I1303" s="473" t="s">
        <v>1989</v>
      </c>
      <c r="J1303" s="474">
        <v>0</v>
      </c>
      <c r="K1303" s="475">
        <v>0</v>
      </c>
      <c r="L1303" s="475"/>
      <c r="M1303" s="475">
        <f t="shared" si="123"/>
        <v>0</v>
      </c>
      <c r="N1303" s="476" t="s">
        <v>1990</v>
      </c>
      <c r="O1303" s="468"/>
      <c r="P1303" s="477">
        <f t="shared" si="124"/>
        <v>0</v>
      </c>
      <c r="Q1303" s="477"/>
      <c r="R1303" s="477">
        <f t="shared" si="121"/>
        <v>0</v>
      </c>
      <c r="S1303" s="478">
        <f t="shared" si="125"/>
        <v>0</v>
      </c>
      <c r="T1303" s="479">
        <f t="shared" si="126"/>
        <v>0</v>
      </c>
      <c r="U1303" s="481"/>
      <c r="V1303" s="480"/>
      <c r="W1303" s="482"/>
      <c r="X1303" s="483"/>
      <c r="Y1303" s="484"/>
      <c r="Z1303" s="485"/>
      <c r="AA1303" s="483"/>
      <c r="AB1303" s="484"/>
      <c r="AC1303" s="485"/>
      <c r="AD1303" s="483"/>
      <c r="AE1303" s="484"/>
      <c r="AF1303" s="485"/>
      <c r="AG1303" s="483"/>
      <c r="AH1303" s="484"/>
      <c r="AI1303" s="483"/>
      <c r="AJ1303" s="486"/>
      <c r="AK1303" s="487"/>
      <c r="AL1303" s="488"/>
      <c r="AM1303" s="487"/>
      <c r="AN1303" s="489"/>
      <c r="AO1303" s="489"/>
      <c r="AP1303" s="489"/>
      <c r="AQ1303" s="490"/>
      <c r="AR1303" s="491"/>
      <c r="AS1303" s="492"/>
      <c r="AT1303" s="493"/>
      <c r="AU1303" s="494"/>
      <c r="AV1303" s="495"/>
      <c r="AW1303" s="495"/>
      <c r="AX1303" s="495"/>
      <c r="AY1303" s="496"/>
      <c r="AZ1303" s="497"/>
      <c r="BA1303" s="466"/>
    </row>
    <row r="1304" spans="1:53" ht="13.5" customHeight="1" thickTop="1" thickBot="1" x14ac:dyDescent="0.25">
      <c r="A1304" s="397">
        <v>1294</v>
      </c>
      <c r="B1304" s="398" t="s">
        <v>63</v>
      </c>
      <c r="C1304" s="399">
        <v>43782</v>
      </c>
      <c r="D1304" s="399" t="s">
        <v>11770</v>
      </c>
      <c r="E1304" s="400" t="s">
        <v>5690</v>
      </c>
      <c r="F1304" s="400" t="s">
        <v>11771</v>
      </c>
      <c r="G1304" s="401" t="s">
        <v>66</v>
      </c>
      <c r="H1304" s="402" t="s">
        <v>10502</v>
      </c>
      <c r="I1304" s="403" t="s">
        <v>1989</v>
      </c>
      <c r="J1304" s="404">
        <v>0</v>
      </c>
      <c r="K1304" s="405">
        <v>0</v>
      </c>
      <c r="L1304" s="405">
        <v>4500000</v>
      </c>
      <c r="M1304" s="405">
        <f t="shared" si="123"/>
        <v>4500000</v>
      </c>
      <c r="N1304" s="406" t="s">
        <v>1990</v>
      </c>
      <c r="O1304" s="398" t="s">
        <v>8346</v>
      </c>
      <c r="P1304" s="408">
        <f t="shared" si="124"/>
        <v>43782</v>
      </c>
      <c r="Q1304" s="408">
        <v>43830</v>
      </c>
      <c r="R1304" s="408">
        <f t="shared" si="121"/>
        <v>43830</v>
      </c>
      <c r="S1304" s="407">
        <f t="shared" si="125"/>
        <v>48</v>
      </c>
      <c r="T1304" s="409">
        <f t="shared" si="126"/>
        <v>1.6</v>
      </c>
      <c r="U1304" s="410" t="s">
        <v>11772</v>
      </c>
      <c r="V1304" s="375"/>
      <c r="W1304" s="411"/>
      <c r="X1304" s="412"/>
      <c r="Y1304" s="413"/>
      <c r="Z1304" s="414"/>
      <c r="AA1304" s="412"/>
      <c r="AB1304" s="413"/>
      <c r="AC1304" s="414"/>
      <c r="AD1304" s="412"/>
      <c r="AE1304" s="413"/>
      <c r="AF1304" s="414"/>
      <c r="AG1304" s="412"/>
      <c r="AH1304" s="413"/>
      <c r="AI1304" s="412"/>
      <c r="AJ1304" s="415"/>
      <c r="AK1304" s="416"/>
      <c r="AL1304" s="417"/>
      <c r="AM1304" s="416"/>
      <c r="AN1304" s="418"/>
      <c r="AO1304" s="418"/>
      <c r="AP1304" s="418"/>
      <c r="AQ1304" s="314"/>
      <c r="AR1304" s="315"/>
      <c r="AS1304" s="419"/>
      <c r="AT1304" s="420"/>
      <c r="AU1304" s="318"/>
      <c r="AV1304" s="319"/>
      <c r="AW1304" s="319"/>
      <c r="AX1304" s="319"/>
      <c r="AY1304" s="320"/>
      <c r="AZ1304" s="376"/>
    </row>
    <row r="1305" spans="1:53" ht="13.5" customHeight="1" thickTop="1" thickBot="1" x14ac:dyDescent="0.25">
      <c r="A1305" s="397">
        <v>1295</v>
      </c>
      <c r="B1305" s="398" t="s">
        <v>11773</v>
      </c>
      <c r="C1305" s="399">
        <v>43782</v>
      </c>
      <c r="D1305" s="399" t="s">
        <v>11774</v>
      </c>
      <c r="E1305" s="400" t="s">
        <v>9494</v>
      </c>
      <c r="F1305" s="400" t="s">
        <v>11775</v>
      </c>
      <c r="G1305" s="401" t="s">
        <v>66</v>
      </c>
      <c r="H1305" s="402" t="s">
        <v>7501</v>
      </c>
      <c r="I1305" s="403" t="s">
        <v>1989</v>
      </c>
      <c r="J1305" s="404">
        <v>0</v>
      </c>
      <c r="K1305" s="405">
        <v>0</v>
      </c>
      <c r="L1305" s="405">
        <v>7500000</v>
      </c>
      <c r="M1305" s="405">
        <f t="shared" si="123"/>
        <v>7500000</v>
      </c>
      <c r="N1305" s="406" t="s">
        <v>1990</v>
      </c>
      <c r="O1305" s="398" t="s">
        <v>11776</v>
      </c>
      <c r="P1305" s="408">
        <f t="shared" si="124"/>
        <v>43782</v>
      </c>
      <c r="Q1305" s="408">
        <v>43830</v>
      </c>
      <c r="R1305" s="408">
        <f t="shared" si="121"/>
        <v>43830</v>
      </c>
      <c r="S1305" s="407">
        <f t="shared" si="125"/>
        <v>48</v>
      </c>
      <c r="T1305" s="409">
        <f t="shared" si="126"/>
        <v>1.6</v>
      </c>
      <c r="U1305" s="410" t="s">
        <v>11777</v>
      </c>
      <c r="V1305" s="375"/>
      <c r="W1305" s="411"/>
      <c r="X1305" s="412"/>
      <c r="Y1305" s="413"/>
      <c r="Z1305" s="414"/>
      <c r="AA1305" s="412"/>
      <c r="AB1305" s="413"/>
      <c r="AC1305" s="414"/>
      <c r="AD1305" s="412"/>
      <c r="AE1305" s="413"/>
      <c r="AF1305" s="414"/>
      <c r="AG1305" s="412"/>
      <c r="AH1305" s="413"/>
      <c r="AI1305" s="412"/>
      <c r="AJ1305" s="415"/>
      <c r="AK1305" s="416"/>
      <c r="AL1305" s="417"/>
      <c r="AM1305" s="416"/>
      <c r="AN1305" s="418"/>
      <c r="AO1305" s="418"/>
      <c r="AP1305" s="418"/>
      <c r="AQ1305" s="314"/>
      <c r="AR1305" s="315"/>
      <c r="AS1305" s="419"/>
      <c r="AT1305" s="420"/>
      <c r="AU1305" s="318"/>
      <c r="AV1305" s="319"/>
      <c r="AW1305" s="319"/>
      <c r="AX1305" s="319"/>
      <c r="AY1305" s="320"/>
      <c r="AZ1305" s="376"/>
    </row>
    <row r="1306" spans="1:53" ht="13.5" customHeight="1" thickTop="1" thickBot="1" x14ac:dyDescent="0.25">
      <c r="A1306" s="397">
        <v>1296</v>
      </c>
      <c r="B1306" s="398" t="s">
        <v>3432</v>
      </c>
      <c r="C1306" s="399">
        <v>43782</v>
      </c>
      <c r="D1306" s="399" t="s">
        <v>11778</v>
      </c>
      <c r="E1306" s="400" t="s">
        <v>6793</v>
      </c>
      <c r="F1306" s="400" t="s">
        <v>11779</v>
      </c>
      <c r="G1306" s="401" t="s">
        <v>66</v>
      </c>
      <c r="H1306" s="402" t="s">
        <v>7501</v>
      </c>
      <c r="I1306" s="403" t="s">
        <v>1989</v>
      </c>
      <c r="J1306" s="404">
        <v>0</v>
      </c>
      <c r="K1306" s="405">
        <v>0</v>
      </c>
      <c r="L1306" s="405">
        <v>16614000</v>
      </c>
      <c r="M1306" s="405">
        <f t="shared" si="123"/>
        <v>16614000</v>
      </c>
      <c r="N1306" s="406" t="s">
        <v>1990</v>
      </c>
      <c r="O1306" s="398" t="s">
        <v>11780</v>
      </c>
      <c r="P1306" s="408">
        <f t="shared" si="124"/>
        <v>43782</v>
      </c>
      <c r="Q1306" s="408">
        <v>43830</v>
      </c>
      <c r="R1306" s="408">
        <f t="shared" si="121"/>
        <v>43830</v>
      </c>
      <c r="S1306" s="407">
        <f t="shared" si="125"/>
        <v>48</v>
      </c>
      <c r="T1306" s="409">
        <f t="shared" si="126"/>
        <v>1.6</v>
      </c>
      <c r="U1306" s="410" t="s">
        <v>11781</v>
      </c>
      <c r="V1306" s="375"/>
      <c r="W1306" s="411"/>
      <c r="X1306" s="412"/>
      <c r="Y1306" s="413"/>
      <c r="Z1306" s="414"/>
      <c r="AA1306" s="412"/>
      <c r="AB1306" s="413"/>
      <c r="AC1306" s="414"/>
      <c r="AD1306" s="412"/>
      <c r="AE1306" s="413"/>
      <c r="AF1306" s="414"/>
      <c r="AG1306" s="412"/>
      <c r="AH1306" s="413"/>
      <c r="AI1306" s="412"/>
      <c r="AJ1306" s="415"/>
      <c r="AK1306" s="416"/>
      <c r="AL1306" s="417"/>
      <c r="AM1306" s="416"/>
      <c r="AN1306" s="418"/>
      <c r="AO1306" s="418"/>
      <c r="AP1306" s="418"/>
      <c r="AQ1306" s="314"/>
      <c r="AR1306" s="315"/>
      <c r="AS1306" s="419"/>
      <c r="AT1306" s="420"/>
      <c r="AU1306" s="318"/>
      <c r="AV1306" s="319"/>
      <c r="AW1306" s="319"/>
      <c r="AX1306" s="319"/>
      <c r="AY1306" s="320"/>
      <c r="AZ1306" s="376"/>
    </row>
    <row r="1307" spans="1:53" ht="13.5" customHeight="1" thickTop="1" thickBot="1" x14ac:dyDescent="0.25">
      <c r="A1307" s="397">
        <v>1297</v>
      </c>
      <c r="B1307" s="398" t="s">
        <v>8510</v>
      </c>
      <c r="C1307" s="399">
        <v>43782</v>
      </c>
      <c r="D1307" s="399" t="s">
        <v>11782</v>
      </c>
      <c r="E1307" s="400" t="s">
        <v>6793</v>
      </c>
      <c r="F1307" s="400" t="s">
        <v>11783</v>
      </c>
      <c r="G1307" s="401" t="s">
        <v>66</v>
      </c>
      <c r="H1307" s="402" t="s">
        <v>10502</v>
      </c>
      <c r="I1307" s="403" t="s">
        <v>1989</v>
      </c>
      <c r="J1307" s="404">
        <v>0</v>
      </c>
      <c r="K1307" s="405">
        <v>0</v>
      </c>
      <c r="L1307" s="405">
        <v>4500000</v>
      </c>
      <c r="M1307" s="405">
        <f t="shared" si="123"/>
        <v>4500000</v>
      </c>
      <c r="N1307" s="406" t="s">
        <v>1990</v>
      </c>
      <c r="O1307" s="398" t="s">
        <v>11784</v>
      </c>
      <c r="P1307" s="408">
        <f t="shared" si="124"/>
        <v>43782</v>
      </c>
      <c r="Q1307" s="408">
        <v>43830</v>
      </c>
      <c r="R1307" s="408">
        <f t="shared" si="121"/>
        <v>43830</v>
      </c>
      <c r="S1307" s="407">
        <f t="shared" si="125"/>
        <v>48</v>
      </c>
      <c r="T1307" s="409">
        <f t="shared" si="126"/>
        <v>1.6</v>
      </c>
      <c r="U1307" s="410" t="s">
        <v>11785</v>
      </c>
      <c r="V1307" s="375"/>
      <c r="W1307" s="411"/>
      <c r="X1307" s="412"/>
      <c r="Y1307" s="413"/>
      <c r="Z1307" s="414"/>
      <c r="AA1307" s="412"/>
      <c r="AB1307" s="413"/>
      <c r="AC1307" s="414"/>
      <c r="AD1307" s="412"/>
      <c r="AE1307" s="413"/>
      <c r="AF1307" s="414"/>
      <c r="AG1307" s="412"/>
      <c r="AH1307" s="413"/>
      <c r="AI1307" s="412"/>
      <c r="AJ1307" s="415"/>
      <c r="AK1307" s="416"/>
      <c r="AL1307" s="417"/>
      <c r="AM1307" s="416"/>
      <c r="AN1307" s="418"/>
      <c r="AO1307" s="418"/>
      <c r="AP1307" s="418"/>
      <c r="AQ1307" s="314"/>
      <c r="AR1307" s="315"/>
      <c r="AS1307" s="419"/>
      <c r="AT1307" s="420"/>
      <c r="AU1307" s="318"/>
      <c r="AV1307" s="319"/>
      <c r="AW1307" s="319"/>
      <c r="AX1307" s="319"/>
      <c r="AY1307" s="320"/>
      <c r="AZ1307" s="376"/>
    </row>
    <row r="1308" spans="1:53" ht="13.5" customHeight="1" thickTop="1" thickBot="1" x14ac:dyDescent="0.25">
      <c r="A1308" s="397">
        <v>1298</v>
      </c>
      <c r="B1308" s="398" t="s">
        <v>3441</v>
      </c>
      <c r="C1308" s="399">
        <v>43782</v>
      </c>
      <c r="D1308" s="399" t="s">
        <v>11786</v>
      </c>
      <c r="E1308" s="400" t="s">
        <v>5690</v>
      </c>
      <c r="F1308" s="400" t="s">
        <v>11787</v>
      </c>
      <c r="G1308" s="401" t="s">
        <v>66</v>
      </c>
      <c r="H1308" s="402" t="s">
        <v>7501</v>
      </c>
      <c r="I1308" s="403" t="s">
        <v>1989</v>
      </c>
      <c r="J1308" s="404">
        <v>0</v>
      </c>
      <c r="K1308" s="405">
        <v>0</v>
      </c>
      <c r="L1308" s="405">
        <v>10879988</v>
      </c>
      <c r="M1308" s="405">
        <f t="shared" si="123"/>
        <v>10879988</v>
      </c>
      <c r="N1308" s="406" t="s">
        <v>1990</v>
      </c>
      <c r="O1308" s="398" t="s">
        <v>11788</v>
      </c>
      <c r="P1308" s="408">
        <f t="shared" si="124"/>
        <v>43782</v>
      </c>
      <c r="Q1308" s="408">
        <v>43830</v>
      </c>
      <c r="R1308" s="408">
        <f t="shared" si="121"/>
        <v>43830</v>
      </c>
      <c r="S1308" s="407">
        <f t="shared" si="125"/>
        <v>48</v>
      </c>
      <c r="T1308" s="409">
        <f t="shared" si="126"/>
        <v>1.6</v>
      </c>
      <c r="U1308" s="410" t="s">
        <v>11789</v>
      </c>
      <c r="V1308" s="375"/>
      <c r="W1308" s="411"/>
      <c r="X1308" s="412"/>
      <c r="Y1308" s="413"/>
      <c r="Z1308" s="414"/>
      <c r="AA1308" s="412"/>
      <c r="AB1308" s="413"/>
      <c r="AC1308" s="414"/>
      <c r="AD1308" s="412"/>
      <c r="AE1308" s="413"/>
      <c r="AF1308" s="414"/>
      <c r="AG1308" s="412"/>
      <c r="AH1308" s="413"/>
      <c r="AI1308" s="412"/>
      <c r="AJ1308" s="415"/>
      <c r="AK1308" s="416"/>
      <c r="AL1308" s="417"/>
      <c r="AM1308" s="416"/>
      <c r="AN1308" s="418"/>
      <c r="AO1308" s="418"/>
      <c r="AP1308" s="418"/>
      <c r="AQ1308" s="314"/>
      <c r="AR1308" s="315"/>
      <c r="AS1308" s="419"/>
      <c r="AT1308" s="420"/>
      <c r="AU1308" s="318"/>
      <c r="AV1308" s="319"/>
      <c r="AW1308" s="319"/>
      <c r="AX1308" s="319"/>
      <c r="AY1308" s="320"/>
      <c r="AZ1308" s="376"/>
    </row>
    <row r="1309" spans="1:53" ht="13.5" customHeight="1" thickTop="1" thickBot="1" x14ac:dyDescent="0.25">
      <c r="A1309" s="397">
        <v>1299</v>
      </c>
      <c r="B1309" s="398" t="s">
        <v>367</v>
      </c>
      <c r="C1309" s="399">
        <v>43782</v>
      </c>
      <c r="D1309" s="399" t="s">
        <v>11790</v>
      </c>
      <c r="E1309" s="400" t="s">
        <v>5690</v>
      </c>
      <c r="F1309" s="400" t="s">
        <v>11791</v>
      </c>
      <c r="G1309" s="401" t="s">
        <v>66</v>
      </c>
      <c r="H1309" s="402" t="s">
        <v>7501</v>
      </c>
      <c r="I1309" s="403" t="s">
        <v>1989</v>
      </c>
      <c r="J1309" s="404">
        <v>0</v>
      </c>
      <c r="K1309" s="405">
        <v>0</v>
      </c>
      <c r="L1309" s="405">
        <v>4000000</v>
      </c>
      <c r="M1309" s="405">
        <f t="shared" si="123"/>
        <v>4000000</v>
      </c>
      <c r="N1309" s="406" t="s">
        <v>1990</v>
      </c>
      <c r="O1309" s="398" t="s">
        <v>11792</v>
      </c>
      <c r="P1309" s="408">
        <f t="shared" si="124"/>
        <v>43782</v>
      </c>
      <c r="Q1309" s="408">
        <v>43812</v>
      </c>
      <c r="R1309" s="408">
        <f t="shared" si="121"/>
        <v>43812</v>
      </c>
      <c r="S1309" s="407">
        <f t="shared" si="125"/>
        <v>30</v>
      </c>
      <c r="T1309" s="409">
        <f t="shared" si="126"/>
        <v>1</v>
      </c>
      <c r="U1309" s="410" t="s">
        <v>11793</v>
      </c>
      <c r="V1309" s="375"/>
      <c r="W1309" s="411"/>
      <c r="X1309" s="412"/>
      <c r="Y1309" s="413"/>
      <c r="Z1309" s="414"/>
      <c r="AA1309" s="412"/>
      <c r="AB1309" s="413"/>
      <c r="AC1309" s="414"/>
      <c r="AD1309" s="412"/>
      <c r="AE1309" s="413"/>
      <c r="AF1309" s="414"/>
      <c r="AG1309" s="412"/>
      <c r="AH1309" s="413"/>
      <c r="AI1309" s="412"/>
      <c r="AJ1309" s="415"/>
      <c r="AK1309" s="416"/>
      <c r="AL1309" s="417"/>
      <c r="AM1309" s="416"/>
      <c r="AN1309" s="418"/>
      <c r="AO1309" s="418"/>
      <c r="AP1309" s="418"/>
      <c r="AQ1309" s="314"/>
      <c r="AR1309" s="315"/>
      <c r="AS1309" s="419"/>
      <c r="AT1309" s="420"/>
      <c r="AU1309" s="318"/>
      <c r="AV1309" s="319"/>
      <c r="AW1309" s="319"/>
      <c r="AX1309" s="319"/>
      <c r="AY1309" s="320"/>
      <c r="AZ1309" s="376"/>
    </row>
    <row r="1310" spans="1:53" ht="13.5" customHeight="1" thickTop="1" thickBot="1" x14ac:dyDescent="0.25">
      <c r="A1310" s="397">
        <v>1300</v>
      </c>
      <c r="B1310" s="398" t="s">
        <v>2000</v>
      </c>
      <c r="C1310" s="399">
        <v>43782</v>
      </c>
      <c r="D1310" s="399" t="s">
        <v>11794</v>
      </c>
      <c r="E1310" s="400" t="s">
        <v>9494</v>
      </c>
      <c r="F1310" s="400" t="s">
        <v>11795</v>
      </c>
      <c r="G1310" s="401" t="s">
        <v>66</v>
      </c>
      <c r="H1310" s="402" t="s">
        <v>10502</v>
      </c>
      <c r="I1310" s="403" t="s">
        <v>1989</v>
      </c>
      <c r="J1310" s="404">
        <v>0</v>
      </c>
      <c r="K1310" s="405">
        <v>0</v>
      </c>
      <c r="L1310" s="405">
        <v>4950000</v>
      </c>
      <c r="M1310" s="405">
        <f t="shared" si="123"/>
        <v>4950000</v>
      </c>
      <c r="N1310" s="406" t="s">
        <v>1990</v>
      </c>
      <c r="O1310" s="398" t="s">
        <v>11796</v>
      </c>
      <c r="P1310" s="408">
        <f t="shared" si="124"/>
        <v>43782</v>
      </c>
      <c r="Q1310" s="408">
        <v>43830</v>
      </c>
      <c r="R1310" s="408">
        <f t="shared" si="121"/>
        <v>43830</v>
      </c>
      <c r="S1310" s="407">
        <f t="shared" si="125"/>
        <v>48</v>
      </c>
      <c r="T1310" s="409">
        <f t="shared" si="126"/>
        <v>1.6</v>
      </c>
      <c r="U1310" s="410" t="s">
        <v>11797</v>
      </c>
      <c r="V1310" s="375"/>
      <c r="W1310" s="411"/>
      <c r="X1310" s="412"/>
      <c r="Y1310" s="413"/>
      <c r="Z1310" s="414"/>
      <c r="AA1310" s="412"/>
      <c r="AB1310" s="413"/>
      <c r="AC1310" s="414"/>
      <c r="AD1310" s="412"/>
      <c r="AE1310" s="413"/>
      <c r="AF1310" s="414"/>
      <c r="AG1310" s="412"/>
      <c r="AH1310" s="413"/>
      <c r="AI1310" s="412"/>
      <c r="AJ1310" s="415"/>
      <c r="AK1310" s="416"/>
      <c r="AL1310" s="417"/>
      <c r="AM1310" s="416"/>
      <c r="AN1310" s="418"/>
      <c r="AO1310" s="418"/>
      <c r="AP1310" s="418"/>
      <c r="AQ1310" s="314"/>
      <c r="AR1310" s="315"/>
      <c r="AS1310" s="419"/>
      <c r="AT1310" s="420"/>
      <c r="AU1310" s="318"/>
      <c r="AV1310" s="319"/>
      <c r="AW1310" s="319"/>
      <c r="AX1310" s="319"/>
      <c r="AY1310" s="320"/>
      <c r="AZ1310" s="376"/>
    </row>
    <row r="1311" spans="1:53" ht="13.5" customHeight="1" thickTop="1" thickBot="1" x14ac:dyDescent="0.25">
      <c r="A1311" s="397">
        <v>1301</v>
      </c>
      <c r="B1311" s="398" t="s">
        <v>3441</v>
      </c>
      <c r="C1311" s="399">
        <v>43782</v>
      </c>
      <c r="D1311" s="399" t="s">
        <v>11798</v>
      </c>
      <c r="E1311" s="400" t="s">
        <v>5690</v>
      </c>
      <c r="F1311" s="400" t="s">
        <v>11799</v>
      </c>
      <c r="G1311" s="401" t="s">
        <v>66</v>
      </c>
      <c r="H1311" s="402" t="s">
        <v>7501</v>
      </c>
      <c r="I1311" s="403" t="s">
        <v>1989</v>
      </c>
      <c r="J1311" s="404">
        <v>0</v>
      </c>
      <c r="K1311" s="405">
        <v>0</v>
      </c>
      <c r="L1311" s="405">
        <v>6469082</v>
      </c>
      <c r="M1311" s="405">
        <f t="shared" si="123"/>
        <v>6469082</v>
      </c>
      <c r="N1311" s="406" t="s">
        <v>1990</v>
      </c>
      <c r="O1311" s="398" t="s">
        <v>11800</v>
      </c>
      <c r="P1311" s="408">
        <f t="shared" si="124"/>
        <v>43782</v>
      </c>
      <c r="Q1311" s="408">
        <v>43830</v>
      </c>
      <c r="R1311" s="408">
        <f t="shared" si="121"/>
        <v>43830</v>
      </c>
      <c r="S1311" s="407">
        <f t="shared" si="125"/>
        <v>48</v>
      </c>
      <c r="T1311" s="409">
        <f t="shared" si="126"/>
        <v>1.6</v>
      </c>
      <c r="U1311" s="410" t="s">
        <v>11801</v>
      </c>
      <c r="V1311" s="375"/>
      <c r="W1311" s="411"/>
      <c r="X1311" s="412"/>
      <c r="Y1311" s="413"/>
      <c r="Z1311" s="414"/>
      <c r="AA1311" s="412"/>
      <c r="AB1311" s="413"/>
      <c r="AC1311" s="414"/>
      <c r="AD1311" s="412"/>
      <c r="AE1311" s="413"/>
      <c r="AF1311" s="414"/>
      <c r="AG1311" s="412"/>
      <c r="AH1311" s="413"/>
      <c r="AI1311" s="412"/>
      <c r="AJ1311" s="415"/>
      <c r="AK1311" s="416"/>
      <c r="AL1311" s="417"/>
      <c r="AM1311" s="416"/>
      <c r="AN1311" s="418"/>
      <c r="AO1311" s="418"/>
      <c r="AP1311" s="418"/>
      <c r="AQ1311" s="314"/>
      <c r="AR1311" s="315"/>
      <c r="AS1311" s="419"/>
      <c r="AT1311" s="420"/>
      <c r="AU1311" s="318"/>
      <c r="AV1311" s="319"/>
      <c r="AW1311" s="319"/>
      <c r="AX1311" s="319"/>
      <c r="AY1311" s="320"/>
      <c r="AZ1311" s="376"/>
    </row>
    <row r="1312" spans="1:53" ht="13.5" customHeight="1" thickTop="1" thickBot="1" x14ac:dyDescent="0.25">
      <c r="A1312" s="397">
        <v>1302</v>
      </c>
      <c r="B1312" s="398" t="s">
        <v>2000</v>
      </c>
      <c r="C1312" s="399">
        <v>43782</v>
      </c>
      <c r="D1312" s="399" t="s">
        <v>11802</v>
      </c>
      <c r="E1312" s="400" t="s">
        <v>5690</v>
      </c>
      <c r="F1312" s="400" t="s">
        <v>11803</v>
      </c>
      <c r="G1312" s="401" t="s">
        <v>66</v>
      </c>
      <c r="H1312" s="402" t="s">
        <v>7501</v>
      </c>
      <c r="I1312" s="403" t="s">
        <v>1989</v>
      </c>
      <c r="J1312" s="404">
        <v>0</v>
      </c>
      <c r="K1312" s="405">
        <v>0</v>
      </c>
      <c r="L1312" s="405">
        <v>7960864</v>
      </c>
      <c r="M1312" s="405">
        <f t="shared" si="123"/>
        <v>7960864</v>
      </c>
      <c r="N1312" s="406" t="s">
        <v>1990</v>
      </c>
      <c r="O1312" s="398" t="s">
        <v>11804</v>
      </c>
      <c r="P1312" s="408">
        <f t="shared" si="124"/>
        <v>43782</v>
      </c>
      <c r="Q1312" s="408">
        <v>43830</v>
      </c>
      <c r="R1312" s="408">
        <f t="shared" si="121"/>
        <v>43830</v>
      </c>
      <c r="S1312" s="407">
        <f t="shared" si="125"/>
        <v>48</v>
      </c>
      <c r="T1312" s="409">
        <f t="shared" si="126"/>
        <v>1.6</v>
      </c>
      <c r="U1312" s="410" t="s">
        <v>11805</v>
      </c>
      <c r="V1312" s="375"/>
      <c r="W1312" s="411"/>
      <c r="X1312" s="412"/>
      <c r="Y1312" s="413"/>
      <c r="Z1312" s="414"/>
      <c r="AA1312" s="412"/>
      <c r="AB1312" s="413"/>
      <c r="AC1312" s="414"/>
      <c r="AD1312" s="412"/>
      <c r="AE1312" s="413"/>
      <c r="AF1312" s="414"/>
      <c r="AG1312" s="412"/>
      <c r="AH1312" s="413"/>
      <c r="AI1312" s="412"/>
      <c r="AJ1312" s="415"/>
      <c r="AK1312" s="416"/>
      <c r="AL1312" s="417"/>
      <c r="AM1312" s="416"/>
      <c r="AN1312" s="418"/>
      <c r="AO1312" s="418"/>
      <c r="AP1312" s="418"/>
      <c r="AQ1312" s="314"/>
      <c r="AR1312" s="315"/>
      <c r="AS1312" s="419"/>
      <c r="AT1312" s="420"/>
      <c r="AU1312" s="318"/>
      <c r="AV1312" s="319"/>
      <c r="AW1312" s="319"/>
      <c r="AX1312" s="319"/>
      <c r="AY1312" s="320"/>
      <c r="AZ1312" s="376"/>
    </row>
    <row r="1313" spans="1:52" ht="13.5" customHeight="1" thickTop="1" thickBot="1" x14ac:dyDescent="0.25">
      <c r="A1313" s="397">
        <v>1303</v>
      </c>
      <c r="B1313" s="398" t="s">
        <v>3444</v>
      </c>
      <c r="C1313" s="399">
        <v>43783</v>
      </c>
      <c r="D1313" s="399" t="s">
        <v>11806</v>
      </c>
      <c r="E1313" s="400" t="s">
        <v>7806</v>
      </c>
      <c r="F1313" s="400" t="s">
        <v>11807</v>
      </c>
      <c r="G1313" s="401" t="s">
        <v>66</v>
      </c>
      <c r="H1313" s="402" t="s">
        <v>7501</v>
      </c>
      <c r="I1313" s="403" t="s">
        <v>1989</v>
      </c>
      <c r="J1313" s="404">
        <v>0</v>
      </c>
      <c r="K1313" s="405">
        <v>0</v>
      </c>
      <c r="L1313" s="405">
        <v>4614000</v>
      </c>
      <c r="M1313" s="405">
        <f t="shared" si="123"/>
        <v>4614000</v>
      </c>
      <c r="N1313" s="406" t="s">
        <v>1990</v>
      </c>
      <c r="O1313" s="398" t="s">
        <v>11808</v>
      </c>
      <c r="P1313" s="408">
        <f t="shared" si="124"/>
        <v>43783</v>
      </c>
      <c r="Q1313" s="408">
        <v>43813</v>
      </c>
      <c r="R1313" s="408">
        <f t="shared" si="121"/>
        <v>43813</v>
      </c>
      <c r="S1313" s="407">
        <f t="shared" si="125"/>
        <v>30</v>
      </c>
      <c r="T1313" s="409">
        <f t="shared" si="126"/>
        <v>1</v>
      </c>
      <c r="U1313" s="410" t="s">
        <v>11809</v>
      </c>
      <c r="V1313" s="375"/>
      <c r="W1313" s="411"/>
      <c r="X1313" s="412"/>
      <c r="Y1313" s="413"/>
      <c r="Z1313" s="414"/>
      <c r="AA1313" s="412"/>
      <c r="AB1313" s="413"/>
      <c r="AC1313" s="414"/>
      <c r="AD1313" s="412"/>
      <c r="AE1313" s="413"/>
      <c r="AF1313" s="414"/>
      <c r="AG1313" s="412"/>
      <c r="AH1313" s="413"/>
      <c r="AI1313" s="412"/>
      <c r="AJ1313" s="415"/>
      <c r="AK1313" s="416"/>
      <c r="AL1313" s="417"/>
      <c r="AM1313" s="416"/>
      <c r="AN1313" s="418"/>
      <c r="AO1313" s="418"/>
      <c r="AP1313" s="418"/>
      <c r="AQ1313" s="314"/>
      <c r="AR1313" s="315"/>
      <c r="AS1313" s="419"/>
      <c r="AT1313" s="420"/>
      <c r="AU1313" s="318"/>
      <c r="AV1313" s="319"/>
      <c r="AW1313" s="319"/>
      <c r="AX1313" s="319"/>
      <c r="AY1313" s="320"/>
      <c r="AZ1313" s="376"/>
    </row>
    <row r="1314" spans="1:52" ht="13.5" customHeight="1" thickTop="1" thickBot="1" x14ac:dyDescent="0.25">
      <c r="A1314" s="397">
        <v>1304</v>
      </c>
      <c r="B1314" s="398" t="s">
        <v>7623</v>
      </c>
      <c r="C1314" s="399">
        <v>43783</v>
      </c>
      <c r="D1314" s="399" t="s">
        <v>11810</v>
      </c>
      <c r="E1314" s="400" t="s">
        <v>9494</v>
      </c>
      <c r="F1314" s="400" t="s">
        <v>11811</v>
      </c>
      <c r="G1314" s="401" t="s">
        <v>66</v>
      </c>
      <c r="H1314" s="402" t="s">
        <v>7501</v>
      </c>
      <c r="I1314" s="403" t="s">
        <v>1989</v>
      </c>
      <c r="J1314" s="404">
        <v>0</v>
      </c>
      <c r="K1314" s="405">
        <v>0</v>
      </c>
      <c r="L1314" s="405">
        <v>11582000</v>
      </c>
      <c r="M1314" s="405">
        <f t="shared" si="123"/>
        <v>11582000</v>
      </c>
      <c r="N1314" s="406" t="s">
        <v>1990</v>
      </c>
      <c r="O1314" s="398" t="s">
        <v>11812</v>
      </c>
      <c r="P1314" s="408">
        <f t="shared" si="124"/>
        <v>43783</v>
      </c>
      <c r="Q1314" s="408">
        <v>43830</v>
      </c>
      <c r="R1314" s="408">
        <f t="shared" si="121"/>
        <v>43830</v>
      </c>
      <c r="S1314" s="407">
        <f t="shared" si="125"/>
        <v>47</v>
      </c>
      <c r="T1314" s="409">
        <f t="shared" si="126"/>
        <v>1.5666666666666667</v>
      </c>
      <c r="U1314" s="410" t="s">
        <v>11813</v>
      </c>
      <c r="V1314" s="375"/>
      <c r="W1314" s="411"/>
      <c r="X1314" s="412"/>
      <c r="Y1314" s="413"/>
      <c r="Z1314" s="414"/>
      <c r="AA1314" s="412"/>
      <c r="AB1314" s="413"/>
      <c r="AC1314" s="414"/>
      <c r="AD1314" s="412"/>
      <c r="AE1314" s="413"/>
      <c r="AF1314" s="414"/>
      <c r="AG1314" s="412"/>
      <c r="AH1314" s="413"/>
      <c r="AI1314" s="412"/>
      <c r="AJ1314" s="415"/>
      <c r="AK1314" s="416"/>
      <c r="AL1314" s="417"/>
      <c r="AM1314" s="416"/>
      <c r="AN1314" s="418"/>
      <c r="AO1314" s="418"/>
      <c r="AP1314" s="418"/>
      <c r="AQ1314" s="314"/>
      <c r="AR1314" s="315"/>
      <c r="AS1314" s="419"/>
      <c r="AT1314" s="420"/>
      <c r="AU1314" s="318"/>
      <c r="AV1314" s="319"/>
      <c r="AW1314" s="319"/>
      <c r="AX1314" s="319"/>
      <c r="AY1314" s="320"/>
      <c r="AZ1314" s="376"/>
    </row>
    <row r="1315" spans="1:52" ht="13.5" customHeight="1" thickTop="1" thickBot="1" x14ac:dyDescent="0.25">
      <c r="A1315" s="397">
        <v>1305</v>
      </c>
      <c r="B1315" s="398" t="s">
        <v>3444</v>
      </c>
      <c r="C1315" s="399">
        <v>43783</v>
      </c>
      <c r="D1315" s="399" t="s">
        <v>11814</v>
      </c>
      <c r="E1315" s="400" t="s">
        <v>5921</v>
      </c>
      <c r="F1315" s="400" t="s">
        <v>11815</v>
      </c>
      <c r="G1315" s="401" t="s">
        <v>66</v>
      </c>
      <c r="H1315" s="402" t="s">
        <v>7501</v>
      </c>
      <c r="I1315" s="403" t="s">
        <v>1989</v>
      </c>
      <c r="J1315" s="404">
        <v>0</v>
      </c>
      <c r="K1315" s="405">
        <v>0</v>
      </c>
      <c r="L1315" s="405">
        <v>7753037</v>
      </c>
      <c r="M1315" s="405">
        <f t="shared" si="123"/>
        <v>7753037</v>
      </c>
      <c r="N1315" s="406" t="s">
        <v>1990</v>
      </c>
      <c r="O1315" s="398" t="s">
        <v>11816</v>
      </c>
      <c r="P1315" s="408">
        <f t="shared" si="124"/>
        <v>43783</v>
      </c>
      <c r="Q1315" s="408">
        <v>43830</v>
      </c>
      <c r="R1315" s="408">
        <f t="shared" si="121"/>
        <v>43830</v>
      </c>
      <c r="S1315" s="407">
        <f t="shared" si="125"/>
        <v>47</v>
      </c>
      <c r="T1315" s="409">
        <f t="shared" si="126"/>
        <v>1.5666666666666667</v>
      </c>
      <c r="U1315" s="410" t="s">
        <v>11817</v>
      </c>
      <c r="V1315" s="375"/>
      <c r="W1315" s="411"/>
      <c r="X1315" s="412"/>
      <c r="Y1315" s="413"/>
      <c r="Z1315" s="414"/>
      <c r="AA1315" s="412"/>
      <c r="AB1315" s="413"/>
      <c r="AC1315" s="414"/>
      <c r="AD1315" s="412"/>
      <c r="AE1315" s="413"/>
      <c r="AF1315" s="414"/>
      <c r="AG1315" s="412"/>
      <c r="AH1315" s="413"/>
      <c r="AI1315" s="412"/>
      <c r="AJ1315" s="415"/>
      <c r="AK1315" s="416"/>
      <c r="AL1315" s="417"/>
      <c r="AM1315" s="416"/>
      <c r="AN1315" s="418"/>
      <c r="AO1315" s="418"/>
      <c r="AP1315" s="418"/>
      <c r="AQ1315" s="314"/>
      <c r="AR1315" s="315"/>
      <c r="AS1315" s="419"/>
      <c r="AT1315" s="420"/>
      <c r="AU1315" s="318"/>
      <c r="AV1315" s="319"/>
      <c r="AW1315" s="319"/>
      <c r="AX1315" s="319"/>
      <c r="AY1315" s="320"/>
      <c r="AZ1315" s="376"/>
    </row>
    <row r="1316" spans="1:52" ht="13.5" customHeight="1" thickTop="1" thickBot="1" x14ac:dyDescent="0.25">
      <c r="A1316" s="397">
        <v>1306</v>
      </c>
      <c r="B1316" s="398" t="s">
        <v>63</v>
      </c>
      <c r="C1316" s="399">
        <v>43783</v>
      </c>
      <c r="D1316" s="399" t="s">
        <v>11818</v>
      </c>
      <c r="E1316" s="400" t="s">
        <v>9494</v>
      </c>
      <c r="F1316" s="400" t="s">
        <v>11819</v>
      </c>
      <c r="G1316" s="401" t="s">
        <v>66</v>
      </c>
      <c r="H1316" s="402" t="s">
        <v>7501</v>
      </c>
      <c r="I1316" s="403" t="s">
        <v>1989</v>
      </c>
      <c r="J1316" s="404">
        <v>0</v>
      </c>
      <c r="K1316" s="405">
        <v>0</v>
      </c>
      <c r="L1316" s="405">
        <v>5000000</v>
      </c>
      <c r="M1316" s="405">
        <f t="shared" si="123"/>
        <v>5000000</v>
      </c>
      <c r="N1316" s="406" t="s">
        <v>1990</v>
      </c>
      <c r="O1316" s="398" t="s">
        <v>11820</v>
      </c>
      <c r="P1316" s="408">
        <f t="shared" si="124"/>
        <v>43783</v>
      </c>
      <c r="Q1316" s="408">
        <v>43830</v>
      </c>
      <c r="R1316" s="408">
        <f t="shared" si="121"/>
        <v>43830</v>
      </c>
      <c r="S1316" s="407">
        <f t="shared" si="125"/>
        <v>47</v>
      </c>
      <c r="T1316" s="409">
        <f t="shared" si="126"/>
        <v>1.5666666666666667</v>
      </c>
      <c r="U1316" s="410" t="s">
        <v>11821</v>
      </c>
      <c r="V1316" s="375"/>
      <c r="W1316" s="411"/>
      <c r="X1316" s="412"/>
      <c r="Y1316" s="413"/>
      <c r="Z1316" s="414"/>
      <c r="AA1316" s="412"/>
      <c r="AB1316" s="413"/>
      <c r="AC1316" s="414"/>
      <c r="AD1316" s="412"/>
      <c r="AE1316" s="413"/>
      <c r="AF1316" s="414"/>
      <c r="AG1316" s="412"/>
      <c r="AH1316" s="413"/>
      <c r="AI1316" s="412"/>
      <c r="AJ1316" s="415"/>
      <c r="AK1316" s="416"/>
      <c r="AL1316" s="417"/>
      <c r="AM1316" s="416"/>
      <c r="AN1316" s="418"/>
      <c r="AO1316" s="418"/>
      <c r="AP1316" s="418"/>
      <c r="AQ1316" s="314"/>
      <c r="AR1316" s="315"/>
      <c r="AS1316" s="419"/>
      <c r="AT1316" s="420"/>
      <c r="AU1316" s="318"/>
      <c r="AV1316" s="319"/>
      <c r="AW1316" s="319"/>
      <c r="AX1316" s="319"/>
      <c r="AY1316" s="320"/>
      <c r="AZ1316" s="376"/>
    </row>
    <row r="1317" spans="1:52" ht="13.5" customHeight="1" thickTop="1" thickBot="1" x14ac:dyDescent="0.25">
      <c r="A1317" s="397">
        <v>1307</v>
      </c>
      <c r="B1317" s="398" t="s">
        <v>63</v>
      </c>
      <c r="C1317" s="399">
        <v>43783</v>
      </c>
      <c r="D1317" s="399" t="s">
        <v>11822</v>
      </c>
      <c r="E1317" s="400" t="s">
        <v>5690</v>
      </c>
      <c r="F1317" s="400" t="s">
        <v>11823</v>
      </c>
      <c r="G1317" s="401" t="s">
        <v>66</v>
      </c>
      <c r="H1317" s="402" t="s">
        <v>7501</v>
      </c>
      <c r="I1317" s="403" t="s">
        <v>1989</v>
      </c>
      <c r="J1317" s="404">
        <v>0</v>
      </c>
      <c r="K1317" s="405">
        <v>0</v>
      </c>
      <c r="L1317" s="405">
        <v>7960500</v>
      </c>
      <c r="M1317" s="405">
        <f t="shared" si="123"/>
        <v>7960500</v>
      </c>
      <c r="N1317" s="406" t="s">
        <v>1990</v>
      </c>
      <c r="O1317" s="398" t="s">
        <v>11824</v>
      </c>
      <c r="P1317" s="408">
        <f t="shared" si="124"/>
        <v>43783</v>
      </c>
      <c r="Q1317" s="408">
        <v>43830</v>
      </c>
      <c r="R1317" s="408">
        <f t="shared" si="121"/>
        <v>43830</v>
      </c>
      <c r="S1317" s="407">
        <f t="shared" si="125"/>
        <v>47</v>
      </c>
      <c r="T1317" s="409">
        <f t="shared" si="126"/>
        <v>1.5666666666666667</v>
      </c>
      <c r="U1317" s="410" t="s">
        <v>11825</v>
      </c>
      <c r="V1317" s="375"/>
      <c r="W1317" s="411"/>
      <c r="X1317" s="412"/>
      <c r="Y1317" s="413"/>
      <c r="Z1317" s="414"/>
      <c r="AA1317" s="412"/>
      <c r="AB1317" s="413"/>
      <c r="AC1317" s="414"/>
      <c r="AD1317" s="412"/>
      <c r="AE1317" s="413"/>
      <c r="AF1317" s="414"/>
      <c r="AG1317" s="412"/>
      <c r="AH1317" s="413"/>
      <c r="AI1317" s="412"/>
      <c r="AJ1317" s="415"/>
      <c r="AK1317" s="416"/>
      <c r="AL1317" s="417"/>
      <c r="AM1317" s="416"/>
      <c r="AN1317" s="418"/>
      <c r="AO1317" s="418"/>
      <c r="AP1317" s="418"/>
      <c r="AQ1317" s="314"/>
      <c r="AR1317" s="315"/>
      <c r="AS1317" s="419"/>
      <c r="AT1317" s="420"/>
      <c r="AU1317" s="318"/>
      <c r="AV1317" s="319"/>
      <c r="AW1317" s="319"/>
      <c r="AX1317" s="319"/>
      <c r="AY1317" s="320"/>
      <c r="AZ1317" s="376"/>
    </row>
    <row r="1318" spans="1:52" ht="13.5" customHeight="1" thickTop="1" thickBot="1" x14ac:dyDescent="0.25">
      <c r="A1318" s="397">
        <v>1308</v>
      </c>
      <c r="B1318" s="398" t="s">
        <v>7574</v>
      </c>
      <c r="C1318" s="399">
        <v>43783</v>
      </c>
      <c r="D1318" s="399" t="s">
        <v>11826</v>
      </c>
      <c r="E1318" s="400" t="s">
        <v>5690</v>
      </c>
      <c r="F1318" s="400" t="s">
        <v>11827</v>
      </c>
      <c r="G1318" s="401" t="s">
        <v>66</v>
      </c>
      <c r="H1318" s="402" t="s">
        <v>10502</v>
      </c>
      <c r="I1318" s="403" t="s">
        <v>1989</v>
      </c>
      <c r="J1318" s="404">
        <v>0</v>
      </c>
      <c r="K1318" s="405">
        <v>0</v>
      </c>
      <c r="L1318" s="405">
        <v>5500000</v>
      </c>
      <c r="M1318" s="405">
        <f t="shared" ref="M1318:M1338" si="127">L1318+AJ1318+AL1318+AN1318+AP1318</f>
        <v>5500000</v>
      </c>
      <c r="N1318" s="406" t="s">
        <v>1990</v>
      </c>
      <c r="O1318" s="398" t="s">
        <v>11828</v>
      </c>
      <c r="P1318" s="408">
        <f t="shared" si="124"/>
        <v>43783</v>
      </c>
      <c r="Q1318" s="408">
        <v>43830</v>
      </c>
      <c r="R1318" s="408">
        <f t="shared" si="121"/>
        <v>43830</v>
      </c>
      <c r="S1318" s="407">
        <f t="shared" si="125"/>
        <v>47</v>
      </c>
      <c r="T1318" s="409">
        <f t="shared" si="126"/>
        <v>1.5666666666666667</v>
      </c>
      <c r="U1318" s="410" t="s">
        <v>11829</v>
      </c>
      <c r="V1318" s="375"/>
      <c r="W1318" s="411"/>
      <c r="X1318" s="412"/>
      <c r="Y1318" s="413"/>
      <c r="Z1318" s="414"/>
      <c r="AA1318" s="412"/>
      <c r="AB1318" s="413"/>
      <c r="AC1318" s="414"/>
      <c r="AD1318" s="412"/>
      <c r="AE1318" s="413"/>
      <c r="AF1318" s="414"/>
      <c r="AG1318" s="412"/>
      <c r="AH1318" s="413"/>
      <c r="AI1318" s="412"/>
      <c r="AJ1318" s="415"/>
      <c r="AK1318" s="416"/>
      <c r="AL1318" s="417"/>
      <c r="AM1318" s="416"/>
      <c r="AN1318" s="418"/>
      <c r="AO1318" s="418"/>
      <c r="AP1318" s="418"/>
      <c r="AQ1318" s="314"/>
      <c r="AR1318" s="315"/>
      <c r="AS1318" s="419"/>
      <c r="AT1318" s="420"/>
      <c r="AU1318" s="318"/>
      <c r="AV1318" s="319"/>
      <c r="AW1318" s="319"/>
      <c r="AX1318" s="319"/>
      <c r="AY1318" s="320"/>
      <c r="AZ1318" s="376"/>
    </row>
    <row r="1319" spans="1:52" ht="13.5" customHeight="1" thickTop="1" thickBot="1" x14ac:dyDescent="0.25">
      <c r="A1319" s="397">
        <v>1309</v>
      </c>
      <c r="B1319" s="398" t="s">
        <v>3444</v>
      </c>
      <c r="C1319" s="399">
        <v>43783</v>
      </c>
      <c r="D1319" s="399" t="s">
        <v>11830</v>
      </c>
      <c r="E1319" s="400" t="s">
        <v>5690</v>
      </c>
      <c r="F1319" s="400" t="s">
        <v>11831</v>
      </c>
      <c r="G1319" s="401" t="s">
        <v>66</v>
      </c>
      <c r="H1319" s="402" t="s">
        <v>7501</v>
      </c>
      <c r="I1319" s="403" t="s">
        <v>1989</v>
      </c>
      <c r="J1319" s="404">
        <v>0</v>
      </c>
      <c r="K1319" s="405">
        <v>0</v>
      </c>
      <c r="L1319" s="405">
        <v>9333333</v>
      </c>
      <c r="M1319" s="405">
        <f t="shared" si="127"/>
        <v>9333333</v>
      </c>
      <c r="N1319" s="406" t="s">
        <v>1990</v>
      </c>
      <c r="O1319" s="398" t="s">
        <v>11832</v>
      </c>
      <c r="P1319" s="408">
        <f t="shared" si="124"/>
        <v>43783</v>
      </c>
      <c r="Q1319" s="408">
        <v>43830</v>
      </c>
      <c r="R1319" s="408">
        <f t="shared" si="121"/>
        <v>43830</v>
      </c>
      <c r="S1319" s="407">
        <f t="shared" si="125"/>
        <v>47</v>
      </c>
      <c r="T1319" s="409">
        <f t="shared" si="126"/>
        <v>1.5666666666666667</v>
      </c>
      <c r="U1319" s="410" t="s">
        <v>11833</v>
      </c>
      <c r="V1319" s="375"/>
      <c r="W1319" s="411"/>
      <c r="X1319" s="412"/>
      <c r="Y1319" s="413"/>
      <c r="Z1319" s="414"/>
      <c r="AA1319" s="412"/>
      <c r="AB1319" s="413"/>
      <c r="AC1319" s="414"/>
      <c r="AD1319" s="412"/>
      <c r="AE1319" s="413"/>
      <c r="AF1319" s="414"/>
      <c r="AG1319" s="412"/>
      <c r="AH1319" s="413"/>
      <c r="AI1319" s="412"/>
      <c r="AJ1319" s="415"/>
      <c r="AK1319" s="416"/>
      <c r="AL1319" s="417"/>
      <c r="AM1319" s="416"/>
      <c r="AN1319" s="418"/>
      <c r="AO1319" s="418"/>
      <c r="AP1319" s="418"/>
      <c r="AQ1319" s="314"/>
      <c r="AR1319" s="315"/>
      <c r="AS1319" s="419"/>
      <c r="AT1319" s="420"/>
      <c r="AU1319" s="318"/>
      <c r="AV1319" s="319"/>
      <c r="AW1319" s="319"/>
      <c r="AX1319" s="319"/>
      <c r="AY1319" s="320"/>
      <c r="AZ1319" s="376"/>
    </row>
    <row r="1320" spans="1:52" ht="13.5" customHeight="1" thickTop="1" thickBot="1" x14ac:dyDescent="0.25">
      <c r="A1320" s="397">
        <v>1310</v>
      </c>
      <c r="B1320" s="398" t="s">
        <v>10231</v>
      </c>
      <c r="C1320" s="399">
        <v>43783</v>
      </c>
      <c r="D1320" s="399" t="s">
        <v>11834</v>
      </c>
      <c r="E1320" s="400" t="s">
        <v>5690</v>
      </c>
      <c r="F1320" s="400" t="s">
        <v>11835</v>
      </c>
      <c r="G1320" s="401" t="s">
        <v>66</v>
      </c>
      <c r="H1320" s="402" t="s">
        <v>7501</v>
      </c>
      <c r="I1320" s="403" t="s">
        <v>1989</v>
      </c>
      <c r="J1320" s="404">
        <v>0</v>
      </c>
      <c r="K1320" s="405">
        <v>0</v>
      </c>
      <c r="L1320" s="405">
        <v>8000000</v>
      </c>
      <c r="M1320" s="405">
        <f t="shared" si="127"/>
        <v>8000000</v>
      </c>
      <c r="N1320" s="406" t="s">
        <v>1990</v>
      </c>
      <c r="O1320" s="398" t="s">
        <v>2308</v>
      </c>
      <c r="P1320" s="408">
        <f t="shared" si="124"/>
        <v>43783</v>
      </c>
      <c r="Q1320" s="408">
        <v>43830</v>
      </c>
      <c r="R1320" s="408">
        <f t="shared" si="121"/>
        <v>43830</v>
      </c>
      <c r="S1320" s="407">
        <f t="shared" si="125"/>
        <v>47</v>
      </c>
      <c r="T1320" s="409">
        <f t="shared" si="126"/>
        <v>1.5666666666666667</v>
      </c>
      <c r="U1320" s="410" t="s">
        <v>11836</v>
      </c>
      <c r="V1320" s="375"/>
      <c r="W1320" s="411"/>
      <c r="X1320" s="412"/>
      <c r="Y1320" s="413"/>
      <c r="Z1320" s="414"/>
      <c r="AA1320" s="412"/>
      <c r="AB1320" s="413"/>
      <c r="AC1320" s="414"/>
      <c r="AD1320" s="412"/>
      <c r="AE1320" s="413"/>
      <c r="AF1320" s="414"/>
      <c r="AG1320" s="412"/>
      <c r="AH1320" s="413"/>
      <c r="AI1320" s="412"/>
      <c r="AJ1320" s="415"/>
      <c r="AK1320" s="416"/>
      <c r="AL1320" s="417"/>
      <c r="AM1320" s="416"/>
      <c r="AN1320" s="418"/>
      <c r="AO1320" s="418"/>
      <c r="AP1320" s="418"/>
      <c r="AQ1320" s="314"/>
      <c r="AR1320" s="315"/>
      <c r="AS1320" s="419"/>
      <c r="AT1320" s="420"/>
      <c r="AU1320" s="318"/>
      <c r="AV1320" s="319"/>
      <c r="AW1320" s="319"/>
      <c r="AX1320" s="319"/>
      <c r="AY1320" s="320"/>
      <c r="AZ1320" s="376"/>
    </row>
    <row r="1321" spans="1:52" ht="13.5" customHeight="1" thickTop="1" thickBot="1" x14ac:dyDescent="0.25">
      <c r="A1321" s="397">
        <v>1311</v>
      </c>
      <c r="B1321" s="398" t="s">
        <v>367</v>
      </c>
      <c r="C1321" s="399">
        <v>43783</v>
      </c>
      <c r="D1321" s="399" t="s">
        <v>11837</v>
      </c>
      <c r="E1321" s="400" t="s">
        <v>5690</v>
      </c>
      <c r="F1321" s="400" t="s">
        <v>11838</v>
      </c>
      <c r="G1321" s="401" t="s">
        <v>66</v>
      </c>
      <c r="H1321" s="402" t="s">
        <v>7501</v>
      </c>
      <c r="I1321" s="403" t="s">
        <v>1989</v>
      </c>
      <c r="J1321" s="404">
        <v>0</v>
      </c>
      <c r="K1321" s="405">
        <v>0</v>
      </c>
      <c r="L1321" s="405">
        <v>10000000</v>
      </c>
      <c r="M1321" s="405">
        <f t="shared" si="127"/>
        <v>10000000</v>
      </c>
      <c r="N1321" s="406" t="s">
        <v>1990</v>
      </c>
      <c r="O1321" s="398" t="s">
        <v>7146</v>
      </c>
      <c r="P1321" s="408">
        <f t="shared" si="124"/>
        <v>43783</v>
      </c>
      <c r="Q1321" s="408">
        <v>43830</v>
      </c>
      <c r="R1321" s="408">
        <f t="shared" si="121"/>
        <v>43830</v>
      </c>
      <c r="S1321" s="407">
        <f t="shared" si="125"/>
        <v>47</v>
      </c>
      <c r="T1321" s="409">
        <f t="shared" si="126"/>
        <v>1.5666666666666667</v>
      </c>
      <c r="U1321" s="410"/>
      <c r="V1321" s="375"/>
      <c r="W1321" s="411"/>
      <c r="X1321" s="412"/>
      <c r="Y1321" s="413"/>
      <c r="Z1321" s="414"/>
      <c r="AA1321" s="412"/>
      <c r="AB1321" s="413"/>
      <c r="AC1321" s="414"/>
      <c r="AD1321" s="412"/>
      <c r="AE1321" s="413"/>
      <c r="AF1321" s="414"/>
      <c r="AG1321" s="412"/>
      <c r="AH1321" s="413"/>
      <c r="AI1321" s="412"/>
      <c r="AJ1321" s="415"/>
      <c r="AK1321" s="416"/>
      <c r="AL1321" s="417"/>
      <c r="AM1321" s="416"/>
      <c r="AN1321" s="418"/>
      <c r="AO1321" s="418"/>
      <c r="AP1321" s="418"/>
      <c r="AQ1321" s="314"/>
      <c r="AR1321" s="315"/>
      <c r="AS1321" s="419"/>
      <c r="AT1321" s="420"/>
      <c r="AU1321" s="318"/>
      <c r="AV1321" s="319"/>
      <c r="AW1321" s="319"/>
      <c r="AX1321" s="319"/>
      <c r="AY1321" s="320"/>
      <c r="AZ1321" s="376"/>
    </row>
    <row r="1322" spans="1:52" ht="13.5" customHeight="1" thickTop="1" thickBot="1" x14ac:dyDescent="0.25">
      <c r="A1322" s="397">
        <v>1312</v>
      </c>
      <c r="B1322" s="398" t="s">
        <v>3444</v>
      </c>
      <c r="C1322" s="399">
        <v>43783</v>
      </c>
      <c r="D1322" s="399" t="s">
        <v>11839</v>
      </c>
      <c r="E1322" s="400" t="s">
        <v>5690</v>
      </c>
      <c r="F1322" s="400" t="s">
        <v>11840</v>
      </c>
      <c r="G1322" s="401" t="s">
        <v>66</v>
      </c>
      <c r="H1322" s="402" t="s">
        <v>7501</v>
      </c>
      <c r="I1322" s="403" t="s">
        <v>1989</v>
      </c>
      <c r="J1322" s="404">
        <v>0</v>
      </c>
      <c r="K1322" s="405">
        <v>0</v>
      </c>
      <c r="L1322" s="405">
        <v>6999999</v>
      </c>
      <c r="M1322" s="405">
        <f t="shared" si="127"/>
        <v>6999999</v>
      </c>
      <c r="N1322" s="406" t="s">
        <v>1990</v>
      </c>
      <c r="O1322" s="398" t="s">
        <v>11841</v>
      </c>
      <c r="P1322" s="408">
        <f t="shared" si="124"/>
        <v>43783</v>
      </c>
      <c r="Q1322" s="408">
        <v>43830</v>
      </c>
      <c r="R1322" s="408">
        <f t="shared" si="121"/>
        <v>43830</v>
      </c>
      <c r="S1322" s="407">
        <f t="shared" si="125"/>
        <v>47</v>
      </c>
      <c r="T1322" s="409">
        <f t="shared" si="126"/>
        <v>1.5666666666666667</v>
      </c>
      <c r="U1322" s="410" t="s">
        <v>11842</v>
      </c>
      <c r="V1322" s="375"/>
      <c r="W1322" s="411"/>
      <c r="X1322" s="412"/>
      <c r="Y1322" s="413"/>
      <c r="Z1322" s="414"/>
      <c r="AA1322" s="412"/>
      <c r="AB1322" s="413"/>
      <c r="AC1322" s="414"/>
      <c r="AD1322" s="412"/>
      <c r="AE1322" s="413"/>
      <c r="AF1322" s="414"/>
      <c r="AG1322" s="412"/>
      <c r="AH1322" s="413"/>
      <c r="AI1322" s="412"/>
      <c r="AJ1322" s="415"/>
      <c r="AK1322" s="416"/>
      <c r="AL1322" s="417"/>
      <c r="AM1322" s="416"/>
      <c r="AN1322" s="418"/>
      <c r="AO1322" s="418"/>
      <c r="AP1322" s="418"/>
      <c r="AQ1322" s="314"/>
      <c r="AR1322" s="315"/>
      <c r="AS1322" s="419"/>
      <c r="AT1322" s="420"/>
      <c r="AU1322" s="318"/>
      <c r="AV1322" s="319"/>
      <c r="AW1322" s="319"/>
      <c r="AX1322" s="319"/>
      <c r="AY1322" s="320"/>
      <c r="AZ1322" s="376"/>
    </row>
    <row r="1323" spans="1:52" ht="13.5" customHeight="1" thickTop="1" thickBot="1" x14ac:dyDescent="0.25">
      <c r="A1323" s="397">
        <v>1313</v>
      </c>
      <c r="B1323" s="398" t="s">
        <v>3888</v>
      </c>
      <c r="C1323" s="399">
        <v>43783</v>
      </c>
      <c r="D1323" s="399" t="s">
        <v>11843</v>
      </c>
      <c r="E1323" s="400" t="s">
        <v>9494</v>
      </c>
      <c r="F1323" s="400" t="s">
        <v>11844</v>
      </c>
      <c r="G1323" s="401" t="s">
        <v>66</v>
      </c>
      <c r="H1323" s="402" t="s">
        <v>10502</v>
      </c>
      <c r="I1323" s="403" t="s">
        <v>1989</v>
      </c>
      <c r="J1323" s="404">
        <v>0</v>
      </c>
      <c r="K1323" s="405">
        <v>0</v>
      </c>
      <c r="L1323" s="405">
        <v>6000000</v>
      </c>
      <c r="M1323" s="405">
        <f t="shared" si="127"/>
        <v>6000000</v>
      </c>
      <c r="N1323" s="406" t="s">
        <v>1990</v>
      </c>
      <c r="O1323" s="398" t="s">
        <v>7940</v>
      </c>
      <c r="P1323" s="408">
        <f t="shared" si="124"/>
        <v>43783</v>
      </c>
      <c r="Q1323" s="408">
        <v>43830</v>
      </c>
      <c r="R1323" s="408">
        <f t="shared" si="121"/>
        <v>43830</v>
      </c>
      <c r="S1323" s="407">
        <f t="shared" si="125"/>
        <v>47</v>
      </c>
      <c r="T1323" s="409">
        <f t="shared" si="126"/>
        <v>1.5666666666666667</v>
      </c>
      <c r="U1323" s="410" t="s">
        <v>11845</v>
      </c>
      <c r="V1323" s="375"/>
      <c r="W1323" s="411"/>
      <c r="X1323" s="412"/>
      <c r="Y1323" s="413"/>
      <c r="Z1323" s="414"/>
      <c r="AA1323" s="412"/>
      <c r="AB1323" s="413"/>
      <c r="AC1323" s="414"/>
      <c r="AD1323" s="412"/>
      <c r="AE1323" s="413"/>
      <c r="AF1323" s="414"/>
      <c r="AG1323" s="412"/>
      <c r="AH1323" s="413"/>
      <c r="AI1323" s="412"/>
      <c r="AJ1323" s="415"/>
      <c r="AK1323" s="416"/>
      <c r="AL1323" s="417"/>
      <c r="AM1323" s="416"/>
      <c r="AN1323" s="418"/>
      <c r="AO1323" s="418"/>
      <c r="AP1323" s="418"/>
      <c r="AQ1323" s="314"/>
      <c r="AR1323" s="315"/>
      <c r="AS1323" s="419"/>
      <c r="AT1323" s="420"/>
      <c r="AU1323" s="318"/>
      <c r="AV1323" s="319"/>
      <c r="AW1323" s="319"/>
      <c r="AX1323" s="319"/>
      <c r="AY1323" s="320"/>
      <c r="AZ1323" s="376"/>
    </row>
    <row r="1324" spans="1:52" ht="13.5" customHeight="1" thickTop="1" thickBot="1" x14ac:dyDescent="0.25">
      <c r="A1324" s="397">
        <v>1314</v>
      </c>
      <c r="B1324" s="398" t="s">
        <v>3444</v>
      </c>
      <c r="C1324" s="399">
        <v>43783</v>
      </c>
      <c r="D1324" s="399" t="s">
        <v>11846</v>
      </c>
      <c r="E1324" s="400" t="s">
        <v>5690</v>
      </c>
      <c r="F1324" s="400" t="s">
        <v>11847</v>
      </c>
      <c r="G1324" s="401" t="s">
        <v>66</v>
      </c>
      <c r="H1324" s="402" t="s">
        <v>10502</v>
      </c>
      <c r="I1324" s="403" t="s">
        <v>1989</v>
      </c>
      <c r="J1324" s="404">
        <v>0</v>
      </c>
      <c r="K1324" s="405">
        <v>0</v>
      </c>
      <c r="L1324" s="405">
        <v>4960499</v>
      </c>
      <c r="M1324" s="405">
        <f t="shared" si="127"/>
        <v>4960499</v>
      </c>
      <c r="N1324" s="406" t="s">
        <v>1990</v>
      </c>
      <c r="O1324" s="398" t="s">
        <v>11848</v>
      </c>
      <c r="P1324" s="408">
        <f t="shared" si="124"/>
        <v>43783</v>
      </c>
      <c r="Q1324" s="408">
        <v>43830</v>
      </c>
      <c r="R1324" s="408">
        <f t="shared" si="121"/>
        <v>43830</v>
      </c>
      <c r="S1324" s="407">
        <f t="shared" si="125"/>
        <v>47</v>
      </c>
      <c r="T1324" s="409">
        <f t="shared" si="126"/>
        <v>1.5666666666666667</v>
      </c>
      <c r="U1324" s="410" t="s">
        <v>11849</v>
      </c>
      <c r="V1324" s="375"/>
      <c r="W1324" s="411"/>
      <c r="X1324" s="412"/>
      <c r="Y1324" s="413"/>
      <c r="Z1324" s="414"/>
      <c r="AA1324" s="412"/>
      <c r="AB1324" s="413"/>
      <c r="AC1324" s="414"/>
      <c r="AD1324" s="412"/>
      <c r="AE1324" s="413"/>
      <c r="AF1324" s="414"/>
      <c r="AG1324" s="412"/>
      <c r="AH1324" s="413"/>
      <c r="AI1324" s="412"/>
      <c r="AJ1324" s="415"/>
      <c r="AK1324" s="416"/>
      <c r="AL1324" s="417"/>
      <c r="AM1324" s="416"/>
      <c r="AN1324" s="418"/>
      <c r="AO1324" s="418"/>
      <c r="AP1324" s="418"/>
      <c r="AQ1324" s="314"/>
      <c r="AR1324" s="315"/>
      <c r="AS1324" s="419"/>
      <c r="AT1324" s="420"/>
      <c r="AU1324" s="318"/>
      <c r="AV1324" s="319"/>
      <c r="AW1324" s="319"/>
      <c r="AX1324" s="319"/>
      <c r="AY1324" s="320"/>
      <c r="AZ1324" s="376"/>
    </row>
    <row r="1325" spans="1:52" ht="13.5" customHeight="1" thickTop="1" thickBot="1" x14ac:dyDescent="0.25">
      <c r="A1325" s="397">
        <v>1315</v>
      </c>
      <c r="B1325" s="398" t="s">
        <v>2000</v>
      </c>
      <c r="C1325" s="399">
        <v>43783</v>
      </c>
      <c r="D1325" s="399" t="s">
        <v>11850</v>
      </c>
      <c r="E1325" s="400" t="s">
        <v>5690</v>
      </c>
      <c r="F1325" s="400" t="s">
        <v>418</v>
      </c>
      <c r="G1325" s="401" t="s">
        <v>66</v>
      </c>
      <c r="H1325" s="402" t="s">
        <v>10502</v>
      </c>
      <c r="I1325" s="403" t="s">
        <v>1989</v>
      </c>
      <c r="J1325" s="404">
        <v>0</v>
      </c>
      <c r="K1325" s="405">
        <v>0</v>
      </c>
      <c r="L1325" s="405">
        <v>6600000</v>
      </c>
      <c r="M1325" s="405">
        <f t="shared" si="127"/>
        <v>6600000</v>
      </c>
      <c r="N1325" s="406" t="s">
        <v>1990</v>
      </c>
      <c r="O1325" s="398" t="s">
        <v>11851</v>
      </c>
      <c r="P1325" s="408">
        <f t="shared" si="124"/>
        <v>43783</v>
      </c>
      <c r="Q1325" s="408">
        <v>43830</v>
      </c>
      <c r="R1325" s="408">
        <f t="shared" si="121"/>
        <v>43830</v>
      </c>
      <c r="S1325" s="407">
        <f t="shared" si="125"/>
        <v>47</v>
      </c>
      <c r="T1325" s="409">
        <f t="shared" si="126"/>
        <v>1.5666666666666667</v>
      </c>
      <c r="U1325" s="410" t="s">
        <v>11852</v>
      </c>
      <c r="V1325" s="375"/>
      <c r="W1325" s="411"/>
      <c r="X1325" s="412"/>
      <c r="Y1325" s="413"/>
      <c r="Z1325" s="414"/>
      <c r="AA1325" s="412"/>
      <c r="AB1325" s="413"/>
      <c r="AC1325" s="414"/>
      <c r="AD1325" s="412"/>
      <c r="AE1325" s="413"/>
      <c r="AF1325" s="414"/>
      <c r="AG1325" s="412"/>
      <c r="AH1325" s="413"/>
      <c r="AI1325" s="412"/>
      <c r="AJ1325" s="415"/>
      <c r="AK1325" s="416"/>
      <c r="AL1325" s="417"/>
      <c r="AM1325" s="416"/>
      <c r="AN1325" s="418"/>
      <c r="AO1325" s="418"/>
      <c r="AP1325" s="418"/>
      <c r="AQ1325" s="314"/>
      <c r="AR1325" s="315"/>
      <c r="AS1325" s="419"/>
      <c r="AT1325" s="420"/>
      <c r="AU1325" s="318"/>
      <c r="AV1325" s="319"/>
      <c r="AW1325" s="319"/>
      <c r="AX1325" s="319"/>
      <c r="AY1325" s="320"/>
      <c r="AZ1325" s="376"/>
    </row>
    <row r="1326" spans="1:52" ht="13.5" customHeight="1" thickTop="1" thickBot="1" x14ac:dyDescent="0.25">
      <c r="A1326" s="397">
        <v>1316</v>
      </c>
      <c r="B1326" s="398" t="s">
        <v>3444</v>
      </c>
      <c r="C1326" s="399">
        <v>43783</v>
      </c>
      <c r="D1326" s="399" t="s">
        <v>11853</v>
      </c>
      <c r="E1326" s="400" t="s">
        <v>5690</v>
      </c>
      <c r="F1326" s="400" t="s">
        <v>11854</v>
      </c>
      <c r="G1326" s="401" t="s">
        <v>66</v>
      </c>
      <c r="H1326" s="402" t="s">
        <v>10502</v>
      </c>
      <c r="I1326" s="403" t="s">
        <v>1989</v>
      </c>
      <c r="J1326" s="404">
        <v>0</v>
      </c>
      <c r="K1326" s="405">
        <v>0</v>
      </c>
      <c r="L1326" s="405">
        <v>5940000</v>
      </c>
      <c r="M1326" s="405">
        <f t="shared" si="127"/>
        <v>5940000</v>
      </c>
      <c r="N1326" s="406" t="s">
        <v>1990</v>
      </c>
      <c r="O1326" s="398" t="s">
        <v>11855</v>
      </c>
      <c r="P1326" s="408">
        <f t="shared" si="124"/>
        <v>43783</v>
      </c>
      <c r="Q1326" s="408">
        <v>43830</v>
      </c>
      <c r="R1326" s="408">
        <f t="shared" si="121"/>
        <v>43830</v>
      </c>
      <c r="S1326" s="407">
        <f t="shared" si="125"/>
        <v>47</v>
      </c>
      <c r="T1326" s="409">
        <f t="shared" si="126"/>
        <v>1.5666666666666667</v>
      </c>
      <c r="U1326" s="410" t="s">
        <v>11856</v>
      </c>
      <c r="V1326" s="375"/>
      <c r="W1326" s="411"/>
      <c r="X1326" s="412"/>
      <c r="Y1326" s="413"/>
      <c r="Z1326" s="414"/>
      <c r="AA1326" s="412"/>
      <c r="AB1326" s="413"/>
      <c r="AC1326" s="414"/>
      <c r="AD1326" s="412"/>
      <c r="AE1326" s="413"/>
      <c r="AF1326" s="414"/>
      <c r="AG1326" s="412"/>
      <c r="AH1326" s="413"/>
      <c r="AI1326" s="412"/>
      <c r="AJ1326" s="415"/>
      <c r="AK1326" s="416"/>
      <c r="AL1326" s="417"/>
      <c r="AM1326" s="416"/>
      <c r="AN1326" s="418"/>
      <c r="AO1326" s="418"/>
      <c r="AP1326" s="418"/>
      <c r="AQ1326" s="314"/>
      <c r="AR1326" s="315"/>
      <c r="AS1326" s="419"/>
      <c r="AT1326" s="420"/>
      <c r="AU1326" s="318"/>
      <c r="AV1326" s="319"/>
      <c r="AW1326" s="319"/>
      <c r="AX1326" s="319"/>
      <c r="AY1326" s="320"/>
      <c r="AZ1326" s="376"/>
    </row>
    <row r="1327" spans="1:52" ht="13.5" customHeight="1" thickTop="1" thickBot="1" x14ac:dyDescent="0.25">
      <c r="A1327" s="397">
        <v>1317</v>
      </c>
      <c r="B1327" s="398" t="s">
        <v>3441</v>
      </c>
      <c r="C1327" s="399">
        <v>43783</v>
      </c>
      <c r="D1327" s="399" t="s">
        <v>11857</v>
      </c>
      <c r="E1327" s="400" t="s">
        <v>5690</v>
      </c>
      <c r="F1327" s="400" t="s">
        <v>11858</v>
      </c>
      <c r="G1327" s="401" t="s">
        <v>66</v>
      </c>
      <c r="H1327" s="402" t="s">
        <v>7501</v>
      </c>
      <c r="I1327" s="403" t="s">
        <v>1989</v>
      </c>
      <c r="J1327" s="404">
        <v>0</v>
      </c>
      <c r="K1327" s="405">
        <v>0</v>
      </c>
      <c r="L1327" s="405">
        <v>8940996</v>
      </c>
      <c r="M1327" s="405">
        <f t="shared" si="127"/>
        <v>8940996</v>
      </c>
      <c r="N1327" s="406" t="s">
        <v>1990</v>
      </c>
      <c r="O1327" s="398" t="s">
        <v>11859</v>
      </c>
      <c r="P1327" s="408">
        <f t="shared" si="124"/>
        <v>43783</v>
      </c>
      <c r="Q1327" s="408">
        <v>43830</v>
      </c>
      <c r="R1327" s="408">
        <f t="shared" si="121"/>
        <v>43830</v>
      </c>
      <c r="S1327" s="407">
        <f t="shared" si="125"/>
        <v>47</v>
      </c>
      <c r="T1327" s="409">
        <f t="shared" si="126"/>
        <v>1.5666666666666667</v>
      </c>
      <c r="U1327" s="410"/>
      <c r="V1327" s="375"/>
      <c r="W1327" s="411"/>
      <c r="X1327" s="412"/>
      <c r="Y1327" s="413"/>
      <c r="Z1327" s="414"/>
      <c r="AA1327" s="412"/>
      <c r="AB1327" s="413"/>
      <c r="AC1327" s="414"/>
      <c r="AD1327" s="412"/>
      <c r="AE1327" s="413"/>
      <c r="AF1327" s="414"/>
      <c r="AG1327" s="412"/>
      <c r="AH1327" s="413"/>
      <c r="AI1327" s="412"/>
      <c r="AJ1327" s="415"/>
      <c r="AK1327" s="416"/>
      <c r="AL1327" s="417"/>
      <c r="AM1327" s="416"/>
      <c r="AN1327" s="418"/>
      <c r="AO1327" s="418"/>
      <c r="AP1327" s="418"/>
      <c r="AQ1327" s="314"/>
      <c r="AR1327" s="315"/>
      <c r="AS1327" s="419"/>
      <c r="AT1327" s="420"/>
      <c r="AU1327" s="318"/>
      <c r="AV1327" s="319"/>
      <c r="AW1327" s="319"/>
      <c r="AX1327" s="319"/>
      <c r="AY1327" s="320"/>
      <c r="AZ1327" s="376"/>
    </row>
    <row r="1328" spans="1:52" ht="13.5" customHeight="1" thickTop="1" thickBot="1" x14ac:dyDescent="0.25">
      <c r="A1328" s="397">
        <v>1318</v>
      </c>
      <c r="B1328" s="398" t="s">
        <v>7574</v>
      </c>
      <c r="C1328" s="399">
        <v>43784</v>
      </c>
      <c r="D1328" s="399" t="s">
        <v>11860</v>
      </c>
      <c r="E1328" s="400" t="s">
        <v>5690</v>
      </c>
      <c r="F1328" s="400" t="s">
        <v>11861</v>
      </c>
      <c r="G1328" s="401" t="s">
        <v>66</v>
      </c>
      <c r="H1328" s="402" t="s">
        <v>10502</v>
      </c>
      <c r="I1328" s="403" t="s">
        <v>1989</v>
      </c>
      <c r="J1328" s="404">
        <v>0</v>
      </c>
      <c r="K1328" s="405">
        <v>0</v>
      </c>
      <c r="L1328" s="405">
        <v>7960500</v>
      </c>
      <c r="M1328" s="405">
        <f t="shared" si="127"/>
        <v>7960500</v>
      </c>
      <c r="N1328" s="406" t="s">
        <v>1990</v>
      </c>
      <c r="O1328" s="398" t="s">
        <v>9307</v>
      </c>
      <c r="P1328" s="408">
        <f t="shared" si="124"/>
        <v>43784</v>
      </c>
      <c r="Q1328" s="408">
        <v>43830</v>
      </c>
      <c r="R1328" s="408">
        <f t="shared" ref="R1328:R1338" si="128">Q1328</f>
        <v>43830</v>
      </c>
      <c r="S1328" s="407">
        <f t="shared" si="125"/>
        <v>46</v>
      </c>
      <c r="T1328" s="409">
        <f t="shared" si="126"/>
        <v>1.5333333333333334</v>
      </c>
      <c r="U1328" s="410" t="s">
        <v>11862</v>
      </c>
      <c r="V1328" s="375"/>
      <c r="W1328" s="411"/>
      <c r="X1328" s="412"/>
      <c r="Y1328" s="413"/>
      <c r="Z1328" s="414"/>
      <c r="AA1328" s="412"/>
      <c r="AB1328" s="413"/>
      <c r="AC1328" s="414"/>
      <c r="AD1328" s="412"/>
      <c r="AE1328" s="413"/>
      <c r="AF1328" s="414"/>
      <c r="AG1328" s="412"/>
      <c r="AH1328" s="413"/>
      <c r="AI1328" s="412"/>
      <c r="AJ1328" s="415"/>
      <c r="AK1328" s="416"/>
      <c r="AL1328" s="417"/>
      <c r="AM1328" s="416"/>
      <c r="AN1328" s="418"/>
      <c r="AO1328" s="418"/>
      <c r="AP1328" s="418"/>
      <c r="AQ1328" s="314"/>
      <c r="AR1328" s="315"/>
      <c r="AS1328" s="419"/>
      <c r="AT1328" s="420"/>
      <c r="AU1328" s="318"/>
      <c r="AV1328" s="319"/>
      <c r="AW1328" s="319"/>
      <c r="AX1328" s="319"/>
      <c r="AY1328" s="320"/>
      <c r="AZ1328" s="376"/>
    </row>
    <row r="1329" spans="1:52" ht="13.5" customHeight="1" thickTop="1" thickBot="1" x14ac:dyDescent="0.25">
      <c r="A1329" s="397">
        <v>1319</v>
      </c>
      <c r="B1329" s="398" t="s">
        <v>3451</v>
      </c>
      <c r="C1329" s="399">
        <v>43784</v>
      </c>
      <c r="D1329" s="399" t="s">
        <v>11863</v>
      </c>
      <c r="E1329" s="400" t="s">
        <v>5690</v>
      </c>
      <c r="F1329" s="400" t="s">
        <v>11864</v>
      </c>
      <c r="G1329" s="401" t="s">
        <v>66</v>
      </c>
      <c r="H1329" s="402" t="s">
        <v>7501</v>
      </c>
      <c r="I1329" s="403" t="s">
        <v>1989</v>
      </c>
      <c r="J1329" s="404">
        <v>0</v>
      </c>
      <c r="K1329" s="405">
        <v>0</v>
      </c>
      <c r="L1329" s="405">
        <v>14600000</v>
      </c>
      <c r="M1329" s="405">
        <f t="shared" si="127"/>
        <v>14600000</v>
      </c>
      <c r="N1329" s="406" t="s">
        <v>1990</v>
      </c>
      <c r="O1329" s="398" t="s">
        <v>11865</v>
      </c>
      <c r="P1329" s="408">
        <f t="shared" si="124"/>
        <v>43784</v>
      </c>
      <c r="Q1329" s="408">
        <v>43830</v>
      </c>
      <c r="R1329" s="408">
        <f t="shared" si="128"/>
        <v>43830</v>
      </c>
      <c r="S1329" s="407">
        <f t="shared" si="125"/>
        <v>46</v>
      </c>
      <c r="T1329" s="409">
        <f t="shared" si="126"/>
        <v>1.5333333333333334</v>
      </c>
      <c r="U1329" s="410" t="s">
        <v>11866</v>
      </c>
      <c r="V1329" s="375"/>
      <c r="W1329" s="411"/>
      <c r="X1329" s="412"/>
      <c r="Y1329" s="413"/>
      <c r="Z1329" s="414"/>
      <c r="AA1329" s="412"/>
      <c r="AB1329" s="413"/>
      <c r="AC1329" s="414"/>
      <c r="AD1329" s="412"/>
      <c r="AE1329" s="413"/>
      <c r="AF1329" s="414"/>
      <c r="AG1329" s="412"/>
      <c r="AH1329" s="413"/>
      <c r="AI1329" s="412"/>
      <c r="AJ1329" s="415"/>
      <c r="AK1329" s="416"/>
      <c r="AL1329" s="417"/>
      <c r="AM1329" s="416"/>
      <c r="AN1329" s="418"/>
      <c r="AO1329" s="418"/>
      <c r="AP1329" s="418"/>
      <c r="AQ1329" s="314"/>
      <c r="AR1329" s="315"/>
      <c r="AS1329" s="419"/>
      <c r="AT1329" s="420"/>
      <c r="AU1329" s="318"/>
      <c r="AV1329" s="319"/>
      <c r="AW1329" s="319"/>
      <c r="AX1329" s="319"/>
      <c r="AY1329" s="320"/>
      <c r="AZ1329" s="376"/>
    </row>
    <row r="1330" spans="1:52" ht="13.5" customHeight="1" thickTop="1" thickBot="1" x14ac:dyDescent="0.25">
      <c r="A1330" s="397">
        <v>1320</v>
      </c>
      <c r="B1330" s="398" t="s">
        <v>10231</v>
      </c>
      <c r="C1330" s="399">
        <v>43784</v>
      </c>
      <c r="D1330" s="399" t="s">
        <v>11867</v>
      </c>
      <c r="E1330" s="400" t="s">
        <v>5921</v>
      </c>
      <c r="F1330" s="400" t="s">
        <v>11868</v>
      </c>
      <c r="G1330" s="401" t="s">
        <v>66</v>
      </c>
      <c r="H1330" s="402" t="s">
        <v>10502</v>
      </c>
      <c r="I1330" s="403" t="s">
        <v>1989</v>
      </c>
      <c r="J1330" s="404">
        <v>0</v>
      </c>
      <c r="K1330" s="405">
        <v>0</v>
      </c>
      <c r="L1330" s="405">
        <v>2614486</v>
      </c>
      <c r="M1330" s="405">
        <f t="shared" si="127"/>
        <v>2614486</v>
      </c>
      <c r="N1330" s="406" t="s">
        <v>1990</v>
      </c>
      <c r="O1330" s="398" t="s">
        <v>11869</v>
      </c>
      <c r="P1330" s="408">
        <f t="shared" si="124"/>
        <v>43784</v>
      </c>
      <c r="Q1330" s="408">
        <v>43830</v>
      </c>
      <c r="R1330" s="408">
        <f t="shared" si="128"/>
        <v>43830</v>
      </c>
      <c r="S1330" s="407">
        <f t="shared" si="125"/>
        <v>46</v>
      </c>
      <c r="T1330" s="409">
        <f t="shared" si="126"/>
        <v>1.5333333333333334</v>
      </c>
      <c r="U1330" s="410" t="s">
        <v>11870</v>
      </c>
      <c r="V1330" s="375"/>
      <c r="W1330" s="411"/>
      <c r="X1330" s="412"/>
      <c r="Y1330" s="413"/>
      <c r="Z1330" s="414"/>
      <c r="AA1330" s="412"/>
      <c r="AB1330" s="413"/>
      <c r="AC1330" s="414"/>
      <c r="AD1330" s="412"/>
      <c r="AE1330" s="413"/>
      <c r="AF1330" s="414"/>
      <c r="AG1330" s="412"/>
      <c r="AH1330" s="413"/>
      <c r="AI1330" s="412"/>
      <c r="AJ1330" s="415"/>
      <c r="AK1330" s="416"/>
      <c r="AL1330" s="417"/>
      <c r="AM1330" s="416"/>
      <c r="AN1330" s="418"/>
      <c r="AO1330" s="418"/>
      <c r="AP1330" s="418"/>
      <c r="AQ1330" s="314"/>
      <c r="AR1330" s="315"/>
      <c r="AS1330" s="419"/>
      <c r="AT1330" s="420"/>
      <c r="AU1330" s="318"/>
      <c r="AV1330" s="319"/>
      <c r="AW1330" s="319"/>
      <c r="AX1330" s="319"/>
      <c r="AY1330" s="320"/>
      <c r="AZ1330" s="376"/>
    </row>
    <row r="1331" spans="1:52" ht="13.5" customHeight="1" thickTop="1" thickBot="1" x14ac:dyDescent="0.25">
      <c r="A1331" s="397">
        <v>1321</v>
      </c>
      <c r="B1331" s="398" t="s">
        <v>10231</v>
      </c>
      <c r="C1331" s="399">
        <v>43784</v>
      </c>
      <c r="D1331" s="399" t="s">
        <v>11871</v>
      </c>
      <c r="E1331" s="400" t="s">
        <v>5690</v>
      </c>
      <c r="F1331" s="400" t="s">
        <v>11872</v>
      </c>
      <c r="G1331" s="401" t="s">
        <v>66</v>
      </c>
      <c r="H1331" s="402" t="s">
        <v>7501</v>
      </c>
      <c r="I1331" s="403" t="s">
        <v>1989</v>
      </c>
      <c r="J1331" s="404">
        <v>0</v>
      </c>
      <c r="K1331" s="405">
        <v>0</v>
      </c>
      <c r="L1331" s="405">
        <v>10000000</v>
      </c>
      <c r="M1331" s="405">
        <f t="shared" si="127"/>
        <v>10000000</v>
      </c>
      <c r="N1331" s="406" t="s">
        <v>1990</v>
      </c>
      <c r="O1331" s="398" t="s">
        <v>11873</v>
      </c>
      <c r="P1331" s="408">
        <f t="shared" ref="P1331:P1338" si="129">C1331</f>
        <v>43784</v>
      </c>
      <c r="Q1331" s="408">
        <v>43830</v>
      </c>
      <c r="R1331" s="408">
        <f t="shared" si="128"/>
        <v>43830</v>
      </c>
      <c r="S1331" s="407">
        <f t="shared" si="125"/>
        <v>46</v>
      </c>
      <c r="T1331" s="409">
        <f t="shared" si="126"/>
        <v>1.5333333333333334</v>
      </c>
      <c r="U1331" s="410" t="s">
        <v>11874</v>
      </c>
      <c r="V1331" s="375"/>
      <c r="W1331" s="411"/>
      <c r="X1331" s="412"/>
      <c r="Y1331" s="413"/>
      <c r="Z1331" s="414"/>
      <c r="AA1331" s="412"/>
      <c r="AB1331" s="413"/>
      <c r="AC1331" s="414"/>
      <c r="AD1331" s="412"/>
      <c r="AE1331" s="413"/>
      <c r="AF1331" s="414"/>
      <c r="AG1331" s="412"/>
      <c r="AH1331" s="413"/>
      <c r="AI1331" s="412"/>
      <c r="AJ1331" s="415"/>
      <c r="AK1331" s="416"/>
      <c r="AL1331" s="417"/>
      <c r="AM1331" s="416"/>
      <c r="AN1331" s="418"/>
      <c r="AO1331" s="418"/>
      <c r="AP1331" s="418"/>
      <c r="AQ1331" s="314"/>
      <c r="AR1331" s="315"/>
      <c r="AS1331" s="419"/>
      <c r="AT1331" s="420"/>
      <c r="AU1331" s="318"/>
      <c r="AV1331" s="319"/>
      <c r="AW1331" s="319"/>
      <c r="AX1331" s="319"/>
      <c r="AY1331" s="320"/>
      <c r="AZ1331" s="376"/>
    </row>
    <row r="1332" spans="1:52" ht="13.5" customHeight="1" thickTop="1" thickBot="1" x14ac:dyDescent="0.25">
      <c r="A1332" s="397">
        <v>1322</v>
      </c>
      <c r="B1332" s="398" t="s">
        <v>3888</v>
      </c>
      <c r="C1332" s="399">
        <v>43784</v>
      </c>
      <c r="D1332" s="399" t="s">
        <v>11875</v>
      </c>
      <c r="E1332" s="400" t="s">
        <v>9590</v>
      </c>
      <c r="F1332" s="400" t="s">
        <v>11876</v>
      </c>
      <c r="G1332" s="401" t="s">
        <v>66</v>
      </c>
      <c r="H1332" s="402" t="s">
        <v>7501</v>
      </c>
      <c r="I1332" s="403" t="s">
        <v>1989</v>
      </c>
      <c r="J1332" s="404">
        <v>0</v>
      </c>
      <c r="K1332" s="405">
        <v>0</v>
      </c>
      <c r="L1332" s="405">
        <v>7500000</v>
      </c>
      <c r="M1332" s="405">
        <f t="shared" si="127"/>
        <v>7500000</v>
      </c>
      <c r="N1332" s="406" t="s">
        <v>1990</v>
      </c>
      <c r="O1332" s="398" t="s">
        <v>9598</v>
      </c>
      <c r="P1332" s="408">
        <f t="shared" si="129"/>
        <v>43784</v>
      </c>
      <c r="Q1332" s="408">
        <v>43830</v>
      </c>
      <c r="R1332" s="408">
        <f t="shared" si="128"/>
        <v>43830</v>
      </c>
      <c r="S1332" s="407">
        <f t="shared" si="125"/>
        <v>46</v>
      </c>
      <c r="T1332" s="409">
        <f t="shared" si="126"/>
        <v>1.5333333333333334</v>
      </c>
      <c r="U1332" s="410" t="s">
        <v>11877</v>
      </c>
      <c r="V1332" s="375"/>
      <c r="W1332" s="411"/>
      <c r="X1332" s="412"/>
      <c r="Y1332" s="413"/>
      <c r="Z1332" s="414"/>
      <c r="AA1332" s="412"/>
      <c r="AB1332" s="413"/>
      <c r="AC1332" s="414"/>
      <c r="AD1332" s="412"/>
      <c r="AE1332" s="413"/>
      <c r="AF1332" s="414"/>
      <c r="AG1332" s="412"/>
      <c r="AH1332" s="413"/>
      <c r="AI1332" s="412"/>
      <c r="AJ1332" s="415"/>
      <c r="AK1332" s="416"/>
      <c r="AL1332" s="417"/>
      <c r="AM1332" s="416"/>
      <c r="AN1332" s="418"/>
      <c r="AO1332" s="418"/>
      <c r="AP1332" s="418"/>
      <c r="AQ1332" s="314"/>
      <c r="AR1332" s="315"/>
      <c r="AS1332" s="419"/>
      <c r="AT1332" s="420"/>
      <c r="AU1332" s="318"/>
      <c r="AV1332" s="319"/>
      <c r="AW1332" s="319"/>
      <c r="AX1332" s="319"/>
      <c r="AY1332" s="320"/>
      <c r="AZ1332" s="376"/>
    </row>
    <row r="1333" spans="1:52" ht="13.5" customHeight="1" thickTop="1" thickBot="1" x14ac:dyDescent="0.25">
      <c r="A1333" s="397">
        <v>1323</v>
      </c>
      <c r="B1333" s="398" t="s">
        <v>63</v>
      </c>
      <c r="C1333" s="399">
        <v>43784</v>
      </c>
      <c r="D1333" s="399" t="s">
        <v>11878</v>
      </c>
      <c r="E1333" s="400" t="s">
        <v>5690</v>
      </c>
      <c r="F1333" s="400" t="s">
        <v>11879</v>
      </c>
      <c r="G1333" s="401" t="s">
        <v>66</v>
      </c>
      <c r="H1333" s="402" t="s">
        <v>10502</v>
      </c>
      <c r="I1333" s="403" t="s">
        <v>1989</v>
      </c>
      <c r="J1333" s="404">
        <v>0</v>
      </c>
      <c r="K1333" s="405">
        <v>0</v>
      </c>
      <c r="L1333" s="405">
        <v>3999999</v>
      </c>
      <c r="M1333" s="405">
        <f t="shared" si="127"/>
        <v>3999999</v>
      </c>
      <c r="N1333" s="406" t="s">
        <v>1990</v>
      </c>
      <c r="O1333" s="398" t="s">
        <v>2075</v>
      </c>
      <c r="P1333" s="408">
        <f t="shared" si="129"/>
        <v>43784</v>
      </c>
      <c r="Q1333" s="408">
        <v>43830</v>
      </c>
      <c r="R1333" s="408">
        <f t="shared" si="128"/>
        <v>43830</v>
      </c>
      <c r="S1333" s="407">
        <f t="shared" si="125"/>
        <v>46</v>
      </c>
      <c r="T1333" s="409">
        <f t="shared" si="126"/>
        <v>1.5333333333333334</v>
      </c>
      <c r="U1333" s="410" t="s">
        <v>11880</v>
      </c>
      <c r="V1333" s="375"/>
      <c r="W1333" s="411"/>
      <c r="X1333" s="412"/>
      <c r="Y1333" s="413"/>
      <c r="Z1333" s="414"/>
      <c r="AA1333" s="412"/>
      <c r="AB1333" s="413"/>
      <c r="AC1333" s="414"/>
      <c r="AD1333" s="412"/>
      <c r="AE1333" s="413"/>
      <c r="AF1333" s="414"/>
      <c r="AG1333" s="412"/>
      <c r="AH1333" s="413"/>
      <c r="AI1333" s="412"/>
      <c r="AJ1333" s="415"/>
      <c r="AK1333" s="416"/>
      <c r="AL1333" s="417"/>
      <c r="AM1333" s="416"/>
      <c r="AN1333" s="418"/>
      <c r="AO1333" s="418"/>
      <c r="AP1333" s="418"/>
      <c r="AQ1333" s="314"/>
      <c r="AR1333" s="315"/>
      <c r="AS1333" s="419"/>
      <c r="AT1333" s="420"/>
      <c r="AU1333" s="318"/>
      <c r="AV1333" s="319"/>
      <c r="AW1333" s="319"/>
      <c r="AX1333" s="319"/>
      <c r="AY1333" s="320"/>
      <c r="AZ1333" s="376"/>
    </row>
    <row r="1334" spans="1:52" ht="13.5" customHeight="1" thickTop="1" thickBot="1" x14ac:dyDescent="0.25">
      <c r="A1334" s="397">
        <v>1324</v>
      </c>
      <c r="B1334" s="398" t="s">
        <v>10231</v>
      </c>
      <c r="C1334" s="399">
        <v>43784</v>
      </c>
      <c r="D1334" s="399" t="s">
        <v>11881</v>
      </c>
      <c r="E1334" s="400" t="s">
        <v>9494</v>
      </c>
      <c r="F1334" s="400" t="s">
        <v>11882</v>
      </c>
      <c r="G1334" s="401" t="s">
        <v>66</v>
      </c>
      <c r="H1334" s="402" t="s">
        <v>7501</v>
      </c>
      <c r="I1334" s="403" t="s">
        <v>1989</v>
      </c>
      <c r="J1334" s="404">
        <v>0</v>
      </c>
      <c r="K1334" s="405">
        <v>0</v>
      </c>
      <c r="L1334" s="405">
        <v>5464186</v>
      </c>
      <c r="M1334" s="405">
        <f t="shared" si="127"/>
        <v>5464186</v>
      </c>
      <c r="N1334" s="406" t="s">
        <v>1990</v>
      </c>
      <c r="O1334" s="398" t="s">
        <v>11883</v>
      </c>
      <c r="P1334" s="408">
        <f t="shared" si="129"/>
        <v>43784</v>
      </c>
      <c r="Q1334" s="408">
        <v>43829</v>
      </c>
      <c r="R1334" s="408">
        <f t="shared" si="128"/>
        <v>43829</v>
      </c>
      <c r="S1334" s="407">
        <f t="shared" si="125"/>
        <v>45</v>
      </c>
      <c r="T1334" s="409">
        <f t="shared" si="126"/>
        <v>1.5</v>
      </c>
      <c r="U1334" s="410" t="s">
        <v>11884</v>
      </c>
      <c r="V1334" s="375"/>
      <c r="W1334" s="411"/>
      <c r="X1334" s="412"/>
      <c r="Y1334" s="413"/>
      <c r="Z1334" s="414"/>
      <c r="AA1334" s="412"/>
      <c r="AB1334" s="413"/>
      <c r="AC1334" s="414"/>
      <c r="AD1334" s="412"/>
      <c r="AE1334" s="413"/>
      <c r="AF1334" s="414"/>
      <c r="AG1334" s="412"/>
      <c r="AH1334" s="413"/>
      <c r="AI1334" s="412"/>
      <c r="AJ1334" s="415"/>
      <c r="AK1334" s="416"/>
      <c r="AL1334" s="417"/>
      <c r="AM1334" s="416"/>
      <c r="AN1334" s="418"/>
      <c r="AO1334" s="418"/>
      <c r="AP1334" s="418"/>
      <c r="AQ1334" s="314"/>
      <c r="AR1334" s="315"/>
      <c r="AS1334" s="419"/>
      <c r="AT1334" s="420"/>
      <c r="AU1334" s="318"/>
      <c r="AV1334" s="319"/>
      <c r="AW1334" s="319"/>
      <c r="AX1334" s="319"/>
      <c r="AY1334" s="320"/>
      <c r="AZ1334" s="376"/>
    </row>
    <row r="1335" spans="1:52" ht="13.5" customHeight="1" thickTop="1" thickBot="1" x14ac:dyDescent="0.25">
      <c r="A1335" s="397">
        <v>1325</v>
      </c>
      <c r="B1335" s="398" t="s">
        <v>3444</v>
      </c>
      <c r="C1335" s="399">
        <v>43784</v>
      </c>
      <c r="D1335" s="399" t="s">
        <v>11885</v>
      </c>
      <c r="E1335" s="400" t="s">
        <v>6447</v>
      </c>
      <c r="F1335" s="400" t="s">
        <v>11886</v>
      </c>
      <c r="G1335" s="401" t="s">
        <v>66</v>
      </c>
      <c r="H1335" s="402" t="s">
        <v>10502</v>
      </c>
      <c r="I1335" s="403" t="s">
        <v>1989</v>
      </c>
      <c r="J1335" s="404">
        <v>0</v>
      </c>
      <c r="K1335" s="405">
        <v>0</v>
      </c>
      <c r="L1335" s="405">
        <v>2352600</v>
      </c>
      <c r="M1335" s="405">
        <f t="shared" si="127"/>
        <v>2352600</v>
      </c>
      <c r="N1335" s="406" t="s">
        <v>1990</v>
      </c>
      <c r="O1335" s="398" t="s">
        <v>11887</v>
      </c>
      <c r="P1335" s="408">
        <f t="shared" si="129"/>
        <v>43784</v>
      </c>
      <c r="Q1335" s="408">
        <v>43830</v>
      </c>
      <c r="R1335" s="408">
        <f t="shared" si="128"/>
        <v>43830</v>
      </c>
      <c r="S1335" s="407">
        <f t="shared" si="125"/>
        <v>46</v>
      </c>
      <c r="T1335" s="409">
        <f t="shared" si="126"/>
        <v>1.5333333333333334</v>
      </c>
      <c r="U1335" s="410" t="s">
        <v>11888</v>
      </c>
      <c r="V1335" s="375"/>
      <c r="W1335" s="411"/>
      <c r="X1335" s="412"/>
      <c r="Y1335" s="413"/>
      <c r="Z1335" s="414"/>
      <c r="AA1335" s="412"/>
      <c r="AB1335" s="413"/>
      <c r="AC1335" s="414"/>
      <c r="AD1335" s="412"/>
      <c r="AE1335" s="413"/>
      <c r="AF1335" s="414"/>
      <c r="AG1335" s="412"/>
      <c r="AH1335" s="413"/>
      <c r="AI1335" s="412"/>
      <c r="AJ1335" s="415"/>
      <c r="AK1335" s="416"/>
      <c r="AL1335" s="417"/>
      <c r="AM1335" s="416"/>
      <c r="AN1335" s="418"/>
      <c r="AO1335" s="418"/>
      <c r="AP1335" s="418"/>
      <c r="AQ1335" s="314"/>
      <c r="AR1335" s="315"/>
      <c r="AS1335" s="419"/>
      <c r="AT1335" s="420"/>
      <c r="AU1335" s="318"/>
      <c r="AV1335" s="319"/>
      <c r="AW1335" s="319"/>
      <c r="AX1335" s="319"/>
      <c r="AY1335" s="320"/>
      <c r="AZ1335" s="376"/>
    </row>
    <row r="1336" spans="1:52" ht="13.5" customHeight="1" thickTop="1" thickBot="1" x14ac:dyDescent="0.25">
      <c r="A1336" s="397">
        <v>1326</v>
      </c>
      <c r="B1336" s="398" t="s">
        <v>3451</v>
      </c>
      <c r="C1336" s="399">
        <v>43784</v>
      </c>
      <c r="D1336" s="399" t="s">
        <v>11889</v>
      </c>
      <c r="E1336" s="400" t="s">
        <v>5690</v>
      </c>
      <c r="F1336" s="400" t="s">
        <v>11890</v>
      </c>
      <c r="G1336" s="401" t="s">
        <v>66</v>
      </c>
      <c r="H1336" s="402" t="s">
        <v>10502</v>
      </c>
      <c r="I1336" s="403" t="s">
        <v>1989</v>
      </c>
      <c r="J1336" s="404">
        <v>0</v>
      </c>
      <c r="K1336" s="405">
        <v>0</v>
      </c>
      <c r="L1336" s="405">
        <v>1960000</v>
      </c>
      <c r="M1336" s="405">
        <f t="shared" si="127"/>
        <v>1960000</v>
      </c>
      <c r="N1336" s="406" t="s">
        <v>1990</v>
      </c>
      <c r="O1336" s="398" t="s">
        <v>11891</v>
      </c>
      <c r="P1336" s="408">
        <f t="shared" si="129"/>
        <v>43784</v>
      </c>
      <c r="Q1336" s="408">
        <v>43814</v>
      </c>
      <c r="R1336" s="408">
        <f t="shared" si="128"/>
        <v>43814</v>
      </c>
      <c r="S1336" s="407">
        <f t="shared" si="125"/>
        <v>30</v>
      </c>
      <c r="T1336" s="409">
        <f t="shared" si="126"/>
        <v>1</v>
      </c>
      <c r="U1336" s="410" t="s">
        <v>11892</v>
      </c>
      <c r="V1336" s="375"/>
      <c r="W1336" s="411"/>
      <c r="X1336" s="412"/>
      <c r="Y1336" s="413"/>
      <c r="Z1336" s="414"/>
      <c r="AA1336" s="412"/>
      <c r="AB1336" s="413"/>
      <c r="AC1336" s="414"/>
      <c r="AD1336" s="412"/>
      <c r="AE1336" s="413"/>
      <c r="AF1336" s="414"/>
      <c r="AG1336" s="412"/>
      <c r="AH1336" s="413"/>
      <c r="AI1336" s="412"/>
      <c r="AJ1336" s="415"/>
      <c r="AK1336" s="416"/>
      <c r="AL1336" s="417"/>
      <c r="AM1336" s="416"/>
      <c r="AN1336" s="418"/>
      <c r="AO1336" s="418"/>
      <c r="AP1336" s="418"/>
      <c r="AQ1336" s="314"/>
      <c r="AR1336" s="315"/>
      <c r="AS1336" s="419"/>
      <c r="AT1336" s="420"/>
      <c r="AU1336" s="318"/>
      <c r="AV1336" s="319"/>
      <c r="AW1336" s="319"/>
      <c r="AX1336" s="319"/>
      <c r="AY1336" s="320"/>
      <c r="AZ1336" s="376"/>
    </row>
    <row r="1337" spans="1:52" ht="13.5" customHeight="1" thickTop="1" thickBot="1" x14ac:dyDescent="0.25">
      <c r="A1337" s="397">
        <v>1327</v>
      </c>
      <c r="B1337" s="398" t="s">
        <v>3451</v>
      </c>
      <c r="C1337" s="399">
        <v>43784</v>
      </c>
      <c r="D1337" s="399" t="s">
        <v>11893</v>
      </c>
      <c r="E1337" s="400" t="s">
        <v>5690</v>
      </c>
      <c r="F1337" s="400" t="s">
        <v>11890</v>
      </c>
      <c r="G1337" s="401" t="s">
        <v>66</v>
      </c>
      <c r="H1337" s="402" t="s">
        <v>10502</v>
      </c>
      <c r="I1337" s="403" t="s">
        <v>1989</v>
      </c>
      <c r="J1337" s="404">
        <v>0</v>
      </c>
      <c r="K1337" s="405">
        <v>0</v>
      </c>
      <c r="L1337" s="405">
        <v>1960000</v>
      </c>
      <c r="M1337" s="405">
        <f t="shared" si="127"/>
        <v>1960000</v>
      </c>
      <c r="N1337" s="406" t="s">
        <v>1990</v>
      </c>
      <c r="O1337" s="398" t="s">
        <v>11894</v>
      </c>
      <c r="P1337" s="408">
        <f t="shared" si="129"/>
        <v>43784</v>
      </c>
      <c r="Q1337" s="408">
        <v>43814</v>
      </c>
      <c r="R1337" s="408">
        <f t="shared" si="128"/>
        <v>43814</v>
      </c>
      <c r="S1337" s="407">
        <f t="shared" si="125"/>
        <v>30</v>
      </c>
      <c r="T1337" s="409">
        <f t="shared" si="126"/>
        <v>1</v>
      </c>
      <c r="U1337" s="410" t="s">
        <v>11895</v>
      </c>
      <c r="V1337" s="375"/>
      <c r="W1337" s="411"/>
      <c r="X1337" s="412"/>
      <c r="Y1337" s="413"/>
      <c r="Z1337" s="414"/>
      <c r="AA1337" s="412"/>
      <c r="AB1337" s="413"/>
      <c r="AC1337" s="414"/>
      <c r="AD1337" s="412"/>
      <c r="AE1337" s="413"/>
      <c r="AF1337" s="414"/>
      <c r="AG1337" s="412"/>
      <c r="AH1337" s="413"/>
      <c r="AI1337" s="412"/>
      <c r="AJ1337" s="415"/>
      <c r="AK1337" s="416"/>
      <c r="AL1337" s="417"/>
      <c r="AM1337" s="416"/>
      <c r="AN1337" s="418"/>
      <c r="AO1337" s="418"/>
      <c r="AP1337" s="418"/>
      <c r="AQ1337" s="314"/>
      <c r="AR1337" s="315"/>
      <c r="AS1337" s="419"/>
      <c r="AT1337" s="420"/>
      <c r="AU1337" s="318"/>
      <c r="AV1337" s="319"/>
      <c r="AW1337" s="319"/>
      <c r="AX1337" s="319"/>
      <c r="AY1337" s="320"/>
      <c r="AZ1337" s="376"/>
    </row>
    <row r="1338" spans="1:52" ht="13.5" customHeight="1" thickTop="1" thickBot="1" x14ac:dyDescent="0.25">
      <c r="A1338" s="397">
        <v>1328</v>
      </c>
      <c r="B1338" s="398" t="s">
        <v>444</v>
      </c>
      <c r="C1338" s="399">
        <v>43784</v>
      </c>
      <c r="D1338" s="399" t="s">
        <v>11896</v>
      </c>
      <c r="E1338" s="400" t="s">
        <v>9494</v>
      </c>
      <c r="F1338" s="400" t="s">
        <v>11897</v>
      </c>
      <c r="G1338" s="401" t="s">
        <v>66</v>
      </c>
      <c r="H1338" s="402" t="s">
        <v>10502</v>
      </c>
      <c r="I1338" s="403" t="s">
        <v>1989</v>
      </c>
      <c r="J1338" s="404">
        <v>0</v>
      </c>
      <c r="K1338" s="405">
        <v>0</v>
      </c>
      <c r="L1338" s="405">
        <v>5291000</v>
      </c>
      <c r="M1338" s="405">
        <f t="shared" si="127"/>
        <v>5291000</v>
      </c>
      <c r="N1338" s="406" t="s">
        <v>1990</v>
      </c>
      <c r="O1338" s="398" t="s">
        <v>11898</v>
      </c>
      <c r="P1338" s="408">
        <f t="shared" si="129"/>
        <v>43784</v>
      </c>
      <c r="Q1338" s="408">
        <v>43830</v>
      </c>
      <c r="R1338" s="408">
        <f t="shared" si="128"/>
        <v>43830</v>
      </c>
      <c r="S1338" s="407">
        <f t="shared" si="125"/>
        <v>46</v>
      </c>
      <c r="T1338" s="409">
        <f t="shared" si="126"/>
        <v>1.5333333333333334</v>
      </c>
      <c r="U1338" s="410" t="s">
        <v>11899</v>
      </c>
      <c r="V1338" s="375"/>
      <c r="W1338" s="411"/>
      <c r="X1338" s="412"/>
      <c r="Y1338" s="413"/>
      <c r="Z1338" s="414"/>
      <c r="AA1338" s="412"/>
      <c r="AB1338" s="413"/>
      <c r="AC1338" s="414"/>
      <c r="AD1338" s="412"/>
      <c r="AE1338" s="413"/>
      <c r="AF1338" s="414"/>
      <c r="AG1338" s="412"/>
      <c r="AH1338" s="413"/>
      <c r="AI1338" s="412"/>
      <c r="AJ1338" s="415"/>
      <c r="AK1338" s="416"/>
      <c r="AL1338" s="417"/>
      <c r="AM1338" s="416"/>
      <c r="AN1338" s="418"/>
      <c r="AO1338" s="418"/>
      <c r="AP1338" s="418"/>
      <c r="AQ1338" s="314"/>
      <c r="AR1338" s="315"/>
      <c r="AS1338" s="419"/>
      <c r="AT1338" s="420"/>
      <c r="AU1338" s="318"/>
      <c r="AV1338" s="319"/>
      <c r="AW1338" s="319"/>
      <c r="AX1338" s="319"/>
      <c r="AY1338" s="320"/>
      <c r="AZ1338" s="376"/>
    </row>
    <row r="1339" spans="1:52" s="498" customFormat="1" ht="13.5" customHeight="1" thickTop="1" thickBot="1" x14ac:dyDescent="0.25">
      <c r="A1339" s="499">
        <v>1329</v>
      </c>
      <c r="B1339" s="398" t="s">
        <v>333</v>
      </c>
      <c r="C1339" s="399">
        <v>43784</v>
      </c>
      <c r="D1339" s="399" t="s">
        <v>11900</v>
      </c>
      <c r="E1339" s="400" t="s">
        <v>5690</v>
      </c>
      <c r="F1339" s="400" t="s">
        <v>11901</v>
      </c>
      <c r="G1339" s="401" t="s">
        <v>66</v>
      </c>
      <c r="H1339" s="402" t="s">
        <v>7501</v>
      </c>
      <c r="I1339" s="403" t="s">
        <v>1989</v>
      </c>
      <c r="J1339" s="404">
        <v>0</v>
      </c>
      <c r="K1339" s="405">
        <v>0</v>
      </c>
      <c r="L1339" s="405">
        <v>10400000</v>
      </c>
      <c r="M1339" s="405">
        <v>10400000</v>
      </c>
      <c r="N1339" s="406" t="s">
        <v>1990</v>
      </c>
      <c r="O1339" s="398" t="s">
        <v>11902</v>
      </c>
      <c r="P1339" s="408">
        <v>43784</v>
      </c>
      <c r="Q1339" s="408">
        <v>43830</v>
      </c>
      <c r="R1339" s="408">
        <v>43830</v>
      </c>
      <c r="S1339" s="407">
        <v>46</v>
      </c>
      <c r="T1339" s="409">
        <v>1.5333333333333334</v>
      </c>
      <c r="U1339" s="410" t="s">
        <v>11903</v>
      </c>
      <c r="V1339" s="375"/>
      <c r="W1339" s="411"/>
      <c r="X1339" s="412"/>
      <c r="Y1339" s="413"/>
      <c r="Z1339" s="414"/>
      <c r="AA1339" s="412"/>
      <c r="AB1339" s="413"/>
      <c r="AC1339" s="414"/>
      <c r="AD1339" s="412"/>
      <c r="AE1339" s="413"/>
      <c r="AF1339" s="414"/>
      <c r="AG1339" s="412"/>
      <c r="AH1339" s="413"/>
      <c r="AI1339" s="412"/>
      <c r="AJ1339" s="415"/>
      <c r="AK1339" s="416"/>
      <c r="AL1339" s="417"/>
      <c r="AM1339" s="416"/>
      <c r="AN1339" s="418"/>
      <c r="AO1339" s="418"/>
      <c r="AP1339" s="418"/>
      <c r="AQ1339" s="314"/>
      <c r="AR1339" s="315"/>
      <c r="AS1339" s="500"/>
      <c r="AT1339" s="501"/>
      <c r="AU1339" s="318"/>
      <c r="AV1339" s="319"/>
      <c r="AW1339" s="319"/>
      <c r="AX1339" s="319"/>
      <c r="AY1339" s="320"/>
      <c r="AZ1339" s="502"/>
    </row>
    <row r="1340" spans="1:52" ht="13.5" customHeight="1" thickTop="1" thickBot="1" x14ac:dyDescent="0.25">
      <c r="A1340" s="397">
        <v>1330</v>
      </c>
      <c r="B1340" s="398" t="s">
        <v>367</v>
      </c>
      <c r="C1340" s="399">
        <v>43784</v>
      </c>
      <c r="D1340" s="399" t="s">
        <v>11904</v>
      </c>
      <c r="E1340" s="400" t="s">
        <v>5690</v>
      </c>
      <c r="F1340" s="400" t="s">
        <v>11905</v>
      </c>
      <c r="G1340" s="401" t="s">
        <v>66</v>
      </c>
      <c r="H1340" s="402" t="s">
        <v>7501</v>
      </c>
      <c r="I1340" s="403" t="s">
        <v>1989</v>
      </c>
      <c r="J1340" s="404">
        <v>0</v>
      </c>
      <c r="K1340" s="405">
        <v>0</v>
      </c>
      <c r="L1340" s="405">
        <v>9000000</v>
      </c>
      <c r="M1340" s="405">
        <f t="shared" ref="M1340:M1371" si="130">L1340+AJ1340+AL1340+AN1340+AP1340</f>
        <v>9000000</v>
      </c>
      <c r="N1340" s="406" t="s">
        <v>1990</v>
      </c>
      <c r="O1340" s="398" t="s">
        <v>2336</v>
      </c>
      <c r="P1340" s="408">
        <f t="shared" ref="P1340:P1371" si="131">C1340</f>
        <v>43784</v>
      </c>
      <c r="Q1340" s="408">
        <v>43830</v>
      </c>
      <c r="R1340" s="408">
        <f t="shared" ref="R1340:R1403" si="132">Q1340</f>
        <v>43830</v>
      </c>
      <c r="S1340" s="407">
        <f t="shared" ref="S1340:S1403" si="133">R1340-P1340</f>
        <v>46</v>
      </c>
      <c r="T1340" s="409">
        <f t="shared" ref="T1340:T1403" si="134">+S1340/30</f>
        <v>1.5333333333333334</v>
      </c>
      <c r="U1340" s="410" t="s">
        <v>11906</v>
      </c>
      <c r="V1340" s="375"/>
      <c r="W1340" s="411"/>
      <c r="X1340" s="412"/>
      <c r="Y1340" s="413"/>
      <c r="Z1340" s="414"/>
      <c r="AA1340" s="412"/>
      <c r="AB1340" s="413"/>
      <c r="AC1340" s="414"/>
      <c r="AD1340" s="412"/>
      <c r="AE1340" s="413"/>
      <c r="AF1340" s="414"/>
      <c r="AG1340" s="412"/>
      <c r="AH1340" s="413"/>
      <c r="AI1340" s="412"/>
      <c r="AJ1340" s="415"/>
      <c r="AK1340" s="416"/>
      <c r="AL1340" s="417"/>
      <c r="AM1340" s="416"/>
      <c r="AN1340" s="418"/>
      <c r="AO1340" s="418"/>
      <c r="AP1340" s="418"/>
      <c r="AQ1340" s="314"/>
      <c r="AR1340" s="315"/>
      <c r="AS1340" s="419"/>
      <c r="AT1340" s="420"/>
      <c r="AU1340" s="318"/>
      <c r="AV1340" s="319"/>
      <c r="AW1340" s="319"/>
      <c r="AX1340" s="319"/>
      <c r="AY1340" s="320"/>
      <c r="AZ1340" s="376"/>
    </row>
    <row r="1341" spans="1:52" ht="13.5" customHeight="1" thickTop="1" thickBot="1" x14ac:dyDescent="0.25">
      <c r="A1341" s="397">
        <v>1331</v>
      </c>
      <c r="B1341" s="398" t="s">
        <v>63</v>
      </c>
      <c r="C1341" s="399">
        <v>43784</v>
      </c>
      <c r="D1341" s="399" t="s">
        <v>11907</v>
      </c>
      <c r="E1341" s="400" t="s">
        <v>9494</v>
      </c>
      <c r="F1341" s="400" t="s">
        <v>11908</v>
      </c>
      <c r="G1341" s="401" t="s">
        <v>66</v>
      </c>
      <c r="H1341" s="402" t="s">
        <v>7501</v>
      </c>
      <c r="I1341" s="403" t="s">
        <v>1989</v>
      </c>
      <c r="J1341" s="404">
        <v>0</v>
      </c>
      <c r="K1341" s="405">
        <v>0</v>
      </c>
      <c r="L1341" s="405">
        <v>8940996</v>
      </c>
      <c r="M1341" s="405">
        <f t="shared" si="130"/>
        <v>8940996</v>
      </c>
      <c r="N1341" s="406" t="s">
        <v>1990</v>
      </c>
      <c r="O1341" s="398" t="s">
        <v>11909</v>
      </c>
      <c r="P1341" s="408">
        <f t="shared" si="131"/>
        <v>43784</v>
      </c>
      <c r="Q1341" s="408">
        <v>43830</v>
      </c>
      <c r="R1341" s="408">
        <f t="shared" si="132"/>
        <v>43830</v>
      </c>
      <c r="S1341" s="407">
        <f t="shared" si="133"/>
        <v>46</v>
      </c>
      <c r="T1341" s="409">
        <f t="shared" si="134"/>
        <v>1.5333333333333334</v>
      </c>
      <c r="U1341" s="410" t="s">
        <v>11910</v>
      </c>
      <c r="V1341" s="375"/>
      <c r="W1341" s="411"/>
      <c r="X1341" s="412"/>
      <c r="Y1341" s="413"/>
      <c r="Z1341" s="414"/>
      <c r="AA1341" s="412"/>
      <c r="AB1341" s="413"/>
      <c r="AC1341" s="414"/>
      <c r="AD1341" s="412"/>
      <c r="AE1341" s="413"/>
      <c r="AF1341" s="414"/>
      <c r="AG1341" s="412"/>
      <c r="AH1341" s="413"/>
      <c r="AI1341" s="412"/>
      <c r="AJ1341" s="415"/>
      <c r="AK1341" s="416"/>
      <c r="AL1341" s="417"/>
      <c r="AM1341" s="416"/>
      <c r="AN1341" s="418"/>
      <c r="AO1341" s="418"/>
      <c r="AP1341" s="418"/>
      <c r="AQ1341" s="314"/>
      <c r="AR1341" s="315"/>
      <c r="AS1341" s="419"/>
      <c r="AT1341" s="420"/>
      <c r="AU1341" s="318"/>
      <c r="AV1341" s="319"/>
      <c r="AW1341" s="319"/>
      <c r="AX1341" s="319"/>
      <c r="AY1341" s="320"/>
      <c r="AZ1341" s="376"/>
    </row>
    <row r="1342" spans="1:52" ht="13.5" customHeight="1" thickTop="1" thickBot="1" x14ac:dyDescent="0.25">
      <c r="A1342" s="397">
        <v>1332</v>
      </c>
      <c r="B1342" s="398" t="s">
        <v>3432</v>
      </c>
      <c r="C1342" s="399">
        <v>43784</v>
      </c>
      <c r="D1342" s="399" t="s">
        <v>11911</v>
      </c>
      <c r="E1342" s="400" t="s">
        <v>6447</v>
      </c>
      <c r="F1342" s="400" t="s">
        <v>11159</v>
      </c>
      <c r="G1342" s="401" t="s">
        <v>66</v>
      </c>
      <c r="H1342" s="402" t="s">
        <v>7501</v>
      </c>
      <c r="I1342" s="403" t="s">
        <v>1989</v>
      </c>
      <c r="J1342" s="404">
        <v>0</v>
      </c>
      <c r="K1342" s="405">
        <v>0</v>
      </c>
      <c r="L1342" s="405">
        <v>4500000</v>
      </c>
      <c r="M1342" s="405">
        <f t="shared" si="130"/>
        <v>4500000</v>
      </c>
      <c r="N1342" s="406" t="s">
        <v>1990</v>
      </c>
      <c r="O1342" s="398" t="s">
        <v>10325</v>
      </c>
      <c r="P1342" s="408">
        <f t="shared" si="131"/>
        <v>43784</v>
      </c>
      <c r="Q1342" s="408">
        <v>43814</v>
      </c>
      <c r="R1342" s="408">
        <f t="shared" si="132"/>
        <v>43814</v>
      </c>
      <c r="S1342" s="407">
        <f t="shared" si="133"/>
        <v>30</v>
      </c>
      <c r="T1342" s="409">
        <f t="shared" si="134"/>
        <v>1</v>
      </c>
      <c r="U1342" s="410" t="s">
        <v>11912</v>
      </c>
      <c r="V1342" s="375"/>
      <c r="W1342" s="411"/>
      <c r="X1342" s="412"/>
      <c r="Y1342" s="413"/>
      <c r="Z1342" s="414"/>
      <c r="AA1342" s="412"/>
      <c r="AB1342" s="413"/>
      <c r="AC1342" s="414"/>
      <c r="AD1342" s="412"/>
      <c r="AE1342" s="413"/>
      <c r="AF1342" s="414"/>
      <c r="AG1342" s="412"/>
      <c r="AH1342" s="413"/>
      <c r="AI1342" s="412"/>
      <c r="AJ1342" s="415"/>
      <c r="AK1342" s="416"/>
      <c r="AL1342" s="417"/>
      <c r="AM1342" s="416"/>
      <c r="AN1342" s="418"/>
      <c r="AO1342" s="418"/>
      <c r="AP1342" s="418"/>
      <c r="AQ1342" s="314"/>
      <c r="AR1342" s="315"/>
      <c r="AS1342" s="419"/>
      <c r="AT1342" s="420"/>
      <c r="AU1342" s="318"/>
      <c r="AV1342" s="319"/>
      <c r="AW1342" s="319"/>
      <c r="AX1342" s="319"/>
      <c r="AY1342" s="320"/>
      <c r="AZ1342" s="376"/>
    </row>
    <row r="1343" spans="1:52" ht="13.5" customHeight="1" thickTop="1" thickBot="1" x14ac:dyDescent="0.25">
      <c r="A1343" s="397">
        <v>1333</v>
      </c>
      <c r="B1343" s="398" t="s">
        <v>3451</v>
      </c>
      <c r="C1343" s="399">
        <v>43784</v>
      </c>
      <c r="D1343" s="399" t="s">
        <v>11913</v>
      </c>
      <c r="E1343" s="400" t="s">
        <v>5690</v>
      </c>
      <c r="F1343" s="400" t="s">
        <v>11914</v>
      </c>
      <c r="G1343" s="401" t="s">
        <v>66</v>
      </c>
      <c r="H1343" s="402" t="s">
        <v>10502</v>
      </c>
      <c r="I1343" s="403" t="s">
        <v>1989</v>
      </c>
      <c r="J1343" s="404">
        <v>0</v>
      </c>
      <c r="K1343" s="405">
        <v>0</v>
      </c>
      <c r="L1343" s="405">
        <v>1960000</v>
      </c>
      <c r="M1343" s="405">
        <f t="shared" si="130"/>
        <v>1960000</v>
      </c>
      <c r="N1343" s="406" t="s">
        <v>1990</v>
      </c>
      <c r="O1343" s="398" t="s">
        <v>11915</v>
      </c>
      <c r="P1343" s="408">
        <f t="shared" si="131"/>
        <v>43784</v>
      </c>
      <c r="Q1343" s="408">
        <v>43814</v>
      </c>
      <c r="R1343" s="408">
        <f t="shared" si="132"/>
        <v>43814</v>
      </c>
      <c r="S1343" s="407">
        <f t="shared" si="133"/>
        <v>30</v>
      </c>
      <c r="T1343" s="409">
        <f t="shared" si="134"/>
        <v>1</v>
      </c>
      <c r="U1343" s="410" t="s">
        <v>11916</v>
      </c>
      <c r="V1343" s="375"/>
      <c r="W1343" s="411"/>
      <c r="X1343" s="412"/>
      <c r="Y1343" s="413"/>
      <c r="Z1343" s="414"/>
      <c r="AA1343" s="412"/>
      <c r="AB1343" s="413"/>
      <c r="AC1343" s="414"/>
      <c r="AD1343" s="412"/>
      <c r="AE1343" s="413"/>
      <c r="AF1343" s="414"/>
      <c r="AG1343" s="412"/>
      <c r="AH1343" s="413"/>
      <c r="AI1343" s="412"/>
      <c r="AJ1343" s="415"/>
      <c r="AK1343" s="416"/>
      <c r="AL1343" s="417"/>
      <c r="AM1343" s="416"/>
      <c r="AN1343" s="418"/>
      <c r="AO1343" s="418"/>
      <c r="AP1343" s="418"/>
      <c r="AQ1343" s="314"/>
      <c r="AR1343" s="315"/>
      <c r="AS1343" s="419"/>
      <c r="AT1343" s="420"/>
      <c r="AU1343" s="318"/>
      <c r="AV1343" s="319"/>
      <c r="AW1343" s="319"/>
      <c r="AX1343" s="319"/>
      <c r="AY1343" s="320"/>
      <c r="AZ1343" s="376"/>
    </row>
    <row r="1344" spans="1:52" ht="13.5" customHeight="1" thickTop="1" thickBot="1" x14ac:dyDescent="0.25">
      <c r="A1344" s="397">
        <v>1334</v>
      </c>
      <c r="B1344" s="398" t="s">
        <v>3441</v>
      </c>
      <c r="C1344" s="399">
        <v>43784</v>
      </c>
      <c r="D1344" s="399" t="s">
        <v>11917</v>
      </c>
      <c r="E1344" s="400" t="s">
        <v>5690</v>
      </c>
      <c r="F1344" s="400" t="s">
        <v>9935</v>
      </c>
      <c r="G1344" s="401" t="s">
        <v>66</v>
      </c>
      <c r="H1344" s="402" t="s">
        <v>7501</v>
      </c>
      <c r="I1344" s="403" t="s">
        <v>1989</v>
      </c>
      <c r="J1344" s="404">
        <v>0</v>
      </c>
      <c r="K1344" s="405">
        <v>0</v>
      </c>
      <c r="L1344" s="405">
        <v>15000000</v>
      </c>
      <c r="M1344" s="405">
        <f t="shared" si="130"/>
        <v>15000000</v>
      </c>
      <c r="N1344" s="406" t="s">
        <v>1990</v>
      </c>
      <c r="O1344" s="398" t="s">
        <v>5106</v>
      </c>
      <c r="P1344" s="408">
        <f t="shared" si="131"/>
        <v>43784</v>
      </c>
      <c r="Q1344" s="408">
        <v>43830</v>
      </c>
      <c r="R1344" s="408">
        <f t="shared" si="132"/>
        <v>43830</v>
      </c>
      <c r="S1344" s="407">
        <f t="shared" si="133"/>
        <v>46</v>
      </c>
      <c r="T1344" s="409">
        <f t="shared" si="134"/>
        <v>1.5333333333333334</v>
      </c>
      <c r="U1344" s="410" t="s">
        <v>11918</v>
      </c>
      <c r="V1344" s="375"/>
      <c r="W1344" s="411"/>
      <c r="X1344" s="412"/>
      <c r="Y1344" s="413"/>
      <c r="Z1344" s="414"/>
      <c r="AA1344" s="412"/>
      <c r="AB1344" s="413"/>
      <c r="AC1344" s="414"/>
      <c r="AD1344" s="412"/>
      <c r="AE1344" s="413"/>
      <c r="AF1344" s="414"/>
      <c r="AG1344" s="412"/>
      <c r="AH1344" s="413"/>
      <c r="AI1344" s="412"/>
      <c r="AJ1344" s="415"/>
      <c r="AK1344" s="416"/>
      <c r="AL1344" s="417"/>
      <c r="AM1344" s="416"/>
      <c r="AN1344" s="418"/>
      <c r="AO1344" s="418"/>
      <c r="AP1344" s="418"/>
      <c r="AQ1344" s="314"/>
      <c r="AR1344" s="315"/>
      <c r="AS1344" s="419"/>
      <c r="AT1344" s="420"/>
      <c r="AU1344" s="318"/>
      <c r="AV1344" s="319"/>
      <c r="AW1344" s="319"/>
      <c r="AX1344" s="319"/>
      <c r="AY1344" s="320"/>
      <c r="AZ1344" s="376"/>
    </row>
    <row r="1345" spans="1:53" ht="13.5" customHeight="1" thickTop="1" thickBot="1" x14ac:dyDescent="0.25">
      <c r="A1345" s="397">
        <v>1335</v>
      </c>
      <c r="B1345" s="398" t="s">
        <v>10231</v>
      </c>
      <c r="C1345" s="399">
        <v>43784</v>
      </c>
      <c r="D1345" s="399" t="s">
        <v>11919</v>
      </c>
      <c r="E1345" s="400" t="s">
        <v>7806</v>
      </c>
      <c r="F1345" s="400" t="s">
        <v>11920</v>
      </c>
      <c r="G1345" s="401" t="s">
        <v>66</v>
      </c>
      <c r="H1345" s="402" t="s">
        <v>7501</v>
      </c>
      <c r="I1345" s="403" t="s">
        <v>1989</v>
      </c>
      <c r="J1345" s="404">
        <v>0</v>
      </c>
      <c r="K1345" s="405">
        <v>0</v>
      </c>
      <c r="L1345" s="405">
        <v>7500000</v>
      </c>
      <c r="M1345" s="405">
        <f t="shared" si="130"/>
        <v>7500000</v>
      </c>
      <c r="N1345" s="406" t="s">
        <v>1990</v>
      </c>
      <c r="O1345" s="398" t="s">
        <v>11921</v>
      </c>
      <c r="P1345" s="408">
        <f t="shared" si="131"/>
        <v>43784</v>
      </c>
      <c r="Q1345" s="408">
        <v>43819</v>
      </c>
      <c r="R1345" s="408">
        <f t="shared" si="132"/>
        <v>43819</v>
      </c>
      <c r="S1345" s="407">
        <f t="shared" si="133"/>
        <v>35</v>
      </c>
      <c r="T1345" s="409">
        <f t="shared" si="134"/>
        <v>1.1666666666666667</v>
      </c>
      <c r="U1345" s="410" t="s">
        <v>11922</v>
      </c>
      <c r="V1345" s="375"/>
      <c r="W1345" s="411"/>
      <c r="X1345" s="412"/>
      <c r="Y1345" s="413"/>
      <c r="Z1345" s="414"/>
      <c r="AA1345" s="412"/>
      <c r="AB1345" s="413"/>
      <c r="AC1345" s="414"/>
      <c r="AD1345" s="412"/>
      <c r="AE1345" s="413"/>
      <c r="AF1345" s="414"/>
      <c r="AG1345" s="412"/>
      <c r="AH1345" s="413"/>
      <c r="AI1345" s="412"/>
      <c r="AJ1345" s="415"/>
      <c r="AK1345" s="416"/>
      <c r="AL1345" s="417"/>
      <c r="AM1345" s="416"/>
      <c r="AN1345" s="418"/>
      <c r="AO1345" s="418"/>
      <c r="AP1345" s="418"/>
      <c r="AQ1345" s="314"/>
      <c r="AR1345" s="315"/>
      <c r="AS1345" s="419"/>
      <c r="AT1345" s="420"/>
      <c r="AU1345" s="318"/>
      <c r="AV1345" s="319"/>
      <c r="AW1345" s="319"/>
      <c r="AX1345" s="319"/>
      <c r="AY1345" s="320"/>
      <c r="AZ1345" s="376"/>
    </row>
    <row r="1346" spans="1:53" ht="13.5" customHeight="1" thickTop="1" thickBot="1" x14ac:dyDescent="0.25">
      <c r="A1346" s="397">
        <v>1336</v>
      </c>
      <c r="B1346" s="398" t="s">
        <v>63</v>
      </c>
      <c r="C1346" s="399">
        <v>43784</v>
      </c>
      <c r="D1346" s="399" t="s">
        <v>11923</v>
      </c>
      <c r="E1346" s="400" t="s">
        <v>7806</v>
      </c>
      <c r="F1346" s="400" t="s">
        <v>11924</v>
      </c>
      <c r="G1346" s="401" t="s">
        <v>66</v>
      </c>
      <c r="H1346" s="402" t="s">
        <v>10502</v>
      </c>
      <c r="I1346" s="403" t="s">
        <v>1989</v>
      </c>
      <c r="J1346" s="404">
        <v>0</v>
      </c>
      <c r="K1346" s="405">
        <v>0</v>
      </c>
      <c r="L1346" s="405">
        <v>3460864</v>
      </c>
      <c r="M1346" s="405">
        <f t="shared" si="130"/>
        <v>3460864</v>
      </c>
      <c r="N1346" s="406" t="s">
        <v>1990</v>
      </c>
      <c r="O1346" s="398" t="s">
        <v>11925</v>
      </c>
      <c r="P1346" s="408">
        <f t="shared" si="131"/>
        <v>43784</v>
      </c>
      <c r="Q1346" s="408">
        <v>43829</v>
      </c>
      <c r="R1346" s="408">
        <f t="shared" si="132"/>
        <v>43829</v>
      </c>
      <c r="S1346" s="407">
        <f t="shared" si="133"/>
        <v>45</v>
      </c>
      <c r="T1346" s="409">
        <f t="shared" si="134"/>
        <v>1.5</v>
      </c>
      <c r="U1346" s="410" t="s">
        <v>11926</v>
      </c>
      <c r="V1346" s="375"/>
      <c r="W1346" s="411"/>
      <c r="X1346" s="412"/>
      <c r="Y1346" s="413"/>
      <c r="Z1346" s="414"/>
      <c r="AA1346" s="412"/>
      <c r="AB1346" s="413"/>
      <c r="AC1346" s="414"/>
      <c r="AD1346" s="412"/>
      <c r="AE1346" s="413"/>
      <c r="AF1346" s="414"/>
      <c r="AG1346" s="412"/>
      <c r="AH1346" s="413"/>
      <c r="AI1346" s="412"/>
      <c r="AJ1346" s="415"/>
      <c r="AK1346" s="416"/>
      <c r="AL1346" s="417"/>
      <c r="AM1346" s="416"/>
      <c r="AN1346" s="418"/>
      <c r="AO1346" s="418"/>
      <c r="AP1346" s="418"/>
      <c r="AQ1346" s="314"/>
      <c r="AR1346" s="315"/>
      <c r="AS1346" s="419"/>
      <c r="AT1346" s="420"/>
      <c r="AU1346" s="318" t="s">
        <v>13572</v>
      </c>
      <c r="AV1346" s="319"/>
      <c r="AW1346" s="319"/>
      <c r="AX1346" s="319"/>
      <c r="AY1346" s="320"/>
      <c r="AZ1346" s="376"/>
    </row>
    <row r="1347" spans="1:53" ht="13.5" customHeight="1" thickTop="1" thickBot="1" x14ac:dyDescent="0.25">
      <c r="A1347" s="397">
        <v>1337</v>
      </c>
      <c r="B1347" s="398" t="s">
        <v>3444</v>
      </c>
      <c r="C1347" s="399">
        <v>43784</v>
      </c>
      <c r="D1347" s="399" t="s">
        <v>11927</v>
      </c>
      <c r="E1347" s="400" t="s">
        <v>5690</v>
      </c>
      <c r="F1347" s="400" t="s">
        <v>11928</v>
      </c>
      <c r="G1347" s="401" t="s">
        <v>66</v>
      </c>
      <c r="H1347" s="402" t="s">
        <v>10502</v>
      </c>
      <c r="I1347" s="403" t="s">
        <v>1989</v>
      </c>
      <c r="J1347" s="404">
        <v>0</v>
      </c>
      <c r="K1347" s="405">
        <v>0</v>
      </c>
      <c r="L1347" s="405">
        <v>3637700</v>
      </c>
      <c r="M1347" s="405">
        <f t="shared" si="130"/>
        <v>3637700</v>
      </c>
      <c r="N1347" s="406" t="s">
        <v>1990</v>
      </c>
      <c r="O1347" s="398" t="s">
        <v>11929</v>
      </c>
      <c r="P1347" s="408">
        <f t="shared" si="131"/>
        <v>43784</v>
      </c>
      <c r="Q1347" s="408">
        <v>43817</v>
      </c>
      <c r="R1347" s="408">
        <f t="shared" si="132"/>
        <v>43817</v>
      </c>
      <c r="S1347" s="407">
        <f t="shared" si="133"/>
        <v>33</v>
      </c>
      <c r="T1347" s="409">
        <f t="shared" si="134"/>
        <v>1.1000000000000001</v>
      </c>
      <c r="U1347" s="410" t="s">
        <v>11930</v>
      </c>
      <c r="V1347" s="375"/>
      <c r="W1347" s="411"/>
      <c r="X1347" s="412"/>
      <c r="Y1347" s="413"/>
      <c r="Z1347" s="414"/>
      <c r="AA1347" s="412"/>
      <c r="AB1347" s="413"/>
      <c r="AC1347" s="414"/>
      <c r="AD1347" s="412"/>
      <c r="AE1347" s="413"/>
      <c r="AF1347" s="414"/>
      <c r="AG1347" s="412"/>
      <c r="AH1347" s="413"/>
      <c r="AI1347" s="412"/>
      <c r="AJ1347" s="415"/>
      <c r="AK1347" s="416"/>
      <c r="AL1347" s="417"/>
      <c r="AM1347" s="416"/>
      <c r="AN1347" s="418"/>
      <c r="AO1347" s="418"/>
      <c r="AP1347" s="418"/>
      <c r="AQ1347" s="314"/>
      <c r="AR1347" s="315"/>
      <c r="AS1347" s="419"/>
      <c r="AT1347" s="420"/>
      <c r="AU1347" s="318"/>
      <c r="AV1347" s="319"/>
      <c r="AW1347" s="319"/>
      <c r="AX1347" s="319"/>
      <c r="AY1347" s="320"/>
      <c r="AZ1347" s="376"/>
    </row>
    <row r="1348" spans="1:53" ht="13.5" customHeight="1" thickTop="1" thickBot="1" x14ac:dyDescent="0.25">
      <c r="A1348" s="397">
        <v>1338</v>
      </c>
      <c r="B1348" s="398" t="s">
        <v>10231</v>
      </c>
      <c r="C1348" s="399">
        <v>43784</v>
      </c>
      <c r="D1348" s="399" t="s">
        <v>11931</v>
      </c>
      <c r="E1348" s="400" t="s">
        <v>5921</v>
      </c>
      <c r="F1348" s="400" t="s">
        <v>11688</v>
      </c>
      <c r="G1348" s="401" t="s">
        <v>66</v>
      </c>
      <c r="H1348" s="402" t="s">
        <v>7501</v>
      </c>
      <c r="I1348" s="403" t="s">
        <v>1989</v>
      </c>
      <c r="J1348" s="404">
        <v>0</v>
      </c>
      <c r="K1348" s="405">
        <v>0</v>
      </c>
      <c r="L1348" s="405">
        <v>5940000</v>
      </c>
      <c r="M1348" s="405">
        <f t="shared" si="130"/>
        <v>5940000</v>
      </c>
      <c r="N1348" s="406" t="s">
        <v>1990</v>
      </c>
      <c r="O1348" s="398" t="s">
        <v>11932</v>
      </c>
      <c r="P1348" s="408">
        <f t="shared" si="131"/>
        <v>43784</v>
      </c>
      <c r="Q1348" s="408">
        <v>43830</v>
      </c>
      <c r="R1348" s="408">
        <f t="shared" si="132"/>
        <v>43830</v>
      </c>
      <c r="S1348" s="407">
        <f t="shared" si="133"/>
        <v>46</v>
      </c>
      <c r="T1348" s="409">
        <f t="shared" si="134"/>
        <v>1.5333333333333334</v>
      </c>
      <c r="U1348" s="410" t="s">
        <v>11933</v>
      </c>
      <c r="V1348" s="375"/>
      <c r="W1348" s="411"/>
      <c r="X1348" s="412"/>
      <c r="Y1348" s="413"/>
      <c r="Z1348" s="414"/>
      <c r="AA1348" s="412"/>
      <c r="AB1348" s="413"/>
      <c r="AC1348" s="414"/>
      <c r="AD1348" s="412"/>
      <c r="AE1348" s="413"/>
      <c r="AF1348" s="414"/>
      <c r="AG1348" s="412"/>
      <c r="AH1348" s="413"/>
      <c r="AI1348" s="412"/>
      <c r="AJ1348" s="415"/>
      <c r="AK1348" s="416"/>
      <c r="AL1348" s="417"/>
      <c r="AM1348" s="416"/>
      <c r="AN1348" s="418"/>
      <c r="AO1348" s="418"/>
      <c r="AP1348" s="418"/>
      <c r="AQ1348" s="314"/>
      <c r="AR1348" s="315"/>
      <c r="AS1348" s="419"/>
      <c r="AT1348" s="420"/>
      <c r="AU1348" s="318"/>
      <c r="AV1348" s="319"/>
      <c r="AW1348" s="319"/>
      <c r="AX1348" s="319"/>
      <c r="AY1348" s="320"/>
      <c r="AZ1348" s="376"/>
    </row>
    <row r="1349" spans="1:53" ht="13.5" customHeight="1" thickTop="1" thickBot="1" x14ac:dyDescent="0.25">
      <c r="A1349" s="397">
        <v>1339</v>
      </c>
      <c r="B1349" s="398" t="s">
        <v>3451</v>
      </c>
      <c r="C1349" s="399">
        <v>43784</v>
      </c>
      <c r="D1349" s="399" t="s">
        <v>11934</v>
      </c>
      <c r="E1349" s="400" t="s">
        <v>5690</v>
      </c>
      <c r="F1349" s="400" t="s">
        <v>11525</v>
      </c>
      <c r="G1349" s="401" t="s">
        <v>66</v>
      </c>
      <c r="H1349" s="402" t="s">
        <v>10502</v>
      </c>
      <c r="I1349" s="403" t="s">
        <v>1989</v>
      </c>
      <c r="J1349" s="404">
        <v>0</v>
      </c>
      <c r="K1349" s="405">
        <v>0</v>
      </c>
      <c r="L1349" s="405">
        <v>5300000</v>
      </c>
      <c r="M1349" s="405">
        <f t="shared" si="130"/>
        <v>5300000</v>
      </c>
      <c r="N1349" s="406" t="s">
        <v>1990</v>
      </c>
      <c r="O1349" s="398" t="s">
        <v>11935</v>
      </c>
      <c r="P1349" s="408">
        <f t="shared" si="131"/>
        <v>43784</v>
      </c>
      <c r="Q1349" s="408">
        <v>43814</v>
      </c>
      <c r="R1349" s="408">
        <f t="shared" si="132"/>
        <v>43814</v>
      </c>
      <c r="S1349" s="407">
        <f t="shared" si="133"/>
        <v>30</v>
      </c>
      <c r="T1349" s="409">
        <f t="shared" si="134"/>
        <v>1</v>
      </c>
      <c r="U1349" s="410" t="s">
        <v>11936</v>
      </c>
      <c r="V1349" s="375"/>
      <c r="W1349" s="411"/>
      <c r="X1349" s="412"/>
      <c r="Y1349" s="413"/>
      <c r="Z1349" s="414"/>
      <c r="AA1349" s="412"/>
      <c r="AB1349" s="413"/>
      <c r="AC1349" s="414"/>
      <c r="AD1349" s="412"/>
      <c r="AE1349" s="413"/>
      <c r="AF1349" s="414"/>
      <c r="AG1349" s="412"/>
      <c r="AH1349" s="413"/>
      <c r="AI1349" s="412"/>
      <c r="AJ1349" s="415"/>
      <c r="AK1349" s="416"/>
      <c r="AL1349" s="417"/>
      <c r="AM1349" s="416"/>
      <c r="AN1349" s="418"/>
      <c r="AO1349" s="418"/>
      <c r="AP1349" s="418"/>
      <c r="AQ1349" s="314"/>
      <c r="AR1349" s="315"/>
      <c r="AS1349" s="419"/>
      <c r="AT1349" s="420"/>
      <c r="AU1349" s="318"/>
      <c r="AV1349" s="319"/>
      <c r="AW1349" s="319"/>
      <c r="AX1349" s="319"/>
      <c r="AY1349" s="320"/>
      <c r="AZ1349" s="376"/>
    </row>
    <row r="1350" spans="1:53" ht="13.5" customHeight="1" thickTop="1" thickBot="1" x14ac:dyDescent="0.25">
      <c r="A1350" s="504">
        <v>1340</v>
      </c>
      <c r="B1350" s="505"/>
      <c r="C1350" s="506"/>
      <c r="D1350" s="506" t="s">
        <v>11937</v>
      </c>
      <c r="E1350" s="507"/>
      <c r="F1350" s="507"/>
      <c r="G1350" s="508"/>
      <c r="H1350" s="509"/>
      <c r="I1350" s="510" t="s">
        <v>1989</v>
      </c>
      <c r="J1350" s="511">
        <v>0</v>
      </c>
      <c r="K1350" s="512">
        <v>0</v>
      </c>
      <c r="L1350" s="512"/>
      <c r="M1350" s="512">
        <f t="shared" si="130"/>
        <v>0</v>
      </c>
      <c r="N1350" s="513" t="s">
        <v>1990</v>
      </c>
      <c r="O1350" s="505"/>
      <c r="P1350" s="514">
        <f t="shared" si="131"/>
        <v>0</v>
      </c>
      <c r="Q1350" s="514"/>
      <c r="R1350" s="514">
        <f t="shared" si="132"/>
        <v>0</v>
      </c>
      <c r="S1350" s="515">
        <f t="shared" si="133"/>
        <v>0</v>
      </c>
      <c r="T1350" s="516">
        <f t="shared" si="134"/>
        <v>0</v>
      </c>
      <c r="U1350" s="518"/>
      <c r="V1350" s="517"/>
      <c r="W1350" s="519"/>
      <c r="X1350" s="520"/>
      <c r="Y1350" s="521"/>
      <c r="Z1350" s="522"/>
      <c r="AA1350" s="520"/>
      <c r="AB1350" s="521"/>
      <c r="AC1350" s="522"/>
      <c r="AD1350" s="520"/>
      <c r="AE1350" s="521"/>
      <c r="AF1350" s="522"/>
      <c r="AG1350" s="520"/>
      <c r="AH1350" s="521"/>
      <c r="AI1350" s="520"/>
      <c r="AJ1350" s="523"/>
      <c r="AK1350" s="524"/>
      <c r="AL1350" s="525"/>
      <c r="AM1350" s="524"/>
      <c r="AN1350" s="526"/>
      <c r="AO1350" s="526"/>
      <c r="AP1350" s="526"/>
      <c r="AQ1350" s="527"/>
      <c r="AR1350" s="528"/>
      <c r="AS1350" s="529"/>
      <c r="AT1350" s="530"/>
      <c r="AU1350" s="531"/>
      <c r="AV1350" s="532"/>
      <c r="AW1350" s="532"/>
      <c r="AX1350" s="532"/>
      <c r="AY1350" s="533"/>
      <c r="AZ1350" s="534"/>
      <c r="BA1350" s="503"/>
    </row>
    <row r="1351" spans="1:53" ht="13.5" customHeight="1" thickTop="1" thickBot="1" x14ac:dyDescent="0.25">
      <c r="A1351" s="397">
        <v>1341</v>
      </c>
      <c r="B1351" s="398" t="s">
        <v>10231</v>
      </c>
      <c r="C1351" s="399">
        <v>43784</v>
      </c>
      <c r="D1351" s="399" t="s">
        <v>11938</v>
      </c>
      <c r="E1351" s="400" t="s">
        <v>6447</v>
      </c>
      <c r="F1351" s="400" t="s">
        <v>11939</v>
      </c>
      <c r="G1351" s="401" t="s">
        <v>66</v>
      </c>
      <c r="H1351" s="402" t="s">
        <v>7501</v>
      </c>
      <c r="I1351" s="403" t="s">
        <v>1989</v>
      </c>
      <c r="J1351" s="404">
        <v>0</v>
      </c>
      <c r="K1351" s="405">
        <v>0</v>
      </c>
      <c r="L1351" s="405">
        <v>7500000</v>
      </c>
      <c r="M1351" s="405">
        <f t="shared" si="130"/>
        <v>7500000</v>
      </c>
      <c r="N1351" s="406" t="s">
        <v>1990</v>
      </c>
      <c r="O1351" s="398" t="s">
        <v>9043</v>
      </c>
      <c r="P1351" s="408">
        <f t="shared" si="131"/>
        <v>43784</v>
      </c>
      <c r="Q1351" s="408">
        <v>43830</v>
      </c>
      <c r="R1351" s="408">
        <f t="shared" si="132"/>
        <v>43830</v>
      </c>
      <c r="S1351" s="407">
        <f t="shared" si="133"/>
        <v>46</v>
      </c>
      <c r="T1351" s="409">
        <f t="shared" si="134"/>
        <v>1.5333333333333334</v>
      </c>
      <c r="U1351" s="410" t="s">
        <v>11940</v>
      </c>
      <c r="V1351" s="375"/>
      <c r="W1351" s="411"/>
      <c r="X1351" s="412"/>
      <c r="Y1351" s="413"/>
      <c r="Z1351" s="414"/>
      <c r="AA1351" s="412"/>
      <c r="AB1351" s="413"/>
      <c r="AC1351" s="414"/>
      <c r="AD1351" s="412"/>
      <c r="AE1351" s="413"/>
      <c r="AF1351" s="414"/>
      <c r="AG1351" s="412"/>
      <c r="AH1351" s="413"/>
      <c r="AI1351" s="412"/>
      <c r="AJ1351" s="415"/>
      <c r="AK1351" s="416"/>
      <c r="AL1351" s="417"/>
      <c r="AM1351" s="416"/>
      <c r="AN1351" s="418"/>
      <c r="AO1351" s="418"/>
      <c r="AP1351" s="418"/>
      <c r="AQ1351" s="314"/>
      <c r="AR1351" s="315"/>
      <c r="AS1351" s="419"/>
      <c r="AT1351" s="420"/>
      <c r="AU1351" s="318"/>
      <c r="AV1351" s="319"/>
      <c r="AW1351" s="319"/>
      <c r="AX1351" s="319"/>
      <c r="AY1351" s="320"/>
      <c r="AZ1351" s="376"/>
    </row>
    <row r="1352" spans="1:53" ht="13.5" customHeight="1" thickTop="1" thickBot="1" x14ac:dyDescent="0.25">
      <c r="A1352" s="397">
        <v>1342</v>
      </c>
      <c r="B1352" s="398" t="s">
        <v>367</v>
      </c>
      <c r="C1352" s="399">
        <v>43784</v>
      </c>
      <c r="D1352" s="399" t="s">
        <v>11941</v>
      </c>
      <c r="E1352" s="400" t="s">
        <v>7806</v>
      </c>
      <c r="F1352" s="400" t="s">
        <v>11939</v>
      </c>
      <c r="G1352" s="401" t="s">
        <v>66</v>
      </c>
      <c r="H1352" s="402" t="s">
        <v>7501</v>
      </c>
      <c r="I1352" s="403" t="s">
        <v>1989</v>
      </c>
      <c r="J1352" s="404">
        <v>0</v>
      </c>
      <c r="K1352" s="405">
        <v>0</v>
      </c>
      <c r="L1352" s="405">
        <v>6999999</v>
      </c>
      <c r="M1352" s="405">
        <f t="shared" si="130"/>
        <v>6999999</v>
      </c>
      <c r="N1352" s="406" t="s">
        <v>1990</v>
      </c>
      <c r="O1352" s="398" t="s">
        <v>3003</v>
      </c>
      <c r="P1352" s="408">
        <f t="shared" si="131"/>
        <v>43784</v>
      </c>
      <c r="Q1352" s="408">
        <v>43829</v>
      </c>
      <c r="R1352" s="408">
        <f t="shared" si="132"/>
        <v>43829</v>
      </c>
      <c r="S1352" s="407">
        <f t="shared" si="133"/>
        <v>45</v>
      </c>
      <c r="T1352" s="409">
        <f t="shared" si="134"/>
        <v>1.5</v>
      </c>
      <c r="U1352" s="410" t="s">
        <v>11942</v>
      </c>
      <c r="V1352" s="375"/>
      <c r="W1352" s="411"/>
      <c r="X1352" s="412"/>
      <c r="Y1352" s="413"/>
      <c r="Z1352" s="414"/>
      <c r="AA1352" s="412"/>
      <c r="AB1352" s="413"/>
      <c r="AC1352" s="414"/>
      <c r="AD1352" s="412"/>
      <c r="AE1352" s="413"/>
      <c r="AF1352" s="414"/>
      <c r="AG1352" s="412"/>
      <c r="AH1352" s="413"/>
      <c r="AI1352" s="412"/>
      <c r="AJ1352" s="415"/>
      <c r="AK1352" s="416"/>
      <c r="AL1352" s="417"/>
      <c r="AM1352" s="416"/>
      <c r="AN1352" s="418"/>
      <c r="AO1352" s="418"/>
      <c r="AP1352" s="418"/>
      <c r="AQ1352" s="314"/>
      <c r="AR1352" s="315"/>
      <c r="AS1352" s="419"/>
      <c r="AT1352" s="420"/>
      <c r="AU1352" s="318"/>
      <c r="AV1352" s="319"/>
      <c r="AW1352" s="319"/>
      <c r="AX1352" s="319"/>
      <c r="AY1352" s="320"/>
      <c r="AZ1352" s="376"/>
    </row>
    <row r="1353" spans="1:53" ht="13.5" customHeight="1" thickTop="1" thickBot="1" x14ac:dyDescent="0.25">
      <c r="A1353" s="397">
        <v>1343</v>
      </c>
      <c r="B1353" s="398" t="s">
        <v>3441</v>
      </c>
      <c r="C1353" s="399">
        <v>43784</v>
      </c>
      <c r="D1353" s="399" t="s">
        <v>11943</v>
      </c>
      <c r="E1353" s="400" t="s">
        <v>5690</v>
      </c>
      <c r="F1353" s="400" t="s">
        <v>11944</v>
      </c>
      <c r="G1353" s="401" t="s">
        <v>66</v>
      </c>
      <c r="H1353" s="402" t="s">
        <v>7501</v>
      </c>
      <c r="I1353" s="403" t="s">
        <v>1989</v>
      </c>
      <c r="J1353" s="404">
        <v>0</v>
      </c>
      <c r="K1353" s="405">
        <v>0</v>
      </c>
      <c r="L1353" s="405">
        <v>3500000</v>
      </c>
      <c r="M1353" s="405">
        <f t="shared" si="130"/>
        <v>3500000</v>
      </c>
      <c r="N1353" s="406" t="s">
        <v>1990</v>
      </c>
      <c r="O1353" s="398" t="s">
        <v>11945</v>
      </c>
      <c r="P1353" s="408">
        <f t="shared" si="131"/>
        <v>43784</v>
      </c>
      <c r="Q1353" s="408">
        <v>43814</v>
      </c>
      <c r="R1353" s="408">
        <f t="shared" si="132"/>
        <v>43814</v>
      </c>
      <c r="S1353" s="407">
        <f t="shared" si="133"/>
        <v>30</v>
      </c>
      <c r="T1353" s="409">
        <f t="shared" si="134"/>
        <v>1</v>
      </c>
      <c r="U1353" s="410" t="s">
        <v>11946</v>
      </c>
      <c r="V1353" s="375"/>
      <c r="W1353" s="411"/>
      <c r="X1353" s="412"/>
      <c r="Y1353" s="413"/>
      <c r="Z1353" s="414"/>
      <c r="AA1353" s="412"/>
      <c r="AB1353" s="413"/>
      <c r="AC1353" s="414"/>
      <c r="AD1353" s="412"/>
      <c r="AE1353" s="413"/>
      <c r="AF1353" s="414"/>
      <c r="AG1353" s="412"/>
      <c r="AH1353" s="413"/>
      <c r="AI1353" s="412"/>
      <c r="AJ1353" s="415"/>
      <c r="AK1353" s="416"/>
      <c r="AL1353" s="417"/>
      <c r="AM1353" s="416"/>
      <c r="AN1353" s="418"/>
      <c r="AO1353" s="418"/>
      <c r="AP1353" s="418"/>
      <c r="AQ1353" s="314"/>
      <c r="AR1353" s="315"/>
      <c r="AS1353" s="419"/>
      <c r="AT1353" s="420"/>
      <c r="AU1353" s="318"/>
      <c r="AV1353" s="319"/>
      <c r="AW1353" s="319"/>
      <c r="AX1353" s="319"/>
      <c r="AY1353" s="320"/>
      <c r="AZ1353" s="376"/>
    </row>
    <row r="1354" spans="1:53" ht="13.5" customHeight="1" thickTop="1" thickBot="1" x14ac:dyDescent="0.25">
      <c r="A1354" s="397">
        <v>1344</v>
      </c>
      <c r="B1354" s="398" t="s">
        <v>63</v>
      </c>
      <c r="C1354" s="399">
        <v>43784</v>
      </c>
      <c r="D1354" s="399" t="s">
        <v>11947</v>
      </c>
      <c r="E1354" s="400" t="s">
        <v>5690</v>
      </c>
      <c r="F1354" s="400" t="s">
        <v>11948</v>
      </c>
      <c r="G1354" s="401" t="s">
        <v>66</v>
      </c>
      <c r="H1354" s="402" t="s">
        <v>7501</v>
      </c>
      <c r="I1354" s="403" t="s">
        <v>1989</v>
      </c>
      <c r="J1354" s="404">
        <v>0</v>
      </c>
      <c r="K1354" s="405">
        <v>0</v>
      </c>
      <c r="L1354" s="405">
        <v>2584345</v>
      </c>
      <c r="M1354" s="405">
        <f t="shared" si="130"/>
        <v>2584345</v>
      </c>
      <c r="N1354" s="406" t="s">
        <v>1990</v>
      </c>
      <c r="O1354" s="398" t="s">
        <v>11949</v>
      </c>
      <c r="P1354" s="408">
        <f t="shared" si="131"/>
        <v>43784</v>
      </c>
      <c r="Q1354" s="408">
        <v>43802</v>
      </c>
      <c r="R1354" s="408">
        <f t="shared" si="132"/>
        <v>43802</v>
      </c>
      <c r="S1354" s="407">
        <f t="shared" si="133"/>
        <v>18</v>
      </c>
      <c r="T1354" s="409">
        <f t="shared" si="134"/>
        <v>0.6</v>
      </c>
      <c r="U1354" s="410" t="s">
        <v>11950</v>
      </c>
      <c r="V1354" s="375"/>
      <c r="W1354" s="411"/>
      <c r="X1354" s="412"/>
      <c r="Y1354" s="413"/>
      <c r="Z1354" s="414"/>
      <c r="AA1354" s="412"/>
      <c r="AB1354" s="413"/>
      <c r="AC1354" s="414"/>
      <c r="AD1354" s="412"/>
      <c r="AE1354" s="413"/>
      <c r="AF1354" s="414"/>
      <c r="AG1354" s="412"/>
      <c r="AH1354" s="413"/>
      <c r="AI1354" s="412"/>
      <c r="AJ1354" s="415"/>
      <c r="AK1354" s="416"/>
      <c r="AL1354" s="417"/>
      <c r="AM1354" s="416"/>
      <c r="AN1354" s="418"/>
      <c r="AO1354" s="418"/>
      <c r="AP1354" s="418"/>
      <c r="AQ1354" s="314"/>
      <c r="AR1354" s="315"/>
      <c r="AS1354" s="419"/>
      <c r="AT1354" s="420"/>
      <c r="AU1354" s="318"/>
      <c r="AV1354" s="319"/>
      <c r="AW1354" s="319"/>
      <c r="AX1354" s="319"/>
      <c r="AY1354" s="320"/>
      <c r="AZ1354" s="376"/>
    </row>
    <row r="1355" spans="1:53" ht="13.5" customHeight="1" thickTop="1" thickBot="1" x14ac:dyDescent="0.25">
      <c r="A1355" s="397">
        <v>1345</v>
      </c>
      <c r="B1355" s="398" t="s">
        <v>10231</v>
      </c>
      <c r="C1355" s="399">
        <v>43784</v>
      </c>
      <c r="D1355" s="399" t="s">
        <v>11951</v>
      </c>
      <c r="E1355" s="400" t="s">
        <v>5921</v>
      </c>
      <c r="F1355" s="400" t="s">
        <v>11952</v>
      </c>
      <c r="G1355" s="401" t="s">
        <v>66</v>
      </c>
      <c r="H1355" s="402" t="s">
        <v>7501</v>
      </c>
      <c r="I1355" s="403" t="s">
        <v>1989</v>
      </c>
      <c r="J1355" s="404">
        <v>0</v>
      </c>
      <c r="K1355" s="405">
        <v>0</v>
      </c>
      <c r="L1355" s="405">
        <v>15000000</v>
      </c>
      <c r="M1355" s="405">
        <f t="shared" si="130"/>
        <v>15000000</v>
      </c>
      <c r="N1355" s="406" t="s">
        <v>1990</v>
      </c>
      <c r="O1355" s="398" t="s">
        <v>11953</v>
      </c>
      <c r="P1355" s="408">
        <f t="shared" si="131"/>
        <v>43784</v>
      </c>
      <c r="Q1355" s="408">
        <v>43830</v>
      </c>
      <c r="R1355" s="408">
        <f t="shared" si="132"/>
        <v>43830</v>
      </c>
      <c r="S1355" s="407">
        <f t="shared" si="133"/>
        <v>46</v>
      </c>
      <c r="T1355" s="409">
        <f t="shared" si="134"/>
        <v>1.5333333333333334</v>
      </c>
      <c r="U1355" s="410" t="s">
        <v>11954</v>
      </c>
      <c r="V1355" s="375"/>
      <c r="W1355" s="411"/>
      <c r="X1355" s="412"/>
      <c r="Y1355" s="413"/>
      <c r="Z1355" s="414"/>
      <c r="AA1355" s="412"/>
      <c r="AB1355" s="413"/>
      <c r="AC1355" s="414"/>
      <c r="AD1355" s="412"/>
      <c r="AE1355" s="413"/>
      <c r="AF1355" s="414"/>
      <c r="AG1355" s="412"/>
      <c r="AH1355" s="413"/>
      <c r="AI1355" s="412"/>
      <c r="AJ1355" s="415"/>
      <c r="AK1355" s="416"/>
      <c r="AL1355" s="417"/>
      <c r="AM1355" s="416"/>
      <c r="AN1355" s="418"/>
      <c r="AO1355" s="418"/>
      <c r="AP1355" s="418"/>
      <c r="AQ1355" s="314"/>
      <c r="AR1355" s="315"/>
      <c r="AS1355" s="419"/>
      <c r="AT1355" s="420"/>
      <c r="AU1355" s="318"/>
      <c r="AV1355" s="319"/>
      <c r="AW1355" s="319"/>
      <c r="AX1355" s="319"/>
      <c r="AY1355" s="320"/>
      <c r="AZ1355" s="376"/>
    </row>
    <row r="1356" spans="1:53" ht="13.5" customHeight="1" thickTop="1" thickBot="1" x14ac:dyDescent="0.25">
      <c r="A1356" s="397">
        <v>1346</v>
      </c>
      <c r="B1356" s="398" t="s">
        <v>63</v>
      </c>
      <c r="C1356" s="399">
        <v>43784</v>
      </c>
      <c r="D1356" s="399" t="s">
        <v>11955</v>
      </c>
      <c r="E1356" s="400" t="s">
        <v>6447</v>
      </c>
      <c r="F1356" s="400" t="s">
        <v>11956</v>
      </c>
      <c r="G1356" s="401" t="s">
        <v>66</v>
      </c>
      <c r="H1356" s="402" t="s">
        <v>7501</v>
      </c>
      <c r="I1356" s="403" t="s">
        <v>1989</v>
      </c>
      <c r="J1356" s="404">
        <v>0</v>
      </c>
      <c r="K1356" s="405">
        <v>0</v>
      </c>
      <c r="L1356" s="405">
        <v>10960500</v>
      </c>
      <c r="M1356" s="405">
        <f t="shared" si="130"/>
        <v>10960500</v>
      </c>
      <c r="N1356" s="406" t="s">
        <v>1990</v>
      </c>
      <c r="O1356" s="398" t="s">
        <v>11957</v>
      </c>
      <c r="P1356" s="408">
        <f t="shared" si="131"/>
        <v>43784</v>
      </c>
      <c r="Q1356" s="408">
        <v>43830</v>
      </c>
      <c r="R1356" s="408">
        <f t="shared" si="132"/>
        <v>43830</v>
      </c>
      <c r="S1356" s="407">
        <f t="shared" si="133"/>
        <v>46</v>
      </c>
      <c r="T1356" s="409">
        <f t="shared" si="134"/>
        <v>1.5333333333333334</v>
      </c>
      <c r="U1356" s="410" t="s">
        <v>11958</v>
      </c>
      <c r="V1356" s="375"/>
      <c r="W1356" s="411"/>
      <c r="X1356" s="412"/>
      <c r="Y1356" s="413"/>
      <c r="Z1356" s="414"/>
      <c r="AA1356" s="412"/>
      <c r="AB1356" s="413"/>
      <c r="AC1356" s="414"/>
      <c r="AD1356" s="412"/>
      <c r="AE1356" s="413"/>
      <c r="AF1356" s="414"/>
      <c r="AG1356" s="412"/>
      <c r="AH1356" s="413"/>
      <c r="AI1356" s="412"/>
      <c r="AJ1356" s="415"/>
      <c r="AK1356" s="416"/>
      <c r="AL1356" s="417"/>
      <c r="AM1356" s="416"/>
      <c r="AN1356" s="418"/>
      <c r="AO1356" s="418"/>
      <c r="AP1356" s="418"/>
      <c r="AQ1356" s="314"/>
      <c r="AR1356" s="315"/>
      <c r="AS1356" s="419"/>
      <c r="AT1356" s="420"/>
      <c r="AU1356" s="318"/>
      <c r="AV1356" s="319"/>
      <c r="AW1356" s="319"/>
      <c r="AX1356" s="319"/>
      <c r="AY1356" s="320"/>
      <c r="AZ1356" s="376"/>
    </row>
    <row r="1357" spans="1:53" ht="13.5" customHeight="1" thickTop="1" thickBot="1" x14ac:dyDescent="0.25">
      <c r="A1357" s="397">
        <v>1347</v>
      </c>
      <c r="B1357" s="398" t="s">
        <v>597</v>
      </c>
      <c r="C1357" s="399">
        <v>43784</v>
      </c>
      <c r="D1357" s="399" t="s">
        <v>11959</v>
      </c>
      <c r="E1357" s="400" t="s">
        <v>7806</v>
      </c>
      <c r="F1357" s="400" t="s">
        <v>11960</v>
      </c>
      <c r="G1357" s="401" t="s">
        <v>66</v>
      </c>
      <c r="H1357" s="402" t="s">
        <v>7501</v>
      </c>
      <c r="I1357" s="403" t="s">
        <v>1989</v>
      </c>
      <c r="J1357" s="404">
        <v>0</v>
      </c>
      <c r="K1357" s="405">
        <v>0</v>
      </c>
      <c r="L1357" s="405">
        <v>12166667</v>
      </c>
      <c r="M1357" s="405">
        <f t="shared" si="130"/>
        <v>12166667</v>
      </c>
      <c r="N1357" s="406" t="s">
        <v>1990</v>
      </c>
      <c r="O1357" s="398" t="s">
        <v>9529</v>
      </c>
      <c r="P1357" s="408">
        <f t="shared" si="131"/>
        <v>43784</v>
      </c>
      <c r="Q1357" s="408">
        <v>43830</v>
      </c>
      <c r="R1357" s="408">
        <f t="shared" si="132"/>
        <v>43830</v>
      </c>
      <c r="S1357" s="407">
        <f t="shared" si="133"/>
        <v>46</v>
      </c>
      <c r="T1357" s="409">
        <f t="shared" si="134"/>
        <v>1.5333333333333334</v>
      </c>
      <c r="U1357" s="410" t="s">
        <v>11961</v>
      </c>
      <c r="V1357" s="375"/>
      <c r="W1357" s="411"/>
      <c r="X1357" s="412"/>
      <c r="Y1357" s="413"/>
      <c r="Z1357" s="414"/>
      <c r="AA1357" s="412"/>
      <c r="AB1357" s="413"/>
      <c r="AC1357" s="414"/>
      <c r="AD1357" s="412"/>
      <c r="AE1357" s="413"/>
      <c r="AF1357" s="414"/>
      <c r="AG1357" s="412"/>
      <c r="AH1357" s="413"/>
      <c r="AI1357" s="412"/>
      <c r="AJ1357" s="415"/>
      <c r="AK1357" s="416"/>
      <c r="AL1357" s="417"/>
      <c r="AM1357" s="416"/>
      <c r="AN1357" s="418"/>
      <c r="AO1357" s="418"/>
      <c r="AP1357" s="418"/>
      <c r="AQ1357" s="314"/>
      <c r="AR1357" s="315"/>
      <c r="AS1357" s="419"/>
      <c r="AT1357" s="420"/>
      <c r="AU1357" s="318"/>
      <c r="AV1357" s="319"/>
      <c r="AW1357" s="319"/>
      <c r="AX1357" s="319"/>
      <c r="AY1357" s="320"/>
      <c r="AZ1357" s="376"/>
    </row>
    <row r="1358" spans="1:53" ht="13.5" customHeight="1" thickTop="1" thickBot="1" x14ac:dyDescent="0.25">
      <c r="A1358" s="504">
        <v>1348</v>
      </c>
      <c r="B1358" s="505"/>
      <c r="C1358" s="506"/>
      <c r="D1358" s="506" t="s">
        <v>11962</v>
      </c>
      <c r="E1358" s="507"/>
      <c r="F1358" s="507"/>
      <c r="G1358" s="508"/>
      <c r="H1358" s="509"/>
      <c r="I1358" s="510" t="s">
        <v>1989</v>
      </c>
      <c r="J1358" s="511">
        <v>0</v>
      </c>
      <c r="K1358" s="512">
        <v>0</v>
      </c>
      <c r="L1358" s="512"/>
      <c r="M1358" s="512">
        <f t="shared" si="130"/>
        <v>0</v>
      </c>
      <c r="N1358" s="513" t="s">
        <v>1990</v>
      </c>
      <c r="O1358" s="505"/>
      <c r="P1358" s="514">
        <f t="shared" si="131"/>
        <v>0</v>
      </c>
      <c r="Q1358" s="514"/>
      <c r="R1358" s="514">
        <f t="shared" si="132"/>
        <v>0</v>
      </c>
      <c r="S1358" s="515">
        <f t="shared" si="133"/>
        <v>0</v>
      </c>
      <c r="T1358" s="516">
        <f t="shared" si="134"/>
        <v>0</v>
      </c>
      <c r="U1358" s="518"/>
      <c r="V1358" s="517"/>
      <c r="W1358" s="519"/>
      <c r="X1358" s="520"/>
      <c r="Y1358" s="521"/>
      <c r="Z1358" s="522"/>
      <c r="AA1358" s="520"/>
      <c r="AB1358" s="521"/>
      <c r="AC1358" s="522"/>
      <c r="AD1358" s="520"/>
      <c r="AE1358" s="521"/>
      <c r="AF1358" s="522"/>
      <c r="AG1358" s="520"/>
      <c r="AH1358" s="521"/>
      <c r="AI1358" s="520"/>
      <c r="AJ1358" s="523"/>
      <c r="AK1358" s="524"/>
      <c r="AL1358" s="525"/>
      <c r="AM1358" s="524"/>
      <c r="AN1358" s="526"/>
      <c r="AO1358" s="526"/>
      <c r="AP1358" s="526"/>
      <c r="AQ1358" s="527"/>
      <c r="AR1358" s="528"/>
      <c r="AS1358" s="529"/>
      <c r="AT1358" s="530"/>
      <c r="AU1358" s="531"/>
      <c r="AV1358" s="532"/>
      <c r="AW1358" s="532"/>
      <c r="AX1358" s="532"/>
      <c r="AY1358" s="533"/>
      <c r="AZ1358" s="534"/>
      <c r="BA1358" s="503"/>
    </row>
    <row r="1359" spans="1:53" ht="13.5" customHeight="1" thickTop="1" thickBot="1" x14ac:dyDescent="0.25">
      <c r="A1359" s="397">
        <v>1349</v>
      </c>
      <c r="B1359" s="398" t="s">
        <v>444</v>
      </c>
      <c r="C1359" s="399">
        <v>43784</v>
      </c>
      <c r="D1359" s="399" t="s">
        <v>11963</v>
      </c>
      <c r="E1359" s="400" t="s">
        <v>5690</v>
      </c>
      <c r="F1359" s="400" t="s">
        <v>11964</v>
      </c>
      <c r="G1359" s="401" t="s">
        <v>66</v>
      </c>
      <c r="H1359" s="402" t="s">
        <v>7501</v>
      </c>
      <c r="I1359" s="403" t="s">
        <v>1989</v>
      </c>
      <c r="J1359" s="404">
        <v>0</v>
      </c>
      <c r="K1359" s="405">
        <v>0</v>
      </c>
      <c r="L1359" s="405">
        <v>4500000</v>
      </c>
      <c r="M1359" s="405">
        <f t="shared" si="130"/>
        <v>4500000</v>
      </c>
      <c r="N1359" s="406" t="s">
        <v>1990</v>
      </c>
      <c r="O1359" s="398" t="s">
        <v>11965</v>
      </c>
      <c r="P1359" s="408">
        <f t="shared" si="131"/>
        <v>43784</v>
      </c>
      <c r="Q1359" s="408">
        <v>43814</v>
      </c>
      <c r="R1359" s="408">
        <f t="shared" si="132"/>
        <v>43814</v>
      </c>
      <c r="S1359" s="407">
        <f t="shared" si="133"/>
        <v>30</v>
      </c>
      <c r="T1359" s="409">
        <f t="shared" si="134"/>
        <v>1</v>
      </c>
      <c r="U1359" s="410" t="s">
        <v>11966</v>
      </c>
      <c r="V1359" s="375"/>
      <c r="W1359" s="411"/>
      <c r="X1359" s="412"/>
      <c r="Y1359" s="413"/>
      <c r="Z1359" s="414"/>
      <c r="AA1359" s="412"/>
      <c r="AB1359" s="413"/>
      <c r="AC1359" s="414"/>
      <c r="AD1359" s="412"/>
      <c r="AE1359" s="413"/>
      <c r="AF1359" s="414"/>
      <c r="AG1359" s="412"/>
      <c r="AH1359" s="413"/>
      <c r="AI1359" s="412"/>
      <c r="AJ1359" s="415"/>
      <c r="AK1359" s="416"/>
      <c r="AL1359" s="417"/>
      <c r="AM1359" s="416"/>
      <c r="AN1359" s="418"/>
      <c r="AO1359" s="418"/>
      <c r="AP1359" s="418"/>
      <c r="AQ1359" s="314"/>
      <c r="AR1359" s="315"/>
      <c r="AS1359" s="419"/>
      <c r="AT1359" s="420"/>
      <c r="AU1359" s="318"/>
      <c r="AV1359" s="319"/>
      <c r="AW1359" s="319"/>
      <c r="AX1359" s="319"/>
      <c r="AY1359" s="320"/>
      <c r="AZ1359" s="376"/>
    </row>
    <row r="1360" spans="1:53" ht="13.5" customHeight="1" thickTop="1" thickBot="1" x14ac:dyDescent="0.25">
      <c r="A1360" s="397">
        <v>1350</v>
      </c>
      <c r="B1360" s="398" t="s">
        <v>3435</v>
      </c>
      <c r="C1360" s="399">
        <v>43787</v>
      </c>
      <c r="D1360" s="399" t="s">
        <v>11967</v>
      </c>
      <c r="E1360" s="400" t="s">
        <v>5690</v>
      </c>
      <c r="F1360" s="400" t="s">
        <v>11968</v>
      </c>
      <c r="G1360" s="401" t="s">
        <v>66</v>
      </c>
      <c r="H1360" s="402" t="s">
        <v>10502</v>
      </c>
      <c r="I1360" s="403" t="s">
        <v>1989</v>
      </c>
      <c r="J1360" s="404">
        <v>0</v>
      </c>
      <c r="K1360" s="405">
        <v>0</v>
      </c>
      <c r="L1360" s="405">
        <v>4500000</v>
      </c>
      <c r="M1360" s="405">
        <f t="shared" si="130"/>
        <v>4500000</v>
      </c>
      <c r="N1360" s="406" t="s">
        <v>1990</v>
      </c>
      <c r="O1360" s="398" t="s">
        <v>11969</v>
      </c>
      <c r="P1360" s="408">
        <f t="shared" si="131"/>
        <v>43787</v>
      </c>
      <c r="Q1360" s="408">
        <v>43830</v>
      </c>
      <c r="R1360" s="408">
        <f t="shared" si="132"/>
        <v>43830</v>
      </c>
      <c r="S1360" s="407">
        <f t="shared" si="133"/>
        <v>43</v>
      </c>
      <c r="T1360" s="409">
        <f t="shared" si="134"/>
        <v>1.4333333333333333</v>
      </c>
      <c r="U1360" s="410" t="s">
        <v>11970</v>
      </c>
      <c r="V1360" s="375"/>
      <c r="W1360" s="411"/>
      <c r="X1360" s="412"/>
      <c r="Y1360" s="413"/>
      <c r="Z1360" s="414"/>
      <c r="AA1360" s="412"/>
      <c r="AB1360" s="413"/>
      <c r="AC1360" s="414"/>
      <c r="AD1360" s="412"/>
      <c r="AE1360" s="413"/>
      <c r="AF1360" s="414"/>
      <c r="AG1360" s="412"/>
      <c r="AH1360" s="413"/>
      <c r="AI1360" s="412"/>
      <c r="AJ1360" s="415"/>
      <c r="AK1360" s="416"/>
      <c r="AL1360" s="417"/>
      <c r="AM1360" s="416"/>
      <c r="AN1360" s="418"/>
      <c r="AO1360" s="418"/>
      <c r="AP1360" s="418"/>
      <c r="AQ1360" s="314"/>
      <c r="AR1360" s="315"/>
      <c r="AS1360" s="419"/>
      <c r="AT1360" s="420"/>
      <c r="AU1360" s="318"/>
      <c r="AV1360" s="319"/>
      <c r="AW1360" s="319"/>
      <c r="AX1360" s="319"/>
      <c r="AY1360" s="320"/>
      <c r="AZ1360" s="376"/>
    </row>
    <row r="1361" spans="1:52" ht="13.5" customHeight="1" thickTop="1" thickBot="1" x14ac:dyDescent="0.25">
      <c r="A1361" s="397">
        <v>1351</v>
      </c>
      <c r="B1361" s="398" t="s">
        <v>333</v>
      </c>
      <c r="C1361" s="399">
        <v>43787</v>
      </c>
      <c r="D1361" s="399" t="s">
        <v>11971</v>
      </c>
      <c r="E1361" s="400" t="s">
        <v>5690</v>
      </c>
      <c r="F1361" s="400" t="s">
        <v>11972</v>
      </c>
      <c r="G1361" s="401" t="s">
        <v>66</v>
      </c>
      <c r="H1361" s="402" t="s">
        <v>7501</v>
      </c>
      <c r="I1361" s="403" t="s">
        <v>1989</v>
      </c>
      <c r="J1361" s="404">
        <v>0</v>
      </c>
      <c r="K1361" s="405">
        <v>0</v>
      </c>
      <c r="L1361" s="405">
        <v>10400000</v>
      </c>
      <c r="M1361" s="405">
        <f t="shared" si="130"/>
        <v>10400000</v>
      </c>
      <c r="N1361" s="406" t="s">
        <v>1990</v>
      </c>
      <c r="O1361" s="398" t="s">
        <v>11973</v>
      </c>
      <c r="P1361" s="408">
        <f t="shared" si="131"/>
        <v>43787</v>
      </c>
      <c r="Q1361" s="408">
        <v>43830</v>
      </c>
      <c r="R1361" s="408">
        <f t="shared" si="132"/>
        <v>43830</v>
      </c>
      <c r="S1361" s="407">
        <f t="shared" si="133"/>
        <v>43</v>
      </c>
      <c r="T1361" s="409">
        <f t="shared" si="134"/>
        <v>1.4333333333333333</v>
      </c>
      <c r="U1361" s="410" t="s">
        <v>11974</v>
      </c>
      <c r="V1361" s="375"/>
      <c r="W1361" s="411"/>
      <c r="X1361" s="412"/>
      <c r="Y1361" s="413"/>
      <c r="Z1361" s="414"/>
      <c r="AA1361" s="412"/>
      <c r="AB1361" s="413"/>
      <c r="AC1361" s="414"/>
      <c r="AD1361" s="412"/>
      <c r="AE1361" s="413"/>
      <c r="AF1361" s="414"/>
      <c r="AG1361" s="412"/>
      <c r="AH1361" s="413"/>
      <c r="AI1361" s="412"/>
      <c r="AJ1361" s="415"/>
      <c r="AK1361" s="416"/>
      <c r="AL1361" s="417"/>
      <c r="AM1361" s="416"/>
      <c r="AN1361" s="418"/>
      <c r="AO1361" s="418"/>
      <c r="AP1361" s="418"/>
      <c r="AQ1361" s="314"/>
      <c r="AR1361" s="315"/>
      <c r="AS1361" s="419"/>
      <c r="AT1361" s="420"/>
      <c r="AU1361" s="318"/>
      <c r="AV1361" s="319"/>
      <c r="AW1361" s="319"/>
      <c r="AX1361" s="319"/>
      <c r="AY1361" s="320"/>
      <c r="AZ1361" s="376"/>
    </row>
    <row r="1362" spans="1:52" ht="13.5" customHeight="1" thickTop="1" thickBot="1" x14ac:dyDescent="0.25">
      <c r="A1362" s="397">
        <v>1352</v>
      </c>
      <c r="B1362" s="398" t="s">
        <v>3444</v>
      </c>
      <c r="C1362" s="399">
        <v>43787</v>
      </c>
      <c r="D1362" s="399" t="s">
        <v>11975</v>
      </c>
      <c r="E1362" s="400" t="s">
        <v>5690</v>
      </c>
      <c r="F1362" s="400" t="s">
        <v>11976</v>
      </c>
      <c r="G1362" s="401" t="s">
        <v>66</v>
      </c>
      <c r="H1362" s="402" t="s">
        <v>10502</v>
      </c>
      <c r="I1362" s="403" t="s">
        <v>1989</v>
      </c>
      <c r="J1362" s="404">
        <v>0</v>
      </c>
      <c r="K1362" s="405">
        <v>0</v>
      </c>
      <c r="L1362" s="405">
        <v>4960865</v>
      </c>
      <c r="M1362" s="405">
        <f t="shared" si="130"/>
        <v>4960865</v>
      </c>
      <c r="N1362" s="406" t="s">
        <v>1990</v>
      </c>
      <c r="O1362" s="398" t="s">
        <v>11977</v>
      </c>
      <c r="P1362" s="408">
        <f t="shared" si="131"/>
        <v>43787</v>
      </c>
      <c r="Q1362" s="408">
        <v>43830</v>
      </c>
      <c r="R1362" s="408">
        <f t="shared" si="132"/>
        <v>43830</v>
      </c>
      <c r="S1362" s="407">
        <f t="shared" si="133"/>
        <v>43</v>
      </c>
      <c r="T1362" s="409">
        <f t="shared" si="134"/>
        <v>1.4333333333333333</v>
      </c>
      <c r="U1362" s="410" t="s">
        <v>11978</v>
      </c>
      <c r="V1362" s="375"/>
      <c r="W1362" s="411"/>
      <c r="X1362" s="412"/>
      <c r="Y1362" s="413"/>
      <c r="Z1362" s="414"/>
      <c r="AA1362" s="412"/>
      <c r="AB1362" s="413"/>
      <c r="AC1362" s="414"/>
      <c r="AD1362" s="412"/>
      <c r="AE1362" s="413"/>
      <c r="AF1362" s="414"/>
      <c r="AG1362" s="412"/>
      <c r="AH1362" s="413"/>
      <c r="AI1362" s="412"/>
      <c r="AJ1362" s="415"/>
      <c r="AK1362" s="416"/>
      <c r="AL1362" s="417"/>
      <c r="AM1362" s="416"/>
      <c r="AN1362" s="418"/>
      <c r="AO1362" s="418"/>
      <c r="AP1362" s="418"/>
      <c r="AQ1362" s="314"/>
      <c r="AR1362" s="315"/>
      <c r="AS1362" s="419"/>
      <c r="AT1362" s="420"/>
      <c r="AU1362" s="318"/>
      <c r="AV1362" s="319"/>
      <c r="AW1362" s="319"/>
      <c r="AX1362" s="319"/>
      <c r="AY1362" s="320"/>
      <c r="AZ1362" s="376"/>
    </row>
    <row r="1363" spans="1:52" ht="13.5" customHeight="1" thickTop="1" thickBot="1" x14ac:dyDescent="0.25">
      <c r="A1363" s="397">
        <v>1353</v>
      </c>
      <c r="B1363" s="398" t="s">
        <v>3435</v>
      </c>
      <c r="C1363" s="399">
        <v>43787</v>
      </c>
      <c r="D1363" s="399" t="s">
        <v>11979</v>
      </c>
      <c r="E1363" s="400" t="s">
        <v>5690</v>
      </c>
      <c r="F1363" s="400" t="s">
        <v>11980</v>
      </c>
      <c r="G1363" s="401" t="s">
        <v>66</v>
      </c>
      <c r="H1363" s="402" t="s">
        <v>7501</v>
      </c>
      <c r="I1363" s="403" t="s">
        <v>1989</v>
      </c>
      <c r="J1363" s="404">
        <v>0</v>
      </c>
      <c r="K1363" s="405">
        <v>0</v>
      </c>
      <c r="L1363" s="405">
        <v>7999999</v>
      </c>
      <c r="M1363" s="405">
        <f t="shared" si="130"/>
        <v>7999999</v>
      </c>
      <c r="N1363" s="406" t="s">
        <v>1990</v>
      </c>
      <c r="O1363" s="398" t="s">
        <v>11981</v>
      </c>
      <c r="P1363" s="408">
        <f t="shared" si="131"/>
        <v>43787</v>
      </c>
      <c r="Q1363" s="408">
        <v>43830</v>
      </c>
      <c r="R1363" s="408">
        <f t="shared" si="132"/>
        <v>43830</v>
      </c>
      <c r="S1363" s="407">
        <f t="shared" si="133"/>
        <v>43</v>
      </c>
      <c r="T1363" s="409">
        <f t="shared" si="134"/>
        <v>1.4333333333333333</v>
      </c>
      <c r="U1363" s="410" t="s">
        <v>11982</v>
      </c>
      <c r="V1363" s="375"/>
      <c r="W1363" s="411"/>
      <c r="X1363" s="412"/>
      <c r="Y1363" s="413"/>
      <c r="Z1363" s="414"/>
      <c r="AA1363" s="412"/>
      <c r="AB1363" s="413"/>
      <c r="AC1363" s="414"/>
      <c r="AD1363" s="412"/>
      <c r="AE1363" s="413"/>
      <c r="AF1363" s="414"/>
      <c r="AG1363" s="412"/>
      <c r="AH1363" s="413"/>
      <c r="AI1363" s="412"/>
      <c r="AJ1363" s="415"/>
      <c r="AK1363" s="416"/>
      <c r="AL1363" s="417"/>
      <c r="AM1363" s="416"/>
      <c r="AN1363" s="418"/>
      <c r="AO1363" s="418"/>
      <c r="AP1363" s="418"/>
      <c r="AQ1363" s="314"/>
      <c r="AR1363" s="315"/>
      <c r="AS1363" s="419"/>
      <c r="AT1363" s="420"/>
      <c r="AU1363" s="318"/>
      <c r="AV1363" s="319"/>
      <c r="AW1363" s="319"/>
      <c r="AX1363" s="319"/>
      <c r="AY1363" s="320"/>
      <c r="AZ1363" s="376"/>
    </row>
    <row r="1364" spans="1:52" ht="13.5" customHeight="1" thickTop="1" thickBot="1" x14ac:dyDescent="0.25">
      <c r="A1364" s="397">
        <v>1354</v>
      </c>
      <c r="B1364" s="398" t="s">
        <v>3441</v>
      </c>
      <c r="C1364" s="399">
        <v>43787</v>
      </c>
      <c r="D1364" s="399" t="s">
        <v>11983</v>
      </c>
      <c r="E1364" s="400" t="s">
        <v>5690</v>
      </c>
      <c r="F1364" s="400" t="s">
        <v>11984</v>
      </c>
      <c r="G1364" s="401" t="s">
        <v>66</v>
      </c>
      <c r="H1364" s="402" t="s">
        <v>10502</v>
      </c>
      <c r="I1364" s="403" t="s">
        <v>1989</v>
      </c>
      <c r="J1364" s="404">
        <v>0</v>
      </c>
      <c r="K1364" s="405">
        <v>0</v>
      </c>
      <c r="L1364" s="405">
        <v>5511667</v>
      </c>
      <c r="M1364" s="405">
        <f t="shared" si="130"/>
        <v>5511667</v>
      </c>
      <c r="N1364" s="406" t="s">
        <v>1990</v>
      </c>
      <c r="O1364" s="398" t="s">
        <v>9447</v>
      </c>
      <c r="P1364" s="408">
        <f t="shared" si="131"/>
        <v>43787</v>
      </c>
      <c r="Q1364" s="408">
        <v>43830</v>
      </c>
      <c r="R1364" s="408">
        <f t="shared" si="132"/>
        <v>43830</v>
      </c>
      <c r="S1364" s="407">
        <f t="shared" si="133"/>
        <v>43</v>
      </c>
      <c r="T1364" s="409">
        <f t="shared" si="134"/>
        <v>1.4333333333333333</v>
      </c>
      <c r="U1364" s="410" t="s">
        <v>11985</v>
      </c>
      <c r="V1364" s="375"/>
      <c r="W1364" s="411"/>
      <c r="X1364" s="412"/>
      <c r="Y1364" s="413"/>
      <c r="Z1364" s="414"/>
      <c r="AA1364" s="412"/>
      <c r="AB1364" s="413"/>
      <c r="AC1364" s="414"/>
      <c r="AD1364" s="412"/>
      <c r="AE1364" s="413"/>
      <c r="AF1364" s="414"/>
      <c r="AG1364" s="412"/>
      <c r="AH1364" s="413"/>
      <c r="AI1364" s="412"/>
      <c r="AJ1364" s="415"/>
      <c r="AK1364" s="416"/>
      <c r="AL1364" s="417"/>
      <c r="AM1364" s="416"/>
      <c r="AN1364" s="418"/>
      <c r="AO1364" s="418"/>
      <c r="AP1364" s="418"/>
      <c r="AQ1364" s="314"/>
      <c r="AR1364" s="315"/>
      <c r="AS1364" s="419"/>
      <c r="AT1364" s="420"/>
      <c r="AU1364" s="318"/>
      <c r="AV1364" s="319"/>
      <c r="AW1364" s="319"/>
      <c r="AX1364" s="319"/>
      <c r="AY1364" s="320"/>
      <c r="AZ1364" s="376"/>
    </row>
    <row r="1365" spans="1:52" ht="13.5" customHeight="1" thickTop="1" thickBot="1" x14ac:dyDescent="0.25">
      <c r="A1365" s="397">
        <v>1355</v>
      </c>
      <c r="B1365" s="398" t="s">
        <v>3432</v>
      </c>
      <c r="C1365" s="399">
        <v>43787</v>
      </c>
      <c r="D1365" s="399" t="s">
        <v>11986</v>
      </c>
      <c r="E1365" s="400" t="s">
        <v>5690</v>
      </c>
      <c r="F1365" s="400" t="s">
        <v>11939</v>
      </c>
      <c r="G1365" s="401" t="s">
        <v>66</v>
      </c>
      <c r="H1365" s="402" t="s">
        <v>7501</v>
      </c>
      <c r="I1365" s="403" t="s">
        <v>1989</v>
      </c>
      <c r="J1365" s="404">
        <v>0</v>
      </c>
      <c r="K1365" s="405">
        <v>0</v>
      </c>
      <c r="L1365" s="405">
        <v>9198900</v>
      </c>
      <c r="M1365" s="405">
        <f t="shared" si="130"/>
        <v>9198900</v>
      </c>
      <c r="N1365" s="406" t="s">
        <v>1990</v>
      </c>
      <c r="O1365" s="398" t="s">
        <v>11987</v>
      </c>
      <c r="P1365" s="408">
        <f t="shared" si="131"/>
        <v>43787</v>
      </c>
      <c r="Q1365" s="408">
        <v>43830</v>
      </c>
      <c r="R1365" s="408">
        <f t="shared" si="132"/>
        <v>43830</v>
      </c>
      <c r="S1365" s="407">
        <f t="shared" si="133"/>
        <v>43</v>
      </c>
      <c r="T1365" s="409">
        <f t="shared" si="134"/>
        <v>1.4333333333333333</v>
      </c>
      <c r="U1365" s="410" t="s">
        <v>11988</v>
      </c>
      <c r="V1365" s="375"/>
      <c r="W1365" s="411"/>
      <c r="X1365" s="412"/>
      <c r="Y1365" s="413"/>
      <c r="Z1365" s="414"/>
      <c r="AA1365" s="412"/>
      <c r="AB1365" s="413"/>
      <c r="AC1365" s="414"/>
      <c r="AD1365" s="412"/>
      <c r="AE1365" s="413"/>
      <c r="AF1365" s="414"/>
      <c r="AG1365" s="412"/>
      <c r="AH1365" s="413"/>
      <c r="AI1365" s="412"/>
      <c r="AJ1365" s="415"/>
      <c r="AK1365" s="416"/>
      <c r="AL1365" s="417"/>
      <c r="AM1365" s="416"/>
      <c r="AN1365" s="418"/>
      <c r="AO1365" s="418"/>
      <c r="AP1365" s="418"/>
      <c r="AQ1365" s="314"/>
      <c r="AR1365" s="315"/>
      <c r="AS1365" s="419"/>
      <c r="AT1365" s="420"/>
      <c r="AU1365" s="318"/>
      <c r="AV1365" s="319"/>
      <c r="AW1365" s="319"/>
      <c r="AX1365" s="319"/>
      <c r="AY1365" s="320"/>
      <c r="AZ1365" s="376"/>
    </row>
    <row r="1366" spans="1:52" ht="13.5" customHeight="1" thickTop="1" thickBot="1" x14ac:dyDescent="0.25">
      <c r="A1366" s="397">
        <v>1356</v>
      </c>
      <c r="B1366" s="398" t="s">
        <v>2230</v>
      </c>
      <c r="C1366" s="399">
        <v>43787</v>
      </c>
      <c r="D1366" s="399" t="s">
        <v>11967</v>
      </c>
      <c r="E1366" s="400" t="s">
        <v>5690</v>
      </c>
      <c r="F1366" s="400" t="s">
        <v>11989</v>
      </c>
      <c r="G1366" s="401" t="s">
        <v>66</v>
      </c>
      <c r="H1366" s="402" t="s">
        <v>7501</v>
      </c>
      <c r="I1366" s="403" t="s">
        <v>1989</v>
      </c>
      <c r="J1366" s="404">
        <v>0</v>
      </c>
      <c r="K1366" s="405">
        <v>0</v>
      </c>
      <c r="L1366" s="405">
        <v>7960500</v>
      </c>
      <c r="M1366" s="405">
        <f t="shared" si="130"/>
        <v>7960500</v>
      </c>
      <c r="N1366" s="406" t="s">
        <v>1990</v>
      </c>
      <c r="O1366" s="398" t="s">
        <v>11990</v>
      </c>
      <c r="P1366" s="408">
        <f t="shared" si="131"/>
        <v>43787</v>
      </c>
      <c r="Q1366" s="408">
        <v>43830</v>
      </c>
      <c r="R1366" s="408">
        <f t="shared" si="132"/>
        <v>43830</v>
      </c>
      <c r="S1366" s="407">
        <f t="shared" si="133"/>
        <v>43</v>
      </c>
      <c r="T1366" s="409">
        <f t="shared" si="134"/>
        <v>1.4333333333333333</v>
      </c>
      <c r="U1366" s="410" t="s">
        <v>11991</v>
      </c>
      <c r="V1366" s="375"/>
      <c r="W1366" s="411"/>
      <c r="X1366" s="412"/>
      <c r="Y1366" s="413"/>
      <c r="Z1366" s="414"/>
      <c r="AA1366" s="412"/>
      <c r="AB1366" s="413"/>
      <c r="AC1366" s="414"/>
      <c r="AD1366" s="412"/>
      <c r="AE1366" s="413"/>
      <c r="AF1366" s="414"/>
      <c r="AG1366" s="412"/>
      <c r="AH1366" s="413"/>
      <c r="AI1366" s="412"/>
      <c r="AJ1366" s="415"/>
      <c r="AK1366" s="416"/>
      <c r="AL1366" s="417"/>
      <c r="AM1366" s="416"/>
      <c r="AN1366" s="418"/>
      <c r="AO1366" s="418"/>
      <c r="AP1366" s="418"/>
      <c r="AQ1366" s="314"/>
      <c r="AR1366" s="315"/>
      <c r="AS1366" s="419"/>
      <c r="AT1366" s="420"/>
      <c r="AU1366" s="318"/>
      <c r="AV1366" s="319"/>
      <c r="AW1366" s="319"/>
      <c r="AX1366" s="319"/>
      <c r="AY1366" s="320"/>
      <c r="AZ1366" s="376"/>
    </row>
    <row r="1367" spans="1:52" ht="13.5" customHeight="1" thickTop="1" thickBot="1" x14ac:dyDescent="0.25">
      <c r="A1367" s="397">
        <v>1357</v>
      </c>
      <c r="B1367" s="398" t="s">
        <v>3444</v>
      </c>
      <c r="C1367" s="399">
        <v>43787</v>
      </c>
      <c r="D1367" s="399" t="s">
        <v>11967</v>
      </c>
      <c r="E1367" s="400" t="s">
        <v>5690</v>
      </c>
      <c r="F1367" s="400" t="s">
        <v>11992</v>
      </c>
      <c r="G1367" s="401" t="s">
        <v>66</v>
      </c>
      <c r="H1367" s="402" t="s">
        <v>7501</v>
      </c>
      <c r="I1367" s="403" t="s">
        <v>1989</v>
      </c>
      <c r="J1367" s="404">
        <v>0</v>
      </c>
      <c r="K1367" s="405">
        <v>0</v>
      </c>
      <c r="L1367" s="405">
        <v>4960500</v>
      </c>
      <c r="M1367" s="405">
        <f t="shared" si="130"/>
        <v>4960500</v>
      </c>
      <c r="N1367" s="406" t="s">
        <v>1990</v>
      </c>
      <c r="O1367" s="398" t="s">
        <v>11993</v>
      </c>
      <c r="P1367" s="408">
        <f t="shared" si="131"/>
        <v>43787</v>
      </c>
      <c r="Q1367" s="408">
        <v>43830</v>
      </c>
      <c r="R1367" s="408">
        <f t="shared" si="132"/>
        <v>43830</v>
      </c>
      <c r="S1367" s="407">
        <f t="shared" si="133"/>
        <v>43</v>
      </c>
      <c r="T1367" s="409">
        <f t="shared" si="134"/>
        <v>1.4333333333333333</v>
      </c>
      <c r="U1367" s="410" t="s">
        <v>11994</v>
      </c>
      <c r="V1367" s="375"/>
      <c r="W1367" s="411"/>
      <c r="X1367" s="412"/>
      <c r="Y1367" s="413"/>
      <c r="Z1367" s="414"/>
      <c r="AA1367" s="412"/>
      <c r="AB1367" s="413"/>
      <c r="AC1367" s="414"/>
      <c r="AD1367" s="412"/>
      <c r="AE1367" s="413"/>
      <c r="AF1367" s="414"/>
      <c r="AG1367" s="412"/>
      <c r="AH1367" s="413"/>
      <c r="AI1367" s="412"/>
      <c r="AJ1367" s="415"/>
      <c r="AK1367" s="416"/>
      <c r="AL1367" s="417"/>
      <c r="AM1367" s="416"/>
      <c r="AN1367" s="418"/>
      <c r="AO1367" s="418"/>
      <c r="AP1367" s="418"/>
      <c r="AQ1367" s="314"/>
      <c r="AR1367" s="315"/>
      <c r="AS1367" s="419"/>
      <c r="AT1367" s="420"/>
      <c r="AU1367" s="318"/>
      <c r="AV1367" s="319"/>
      <c r="AW1367" s="319"/>
      <c r="AX1367" s="319"/>
      <c r="AY1367" s="320"/>
      <c r="AZ1367" s="376"/>
    </row>
    <row r="1368" spans="1:52" s="498" customFormat="1" ht="13.5" customHeight="1" thickTop="1" thickBot="1" x14ac:dyDescent="0.25">
      <c r="A1368" s="499">
        <v>1358</v>
      </c>
      <c r="B1368" s="398" t="s">
        <v>3441</v>
      </c>
      <c r="C1368" s="399">
        <v>43787</v>
      </c>
      <c r="D1368" s="399" t="s">
        <v>11995</v>
      </c>
      <c r="E1368" s="400" t="s">
        <v>5690</v>
      </c>
      <c r="F1368" s="400" t="s">
        <v>11996</v>
      </c>
      <c r="G1368" s="376" t="s">
        <v>13566</v>
      </c>
      <c r="H1368" s="402" t="s">
        <v>3011</v>
      </c>
      <c r="I1368" s="403" t="s">
        <v>1989</v>
      </c>
      <c r="J1368" s="404">
        <v>0</v>
      </c>
      <c r="K1368" s="405">
        <v>0</v>
      </c>
      <c r="L1368" s="405">
        <v>7000000</v>
      </c>
      <c r="M1368" s="405">
        <f t="shared" si="130"/>
        <v>7000000</v>
      </c>
      <c r="N1368" s="406" t="s">
        <v>4981</v>
      </c>
      <c r="O1368" s="398" t="s">
        <v>11997</v>
      </c>
      <c r="P1368" s="408">
        <f t="shared" si="131"/>
        <v>43787</v>
      </c>
      <c r="Q1368" s="408">
        <v>43830</v>
      </c>
      <c r="R1368" s="408">
        <f t="shared" si="132"/>
        <v>43830</v>
      </c>
      <c r="S1368" s="407">
        <f t="shared" si="133"/>
        <v>43</v>
      </c>
      <c r="T1368" s="409">
        <f t="shared" si="134"/>
        <v>1.4333333333333333</v>
      </c>
      <c r="U1368" s="410" t="s">
        <v>11998</v>
      </c>
      <c r="V1368" s="375"/>
      <c r="W1368" s="411"/>
      <c r="X1368" s="412"/>
      <c r="Y1368" s="413"/>
      <c r="Z1368" s="414"/>
      <c r="AA1368" s="412"/>
      <c r="AB1368" s="413"/>
      <c r="AC1368" s="414"/>
      <c r="AD1368" s="412"/>
      <c r="AE1368" s="413"/>
      <c r="AF1368" s="414"/>
      <c r="AG1368" s="412"/>
      <c r="AH1368" s="413"/>
      <c r="AI1368" s="412"/>
      <c r="AJ1368" s="415"/>
      <c r="AK1368" s="416"/>
      <c r="AL1368" s="417"/>
      <c r="AM1368" s="416"/>
      <c r="AN1368" s="418"/>
      <c r="AO1368" s="418"/>
      <c r="AP1368" s="418"/>
      <c r="AQ1368" s="314"/>
      <c r="AR1368" s="315"/>
      <c r="AS1368" s="500"/>
      <c r="AT1368" s="501"/>
      <c r="AU1368" s="318" t="s">
        <v>13573</v>
      </c>
      <c r="AV1368" s="319" t="s">
        <v>13574</v>
      </c>
      <c r="AW1368" s="319" t="s">
        <v>13575</v>
      </c>
      <c r="AX1368" s="319"/>
      <c r="AY1368" s="320"/>
      <c r="AZ1368" s="502"/>
    </row>
    <row r="1369" spans="1:52" ht="13.5" customHeight="1" thickTop="1" thickBot="1" x14ac:dyDescent="0.25">
      <c r="A1369" s="397">
        <v>1359</v>
      </c>
      <c r="B1369" s="398" t="s">
        <v>193</v>
      </c>
      <c r="C1369" s="399">
        <v>43787</v>
      </c>
      <c r="D1369" s="399" t="s">
        <v>11967</v>
      </c>
      <c r="E1369" s="400" t="s">
        <v>5690</v>
      </c>
      <c r="F1369" s="400" t="s">
        <v>11999</v>
      </c>
      <c r="G1369" s="401" t="s">
        <v>66</v>
      </c>
      <c r="H1369" s="402" t="s">
        <v>7501</v>
      </c>
      <c r="I1369" s="403" t="s">
        <v>1989</v>
      </c>
      <c r="J1369" s="404">
        <v>0</v>
      </c>
      <c r="K1369" s="405">
        <v>0</v>
      </c>
      <c r="L1369" s="405">
        <v>3920000</v>
      </c>
      <c r="M1369" s="405">
        <f t="shared" si="130"/>
        <v>3920000</v>
      </c>
      <c r="N1369" s="406" t="s">
        <v>1990</v>
      </c>
      <c r="O1369" s="398" t="s">
        <v>12000</v>
      </c>
      <c r="P1369" s="408">
        <f t="shared" si="131"/>
        <v>43787</v>
      </c>
      <c r="Q1369" s="408">
        <v>43830</v>
      </c>
      <c r="R1369" s="408">
        <f t="shared" si="132"/>
        <v>43830</v>
      </c>
      <c r="S1369" s="407">
        <f t="shared" si="133"/>
        <v>43</v>
      </c>
      <c r="T1369" s="409">
        <f t="shared" si="134"/>
        <v>1.4333333333333333</v>
      </c>
      <c r="U1369" s="410" t="s">
        <v>12001</v>
      </c>
      <c r="V1369" s="375"/>
      <c r="W1369" s="411"/>
      <c r="X1369" s="412"/>
      <c r="Y1369" s="413"/>
      <c r="Z1369" s="414"/>
      <c r="AA1369" s="412"/>
      <c r="AB1369" s="413"/>
      <c r="AC1369" s="414"/>
      <c r="AD1369" s="412"/>
      <c r="AE1369" s="413"/>
      <c r="AF1369" s="414"/>
      <c r="AG1369" s="412"/>
      <c r="AH1369" s="413"/>
      <c r="AI1369" s="412"/>
      <c r="AJ1369" s="415"/>
      <c r="AK1369" s="416"/>
      <c r="AL1369" s="417"/>
      <c r="AM1369" s="416"/>
      <c r="AN1369" s="418"/>
      <c r="AO1369" s="418"/>
      <c r="AP1369" s="418"/>
      <c r="AQ1369" s="314"/>
      <c r="AR1369" s="315"/>
      <c r="AS1369" s="419"/>
      <c r="AT1369" s="420"/>
      <c r="AU1369" s="318"/>
      <c r="AV1369" s="319"/>
      <c r="AW1369" s="319"/>
      <c r="AX1369" s="319"/>
      <c r="AY1369" s="320"/>
      <c r="AZ1369" s="376"/>
    </row>
    <row r="1370" spans="1:52" ht="13.5" customHeight="1" thickTop="1" thickBot="1" x14ac:dyDescent="0.25">
      <c r="A1370" s="397">
        <v>1360</v>
      </c>
      <c r="B1370" s="398" t="s">
        <v>3432</v>
      </c>
      <c r="C1370" s="399">
        <v>43787</v>
      </c>
      <c r="D1370" s="399" t="s">
        <v>11967</v>
      </c>
      <c r="E1370" s="400" t="s">
        <v>9494</v>
      </c>
      <c r="F1370" s="400" t="s">
        <v>12002</v>
      </c>
      <c r="G1370" s="401" t="s">
        <v>66</v>
      </c>
      <c r="H1370" s="402" t="s">
        <v>10502</v>
      </c>
      <c r="I1370" s="403" t="s">
        <v>1989</v>
      </c>
      <c r="J1370" s="404">
        <v>0</v>
      </c>
      <c r="K1370" s="405">
        <v>0</v>
      </c>
      <c r="L1370" s="405">
        <v>2940996</v>
      </c>
      <c r="M1370" s="405">
        <f t="shared" si="130"/>
        <v>2940996</v>
      </c>
      <c r="N1370" s="406" t="s">
        <v>1990</v>
      </c>
      <c r="O1370" s="398" t="s">
        <v>10055</v>
      </c>
      <c r="P1370" s="408">
        <f t="shared" si="131"/>
        <v>43787</v>
      </c>
      <c r="Q1370" s="408">
        <v>43830</v>
      </c>
      <c r="R1370" s="408">
        <f t="shared" si="132"/>
        <v>43830</v>
      </c>
      <c r="S1370" s="407">
        <f t="shared" si="133"/>
        <v>43</v>
      </c>
      <c r="T1370" s="409">
        <f t="shared" si="134"/>
        <v>1.4333333333333333</v>
      </c>
      <c r="U1370" s="410" t="s">
        <v>12003</v>
      </c>
      <c r="V1370" s="375"/>
      <c r="W1370" s="411"/>
      <c r="X1370" s="412"/>
      <c r="Y1370" s="413"/>
      <c r="Z1370" s="414"/>
      <c r="AA1370" s="412"/>
      <c r="AB1370" s="413"/>
      <c r="AC1370" s="414"/>
      <c r="AD1370" s="412"/>
      <c r="AE1370" s="413"/>
      <c r="AF1370" s="414"/>
      <c r="AG1370" s="412"/>
      <c r="AH1370" s="413"/>
      <c r="AI1370" s="412"/>
      <c r="AJ1370" s="415"/>
      <c r="AK1370" s="416"/>
      <c r="AL1370" s="417"/>
      <c r="AM1370" s="416"/>
      <c r="AN1370" s="418"/>
      <c r="AO1370" s="418"/>
      <c r="AP1370" s="418"/>
      <c r="AQ1370" s="314"/>
      <c r="AR1370" s="315"/>
      <c r="AS1370" s="419"/>
      <c r="AT1370" s="420"/>
      <c r="AU1370" s="318"/>
      <c r="AV1370" s="319"/>
      <c r="AW1370" s="319"/>
      <c r="AX1370" s="319"/>
      <c r="AY1370" s="320"/>
      <c r="AZ1370" s="376"/>
    </row>
    <row r="1371" spans="1:52" ht="13.5" customHeight="1" thickTop="1" thickBot="1" x14ac:dyDescent="0.25">
      <c r="A1371" s="397">
        <v>1361</v>
      </c>
      <c r="B1371" s="398" t="s">
        <v>3444</v>
      </c>
      <c r="C1371" s="399">
        <v>43787</v>
      </c>
      <c r="D1371" s="399" t="s">
        <v>11967</v>
      </c>
      <c r="E1371" s="400" t="s">
        <v>6447</v>
      </c>
      <c r="F1371" s="400" t="s">
        <v>12004</v>
      </c>
      <c r="G1371" s="401" t="s">
        <v>66</v>
      </c>
      <c r="H1371" s="402" t="s">
        <v>7501</v>
      </c>
      <c r="I1371" s="403" t="s">
        <v>1989</v>
      </c>
      <c r="J1371" s="404">
        <v>0</v>
      </c>
      <c r="K1371" s="405">
        <v>0</v>
      </c>
      <c r="L1371" s="405">
        <v>5625000</v>
      </c>
      <c r="M1371" s="405">
        <f t="shared" si="130"/>
        <v>5625000</v>
      </c>
      <c r="N1371" s="406" t="s">
        <v>1990</v>
      </c>
      <c r="O1371" s="398" t="s">
        <v>12005</v>
      </c>
      <c r="P1371" s="408">
        <f t="shared" si="131"/>
        <v>43787</v>
      </c>
      <c r="Q1371" s="408">
        <v>43830</v>
      </c>
      <c r="R1371" s="408">
        <f t="shared" si="132"/>
        <v>43830</v>
      </c>
      <c r="S1371" s="407">
        <f t="shared" si="133"/>
        <v>43</v>
      </c>
      <c r="T1371" s="409">
        <f t="shared" si="134"/>
        <v>1.4333333333333333</v>
      </c>
      <c r="U1371" s="410" t="s">
        <v>12006</v>
      </c>
      <c r="V1371" s="375"/>
      <c r="W1371" s="411"/>
      <c r="X1371" s="412"/>
      <c r="Y1371" s="413"/>
      <c r="Z1371" s="414"/>
      <c r="AA1371" s="412"/>
      <c r="AB1371" s="413"/>
      <c r="AC1371" s="414"/>
      <c r="AD1371" s="412"/>
      <c r="AE1371" s="413"/>
      <c r="AF1371" s="414"/>
      <c r="AG1371" s="412"/>
      <c r="AH1371" s="413"/>
      <c r="AI1371" s="412"/>
      <c r="AJ1371" s="415"/>
      <c r="AK1371" s="416"/>
      <c r="AL1371" s="417"/>
      <c r="AM1371" s="416"/>
      <c r="AN1371" s="418"/>
      <c r="AO1371" s="418"/>
      <c r="AP1371" s="418"/>
      <c r="AQ1371" s="314"/>
      <c r="AR1371" s="315"/>
      <c r="AS1371" s="419"/>
      <c r="AT1371" s="420"/>
      <c r="AU1371" s="318"/>
      <c r="AV1371" s="319"/>
      <c r="AW1371" s="319"/>
      <c r="AX1371" s="319"/>
      <c r="AY1371" s="320"/>
      <c r="AZ1371" s="376"/>
    </row>
    <row r="1372" spans="1:52" ht="13.5" customHeight="1" thickTop="1" thickBot="1" x14ac:dyDescent="0.25">
      <c r="A1372" s="397">
        <v>1362</v>
      </c>
      <c r="B1372" s="398" t="s">
        <v>3444</v>
      </c>
      <c r="C1372" s="399">
        <v>43787</v>
      </c>
      <c r="D1372" s="399" t="s">
        <v>11967</v>
      </c>
      <c r="E1372" s="400" t="s">
        <v>5921</v>
      </c>
      <c r="F1372" s="400" t="s">
        <v>12007</v>
      </c>
      <c r="G1372" s="401" t="s">
        <v>66</v>
      </c>
      <c r="H1372" s="402" t="s">
        <v>7501</v>
      </c>
      <c r="I1372" s="403" t="s">
        <v>1989</v>
      </c>
      <c r="J1372" s="404">
        <v>0</v>
      </c>
      <c r="K1372" s="405">
        <v>0</v>
      </c>
      <c r="L1372" s="405">
        <v>9360000</v>
      </c>
      <c r="M1372" s="405">
        <f t="shared" ref="M1372:M1403" si="135">L1372+AJ1372+AL1372+AN1372+AP1372</f>
        <v>9360000</v>
      </c>
      <c r="N1372" s="406" t="s">
        <v>1990</v>
      </c>
      <c r="O1372" s="398" t="s">
        <v>2610</v>
      </c>
      <c r="P1372" s="408">
        <f t="shared" ref="P1372:P1403" si="136">C1372</f>
        <v>43787</v>
      </c>
      <c r="Q1372" s="408">
        <v>43830</v>
      </c>
      <c r="R1372" s="408">
        <f t="shared" si="132"/>
        <v>43830</v>
      </c>
      <c r="S1372" s="407">
        <f t="shared" si="133"/>
        <v>43</v>
      </c>
      <c r="T1372" s="409">
        <f t="shared" si="134"/>
        <v>1.4333333333333333</v>
      </c>
      <c r="U1372" s="410" t="s">
        <v>12008</v>
      </c>
      <c r="V1372" s="375"/>
      <c r="W1372" s="411"/>
      <c r="X1372" s="412"/>
      <c r="Y1372" s="413"/>
      <c r="Z1372" s="414"/>
      <c r="AA1372" s="412"/>
      <c r="AB1372" s="413"/>
      <c r="AC1372" s="414"/>
      <c r="AD1372" s="412"/>
      <c r="AE1372" s="413"/>
      <c r="AF1372" s="414"/>
      <c r="AG1372" s="412"/>
      <c r="AH1372" s="413"/>
      <c r="AI1372" s="412"/>
      <c r="AJ1372" s="415"/>
      <c r="AK1372" s="416"/>
      <c r="AL1372" s="417"/>
      <c r="AM1372" s="416"/>
      <c r="AN1372" s="418"/>
      <c r="AO1372" s="418"/>
      <c r="AP1372" s="418"/>
      <c r="AQ1372" s="314"/>
      <c r="AR1372" s="315"/>
      <c r="AS1372" s="419"/>
      <c r="AT1372" s="420"/>
      <c r="AU1372" s="318"/>
      <c r="AV1372" s="319"/>
      <c r="AW1372" s="319"/>
      <c r="AX1372" s="319"/>
      <c r="AY1372" s="320"/>
      <c r="AZ1372" s="376"/>
    </row>
    <row r="1373" spans="1:52" ht="13.5" customHeight="1" thickTop="1" thickBot="1" x14ac:dyDescent="0.25">
      <c r="A1373" s="397">
        <v>1363</v>
      </c>
      <c r="B1373" s="398" t="s">
        <v>3441</v>
      </c>
      <c r="C1373" s="399">
        <v>43787</v>
      </c>
      <c r="D1373" s="399" t="s">
        <v>11967</v>
      </c>
      <c r="E1373" s="400" t="s">
        <v>5690</v>
      </c>
      <c r="F1373" s="400" t="s">
        <v>12009</v>
      </c>
      <c r="G1373" s="401" t="s">
        <v>66</v>
      </c>
      <c r="H1373" s="402" t="s">
        <v>7501</v>
      </c>
      <c r="I1373" s="403" t="s">
        <v>1989</v>
      </c>
      <c r="J1373" s="404">
        <v>0</v>
      </c>
      <c r="K1373" s="405">
        <v>0</v>
      </c>
      <c r="L1373" s="405">
        <v>7500000</v>
      </c>
      <c r="M1373" s="405">
        <f t="shared" si="135"/>
        <v>7500000</v>
      </c>
      <c r="N1373" s="406" t="s">
        <v>1990</v>
      </c>
      <c r="O1373" s="398" t="s">
        <v>12010</v>
      </c>
      <c r="P1373" s="408">
        <f t="shared" si="136"/>
        <v>43787</v>
      </c>
      <c r="Q1373" s="408">
        <v>43830</v>
      </c>
      <c r="R1373" s="408">
        <f t="shared" si="132"/>
        <v>43830</v>
      </c>
      <c r="S1373" s="407">
        <f t="shared" si="133"/>
        <v>43</v>
      </c>
      <c r="T1373" s="409">
        <f t="shared" si="134"/>
        <v>1.4333333333333333</v>
      </c>
      <c r="U1373" s="410" t="s">
        <v>12011</v>
      </c>
      <c r="V1373" s="375"/>
      <c r="W1373" s="411"/>
      <c r="X1373" s="412"/>
      <c r="Y1373" s="413"/>
      <c r="Z1373" s="414"/>
      <c r="AA1373" s="412"/>
      <c r="AB1373" s="413"/>
      <c r="AC1373" s="414"/>
      <c r="AD1373" s="412"/>
      <c r="AE1373" s="413"/>
      <c r="AF1373" s="414"/>
      <c r="AG1373" s="412"/>
      <c r="AH1373" s="413"/>
      <c r="AI1373" s="412"/>
      <c r="AJ1373" s="415"/>
      <c r="AK1373" s="416"/>
      <c r="AL1373" s="417"/>
      <c r="AM1373" s="416"/>
      <c r="AN1373" s="418"/>
      <c r="AO1373" s="418"/>
      <c r="AP1373" s="418"/>
      <c r="AQ1373" s="314"/>
      <c r="AR1373" s="315"/>
      <c r="AS1373" s="419"/>
      <c r="AT1373" s="420"/>
      <c r="AU1373" s="318"/>
      <c r="AV1373" s="319"/>
      <c r="AW1373" s="319"/>
      <c r="AX1373" s="319"/>
      <c r="AY1373" s="320"/>
      <c r="AZ1373" s="376"/>
    </row>
    <row r="1374" spans="1:52" ht="13.5" customHeight="1" thickTop="1" thickBot="1" x14ac:dyDescent="0.25">
      <c r="A1374" s="397">
        <v>1364</v>
      </c>
      <c r="B1374" s="398" t="s">
        <v>3444</v>
      </c>
      <c r="C1374" s="399">
        <v>43787</v>
      </c>
      <c r="D1374" s="399" t="s">
        <v>11967</v>
      </c>
      <c r="E1374" s="400" t="s">
        <v>5690</v>
      </c>
      <c r="F1374" s="400" t="s">
        <v>12012</v>
      </c>
      <c r="G1374" s="401" t="s">
        <v>66</v>
      </c>
      <c r="H1374" s="402" t="s">
        <v>10502</v>
      </c>
      <c r="I1374" s="403" t="s">
        <v>1989</v>
      </c>
      <c r="J1374" s="404">
        <v>0</v>
      </c>
      <c r="K1374" s="405">
        <v>0</v>
      </c>
      <c r="L1374" s="405">
        <v>3960000</v>
      </c>
      <c r="M1374" s="405">
        <f t="shared" si="135"/>
        <v>3960000</v>
      </c>
      <c r="N1374" s="406" t="s">
        <v>1990</v>
      </c>
      <c r="O1374" s="398" t="s">
        <v>7429</v>
      </c>
      <c r="P1374" s="408">
        <f t="shared" si="136"/>
        <v>43787</v>
      </c>
      <c r="Q1374" s="408">
        <v>43830</v>
      </c>
      <c r="R1374" s="408">
        <f t="shared" si="132"/>
        <v>43830</v>
      </c>
      <c r="S1374" s="407">
        <f t="shared" si="133"/>
        <v>43</v>
      </c>
      <c r="T1374" s="409">
        <f t="shared" si="134"/>
        <v>1.4333333333333333</v>
      </c>
      <c r="U1374" s="410" t="s">
        <v>12013</v>
      </c>
      <c r="V1374" s="375"/>
      <c r="W1374" s="411"/>
      <c r="X1374" s="412"/>
      <c r="Y1374" s="413"/>
      <c r="Z1374" s="414"/>
      <c r="AA1374" s="412"/>
      <c r="AB1374" s="413"/>
      <c r="AC1374" s="414"/>
      <c r="AD1374" s="412"/>
      <c r="AE1374" s="413"/>
      <c r="AF1374" s="414"/>
      <c r="AG1374" s="412"/>
      <c r="AH1374" s="413"/>
      <c r="AI1374" s="412"/>
      <c r="AJ1374" s="415"/>
      <c r="AK1374" s="416"/>
      <c r="AL1374" s="417"/>
      <c r="AM1374" s="416"/>
      <c r="AN1374" s="418"/>
      <c r="AO1374" s="418"/>
      <c r="AP1374" s="418"/>
      <c r="AQ1374" s="314"/>
      <c r="AR1374" s="315"/>
      <c r="AS1374" s="419"/>
      <c r="AT1374" s="420"/>
      <c r="AU1374" s="318"/>
      <c r="AV1374" s="319"/>
      <c r="AW1374" s="319"/>
      <c r="AX1374" s="319"/>
      <c r="AY1374" s="320"/>
      <c r="AZ1374" s="376"/>
    </row>
    <row r="1375" spans="1:52" ht="13.5" customHeight="1" thickTop="1" thickBot="1" x14ac:dyDescent="0.25">
      <c r="A1375" s="397">
        <v>1365</v>
      </c>
      <c r="B1375" s="398" t="s">
        <v>3432</v>
      </c>
      <c r="C1375" s="399">
        <v>43787</v>
      </c>
      <c r="D1375" s="399" t="s">
        <v>11967</v>
      </c>
      <c r="E1375" s="400" t="s">
        <v>7806</v>
      </c>
      <c r="F1375" s="400" t="s">
        <v>12014</v>
      </c>
      <c r="G1375" s="401" t="s">
        <v>66</v>
      </c>
      <c r="H1375" s="402" t="s">
        <v>7501</v>
      </c>
      <c r="I1375" s="403" t="s">
        <v>1989</v>
      </c>
      <c r="J1375" s="404">
        <v>0</v>
      </c>
      <c r="K1375" s="405">
        <v>0</v>
      </c>
      <c r="L1375" s="405">
        <v>7960500</v>
      </c>
      <c r="M1375" s="405">
        <f t="shared" si="135"/>
        <v>7960500</v>
      </c>
      <c r="N1375" s="406" t="s">
        <v>1990</v>
      </c>
      <c r="O1375" s="398" t="s">
        <v>12015</v>
      </c>
      <c r="P1375" s="408">
        <f t="shared" si="136"/>
        <v>43787</v>
      </c>
      <c r="Q1375" s="408">
        <v>43830</v>
      </c>
      <c r="R1375" s="408">
        <f t="shared" si="132"/>
        <v>43830</v>
      </c>
      <c r="S1375" s="407">
        <f t="shared" si="133"/>
        <v>43</v>
      </c>
      <c r="T1375" s="409">
        <f t="shared" si="134"/>
        <v>1.4333333333333333</v>
      </c>
      <c r="U1375" s="410" t="s">
        <v>12016</v>
      </c>
      <c r="V1375" s="375"/>
      <c r="W1375" s="411"/>
      <c r="X1375" s="412"/>
      <c r="Y1375" s="413"/>
      <c r="Z1375" s="414"/>
      <c r="AA1375" s="412"/>
      <c r="AB1375" s="413"/>
      <c r="AC1375" s="414"/>
      <c r="AD1375" s="412"/>
      <c r="AE1375" s="413"/>
      <c r="AF1375" s="414"/>
      <c r="AG1375" s="412"/>
      <c r="AH1375" s="413"/>
      <c r="AI1375" s="412"/>
      <c r="AJ1375" s="415"/>
      <c r="AK1375" s="416"/>
      <c r="AL1375" s="417"/>
      <c r="AM1375" s="416"/>
      <c r="AN1375" s="418"/>
      <c r="AO1375" s="418"/>
      <c r="AP1375" s="418"/>
      <c r="AQ1375" s="314"/>
      <c r="AR1375" s="315"/>
      <c r="AS1375" s="419"/>
      <c r="AT1375" s="420"/>
      <c r="AU1375" s="318"/>
      <c r="AV1375" s="319"/>
      <c r="AW1375" s="319"/>
      <c r="AX1375" s="319"/>
      <c r="AY1375" s="320"/>
      <c r="AZ1375" s="376"/>
    </row>
    <row r="1376" spans="1:52" s="498" customFormat="1" ht="13.5" customHeight="1" thickTop="1" thickBot="1" x14ac:dyDescent="0.25">
      <c r="A1376" s="499">
        <v>1366</v>
      </c>
      <c r="B1376" s="398" t="s">
        <v>3447</v>
      </c>
      <c r="C1376" s="399">
        <v>43787</v>
      </c>
      <c r="D1376" s="399" t="s">
        <v>12017</v>
      </c>
      <c r="E1376" s="400" t="s">
        <v>5921</v>
      </c>
      <c r="F1376" s="400" t="s">
        <v>12018</v>
      </c>
      <c r="G1376" s="401" t="s">
        <v>66</v>
      </c>
      <c r="H1376" s="402" t="s">
        <v>10502</v>
      </c>
      <c r="I1376" s="403" t="s">
        <v>1989</v>
      </c>
      <c r="J1376" s="404">
        <v>0</v>
      </c>
      <c r="K1376" s="405">
        <v>0</v>
      </c>
      <c r="L1376" s="405">
        <v>4500000</v>
      </c>
      <c r="M1376" s="405">
        <f t="shared" si="135"/>
        <v>4500000</v>
      </c>
      <c r="N1376" s="406" t="s">
        <v>1990</v>
      </c>
      <c r="O1376" s="398" t="s">
        <v>12019</v>
      </c>
      <c r="P1376" s="408">
        <f t="shared" si="136"/>
        <v>43787</v>
      </c>
      <c r="Q1376" s="408">
        <v>43830</v>
      </c>
      <c r="R1376" s="408">
        <f t="shared" si="132"/>
        <v>43830</v>
      </c>
      <c r="S1376" s="407">
        <f t="shared" si="133"/>
        <v>43</v>
      </c>
      <c r="T1376" s="409">
        <f t="shared" si="134"/>
        <v>1.4333333333333333</v>
      </c>
      <c r="U1376" s="410" t="s">
        <v>12020</v>
      </c>
      <c r="V1376" s="375"/>
      <c r="W1376" s="411"/>
      <c r="X1376" s="412"/>
      <c r="Y1376" s="413"/>
      <c r="Z1376" s="414"/>
      <c r="AA1376" s="412"/>
      <c r="AB1376" s="413"/>
      <c r="AC1376" s="414"/>
      <c r="AD1376" s="412"/>
      <c r="AE1376" s="413"/>
      <c r="AF1376" s="414"/>
      <c r="AG1376" s="412"/>
      <c r="AH1376" s="413"/>
      <c r="AI1376" s="412"/>
      <c r="AJ1376" s="415"/>
      <c r="AK1376" s="416"/>
      <c r="AL1376" s="417"/>
      <c r="AM1376" s="416"/>
      <c r="AN1376" s="418"/>
      <c r="AO1376" s="418"/>
      <c r="AP1376" s="418"/>
      <c r="AQ1376" s="314"/>
      <c r="AR1376" s="315"/>
      <c r="AS1376" s="500"/>
      <c r="AT1376" s="501"/>
      <c r="AU1376" s="318"/>
      <c r="AV1376" s="319"/>
      <c r="AW1376" s="319"/>
      <c r="AX1376" s="319"/>
      <c r="AY1376" s="320"/>
      <c r="AZ1376" s="502"/>
    </row>
    <row r="1377" spans="1:52" ht="13.5" customHeight="1" thickTop="1" thickBot="1" x14ac:dyDescent="0.25">
      <c r="A1377" s="397">
        <v>1367</v>
      </c>
      <c r="B1377" s="398" t="s">
        <v>63</v>
      </c>
      <c r="C1377" s="399">
        <v>43788</v>
      </c>
      <c r="D1377" s="399" t="s">
        <v>12021</v>
      </c>
      <c r="E1377" s="400" t="s">
        <v>5690</v>
      </c>
      <c r="F1377" s="400" t="s">
        <v>12022</v>
      </c>
      <c r="G1377" s="401" t="s">
        <v>66</v>
      </c>
      <c r="H1377" s="402" t="s">
        <v>7501</v>
      </c>
      <c r="I1377" s="403" t="s">
        <v>1989</v>
      </c>
      <c r="J1377" s="404">
        <v>0</v>
      </c>
      <c r="K1377" s="405">
        <v>0</v>
      </c>
      <c r="L1377" s="405">
        <v>10833333</v>
      </c>
      <c r="M1377" s="405">
        <f t="shared" si="135"/>
        <v>10833333</v>
      </c>
      <c r="N1377" s="406" t="s">
        <v>1990</v>
      </c>
      <c r="O1377" s="398" t="s">
        <v>12023</v>
      </c>
      <c r="P1377" s="408">
        <f t="shared" si="136"/>
        <v>43788</v>
      </c>
      <c r="Q1377" s="408">
        <v>43830</v>
      </c>
      <c r="R1377" s="408">
        <f t="shared" si="132"/>
        <v>43830</v>
      </c>
      <c r="S1377" s="407">
        <f t="shared" si="133"/>
        <v>42</v>
      </c>
      <c r="T1377" s="409">
        <f t="shared" si="134"/>
        <v>1.4</v>
      </c>
      <c r="U1377" s="410" t="s">
        <v>12024</v>
      </c>
      <c r="V1377" s="375"/>
      <c r="W1377" s="411"/>
      <c r="X1377" s="412"/>
      <c r="Y1377" s="413"/>
      <c r="Z1377" s="414"/>
      <c r="AA1377" s="412"/>
      <c r="AB1377" s="413"/>
      <c r="AC1377" s="414"/>
      <c r="AD1377" s="412"/>
      <c r="AE1377" s="413"/>
      <c r="AF1377" s="414"/>
      <c r="AG1377" s="412"/>
      <c r="AH1377" s="413"/>
      <c r="AI1377" s="412"/>
      <c r="AJ1377" s="415"/>
      <c r="AK1377" s="416"/>
      <c r="AL1377" s="417"/>
      <c r="AM1377" s="416"/>
      <c r="AN1377" s="418"/>
      <c r="AO1377" s="418"/>
      <c r="AP1377" s="418"/>
      <c r="AQ1377" s="314"/>
      <c r="AR1377" s="315"/>
      <c r="AS1377" s="419"/>
      <c r="AT1377" s="420"/>
      <c r="AU1377" s="318"/>
      <c r="AV1377" s="319"/>
      <c r="AW1377" s="319"/>
      <c r="AX1377" s="319"/>
      <c r="AY1377" s="320"/>
      <c r="AZ1377" s="376"/>
    </row>
    <row r="1378" spans="1:52" ht="13.5" customHeight="1" thickTop="1" thickBot="1" x14ac:dyDescent="0.25">
      <c r="A1378" s="397">
        <v>1368</v>
      </c>
      <c r="B1378" s="398" t="s">
        <v>6618</v>
      </c>
      <c r="C1378" s="399">
        <v>43788</v>
      </c>
      <c r="D1378" s="399" t="s">
        <v>12025</v>
      </c>
      <c r="E1378" s="400" t="s">
        <v>7806</v>
      </c>
      <c r="F1378" s="400" t="s">
        <v>12026</v>
      </c>
      <c r="G1378" s="401" t="s">
        <v>66</v>
      </c>
      <c r="H1378" s="402" t="s">
        <v>7501</v>
      </c>
      <c r="I1378" s="403" t="s">
        <v>1989</v>
      </c>
      <c r="J1378" s="404">
        <v>0</v>
      </c>
      <c r="K1378" s="405">
        <v>0</v>
      </c>
      <c r="L1378" s="405">
        <v>7960500</v>
      </c>
      <c r="M1378" s="405">
        <f t="shared" si="135"/>
        <v>7960500</v>
      </c>
      <c r="N1378" s="406" t="s">
        <v>1990</v>
      </c>
      <c r="O1378" s="398" t="s">
        <v>12027</v>
      </c>
      <c r="P1378" s="408">
        <f t="shared" si="136"/>
        <v>43788</v>
      </c>
      <c r="Q1378" s="408">
        <v>43830</v>
      </c>
      <c r="R1378" s="408">
        <f t="shared" si="132"/>
        <v>43830</v>
      </c>
      <c r="S1378" s="407">
        <f t="shared" si="133"/>
        <v>42</v>
      </c>
      <c r="T1378" s="409">
        <f t="shared" si="134"/>
        <v>1.4</v>
      </c>
      <c r="U1378" s="410" t="s">
        <v>12028</v>
      </c>
      <c r="V1378" s="375"/>
      <c r="W1378" s="411"/>
      <c r="X1378" s="412"/>
      <c r="Y1378" s="413"/>
      <c r="Z1378" s="414"/>
      <c r="AA1378" s="412"/>
      <c r="AB1378" s="413"/>
      <c r="AC1378" s="414"/>
      <c r="AD1378" s="412"/>
      <c r="AE1378" s="413"/>
      <c r="AF1378" s="414"/>
      <c r="AG1378" s="412"/>
      <c r="AH1378" s="413"/>
      <c r="AI1378" s="412"/>
      <c r="AJ1378" s="415"/>
      <c r="AK1378" s="416"/>
      <c r="AL1378" s="417"/>
      <c r="AM1378" s="416"/>
      <c r="AN1378" s="418"/>
      <c r="AO1378" s="418"/>
      <c r="AP1378" s="418"/>
      <c r="AQ1378" s="314"/>
      <c r="AR1378" s="315"/>
      <c r="AS1378" s="419"/>
      <c r="AT1378" s="420"/>
      <c r="AU1378" s="318"/>
      <c r="AV1378" s="319"/>
      <c r="AW1378" s="319"/>
      <c r="AX1378" s="319"/>
      <c r="AY1378" s="320"/>
      <c r="AZ1378" s="376"/>
    </row>
    <row r="1379" spans="1:52" ht="13.5" customHeight="1" thickTop="1" thickBot="1" x14ac:dyDescent="0.25">
      <c r="A1379" s="397">
        <v>1369</v>
      </c>
      <c r="B1379" s="398" t="s">
        <v>63</v>
      </c>
      <c r="C1379" s="399">
        <v>43788</v>
      </c>
      <c r="D1379" s="399" t="s">
        <v>12029</v>
      </c>
      <c r="E1379" s="400" t="s">
        <v>6447</v>
      </c>
      <c r="F1379" s="400" t="s">
        <v>12030</v>
      </c>
      <c r="G1379" s="401" t="s">
        <v>66</v>
      </c>
      <c r="H1379" s="402" t="s">
        <v>10502</v>
      </c>
      <c r="I1379" s="403" t="s">
        <v>1989</v>
      </c>
      <c r="J1379" s="404">
        <v>0</v>
      </c>
      <c r="K1379" s="405">
        <v>0</v>
      </c>
      <c r="L1379" s="405">
        <v>3000000</v>
      </c>
      <c r="M1379" s="405">
        <f t="shared" si="135"/>
        <v>3000000</v>
      </c>
      <c r="N1379" s="406" t="s">
        <v>1990</v>
      </c>
      <c r="O1379" s="398" t="s">
        <v>12031</v>
      </c>
      <c r="P1379" s="408">
        <f t="shared" si="136"/>
        <v>43788</v>
      </c>
      <c r="Q1379" s="408">
        <v>43818</v>
      </c>
      <c r="R1379" s="408">
        <f t="shared" si="132"/>
        <v>43818</v>
      </c>
      <c r="S1379" s="407">
        <f t="shared" si="133"/>
        <v>30</v>
      </c>
      <c r="T1379" s="409">
        <f t="shared" si="134"/>
        <v>1</v>
      </c>
      <c r="U1379" s="410" t="s">
        <v>12032</v>
      </c>
      <c r="V1379" s="375"/>
      <c r="W1379" s="411"/>
      <c r="X1379" s="412"/>
      <c r="Y1379" s="413"/>
      <c r="Z1379" s="414"/>
      <c r="AA1379" s="412"/>
      <c r="AB1379" s="413"/>
      <c r="AC1379" s="414"/>
      <c r="AD1379" s="412"/>
      <c r="AE1379" s="413"/>
      <c r="AF1379" s="414"/>
      <c r="AG1379" s="412"/>
      <c r="AH1379" s="413"/>
      <c r="AI1379" s="412"/>
      <c r="AJ1379" s="415"/>
      <c r="AK1379" s="416"/>
      <c r="AL1379" s="417"/>
      <c r="AM1379" s="416"/>
      <c r="AN1379" s="418"/>
      <c r="AO1379" s="418"/>
      <c r="AP1379" s="418"/>
      <c r="AQ1379" s="314"/>
      <c r="AR1379" s="315"/>
      <c r="AS1379" s="419"/>
      <c r="AT1379" s="420"/>
      <c r="AU1379" s="318"/>
      <c r="AV1379" s="319"/>
      <c r="AW1379" s="319"/>
      <c r="AX1379" s="319"/>
      <c r="AY1379" s="320"/>
      <c r="AZ1379" s="376"/>
    </row>
    <row r="1380" spans="1:52" ht="13.5" customHeight="1" thickTop="1" thickBot="1" x14ac:dyDescent="0.25">
      <c r="A1380" s="397">
        <v>1370</v>
      </c>
      <c r="B1380" s="398" t="s">
        <v>3435</v>
      </c>
      <c r="C1380" s="399">
        <v>43788</v>
      </c>
      <c r="D1380" s="399" t="s">
        <v>12033</v>
      </c>
      <c r="E1380" s="400" t="s">
        <v>5921</v>
      </c>
      <c r="F1380" s="400" t="s">
        <v>12034</v>
      </c>
      <c r="G1380" s="401" t="s">
        <v>66</v>
      </c>
      <c r="H1380" s="402" t="s">
        <v>10502</v>
      </c>
      <c r="I1380" s="403" t="s">
        <v>1989</v>
      </c>
      <c r="J1380" s="404">
        <v>0</v>
      </c>
      <c r="K1380" s="405">
        <v>0</v>
      </c>
      <c r="L1380" s="405">
        <v>4614000</v>
      </c>
      <c r="M1380" s="405">
        <f t="shared" si="135"/>
        <v>4614000</v>
      </c>
      <c r="N1380" s="406" t="s">
        <v>1990</v>
      </c>
      <c r="O1380" s="398" t="s">
        <v>12035</v>
      </c>
      <c r="P1380" s="408">
        <f t="shared" si="136"/>
        <v>43788</v>
      </c>
      <c r="Q1380" s="408">
        <v>43830</v>
      </c>
      <c r="R1380" s="408">
        <f t="shared" si="132"/>
        <v>43830</v>
      </c>
      <c r="S1380" s="407">
        <f t="shared" si="133"/>
        <v>42</v>
      </c>
      <c r="T1380" s="409">
        <f t="shared" si="134"/>
        <v>1.4</v>
      </c>
      <c r="U1380" s="410" t="s">
        <v>12036</v>
      </c>
      <c r="V1380" s="375"/>
      <c r="W1380" s="411"/>
      <c r="X1380" s="412"/>
      <c r="Y1380" s="413"/>
      <c r="Z1380" s="414"/>
      <c r="AA1380" s="412"/>
      <c r="AB1380" s="413"/>
      <c r="AC1380" s="414"/>
      <c r="AD1380" s="412"/>
      <c r="AE1380" s="413"/>
      <c r="AF1380" s="414"/>
      <c r="AG1380" s="412"/>
      <c r="AH1380" s="413"/>
      <c r="AI1380" s="412"/>
      <c r="AJ1380" s="415"/>
      <c r="AK1380" s="416"/>
      <c r="AL1380" s="417"/>
      <c r="AM1380" s="416"/>
      <c r="AN1380" s="418"/>
      <c r="AO1380" s="418"/>
      <c r="AP1380" s="418"/>
      <c r="AQ1380" s="314"/>
      <c r="AR1380" s="315"/>
      <c r="AS1380" s="419"/>
      <c r="AT1380" s="420"/>
      <c r="AU1380" s="318"/>
      <c r="AV1380" s="319"/>
      <c r="AW1380" s="319"/>
      <c r="AX1380" s="319"/>
      <c r="AY1380" s="320"/>
      <c r="AZ1380" s="376"/>
    </row>
    <row r="1381" spans="1:52" ht="13.5" customHeight="1" thickTop="1" thickBot="1" x14ac:dyDescent="0.25">
      <c r="A1381" s="397">
        <v>1371</v>
      </c>
      <c r="B1381" s="398" t="s">
        <v>3432</v>
      </c>
      <c r="C1381" s="399">
        <v>43788</v>
      </c>
      <c r="D1381" s="399" t="s">
        <v>12037</v>
      </c>
      <c r="E1381" s="400" t="s">
        <v>9590</v>
      </c>
      <c r="F1381" s="400" t="s">
        <v>11429</v>
      </c>
      <c r="G1381" s="401" t="s">
        <v>66</v>
      </c>
      <c r="H1381" s="402" t="s">
        <v>10502</v>
      </c>
      <c r="I1381" s="403" t="s">
        <v>1989</v>
      </c>
      <c r="J1381" s="404">
        <v>0</v>
      </c>
      <c r="K1381" s="405">
        <v>0</v>
      </c>
      <c r="L1381" s="405">
        <v>2400000</v>
      </c>
      <c r="M1381" s="405">
        <f t="shared" si="135"/>
        <v>2400000</v>
      </c>
      <c r="N1381" s="406" t="s">
        <v>1990</v>
      </c>
      <c r="O1381" s="398" t="s">
        <v>12038</v>
      </c>
      <c r="P1381" s="408">
        <f t="shared" si="136"/>
        <v>43788</v>
      </c>
      <c r="Q1381" s="408">
        <v>43818</v>
      </c>
      <c r="R1381" s="408">
        <f t="shared" si="132"/>
        <v>43818</v>
      </c>
      <c r="S1381" s="407">
        <f t="shared" si="133"/>
        <v>30</v>
      </c>
      <c r="T1381" s="409">
        <f t="shared" si="134"/>
        <v>1</v>
      </c>
      <c r="U1381" s="410" t="s">
        <v>12039</v>
      </c>
      <c r="V1381" s="375"/>
      <c r="W1381" s="411"/>
      <c r="X1381" s="412"/>
      <c r="Y1381" s="413"/>
      <c r="Z1381" s="414"/>
      <c r="AA1381" s="412"/>
      <c r="AB1381" s="413"/>
      <c r="AC1381" s="414"/>
      <c r="AD1381" s="412"/>
      <c r="AE1381" s="413"/>
      <c r="AF1381" s="414"/>
      <c r="AG1381" s="412"/>
      <c r="AH1381" s="413"/>
      <c r="AI1381" s="412"/>
      <c r="AJ1381" s="415"/>
      <c r="AK1381" s="416"/>
      <c r="AL1381" s="417"/>
      <c r="AM1381" s="416"/>
      <c r="AN1381" s="418"/>
      <c r="AO1381" s="418"/>
      <c r="AP1381" s="418"/>
      <c r="AQ1381" s="314"/>
      <c r="AR1381" s="315"/>
      <c r="AS1381" s="419"/>
      <c r="AT1381" s="420"/>
      <c r="AU1381" s="318"/>
      <c r="AV1381" s="319"/>
      <c r="AW1381" s="319"/>
      <c r="AX1381" s="319"/>
      <c r="AY1381" s="320"/>
      <c r="AZ1381" s="376"/>
    </row>
    <row r="1382" spans="1:52" ht="13.5" customHeight="1" thickTop="1" thickBot="1" x14ac:dyDescent="0.25">
      <c r="A1382" s="397">
        <v>1372</v>
      </c>
      <c r="B1382" s="398" t="s">
        <v>3435</v>
      </c>
      <c r="C1382" s="399">
        <v>43788</v>
      </c>
      <c r="D1382" s="399" t="s">
        <v>12040</v>
      </c>
      <c r="E1382" s="400" t="s">
        <v>9494</v>
      </c>
      <c r="F1382" s="400" t="s">
        <v>12041</v>
      </c>
      <c r="G1382" s="401" t="s">
        <v>66</v>
      </c>
      <c r="H1382" s="402" t="s">
        <v>7501</v>
      </c>
      <c r="I1382" s="403" t="s">
        <v>1989</v>
      </c>
      <c r="J1382" s="404">
        <v>0</v>
      </c>
      <c r="K1382" s="405">
        <v>0</v>
      </c>
      <c r="L1382" s="405">
        <v>4000000</v>
      </c>
      <c r="M1382" s="405">
        <f t="shared" si="135"/>
        <v>4000000</v>
      </c>
      <c r="N1382" s="406" t="s">
        <v>1990</v>
      </c>
      <c r="O1382" s="398" t="s">
        <v>12042</v>
      </c>
      <c r="P1382" s="408">
        <f t="shared" si="136"/>
        <v>43788</v>
      </c>
      <c r="Q1382" s="408">
        <v>43818</v>
      </c>
      <c r="R1382" s="408">
        <f t="shared" si="132"/>
        <v>43818</v>
      </c>
      <c r="S1382" s="407">
        <f t="shared" si="133"/>
        <v>30</v>
      </c>
      <c r="T1382" s="409">
        <f t="shared" si="134"/>
        <v>1</v>
      </c>
      <c r="U1382" s="410" t="s">
        <v>12043</v>
      </c>
      <c r="V1382" s="375"/>
      <c r="W1382" s="411"/>
      <c r="X1382" s="412"/>
      <c r="Y1382" s="413"/>
      <c r="Z1382" s="414"/>
      <c r="AA1382" s="412"/>
      <c r="AB1382" s="413"/>
      <c r="AC1382" s="414"/>
      <c r="AD1382" s="412"/>
      <c r="AE1382" s="413"/>
      <c r="AF1382" s="414"/>
      <c r="AG1382" s="412"/>
      <c r="AH1382" s="413"/>
      <c r="AI1382" s="412"/>
      <c r="AJ1382" s="415"/>
      <c r="AK1382" s="416"/>
      <c r="AL1382" s="417"/>
      <c r="AM1382" s="416"/>
      <c r="AN1382" s="418"/>
      <c r="AO1382" s="418"/>
      <c r="AP1382" s="418"/>
      <c r="AQ1382" s="314"/>
      <c r="AR1382" s="315"/>
      <c r="AS1382" s="419"/>
      <c r="AT1382" s="420"/>
      <c r="AU1382" s="318"/>
      <c r="AV1382" s="319"/>
      <c r="AW1382" s="319"/>
      <c r="AX1382" s="319"/>
      <c r="AY1382" s="320"/>
      <c r="AZ1382" s="376"/>
    </row>
    <row r="1383" spans="1:52" ht="13.5" customHeight="1" thickTop="1" thickBot="1" x14ac:dyDescent="0.25">
      <c r="A1383" s="397">
        <v>1373</v>
      </c>
      <c r="B1383" s="398" t="s">
        <v>63</v>
      </c>
      <c r="C1383" s="399">
        <v>43788</v>
      </c>
      <c r="D1383" s="399" t="s">
        <v>12044</v>
      </c>
      <c r="E1383" s="400" t="s">
        <v>5921</v>
      </c>
      <c r="F1383" s="400" t="s">
        <v>12045</v>
      </c>
      <c r="G1383" s="401" t="s">
        <v>66</v>
      </c>
      <c r="H1383" s="402" t="s">
        <v>7501</v>
      </c>
      <c r="I1383" s="403" t="s">
        <v>1989</v>
      </c>
      <c r="J1383" s="404">
        <v>0</v>
      </c>
      <c r="K1383" s="405">
        <v>0</v>
      </c>
      <c r="L1383" s="405">
        <v>12178333</v>
      </c>
      <c r="M1383" s="405">
        <f t="shared" si="135"/>
        <v>12178333</v>
      </c>
      <c r="N1383" s="406" t="s">
        <v>1990</v>
      </c>
      <c r="O1383" s="398" t="s">
        <v>12046</v>
      </c>
      <c r="P1383" s="408">
        <f t="shared" si="136"/>
        <v>43788</v>
      </c>
      <c r="Q1383" s="408">
        <v>43830</v>
      </c>
      <c r="R1383" s="408">
        <f t="shared" si="132"/>
        <v>43830</v>
      </c>
      <c r="S1383" s="407">
        <f t="shared" si="133"/>
        <v>42</v>
      </c>
      <c r="T1383" s="409">
        <f t="shared" si="134"/>
        <v>1.4</v>
      </c>
      <c r="U1383" s="410" t="s">
        <v>12047</v>
      </c>
      <c r="V1383" s="375"/>
      <c r="W1383" s="411"/>
      <c r="X1383" s="412"/>
      <c r="Y1383" s="413"/>
      <c r="Z1383" s="414"/>
      <c r="AA1383" s="412"/>
      <c r="AB1383" s="413"/>
      <c r="AC1383" s="414"/>
      <c r="AD1383" s="412"/>
      <c r="AE1383" s="413"/>
      <c r="AF1383" s="414"/>
      <c r="AG1383" s="412"/>
      <c r="AH1383" s="413"/>
      <c r="AI1383" s="412"/>
      <c r="AJ1383" s="415"/>
      <c r="AK1383" s="416"/>
      <c r="AL1383" s="417"/>
      <c r="AM1383" s="416"/>
      <c r="AN1383" s="418"/>
      <c r="AO1383" s="418"/>
      <c r="AP1383" s="418"/>
      <c r="AQ1383" s="314"/>
      <c r="AR1383" s="315"/>
      <c r="AS1383" s="419"/>
      <c r="AT1383" s="420"/>
      <c r="AU1383" s="318"/>
      <c r="AV1383" s="319"/>
      <c r="AW1383" s="319"/>
      <c r="AX1383" s="319"/>
      <c r="AY1383" s="320"/>
      <c r="AZ1383" s="376"/>
    </row>
    <row r="1384" spans="1:52" ht="13.5" customHeight="1" thickTop="1" thickBot="1" x14ac:dyDescent="0.25">
      <c r="A1384" s="397">
        <v>1374</v>
      </c>
      <c r="B1384" s="398" t="s">
        <v>63</v>
      </c>
      <c r="C1384" s="399">
        <v>43788</v>
      </c>
      <c r="D1384" s="399" t="s">
        <v>12048</v>
      </c>
      <c r="E1384" s="400" t="s">
        <v>9494</v>
      </c>
      <c r="F1384" s="400" t="s">
        <v>12049</v>
      </c>
      <c r="G1384" s="401" t="s">
        <v>66</v>
      </c>
      <c r="H1384" s="402" t="s">
        <v>7501</v>
      </c>
      <c r="I1384" s="403" t="s">
        <v>1989</v>
      </c>
      <c r="J1384" s="404">
        <v>0</v>
      </c>
      <c r="K1384" s="405">
        <v>0</v>
      </c>
      <c r="L1384" s="405">
        <v>3960000</v>
      </c>
      <c r="M1384" s="405">
        <f t="shared" si="135"/>
        <v>3960000</v>
      </c>
      <c r="N1384" s="406" t="s">
        <v>1990</v>
      </c>
      <c r="O1384" s="398" t="s">
        <v>12050</v>
      </c>
      <c r="P1384" s="408">
        <f t="shared" si="136"/>
        <v>43788</v>
      </c>
      <c r="Q1384" s="408">
        <v>43818</v>
      </c>
      <c r="R1384" s="408">
        <f t="shared" si="132"/>
        <v>43818</v>
      </c>
      <c r="S1384" s="407">
        <f t="shared" si="133"/>
        <v>30</v>
      </c>
      <c r="T1384" s="409">
        <f t="shared" si="134"/>
        <v>1</v>
      </c>
      <c r="U1384" s="410" t="s">
        <v>12051</v>
      </c>
      <c r="V1384" s="375"/>
      <c r="W1384" s="411"/>
      <c r="X1384" s="412"/>
      <c r="Y1384" s="413"/>
      <c r="Z1384" s="414"/>
      <c r="AA1384" s="412"/>
      <c r="AB1384" s="413"/>
      <c r="AC1384" s="414"/>
      <c r="AD1384" s="412"/>
      <c r="AE1384" s="413"/>
      <c r="AF1384" s="414"/>
      <c r="AG1384" s="412"/>
      <c r="AH1384" s="413"/>
      <c r="AI1384" s="412"/>
      <c r="AJ1384" s="415"/>
      <c r="AK1384" s="416"/>
      <c r="AL1384" s="417"/>
      <c r="AM1384" s="416"/>
      <c r="AN1384" s="418"/>
      <c r="AO1384" s="418"/>
      <c r="AP1384" s="418"/>
      <c r="AQ1384" s="314"/>
      <c r="AR1384" s="315"/>
      <c r="AS1384" s="419"/>
      <c r="AT1384" s="420"/>
      <c r="AU1384" s="318"/>
      <c r="AV1384" s="319"/>
      <c r="AW1384" s="319"/>
      <c r="AX1384" s="319"/>
      <c r="AY1384" s="320"/>
      <c r="AZ1384" s="376"/>
    </row>
    <row r="1385" spans="1:52" ht="13.5" customHeight="1" thickTop="1" thickBot="1" x14ac:dyDescent="0.25">
      <c r="A1385" s="397">
        <v>1375</v>
      </c>
      <c r="B1385" s="398" t="s">
        <v>3441</v>
      </c>
      <c r="C1385" s="399">
        <v>43788</v>
      </c>
      <c r="D1385" s="399" t="s">
        <v>12052</v>
      </c>
      <c r="E1385" s="400" t="s">
        <v>5690</v>
      </c>
      <c r="F1385" s="400" t="s">
        <v>12053</v>
      </c>
      <c r="G1385" s="401" t="s">
        <v>66</v>
      </c>
      <c r="H1385" s="402" t="s">
        <v>7501</v>
      </c>
      <c r="I1385" s="403" t="s">
        <v>1989</v>
      </c>
      <c r="J1385" s="404">
        <v>0</v>
      </c>
      <c r="K1385" s="405">
        <v>0</v>
      </c>
      <c r="L1385" s="405">
        <v>6450000</v>
      </c>
      <c r="M1385" s="405">
        <f t="shared" si="135"/>
        <v>6450000</v>
      </c>
      <c r="N1385" s="406" t="s">
        <v>1990</v>
      </c>
      <c r="O1385" s="398" t="s">
        <v>12054</v>
      </c>
      <c r="P1385" s="408">
        <f t="shared" si="136"/>
        <v>43788</v>
      </c>
      <c r="Q1385" s="408">
        <v>43830</v>
      </c>
      <c r="R1385" s="408">
        <f t="shared" si="132"/>
        <v>43830</v>
      </c>
      <c r="S1385" s="407">
        <f t="shared" si="133"/>
        <v>42</v>
      </c>
      <c r="T1385" s="409">
        <f t="shared" si="134"/>
        <v>1.4</v>
      </c>
      <c r="U1385" s="410" t="s">
        <v>12055</v>
      </c>
      <c r="V1385" s="375"/>
      <c r="W1385" s="411"/>
      <c r="X1385" s="412"/>
      <c r="Y1385" s="413"/>
      <c r="Z1385" s="414"/>
      <c r="AA1385" s="412"/>
      <c r="AB1385" s="413"/>
      <c r="AC1385" s="414"/>
      <c r="AD1385" s="412"/>
      <c r="AE1385" s="413"/>
      <c r="AF1385" s="414"/>
      <c r="AG1385" s="412"/>
      <c r="AH1385" s="413"/>
      <c r="AI1385" s="412"/>
      <c r="AJ1385" s="415"/>
      <c r="AK1385" s="416"/>
      <c r="AL1385" s="417"/>
      <c r="AM1385" s="416"/>
      <c r="AN1385" s="418"/>
      <c r="AO1385" s="418"/>
      <c r="AP1385" s="418"/>
      <c r="AQ1385" s="314"/>
      <c r="AR1385" s="315"/>
      <c r="AS1385" s="419"/>
      <c r="AT1385" s="420"/>
      <c r="AU1385" s="318"/>
      <c r="AV1385" s="319"/>
      <c r="AW1385" s="319"/>
      <c r="AX1385" s="319"/>
      <c r="AY1385" s="320"/>
      <c r="AZ1385" s="376"/>
    </row>
    <row r="1386" spans="1:52" ht="13.5" customHeight="1" thickTop="1" thickBot="1" x14ac:dyDescent="0.25">
      <c r="A1386" s="397">
        <v>1376</v>
      </c>
      <c r="B1386" s="398" t="s">
        <v>175</v>
      </c>
      <c r="C1386" s="399">
        <v>43788</v>
      </c>
      <c r="D1386" s="399" t="s">
        <v>12056</v>
      </c>
      <c r="E1386" s="400" t="s">
        <v>9494</v>
      </c>
      <c r="F1386" s="400" t="s">
        <v>12057</v>
      </c>
      <c r="G1386" s="401" t="s">
        <v>66</v>
      </c>
      <c r="H1386" s="402" t="s">
        <v>7501</v>
      </c>
      <c r="I1386" s="403" t="s">
        <v>1989</v>
      </c>
      <c r="J1386" s="404">
        <v>0</v>
      </c>
      <c r="K1386" s="405">
        <v>0</v>
      </c>
      <c r="L1386" s="405">
        <v>3500000</v>
      </c>
      <c r="M1386" s="405">
        <f t="shared" si="135"/>
        <v>3500000</v>
      </c>
      <c r="N1386" s="406" t="s">
        <v>1990</v>
      </c>
      <c r="O1386" s="398" t="s">
        <v>12058</v>
      </c>
      <c r="P1386" s="408">
        <f t="shared" si="136"/>
        <v>43788</v>
      </c>
      <c r="Q1386" s="408">
        <v>43818</v>
      </c>
      <c r="R1386" s="408">
        <f t="shared" si="132"/>
        <v>43818</v>
      </c>
      <c r="S1386" s="407">
        <f t="shared" si="133"/>
        <v>30</v>
      </c>
      <c r="T1386" s="409">
        <f t="shared" si="134"/>
        <v>1</v>
      </c>
      <c r="U1386" s="410" t="s">
        <v>12059</v>
      </c>
      <c r="V1386" s="375"/>
      <c r="W1386" s="411"/>
      <c r="X1386" s="412"/>
      <c r="Y1386" s="413"/>
      <c r="Z1386" s="414"/>
      <c r="AA1386" s="412"/>
      <c r="AB1386" s="413"/>
      <c r="AC1386" s="414"/>
      <c r="AD1386" s="412"/>
      <c r="AE1386" s="413"/>
      <c r="AF1386" s="414"/>
      <c r="AG1386" s="412"/>
      <c r="AH1386" s="413"/>
      <c r="AI1386" s="412"/>
      <c r="AJ1386" s="415"/>
      <c r="AK1386" s="416"/>
      <c r="AL1386" s="417"/>
      <c r="AM1386" s="416"/>
      <c r="AN1386" s="418"/>
      <c r="AO1386" s="418"/>
      <c r="AP1386" s="418"/>
      <c r="AQ1386" s="314"/>
      <c r="AR1386" s="315"/>
      <c r="AS1386" s="419"/>
      <c r="AT1386" s="420"/>
      <c r="AU1386" s="318"/>
      <c r="AV1386" s="319"/>
      <c r="AW1386" s="319"/>
      <c r="AX1386" s="319"/>
      <c r="AY1386" s="320"/>
      <c r="AZ1386" s="376"/>
    </row>
    <row r="1387" spans="1:52" ht="13.5" customHeight="1" thickTop="1" thickBot="1" x14ac:dyDescent="0.25">
      <c r="A1387" s="397">
        <v>1377</v>
      </c>
      <c r="B1387" s="398" t="s">
        <v>3441</v>
      </c>
      <c r="C1387" s="399">
        <v>43788</v>
      </c>
      <c r="D1387" s="399" t="s">
        <v>12060</v>
      </c>
      <c r="E1387" s="400" t="s">
        <v>5690</v>
      </c>
      <c r="F1387" s="400" t="s">
        <v>12061</v>
      </c>
      <c r="G1387" s="401" t="s">
        <v>66</v>
      </c>
      <c r="H1387" s="402" t="s">
        <v>7501</v>
      </c>
      <c r="I1387" s="403" t="s">
        <v>1989</v>
      </c>
      <c r="J1387" s="404">
        <v>0</v>
      </c>
      <c r="K1387" s="405">
        <v>0</v>
      </c>
      <c r="L1387" s="405">
        <v>5940000</v>
      </c>
      <c r="M1387" s="405">
        <f t="shared" si="135"/>
        <v>5940000</v>
      </c>
      <c r="N1387" s="406" t="s">
        <v>1990</v>
      </c>
      <c r="O1387" s="398" t="s">
        <v>12062</v>
      </c>
      <c r="P1387" s="408">
        <f t="shared" si="136"/>
        <v>43788</v>
      </c>
      <c r="Q1387" s="408">
        <v>43830</v>
      </c>
      <c r="R1387" s="408">
        <f t="shared" si="132"/>
        <v>43830</v>
      </c>
      <c r="S1387" s="407">
        <f t="shared" si="133"/>
        <v>42</v>
      </c>
      <c r="T1387" s="409">
        <f t="shared" si="134"/>
        <v>1.4</v>
      </c>
      <c r="U1387" s="410" t="s">
        <v>12063</v>
      </c>
      <c r="V1387" s="375"/>
      <c r="W1387" s="411"/>
      <c r="X1387" s="412"/>
      <c r="Y1387" s="413"/>
      <c r="Z1387" s="414"/>
      <c r="AA1387" s="412"/>
      <c r="AB1387" s="413"/>
      <c r="AC1387" s="414"/>
      <c r="AD1387" s="412"/>
      <c r="AE1387" s="413"/>
      <c r="AF1387" s="414"/>
      <c r="AG1387" s="412"/>
      <c r="AH1387" s="413"/>
      <c r="AI1387" s="412"/>
      <c r="AJ1387" s="415"/>
      <c r="AK1387" s="416"/>
      <c r="AL1387" s="417"/>
      <c r="AM1387" s="416"/>
      <c r="AN1387" s="418"/>
      <c r="AO1387" s="418"/>
      <c r="AP1387" s="418"/>
      <c r="AQ1387" s="314"/>
      <c r="AR1387" s="315"/>
      <c r="AS1387" s="419"/>
      <c r="AT1387" s="420"/>
      <c r="AU1387" s="318"/>
      <c r="AV1387" s="319"/>
      <c r="AW1387" s="319"/>
      <c r="AX1387" s="319"/>
      <c r="AY1387" s="320"/>
      <c r="AZ1387" s="376"/>
    </row>
    <row r="1388" spans="1:52" ht="13.5" customHeight="1" thickTop="1" thickBot="1" x14ac:dyDescent="0.25">
      <c r="A1388" s="397">
        <v>1378</v>
      </c>
      <c r="B1388" s="398" t="s">
        <v>3451</v>
      </c>
      <c r="C1388" s="399">
        <v>43789</v>
      </c>
      <c r="D1388" s="399" t="s">
        <v>12064</v>
      </c>
      <c r="E1388" s="400" t="s">
        <v>5690</v>
      </c>
      <c r="F1388" s="400" t="s">
        <v>12065</v>
      </c>
      <c r="G1388" s="401" t="s">
        <v>66</v>
      </c>
      <c r="H1388" s="402" t="s">
        <v>7501</v>
      </c>
      <c r="I1388" s="403" t="s">
        <v>1989</v>
      </c>
      <c r="J1388" s="404">
        <v>0</v>
      </c>
      <c r="K1388" s="405">
        <v>0</v>
      </c>
      <c r="L1388" s="405">
        <v>6000000</v>
      </c>
      <c r="M1388" s="405">
        <f t="shared" si="135"/>
        <v>6000000</v>
      </c>
      <c r="N1388" s="406" t="s">
        <v>1990</v>
      </c>
      <c r="O1388" s="398" t="s">
        <v>12066</v>
      </c>
      <c r="P1388" s="408">
        <f t="shared" si="136"/>
        <v>43789</v>
      </c>
      <c r="Q1388" s="408">
        <v>43819</v>
      </c>
      <c r="R1388" s="408">
        <f t="shared" si="132"/>
        <v>43819</v>
      </c>
      <c r="S1388" s="407">
        <f t="shared" si="133"/>
        <v>30</v>
      </c>
      <c r="T1388" s="409">
        <f t="shared" si="134"/>
        <v>1</v>
      </c>
      <c r="U1388" s="410" t="s">
        <v>12067</v>
      </c>
      <c r="V1388" s="375"/>
      <c r="W1388" s="411"/>
      <c r="X1388" s="412"/>
      <c r="Y1388" s="413"/>
      <c r="Z1388" s="414"/>
      <c r="AA1388" s="412"/>
      <c r="AB1388" s="413"/>
      <c r="AC1388" s="414"/>
      <c r="AD1388" s="412"/>
      <c r="AE1388" s="413"/>
      <c r="AF1388" s="414"/>
      <c r="AG1388" s="412"/>
      <c r="AH1388" s="413"/>
      <c r="AI1388" s="412"/>
      <c r="AJ1388" s="415"/>
      <c r="AK1388" s="416"/>
      <c r="AL1388" s="417"/>
      <c r="AM1388" s="416"/>
      <c r="AN1388" s="418"/>
      <c r="AO1388" s="418"/>
      <c r="AP1388" s="418"/>
      <c r="AQ1388" s="314"/>
      <c r="AR1388" s="315"/>
      <c r="AS1388" s="419"/>
      <c r="AT1388" s="420"/>
      <c r="AU1388" s="318"/>
      <c r="AV1388" s="319"/>
      <c r="AW1388" s="319"/>
      <c r="AX1388" s="319"/>
      <c r="AY1388" s="320"/>
      <c r="AZ1388" s="376"/>
    </row>
    <row r="1389" spans="1:52" ht="13.5" customHeight="1" thickTop="1" thickBot="1" x14ac:dyDescent="0.25">
      <c r="A1389" s="397">
        <v>1379</v>
      </c>
      <c r="B1389" s="398" t="s">
        <v>7574</v>
      </c>
      <c r="C1389" s="399">
        <v>43789</v>
      </c>
      <c r="D1389" s="399" t="s">
        <v>11967</v>
      </c>
      <c r="E1389" s="400" t="s">
        <v>5690</v>
      </c>
      <c r="F1389" s="400" t="s">
        <v>12068</v>
      </c>
      <c r="G1389" s="401" t="s">
        <v>66</v>
      </c>
      <c r="H1389" s="402" t="s">
        <v>7501</v>
      </c>
      <c r="I1389" s="403" t="s">
        <v>1989</v>
      </c>
      <c r="J1389" s="404">
        <v>0</v>
      </c>
      <c r="K1389" s="405">
        <v>0</v>
      </c>
      <c r="L1389" s="405">
        <v>4960864</v>
      </c>
      <c r="M1389" s="405">
        <f t="shared" si="135"/>
        <v>4960864</v>
      </c>
      <c r="N1389" s="406" t="s">
        <v>1990</v>
      </c>
      <c r="O1389" s="398" t="s">
        <v>9664</v>
      </c>
      <c r="P1389" s="408">
        <f t="shared" si="136"/>
        <v>43789</v>
      </c>
      <c r="Q1389" s="408">
        <v>43830</v>
      </c>
      <c r="R1389" s="408">
        <f t="shared" si="132"/>
        <v>43830</v>
      </c>
      <c r="S1389" s="407">
        <f t="shared" si="133"/>
        <v>41</v>
      </c>
      <c r="T1389" s="409">
        <f t="shared" si="134"/>
        <v>1.3666666666666667</v>
      </c>
      <c r="U1389" s="410" t="s">
        <v>12069</v>
      </c>
      <c r="V1389" s="375"/>
      <c r="W1389" s="411"/>
      <c r="X1389" s="412"/>
      <c r="Y1389" s="413"/>
      <c r="Z1389" s="414"/>
      <c r="AA1389" s="412"/>
      <c r="AB1389" s="413"/>
      <c r="AC1389" s="414"/>
      <c r="AD1389" s="412"/>
      <c r="AE1389" s="413"/>
      <c r="AF1389" s="414"/>
      <c r="AG1389" s="412"/>
      <c r="AH1389" s="413"/>
      <c r="AI1389" s="412"/>
      <c r="AJ1389" s="415"/>
      <c r="AK1389" s="416"/>
      <c r="AL1389" s="417"/>
      <c r="AM1389" s="416"/>
      <c r="AN1389" s="418"/>
      <c r="AO1389" s="418"/>
      <c r="AP1389" s="418"/>
      <c r="AQ1389" s="314"/>
      <c r="AR1389" s="315"/>
      <c r="AS1389" s="419"/>
      <c r="AT1389" s="420"/>
      <c r="AU1389" s="318"/>
      <c r="AV1389" s="319"/>
      <c r="AW1389" s="319"/>
      <c r="AX1389" s="319"/>
      <c r="AY1389" s="320"/>
      <c r="AZ1389" s="376"/>
    </row>
    <row r="1390" spans="1:52" ht="13.5" customHeight="1" thickTop="1" thickBot="1" x14ac:dyDescent="0.25">
      <c r="A1390" s="397">
        <v>1380</v>
      </c>
      <c r="B1390" s="398" t="s">
        <v>3444</v>
      </c>
      <c r="C1390" s="399">
        <v>43789</v>
      </c>
      <c r="D1390" s="399" t="s">
        <v>12070</v>
      </c>
      <c r="E1390" s="400" t="s">
        <v>9494</v>
      </c>
      <c r="F1390" s="400" t="s">
        <v>12071</v>
      </c>
      <c r="G1390" s="401" t="s">
        <v>66</v>
      </c>
      <c r="H1390" s="402" t="s">
        <v>7501</v>
      </c>
      <c r="I1390" s="403" t="s">
        <v>1989</v>
      </c>
      <c r="J1390" s="404">
        <v>0</v>
      </c>
      <c r="K1390" s="405">
        <v>0</v>
      </c>
      <c r="L1390" s="405">
        <v>7960864</v>
      </c>
      <c r="M1390" s="405">
        <f t="shared" si="135"/>
        <v>7960864</v>
      </c>
      <c r="N1390" s="406" t="s">
        <v>1990</v>
      </c>
      <c r="O1390" s="398" t="s">
        <v>12072</v>
      </c>
      <c r="P1390" s="408">
        <f t="shared" si="136"/>
        <v>43789</v>
      </c>
      <c r="Q1390" s="408">
        <v>43830</v>
      </c>
      <c r="R1390" s="408">
        <f t="shared" si="132"/>
        <v>43830</v>
      </c>
      <c r="S1390" s="407">
        <f t="shared" si="133"/>
        <v>41</v>
      </c>
      <c r="T1390" s="409">
        <f t="shared" si="134"/>
        <v>1.3666666666666667</v>
      </c>
      <c r="U1390" s="410" t="s">
        <v>12073</v>
      </c>
      <c r="V1390" s="375"/>
      <c r="W1390" s="411"/>
      <c r="X1390" s="412"/>
      <c r="Y1390" s="413"/>
      <c r="Z1390" s="414"/>
      <c r="AA1390" s="412"/>
      <c r="AB1390" s="413"/>
      <c r="AC1390" s="414"/>
      <c r="AD1390" s="412"/>
      <c r="AE1390" s="413"/>
      <c r="AF1390" s="414"/>
      <c r="AG1390" s="412"/>
      <c r="AH1390" s="413"/>
      <c r="AI1390" s="412"/>
      <c r="AJ1390" s="415"/>
      <c r="AK1390" s="416"/>
      <c r="AL1390" s="417"/>
      <c r="AM1390" s="416"/>
      <c r="AN1390" s="418"/>
      <c r="AO1390" s="418"/>
      <c r="AP1390" s="418"/>
      <c r="AQ1390" s="314"/>
      <c r="AR1390" s="315"/>
      <c r="AS1390" s="419"/>
      <c r="AT1390" s="420"/>
      <c r="AU1390" s="318"/>
      <c r="AV1390" s="319"/>
      <c r="AW1390" s="319"/>
      <c r="AX1390" s="319"/>
      <c r="AY1390" s="320"/>
      <c r="AZ1390" s="376"/>
    </row>
    <row r="1391" spans="1:52" ht="13.5" customHeight="1" thickTop="1" thickBot="1" x14ac:dyDescent="0.25">
      <c r="A1391" s="397">
        <v>1381</v>
      </c>
      <c r="B1391" s="398" t="s">
        <v>7574</v>
      </c>
      <c r="C1391" s="399">
        <v>43789</v>
      </c>
      <c r="D1391" s="399" t="s">
        <v>12074</v>
      </c>
      <c r="E1391" s="400" t="s">
        <v>5921</v>
      </c>
      <c r="F1391" s="400" t="s">
        <v>12075</v>
      </c>
      <c r="G1391" s="401" t="s">
        <v>66</v>
      </c>
      <c r="H1391" s="402" t="s">
        <v>7501</v>
      </c>
      <c r="I1391" s="403" t="s">
        <v>1989</v>
      </c>
      <c r="J1391" s="404">
        <v>0</v>
      </c>
      <c r="K1391" s="405">
        <v>0</v>
      </c>
      <c r="L1391" s="405">
        <v>4960500</v>
      </c>
      <c r="M1391" s="405">
        <f t="shared" si="135"/>
        <v>4960500</v>
      </c>
      <c r="N1391" s="406" t="s">
        <v>1990</v>
      </c>
      <c r="O1391" s="398" t="s">
        <v>12076</v>
      </c>
      <c r="P1391" s="408">
        <f t="shared" si="136"/>
        <v>43789</v>
      </c>
      <c r="Q1391" s="408">
        <v>43830</v>
      </c>
      <c r="R1391" s="408">
        <f t="shared" si="132"/>
        <v>43830</v>
      </c>
      <c r="S1391" s="407">
        <f t="shared" si="133"/>
        <v>41</v>
      </c>
      <c r="T1391" s="409">
        <f t="shared" si="134"/>
        <v>1.3666666666666667</v>
      </c>
      <c r="U1391" s="410" t="s">
        <v>12077</v>
      </c>
      <c r="V1391" s="375"/>
      <c r="W1391" s="411"/>
      <c r="X1391" s="412"/>
      <c r="Y1391" s="413"/>
      <c r="Z1391" s="414"/>
      <c r="AA1391" s="412"/>
      <c r="AB1391" s="413"/>
      <c r="AC1391" s="414"/>
      <c r="AD1391" s="412"/>
      <c r="AE1391" s="413"/>
      <c r="AF1391" s="414"/>
      <c r="AG1391" s="412"/>
      <c r="AH1391" s="413"/>
      <c r="AI1391" s="412"/>
      <c r="AJ1391" s="415"/>
      <c r="AK1391" s="416"/>
      <c r="AL1391" s="417"/>
      <c r="AM1391" s="416"/>
      <c r="AN1391" s="418"/>
      <c r="AO1391" s="418"/>
      <c r="AP1391" s="418"/>
      <c r="AQ1391" s="314"/>
      <c r="AR1391" s="315"/>
      <c r="AS1391" s="419"/>
      <c r="AT1391" s="420"/>
      <c r="AU1391" s="318"/>
      <c r="AV1391" s="319"/>
      <c r="AW1391" s="319"/>
      <c r="AX1391" s="319"/>
      <c r="AY1391" s="320"/>
      <c r="AZ1391" s="376"/>
    </row>
    <row r="1392" spans="1:52" ht="13.5" customHeight="1" thickTop="1" thickBot="1" x14ac:dyDescent="0.25">
      <c r="A1392" s="397">
        <v>1382</v>
      </c>
      <c r="B1392" s="398" t="s">
        <v>3432</v>
      </c>
      <c r="C1392" s="399">
        <v>43789</v>
      </c>
      <c r="D1392" s="399" t="s">
        <v>12078</v>
      </c>
      <c r="E1392" s="400" t="s">
        <v>7806</v>
      </c>
      <c r="F1392" s="400" t="s">
        <v>11939</v>
      </c>
      <c r="G1392" s="401" t="s">
        <v>66</v>
      </c>
      <c r="H1392" s="402" t="s">
        <v>7501</v>
      </c>
      <c r="I1392" s="403" t="s">
        <v>1989</v>
      </c>
      <c r="J1392" s="404">
        <v>0</v>
      </c>
      <c r="K1392" s="405">
        <v>0</v>
      </c>
      <c r="L1392" s="405">
        <v>9000000</v>
      </c>
      <c r="M1392" s="405">
        <f t="shared" si="135"/>
        <v>9000000</v>
      </c>
      <c r="N1392" s="406" t="s">
        <v>1990</v>
      </c>
      <c r="O1392" s="398" t="s">
        <v>9426</v>
      </c>
      <c r="P1392" s="408">
        <f t="shared" si="136"/>
        <v>43789</v>
      </c>
      <c r="Q1392" s="408">
        <v>43830</v>
      </c>
      <c r="R1392" s="408">
        <f t="shared" si="132"/>
        <v>43830</v>
      </c>
      <c r="S1392" s="407">
        <f t="shared" si="133"/>
        <v>41</v>
      </c>
      <c r="T1392" s="409">
        <f t="shared" si="134"/>
        <v>1.3666666666666667</v>
      </c>
      <c r="U1392" s="410" t="s">
        <v>12079</v>
      </c>
      <c r="V1392" s="375"/>
      <c r="W1392" s="411"/>
      <c r="X1392" s="412"/>
      <c r="Y1392" s="413"/>
      <c r="Z1392" s="414"/>
      <c r="AA1392" s="412"/>
      <c r="AB1392" s="413"/>
      <c r="AC1392" s="414"/>
      <c r="AD1392" s="412"/>
      <c r="AE1392" s="413"/>
      <c r="AF1392" s="414"/>
      <c r="AG1392" s="412"/>
      <c r="AH1392" s="413"/>
      <c r="AI1392" s="412"/>
      <c r="AJ1392" s="415"/>
      <c r="AK1392" s="416"/>
      <c r="AL1392" s="417"/>
      <c r="AM1392" s="416"/>
      <c r="AN1392" s="418"/>
      <c r="AO1392" s="418"/>
      <c r="AP1392" s="418"/>
      <c r="AQ1392" s="314"/>
      <c r="AR1392" s="315"/>
      <c r="AS1392" s="419"/>
      <c r="AT1392" s="420"/>
      <c r="AU1392" s="318"/>
      <c r="AV1392" s="319"/>
      <c r="AW1392" s="319"/>
      <c r="AX1392" s="319"/>
      <c r="AY1392" s="320"/>
      <c r="AZ1392" s="376"/>
    </row>
    <row r="1393" spans="1:52" ht="13.5" customHeight="1" thickTop="1" thickBot="1" x14ac:dyDescent="0.25">
      <c r="A1393" s="397">
        <v>1383</v>
      </c>
      <c r="B1393" s="398" t="s">
        <v>3444</v>
      </c>
      <c r="C1393" s="399">
        <v>43789</v>
      </c>
      <c r="D1393" s="399" t="s">
        <v>12080</v>
      </c>
      <c r="E1393" s="400" t="s">
        <v>6447</v>
      </c>
      <c r="F1393" s="400" t="s">
        <v>12081</v>
      </c>
      <c r="G1393" s="401" t="s">
        <v>66</v>
      </c>
      <c r="H1393" s="402" t="s">
        <v>7501</v>
      </c>
      <c r="I1393" s="403" t="s">
        <v>1989</v>
      </c>
      <c r="J1393" s="404">
        <v>0</v>
      </c>
      <c r="K1393" s="405">
        <v>0</v>
      </c>
      <c r="L1393" s="405">
        <v>6000000</v>
      </c>
      <c r="M1393" s="405">
        <f t="shared" si="135"/>
        <v>6000000</v>
      </c>
      <c r="N1393" s="406" t="s">
        <v>1990</v>
      </c>
      <c r="O1393" s="398" t="s">
        <v>12082</v>
      </c>
      <c r="P1393" s="408">
        <f t="shared" si="136"/>
        <v>43789</v>
      </c>
      <c r="Q1393" s="408">
        <v>43830</v>
      </c>
      <c r="R1393" s="408">
        <f t="shared" si="132"/>
        <v>43830</v>
      </c>
      <c r="S1393" s="407">
        <f t="shared" si="133"/>
        <v>41</v>
      </c>
      <c r="T1393" s="409">
        <f t="shared" si="134"/>
        <v>1.3666666666666667</v>
      </c>
      <c r="U1393" s="410" t="s">
        <v>12083</v>
      </c>
      <c r="V1393" s="375"/>
      <c r="W1393" s="411"/>
      <c r="X1393" s="412"/>
      <c r="Y1393" s="413"/>
      <c r="Z1393" s="414"/>
      <c r="AA1393" s="412"/>
      <c r="AB1393" s="413"/>
      <c r="AC1393" s="414"/>
      <c r="AD1393" s="412"/>
      <c r="AE1393" s="413"/>
      <c r="AF1393" s="414"/>
      <c r="AG1393" s="412"/>
      <c r="AH1393" s="413"/>
      <c r="AI1393" s="412"/>
      <c r="AJ1393" s="415"/>
      <c r="AK1393" s="416"/>
      <c r="AL1393" s="417"/>
      <c r="AM1393" s="416"/>
      <c r="AN1393" s="418"/>
      <c r="AO1393" s="418"/>
      <c r="AP1393" s="418"/>
      <c r="AQ1393" s="314"/>
      <c r="AR1393" s="315"/>
      <c r="AS1393" s="419"/>
      <c r="AT1393" s="420"/>
      <c r="AU1393" s="318"/>
      <c r="AV1393" s="319"/>
      <c r="AW1393" s="319"/>
      <c r="AX1393" s="319"/>
      <c r="AY1393" s="320"/>
      <c r="AZ1393" s="376"/>
    </row>
    <row r="1394" spans="1:52" ht="13.5" customHeight="1" thickTop="1" thickBot="1" x14ac:dyDescent="0.25">
      <c r="A1394" s="397">
        <v>1384</v>
      </c>
      <c r="B1394" s="398" t="s">
        <v>10231</v>
      </c>
      <c r="C1394" s="399">
        <v>43789</v>
      </c>
      <c r="D1394" s="399" t="s">
        <v>12084</v>
      </c>
      <c r="E1394" s="400" t="s">
        <v>5921</v>
      </c>
      <c r="F1394" s="400" t="s">
        <v>12085</v>
      </c>
      <c r="G1394" s="401" t="s">
        <v>66</v>
      </c>
      <c r="H1394" s="402" t="s">
        <v>7501</v>
      </c>
      <c r="I1394" s="403" t="s">
        <v>1989</v>
      </c>
      <c r="J1394" s="404">
        <v>0</v>
      </c>
      <c r="K1394" s="405">
        <v>0</v>
      </c>
      <c r="L1394" s="405">
        <v>8614000</v>
      </c>
      <c r="M1394" s="405">
        <f t="shared" si="135"/>
        <v>8614000</v>
      </c>
      <c r="N1394" s="406" t="s">
        <v>1990</v>
      </c>
      <c r="O1394" s="398" t="s">
        <v>6870</v>
      </c>
      <c r="P1394" s="408">
        <f t="shared" si="136"/>
        <v>43789</v>
      </c>
      <c r="Q1394" s="408">
        <v>43830</v>
      </c>
      <c r="R1394" s="408">
        <f t="shared" si="132"/>
        <v>43830</v>
      </c>
      <c r="S1394" s="407">
        <f t="shared" si="133"/>
        <v>41</v>
      </c>
      <c r="T1394" s="409">
        <f t="shared" si="134"/>
        <v>1.3666666666666667</v>
      </c>
      <c r="U1394" s="410" t="s">
        <v>12086</v>
      </c>
      <c r="V1394" s="375"/>
      <c r="W1394" s="411"/>
      <c r="X1394" s="412"/>
      <c r="Y1394" s="413"/>
      <c r="Z1394" s="414"/>
      <c r="AA1394" s="412"/>
      <c r="AB1394" s="413"/>
      <c r="AC1394" s="414"/>
      <c r="AD1394" s="412"/>
      <c r="AE1394" s="413"/>
      <c r="AF1394" s="414"/>
      <c r="AG1394" s="412"/>
      <c r="AH1394" s="413"/>
      <c r="AI1394" s="412"/>
      <c r="AJ1394" s="415"/>
      <c r="AK1394" s="416"/>
      <c r="AL1394" s="417"/>
      <c r="AM1394" s="416"/>
      <c r="AN1394" s="418"/>
      <c r="AO1394" s="418"/>
      <c r="AP1394" s="418"/>
      <c r="AQ1394" s="314"/>
      <c r="AR1394" s="315"/>
      <c r="AS1394" s="419"/>
      <c r="AT1394" s="420"/>
      <c r="AU1394" s="318"/>
      <c r="AV1394" s="319"/>
      <c r="AW1394" s="319"/>
      <c r="AX1394" s="319"/>
      <c r="AY1394" s="320"/>
      <c r="AZ1394" s="376"/>
    </row>
    <row r="1395" spans="1:52" ht="13.5" customHeight="1" thickTop="1" thickBot="1" x14ac:dyDescent="0.25">
      <c r="A1395" s="397">
        <v>1385</v>
      </c>
      <c r="B1395" s="398" t="s">
        <v>3432</v>
      </c>
      <c r="C1395" s="399">
        <v>43789</v>
      </c>
      <c r="D1395" s="399" t="s">
        <v>12087</v>
      </c>
      <c r="E1395" s="400" t="s">
        <v>6447</v>
      </c>
      <c r="F1395" s="400" t="s">
        <v>12088</v>
      </c>
      <c r="G1395" s="401" t="s">
        <v>66</v>
      </c>
      <c r="H1395" s="402" t="s">
        <v>7501</v>
      </c>
      <c r="I1395" s="403" t="s">
        <v>1989</v>
      </c>
      <c r="J1395" s="404">
        <v>0</v>
      </c>
      <c r="K1395" s="405">
        <v>0</v>
      </c>
      <c r="L1395" s="405">
        <v>7960500</v>
      </c>
      <c r="M1395" s="405">
        <f t="shared" si="135"/>
        <v>7960500</v>
      </c>
      <c r="N1395" s="406" t="s">
        <v>1990</v>
      </c>
      <c r="O1395" s="398" t="s">
        <v>12089</v>
      </c>
      <c r="P1395" s="408">
        <f t="shared" si="136"/>
        <v>43789</v>
      </c>
      <c r="Q1395" s="408">
        <v>43830</v>
      </c>
      <c r="R1395" s="408">
        <f t="shared" si="132"/>
        <v>43830</v>
      </c>
      <c r="S1395" s="407">
        <f t="shared" si="133"/>
        <v>41</v>
      </c>
      <c r="T1395" s="409">
        <f t="shared" si="134"/>
        <v>1.3666666666666667</v>
      </c>
      <c r="U1395" s="410" t="s">
        <v>12090</v>
      </c>
      <c r="V1395" s="375"/>
      <c r="W1395" s="411"/>
      <c r="X1395" s="412"/>
      <c r="Y1395" s="413"/>
      <c r="Z1395" s="414"/>
      <c r="AA1395" s="412"/>
      <c r="AB1395" s="413"/>
      <c r="AC1395" s="414"/>
      <c r="AD1395" s="412"/>
      <c r="AE1395" s="413"/>
      <c r="AF1395" s="414"/>
      <c r="AG1395" s="412"/>
      <c r="AH1395" s="413"/>
      <c r="AI1395" s="412"/>
      <c r="AJ1395" s="415"/>
      <c r="AK1395" s="416"/>
      <c r="AL1395" s="417"/>
      <c r="AM1395" s="416"/>
      <c r="AN1395" s="418"/>
      <c r="AO1395" s="418"/>
      <c r="AP1395" s="418"/>
      <c r="AQ1395" s="314"/>
      <c r="AR1395" s="315"/>
      <c r="AS1395" s="419"/>
      <c r="AT1395" s="420"/>
      <c r="AU1395" s="318"/>
      <c r="AV1395" s="319"/>
      <c r="AW1395" s="319"/>
      <c r="AX1395" s="319"/>
      <c r="AY1395" s="320"/>
      <c r="AZ1395" s="376"/>
    </row>
    <row r="1396" spans="1:52" ht="13.5" customHeight="1" thickTop="1" thickBot="1" x14ac:dyDescent="0.25">
      <c r="A1396" s="397">
        <v>1386</v>
      </c>
      <c r="B1396" s="398" t="s">
        <v>3435</v>
      </c>
      <c r="C1396" s="399">
        <v>43789</v>
      </c>
      <c r="D1396" s="399" t="s">
        <v>12091</v>
      </c>
      <c r="E1396" s="400" t="s">
        <v>7806</v>
      </c>
      <c r="F1396" s="400" t="s">
        <v>12092</v>
      </c>
      <c r="G1396" s="401" t="s">
        <v>66</v>
      </c>
      <c r="H1396" s="402" t="s">
        <v>7501</v>
      </c>
      <c r="I1396" s="403" t="s">
        <v>1989</v>
      </c>
      <c r="J1396" s="404">
        <v>0</v>
      </c>
      <c r="K1396" s="405">
        <v>0</v>
      </c>
      <c r="L1396" s="405">
        <v>4000000</v>
      </c>
      <c r="M1396" s="405">
        <f t="shared" si="135"/>
        <v>4000000</v>
      </c>
      <c r="N1396" s="406" t="s">
        <v>1990</v>
      </c>
      <c r="O1396" s="398" t="s">
        <v>12093</v>
      </c>
      <c r="P1396" s="408">
        <f t="shared" si="136"/>
        <v>43789</v>
      </c>
      <c r="Q1396" s="408">
        <v>43830</v>
      </c>
      <c r="R1396" s="408">
        <f t="shared" si="132"/>
        <v>43830</v>
      </c>
      <c r="S1396" s="407">
        <f t="shared" si="133"/>
        <v>41</v>
      </c>
      <c r="T1396" s="409">
        <f t="shared" si="134"/>
        <v>1.3666666666666667</v>
      </c>
      <c r="U1396" s="410" t="s">
        <v>12094</v>
      </c>
      <c r="V1396" s="375"/>
      <c r="W1396" s="411"/>
      <c r="X1396" s="412"/>
      <c r="Y1396" s="413"/>
      <c r="Z1396" s="414"/>
      <c r="AA1396" s="412"/>
      <c r="AB1396" s="413"/>
      <c r="AC1396" s="414"/>
      <c r="AD1396" s="412"/>
      <c r="AE1396" s="413"/>
      <c r="AF1396" s="414"/>
      <c r="AG1396" s="412"/>
      <c r="AH1396" s="413"/>
      <c r="AI1396" s="412"/>
      <c r="AJ1396" s="415"/>
      <c r="AK1396" s="416"/>
      <c r="AL1396" s="417"/>
      <c r="AM1396" s="416"/>
      <c r="AN1396" s="418"/>
      <c r="AO1396" s="418"/>
      <c r="AP1396" s="418"/>
      <c r="AQ1396" s="314"/>
      <c r="AR1396" s="315"/>
      <c r="AS1396" s="419"/>
      <c r="AT1396" s="420"/>
      <c r="AU1396" s="318"/>
      <c r="AV1396" s="319"/>
      <c r="AW1396" s="319"/>
      <c r="AX1396" s="319"/>
      <c r="AY1396" s="320"/>
      <c r="AZ1396" s="376"/>
    </row>
    <row r="1397" spans="1:52" ht="13.5" customHeight="1" thickTop="1" thickBot="1" x14ac:dyDescent="0.25">
      <c r="A1397" s="397">
        <v>1387</v>
      </c>
      <c r="B1397" s="398" t="s">
        <v>3432</v>
      </c>
      <c r="C1397" s="399">
        <v>43794</v>
      </c>
      <c r="D1397" s="399" t="s">
        <v>12095</v>
      </c>
      <c r="E1397" s="400" t="s">
        <v>6793</v>
      </c>
      <c r="F1397" s="400" t="s">
        <v>11429</v>
      </c>
      <c r="G1397" s="401" t="s">
        <v>66</v>
      </c>
      <c r="H1397" s="402" t="s">
        <v>10502</v>
      </c>
      <c r="I1397" s="403" t="s">
        <v>1989</v>
      </c>
      <c r="J1397" s="404">
        <v>0</v>
      </c>
      <c r="K1397" s="405">
        <v>0</v>
      </c>
      <c r="L1397" s="405">
        <v>3537773</v>
      </c>
      <c r="M1397" s="405">
        <f t="shared" si="135"/>
        <v>3537773</v>
      </c>
      <c r="N1397" s="406" t="s">
        <v>1990</v>
      </c>
      <c r="O1397" s="398" t="s">
        <v>12096</v>
      </c>
      <c r="P1397" s="408">
        <f t="shared" si="136"/>
        <v>43794</v>
      </c>
      <c r="Q1397" s="408">
        <v>43830</v>
      </c>
      <c r="R1397" s="408">
        <f t="shared" si="132"/>
        <v>43830</v>
      </c>
      <c r="S1397" s="407">
        <f t="shared" si="133"/>
        <v>36</v>
      </c>
      <c r="T1397" s="409">
        <f t="shared" si="134"/>
        <v>1.2</v>
      </c>
      <c r="U1397" s="410" t="s">
        <v>12097</v>
      </c>
      <c r="V1397" s="375"/>
      <c r="W1397" s="411"/>
      <c r="X1397" s="412"/>
      <c r="Y1397" s="413"/>
      <c r="Z1397" s="414"/>
      <c r="AA1397" s="412"/>
      <c r="AB1397" s="413"/>
      <c r="AC1397" s="414"/>
      <c r="AD1397" s="412"/>
      <c r="AE1397" s="413"/>
      <c r="AF1397" s="414"/>
      <c r="AG1397" s="412"/>
      <c r="AH1397" s="413"/>
      <c r="AI1397" s="412"/>
      <c r="AJ1397" s="415"/>
      <c r="AK1397" s="416"/>
      <c r="AL1397" s="417"/>
      <c r="AM1397" s="416"/>
      <c r="AN1397" s="418"/>
      <c r="AO1397" s="418"/>
      <c r="AP1397" s="418"/>
      <c r="AQ1397" s="314"/>
      <c r="AR1397" s="315"/>
      <c r="AS1397" s="419"/>
      <c r="AT1397" s="420"/>
      <c r="AU1397" s="318"/>
      <c r="AV1397" s="319"/>
      <c r="AW1397" s="319"/>
      <c r="AX1397" s="319"/>
      <c r="AY1397" s="320"/>
      <c r="AZ1397" s="376"/>
    </row>
    <row r="1398" spans="1:52" ht="13.5" customHeight="1" thickTop="1" thickBot="1" x14ac:dyDescent="0.25">
      <c r="A1398" s="397">
        <v>1388</v>
      </c>
      <c r="B1398" s="398" t="s">
        <v>10231</v>
      </c>
      <c r="C1398" s="399">
        <v>43794</v>
      </c>
      <c r="D1398" s="399" t="s">
        <v>12098</v>
      </c>
      <c r="E1398" s="400" t="s">
        <v>5690</v>
      </c>
      <c r="F1398" s="400" t="s">
        <v>11766</v>
      </c>
      <c r="G1398" s="401" t="s">
        <v>66</v>
      </c>
      <c r="H1398" s="402" t="s">
        <v>10502</v>
      </c>
      <c r="I1398" s="403" t="s">
        <v>1989</v>
      </c>
      <c r="J1398" s="404">
        <v>0</v>
      </c>
      <c r="K1398" s="405">
        <v>0</v>
      </c>
      <c r="L1398" s="405">
        <v>2000000</v>
      </c>
      <c r="M1398" s="405">
        <f t="shared" si="135"/>
        <v>2000000</v>
      </c>
      <c r="N1398" s="406" t="s">
        <v>1990</v>
      </c>
      <c r="O1398" s="398" t="s">
        <v>12099</v>
      </c>
      <c r="P1398" s="408">
        <f t="shared" si="136"/>
        <v>43794</v>
      </c>
      <c r="Q1398" s="408">
        <v>43824</v>
      </c>
      <c r="R1398" s="408">
        <f t="shared" si="132"/>
        <v>43824</v>
      </c>
      <c r="S1398" s="407">
        <f t="shared" si="133"/>
        <v>30</v>
      </c>
      <c r="T1398" s="409">
        <f t="shared" si="134"/>
        <v>1</v>
      </c>
      <c r="U1398" s="410" t="s">
        <v>12100</v>
      </c>
      <c r="V1398" s="375"/>
      <c r="W1398" s="411"/>
      <c r="X1398" s="412"/>
      <c r="Y1398" s="413"/>
      <c r="Z1398" s="414"/>
      <c r="AA1398" s="412"/>
      <c r="AB1398" s="413"/>
      <c r="AC1398" s="414"/>
      <c r="AD1398" s="412"/>
      <c r="AE1398" s="413"/>
      <c r="AF1398" s="414"/>
      <c r="AG1398" s="412"/>
      <c r="AH1398" s="413"/>
      <c r="AI1398" s="412"/>
      <c r="AJ1398" s="415"/>
      <c r="AK1398" s="416"/>
      <c r="AL1398" s="417"/>
      <c r="AM1398" s="416"/>
      <c r="AN1398" s="418"/>
      <c r="AO1398" s="418"/>
      <c r="AP1398" s="418"/>
      <c r="AQ1398" s="314"/>
      <c r="AR1398" s="315"/>
      <c r="AS1398" s="419"/>
      <c r="AT1398" s="420"/>
      <c r="AU1398" s="318"/>
      <c r="AV1398" s="319"/>
      <c r="AW1398" s="319"/>
      <c r="AX1398" s="319"/>
      <c r="AY1398" s="320"/>
      <c r="AZ1398" s="376"/>
    </row>
    <row r="1399" spans="1:52" ht="13.5" customHeight="1" thickTop="1" thickBot="1" x14ac:dyDescent="0.25">
      <c r="A1399" s="397">
        <v>1389</v>
      </c>
      <c r="B1399" s="398" t="s">
        <v>367</v>
      </c>
      <c r="C1399" s="399">
        <v>43794</v>
      </c>
      <c r="D1399" s="399" t="s">
        <v>12101</v>
      </c>
      <c r="E1399" s="400" t="s">
        <v>6793</v>
      </c>
      <c r="F1399" s="400" t="s">
        <v>12102</v>
      </c>
      <c r="G1399" s="401" t="s">
        <v>66</v>
      </c>
      <c r="H1399" s="402" t="s">
        <v>7501</v>
      </c>
      <c r="I1399" s="403" t="s">
        <v>1989</v>
      </c>
      <c r="J1399" s="404">
        <v>0</v>
      </c>
      <c r="K1399" s="405">
        <v>0</v>
      </c>
      <c r="L1399" s="405">
        <v>5940000</v>
      </c>
      <c r="M1399" s="405">
        <f t="shared" si="135"/>
        <v>5940000</v>
      </c>
      <c r="N1399" s="406" t="s">
        <v>1990</v>
      </c>
      <c r="O1399" s="398" t="s">
        <v>6804</v>
      </c>
      <c r="P1399" s="408">
        <f t="shared" si="136"/>
        <v>43794</v>
      </c>
      <c r="Q1399" s="408">
        <v>43830</v>
      </c>
      <c r="R1399" s="408">
        <f t="shared" si="132"/>
        <v>43830</v>
      </c>
      <c r="S1399" s="407">
        <f t="shared" si="133"/>
        <v>36</v>
      </c>
      <c r="T1399" s="409">
        <f t="shared" si="134"/>
        <v>1.2</v>
      </c>
      <c r="U1399" s="410" t="s">
        <v>12103</v>
      </c>
      <c r="V1399" s="375"/>
      <c r="W1399" s="411"/>
      <c r="X1399" s="412"/>
      <c r="Y1399" s="413"/>
      <c r="Z1399" s="414"/>
      <c r="AA1399" s="412"/>
      <c r="AB1399" s="413"/>
      <c r="AC1399" s="414"/>
      <c r="AD1399" s="412"/>
      <c r="AE1399" s="413"/>
      <c r="AF1399" s="414"/>
      <c r="AG1399" s="412"/>
      <c r="AH1399" s="413"/>
      <c r="AI1399" s="412"/>
      <c r="AJ1399" s="415"/>
      <c r="AK1399" s="416"/>
      <c r="AL1399" s="417"/>
      <c r="AM1399" s="416"/>
      <c r="AN1399" s="418"/>
      <c r="AO1399" s="418"/>
      <c r="AP1399" s="418"/>
      <c r="AQ1399" s="314"/>
      <c r="AR1399" s="315"/>
      <c r="AS1399" s="419"/>
      <c r="AT1399" s="420"/>
      <c r="AU1399" s="318"/>
      <c r="AV1399" s="319"/>
      <c r="AW1399" s="319"/>
      <c r="AX1399" s="319"/>
      <c r="AY1399" s="320"/>
      <c r="AZ1399" s="376"/>
    </row>
    <row r="1400" spans="1:52" ht="13.5" customHeight="1" thickTop="1" thickBot="1" x14ac:dyDescent="0.25">
      <c r="A1400" s="397">
        <v>1390</v>
      </c>
      <c r="B1400" s="398" t="s">
        <v>3441</v>
      </c>
      <c r="C1400" s="399">
        <v>43794</v>
      </c>
      <c r="D1400" s="399" t="s">
        <v>12104</v>
      </c>
      <c r="E1400" s="400" t="s">
        <v>5690</v>
      </c>
      <c r="F1400" s="400" t="s">
        <v>12105</v>
      </c>
      <c r="G1400" s="401" t="s">
        <v>66</v>
      </c>
      <c r="H1400" s="402" t="s">
        <v>7501</v>
      </c>
      <c r="I1400" s="403" t="s">
        <v>1989</v>
      </c>
      <c r="J1400" s="404">
        <v>0</v>
      </c>
      <c r="K1400" s="405">
        <v>0</v>
      </c>
      <c r="L1400" s="405">
        <v>5000000</v>
      </c>
      <c r="M1400" s="405">
        <f t="shared" si="135"/>
        <v>5000000</v>
      </c>
      <c r="N1400" s="406" t="s">
        <v>1990</v>
      </c>
      <c r="O1400" s="398" t="s">
        <v>4178</v>
      </c>
      <c r="P1400" s="408">
        <f t="shared" si="136"/>
        <v>43794</v>
      </c>
      <c r="Q1400" s="408">
        <v>43824</v>
      </c>
      <c r="R1400" s="408">
        <f t="shared" si="132"/>
        <v>43824</v>
      </c>
      <c r="S1400" s="407">
        <f t="shared" si="133"/>
        <v>30</v>
      </c>
      <c r="T1400" s="409">
        <f t="shared" si="134"/>
        <v>1</v>
      </c>
      <c r="U1400" s="410" t="s">
        <v>12106</v>
      </c>
      <c r="V1400" s="375"/>
      <c r="W1400" s="411"/>
      <c r="X1400" s="412"/>
      <c r="Y1400" s="413"/>
      <c r="Z1400" s="414"/>
      <c r="AA1400" s="412"/>
      <c r="AB1400" s="413"/>
      <c r="AC1400" s="414"/>
      <c r="AD1400" s="412"/>
      <c r="AE1400" s="413"/>
      <c r="AF1400" s="414"/>
      <c r="AG1400" s="412"/>
      <c r="AH1400" s="413"/>
      <c r="AI1400" s="412"/>
      <c r="AJ1400" s="415"/>
      <c r="AK1400" s="416"/>
      <c r="AL1400" s="417"/>
      <c r="AM1400" s="416"/>
      <c r="AN1400" s="418"/>
      <c r="AO1400" s="418"/>
      <c r="AP1400" s="418"/>
      <c r="AQ1400" s="314"/>
      <c r="AR1400" s="315"/>
      <c r="AS1400" s="419"/>
      <c r="AT1400" s="420"/>
      <c r="AU1400" s="318"/>
      <c r="AV1400" s="319"/>
      <c r="AW1400" s="319"/>
      <c r="AX1400" s="319"/>
      <c r="AY1400" s="320"/>
      <c r="AZ1400" s="376"/>
    </row>
    <row r="1401" spans="1:52" ht="13.5" customHeight="1" thickTop="1" thickBot="1" x14ac:dyDescent="0.25">
      <c r="A1401" s="397">
        <v>1391</v>
      </c>
      <c r="B1401" s="398" t="s">
        <v>3435</v>
      </c>
      <c r="C1401" s="399">
        <v>43794</v>
      </c>
      <c r="D1401" s="399" t="s">
        <v>12107</v>
      </c>
      <c r="E1401" s="400" t="s">
        <v>5690</v>
      </c>
      <c r="F1401" s="400" t="s">
        <v>12108</v>
      </c>
      <c r="G1401" s="401" t="s">
        <v>66</v>
      </c>
      <c r="H1401" s="402" t="s">
        <v>7501</v>
      </c>
      <c r="I1401" s="403" t="s">
        <v>1989</v>
      </c>
      <c r="J1401" s="404">
        <v>0</v>
      </c>
      <c r="K1401" s="405">
        <v>0</v>
      </c>
      <c r="L1401" s="405">
        <v>7500000</v>
      </c>
      <c r="M1401" s="405">
        <f t="shared" si="135"/>
        <v>7500000</v>
      </c>
      <c r="N1401" s="406" t="s">
        <v>1990</v>
      </c>
      <c r="O1401" s="398" t="s">
        <v>12109</v>
      </c>
      <c r="P1401" s="408">
        <f t="shared" si="136"/>
        <v>43794</v>
      </c>
      <c r="Q1401" s="408">
        <v>43830</v>
      </c>
      <c r="R1401" s="408">
        <f t="shared" si="132"/>
        <v>43830</v>
      </c>
      <c r="S1401" s="407">
        <f t="shared" si="133"/>
        <v>36</v>
      </c>
      <c r="T1401" s="409">
        <f t="shared" si="134"/>
        <v>1.2</v>
      </c>
      <c r="U1401" s="410" t="s">
        <v>12110</v>
      </c>
      <c r="V1401" s="375"/>
      <c r="W1401" s="411"/>
      <c r="X1401" s="412"/>
      <c r="Y1401" s="413"/>
      <c r="Z1401" s="414"/>
      <c r="AA1401" s="412"/>
      <c r="AB1401" s="413"/>
      <c r="AC1401" s="414"/>
      <c r="AD1401" s="412"/>
      <c r="AE1401" s="413"/>
      <c r="AF1401" s="414"/>
      <c r="AG1401" s="412"/>
      <c r="AH1401" s="413"/>
      <c r="AI1401" s="412"/>
      <c r="AJ1401" s="415"/>
      <c r="AK1401" s="416"/>
      <c r="AL1401" s="417"/>
      <c r="AM1401" s="416"/>
      <c r="AN1401" s="418"/>
      <c r="AO1401" s="418"/>
      <c r="AP1401" s="418"/>
      <c r="AQ1401" s="314"/>
      <c r="AR1401" s="315"/>
      <c r="AS1401" s="419"/>
      <c r="AT1401" s="420"/>
      <c r="AU1401" s="318"/>
      <c r="AV1401" s="319"/>
      <c r="AW1401" s="319"/>
      <c r="AX1401" s="319"/>
      <c r="AY1401" s="320"/>
      <c r="AZ1401" s="376"/>
    </row>
    <row r="1402" spans="1:52" ht="13.5" customHeight="1" thickTop="1" thickBot="1" x14ac:dyDescent="0.25">
      <c r="A1402" s="397">
        <v>1392</v>
      </c>
      <c r="B1402" s="398" t="s">
        <v>10231</v>
      </c>
      <c r="C1402" s="399">
        <v>43794</v>
      </c>
      <c r="D1402" s="399" t="s">
        <v>12111</v>
      </c>
      <c r="E1402" s="400" t="s">
        <v>9494</v>
      </c>
      <c r="F1402" s="400" t="s">
        <v>12112</v>
      </c>
      <c r="G1402" s="401" t="s">
        <v>66</v>
      </c>
      <c r="H1402" s="402" t="s">
        <v>7501</v>
      </c>
      <c r="I1402" s="403" t="s">
        <v>1989</v>
      </c>
      <c r="J1402" s="404">
        <v>0</v>
      </c>
      <c r="K1402" s="405">
        <v>0</v>
      </c>
      <c r="L1402" s="405">
        <v>4000000</v>
      </c>
      <c r="M1402" s="405">
        <f t="shared" si="135"/>
        <v>4000000</v>
      </c>
      <c r="N1402" s="406" t="s">
        <v>1990</v>
      </c>
      <c r="O1402" s="398" t="s">
        <v>12113</v>
      </c>
      <c r="P1402" s="408">
        <f t="shared" si="136"/>
        <v>43794</v>
      </c>
      <c r="Q1402" s="408">
        <v>43824</v>
      </c>
      <c r="R1402" s="408">
        <f t="shared" si="132"/>
        <v>43824</v>
      </c>
      <c r="S1402" s="407">
        <f t="shared" si="133"/>
        <v>30</v>
      </c>
      <c r="T1402" s="409">
        <f t="shared" si="134"/>
        <v>1</v>
      </c>
      <c r="U1402" s="410" t="s">
        <v>12114</v>
      </c>
      <c r="V1402" s="375"/>
      <c r="W1402" s="411"/>
      <c r="X1402" s="412"/>
      <c r="Y1402" s="413"/>
      <c r="Z1402" s="414"/>
      <c r="AA1402" s="412"/>
      <c r="AB1402" s="413"/>
      <c r="AC1402" s="414"/>
      <c r="AD1402" s="412"/>
      <c r="AE1402" s="413"/>
      <c r="AF1402" s="414"/>
      <c r="AG1402" s="412"/>
      <c r="AH1402" s="413"/>
      <c r="AI1402" s="412"/>
      <c r="AJ1402" s="415"/>
      <c r="AK1402" s="416"/>
      <c r="AL1402" s="417"/>
      <c r="AM1402" s="416"/>
      <c r="AN1402" s="418"/>
      <c r="AO1402" s="418"/>
      <c r="AP1402" s="418"/>
      <c r="AQ1402" s="314"/>
      <c r="AR1402" s="315"/>
      <c r="AS1402" s="419"/>
      <c r="AT1402" s="420"/>
      <c r="AU1402" s="318"/>
      <c r="AV1402" s="319"/>
      <c r="AW1402" s="319"/>
      <c r="AX1402" s="319"/>
      <c r="AY1402" s="320"/>
      <c r="AZ1402" s="376"/>
    </row>
    <row r="1403" spans="1:52" ht="13.5" customHeight="1" thickTop="1" thickBot="1" x14ac:dyDescent="0.25">
      <c r="A1403" s="397">
        <v>1393</v>
      </c>
      <c r="B1403" s="398" t="s">
        <v>3444</v>
      </c>
      <c r="C1403" s="399">
        <v>43794</v>
      </c>
      <c r="D1403" s="399" t="s">
        <v>12115</v>
      </c>
      <c r="E1403" s="400" t="s">
        <v>9494</v>
      </c>
      <c r="F1403" s="400" t="s">
        <v>12116</v>
      </c>
      <c r="G1403" s="401" t="s">
        <v>66</v>
      </c>
      <c r="H1403" s="402" t="s">
        <v>10502</v>
      </c>
      <c r="I1403" s="403" t="s">
        <v>1989</v>
      </c>
      <c r="J1403" s="404">
        <v>0</v>
      </c>
      <c r="K1403" s="405">
        <v>0</v>
      </c>
      <c r="L1403" s="405">
        <v>3858167</v>
      </c>
      <c r="M1403" s="405">
        <f t="shared" si="135"/>
        <v>3858167</v>
      </c>
      <c r="N1403" s="406" t="s">
        <v>1990</v>
      </c>
      <c r="O1403" s="398" t="s">
        <v>12117</v>
      </c>
      <c r="P1403" s="408">
        <f t="shared" si="136"/>
        <v>43794</v>
      </c>
      <c r="Q1403" s="408">
        <v>43830</v>
      </c>
      <c r="R1403" s="408">
        <f t="shared" si="132"/>
        <v>43830</v>
      </c>
      <c r="S1403" s="407">
        <f t="shared" si="133"/>
        <v>36</v>
      </c>
      <c r="T1403" s="409">
        <f t="shared" si="134"/>
        <v>1.2</v>
      </c>
      <c r="U1403" s="410" t="s">
        <v>12118</v>
      </c>
      <c r="V1403" s="375"/>
      <c r="W1403" s="411"/>
      <c r="X1403" s="412"/>
      <c r="Y1403" s="413"/>
      <c r="Z1403" s="414"/>
      <c r="AA1403" s="412"/>
      <c r="AB1403" s="413"/>
      <c r="AC1403" s="414"/>
      <c r="AD1403" s="412"/>
      <c r="AE1403" s="413"/>
      <c r="AF1403" s="414"/>
      <c r="AG1403" s="412"/>
      <c r="AH1403" s="413"/>
      <c r="AI1403" s="412"/>
      <c r="AJ1403" s="415"/>
      <c r="AK1403" s="416"/>
      <c r="AL1403" s="417"/>
      <c r="AM1403" s="416"/>
      <c r="AN1403" s="418"/>
      <c r="AO1403" s="418"/>
      <c r="AP1403" s="418"/>
      <c r="AQ1403" s="314"/>
      <c r="AR1403" s="315"/>
      <c r="AS1403" s="419"/>
      <c r="AT1403" s="420"/>
      <c r="AU1403" s="318"/>
      <c r="AV1403" s="319"/>
      <c r="AW1403" s="319"/>
      <c r="AX1403" s="319"/>
      <c r="AY1403" s="320"/>
      <c r="AZ1403" s="376"/>
    </row>
    <row r="1404" spans="1:52" ht="13.5" customHeight="1" thickTop="1" thickBot="1" x14ac:dyDescent="0.25">
      <c r="A1404" s="397" t="s">
        <v>12119</v>
      </c>
      <c r="B1404" s="398" t="s">
        <v>3444</v>
      </c>
      <c r="C1404" s="399">
        <v>43795</v>
      </c>
      <c r="D1404" s="399" t="s">
        <v>12120</v>
      </c>
      <c r="E1404" s="400" t="s">
        <v>6447</v>
      </c>
      <c r="F1404" s="400" t="s">
        <v>12075</v>
      </c>
      <c r="G1404" s="401" t="s">
        <v>66</v>
      </c>
      <c r="H1404" s="402" t="s">
        <v>7501</v>
      </c>
      <c r="I1404" s="403" t="s">
        <v>1989</v>
      </c>
      <c r="J1404" s="404">
        <v>0</v>
      </c>
      <c r="K1404" s="405">
        <v>0</v>
      </c>
      <c r="L1404" s="405">
        <v>6997173</v>
      </c>
      <c r="M1404" s="405">
        <f t="shared" ref="M1404:M1429" si="137">L1404+AJ1404+AL1404+AN1404+AP1404</f>
        <v>6997173</v>
      </c>
      <c r="N1404" s="406" t="s">
        <v>1990</v>
      </c>
      <c r="O1404" s="398" t="s">
        <v>12121</v>
      </c>
      <c r="P1404" s="408">
        <f t="shared" ref="P1404:P1424" si="138">C1404</f>
        <v>43795</v>
      </c>
      <c r="Q1404" s="408">
        <v>43830</v>
      </c>
      <c r="R1404" s="408">
        <f t="shared" ref="R1404:R1461" si="139">Q1404</f>
        <v>43830</v>
      </c>
      <c r="S1404" s="407">
        <f t="shared" ref="S1404:S1460" si="140">R1404-P1404</f>
        <v>35</v>
      </c>
      <c r="T1404" s="409">
        <f t="shared" ref="T1404:T1460" si="141">+S1404/30</f>
        <v>1.1666666666666667</v>
      </c>
      <c r="U1404" s="410" t="s">
        <v>12122</v>
      </c>
      <c r="V1404" s="375"/>
      <c r="W1404" s="411"/>
      <c r="X1404" s="412"/>
      <c r="Y1404" s="413"/>
      <c r="Z1404" s="414"/>
      <c r="AA1404" s="412"/>
      <c r="AB1404" s="413"/>
      <c r="AC1404" s="414"/>
      <c r="AD1404" s="412"/>
      <c r="AE1404" s="413"/>
      <c r="AF1404" s="414"/>
      <c r="AG1404" s="412"/>
      <c r="AH1404" s="413"/>
      <c r="AI1404" s="412"/>
      <c r="AJ1404" s="415"/>
      <c r="AK1404" s="416"/>
      <c r="AL1404" s="417"/>
      <c r="AM1404" s="416"/>
      <c r="AN1404" s="418"/>
      <c r="AO1404" s="418"/>
      <c r="AP1404" s="418"/>
      <c r="AQ1404" s="314"/>
      <c r="AR1404" s="315"/>
      <c r="AS1404" s="419"/>
      <c r="AT1404" s="420"/>
      <c r="AU1404" s="318"/>
      <c r="AV1404" s="319"/>
      <c r="AW1404" s="319"/>
      <c r="AX1404" s="319"/>
      <c r="AY1404" s="320"/>
      <c r="AZ1404" s="376"/>
    </row>
    <row r="1405" spans="1:52" ht="13.5" customHeight="1" thickTop="1" thickBot="1" x14ac:dyDescent="0.25">
      <c r="A1405" s="397">
        <v>1394</v>
      </c>
      <c r="B1405" s="398" t="s">
        <v>3435</v>
      </c>
      <c r="C1405" s="399">
        <v>43795</v>
      </c>
      <c r="D1405" s="399" t="s">
        <v>12123</v>
      </c>
      <c r="E1405" s="400" t="s">
        <v>7806</v>
      </c>
      <c r="F1405" s="400" t="s">
        <v>12124</v>
      </c>
      <c r="G1405" s="401" t="s">
        <v>66</v>
      </c>
      <c r="H1405" s="402" t="s">
        <v>7501</v>
      </c>
      <c r="I1405" s="403" t="s">
        <v>1989</v>
      </c>
      <c r="J1405" s="404">
        <v>0</v>
      </c>
      <c r="K1405" s="405">
        <v>0</v>
      </c>
      <c r="L1405" s="405">
        <v>7950000</v>
      </c>
      <c r="M1405" s="405">
        <f t="shared" si="137"/>
        <v>7950000</v>
      </c>
      <c r="N1405" s="406" t="s">
        <v>1990</v>
      </c>
      <c r="O1405" s="398" t="s">
        <v>12125</v>
      </c>
      <c r="P1405" s="408">
        <f t="shared" si="138"/>
        <v>43795</v>
      </c>
      <c r="Q1405" s="408">
        <v>43830</v>
      </c>
      <c r="R1405" s="408">
        <f t="shared" si="139"/>
        <v>43830</v>
      </c>
      <c r="S1405" s="407">
        <f t="shared" si="140"/>
        <v>35</v>
      </c>
      <c r="T1405" s="409">
        <f t="shared" si="141"/>
        <v>1.1666666666666667</v>
      </c>
      <c r="U1405" s="410" t="s">
        <v>12126</v>
      </c>
      <c r="V1405" s="375"/>
      <c r="W1405" s="411"/>
      <c r="X1405" s="412"/>
      <c r="Y1405" s="413"/>
      <c r="Z1405" s="414"/>
      <c r="AA1405" s="412"/>
      <c r="AB1405" s="413"/>
      <c r="AC1405" s="414"/>
      <c r="AD1405" s="412"/>
      <c r="AE1405" s="413"/>
      <c r="AF1405" s="414"/>
      <c r="AG1405" s="412"/>
      <c r="AH1405" s="413"/>
      <c r="AI1405" s="412"/>
      <c r="AJ1405" s="415"/>
      <c r="AK1405" s="416"/>
      <c r="AL1405" s="417"/>
      <c r="AM1405" s="416"/>
      <c r="AN1405" s="418"/>
      <c r="AO1405" s="418"/>
      <c r="AP1405" s="418"/>
      <c r="AQ1405" s="314"/>
      <c r="AR1405" s="315"/>
      <c r="AS1405" s="419"/>
      <c r="AT1405" s="420"/>
      <c r="AU1405" s="318"/>
      <c r="AV1405" s="319"/>
      <c r="AW1405" s="319"/>
      <c r="AX1405" s="319"/>
      <c r="AY1405" s="320"/>
      <c r="AZ1405" s="376"/>
    </row>
    <row r="1406" spans="1:52" ht="13.5" customHeight="1" thickTop="1" thickBot="1" x14ac:dyDescent="0.25">
      <c r="A1406" s="397">
        <v>1395</v>
      </c>
      <c r="B1406" s="398" t="s">
        <v>3435</v>
      </c>
      <c r="C1406" s="399">
        <v>43795</v>
      </c>
      <c r="D1406" s="399" t="s">
        <v>12127</v>
      </c>
      <c r="E1406" s="400" t="s">
        <v>5921</v>
      </c>
      <c r="F1406" s="400" t="s">
        <v>12128</v>
      </c>
      <c r="G1406" s="401" t="s">
        <v>66</v>
      </c>
      <c r="H1406" s="402" t="s">
        <v>7501</v>
      </c>
      <c r="I1406" s="403" t="s">
        <v>1989</v>
      </c>
      <c r="J1406" s="404">
        <v>0</v>
      </c>
      <c r="K1406" s="405">
        <v>0</v>
      </c>
      <c r="L1406" s="405">
        <v>10960500</v>
      </c>
      <c r="M1406" s="405">
        <f t="shared" si="137"/>
        <v>10960500</v>
      </c>
      <c r="N1406" s="406" t="s">
        <v>1990</v>
      </c>
      <c r="O1406" s="398" t="s">
        <v>12129</v>
      </c>
      <c r="P1406" s="408">
        <f t="shared" si="138"/>
        <v>43795</v>
      </c>
      <c r="Q1406" s="408">
        <v>43830</v>
      </c>
      <c r="R1406" s="408">
        <f t="shared" si="139"/>
        <v>43830</v>
      </c>
      <c r="S1406" s="407">
        <f t="shared" si="140"/>
        <v>35</v>
      </c>
      <c r="T1406" s="409">
        <f t="shared" si="141"/>
        <v>1.1666666666666667</v>
      </c>
      <c r="U1406" s="410" t="s">
        <v>12130</v>
      </c>
      <c r="V1406" s="375"/>
      <c r="W1406" s="411"/>
      <c r="X1406" s="412"/>
      <c r="Y1406" s="413"/>
      <c r="Z1406" s="414"/>
      <c r="AA1406" s="412"/>
      <c r="AB1406" s="413"/>
      <c r="AC1406" s="414"/>
      <c r="AD1406" s="412"/>
      <c r="AE1406" s="413"/>
      <c r="AF1406" s="414"/>
      <c r="AG1406" s="412"/>
      <c r="AH1406" s="413"/>
      <c r="AI1406" s="412"/>
      <c r="AJ1406" s="415"/>
      <c r="AK1406" s="416"/>
      <c r="AL1406" s="417"/>
      <c r="AM1406" s="416"/>
      <c r="AN1406" s="418"/>
      <c r="AO1406" s="418"/>
      <c r="AP1406" s="418"/>
      <c r="AQ1406" s="314"/>
      <c r="AR1406" s="315"/>
      <c r="AS1406" s="419"/>
      <c r="AT1406" s="420"/>
      <c r="AU1406" s="318"/>
      <c r="AV1406" s="319"/>
      <c r="AW1406" s="319"/>
      <c r="AX1406" s="319"/>
      <c r="AY1406" s="320"/>
      <c r="AZ1406" s="376"/>
    </row>
    <row r="1407" spans="1:52" ht="13.5" customHeight="1" thickTop="1" thickBot="1" x14ac:dyDescent="0.25">
      <c r="A1407" s="397">
        <v>1396</v>
      </c>
      <c r="B1407" s="398" t="s">
        <v>63</v>
      </c>
      <c r="C1407" s="399">
        <v>43795</v>
      </c>
      <c r="D1407" s="399" t="s">
        <v>12131</v>
      </c>
      <c r="E1407" s="400" t="s">
        <v>7806</v>
      </c>
      <c r="F1407" s="400" t="s">
        <v>12132</v>
      </c>
      <c r="G1407" s="401" t="s">
        <v>66</v>
      </c>
      <c r="H1407" s="402" t="s">
        <v>7501</v>
      </c>
      <c r="I1407" s="403" t="s">
        <v>1989</v>
      </c>
      <c r="J1407" s="404">
        <v>0</v>
      </c>
      <c r="K1407" s="405">
        <v>0</v>
      </c>
      <c r="L1407" s="405">
        <v>5280000</v>
      </c>
      <c r="M1407" s="405">
        <f t="shared" si="137"/>
        <v>5280000</v>
      </c>
      <c r="N1407" s="406" t="s">
        <v>1990</v>
      </c>
      <c r="O1407" s="398" t="s">
        <v>12133</v>
      </c>
      <c r="P1407" s="408">
        <f t="shared" si="138"/>
        <v>43795</v>
      </c>
      <c r="Q1407" s="408">
        <v>43830</v>
      </c>
      <c r="R1407" s="408">
        <f t="shared" si="139"/>
        <v>43830</v>
      </c>
      <c r="S1407" s="407">
        <f t="shared" si="140"/>
        <v>35</v>
      </c>
      <c r="T1407" s="409">
        <f t="shared" si="141"/>
        <v>1.1666666666666667</v>
      </c>
      <c r="U1407" s="410" t="s">
        <v>12134</v>
      </c>
      <c r="V1407" s="375"/>
      <c r="W1407" s="411"/>
      <c r="X1407" s="412"/>
      <c r="Y1407" s="413"/>
      <c r="Z1407" s="414"/>
      <c r="AA1407" s="412"/>
      <c r="AB1407" s="413"/>
      <c r="AC1407" s="414"/>
      <c r="AD1407" s="412"/>
      <c r="AE1407" s="413"/>
      <c r="AF1407" s="414"/>
      <c r="AG1407" s="412"/>
      <c r="AH1407" s="413"/>
      <c r="AI1407" s="412"/>
      <c r="AJ1407" s="415"/>
      <c r="AK1407" s="416"/>
      <c r="AL1407" s="417"/>
      <c r="AM1407" s="416"/>
      <c r="AN1407" s="418"/>
      <c r="AO1407" s="418"/>
      <c r="AP1407" s="418"/>
      <c r="AQ1407" s="314"/>
      <c r="AR1407" s="315"/>
      <c r="AS1407" s="419"/>
      <c r="AT1407" s="420"/>
      <c r="AU1407" s="318"/>
      <c r="AV1407" s="319"/>
      <c r="AW1407" s="319"/>
      <c r="AX1407" s="319"/>
      <c r="AY1407" s="320"/>
      <c r="AZ1407" s="376"/>
    </row>
    <row r="1408" spans="1:52" ht="13.5" customHeight="1" thickTop="1" thickBot="1" x14ac:dyDescent="0.25">
      <c r="A1408" s="397">
        <v>1397</v>
      </c>
      <c r="B1408" s="398" t="s">
        <v>63</v>
      </c>
      <c r="C1408" s="399">
        <v>43795</v>
      </c>
      <c r="D1408" s="399" t="s">
        <v>12135</v>
      </c>
      <c r="E1408" s="400" t="s">
        <v>7806</v>
      </c>
      <c r="F1408" s="400" t="s">
        <v>12136</v>
      </c>
      <c r="G1408" s="401" t="s">
        <v>66</v>
      </c>
      <c r="H1408" s="402" t="s">
        <v>10502</v>
      </c>
      <c r="I1408" s="403" t="s">
        <v>1989</v>
      </c>
      <c r="J1408" s="404">
        <v>0</v>
      </c>
      <c r="K1408" s="405">
        <v>0</v>
      </c>
      <c r="L1408" s="405">
        <v>3300000</v>
      </c>
      <c r="M1408" s="405">
        <f t="shared" si="137"/>
        <v>3300000</v>
      </c>
      <c r="N1408" s="406" t="s">
        <v>1990</v>
      </c>
      <c r="O1408" s="398" t="s">
        <v>4829</v>
      </c>
      <c r="P1408" s="408">
        <f t="shared" si="138"/>
        <v>43795</v>
      </c>
      <c r="Q1408" s="408">
        <v>43825</v>
      </c>
      <c r="R1408" s="408">
        <f t="shared" si="139"/>
        <v>43825</v>
      </c>
      <c r="S1408" s="407">
        <f t="shared" si="140"/>
        <v>30</v>
      </c>
      <c r="T1408" s="409">
        <f t="shared" si="141"/>
        <v>1</v>
      </c>
      <c r="U1408" s="410" t="s">
        <v>12137</v>
      </c>
      <c r="V1408" s="375"/>
      <c r="W1408" s="411"/>
      <c r="X1408" s="412"/>
      <c r="Y1408" s="413"/>
      <c r="Z1408" s="414"/>
      <c r="AA1408" s="412"/>
      <c r="AB1408" s="413"/>
      <c r="AC1408" s="414"/>
      <c r="AD1408" s="412"/>
      <c r="AE1408" s="413"/>
      <c r="AF1408" s="414"/>
      <c r="AG1408" s="412"/>
      <c r="AH1408" s="413"/>
      <c r="AI1408" s="412"/>
      <c r="AJ1408" s="415"/>
      <c r="AK1408" s="416"/>
      <c r="AL1408" s="417"/>
      <c r="AM1408" s="416"/>
      <c r="AN1408" s="418"/>
      <c r="AO1408" s="418"/>
      <c r="AP1408" s="418"/>
      <c r="AQ1408" s="314"/>
      <c r="AR1408" s="315"/>
      <c r="AS1408" s="419"/>
      <c r="AT1408" s="420"/>
      <c r="AU1408" s="318"/>
      <c r="AV1408" s="319"/>
      <c r="AW1408" s="319"/>
      <c r="AX1408" s="319"/>
      <c r="AY1408" s="320"/>
      <c r="AZ1408" s="376"/>
    </row>
    <row r="1409" spans="1:52" ht="13.5" customHeight="1" thickTop="1" thickBot="1" x14ac:dyDescent="0.25">
      <c r="A1409" s="397">
        <v>1398</v>
      </c>
      <c r="B1409" s="398" t="s">
        <v>3888</v>
      </c>
      <c r="C1409" s="399">
        <v>43795</v>
      </c>
      <c r="D1409" s="399" t="s">
        <v>12138</v>
      </c>
      <c r="E1409" s="400" t="s">
        <v>5690</v>
      </c>
      <c r="F1409" s="400" t="s">
        <v>12139</v>
      </c>
      <c r="G1409" s="401" t="s">
        <v>66</v>
      </c>
      <c r="H1409" s="402" t="s">
        <v>10502</v>
      </c>
      <c r="I1409" s="403" t="s">
        <v>1989</v>
      </c>
      <c r="J1409" s="404">
        <v>0</v>
      </c>
      <c r="K1409" s="405">
        <v>0</v>
      </c>
      <c r="L1409" s="405">
        <v>4960000</v>
      </c>
      <c r="M1409" s="405">
        <f t="shared" si="137"/>
        <v>4960000</v>
      </c>
      <c r="N1409" s="406" t="s">
        <v>1990</v>
      </c>
      <c r="O1409" s="398" t="s">
        <v>12140</v>
      </c>
      <c r="P1409" s="408">
        <f t="shared" si="138"/>
        <v>43795</v>
      </c>
      <c r="Q1409" s="408">
        <v>43830</v>
      </c>
      <c r="R1409" s="408">
        <f t="shared" si="139"/>
        <v>43830</v>
      </c>
      <c r="S1409" s="407">
        <f t="shared" si="140"/>
        <v>35</v>
      </c>
      <c r="T1409" s="409">
        <f t="shared" si="141"/>
        <v>1.1666666666666667</v>
      </c>
      <c r="U1409" s="410" t="s">
        <v>12141</v>
      </c>
      <c r="V1409" s="375"/>
      <c r="W1409" s="411"/>
      <c r="X1409" s="412"/>
      <c r="Y1409" s="413"/>
      <c r="Z1409" s="414"/>
      <c r="AA1409" s="412"/>
      <c r="AB1409" s="413"/>
      <c r="AC1409" s="414"/>
      <c r="AD1409" s="412"/>
      <c r="AE1409" s="413"/>
      <c r="AF1409" s="414"/>
      <c r="AG1409" s="412"/>
      <c r="AH1409" s="413"/>
      <c r="AI1409" s="412"/>
      <c r="AJ1409" s="415"/>
      <c r="AK1409" s="416"/>
      <c r="AL1409" s="417"/>
      <c r="AM1409" s="416"/>
      <c r="AN1409" s="418"/>
      <c r="AO1409" s="418"/>
      <c r="AP1409" s="418"/>
      <c r="AQ1409" s="314"/>
      <c r="AR1409" s="315"/>
      <c r="AS1409" s="419"/>
      <c r="AT1409" s="420"/>
      <c r="AU1409" s="318"/>
      <c r="AV1409" s="319"/>
      <c r="AW1409" s="319"/>
      <c r="AX1409" s="319"/>
      <c r="AY1409" s="320"/>
      <c r="AZ1409" s="376"/>
    </row>
    <row r="1410" spans="1:52" ht="13.5" customHeight="1" thickTop="1" thickBot="1" x14ac:dyDescent="0.25">
      <c r="A1410" s="397">
        <v>1399</v>
      </c>
      <c r="B1410" s="398" t="s">
        <v>3435</v>
      </c>
      <c r="C1410" s="399">
        <v>43795</v>
      </c>
      <c r="D1410" s="399" t="s">
        <v>12142</v>
      </c>
      <c r="E1410" s="400" t="s">
        <v>7806</v>
      </c>
      <c r="F1410" s="400" t="s">
        <v>12143</v>
      </c>
      <c r="G1410" s="401" t="s">
        <v>66</v>
      </c>
      <c r="H1410" s="402" t="s">
        <v>7501</v>
      </c>
      <c r="I1410" s="403" t="s">
        <v>1989</v>
      </c>
      <c r="J1410" s="404">
        <v>0</v>
      </c>
      <c r="K1410" s="405">
        <v>0</v>
      </c>
      <c r="L1410" s="405">
        <v>6000000</v>
      </c>
      <c r="M1410" s="405">
        <f t="shared" si="137"/>
        <v>6000000</v>
      </c>
      <c r="N1410" s="406" t="s">
        <v>1990</v>
      </c>
      <c r="O1410" s="398" t="s">
        <v>12144</v>
      </c>
      <c r="P1410" s="408">
        <f t="shared" si="138"/>
        <v>43795</v>
      </c>
      <c r="Q1410" s="408">
        <v>43830</v>
      </c>
      <c r="R1410" s="408">
        <f t="shared" si="139"/>
        <v>43830</v>
      </c>
      <c r="S1410" s="407">
        <f t="shared" si="140"/>
        <v>35</v>
      </c>
      <c r="T1410" s="409">
        <f t="shared" si="141"/>
        <v>1.1666666666666667</v>
      </c>
      <c r="U1410" s="410" t="s">
        <v>12145</v>
      </c>
      <c r="V1410" s="375"/>
      <c r="W1410" s="411"/>
      <c r="X1410" s="412"/>
      <c r="Y1410" s="413"/>
      <c r="Z1410" s="414"/>
      <c r="AA1410" s="412"/>
      <c r="AB1410" s="413"/>
      <c r="AC1410" s="414"/>
      <c r="AD1410" s="412"/>
      <c r="AE1410" s="413"/>
      <c r="AF1410" s="414"/>
      <c r="AG1410" s="412"/>
      <c r="AH1410" s="413"/>
      <c r="AI1410" s="412"/>
      <c r="AJ1410" s="415"/>
      <c r="AK1410" s="416"/>
      <c r="AL1410" s="417"/>
      <c r="AM1410" s="416"/>
      <c r="AN1410" s="418"/>
      <c r="AO1410" s="418"/>
      <c r="AP1410" s="418"/>
      <c r="AQ1410" s="314"/>
      <c r="AR1410" s="315"/>
      <c r="AS1410" s="419"/>
      <c r="AT1410" s="420"/>
      <c r="AU1410" s="318"/>
      <c r="AV1410" s="319"/>
      <c r="AW1410" s="319"/>
      <c r="AX1410" s="319"/>
      <c r="AY1410" s="320"/>
      <c r="AZ1410" s="376"/>
    </row>
    <row r="1411" spans="1:52" ht="13.5" customHeight="1" thickTop="1" thickBot="1" x14ac:dyDescent="0.25">
      <c r="A1411" s="397">
        <v>1400</v>
      </c>
      <c r="B1411" s="398" t="s">
        <v>63</v>
      </c>
      <c r="C1411" s="399">
        <v>43795</v>
      </c>
      <c r="D1411" s="399" t="s">
        <v>12146</v>
      </c>
      <c r="E1411" s="400" t="s">
        <v>7806</v>
      </c>
      <c r="F1411" s="400" t="s">
        <v>12147</v>
      </c>
      <c r="G1411" s="401" t="s">
        <v>66</v>
      </c>
      <c r="H1411" s="402" t="s">
        <v>7501</v>
      </c>
      <c r="I1411" s="403" t="s">
        <v>1989</v>
      </c>
      <c r="J1411" s="404">
        <v>0</v>
      </c>
      <c r="K1411" s="405">
        <v>0</v>
      </c>
      <c r="L1411" s="405">
        <v>6614220</v>
      </c>
      <c r="M1411" s="405">
        <f t="shared" si="137"/>
        <v>6614220</v>
      </c>
      <c r="N1411" s="406" t="s">
        <v>1990</v>
      </c>
      <c r="O1411" s="398" t="s">
        <v>12148</v>
      </c>
      <c r="P1411" s="408">
        <f t="shared" si="138"/>
        <v>43795</v>
      </c>
      <c r="Q1411" s="408">
        <v>43830</v>
      </c>
      <c r="R1411" s="408">
        <f t="shared" si="139"/>
        <v>43830</v>
      </c>
      <c r="S1411" s="407">
        <f t="shared" si="140"/>
        <v>35</v>
      </c>
      <c r="T1411" s="409">
        <f t="shared" si="141"/>
        <v>1.1666666666666667</v>
      </c>
      <c r="U1411" s="410" t="s">
        <v>12149</v>
      </c>
      <c r="V1411" s="375"/>
      <c r="W1411" s="411"/>
      <c r="X1411" s="412"/>
      <c r="Y1411" s="413"/>
      <c r="Z1411" s="414"/>
      <c r="AA1411" s="412"/>
      <c r="AB1411" s="413"/>
      <c r="AC1411" s="414"/>
      <c r="AD1411" s="412"/>
      <c r="AE1411" s="413"/>
      <c r="AF1411" s="414"/>
      <c r="AG1411" s="412"/>
      <c r="AH1411" s="413"/>
      <c r="AI1411" s="412"/>
      <c r="AJ1411" s="415"/>
      <c r="AK1411" s="416"/>
      <c r="AL1411" s="417"/>
      <c r="AM1411" s="416"/>
      <c r="AN1411" s="418"/>
      <c r="AO1411" s="418"/>
      <c r="AP1411" s="418"/>
      <c r="AQ1411" s="314"/>
      <c r="AR1411" s="315"/>
      <c r="AS1411" s="419"/>
      <c r="AT1411" s="420"/>
      <c r="AU1411" s="318"/>
      <c r="AV1411" s="319"/>
      <c r="AW1411" s="319"/>
      <c r="AX1411" s="319"/>
      <c r="AY1411" s="320"/>
      <c r="AZ1411" s="376"/>
    </row>
    <row r="1412" spans="1:52" ht="13.5" customHeight="1" thickTop="1" thickBot="1" x14ac:dyDescent="0.25">
      <c r="A1412" s="397">
        <v>1401</v>
      </c>
      <c r="B1412" s="398" t="s">
        <v>7574</v>
      </c>
      <c r="C1412" s="399">
        <v>43795</v>
      </c>
      <c r="D1412" s="399" t="s">
        <v>12150</v>
      </c>
      <c r="E1412" s="400" t="s">
        <v>5921</v>
      </c>
      <c r="F1412" s="400" t="s">
        <v>12151</v>
      </c>
      <c r="G1412" s="401" t="s">
        <v>66</v>
      </c>
      <c r="H1412" s="402" t="s">
        <v>10502</v>
      </c>
      <c r="I1412" s="403" t="s">
        <v>1989</v>
      </c>
      <c r="J1412" s="404">
        <v>0</v>
      </c>
      <c r="K1412" s="405">
        <v>0</v>
      </c>
      <c r="L1412" s="405">
        <v>2743999</v>
      </c>
      <c r="M1412" s="405">
        <f t="shared" si="137"/>
        <v>2743999</v>
      </c>
      <c r="N1412" s="406" t="s">
        <v>1990</v>
      </c>
      <c r="O1412" s="398" t="s">
        <v>12152</v>
      </c>
      <c r="P1412" s="408">
        <f t="shared" si="138"/>
        <v>43795</v>
      </c>
      <c r="Q1412" s="408">
        <v>43830</v>
      </c>
      <c r="R1412" s="408">
        <f t="shared" si="139"/>
        <v>43830</v>
      </c>
      <c r="S1412" s="407">
        <f t="shared" si="140"/>
        <v>35</v>
      </c>
      <c r="T1412" s="409">
        <f t="shared" si="141"/>
        <v>1.1666666666666667</v>
      </c>
      <c r="U1412" s="410" t="s">
        <v>12153</v>
      </c>
      <c r="V1412" s="375"/>
      <c r="W1412" s="411"/>
      <c r="X1412" s="412"/>
      <c r="Y1412" s="413"/>
      <c r="Z1412" s="414"/>
      <c r="AA1412" s="412"/>
      <c r="AB1412" s="413"/>
      <c r="AC1412" s="414"/>
      <c r="AD1412" s="412"/>
      <c r="AE1412" s="413"/>
      <c r="AF1412" s="414"/>
      <c r="AG1412" s="412"/>
      <c r="AH1412" s="413"/>
      <c r="AI1412" s="412"/>
      <c r="AJ1412" s="415"/>
      <c r="AK1412" s="416"/>
      <c r="AL1412" s="417"/>
      <c r="AM1412" s="416"/>
      <c r="AN1412" s="418"/>
      <c r="AO1412" s="418"/>
      <c r="AP1412" s="418"/>
      <c r="AQ1412" s="314"/>
      <c r="AR1412" s="315"/>
      <c r="AS1412" s="419"/>
      <c r="AT1412" s="420"/>
      <c r="AU1412" s="318"/>
      <c r="AV1412" s="319"/>
      <c r="AW1412" s="319"/>
      <c r="AX1412" s="319"/>
      <c r="AY1412" s="320"/>
      <c r="AZ1412" s="376"/>
    </row>
    <row r="1413" spans="1:52" ht="13.5" customHeight="1" thickTop="1" thickBot="1" x14ac:dyDescent="0.25">
      <c r="A1413" s="397">
        <v>1402</v>
      </c>
      <c r="B1413" s="398" t="s">
        <v>3432</v>
      </c>
      <c r="C1413" s="399">
        <v>43796</v>
      </c>
      <c r="D1413" s="399" t="s">
        <v>12154</v>
      </c>
      <c r="E1413" s="400" t="s">
        <v>5921</v>
      </c>
      <c r="F1413" s="400" t="s">
        <v>12155</v>
      </c>
      <c r="G1413" s="401" t="s">
        <v>66</v>
      </c>
      <c r="H1413" s="402" t="s">
        <v>7501</v>
      </c>
      <c r="I1413" s="403" t="s">
        <v>1989</v>
      </c>
      <c r="J1413" s="404">
        <v>0</v>
      </c>
      <c r="K1413" s="405">
        <v>0</v>
      </c>
      <c r="L1413" s="405">
        <v>10511666</v>
      </c>
      <c r="M1413" s="405">
        <f t="shared" si="137"/>
        <v>10511666</v>
      </c>
      <c r="N1413" s="406" t="s">
        <v>1990</v>
      </c>
      <c r="O1413" s="398" t="s">
        <v>12156</v>
      </c>
      <c r="P1413" s="408">
        <f t="shared" si="138"/>
        <v>43796</v>
      </c>
      <c r="Q1413" s="408">
        <v>43830</v>
      </c>
      <c r="R1413" s="408">
        <f t="shared" si="139"/>
        <v>43830</v>
      </c>
      <c r="S1413" s="407">
        <f t="shared" si="140"/>
        <v>34</v>
      </c>
      <c r="T1413" s="409">
        <f t="shared" si="141"/>
        <v>1.1333333333333333</v>
      </c>
      <c r="U1413" s="410" t="s">
        <v>12157</v>
      </c>
      <c r="V1413" s="375"/>
      <c r="W1413" s="411"/>
      <c r="X1413" s="412"/>
      <c r="Y1413" s="413"/>
      <c r="Z1413" s="414"/>
      <c r="AA1413" s="412"/>
      <c r="AB1413" s="413"/>
      <c r="AC1413" s="414"/>
      <c r="AD1413" s="412"/>
      <c r="AE1413" s="413"/>
      <c r="AF1413" s="414"/>
      <c r="AG1413" s="412"/>
      <c r="AH1413" s="413"/>
      <c r="AI1413" s="412"/>
      <c r="AJ1413" s="415"/>
      <c r="AK1413" s="416"/>
      <c r="AL1413" s="417"/>
      <c r="AM1413" s="416"/>
      <c r="AN1413" s="418"/>
      <c r="AO1413" s="418"/>
      <c r="AP1413" s="418"/>
      <c r="AQ1413" s="314"/>
      <c r="AR1413" s="315"/>
      <c r="AS1413" s="419"/>
      <c r="AT1413" s="420"/>
      <c r="AU1413" s="318"/>
      <c r="AV1413" s="319"/>
      <c r="AW1413" s="319"/>
      <c r="AX1413" s="319"/>
      <c r="AY1413" s="320"/>
      <c r="AZ1413" s="376"/>
    </row>
    <row r="1414" spans="1:52" ht="13.5" customHeight="1" thickTop="1" thickBot="1" x14ac:dyDescent="0.25">
      <c r="A1414" s="397">
        <v>1403</v>
      </c>
      <c r="B1414" s="398" t="s">
        <v>7574</v>
      </c>
      <c r="C1414" s="399">
        <v>43796</v>
      </c>
      <c r="D1414" s="399" t="s">
        <v>12158</v>
      </c>
      <c r="E1414" s="400" t="s">
        <v>5690</v>
      </c>
      <c r="F1414" s="400" t="s">
        <v>12159</v>
      </c>
      <c r="G1414" s="401" t="s">
        <v>66</v>
      </c>
      <c r="H1414" s="402" t="s">
        <v>7501</v>
      </c>
      <c r="I1414" s="403" t="s">
        <v>1989</v>
      </c>
      <c r="J1414" s="404">
        <v>0</v>
      </c>
      <c r="K1414" s="405">
        <v>0</v>
      </c>
      <c r="L1414" s="405">
        <v>3960000</v>
      </c>
      <c r="M1414" s="405">
        <f t="shared" si="137"/>
        <v>3960000</v>
      </c>
      <c r="N1414" s="406" t="s">
        <v>1990</v>
      </c>
      <c r="O1414" s="398" t="s">
        <v>12160</v>
      </c>
      <c r="P1414" s="408">
        <f t="shared" si="138"/>
        <v>43796</v>
      </c>
      <c r="Q1414" s="408">
        <v>43826</v>
      </c>
      <c r="R1414" s="408">
        <f t="shared" si="139"/>
        <v>43826</v>
      </c>
      <c r="S1414" s="407">
        <f t="shared" si="140"/>
        <v>30</v>
      </c>
      <c r="T1414" s="409">
        <f t="shared" si="141"/>
        <v>1</v>
      </c>
      <c r="U1414" s="410" t="s">
        <v>12161</v>
      </c>
      <c r="V1414" s="375"/>
      <c r="W1414" s="411"/>
      <c r="X1414" s="412"/>
      <c r="Y1414" s="413"/>
      <c r="Z1414" s="414"/>
      <c r="AA1414" s="412"/>
      <c r="AB1414" s="413"/>
      <c r="AC1414" s="414"/>
      <c r="AD1414" s="412"/>
      <c r="AE1414" s="413"/>
      <c r="AF1414" s="414"/>
      <c r="AG1414" s="412"/>
      <c r="AH1414" s="413"/>
      <c r="AI1414" s="412"/>
      <c r="AJ1414" s="415"/>
      <c r="AK1414" s="416"/>
      <c r="AL1414" s="417"/>
      <c r="AM1414" s="416"/>
      <c r="AN1414" s="418"/>
      <c r="AO1414" s="418"/>
      <c r="AP1414" s="418"/>
      <c r="AQ1414" s="314"/>
      <c r="AR1414" s="315"/>
      <c r="AS1414" s="419"/>
      <c r="AT1414" s="420"/>
      <c r="AU1414" s="318"/>
      <c r="AV1414" s="319"/>
      <c r="AW1414" s="319"/>
      <c r="AX1414" s="319"/>
      <c r="AY1414" s="320"/>
      <c r="AZ1414" s="376"/>
    </row>
    <row r="1415" spans="1:52" ht="13.5" customHeight="1" thickTop="1" thickBot="1" x14ac:dyDescent="0.25">
      <c r="A1415" s="397">
        <v>1404</v>
      </c>
      <c r="B1415" s="398" t="s">
        <v>3441</v>
      </c>
      <c r="C1415" s="399">
        <v>43796</v>
      </c>
      <c r="D1415" s="399" t="s">
        <v>12162</v>
      </c>
      <c r="E1415" s="400" t="s">
        <v>5690</v>
      </c>
      <c r="F1415" s="400" t="s">
        <v>11051</v>
      </c>
      <c r="G1415" s="401" t="s">
        <v>66</v>
      </c>
      <c r="H1415" s="402" t="s">
        <v>10502</v>
      </c>
      <c r="I1415" s="403" t="s">
        <v>1989</v>
      </c>
      <c r="J1415" s="404">
        <v>0</v>
      </c>
      <c r="K1415" s="405">
        <v>0</v>
      </c>
      <c r="L1415" s="405">
        <v>3214400</v>
      </c>
      <c r="M1415" s="405">
        <f t="shared" si="137"/>
        <v>3214400</v>
      </c>
      <c r="N1415" s="406" t="s">
        <v>1990</v>
      </c>
      <c r="O1415" s="398" t="s">
        <v>9274</v>
      </c>
      <c r="P1415" s="408">
        <f t="shared" si="138"/>
        <v>43796</v>
      </c>
      <c r="Q1415" s="408">
        <v>43830</v>
      </c>
      <c r="R1415" s="408">
        <f t="shared" si="139"/>
        <v>43830</v>
      </c>
      <c r="S1415" s="407">
        <f t="shared" si="140"/>
        <v>34</v>
      </c>
      <c r="T1415" s="409">
        <f t="shared" si="141"/>
        <v>1.1333333333333333</v>
      </c>
      <c r="U1415" s="410" t="s">
        <v>12163</v>
      </c>
      <c r="V1415" s="375"/>
      <c r="W1415" s="411"/>
      <c r="X1415" s="412"/>
      <c r="Y1415" s="413"/>
      <c r="Z1415" s="414"/>
      <c r="AA1415" s="412"/>
      <c r="AB1415" s="413"/>
      <c r="AC1415" s="414"/>
      <c r="AD1415" s="412"/>
      <c r="AE1415" s="413"/>
      <c r="AF1415" s="414"/>
      <c r="AG1415" s="412"/>
      <c r="AH1415" s="413"/>
      <c r="AI1415" s="412"/>
      <c r="AJ1415" s="415"/>
      <c r="AK1415" s="416"/>
      <c r="AL1415" s="417"/>
      <c r="AM1415" s="416"/>
      <c r="AN1415" s="418"/>
      <c r="AO1415" s="418"/>
      <c r="AP1415" s="418"/>
      <c r="AQ1415" s="314"/>
      <c r="AR1415" s="315"/>
      <c r="AS1415" s="419"/>
      <c r="AT1415" s="420"/>
      <c r="AU1415" s="318"/>
      <c r="AV1415" s="319"/>
      <c r="AW1415" s="319"/>
      <c r="AX1415" s="319"/>
      <c r="AY1415" s="320"/>
      <c r="AZ1415" s="376"/>
    </row>
    <row r="1416" spans="1:52" ht="13.5" customHeight="1" thickTop="1" thickBot="1" x14ac:dyDescent="0.25">
      <c r="A1416" s="397">
        <v>1405</v>
      </c>
      <c r="B1416" s="398" t="s">
        <v>3432</v>
      </c>
      <c r="C1416" s="399">
        <v>43797</v>
      </c>
      <c r="D1416" s="399" t="s">
        <v>12164</v>
      </c>
      <c r="E1416" s="400" t="s">
        <v>9494</v>
      </c>
      <c r="F1416" s="400" t="s">
        <v>12155</v>
      </c>
      <c r="G1416" s="401" t="s">
        <v>66</v>
      </c>
      <c r="H1416" s="402" t="s">
        <v>7501</v>
      </c>
      <c r="I1416" s="403" t="s">
        <v>1989</v>
      </c>
      <c r="J1416" s="404">
        <v>0</v>
      </c>
      <c r="K1416" s="405">
        <v>0</v>
      </c>
      <c r="L1416" s="405">
        <v>7500000</v>
      </c>
      <c r="M1416" s="405">
        <f t="shared" si="137"/>
        <v>7500000</v>
      </c>
      <c r="N1416" s="406" t="s">
        <v>1990</v>
      </c>
      <c r="O1416" s="398" t="s">
        <v>12165</v>
      </c>
      <c r="P1416" s="408">
        <f t="shared" si="138"/>
        <v>43797</v>
      </c>
      <c r="Q1416" s="408">
        <v>43830</v>
      </c>
      <c r="R1416" s="408">
        <f t="shared" si="139"/>
        <v>43830</v>
      </c>
      <c r="S1416" s="407">
        <f t="shared" si="140"/>
        <v>33</v>
      </c>
      <c r="T1416" s="409">
        <f t="shared" si="141"/>
        <v>1.1000000000000001</v>
      </c>
      <c r="U1416" s="410" t="s">
        <v>12166</v>
      </c>
      <c r="V1416" s="375"/>
      <c r="W1416" s="411"/>
      <c r="X1416" s="412"/>
      <c r="Y1416" s="413"/>
      <c r="Z1416" s="414"/>
      <c r="AA1416" s="412"/>
      <c r="AB1416" s="413"/>
      <c r="AC1416" s="414"/>
      <c r="AD1416" s="412"/>
      <c r="AE1416" s="413"/>
      <c r="AF1416" s="414"/>
      <c r="AG1416" s="412"/>
      <c r="AH1416" s="413"/>
      <c r="AI1416" s="412"/>
      <c r="AJ1416" s="415"/>
      <c r="AK1416" s="416"/>
      <c r="AL1416" s="417"/>
      <c r="AM1416" s="416"/>
      <c r="AN1416" s="418"/>
      <c r="AO1416" s="418"/>
      <c r="AP1416" s="418"/>
      <c r="AQ1416" s="314"/>
      <c r="AR1416" s="315"/>
      <c r="AS1416" s="419"/>
      <c r="AT1416" s="420"/>
      <c r="AU1416" s="318"/>
      <c r="AV1416" s="319"/>
      <c r="AW1416" s="319"/>
      <c r="AX1416" s="319"/>
      <c r="AY1416" s="320"/>
      <c r="AZ1416" s="376"/>
    </row>
    <row r="1417" spans="1:52" ht="13.5" customHeight="1" thickTop="1" thickBot="1" x14ac:dyDescent="0.25">
      <c r="A1417" s="397">
        <v>1406</v>
      </c>
      <c r="B1417" s="398" t="s">
        <v>63</v>
      </c>
      <c r="C1417" s="399">
        <v>43797</v>
      </c>
      <c r="D1417" s="399" t="s">
        <v>12167</v>
      </c>
      <c r="E1417" s="400" t="s">
        <v>6793</v>
      </c>
      <c r="F1417" s="400" t="s">
        <v>12168</v>
      </c>
      <c r="G1417" s="401" t="s">
        <v>66</v>
      </c>
      <c r="H1417" s="402" t="s">
        <v>10502</v>
      </c>
      <c r="I1417" s="403" t="s">
        <v>1989</v>
      </c>
      <c r="J1417" s="404">
        <v>0</v>
      </c>
      <c r="K1417" s="405">
        <v>0</v>
      </c>
      <c r="L1417" s="405">
        <v>2000000</v>
      </c>
      <c r="M1417" s="405">
        <f t="shared" si="137"/>
        <v>2000000</v>
      </c>
      <c r="N1417" s="406" t="s">
        <v>1990</v>
      </c>
      <c r="O1417" s="398" t="s">
        <v>12169</v>
      </c>
      <c r="P1417" s="408">
        <f t="shared" si="138"/>
        <v>43797</v>
      </c>
      <c r="Q1417" s="408">
        <v>43827</v>
      </c>
      <c r="R1417" s="408">
        <f t="shared" si="139"/>
        <v>43827</v>
      </c>
      <c r="S1417" s="407">
        <f t="shared" si="140"/>
        <v>30</v>
      </c>
      <c r="T1417" s="409">
        <f t="shared" si="141"/>
        <v>1</v>
      </c>
      <c r="U1417" s="410" t="s">
        <v>12170</v>
      </c>
      <c r="V1417" s="375"/>
      <c r="W1417" s="411"/>
      <c r="X1417" s="412"/>
      <c r="Y1417" s="413"/>
      <c r="Z1417" s="414"/>
      <c r="AA1417" s="412"/>
      <c r="AB1417" s="413"/>
      <c r="AC1417" s="414"/>
      <c r="AD1417" s="412"/>
      <c r="AE1417" s="413"/>
      <c r="AF1417" s="414"/>
      <c r="AG1417" s="412"/>
      <c r="AH1417" s="413"/>
      <c r="AI1417" s="412"/>
      <c r="AJ1417" s="415"/>
      <c r="AK1417" s="416"/>
      <c r="AL1417" s="417"/>
      <c r="AM1417" s="416"/>
      <c r="AN1417" s="418"/>
      <c r="AO1417" s="418"/>
      <c r="AP1417" s="418"/>
      <c r="AQ1417" s="314"/>
      <c r="AR1417" s="315"/>
      <c r="AS1417" s="419"/>
      <c r="AT1417" s="420"/>
      <c r="AU1417" s="318"/>
      <c r="AV1417" s="319"/>
      <c r="AW1417" s="319"/>
      <c r="AX1417" s="319"/>
      <c r="AY1417" s="320"/>
      <c r="AZ1417" s="376"/>
    </row>
    <row r="1418" spans="1:52" ht="13.5" customHeight="1" thickTop="1" thickBot="1" x14ac:dyDescent="0.25">
      <c r="A1418" s="397">
        <v>1407</v>
      </c>
      <c r="B1418" s="398" t="s">
        <v>3888</v>
      </c>
      <c r="C1418" s="399">
        <v>43797</v>
      </c>
      <c r="D1418" s="399" t="s">
        <v>12171</v>
      </c>
      <c r="E1418" s="400" t="s">
        <v>5921</v>
      </c>
      <c r="F1418" s="400" t="s">
        <v>12172</v>
      </c>
      <c r="G1418" s="401" t="s">
        <v>66</v>
      </c>
      <c r="H1418" s="402" t="s">
        <v>10502</v>
      </c>
      <c r="I1418" s="403" t="s">
        <v>1989</v>
      </c>
      <c r="J1418" s="404">
        <v>0</v>
      </c>
      <c r="K1418" s="405">
        <v>0</v>
      </c>
      <c r="L1418" s="405">
        <v>2886000</v>
      </c>
      <c r="M1418" s="405">
        <f t="shared" si="137"/>
        <v>2886000</v>
      </c>
      <c r="N1418" s="406" t="s">
        <v>1990</v>
      </c>
      <c r="O1418" s="398" t="s">
        <v>9466</v>
      </c>
      <c r="P1418" s="408">
        <f t="shared" si="138"/>
        <v>43797</v>
      </c>
      <c r="Q1418" s="408">
        <v>43830</v>
      </c>
      <c r="R1418" s="408">
        <f t="shared" si="139"/>
        <v>43830</v>
      </c>
      <c r="S1418" s="407">
        <f t="shared" si="140"/>
        <v>33</v>
      </c>
      <c r="T1418" s="409">
        <f t="shared" si="141"/>
        <v>1.1000000000000001</v>
      </c>
      <c r="U1418" s="410" t="s">
        <v>12173</v>
      </c>
      <c r="V1418" s="375"/>
      <c r="W1418" s="411"/>
      <c r="X1418" s="412"/>
      <c r="Y1418" s="413"/>
      <c r="Z1418" s="414"/>
      <c r="AA1418" s="412"/>
      <c r="AB1418" s="413"/>
      <c r="AC1418" s="414"/>
      <c r="AD1418" s="412"/>
      <c r="AE1418" s="413"/>
      <c r="AF1418" s="414"/>
      <c r="AG1418" s="412"/>
      <c r="AH1418" s="413"/>
      <c r="AI1418" s="412"/>
      <c r="AJ1418" s="415"/>
      <c r="AK1418" s="416"/>
      <c r="AL1418" s="417"/>
      <c r="AM1418" s="416"/>
      <c r="AN1418" s="418"/>
      <c r="AO1418" s="418"/>
      <c r="AP1418" s="418"/>
      <c r="AQ1418" s="314"/>
      <c r="AR1418" s="315"/>
      <c r="AS1418" s="419"/>
      <c r="AT1418" s="420"/>
      <c r="AU1418" s="318"/>
      <c r="AV1418" s="319"/>
      <c r="AW1418" s="319"/>
      <c r="AX1418" s="319"/>
      <c r="AY1418" s="320"/>
      <c r="AZ1418" s="376"/>
    </row>
    <row r="1419" spans="1:52" ht="13.5" customHeight="1" thickTop="1" thickBot="1" x14ac:dyDescent="0.25">
      <c r="A1419" s="397">
        <v>1408</v>
      </c>
      <c r="B1419" s="398" t="s">
        <v>3441</v>
      </c>
      <c r="C1419" s="399">
        <v>43798</v>
      </c>
      <c r="D1419" s="399" t="s">
        <v>12174</v>
      </c>
      <c r="E1419" s="400" t="s">
        <v>5690</v>
      </c>
      <c r="F1419" s="400" t="s">
        <v>12175</v>
      </c>
      <c r="G1419" s="401" t="s">
        <v>66</v>
      </c>
      <c r="H1419" s="402" t="s">
        <v>10502</v>
      </c>
      <c r="I1419" s="403" t="s">
        <v>1989</v>
      </c>
      <c r="J1419" s="404">
        <v>0</v>
      </c>
      <c r="K1419" s="405">
        <v>0</v>
      </c>
      <c r="L1419" s="405">
        <v>2500000</v>
      </c>
      <c r="M1419" s="405">
        <f t="shared" si="137"/>
        <v>2500000</v>
      </c>
      <c r="N1419" s="406" t="s">
        <v>1990</v>
      </c>
      <c r="O1419" s="398" t="s">
        <v>9536</v>
      </c>
      <c r="P1419" s="408">
        <f t="shared" si="138"/>
        <v>43798</v>
      </c>
      <c r="Q1419" s="408">
        <v>43827</v>
      </c>
      <c r="R1419" s="408">
        <f t="shared" si="139"/>
        <v>43827</v>
      </c>
      <c r="S1419" s="407">
        <f t="shared" si="140"/>
        <v>29</v>
      </c>
      <c r="T1419" s="409">
        <f t="shared" si="141"/>
        <v>0.96666666666666667</v>
      </c>
      <c r="U1419" s="410" t="s">
        <v>12176</v>
      </c>
      <c r="V1419" s="375"/>
      <c r="W1419" s="411"/>
      <c r="X1419" s="412"/>
      <c r="Y1419" s="413"/>
      <c r="Z1419" s="414"/>
      <c r="AA1419" s="412"/>
      <c r="AB1419" s="413"/>
      <c r="AC1419" s="414"/>
      <c r="AD1419" s="412"/>
      <c r="AE1419" s="413"/>
      <c r="AF1419" s="414"/>
      <c r="AG1419" s="412"/>
      <c r="AH1419" s="413"/>
      <c r="AI1419" s="412"/>
      <c r="AJ1419" s="415"/>
      <c r="AK1419" s="416"/>
      <c r="AL1419" s="417"/>
      <c r="AM1419" s="416"/>
      <c r="AN1419" s="418"/>
      <c r="AO1419" s="418"/>
      <c r="AP1419" s="418"/>
      <c r="AQ1419" s="314"/>
      <c r="AR1419" s="315"/>
      <c r="AS1419" s="419"/>
      <c r="AT1419" s="420"/>
      <c r="AU1419" s="318"/>
      <c r="AV1419" s="319"/>
      <c r="AW1419" s="319"/>
      <c r="AX1419" s="319"/>
      <c r="AY1419" s="320"/>
      <c r="AZ1419" s="376"/>
    </row>
    <row r="1420" spans="1:52" ht="13.5" customHeight="1" thickTop="1" thickBot="1" x14ac:dyDescent="0.25">
      <c r="A1420" s="397">
        <v>1409</v>
      </c>
      <c r="B1420" s="398" t="s">
        <v>63</v>
      </c>
      <c r="C1420" s="399">
        <v>43798</v>
      </c>
      <c r="D1420" s="399" t="s">
        <v>12177</v>
      </c>
      <c r="E1420" s="400" t="s">
        <v>6447</v>
      </c>
      <c r="F1420" s="400" t="s">
        <v>12178</v>
      </c>
      <c r="G1420" s="401" t="s">
        <v>66</v>
      </c>
      <c r="H1420" s="402" t="s">
        <v>10502</v>
      </c>
      <c r="I1420" s="403" t="s">
        <v>1989</v>
      </c>
      <c r="J1420" s="404">
        <v>0</v>
      </c>
      <c r="K1420" s="405">
        <v>0</v>
      </c>
      <c r="L1420" s="405">
        <v>3000000</v>
      </c>
      <c r="M1420" s="405">
        <f t="shared" si="137"/>
        <v>3000000</v>
      </c>
      <c r="N1420" s="406" t="s">
        <v>1990</v>
      </c>
      <c r="O1420" s="398" t="s">
        <v>12179</v>
      </c>
      <c r="P1420" s="408">
        <f t="shared" si="138"/>
        <v>43798</v>
      </c>
      <c r="Q1420" s="408">
        <v>43830</v>
      </c>
      <c r="R1420" s="408">
        <f t="shared" si="139"/>
        <v>43830</v>
      </c>
      <c r="S1420" s="407">
        <f t="shared" si="140"/>
        <v>32</v>
      </c>
      <c r="T1420" s="409">
        <f t="shared" si="141"/>
        <v>1.0666666666666667</v>
      </c>
      <c r="U1420" s="410" t="s">
        <v>12180</v>
      </c>
      <c r="V1420" s="375"/>
      <c r="W1420" s="411"/>
      <c r="X1420" s="412"/>
      <c r="Y1420" s="413"/>
      <c r="Z1420" s="414"/>
      <c r="AA1420" s="412"/>
      <c r="AB1420" s="413"/>
      <c r="AC1420" s="414"/>
      <c r="AD1420" s="412"/>
      <c r="AE1420" s="413"/>
      <c r="AF1420" s="414"/>
      <c r="AG1420" s="412"/>
      <c r="AH1420" s="413"/>
      <c r="AI1420" s="412"/>
      <c r="AJ1420" s="415"/>
      <c r="AK1420" s="416"/>
      <c r="AL1420" s="417"/>
      <c r="AM1420" s="416"/>
      <c r="AN1420" s="418"/>
      <c r="AO1420" s="418"/>
      <c r="AP1420" s="418"/>
      <c r="AQ1420" s="314"/>
      <c r="AR1420" s="315"/>
      <c r="AS1420" s="419"/>
      <c r="AT1420" s="420"/>
      <c r="AU1420" s="318"/>
      <c r="AV1420" s="319"/>
      <c r="AW1420" s="319"/>
      <c r="AX1420" s="319"/>
      <c r="AY1420" s="320"/>
      <c r="AZ1420" s="376"/>
    </row>
    <row r="1421" spans="1:52" ht="13.5" customHeight="1" thickTop="1" thickBot="1" x14ac:dyDescent="0.25">
      <c r="A1421" s="397">
        <v>1410</v>
      </c>
      <c r="B1421" s="398" t="s">
        <v>10231</v>
      </c>
      <c r="C1421" s="399">
        <v>43798</v>
      </c>
      <c r="D1421" s="399" t="s">
        <v>12181</v>
      </c>
      <c r="E1421" s="400" t="s">
        <v>6793</v>
      </c>
      <c r="F1421" s="400" t="s">
        <v>12182</v>
      </c>
      <c r="G1421" s="401" t="s">
        <v>66</v>
      </c>
      <c r="H1421" s="402" t="s">
        <v>7501</v>
      </c>
      <c r="I1421" s="403" t="s">
        <v>1989</v>
      </c>
      <c r="J1421" s="404">
        <v>0</v>
      </c>
      <c r="K1421" s="405">
        <v>0</v>
      </c>
      <c r="L1421" s="405">
        <v>6222221</v>
      </c>
      <c r="M1421" s="405">
        <f t="shared" si="137"/>
        <v>6222221</v>
      </c>
      <c r="N1421" s="406" t="s">
        <v>1990</v>
      </c>
      <c r="O1421" s="398" t="s">
        <v>12183</v>
      </c>
      <c r="P1421" s="408">
        <f t="shared" si="138"/>
        <v>43798</v>
      </c>
      <c r="Q1421" s="408">
        <v>43830</v>
      </c>
      <c r="R1421" s="408">
        <f t="shared" si="139"/>
        <v>43830</v>
      </c>
      <c r="S1421" s="407">
        <f t="shared" si="140"/>
        <v>32</v>
      </c>
      <c r="T1421" s="409">
        <f t="shared" si="141"/>
        <v>1.0666666666666667</v>
      </c>
      <c r="U1421" s="410" t="s">
        <v>12184</v>
      </c>
      <c r="V1421" s="375"/>
      <c r="W1421" s="411"/>
      <c r="X1421" s="412"/>
      <c r="Y1421" s="413"/>
      <c r="Z1421" s="414"/>
      <c r="AA1421" s="412"/>
      <c r="AB1421" s="413"/>
      <c r="AC1421" s="414"/>
      <c r="AD1421" s="412"/>
      <c r="AE1421" s="413"/>
      <c r="AF1421" s="414"/>
      <c r="AG1421" s="412"/>
      <c r="AH1421" s="413"/>
      <c r="AI1421" s="412"/>
      <c r="AJ1421" s="415"/>
      <c r="AK1421" s="416"/>
      <c r="AL1421" s="417"/>
      <c r="AM1421" s="416"/>
      <c r="AN1421" s="418"/>
      <c r="AO1421" s="418"/>
      <c r="AP1421" s="418"/>
      <c r="AQ1421" s="314"/>
      <c r="AR1421" s="315"/>
      <c r="AS1421" s="419"/>
      <c r="AT1421" s="420"/>
      <c r="AU1421" s="318"/>
      <c r="AV1421" s="319"/>
      <c r="AW1421" s="319"/>
      <c r="AX1421" s="319"/>
      <c r="AY1421" s="320"/>
      <c r="AZ1421" s="376"/>
    </row>
    <row r="1422" spans="1:52" ht="13.5" customHeight="1" thickTop="1" thickBot="1" x14ac:dyDescent="0.25">
      <c r="A1422" s="397">
        <v>1411</v>
      </c>
      <c r="B1422" s="398" t="s">
        <v>3444</v>
      </c>
      <c r="C1422" s="399">
        <v>43798</v>
      </c>
      <c r="D1422" s="399" t="s">
        <v>12185</v>
      </c>
      <c r="E1422" s="400" t="s">
        <v>6793</v>
      </c>
      <c r="F1422" s="400" t="s">
        <v>12186</v>
      </c>
      <c r="G1422" s="401" t="s">
        <v>66</v>
      </c>
      <c r="H1422" s="402" t="s">
        <v>10502</v>
      </c>
      <c r="I1422" s="403" t="s">
        <v>1989</v>
      </c>
      <c r="J1422" s="404">
        <v>0</v>
      </c>
      <c r="K1422" s="405">
        <v>0</v>
      </c>
      <c r="L1422" s="405">
        <v>4960500</v>
      </c>
      <c r="M1422" s="405">
        <f t="shared" si="137"/>
        <v>4960500</v>
      </c>
      <c r="N1422" s="406" t="s">
        <v>1990</v>
      </c>
      <c r="O1422" s="398" t="s">
        <v>12187</v>
      </c>
      <c r="P1422" s="408">
        <f t="shared" si="138"/>
        <v>43798</v>
      </c>
      <c r="Q1422" s="408">
        <v>43830</v>
      </c>
      <c r="R1422" s="408">
        <f t="shared" si="139"/>
        <v>43830</v>
      </c>
      <c r="S1422" s="407">
        <f t="shared" si="140"/>
        <v>32</v>
      </c>
      <c r="T1422" s="409">
        <f t="shared" si="141"/>
        <v>1.0666666666666667</v>
      </c>
      <c r="U1422" s="410" t="s">
        <v>12188</v>
      </c>
      <c r="V1422" s="375"/>
      <c r="W1422" s="411"/>
      <c r="X1422" s="412"/>
      <c r="Y1422" s="413"/>
      <c r="Z1422" s="414"/>
      <c r="AA1422" s="412"/>
      <c r="AB1422" s="413"/>
      <c r="AC1422" s="414"/>
      <c r="AD1422" s="412"/>
      <c r="AE1422" s="413"/>
      <c r="AF1422" s="414"/>
      <c r="AG1422" s="412"/>
      <c r="AH1422" s="413"/>
      <c r="AI1422" s="412"/>
      <c r="AJ1422" s="415"/>
      <c r="AK1422" s="416"/>
      <c r="AL1422" s="417"/>
      <c r="AM1422" s="416"/>
      <c r="AN1422" s="418"/>
      <c r="AO1422" s="418"/>
      <c r="AP1422" s="418"/>
      <c r="AQ1422" s="314"/>
      <c r="AR1422" s="315"/>
      <c r="AS1422" s="419"/>
      <c r="AT1422" s="420"/>
      <c r="AU1422" s="318"/>
      <c r="AV1422" s="319"/>
      <c r="AW1422" s="319"/>
      <c r="AX1422" s="319"/>
      <c r="AY1422" s="320"/>
      <c r="AZ1422" s="376"/>
    </row>
    <row r="1423" spans="1:52" ht="13.5" customHeight="1" thickTop="1" thickBot="1" x14ac:dyDescent="0.25">
      <c r="A1423" s="397">
        <v>1412</v>
      </c>
      <c r="B1423" s="398" t="s">
        <v>3435</v>
      </c>
      <c r="C1423" s="399">
        <v>43798</v>
      </c>
      <c r="D1423" s="399" t="s">
        <v>12189</v>
      </c>
      <c r="E1423" s="400" t="s">
        <v>5921</v>
      </c>
      <c r="F1423" s="400" t="s">
        <v>12190</v>
      </c>
      <c r="G1423" s="401" t="s">
        <v>66</v>
      </c>
      <c r="H1423" s="402" t="s">
        <v>7501</v>
      </c>
      <c r="I1423" s="403" t="s">
        <v>1989</v>
      </c>
      <c r="J1423" s="404">
        <v>0</v>
      </c>
      <c r="K1423" s="405">
        <v>0</v>
      </c>
      <c r="L1423" s="405">
        <v>3000000</v>
      </c>
      <c r="M1423" s="405">
        <f t="shared" si="137"/>
        <v>3000000</v>
      </c>
      <c r="N1423" s="406" t="s">
        <v>1990</v>
      </c>
      <c r="O1423" s="398" t="s">
        <v>12191</v>
      </c>
      <c r="P1423" s="408">
        <f t="shared" si="138"/>
        <v>43798</v>
      </c>
      <c r="Q1423" s="408">
        <v>43828</v>
      </c>
      <c r="R1423" s="408">
        <f t="shared" si="139"/>
        <v>43828</v>
      </c>
      <c r="S1423" s="407">
        <f t="shared" si="140"/>
        <v>30</v>
      </c>
      <c r="T1423" s="409">
        <f t="shared" si="141"/>
        <v>1</v>
      </c>
      <c r="U1423" s="410" t="s">
        <v>12192</v>
      </c>
      <c r="V1423" s="375"/>
      <c r="W1423" s="411"/>
      <c r="X1423" s="412"/>
      <c r="Y1423" s="413"/>
      <c r="Z1423" s="414"/>
      <c r="AA1423" s="412"/>
      <c r="AB1423" s="413"/>
      <c r="AC1423" s="414"/>
      <c r="AD1423" s="412"/>
      <c r="AE1423" s="413"/>
      <c r="AF1423" s="414"/>
      <c r="AG1423" s="412"/>
      <c r="AH1423" s="413"/>
      <c r="AI1423" s="412"/>
      <c r="AJ1423" s="415"/>
      <c r="AK1423" s="416"/>
      <c r="AL1423" s="417"/>
      <c r="AM1423" s="416"/>
      <c r="AN1423" s="418"/>
      <c r="AO1423" s="418"/>
      <c r="AP1423" s="418"/>
      <c r="AQ1423" s="314"/>
      <c r="AR1423" s="315"/>
      <c r="AS1423" s="419"/>
      <c r="AT1423" s="420"/>
      <c r="AU1423" s="318"/>
      <c r="AV1423" s="319"/>
      <c r="AW1423" s="319"/>
      <c r="AX1423" s="319"/>
      <c r="AY1423" s="320"/>
      <c r="AZ1423" s="376"/>
    </row>
    <row r="1424" spans="1:52" ht="13.5" customHeight="1" thickTop="1" thickBot="1" x14ac:dyDescent="0.25">
      <c r="A1424" s="397">
        <v>1413</v>
      </c>
      <c r="B1424" s="398" t="s">
        <v>3441</v>
      </c>
      <c r="C1424" s="399">
        <v>43798</v>
      </c>
      <c r="D1424" s="399" t="s">
        <v>12193</v>
      </c>
      <c r="E1424" s="400" t="s">
        <v>5690</v>
      </c>
      <c r="F1424" s="400" t="s">
        <v>12194</v>
      </c>
      <c r="G1424" s="401" t="s">
        <v>66</v>
      </c>
      <c r="H1424" s="402" t="s">
        <v>7501</v>
      </c>
      <c r="I1424" s="403" t="s">
        <v>1989</v>
      </c>
      <c r="J1424" s="404">
        <v>0</v>
      </c>
      <c r="K1424" s="405">
        <v>0</v>
      </c>
      <c r="L1424" s="405">
        <v>5960664</v>
      </c>
      <c r="M1424" s="405">
        <f t="shared" si="137"/>
        <v>5960664</v>
      </c>
      <c r="N1424" s="406" t="s">
        <v>1990</v>
      </c>
      <c r="O1424" s="398" t="s">
        <v>12195</v>
      </c>
      <c r="P1424" s="408">
        <f t="shared" si="138"/>
        <v>43798</v>
      </c>
      <c r="Q1424" s="408">
        <v>43830</v>
      </c>
      <c r="R1424" s="408">
        <f t="shared" si="139"/>
        <v>43830</v>
      </c>
      <c r="S1424" s="407">
        <f t="shared" si="140"/>
        <v>32</v>
      </c>
      <c r="T1424" s="409">
        <f t="shared" si="141"/>
        <v>1.0666666666666667</v>
      </c>
      <c r="U1424" s="410" t="s">
        <v>12196</v>
      </c>
      <c r="V1424" s="375"/>
      <c r="W1424" s="411"/>
      <c r="X1424" s="412"/>
      <c r="Y1424" s="413"/>
      <c r="Z1424" s="414"/>
      <c r="AA1424" s="412"/>
      <c r="AB1424" s="413"/>
      <c r="AC1424" s="414"/>
      <c r="AD1424" s="412"/>
      <c r="AE1424" s="413"/>
      <c r="AF1424" s="414"/>
      <c r="AG1424" s="412"/>
      <c r="AH1424" s="413"/>
      <c r="AI1424" s="412"/>
      <c r="AJ1424" s="415"/>
      <c r="AK1424" s="416"/>
      <c r="AL1424" s="417"/>
      <c r="AM1424" s="416"/>
      <c r="AN1424" s="418"/>
      <c r="AO1424" s="418"/>
      <c r="AP1424" s="418"/>
      <c r="AQ1424" s="314"/>
      <c r="AR1424" s="315"/>
      <c r="AS1424" s="419"/>
      <c r="AT1424" s="420"/>
      <c r="AU1424" s="318"/>
      <c r="AV1424" s="319"/>
      <c r="AW1424" s="319"/>
      <c r="AX1424" s="319"/>
      <c r="AY1424" s="320"/>
      <c r="AZ1424" s="376"/>
    </row>
    <row r="1425" spans="1:52" s="498" customFormat="1" ht="13.5" customHeight="1" thickTop="1" thickBot="1" x14ac:dyDescent="0.25">
      <c r="A1425" s="499">
        <v>1414</v>
      </c>
      <c r="B1425" s="398" t="s">
        <v>3441</v>
      </c>
      <c r="C1425" s="399">
        <v>43798</v>
      </c>
      <c r="D1425" s="399" t="s">
        <v>12197</v>
      </c>
      <c r="E1425" s="400" t="s">
        <v>5921</v>
      </c>
      <c r="F1425" s="400" t="s">
        <v>12155</v>
      </c>
      <c r="G1425" s="401" t="s">
        <v>66</v>
      </c>
      <c r="H1425" s="402" t="s">
        <v>7501</v>
      </c>
      <c r="I1425" s="403" t="s">
        <v>1989</v>
      </c>
      <c r="J1425" s="404">
        <v>0</v>
      </c>
      <c r="K1425" s="405">
        <v>0</v>
      </c>
      <c r="L1425" s="405">
        <v>7500000</v>
      </c>
      <c r="M1425" s="405">
        <f t="shared" si="137"/>
        <v>7500000</v>
      </c>
      <c r="N1425" s="406" t="s">
        <v>1990</v>
      </c>
      <c r="O1425" s="398" t="s">
        <v>12198</v>
      </c>
      <c r="P1425" s="408">
        <v>43798</v>
      </c>
      <c r="Q1425" s="408">
        <v>43830</v>
      </c>
      <c r="R1425" s="408">
        <v>43830</v>
      </c>
      <c r="S1425" s="407">
        <v>32</v>
      </c>
      <c r="T1425" s="409">
        <v>1.0666666666666667</v>
      </c>
      <c r="U1425" s="410" t="s">
        <v>12170</v>
      </c>
      <c r="V1425" s="375"/>
      <c r="W1425" s="411"/>
      <c r="X1425" s="412"/>
      <c r="Y1425" s="413"/>
      <c r="Z1425" s="414"/>
      <c r="AA1425" s="412"/>
      <c r="AB1425" s="413"/>
      <c r="AC1425" s="414"/>
      <c r="AD1425" s="412"/>
      <c r="AE1425" s="413"/>
      <c r="AF1425" s="414"/>
      <c r="AG1425" s="412"/>
      <c r="AH1425" s="413"/>
      <c r="AI1425" s="412"/>
      <c r="AJ1425" s="415"/>
      <c r="AK1425" s="416"/>
      <c r="AL1425" s="417"/>
      <c r="AM1425" s="416"/>
      <c r="AN1425" s="418"/>
      <c r="AO1425" s="418"/>
      <c r="AP1425" s="418"/>
      <c r="AQ1425" s="314"/>
      <c r="AR1425" s="315"/>
      <c r="AS1425" s="500"/>
      <c r="AT1425" s="501"/>
      <c r="AU1425" s="318"/>
      <c r="AV1425" s="319"/>
      <c r="AW1425" s="319"/>
      <c r="AX1425" s="319"/>
      <c r="AY1425" s="320"/>
      <c r="AZ1425" s="502"/>
    </row>
    <row r="1426" spans="1:52" ht="13.5" customHeight="1" thickTop="1" thickBot="1" x14ac:dyDescent="0.25">
      <c r="A1426" s="397">
        <v>1415</v>
      </c>
      <c r="B1426" s="398" t="s">
        <v>63</v>
      </c>
      <c r="C1426" s="399">
        <v>43801</v>
      </c>
      <c r="D1426" s="399" t="s">
        <v>12199</v>
      </c>
      <c r="E1426" s="400" t="s">
        <v>6447</v>
      </c>
      <c r="F1426" s="400" t="s">
        <v>12200</v>
      </c>
      <c r="G1426" s="401" t="s">
        <v>66</v>
      </c>
      <c r="H1426" s="402" t="s">
        <v>7501</v>
      </c>
      <c r="I1426" s="403" t="s">
        <v>1989</v>
      </c>
      <c r="J1426" s="404">
        <v>0</v>
      </c>
      <c r="K1426" s="405">
        <v>0</v>
      </c>
      <c r="L1426" s="405">
        <v>5000000</v>
      </c>
      <c r="M1426" s="405">
        <f t="shared" si="137"/>
        <v>5000000</v>
      </c>
      <c r="N1426" s="406" t="s">
        <v>1990</v>
      </c>
      <c r="O1426" s="398" t="s">
        <v>12201</v>
      </c>
      <c r="P1426" s="408">
        <v>43801</v>
      </c>
      <c r="Q1426" s="408">
        <v>43830</v>
      </c>
      <c r="R1426" s="408">
        <v>43830</v>
      </c>
      <c r="S1426" s="407">
        <v>29</v>
      </c>
      <c r="T1426" s="409">
        <v>0.96666666666666667</v>
      </c>
      <c r="U1426" s="410" t="s">
        <v>12202</v>
      </c>
      <c r="V1426" s="375"/>
      <c r="W1426" s="411"/>
      <c r="X1426" s="412"/>
      <c r="Y1426" s="413"/>
      <c r="Z1426" s="414"/>
      <c r="AA1426" s="412"/>
      <c r="AB1426" s="413"/>
      <c r="AC1426" s="414"/>
      <c r="AD1426" s="412"/>
      <c r="AE1426" s="413"/>
      <c r="AF1426" s="414"/>
      <c r="AG1426" s="412"/>
      <c r="AH1426" s="413"/>
      <c r="AI1426" s="412"/>
      <c r="AJ1426" s="415"/>
      <c r="AK1426" s="416"/>
      <c r="AL1426" s="417"/>
      <c r="AM1426" s="416"/>
      <c r="AN1426" s="418"/>
      <c r="AO1426" s="418"/>
      <c r="AP1426" s="418"/>
      <c r="AQ1426" s="314"/>
      <c r="AR1426" s="315"/>
      <c r="AS1426" s="419"/>
      <c r="AT1426" s="420"/>
      <c r="AU1426" s="318"/>
      <c r="AV1426" s="319"/>
      <c r="AW1426" s="319"/>
      <c r="AX1426" s="319"/>
      <c r="AY1426" s="320"/>
      <c r="AZ1426" s="376"/>
    </row>
    <row r="1427" spans="1:52" ht="13.5" customHeight="1" thickTop="1" thickBot="1" x14ac:dyDescent="0.25">
      <c r="A1427" s="397">
        <v>1416</v>
      </c>
      <c r="B1427" s="398" t="s">
        <v>2651</v>
      </c>
      <c r="C1427" s="399">
        <v>43801</v>
      </c>
      <c r="D1427" s="399" t="s">
        <v>12203</v>
      </c>
      <c r="E1427" s="400" t="s">
        <v>5921</v>
      </c>
      <c r="F1427" s="400" t="s">
        <v>12204</v>
      </c>
      <c r="G1427" s="401" t="s">
        <v>66</v>
      </c>
      <c r="H1427" s="402" t="s">
        <v>7501</v>
      </c>
      <c r="I1427" s="403" t="s">
        <v>1989</v>
      </c>
      <c r="J1427" s="404">
        <v>0</v>
      </c>
      <c r="K1427" s="405">
        <v>0</v>
      </c>
      <c r="L1427" s="405">
        <v>2500000</v>
      </c>
      <c r="M1427" s="405">
        <f t="shared" si="137"/>
        <v>2500000</v>
      </c>
      <c r="N1427" s="406" t="s">
        <v>1990</v>
      </c>
      <c r="O1427" s="398" t="s">
        <v>8700</v>
      </c>
      <c r="P1427" s="408">
        <v>43801</v>
      </c>
      <c r="Q1427" s="408">
        <v>43830</v>
      </c>
      <c r="R1427" s="408">
        <v>43830</v>
      </c>
      <c r="S1427" s="407">
        <v>29</v>
      </c>
      <c r="T1427" s="409">
        <v>0.96666666666666667</v>
      </c>
      <c r="U1427" s="410" t="s">
        <v>12205</v>
      </c>
      <c r="V1427" s="375"/>
      <c r="W1427" s="411"/>
      <c r="X1427" s="412"/>
      <c r="Y1427" s="413"/>
      <c r="Z1427" s="414"/>
      <c r="AA1427" s="412"/>
      <c r="AB1427" s="413"/>
      <c r="AC1427" s="414"/>
      <c r="AD1427" s="412"/>
      <c r="AE1427" s="413"/>
      <c r="AF1427" s="414"/>
      <c r="AG1427" s="412"/>
      <c r="AH1427" s="413"/>
      <c r="AI1427" s="412"/>
      <c r="AJ1427" s="415"/>
      <c r="AK1427" s="416"/>
      <c r="AL1427" s="417"/>
      <c r="AM1427" s="416"/>
      <c r="AN1427" s="418"/>
      <c r="AO1427" s="418"/>
      <c r="AP1427" s="418"/>
      <c r="AQ1427" s="314"/>
      <c r="AR1427" s="315"/>
      <c r="AS1427" s="419"/>
      <c r="AT1427" s="420"/>
      <c r="AU1427" s="318"/>
      <c r="AV1427" s="319"/>
      <c r="AW1427" s="319"/>
      <c r="AX1427" s="319"/>
      <c r="AY1427" s="320"/>
      <c r="AZ1427" s="376"/>
    </row>
    <row r="1428" spans="1:52" ht="13.5" customHeight="1" thickTop="1" thickBot="1" x14ac:dyDescent="0.25">
      <c r="A1428" s="397">
        <v>1417</v>
      </c>
      <c r="B1428" s="398" t="s">
        <v>2000</v>
      </c>
      <c r="C1428" s="399">
        <v>43801</v>
      </c>
      <c r="D1428" s="399" t="s">
        <v>12206</v>
      </c>
      <c r="E1428" s="400" t="s">
        <v>5690</v>
      </c>
      <c r="F1428" s="400" t="s">
        <v>11795</v>
      </c>
      <c r="G1428" s="401" t="s">
        <v>66</v>
      </c>
      <c r="H1428" s="402" t="s">
        <v>10502</v>
      </c>
      <c r="I1428" s="403" t="s">
        <v>1989</v>
      </c>
      <c r="J1428" s="404">
        <v>0</v>
      </c>
      <c r="K1428" s="405">
        <v>0</v>
      </c>
      <c r="L1428" s="405">
        <v>3000000</v>
      </c>
      <c r="M1428" s="405">
        <f t="shared" si="137"/>
        <v>3000000</v>
      </c>
      <c r="N1428" s="406" t="s">
        <v>1990</v>
      </c>
      <c r="O1428" s="398" t="s">
        <v>12207</v>
      </c>
      <c r="P1428" s="408">
        <v>43801</v>
      </c>
      <c r="Q1428" s="408">
        <v>43830</v>
      </c>
      <c r="R1428" s="408">
        <v>43830</v>
      </c>
      <c r="S1428" s="407">
        <v>29</v>
      </c>
      <c r="T1428" s="409">
        <v>0.96666666666666667</v>
      </c>
      <c r="U1428" s="410" t="s">
        <v>12208</v>
      </c>
      <c r="V1428" s="375"/>
      <c r="W1428" s="411"/>
      <c r="X1428" s="412"/>
      <c r="Y1428" s="413"/>
      <c r="Z1428" s="414"/>
      <c r="AA1428" s="412"/>
      <c r="AB1428" s="413"/>
      <c r="AC1428" s="414"/>
      <c r="AD1428" s="412"/>
      <c r="AE1428" s="413"/>
      <c r="AF1428" s="414"/>
      <c r="AG1428" s="412"/>
      <c r="AH1428" s="413"/>
      <c r="AI1428" s="412"/>
      <c r="AJ1428" s="415"/>
      <c r="AK1428" s="416"/>
      <c r="AL1428" s="417"/>
      <c r="AM1428" s="416"/>
      <c r="AN1428" s="418"/>
      <c r="AO1428" s="418"/>
      <c r="AP1428" s="418"/>
      <c r="AQ1428" s="314"/>
      <c r="AR1428" s="315"/>
      <c r="AS1428" s="419"/>
      <c r="AT1428" s="420"/>
      <c r="AU1428" s="318"/>
      <c r="AV1428" s="319"/>
      <c r="AW1428" s="319"/>
      <c r="AX1428" s="319"/>
      <c r="AY1428" s="320"/>
      <c r="AZ1428" s="376"/>
    </row>
    <row r="1429" spans="1:52" ht="13.5" customHeight="1" thickTop="1" thickBot="1" x14ac:dyDescent="0.25">
      <c r="A1429" s="397">
        <v>1418</v>
      </c>
      <c r="B1429" s="398" t="s">
        <v>3441</v>
      </c>
      <c r="C1429" s="399">
        <v>43801</v>
      </c>
      <c r="D1429" s="399" t="s">
        <v>12209</v>
      </c>
      <c r="E1429" s="400" t="s">
        <v>5690</v>
      </c>
      <c r="F1429" s="400" t="s">
        <v>12053</v>
      </c>
      <c r="G1429" s="401" t="s">
        <v>66</v>
      </c>
      <c r="H1429" s="402" t="s">
        <v>7501</v>
      </c>
      <c r="I1429" s="403" t="s">
        <v>1989</v>
      </c>
      <c r="J1429" s="404">
        <v>0</v>
      </c>
      <c r="K1429" s="405">
        <v>0</v>
      </c>
      <c r="L1429" s="405">
        <v>5960664</v>
      </c>
      <c r="M1429" s="405">
        <f t="shared" si="137"/>
        <v>5960664</v>
      </c>
      <c r="N1429" s="406" t="s">
        <v>1990</v>
      </c>
      <c r="O1429" s="398" t="s">
        <v>12210</v>
      </c>
      <c r="P1429" s="408">
        <v>43801</v>
      </c>
      <c r="Q1429" s="408">
        <v>43830</v>
      </c>
      <c r="R1429" s="408">
        <v>43830</v>
      </c>
      <c r="S1429" s="407">
        <v>29</v>
      </c>
      <c r="T1429" s="409">
        <v>0.96666666666666667</v>
      </c>
      <c r="U1429" s="410" t="s">
        <v>12211</v>
      </c>
      <c r="V1429" s="375"/>
      <c r="W1429" s="411"/>
      <c r="X1429" s="412"/>
      <c r="Y1429" s="413"/>
      <c r="Z1429" s="414"/>
      <c r="AA1429" s="412"/>
      <c r="AB1429" s="413"/>
      <c r="AC1429" s="414"/>
      <c r="AD1429" s="412"/>
      <c r="AE1429" s="413"/>
      <c r="AF1429" s="414"/>
      <c r="AG1429" s="412"/>
      <c r="AH1429" s="413"/>
      <c r="AI1429" s="412"/>
      <c r="AJ1429" s="415"/>
      <c r="AK1429" s="416"/>
      <c r="AL1429" s="417"/>
      <c r="AM1429" s="416"/>
      <c r="AN1429" s="418"/>
      <c r="AO1429" s="418"/>
      <c r="AP1429" s="418"/>
      <c r="AQ1429" s="314"/>
      <c r="AR1429" s="315"/>
      <c r="AS1429" s="419"/>
      <c r="AT1429" s="420"/>
      <c r="AU1429" s="318"/>
      <c r="AV1429" s="319"/>
      <c r="AW1429" s="319"/>
      <c r="AX1429" s="319"/>
      <c r="AY1429" s="320"/>
      <c r="AZ1429" s="376"/>
    </row>
    <row r="1430" spans="1:52" ht="13.5" customHeight="1" thickTop="1" thickBot="1" x14ac:dyDescent="0.25">
      <c r="A1430" s="397">
        <v>1419</v>
      </c>
      <c r="B1430" s="398" t="s">
        <v>3432</v>
      </c>
      <c r="C1430" s="399">
        <v>43801</v>
      </c>
      <c r="D1430" s="399" t="s">
        <v>13576</v>
      </c>
      <c r="E1430" s="400"/>
      <c r="F1430" s="400" t="s">
        <v>13577</v>
      </c>
      <c r="G1430" s="401" t="s">
        <v>13566</v>
      </c>
      <c r="H1430" s="402" t="s">
        <v>7533</v>
      </c>
      <c r="I1430" s="403" t="s">
        <v>2079</v>
      </c>
      <c r="J1430" s="404">
        <v>0</v>
      </c>
      <c r="K1430" s="405">
        <v>0</v>
      </c>
      <c r="L1430" s="405" t="s">
        <v>13578</v>
      </c>
      <c r="M1430" s="405" t="s">
        <v>13578</v>
      </c>
      <c r="N1430" s="406" t="s">
        <v>4981</v>
      </c>
      <c r="O1430" s="398" t="s">
        <v>9661</v>
      </c>
      <c r="P1430" s="408">
        <f t="shared" ref="P1430:P1435" si="142">C1430</f>
        <v>43801</v>
      </c>
      <c r="Q1430" s="408">
        <v>43806</v>
      </c>
      <c r="R1430" s="408">
        <f>Q1430</f>
        <v>43806</v>
      </c>
      <c r="S1430" s="407">
        <f>R1430-P1430</f>
        <v>5</v>
      </c>
      <c r="T1430" s="409">
        <f>+S1430/30</f>
        <v>0.16666666666666666</v>
      </c>
      <c r="U1430" s="410"/>
      <c r="V1430" s="375"/>
      <c r="W1430" s="411"/>
      <c r="X1430" s="412"/>
      <c r="Y1430" s="413"/>
      <c r="Z1430" s="414"/>
      <c r="AA1430" s="412"/>
      <c r="AB1430" s="413"/>
      <c r="AC1430" s="414"/>
      <c r="AD1430" s="412"/>
      <c r="AE1430" s="413"/>
      <c r="AF1430" s="414"/>
      <c r="AG1430" s="412"/>
      <c r="AH1430" s="413"/>
      <c r="AI1430" s="412"/>
      <c r="AJ1430" s="415"/>
      <c r="AK1430" s="416"/>
      <c r="AL1430" s="417"/>
      <c r="AM1430" s="416"/>
      <c r="AN1430" s="418"/>
      <c r="AO1430" s="418"/>
      <c r="AP1430" s="418"/>
      <c r="AQ1430" s="314"/>
      <c r="AR1430" s="315"/>
      <c r="AS1430" s="419"/>
      <c r="AT1430" s="420"/>
      <c r="AU1430" s="318"/>
      <c r="AV1430" s="319"/>
      <c r="AW1430" s="319"/>
      <c r="AX1430" s="319"/>
      <c r="AY1430" s="320"/>
      <c r="AZ1430" s="376"/>
    </row>
    <row r="1431" spans="1:52" ht="13.5" customHeight="1" thickTop="1" thickBot="1" x14ac:dyDescent="0.25">
      <c r="A1431" s="397">
        <v>1420</v>
      </c>
      <c r="B1431" s="398" t="s">
        <v>3435</v>
      </c>
      <c r="C1431" s="399">
        <v>43801</v>
      </c>
      <c r="D1431" s="399" t="s">
        <v>12212</v>
      </c>
      <c r="E1431" s="400" t="s">
        <v>5690</v>
      </c>
      <c r="F1431" s="400" t="s">
        <v>12213</v>
      </c>
      <c r="G1431" s="401" t="s">
        <v>66</v>
      </c>
      <c r="H1431" s="402" t="s">
        <v>7501</v>
      </c>
      <c r="I1431" s="403" t="s">
        <v>1989</v>
      </c>
      <c r="J1431" s="404">
        <v>0</v>
      </c>
      <c r="K1431" s="405">
        <v>0</v>
      </c>
      <c r="L1431" s="405">
        <v>8300000</v>
      </c>
      <c r="M1431" s="405">
        <f t="shared" ref="M1431:M1447" si="143">L1431+AJ1431+AL1431+AN1431+AP1431</f>
        <v>8300000</v>
      </c>
      <c r="N1431" s="406" t="s">
        <v>1990</v>
      </c>
      <c r="O1431" s="398" t="s">
        <v>7204</v>
      </c>
      <c r="P1431" s="408">
        <f t="shared" si="142"/>
        <v>43801</v>
      </c>
      <c r="Q1431" s="408">
        <v>43830</v>
      </c>
      <c r="R1431" s="408">
        <f t="shared" si="139"/>
        <v>43830</v>
      </c>
      <c r="S1431" s="407">
        <f t="shared" si="140"/>
        <v>29</v>
      </c>
      <c r="T1431" s="409">
        <f t="shared" si="141"/>
        <v>0.96666666666666667</v>
      </c>
      <c r="U1431" s="410" t="s">
        <v>12214</v>
      </c>
      <c r="V1431" s="375"/>
      <c r="W1431" s="411"/>
      <c r="X1431" s="412"/>
      <c r="Y1431" s="413"/>
      <c r="Z1431" s="414"/>
      <c r="AA1431" s="412"/>
      <c r="AB1431" s="413"/>
      <c r="AC1431" s="414"/>
      <c r="AD1431" s="412"/>
      <c r="AE1431" s="413"/>
      <c r="AF1431" s="414"/>
      <c r="AG1431" s="412"/>
      <c r="AH1431" s="413"/>
      <c r="AI1431" s="412"/>
      <c r="AJ1431" s="415"/>
      <c r="AK1431" s="416"/>
      <c r="AL1431" s="417"/>
      <c r="AM1431" s="416"/>
      <c r="AN1431" s="418"/>
      <c r="AO1431" s="418"/>
      <c r="AP1431" s="418"/>
      <c r="AQ1431" s="314"/>
      <c r="AR1431" s="315"/>
      <c r="AS1431" s="419"/>
      <c r="AT1431" s="420"/>
      <c r="AU1431" s="318"/>
      <c r="AV1431" s="319"/>
      <c r="AW1431" s="319"/>
      <c r="AX1431" s="319"/>
      <c r="AY1431" s="320"/>
      <c r="AZ1431" s="376"/>
    </row>
    <row r="1432" spans="1:52" ht="13.5" customHeight="1" thickTop="1" thickBot="1" x14ac:dyDescent="0.25">
      <c r="A1432" s="397">
        <v>1421</v>
      </c>
      <c r="B1432" s="398" t="s">
        <v>3888</v>
      </c>
      <c r="C1432" s="399">
        <v>43802</v>
      </c>
      <c r="D1432" s="399" t="s">
        <v>12215</v>
      </c>
      <c r="E1432" s="400" t="s">
        <v>9494</v>
      </c>
      <c r="F1432" s="400" t="s">
        <v>12216</v>
      </c>
      <c r="G1432" s="401" t="s">
        <v>66</v>
      </c>
      <c r="H1432" s="402" t="s">
        <v>10502</v>
      </c>
      <c r="I1432" s="403" t="s">
        <v>1989</v>
      </c>
      <c r="J1432" s="404">
        <v>0</v>
      </c>
      <c r="K1432" s="405">
        <v>0</v>
      </c>
      <c r="L1432" s="405">
        <v>3066667</v>
      </c>
      <c r="M1432" s="405">
        <f t="shared" si="143"/>
        <v>3066667</v>
      </c>
      <c r="N1432" s="406" t="s">
        <v>1990</v>
      </c>
      <c r="O1432" s="398" t="s">
        <v>12217</v>
      </c>
      <c r="P1432" s="408">
        <f t="shared" si="142"/>
        <v>43802</v>
      </c>
      <c r="Q1432" s="408">
        <v>43830</v>
      </c>
      <c r="R1432" s="408">
        <f t="shared" si="139"/>
        <v>43830</v>
      </c>
      <c r="S1432" s="407">
        <f t="shared" si="140"/>
        <v>28</v>
      </c>
      <c r="T1432" s="409">
        <f t="shared" si="141"/>
        <v>0.93333333333333335</v>
      </c>
      <c r="U1432" s="410" t="s">
        <v>12218</v>
      </c>
      <c r="V1432" s="375"/>
      <c r="W1432" s="411"/>
      <c r="X1432" s="412"/>
      <c r="Y1432" s="413"/>
      <c r="Z1432" s="414"/>
      <c r="AA1432" s="412"/>
      <c r="AB1432" s="413"/>
      <c r="AC1432" s="414"/>
      <c r="AD1432" s="412"/>
      <c r="AE1432" s="413"/>
      <c r="AF1432" s="414"/>
      <c r="AG1432" s="412"/>
      <c r="AH1432" s="413"/>
      <c r="AI1432" s="412"/>
      <c r="AJ1432" s="415"/>
      <c r="AK1432" s="416"/>
      <c r="AL1432" s="417"/>
      <c r="AM1432" s="416"/>
      <c r="AN1432" s="418"/>
      <c r="AO1432" s="418"/>
      <c r="AP1432" s="418"/>
      <c r="AQ1432" s="314"/>
      <c r="AR1432" s="315"/>
      <c r="AS1432" s="419"/>
      <c r="AT1432" s="420"/>
      <c r="AU1432" s="318"/>
      <c r="AV1432" s="319"/>
      <c r="AW1432" s="319"/>
      <c r="AX1432" s="319"/>
      <c r="AY1432" s="320"/>
      <c r="AZ1432" s="376"/>
    </row>
    <row r="1433" spans="1:52" ht="13.5" customHeight="1" thickTop="1" thickBot="1" x14ac:dyDescent="0.25">
      <c r="A1433" s="397">
        <v>1422</v>
      </c>
      <c r="B1433" s="398" t="s">
        <v>3435</v>
      </c>
      <c r="C1433" s="399">
        <v>43802</v>
      </c>
      <c r="D1433" s="399" t="s">
        <v>12219</v>
      </c>
      <c r="E1433" s="400" t="s">
        <v>5690</v>
      </c>
      <c r="F1433" s="400" t="s">
        <v>5665</v>
      </c>
      <c r="G1433" s="401" t="s">
        <v>66</v>
      </c>
      <c r="H1433" s="402" t="s">
        <v>10502</v>
      </c>
      <c r="I1433" s="403" t="s">
        <v>1989</v>
      </c>
      <c r="J1433" s="404">
        <v>0</v>
      </c>
      <c r="K1433" s="405">
        <v>0</v>
      </c>
      <c r="L1433" s="405">
        <v>3307000</v>
      </c>
      <c r="M1433" s="405">
        <f t="shared" si="143"/>
        <v>3307000</v>
      </c>
      <c r="N1433" s="406" t="s">
        <v>1990</v>
      </c>
      <c r="O1433" s="398" t="s">
        <v>12220</v>
      </c>
      <c r="P1433" s="408">
        <f t="shared" si="142"/>
        <v>43802</v>
      </c>
      <c r="Q1433" s="408">
        <v>43830</v>
      </c>
      <c r="R1433" s="408">
        <f t="shared" si="139"/>
        <v>43830</v>
      </c>
      <c r="S1433" s="407">
        <f t="shared" si="140"/>
        <v>28</v>
      </c>
      <c r="T1433" s="409">
        <f t="shared" si="141"/>
        <v>0.93333333333333335</v>
      </c>
      <c r="U1433" s="410" t="s">
        <v>12221</v>
      </c>
      <c r="V1433" s="375"/>
      <c r="W1433" s="411"/>
      <c r="X1433" s="412"/>
      <c r="Y1433" s="413"/>
      <c r="Z1433" s="414"/>
      <c r="AA1433" s="412"/>
      <c r="AB1433" s="413"/>
      <c r="AC1433" s="414"/>
      <c r="AD1433" s="412"/>
      <c r="AE1433" s="413"/>
      <c r="AF1433" s="414"/>
      <c r="AG1433" s="412"/>
      <c r="AH1433" s="413"/>
      <c r="AI1433" s="412"/>
      <c r="AJ1433" s="415"/>
      <c r="AK1433" s="416"/>
      <c r="AL1433" s="417"/>
      <c r="AM1433" s="416"/>
      <c r="AN1433" s="418"/>
      <c r="AO1433" s="418"/>
      <c r="AP1433" s="418"/>
      <c r="AQ1433" s="314"/>
      <c r="AR1433" s="315"/>
      <c r="AS1433" s="419"/>
      <c r="AT1433" s="420"/>
      <c r="AU1433" s="318"/>
      <c r="AV1433" s="319"/>
      <c r="AW1433" s="319"/>
      <c r="AX1433" s="319"/>
      <c r="AY1433" s="320"/>
      <c r="AZ1433" s="376"/>
    </row>
    <row r="1434" spans="1:52" ht="13.5" customHeight="1" thickTop="1" thickBot="1" x14ac:dyDescent="0.25">
      <c r="A1434" s="397">
        <v>1423</v>
      </c>
      <c r="B1434" s="398" t="s">
        <v>333</v>
      </c>
      <c r="C1434" s="399">
        <v>43802</v>
      </c>
      <c r="D1434" s="399" t="s">
        <v>12222</v>
      </c>
      <c r="E1434" s="400" t="s">
        <v>7806</v>
      </c>
      <c r="F1434" s="400" t="s">
        <v>12223</v>
      </c>
      <c r="G1434" s="401" t="s">
        <v>66</v>
      </c>
      <c r="H1434" s="402" t="s">
        <v>7501</v>
      </c>
      <c r="I1434" s="403" t="s">
        <v>1989</v>
      </c>
      <c r="J1434" s="404">
        <v>0</v>
      </c>
      <c r="K1434" s="405">
        <v>0</v>
      </c>
      <c r="L1434" s="405">
        <v>5307000</v>
      </c>
      <c r="M1434" s="405">
        <f t="shared" si="143"/>
        <v>5307000</v>
      </c>
      <c r="N1434" s="406" t="s">
        <v>1990</v>
      </c>
      <c r="O1434" s="398" t="s">
        <v>12224</v>
      </c>
      <c r="P1434" s="408">
        <f t="shared" si="142"/>
        <v>43802</v>
      </c>
      <c r="Q1434" s="408">
        <v>43830</v>
      </c>
      <c r="R1434" s="408">
        <f t="shared" si="139"/>
        <v>43830</v>
      </c>
      <c r="S1434" s="407">
        <f t="shared" si="140"/>
        <v>28</v>
      </c>
      <c r="T1434" s="409">
        <f t="shared" si="141"/>
        <v>0.93333333333333335</v>
      </c>
      <c r="U1434" s="410" t="s">
        <v>12225</v>
      </c>
      <c r="V1434" s="375"/>
      <c r="W1434" s="411"/>
      <c r="X1434" s="412"/>
      <c r="Y1434" s="413"/>
      <c r="Z1434" s="414"/>
      <c r="AA1434" s="412"/>
      <c r="AB1434" s="413"/>
      <c r="AC1434" s="414"/>
      <c r="AD1434" s="412"/>
      <c r="AE1434" s="413"/>
      <c r="AF1434" s="414"/>
      <c r="AG1434" s="412"/>
      <c r="AH1434" s="413"/>
      <c r="AI1434" s="412"/>
      <c r="AJ1434" s="415"/>
      <c r="AK1434" s="416"/>
      <c r="AL1434" s="417"/>
      <c r="AM1434" s="416"/>
      <c r="AN1434" s="418"/>
      <c r="AO1434" s="418"/>
      <c r="AP1434" s="418"/>
      <c r="AQ1434" s="314"/>
      <c r="AR1434" s="315"/>
      <c r="AS1434" s="419"/>
      <c r="AT1434" s="420"/>
      <c r="AU1434" s="318"/>
      <c r="AV1434" s="319"/>
      <c r="AW1434" s="319"/>
      <c r="AX1434" s="319"/>
      <c r="AY1434" s="320"/>
      <c r="AZ1434" s="376"/>
    </row>
    <row r="1435" spans="1:52" ht="13.5" customHeight="1" thickTop="1" thickBot="1" x14ac:dyDescent="0.25">
      <c r="A1435" s="397">
        <v>1424</v>
      </c>
      <c r="B1435" s="398" t="s">
        <v>3888</v>
      </c>
      <c r="C1435" s="399">
        <v>43802</v>
      </c>
      <c r="D1435" s="399" t="s">
        <v>12226</v>
      </c>
      <c r="E1435" s="400" t="s">
        <v>9494</v>
      </c>
      <c r="F1435" s="400" t="s">
        <v>12227</v>
      </c>
      <c r="G1435" s="401" t="s">
        <v>66</v>
      </c>
      <c r="H1435" s="402" t="s">
        <v>7501</v>
      </c>
      <c r="I1435" s="403" t="s">
        <v>1989</v>
      </c>
      <c r="J1435" s="404">
        <v>0</v>
      </c>
      <c r="K1435" s="405">
        <v>0</v>
      </c>
      <c r="L1435" s="405">
        <v>7000000</v>
      </c>
      <c r="M1435" s="405">
        <f t="shared" si="143"/>
        <v>7000000</v>
      </c>
      <c r="N1435" s="406" t="s">
        <v>1990</v>
      </c>
      <c r="O1435" s="398" t="s">
        <v>2094</v>
      </c>
      <c r="P1435" s="408">
        <f t="shared" si="142"/>
        <v>43802</v>
      </c>
      <c r="Q1435" s="408">
        <v>43830</v>
      </c>
      <c r="R1435" s="408">
        <f t="shared" si="139"/>
        <v>43830</v>
      </c>
      <c r="S1435" s="407">
        <f t="shared" si="140"/>
        <v>28</v>
      </c>
      <c r="T1435" s="409">
        <f t="shared" si="141"/>
        <v>0.93333333333333335</v>
      </c>
      <c r="U1435" s="410" t="s">
        <v>12228</v>
      </c>
      <c r="V1435" s="375"/>
      <c r="W1435" s="411"/>
      <c r="X1435" s="412"/>
      <c r="Y1435" s="413"/>
      <c r="Z1435" s="414"/>
      <c r="AA1435" s="412"/>
      <c r="AB1435" s="413"/>
      <c r="AC1435" s="414"/>
      <c r="AD1435" s="412"/>
      <c r="AE1435" s="413"/>
      <c r="AF1435" s="414"/>
      <c r="AG1435" s="412"/>
      <c r="AH1435" s="413"/>
      <c r="AI1435" s="412"/>
      <c r="AJ1435" s="415"/>
      <c r="AK1435" s="416"/>
      <c r="AL1435" s="417"/>
      <c r="AM1435" s="416"/>
      <c r="AN1435" s="418"/>
      <c r="AO1435" s="418"/>
      <c r="AP1435" s="418"/>
      <c r="AQ1435" s="314"/>
      <c r="AR1435" s="315"/>
      <c r="AS1435" s="419"/>
      <c r="AT1435" s="420"/>
      <c r="AU1435" s="318"/>
      <c r="AV1435" s="319"/>
      <c r="AW1435" s="319"/>
      <c r="AX1435" s="319"/>
      <c r="AY1435" s="320"/>
      <c r="AZ1435" s="376"/>
    </row>
    <row r="1436" spans="1:52" ht="56.25" customHeight="1" thickTop="1" thickBot="1" x14ac:dyDescent="0.25">
      <c r="A1436" s="397">
        <v>1425</v>
      </c>
      <c r="B1436" s="398" t="s">
        <v>46</v>
      </c>
      <c r="C1436" s="399">
        <v>43802</v>
      </c>
      <c r="D1436" s="399" t="s">
        <v>13579</v>
      </c>
      <c r="E1436" s="400" t="s">
        <v>5690</v>
      </c>
      <c r="F1436" s="535" t="s">
        <v>13580</v>
      </c>
      <c r="G1436" s="401" t="s">
        <v>13554</v>
      </c>
      <c r="H1436" s="400" t="s">
        <v>7533</v>
      </c>
      <c r="I1436" s="403" t="s">
        <v>1989</v>
      </c>
      <c r="J1436" s="404">
        <v>0</v>
      </c>
      <c r="K1436" s="405">
        <v>0</v>
      </c>
      <c r="L1436" s="405">
        <v>11041240106</v>
      </c>
      <c r="M1436" s="405">
        <f t="shared" si="143"/>
        <v>11041240106</v>
      </c>
      <c r="N1436" s="406" t="s">
        <v>1990</v>
      </c>
      <c r="O1436" s="398" t="s">
        <v>13581</v>
      </c>
      <c r="P1436" s="408">
        <v>43803</v>
      </c>
      <c r="Q1436" s="408">
        <v>44196</v>
      </c>
      <c r="R1436" s="408">
        <f t="shared" si="139"/>
        <v>44196</v>
      </c>
      <c r="S1436" s="407">
        <f t="shared" si="140"/>
        <v>393</v>
      </c>
      <c r="T1436" s="409">
        <f t="shared" si="141"/>
        <v>13.1</v>
      </c>
      <c r="U1436" s="410"/>
      <c r="V1436" s="375"/>
      <c r="W1436" s="411"/>
      <c r="X1436" s="412"/>
      <c r="Y1436" s="413"/>
      <c r="Z1436" s="414"/>
      <c r="AA1436" s="412"/>
      <c r="AB1436" s="413"/>
      <c r="AC1436" s="414"/>
      <c r="AD1436" s="412"/>
      <c r="AE1436" s="413"/>
      <c r="AF1436" s="414"/>
      <c r="AG1436" s="412"/>
      <c r="AH1436" s="413"/>
      <c r="AI1436" s="412"/>
      <c r="AJ1436" s="415"/>
      <c r="AK1436" s="416"/>
      <c r="AL1436" s="417"/>
      <c r="AM1436" s="416"/>
      <c r="AN1436" s="418"/>
      <c r="AO1436" s="418"/>
      <c r="AP1436" s="418"/>
      <c r="AQ1436" s="314"/>
      <c r="AR1436" s="315"/>
      <c r="AS1436" s="419"/>
      <c r="AT1436" s="420"/>
      <c r="AU1436" s="318"/>
      <c r="AV1436" s="319"/>
      <c r="AW1436" s="319"/>
      <c r="AX1436" s="319"/>
      <c r="AY1436" s="320"/>
      <c r="AZ1436" s="376"/>
    </row>
    <row r="1437" spans="1:52" ht="13.5" customHeight="1" thickTop="1" thickBot="1" x14ac:dyDescent="0.25">
      <c r="A1437" s="397">
        <v>1426</v>
      </c>
      <c r="B1437" s="398" t="s">
        <v>3435</v>
      </c>
      <c r="C1437" s="399">
        <v>43802</v>
      </c>
      <c r="D1437" s="399" t="s">
        <v>12229</v>
      </c>
      <c r="E1437" s="400" t="s">
        <v>5921</v>
      </c>
      <c r="F1437" s="400" t="s">
        <v>9946</v>
      </c>
      <c r="G1437" s="401" t="s">
        <v>66</v>
      </c>
      <c r="H1437" s="402" t="s">
        <v>7501</v>
      </c>
      <c r="I1437" s="403" t="s">
        <v>1989</v>
      </c>
      <c r="J1437" s="404">
        <v>0</v>
      </c>
      <c r="K1437" s="405">
        <v>0</v>
      </c>
      <c r="L1437" s="405">
        <v>1000000</v>
      </c>
      <c r="M1437" s="405">
        <f t="shared" si="143"/>
        <v>1000000</v>
      </c>
      <c r="N1437" s="406" t="s">
        <v>1990</v>
      </c>
      <c r="O1437" s="398" t="s">
        <v>5802</v>
      </c>
      <c r="P1437" s="408">
        <f t="shared" ref="P1437:P1447" si="144">C1437</f>
        <v>43802</v>
      </c>
      <c r="Q1437" s="408">
        <v>43817</v>
      </c>
      <c r="R1437" s="408">
        <f t="shared" si="139"/>
        <v>43817</v>
      </c>
      <c r="S1437" s="407">
        <f t="shared" si="140"/>
        <v>15</v>
      </c>
      <c r="T1437" s="409">
        <f t="shared" si="141"/>
        <v>0.5</v>
      </c>
      <c r="U1437" s="410" t="s">
        <v>12230</v>
      </c>
      <c r="V1437" s="375"/>
      <c r="W1437" s="411"/>
      <c r="X1437" s="412"/>
      <c r="Y1437" s="413"/>
      <c r="Z1437" s="414"/>
      <c r="AA1437" s="412"/>
      <c r="AB1437" s="413"/>
      <c r="AC1437" s="414"/>
      <c r="AD1437" s="412"/>
      <c r="AE1437" s="413"/>
      <c r="AF1437" s="414"/>
      <c r="AG1437" s="412"/>
      <c r="AH1437" s="413"/>
      <c r="AI1437" s="412"/>
      <c r="AJ1437" s="415"/>
      <c r="AK1437" s="416"/>
      <c r="AL1437" s="417"/>
      <c r="AM1437" s="416"/>
      <c r="AN1437" s="418"/>
      <c r="AO1437" s="418"/>
      <c r="AP1437" s="418"/>
      <c r="AQ1437" s="314"/>
      <c r="AR1437" s="315"/>
      <c r="AS1437" s="419"/>
      <c r="AT1437" s="420"/>
      <c r="AU1437" s="318"/>
      <c r="AV1437" s="319"/>
      <c r="AW1437" s="319"/>
      <c r="AX1437" s="319"/>
      <c r="AY1437" s="320"/>
      <c r="AZ1437" s="376"/>
    </row>
    <row r="1438" spans="1:52" ht="13.5" customHeight="1" thickTop="1" thickBot="1" x14ac:dyDescent="0.25">
      <c r="A1438" s="397">
        <v>1427</v>
      </c>
      <c r="B1438" s="398" t="s">
        <v>3435</v>
      </c>
      <c r="C1438" s="399">
        <v>43803</v>
      </c>
      <c r="D1438" s="399" t="s">
        <v>12231</v>
      </c>
      <c r="E1438" s="400" t="s">
        <v>5690</v>
      </c>
      <c r="F1438" s="400" t="s">
        <v>12232</v>
      </c>
      <c r="G1438" s="401" t="s">
        <v>66</v>
      </c>
      <c r="H1438" s="402" t="s">
        <v>7501</v>
      </c>
      <c r="I1438" s="403" t="s">
        <v>1989</v>
      </c>
      <c r="J1438" s="404">
        <v>0</v>
      </c>
      <c r="K1438" s="405">
        <v>0</v>
      </c>
      <c r="L1438" s="405">
        <v>6307243</v>
      </c>
      <c r="M1438" s="405">
        <f t="shared" si="143"/>
        <v>6307243</v>
      </c>
      <c r="N1438" s="406" t="s">
        <v>1990</v>
      </c>
      <c r="O1438" s="398" t="s">
        <v>12233</v>
      </c>
      <c r="P1438" s="408">
        <f t="shared" si="144"/>
        <v>43803</v>
      </c>
      <c r="Q1438" s="408">
        <v>43830</v>
      </c>
      <c r="R1438" s="408">
        <f t="shared" si="139"/>
        <v>43830</v>
      </c>
      <c r="S1438" s="407">
        <f t="shared" si="140"/>
        <v>27</v>
      </c>
      <c r="T1438" s="409">
        <f t="shared" si="141"/>
        <v>0.9</v>
      </c>
      <c r="U1438" s="410" t="s">
        <v>12234</v>
      </c>
      <c r="V1438" s="375"/>
      <c r="W1438" s="411"/>
      <c r="X1438" s="412"/>
      <c r="Y1438" s="413"/>
      <c r="Z1438" s="414"/>
      <c r="AA1438" s="412"/>
      <c r="AB1438" s="413"/>
      <c r="AC1438" s="414"/>
      <c r="AD1438" s="412"/>
      <c r="AE1438" s="413"/>
      <c r="AF1438" s="414"/>
      <c r="AG1438" s="412"/>
      <c r="AH1438" s="413"/>
      <c r="AI1438" s="412"/>
      <c r="AJ1438" s="415"/>
      <c r="AK1438" s="416"/>
      <c r="AL1438" s="417"/>
      <c r="AM1438" s="416"/>
      <c r="AN1438" s="418"/>
      <c r="AO1438" s="418"/>
      <c r="AP1438" s="418"/>
      <c r="AQ1438" s="314"/>
      <c r="AR1438" s="315"/>
      <c r="AS1438" s="419"/>
      <c r="AT1438" s="420"/>
      <c r="AU1438" s="318"/>
      <c r="AV1438" s="319"/>
      <c r="AW1438" s="319"/>
      <c r="AX1438" s="319"/>
      <c r="AY1438" s="320"/>
      <c r="AZ1438" s="376"/>
    </row>
    <row r="1439" spans="1:52" ht="13.5" customHeight="1" thickTop="1" thickBot="1" x14ac:dyDescent="0.25">
      <c r="A1439" s="397">
        <v>1428</v>
      </c>
      <c r="B1439" s="398" t="s">
        <v>11591</v>
      </c>
      <c r="C1439" s="399">
        <v>43803</v>
      </c>
      <c r="D1439" s="399" t="s">
        <v>12235</v>
      </c>
      <c r="E1439" s="400" t="s">
        <v>5690</v>
      </c>
      <c r="F1439" s="400" t="s">
        <v>12236</v>
      </c>
      <c r="G1439" s="401" t="s">
        <v>66</v>
      </c>
      <c r="H1439" s="402" t="s">
        <v>7501</v>
      </c>
      <c r="I1439" s="403" t="s">
        <v>1989</v>
      </c>
      <c r="J1439" s="404">
        <v>0</v>
      </c>
      <c r="K1439" s="405">
        <v>0</v>
      </c>
      <c r="L1439" s="405">
        <v>3960000</v>
      </c>
      <c r="M1439" s="405">
        <f t="shared" si="143"/>
        <v>3960000</v>
      </c>
      <c r="N1439" s="406" t="s">
        <v>1990</v>
      </c>
      <c r="O1439" s="398" t="s">
        <v>12237</v>
      </c>
      <c r="P1439" s="408">
        <f t="shared" si="144"/>
        <v>43803</v>
      </c>
      <c r="Q1439" s="408">
        <v>43830</v>
      </c>
      <c r="R1439" s="408">
        <f t="shared" si="139"/>
        <v>43830</v>
      </c>
      <c r="S1439" s="407">
        <f t="shared" si="140"/>
        <v>27</v>
      </c>
      <c r="T1439" s="409">
        <f t="shared" si="141"/>
        <v>0.9</v>
      </c>
      <c r="U1439" s="410" t="s">
        <v>12238</v>
      </c>
      <c r="V1439" s="375"/>
      <c r="W1439" s="411"/>
      <c r="X1439" s="412"/>
      <c r="Y1439" s="413"/>
      <c r="Z1439" s="414"/>
      <c r="AA1439" s="412"/>
      <c r="AB1439" s="413"/>
      <c r="AC1439" s="414"/>
      <c r="AD1439" s="412"/>
      <c r="AE1439" s="413"/>
      <c r="AF1439" s="414"/>
      <c r="AG1439" s="412"/>
      <c r="AH1439" s="413"/>
      <c r="AI1439" s="412"/>
      <c r="AJ1439" s="415"/>
      <c r="AK1439" s="416"/>
      <c r="AL1439" s="417"/>
      <c r="AM1439" s="416"/>
      <c r="AN1439" s="418"/>
      <c r="AO1439" s="418"/>
      <c r="AP1439" s="418"/>
      <c r="AQ1439" s="314"/>
      <c r="AR1439" s="315"/>
      <c r="AS1439" s="419"/>
      <c r="AT1439" s="420"/>
      <c r="AU1439" s="318"/>
      <c r="AV1439" s="319"/>
      <c r="AW1439" s="319"/>
      <c r="AX1439" s="319"/>
      <c r="AY1439" s="320"/>
      <c r="AZ1439" s="376"/>
    </row>
    <row r="1440" spans="1:52" ht="13.5" customHeight="1" thickTop="1" thickBot="1" x14ac:dyDescent="0.25">
      <c r="A1440" s="397">
        <v>1429</v>
      </c>
      <c r="B1440" s="398" t="s">
        <v>7574</v>
      </c>
      <c r="C1440" s="399">
        <v>43804</v>
      </c>
      <c r="D1440" s="399" t="s">
        <v>12239</v>
      </c>
      <c r="E1440" s="400" t="s">
        <v>9494</v>
      </c>
      <c r="F1440" s="400" t="s">
        <v>12240</v>
      </c>
      <c r="G1440" s="401" t="s">
        <v>66</v>
      </c>
      <c r="H1440" s="402" t="s">
        <v>7501</v>
      </c>
      <c r="I1440" s="403" t="s">
        <v>1989</v>
      </c>
      <c r="J1440" s="404">
        <v>0</v>
      </c>
      <c r="K1440" s="405">
        <v>0</v>
      </c>
      <c r="L1440" s="405">
        <v>2500000</v>
      </c>
      <c r="M1440" s="405">
        <f t="shared" si="143"/>
        <v>2500000</v>
      </c>
      <c r="N1440" s="406" t="s">
        <v>1990</v>
      </c>
      <c r="O1440" s="398" t="s">
        <v>12241</v>
      </c>
      <c r="P1440" s="408">
        <f t="shared" si="144"/>
        <v>43804</v>
      </c>
      <c r="Q1440" s="408">
        <v>43830</v>
      </c>
      <c r="R1440" s="408">
        <f t="shared" si="139"/>
        <v>43830</v>
      </c>
      <c r="S1440" s="407">
        <f t="shared" si="140"/>
        <v>26</v>
      </c>
      <c r="T1440" s="409">
        <f t="shared" si="141"/>
        <v>0.8666666666666667</v>
      </c>
      <c r="U1440" s="410" t="s">
        <v>12242</v>
      </c>
      <c r="V1440" s="375"/>
      <c r="W1440" s="411"/>
      <c r="X1440" s="412"/>
      <c r="Y1440" s="413"/>
      <c r="Z1440" s="414"/>
      <c r="AA1440" s="412"/>
      <c r="AB1440" s="413"/>
      <c r="AC1440" s="414"/>
      <c r="AD1440" s="412"/>
      <c r="AE1440" s="413"/>
      <c r="AF1440" s="414"/>
      <c r="AG1440" s="412"/>
      <c r="AH1440" s="413"/>
      <c r="AI1440" s="412"/>
      <c r="AJ1440" s="415"/>
      <c r="AK1440" s="416"/>
      <c r="AL1440" s="417"/>
      <c r="AM1440" s="416"/>
      <c r="AN1440" s="418"/>
      <c r="AO1440" s="418"/>
      <c r="AP1440" s="418"/>
      <c r="AQ1440" s="314"/>
      <c r="AR1440" s="315"/>
      <c r="AS1440" s="419"/>
      <c r="AT1440" s="420"/>
      <c r="AU1440" s="318"/>
      <c r="AV1440" s="319"/>
      <c r="AW1440" s="319"/>
      <c r="AX1440" s="319"/>
      <c r="AY1440" s="320"/>
      <c r="AZ1440" s="376"/>
    </row>
    <row r="1441" spans="1:52" ht="13.5" customHeight="1" thickTop="1" thickBot="1" x14ac:dyDescent="0.25">
      <c r="A1441" s="397">
        <v>1430</v>
      </c>
      <c r="B1441" s="398" t="s">
        <v>3435</v>
      </c>
      <c r="C1441" s="399">
        <v>43804</v>
      </c>
      <c r="D1441" s="399" t="s">
        <v>12243</v>
      </c>
      <c r="E1441" s="400" t="s">
        <v>5690</v>
      </c>
      <c r="F1441" s="400" t="s">
        <v>12244</v>
      </c>
      <c r="G1441" s="401" t="s">
        <v>66</v>
      </c>
      <c r="H1441" s="402" t="s">
        <v>7501</v>
      </c>
      <c r="I1441" s="403" t="s">
        <v>1989</v>
      </c>
      <c r="J1441" s="404">
        <v>0</v>
      </c>
      <c r="K1441" s="405">
        <v>0</v>
      </c>
      <c r="L1441" s="405">
        <v>5000000</v>
      </c>
      <c r="M1441" s="405">
        <f t="shared" si="143"/>
        <v>5000000</v>
      </c>
      <c r="N1441" s="406" t="s">
        <v>1990</v>
      </c>
      <c r="O1441" s="398" t="s">
        <v>12245</v>
      </c>
      <c r="P1441" s="408">
        <f t="shared" si="144"/>
        <v>43804</v>
      </c>
      <c r="Q1441" s="408">
        <v>43830</v>
      </c>
      <c r="R1441" s="408">
        <f t="shared" si="139"/>
        <v>43830</v>
      </c>
      <c r="S1441" s="407">
        <f t="shared" si="140"/>
        <v>26</v>
      </c>
      <c r="T1441" s="409">
        <f t="shared" si="141"/>
        <v>0.8666666666666667</v>
      </c>
      <c r="U1441" s="410" t="s">
        <v>12246</v>
      </c>
      <c r="V1441" s="375"/>
      <c r="W1441" s="411"/>
      <c r="X1441" s="412"/>
      <c r="Y1441" s="413"/>
      <c r="Z1441" s="414"/>
      <c r="AA1441" s="412"/>
      <c r="AB1441" s="413"/>
      <c r="AC1441" s="414"/>
      <c r="AD1441" s="412"/>
      <c r="AE1441" s="413"/>
      <c r="AF1441" s="414"/>
      <c r="AG1441" s="412"/>
      <c r="AH1441" s="413"/>
      <c r="AI1441" s="412"/>
      <c r="AJ1441" s="415"/>
      <c r="AK1441" s="416"/>
      <c r="AL1441" s="417"/>
      <c r="AM1441" s="416"/>
      <c r="AN1441" s="418"/>
      <c r="AO1441" s="418"/>
      <c r="AP1441" s="418"/>
      <c r="AQ1441" s="314"/>
      <c r="AR1441" s="315"/>
      <c r="AS1441" s="419"/>
      <c r="AT1441" s="420"/>
      <c r="AU1441" s="318"/>
      <c r="AV1441" s="319"/>
      <c r="AW1441" s="319"/>
      <c r="AX1441" s="319"/>
      <c r="AY1441" s="320"/>
      <c r="AZ1441" s="376"/>
    </row>
    <row r="1442" spans="1:52" ht="13.5" customHeight="1" thickTop="1" thickBot="1" x14ac:dyDescent="0.25">
      <c r="A1442" s="397">
        <v>1431</v>
      </c>
      <c r="B1442" s="398" t="s">
        <v>12247</v>
      </c>
      <c r="C1442" s="399">
        <v>43804</v>
      </c>
      <c r="D1442" s="399" t="s">
        <v>12248</v>
      </c>
      <c r="E1442" s="400" t="s">
        <v>5690</v>
      </c>
      <c r="F1442" s="400" t="s">
        <v>12249</v>
      </c>
      <c r="G1442" s="401" t="s">
        <v>66</v>
      </c>
      <c r="H1442" s="402" t="s">
        <v>7501</v>
      </c>
      <c r="I1442" s="403" t="s">
        <v>1989</v>
      </c>
      <c r="J1442" s="404">
        <v>0</v>
      </c>
      <c r="K1442" s="405">
        <v>0</v>
      </c>
      <c r="L1442" s="405">
        <v>6624928</v>
      </c>
      <c r="M1442" s="405">
        <f t="shared" si="143"/>
        <v>6624928</v>
      </c>
      <c r="N1442" s="406" t="s">
        <v>1990</v>
      </c>
      <c r="O1442" s="398" t="s">
        <v>12250</v>
      </c>
      <c r="P1442" s="408">
        <f t="shared" si="144"/>
        <v>43804</v>
      </c>
      <c r="Q1442" s="408">
        <v>43830</v>
      </c>
      <c r="R1442" s="408">
        <f t="shared" si="139"/>
        <v>43830</v>
      </c>
      <c r="S1442" s="407">
        <f t="shared" si="140"/>
        <v>26</v>
      </c>
      <c r="T1442" s="409">
        <f t="shared" si="141"/>
        <v>0.8666666666666667</v>
      </c>
      <c r="U1442" s="410" t="s">
        <v>12251</v>
      </c>
      <c r="V1442" s="375"/>
      <c r="W1442" s="411"/>
      <c r="X1442" s="412"/>
      <c r="Y1442" s="413"/>
      <c r="Z1442" s="414"/>
      <c r="AA1442" s="412"/>
      <c r="AB1442" s="413"/>
      <c r="AC1442" s="414"/>
      <c r="AD1442" s="412"/>
      <c r="AE1442" s="413"/>
      <c r="AF1442" s="414"/>
      <c r="AG1442" s="412"/>
      <c r="AH1442" s="413"/>
      <c r="AI1442" s="412"/>
      <c r="AJ1442" s="415"/>
      <c r="AK1442" s="416"/>
      <c r="AL1442" s="417"/>
      <c r="AM1442" s="416"/>
      <c r="AN1442" s="418"/>
      <c r="AO1442" s="418"/>
      <c r="AP1442" s="418"/>
      <c r="AQ1442" s="314"/>
      <c r="AR1442" s="315"/>
      <c r="AS1442" s="419"/>
      <c r="AT1442" s="420"/>
      <c r="AU1442" s="318"/>
      <c r="AV1442" s="319"/>
      <c r="AW1442" s="319"/>
      <c r="AX1442" s="319"/>
      <c r="AY1442" s="320"/>
      <c r="AZ1442" s="376"/>
    </row>
    <row r="1443" spans="1:52" ht="13.5" customHeight="1" thickTop="1" thickBot="1" x14ac:dyDescent="0.25">
      <c r="A1443" s="397">
        <v>1432</v>
      </c>
      <c r="B1443" s="398" t="s">
        <v>63</v>
      </c>
      <c r="C1443" s="399">
        <v>43804</v>
      </c>
      <c r="D1443" s="399" t="s">
        <v>12252</v>
      </c>
      <c r="E1443" s="400" t="s">
        <v>9494</v>
      </c>
      <c r="F1443" s="400" t="s">
        <v>12253</v>
      </c>
      <c r="G1443" s="401" t="s">
        <v>66</v>
      </c>
      <c r="H1443" s="402" t="s">
        <v>7501</v>
      </c>
      <c r="I1443" s="403" t="s">
        <v>1989</v>
      </c>
      <c r="J1443" s="404">
        <v>0</v>
      </c>
      <c r="K1443" s="405">
        <v>0</v>
      </c>
      <c r="L1443" s="405">
        <v>16500000</v>
      </c>
      <c r="M1443" s="405">
        <f t="shared" si="143"/>
        <v>16500000</v>
      </c>
      <c r="N1443" s="406" t="s">
        <v>1990</v>
      </c>
      <c r="O1443" s="398" t="s">
        <v>12254</v>
      </c>
      <c r="P1443" s="408">
        <f t="shared" si="144"/>
        <v>43804</v>
      </c>
      <c r="Q1443" s="408">
        <v>43830</v>
      </c>
      <c r="R1443" s="408">
        <f t="shared" si="139"/>
        <v>43830</v>
      </c>
      <c r="S1443" s="407">
        <f t="shared" si="140"/>
        <v>26</v>
      </c>
      <c r="T1443" s="409">
        <f t="shared" si="141"/>
        <v>0.8666666666666667</v>
      </c>
      <c r="U1443" s="410" t="s">
        <v>12255</v>
      </c>
      <c r="V1443" s="375"/>
      <c r="W1443" s="411"/>
      <c r="X1443" s="412"/>
      <c r="Y1443" s="413"/>
      <c r="Z1443" s="414"/>
      <c r="AA1443" s="412"/>
      <c r="AB1443" s="413"/>
      <c r="AC1443" s="414"/>
      <c r="AD1443" s="412"/>
      <c r="AE1443" s="413"/>
      <c r="AF1443" s="414"/>
      <c r="AG1443" s="412"/>
      <c r="AH1443" s="413"/>
      <c r="AI1443" s="412"/>
      <c r="AJ1443" s="415"/>
      <c r="AK1443" s="416"/>
      <c r="AL1443" s="417"/>
      <c r="AM1443" s="416"/>
      <c r="AN1443" s="418"/>
      <c r="AO1443" s="418"/>
      <c r="AP1443" s="418"/>
      <c r="AQ1443" s="314"/>
      <c r="AR1443" s="315"/>
      <c r="AS1443" s="419"/>
      <c r="AT1443" s="420"/>
      <c r="AU1443" s="318"/>
      <c r="AV1443" s="319"/>
      <c r="AW1443" s="319"/>
      <c r="AX1443" s="319"/>
      <c r="AY1443" s="320"/>
      <c r="AZ1443" s="376"/>
    </row>
    <row r="1444" spans="1:52" ht="13.5" customHeight="1" thickTop="1" thickBot="1" x14ac:dyDescent="0.25">
      <c r="A1444" s="397">
        <v>1433</v>
      </c>
      <c r="B1444" s="398" t="s">
        <v>8003</v>
      </c>
      <c r="C1444" s="399">
        <v>43804</v>
      </c>
      <c r="D1444" s="399" t="s">
        <v>12256</v>
      </c>
      <c r="E1444" s="400" t="s">
        <v>5921</v>
      </c>
      <c r="F1444" s="400" t="s">
        <v>12257</v>
      </c>
      <c r="G1444" s="401" t="s">
        <v>66</v>
      </c>
      <c r="H1444" s="402" t="s">
        <v>7501</v>
      </c>
      <c r="I1444" s="403" t="s">
        <v>1989</v>
      </c>
      <c r="J1444" s="404">
        <v>0</v>
      </c>
      <c r="K1444" s="405">
        <v>0</v>
      </c>
      <c r="L1444" s="405">
        <v>2308000</v>
      </c>
      <c r="M1444" s="405">
        <f t="shared" si="143"/>
        <v>2308000</v>
      </c>
      <c r="N1444" s="406" t="s">
        <v>1990</v>
      </c>
      <c r="O1444" s="398" t="s">
        <v>3072</v>
      </c>
      <c r="P1444" s="408">
        <f t="shared" si="144"/>
        <v>43804</v>
      </c>
      <c r="Q1444" s="408">
        <v>43830</v>
      </c>
      <c r="R1444" s="408">
        <f t="shared" si="139"/>
        <v>43830</v>
      </c>
      <c r="S1444" s="407">
        <f t="shared" si="140"/>
        <v>26</v>
      </c>
      <c r="T1444" s="409">
        <f t="shared" si="141"/>
        <v>0.8666666666666667</v>
      </c>
      <c r="U1444" s="410" t="s">
        <v>12258</v>
      </c>
      <c r="V1444" s="375"/>
      <c r="W1444" s="411"/>
      <c r="X1444" s="412"/>
      <c r="Y1444" s="413"/>
      <c r="Z1444" s="414"/>
      <c r="AA1444" s="412"/>
      <c r="AB1444" s="413"/>
      <c r="AC1444" s="414"/>
      <c r="AD1444" s="412"/>
      <c r="AE1444" s="413"/>
      <c r="AF1444" s="414"/>
      <c r="AG1444" s="412"/>
      <c r="AH1444" s="413"/>
      <c r="AI1444" s="412"/>
      <c r="AJ1444" s="415"/>
      <c r="AK1444" s="416"/>
      <c r="AL1444" s="417"/>
      <c r="AM1444" s="416"/>
      <c r="AN1444" s="418"/>
      <c r="AO1444" s="418"/>
      <c r="AP1444" s="418"/>
      <c r="AQ1444" s="314"/>
      <c r="AR1444" s="315"/>
      <c r="AS1444" s="419"/>
      <c r="AT1444" s="420"/>
      <c r="AU1444" s="318"/>
      <c r="AV1444" s="319"/>
      <c r="AW1444" s="319"/>
      <c r="AX1444" s="319"/>
      <c r="AY1444" s="320"/>
      <c r="AZ1444" s="376"/>
    </row>
    <row r="1445" spans="1:52" ht="13.5" customHeight="1" thickTop="1" thickBot="1" x14ac:dyDescent="0.25">
      <c r="A1445" s="397">
        <v>1434</v>
      </c>
      <c r="B1445" s="398" t="s">
        <v>63</v>
      </c>
      <c r="C1445" s="399">
        <v>43804</v>
      </c>
      <c r="D1445" s="399" t="s">
        <v>12259</v>
      </c>
      <c r="E1445" s="400" t="s">
        <v>5690</v>
      </c>
      <c r="F1445" s="400" t="s">
        <v>12260</v>
      </c>
      <c r="G1445" s="401" t="s">
        <v>66</v>
      </c>
      <c r="H1445" s="402" t="s">
        <v>7501</v>
      </c>
      <c r="I1445" s="403" t="s">
        <v>1989</v>
      </c>
      <c r="J1445" s="404">
        <v>0</v>
      </c>
      <c r="K1445" s="405">
        <v>0</v>
      </c>
      <c r="L1445" s="405">
        <v>6000000</v>
      </c>
      <c r="M1445" s="405">
        <f t="shared" si="143"/>
        <v>6000000</v>
      </c>
      <c r="N1445" s="406" t="s">
        <v>1990</v>
      </c>
      <c r="O1445" s="398" t="s">
        <v>9876</v>
      </c>
      <c r="P1445" s="408">
        <f t="shared" si="144"/>
        <v>43804</v>
      </c>
      <c r="Q1445" s="408">
        <v>43830</v>
      </c>
      <c r="R1445" s="408">
        <f t="shared" si="139"/>
        <v>43830</v>
      </c>
      <c r="S1445" s="407">
        <f t="shared" si="140"/>
        <v>26</v>
      </c>
      <c r="T1445" s="409">
        <f t="shared" si="141"/>
        <v>0.8666666666666667</v>
      </c>
      <c r="U1445" s="410" t="s">
        <v>12261</v>
      </c>
      <c r="V1445" s="375"/>
      <c r="W1445" s="411"/>
      <c r="X1445" s="412"/>
      <c r="Y1445" s="413"/>
      <c r="Z1445" s="414"/>
      <c r="AA1445" s="412"/>
      <c r="AB1445" s="413"/>
      <c r="AC1445" s="414"/>
      <c r="AD1445" s="412"/>
      <c r="AE1445" s="413"/>
      <c r="AF1445" s="414"/>
      <c r="AG1445" s="412"/>
      <c r="AH1445" s="413"/>
      <c r="AI1445" s="412"/>
      <c r="AJ1445" s="415"/>
      <c r="AK1445" s="416"/>
      <c r="AL1445" s="417"/>
      <c r="AM1445" s="416"/>
      <c r="AN1445" s="418"/>
      <c r="AO1445" s="418"/>
      <c r="AP1445" s="418"/>
      <c r="AQ1445" s="314"/>
      <c r="AR1445" s="315"/>
      <c r="AS1445" s="419"/>
      <c r="AT1445" s="420"/>
      <c r="AU1445" s="318"/>
      <c r="AV1445" s="319"/>
      <c r="AW1445" s="319"/>
      <c r="AX1445" s="319"/>
      <c r="AY1445" s="320"/>
      <c r="AZ1445" s="376"/>
    </row>
    <row r="1446" spans="1:52" ht="13.5" customHeight="1" thickTop="1" thickBot="1" x14ac:dyDescent="0.25">
      <c r="A1446" s="397">
        <v>1435</v>
      </c>
      <c r="B1446" s="398" t="s">
        <v>63</v>
      </c>
      <c r="C1446" s="399">
        <v>43804</v>
      </c>
      <c r="D1446" s="399" t="s">
        <v>12262</v>
      </c>
      <c r="E1446" s="400" t="s">
        <v>9494</v>
      </c>
      <c r="F1446" s="400" t="s">
        <v>12263</v>
      </c>
      <c r="G1446" s="401" t="s">
        <v>66</v>
      </c>
      <c r="H1446" s="402" t="s">
        <v>7501</v>
      </c>
      <c r="I1446" s="403" t="s">
        <v>1989</v>
      </c>
      <c r="J1446" s="404">
        <v>0</v>
      </c>
      <c r="K1446" s="405">
        <v>0</v>
      </c>
      <c r="L1446" s="405">
        <v>8000000</v>
      </c>
      <c r="M1446" s="405">
        <f t="shared" si="143"/>
        <v>8000000</v>
      </c>
      <c r="N1446" s="406" t="s">
        <v>1990</v>
      </c>
      <c r="O1446" s="398" t="s">
        <v>4714</v>
      </c>
      <c r="P1446" s="408">
        <f t="shared" si="144"/>
        <v>43804</v>
      </c>
      <c r="Q1446" s="408">
        <v>43830</v>
      </c>
      <c r="R1446" s="408">
        <f t="shared" si="139"/>
        <v>43830</v>
      </c>
      <c r="S1446" s="407">
        <f t="shared" si="140"/>
        <v>26</v>
      </c>
      <c r="T1446" s="409">
        <f t="shared" si="141"/>
        <v>0.8666666666666667</v>
      </c>
      <c r="U1446" s="410" t="s">
        <v>12264</v>
      </c>
      <c r="V1446" s="375"/>
      <c r="W1446" s="411"/>
      <c r="X1446" s="412"/>
      <c r="Y1446" s="413"/>
      <c r="Z1446" s="414"/>
      <c r="AA1446" s="412"/>
      <c r="AB1446" s="413"/>
      <c r="AC1446" s="414"/>
      <c r="AD1446" s="412"/>
      <c r="AE1446" s="413"/>
      <c r="AF1446" s="414"/>
      <c r="AG1446" s="412"/>
      <c r="AH1446" s="413"/>
      <c r="AI1446" s="412"/>
      <c r="AJ1446" s="415"/>
      <c r="AK1446" s="416"/>
      <c r="AL1446" s="417"/>
      <c r="AM1446" s="416"/>
      <c r="AN1446" s="418"/>
      <c r="AO1446" s="418"/>
      <c r="AP1446" s="418"/>
      <c r="AQ1446" s="314"/>
      <c r="AR1446" s="315"/>
      <c r="AS1446" s="419"/>
      <c r="AT1446" s="420"/>
      <c r="AU1446" s="318"/>
      <c r="AV1446" s="319"/>
      <c r="AW1446" s="319"/>
      <c r="AX1446" s="319"/>
      <c r="AY1446" s="320"/>
      <c r="AZ1446" s="376"/>
    </row>
    <row r="1447" spans="1:52" ht="13.5" customHeight="1" thickTop="1" thickBot="1" x14ac:dyDescent="0.25">
      <c r="A1447" s="397">
        <v>1436</v>
      </c>
      <c r="B1447" s="398" t="s">
        <v>63</v>
      </c>
      <c r="C1447" s="399">
        <v>43804</v>
      </c>
      <c r="D1447" s="399" t="s">
        <v>12265</v>
      </c>
      <c r="E1447" s="400" t="s">
        <v>5690</v>
      </c>
      <c r="F1447" s="400" t="s">
        <v>12266</v>
      </c>
      <c r="G1447" s="401" t="s">
        <v>66</v>
      </c>
      <c r="H1447" s="402" t="s">
        <v>7501</v>
      </c>
      <c r="I1447" s="403" t="s">
        <v>1989</v>
      </c>
      <c r="J1447" s="404">
        <v>0</v>
      </c>
      <c r="K1447" s="405">
        <v>0</v>
      </c>
      <c r="L1447" s="405">
        <v>4000000</v>
      </c>
      <c r="M1447" s="405">
        <f t="shared" si="143"/>
        <v>4000000</v>
      </c>
      <c r="N1447" s="406" t="s">
        <v>1990</v>
      </c>
      <c r="O1447" s="398" t="s">
        <v>12267</v>
      </c>
      <c r="P1447" s="408">
        <f t="shared" si="144"/>
        <v>43804</v>
      </c>
      <c r="Q1447" s="408">
        <v>43830</v>
      </c>
      <c r="R1447" s="408">
        <f t="shared" si="139"/>
        <v>43830</v>
      </c>
      <c r="S1447" s="407">
        <f t="shared" si="140"/>
        <v>26</v>
      </c>
      <c r="T1447" s="409">
        <f t="shared" si="141"/>
        <v>0.8666666666666667</v>
      </c>
      <c r="U1447" s="410" t="s">
        <v>12268</v>
      </c>
      <c r="V1447" s="375"/>
      <c r="W1447" s="411"/>
      <c r="X1447" s="412"/>
      <c r="Y1447" s="413"/>
      <c r="Z1447" s="414"/>
      <c r="AA1447" s="412"/>
      <c r="AB1447" s="413"/>
      <c r="AC1447" s="414"/>
      <c r="AD1447" s="412"/>
      <c r="AE1447" s="413"/>
      <c r="AF1447" s="414"/>
      <c r="AG1447" s="412"/>
      <c r="AH1447" s="413"/>
      <c r="AI1447" s="412"/>
      <c r="AJ1447" s="415"/>
      <c r="AK1447" s="416"/>
      <c r="AL1447" s="417"/>
      <c r="AM1447" s="416"/>
      <c r="AN1447" s="418"/>
      <c r="AO1447" s="418"/>
      <c r="AP1447" s="418"/>
      <c r="AQ1447" s="314"/>
      <c r="AR1447" s="315"/>
      <c r="AS1447" s="419"/>
      <c r="AT1447" s="420"/>
      <c r="AU1447" s="318"/>
      <c r="AV1447" s="319"/>
      <c r="AW1447" s="319"/>
      <c r="AX1447" s="319"/>
      <c r="AY1447" s="320"/>
      <c r="AZ1447" s="376"/>
    </row>
    <row r="1448" spans="1:52" ht="13.5" customHeight="1" thickTop="1" thickBot="1" x14ac:dyDescent="0.25">
      <c r="A1448" s="397">
        <v>1437</v>
      </c>
      <c r="B1448" s="398" t="s">
        <v>10669</v>
      </c>
      <c r="C1448" s="399">
        <v>43804</v>
      </c>
      <c r="D1448" s="399" t="s">
        <v>13582</v>
      </c>
      <c r="E1448" s="400" t="s">
        <v>9590</v>
      </c>
      <c r="F1448" s="400" t="s">
        <v>13583</v>
      </c>
      <c r="G1448" s="401" t="s">
        <v>66</v>
      </c>
      <c r="H1448" s="402" t="s">
        <v>10502</v>
      </c>
      <c r="I1448" s="403" t="s">
        <v>1989</v>
      </c>
      <c r="J1448" s="404">
        <v>0</v>
      </c>
      <c r="K1448" s="405">
        <v>0</v>
      </c>
      <c r="L1448" s="405" t="s">
        <v>13584</v>
      </c>
      <c r="M1448" s="405">
        <v>50000000</v>
      </c>
      <c r="N1448" s="406" t="s">
        <v>4981</v>
      </c>
      <c r="O1448" s="398" t="s">
        <v>13585</v>
      </c>
      <c r="P1448" s="408">
        <v>43804</v>
      </c>
      <c r="Q1448" s="408">
        <v>43830</v>
      </c>
      <c r="R1448" s="408">
        <v>43830</v>
      </c>
      <c r="S1448" s="407">
        <f t="shared" si="140"/>
        <v>26</v>
      </c>
      <c r="T1448" s="409">
        <f t="shared" si="141"/>
        <v>0.8666666666666667</v>
      </c>
      <c r="U1448" s="410"/>
      <c r="V1448" s="375"/>
      <c r="W1448" s="411"/>
      <c r="X1448" s="412"/>
      <c r="Y1448" s="413"/>
      <c r="Z1448" s="414"/>
      <c r="AA1448" s="412"/>
      <c r="AB1448" s="413"/>
      <c r="AC1448" s="414"/>
      <c r="AD1448" s="412"/>
      <c r="AE1448" s="413"/>
      <c r="AF1448" s="414"/>
      <c r="AG1448" s="412"/>
      <c r="AH1448" s="413"/>
      <c r="AI1448" s="412"/>
      <c r="AJ1448" s="415"/>
      <c r="AK1448" s="416"/>
      <c r="AL1448" s="417"/>
      <c r="AM1448" s="416"/>
      <c r="AN1448" s="418"/>
      <c r="AO1448" s="418"/>
      <c r="AP1448" s="418"/>
      <c r="AQ1448" s="314"/>
      <c r="AR1448" s="315"/>
      <c r="AS1448" s="419"/>
      <c r="AT1448" s="420"/>
      <c r="AU1448" s="318"/>
      <c r="AV1448" s="319"/>
      <c r="AW1448" s="319"/>
      <c r="AX1448" s="319"/>
      <c r="AY1448" s="320"/>
      <c r="AZ1448" s="376"/>
    </row>
    <row r="1449" spans="1:52" ht="13.5" customHeight="1" thickTop="1" thickBot="1" x14ac:dyDescent="0.25">
      <c r="A1449" s="397">
        <v>1438</v>
      </c>
      <c r="B1449" s="398" t="s">
        <v>3441</v>
      </c>
      <c r="C1449" s="399">
        <v>43805</v>
      </c>
      <c r="D1449" s="399" t="s">
        <v>12269</v>
      </c>
      <c r="E1449" s="400" t="s">
        <v>5690</v>
      </c>
      <c r="F1449" s="400" t="s">
        <v>12053</v>
      </c>
      <c r="G1449" s="401" t="s">
        <v>66</v>
      </c>
      <c r="H1449" s="402" t="s">
        <v>7501</v>
      </c>
      <c r="I1449" s="403" t="s">
        <v>1989</v>
      </c>
      <c r="J1449" s="404">
        <v>0</v>
      </c>
      <c r="K1449" s="405">
        <v>0</v>
      </c>
      <c r="L1449" s="405">
        <v>7307000</v>
      </c>
      <c r="M1449" s="405">
        <f t="shared" ref="M1449:M1456" si="145">L1449+AJ1449+AL1449+AN1449+AP1449</f>
        <v>7307000</v>
      </c>
      <c r="N1449" s="406" t="s">
        <v>1990</v>
      </c>
      <c r="O1449" s="398" t="s">
        <v>12270</v>
      </c>
      <c r="P1449" s="408">
        <f t="shared" ref="P1449:P1460" si="146">C1449</f>
        <v>43805</v>
      </c>
      <c r="Q1449" s="408">
        <v>43830</v>
      </c>
      <c r="R1449" s="408">
        <f t="shared" si="139"/>
        <v>43830</v>
      </c>
      <c r="S1449" s="407">
        <f t="shared" si="140"/>
        <v>25</v>
      </c>
      <c r="T1449" s="409">
        <f t="shared" si="141"/>
        <v>0.83333333333333337</v>
      </c>
      <c r="U1449" s="410" t="s">
        <v>12271</v>
      </c>
      <c r="V1449" s="375"/>
      <c r="W1449" s="411"/>
      <c r="X1449" s="412"/>
      <c r="Y1449" s="413"/>
      <c r="Z1449" s="414"/>
      <c r="AA1449" s="412"/>
      <c r="AB1449" s="413"/>
      <c r="AC1449" s="414"/>
      <c r="AD1449" s="412"/>
      <c r="AE1449" s="413"/>
      <c r="AF1449" s="414"/>
      <c r="AG1449" s="412"/>
      <c r="AH1449" s="413"/>
      <c r="AI1449" s="412"/>
      <c r="AJ1449" s="415"/>
      <c r="AK1449" s="416"/>
      <c r="AL1449" s="417"/>
      <c r="AM1449" s="416"/>
      <c r="AN1449" s="418"/>
      <c r="AO1449" s="418"/>
      <c r="AP1449" s="418"/>
      <c r="AQ1449" s="314"/>
      <c r="AR1449" s="315"/>
      <c r="AS1449" s="419"/>
      <c r="AT1449" s="420"/>
      <c r="AU1449" s="318"/>
      <c r="AV1449" s="319"/>
      <c r="AW1449" s="319"/>
      <c r="AX1449" s="319"/>
      <c r="AY1449" s="320"/>
      <c r="AZ1449" s="376"/>
    </row>
    <row r="1450" spans="1:52" ht="13.5" customHeight="1" thickTop="1" thickBot="1" x14ac:dyDescent="0.25">
      <c r="A1450" s="397">
        <v>1439</v>
      </c>
      <c r="B1450" s="398" t="s">
        <v>9900</v>
      </c>
      <c r="C1450" s="399">
        <v>43805</v>
      </c>
      <c r="D1450" s="399" t="s">
        <v>12272</v>
      </c>
      <c r="E1450" s="400" t="s">
        <v>5690</v>
      </c>
      <c r="F1450" s="400" t="s">
        <v>12273</v>
      </c>
      <c r="G1450" s="401" t="s">
        <v>66</v>
      </c>
      <c r="H1450" s="402" t="s">
        <v>7501</v>
      </c>
      <c r="I1450" s="403" t="s">
        <v>1989</v>
      </c>
      <c r="J1450" s="404">
        <v>0</v>
      </c>
      <c r="K1450" s="405">
        <v>0</v>
      </c>
      <c r="L1450" s="405">
        <v>3960000</v>
      </c>
      <c r="M1450" s="405">
        <f t="shared" si="145"/>
        <v>3960000</v>
      </c>
      <c r="N1450" s="406" t="s">
        <v>1990</v>
      </c>
      <c r="O1450" s="398" t="s">
        <v>8356</v>
      </c>
      <c r="P1450" s="408">
        <f t="shared" si="146"/>
        <v>43805</v>
      </c>
      <c r="Q1450" s="408">
        <v>43830</v>
      </c>
      <c r="R1450" s="408">
        <f t="shared" si="139"/>
        <v>43830</v>
      </c>
      <c r="S1450" s="407">
        <f t="shared" si="140"/>
        <v>25</v>
      </c>
      <c r="T1450" s="409">
        <f t="shared" si="141"/>
        <v>0.83333333333333337</v>
      </c>
      <c r="U1450" s="410" t="s">
        <v>12274</v>
      </c>
      <c r="V1450" s="375"/>
      <c r="W1450" s="411"/>
      <c r="X1450" s="412"/>
      <c r="Y1450" s="413"/>
      <c r="Z1450" s="414"/>
      <c r="AA1450" s="412"/>
      <c r="AB1450" s="413"/>
      <c r="AC1450" s="414"/>
      <c r="AD1450" s="412"/>
      <c r="AE1450" s="413"/>
      <c r="AF1450" s="414"/>
      <c r="AG1450" s="412"/>
      <c r="AH1450" s="413"/>
      <c r="AI1450" s="412"/>
      <c r="AJ1450" s="415"/>
      <c r="AK1450" s="416"/>
      <c r="AL1450" s="417"/>
      <c r="AM1450" s="416"/>
      <c r="AN1450" s="418"/>
      <c r="AO1450" s="418"/>
      <c r="AP1450" s="418"/>
      <c r="AQ1450" s="314"/>
      <c r="AR1450" s="315"/>
      <c r="AS1450" s="419"/>
      <c r="AT1450" s="420"/>
      <c r="AU1450" s="318"/>
      <c r="AV1450" s="319"/>
      <c r="AW1450" s="319"/>
      <c r="AX1450" s="319"/>
      <c r="AY1450" s="320"/>
      <c r="AZ1450" s="376"/>
    </row>
    <row r="1451" spans="1:52" ht="13.5" customHeight="1" thickTop="1" thickBot="1" x14ac:dyDescent="0.25">
      <c r="A1451" s="397">
        <v>1440</v>
      </c>
      <c r="B1451" s="398" t="s">
        <v>3441</v>
      </c>
      <c r="C1451" s="399">
        <v>43801</v>
      </c>
      <c r="D1451" s="399" t="s">
        <v>12275</v>
      </c>
      <c r="E1451" s="400" t="s">
        <v>5690</v>
      </c>
      <c r="F1451" s="400" t="s">
        <v>12276</v>
      </c>
      <c r="G1451" s="401" t="s">
        <v>66</v>
      </c>
      <c r="H1451" s="402" t="s">
        <v>7501</v>
      </c>
      <c r="I1451" s="403" t="s">
        <v>1989</v>
      </c>
      <c r="J1451" s="404">
        <v>0</v>
      </c>
      <c r="K1451" s="405">
        <v>0</v>
      </c>
      <c r="L1451" s="405">
        <v>3960664</v>
      </c>
      <c r="M1451" s="405">
        <f t="shared" si="145"/>
        <v>3960664</v>
      </c>
      <c r="N1451" s="406" t="s">
        <v>1990</v>
      </c>
      <c r="O1451" s="398" t="s">
        <v>9644</v>
      </c>
      <c r="P1451" s="408">
        <f t="shared" si="146"/>
        <v>43801</v>
      </c>
      <c r="Q1451" s="408">
        <v>43830</v>
      </c>
      <c r="R1451" s="408">
        <f t="shared" si="139"/>
        <v>43830</v>
      </c>
      <c r="S1451" s="407">
        <f t="shared" si="140"/>
        <v>29</v>
      </c>
      <c r="T1451" s="409">
        <f t="shared" si="141"/>
        <v>0.96666666666666667</v>
      </c>
      <c r="U1451" s="410" t="s">
        <v>12277</v>
      </c>
      <c r="V1451" s="375"/>
      <c r="W1451" s="411"/>
      <c r="X1451" s="412"/>
      <c r="Y1451" s="413"/>
      <c r="Z1451" s="414"/>
      <c r="AA1451" s="412"/>
      <c r="AB1451" s="413"/>
      <c r="AC1451" s="414"/>
      <c r="AD1451" s="412"/>
      <c r="AE1451" s="413"/>
      <c r="AF1451" s="414"/>
      <c r="AG1451" s="412"/>
      <c r="AH1451" s="413"/>
      <c r="AI1451" s="412"/>
      <c r="AJ1451" s="415"/>
      <c r="AK1451" s="416"/>
      <c r="AL1451" s="417"/>
      <c r="AM1451" s="416"/>
      <c r="AN1451" s="418"/>
      <c r="AO1451" s="418"/>
      <c r="AP1451" s="418"/>
      <c r="AQ1451" s="314"/>
      <c r="AR1451" s="315"/>
      <c r="AS1451" s="419"/>
      <c r="AT1451" s="420"/>
      <c r="AU1451" s="318"/>
      <c r="AV1451" s="319"/>
      <c r="AW1451" s="319"/>
      <c r="AX1451" s="319"/>
      <c r="AY1451" s="320"/>
      <c r="AZ1451" s="376"/>
    </row>
    <row r="1452" spans="1:52" ht="13.5" customHeight="1" thickTop="1" thickBot="1" x14ac:dyDescent="0.25">
      <c r="A1452" s="397">
        <v>1441</v>
      </c>
      <c r="B1452" s="398" t="s">
        <v>3451</v>
      </c>
      <c r="C1452" s="399">
        <v>43808</v>
      </c>
      <c r="D1452" s="399" t="s">
        <v>13586</v>
      </c>
      <c r="E1452" s="400" t="s">
        <v>5690</v>
      </c>
      <c r="F1452" s="400" t="s">
        <v>13587</v>
      </c>
      <c r="G1452" s="401" t="s">
        <v>66</v>
      </c>
      <c r="H1452" s="402" t="s">
        <v>7501</v>
      </c>
      <c r="I1452" s="403" t="s">
        <v>1989</v>
      </c>
      <c r="J1452" s="404">
        <v>0</v>
      </c>
      <c r="K1452" s="405">
        <v>0</v>
      </c>
      <c r="L1452" s="405">
        <v>4150000</v>
      </c>
      <c r="M1452" s="405">
        <f t="shared" si="145"/>
        <v>4150000</v>
      </c>
      <c r="N1452" s="406" t="s">
        <v>1990</v>
      </c>
      <c r="O1452" s="536" t="s">
        <v>12961</v>
      </c>
      <c r="P1452" s="408">
        <f t="shared" si="146"/>
        <v>43808</v>
      </c>
      <c r="Q1452" s="408">
        <v>43830</v>
      </c>
      <c r="R1452" s="408">
        <f t="shared" si="139"/>
        <v>43830</v>
      </c>
      <c r="S1452" s="407">
        <f t="shared" si="140"/>
        <v>22</v>
      </c>
      <c r="T1452" s="409">
        <f t="shared" si="141"/>
        <v>0.73333333333333328</v>
      </c>
      <c r="U1452" s="433" t="s">
        <v>13588</v>
      </c>
      <c r="V1452" s="375"/>
      <c r="W1452" s="411"/>
      <c r="X1452" s="412"/>
      <c r="Y1452" s="413"/>
      <c r="Z1452" s="414"/>
      <c r="AA1452" s="412"/>
      <c r="AB1452" s="413"/>
      <c r="AC1452" s="414"/>
      <c r="AD1452" s="412"/>
      <c r="AE1452" s="413"/>
      <c r="AF1452" s="414"/>
      <c r="AG1452" s="412"/>
      <c r="AH1452" s="413"/>
      <c r="AI1452" s="412"/>
      <c r="AJ1452" s="415"/>
      <c r="AK1452" s="416"/>
      <c r="AL1452" s="417"/>
      <c r="AM1452" s="416"/>
      <c r="AN1452" s="418"/>
      <c r="AO1452" s="418"/>
      <c r="AP1452" s="418"/>
      <c r="AQ1452" s="314"/>
      <c r="AR1452" s="315"/>
      <c r="AS1452" s="419"/>
      <c r="AT1452" s="420"/>
      <c r="AU1452" s="318"/>
      <c r="AV1452" s="319"/>
      <c r="AW1452" s="319"/>
      <c r="AX1452" s="319"/>
      <c r="AY1452" s="320"/>
      <c r="AZ1452" s="376"/>
    </row>
    <row r="1453" spans="1:52" ht="13.5" customHeight="1" thickTop="1" thickBot="1" x14ac:dyDescent="0.25">
      <c r="A1453" s="397">
        <v>1442</v>
      </c>
      <c r="B1453" s="398" t="s">
        <v>3451</v>
      </c>
      <c r="C1453" s="399">
        <v>43808</v>
      </c>
      <c r="D1453" s="399" t="s">
        <v>13589</v>
      </c>
      <c r="E1453" s="400" t="s">
        <v>5690</v>
      </c>
      <c r="F1453" s="400" t="s">
        <v>13590</v>
      </c>
      <c r="G1453" s="401" t="s">
        <v>66</v>
      </c>
      <c r="H1453" s="402" t="s">
        <v>7501</v>
      </c>
      <c r="I1453" s="403" t="s">
        <v>1989</v>
      </c>
      <c r="J1453" s="404">
        <v>0</v>
      </c>
      <c r="K1453" s="405">
        <v>0</v>
      </c>
      <c r="L1453" s="405">
        <v>3150000</v>
      </c>
      <c r="M1453" s="405">
        <f t="shared" si="145"/>
        <v>3150000</v>
      </c>
      <c r="N1453" s="406" t="s">
        <v>1990</v>
      </c>
      <c r="O1453" s="537" t="s">
        <v>13591</v>
      </c>
      <c r="P1453" s="408">
        <f t="shared" si="146"/>
        <v>43808</v>
      </c>
      <c r="Q1453" s="408">
        <v>43830</v>
      </c>
      <c r="R1453" s="408">
        <f t="shared" si="139"/>
        <v>43830</v>
      </c>
      <c r="S1453" s="407">
        <f t="shared" si="140"/>
        <v>22</v>
      </c>
      <c r="T1453" s="409">
        <f t="shared" si="141"/>
        <v>0.73333333333333328</v>
      </c>
      <c r="U1453" s="433" t="s">
        <v>13592</v>
      </c>
      <c r="V1453" s="375"/>
      <c r="W1453" s="411"/>
      <c r="X1453" s="412"/>
      <c r="Y1453" s="413"/>
      <c r="Z1453" s="414"/>
      <c r="AA1453" s="412"/>
      <c r="AB1453" s="413"/>
      <c r="AC1453" s="414"/>
      <c r="AD1453" s="412"/>
      <c r="AE1453" s="413"/>
      <c r="AF1453" s="414"/>
      <c r="AG1453" s="412"/>
      <c r="AH1453" s="413"/>
      <c r="AI1453" s="412"/>
      <c r="AJ1453" s="415"/>
      <c r="AK1453" s="416"/>
      <c r="AL1453" s="417"/>
      <c r="AM1453" s="416"/>
      <c r="AN1453" s="418"/>
      <c r="AO1453" s="418"/>
      <c r="AP1453" s="418"/>
      <c r="AQ1453" s="314"/>
      <c r="AR1453" s="315"/>
      <c r="AS1453" s="419"/>
      <c r="AT1453" s="420"/>
      <c r="AU1453" s="318"/>
      <c r="AV1453" s="319"/>
      <c r="AW1453" s="319"/>
      <c r="AX1453" s="319"/>
      <c r="AY1453" s="320"/>
      <c r="AZ1453" s="376"/>
    </row>
    <row r="1454" spans="1:52" ht="13.5" customHeight="1" thickTop="1" thickBot="1" x14ac:dyDescent="0.25">
      <c r="A1454" s="397">
        <v>1443</v>
      </c>
      <c r="B1454" s="398" t="s">
        <v>7623</v>
      </c>
      <c r="C1454" s="399">
        <v>43808</v>
      </c>
      <c r="D1454" s="399" t="s">
        <v>12278</v>
      </c>
      <c r="E1454" s="400" t="s">
        <v>9494</v>
      </c>
      <c r="F1454" s="400" t="s">
        <v>12279</v>
      </c>
      <c r="G1454" s="401" t="s">
        <v>66</v>
      </c>
      <c r="H1454" s="402" t="s">
        <v>7501</v>
      </c>
      <c r="I1454" s="403" t="s">
        <v>1989</v>
      </c>
      <c r="J1454" s="404">
        <v>0</v>
      </c>
      <c r="K1454" s="405">
        <v>0</v>
      </c>
      <c r="L1454" s="405">
        <v>4000000</v>
      </c>
      <c r="M1454" s="405">
        <f t="shared" si="145"/>
        <v>4000000</v>
      </c>
      <c r="N1454" s="406" t="s">
        <v>1990</v>
      </c>
      <c r="O1454" s="398" t="s">
        <v>12280</v>
      </c>
      <c r="P1454" s="408">
        <f t="shared" si="146"/>
        <v>43808</v>
      </c>
      <c r="Q1454" s="408">
        <v>43830</v>
      </c>
      <c r="R1454" s="408">
        <f t="shared" si="139"/>
        <v>43830</v>
      </c>
      <c r="S1454" s="407">
        <f t="shared" si="140"/>
        <v>22</v>
      </c>
      <c r="T1454" s="409">
        <f t="shared" si="141"/>
        <v>0.73333333333333328</v>
      </c>
      <c r="U1454" s="410" t="s">
        <v>12281</v>
      </c>
      <c r="V1454" s="375"/>
      <c r="W1454" s="411"/>
      <c r="X1454" s="412"/>
      <c r="Y1454" s="413"/>
      <c r="Z1454" s="414"/>
      <c r="AA1454" s="412"/>
      <c r="AB1454" s="413"/>
      <c r="AC1454" s="414"/>
      <c r="AD1454" s="412"/>
      <c r="AE1454" s="413"/>
      <c r="AF1454" s="414"/>
      <c r="AG1454" s="412"/>
      <c r="AH1454" s="413"/>
      <c r="AI1454" s="412"/>
      <c r="AJ1454" s="415"/>
      <c r="AK1454" s="416"/>
      <c r="AL1454" s="417"/>
      <c r="AM1454" s="416"/>
      <c r="AN1454" s="418"/>
      <c r="AO1454" s="418"/>
      <c r="AP1454" s="418"/>
      <c r="AQ1454" s="314"/>
      <c r="AR1454" s="315"/>
      <c r="AS1454" s="419"/>
      <c r="AT1454" s="420"/>
      <c r="AU1454" s="318"/>
      <c r="AV1454" s="319"/>
      <c r="AW1454" s="319"/>
      <c r="AX1454" s="319"/>
      <c r="AY1454" s="320"/>
      <c r="AZ1454" s="376"/>
    </row>
    <row r="1455" spans="1:52" ht="13.5" customHeight="1" thickTop="1" thickBot="1" x14ac:dyDescent="0.25">
      <c r="A1455" s="397">
        <v>1444</v>
      </c>
      <c r="B1455" s="398" t="s">
        <v>63</v>
      </c>
      <c r="C1455" s="399">
        <v>43808</v>
      </c>
      <c r="D1455" s="399" t="s">
        <v>12282</v>
      </c>
      <c r="E1455" s="400" t="s">
        <v>9590</v>
      </c>
      <c r="F1455" s="400" t="s">
        <v>12283</v>
      </c>
      <c r="G1455" s="401" t="s">
        <v>66</v>
      </c>
      <c r="H1455" s="402" t="s">
        <v>7501</v>
      </c>
      <c r="I1455" s="403" t="s">
        <v>1989</v>
      </c>
      <c r="J1455" s="404">
        <v>0</v>
      </c>
      <c r="K1455" s="405">
        <v>0</v>
      </c>
      <c r="L1455" s="405">
        <v>5307243</v>
      </c>
      <c r="M1455" s="405">
        <f t="shared" si="145"/>
        <v>5307243</v>
      </c>
      <c r="N1455" s="406" t="s">
        <v>1990</v>
      </c>
      <c r="O1455" s="398" t="s">
        <v>12284</v>
      </c>
      <c r="P1455" s="408">
        <f t="shared" si="146"/>
        <v>43808</v>
      </c>
      <c r="Q1455" s="408">
        <v>43830</v>
      </c>
      <c r="R1455" s="408">
        <f t="shared" si="139"/>
        <v>43830</v>
      </c>
      <c r="S1455" s="407">
        <f t="shared" si="140"/>
        <v>22</v>
      </c>
      <c r="T1455" s="409">
        <f t="shared" si="141"/>
        <v>0.73333333333333328</v>
      </c>
      <c r="U1455" s="410" t="s">
        <v>12285</v>
      </c>
      <c r="V1455" s="375"/>
      <c r="W1455" s="411"/>
      <c r="X1455" s="412"/>
      <c r="Y1455" s="413"/>
      <c r="Z1455" s="414"/>
      <c r="AA1455" s="412"/>
      <c r="AB1455" s="413"/>
      <c r="AC1455" s="414"/>
      <c r="AD1455" s="412"/>
      <c r="AE1455" s="413"/>
      <c r="AF1455" s="414"/>
      <c r="AG1455" s="412"/>
      <c r="AH1455" s="413"/>
      <c r="AI1455" s="412"/>
      <c r="AJ1455" s="415"/>
      <c r="AK1455" s="416"/>
      <c r="AL1455" s="417"/>
      <c r="AM1455" s="416"/>
      <c r="AN1455" s="418"/>
      <c r="AO1455" s="418"/>
      <c r="AP1455" s="418"/>
      <c r="AQ1455" s="314"/>
      <c r="AR1455" s="315"/>
      <c r="AS1455" s="419"/>
      <c r="AT1455" s="420"/>
      <c r="AU1455" s="318"/>
      <c r="AV1455" s="319"/>
      <c r="AW1455" s="319"/>
      <c r="AX1455" s="319"/>
      <c r="AY1455" s="320"/>
      <c r="AZ1455" s="376"/>
    </row>
    <row r="1456" spans="1:52" ht="13.5" customHeight="1" thickTop="1" thickBot="1" x14ac:dyDescent="0.25">
      <c r="A1456" s="397">
        <v>1445</v>
      </c>
      <c r="B1456" s="398" t="s">
        <v>3441</v>
      </c>
      <c r="C1456" s="399">
        <v>43808</v>
      </c>
      <c r="D1456" s="399" t="s">
        <v>12286</v>
      </c>
      <c r="E1456" s="400" t="s">
        <v>5690</v>
      </c>
      <c r="F1456" s="400" t="s">
        <v>12287</v>
      </c>
      <c r="G1456" s="401" t="s">
        <v>66</v>
      </c>
      <c r="H1456" s="402" t="s">
        <v>10502</v>
      </c>
      <c r="I1456" s="403" t="s">
        <v>1989</v>
      </c>
      <c r="J1456" s="404">
        <v>0</v>
      </c>
      <c r="K1456" s="405">
        <v>0</v>
      </c>
      <c r="L1456" s="405">
        <v>2500000</v>
      </c>
      <c r="M1456" s="405">
        <f t="shared" si="145"/>
        <v>2500000</v>
      </c>
      <c r="N1456" s="406" t="s">
        <v>1990</v>
      </c>
      <c r="O1456" s="398" t="s">
        <v>12288</v>
      </c>
      <c r="P1456" s="408">
        <f t="shared" si="146"/>
        <v>43808</v>
      </c>
      <c r="Q1456" s="408">
        <v>43830</v>
      </c>
      <c r="R1456" s="408">
        <f t="shared" si="139"/>
        <v>43830</v>
      </c>
      <c r="S1456" s="407">
        <f t="shared" si="140"/>
        <v>22</v>
      </c>
      <c r="T1456" s="409">
        <f t="shared" si="141"/>
        <v>0.73333333333333328</v>
      </c>
      <c r="U1456" s="410" t="s">
        <v>12289</v>
      </c>
      <c r="V1456" s="375"/>
      <c r="W1456" s="411"/>
      <c r="X1456" s="412"/>
      <c r="Y1456" s="413"/>
      <c r="Z1456" s="414"/>
      <c r="AA1456" s="412"/>
      <c r="AB1456" s="413"/>
      <c r="AC1456" s="414"/>
      <c r="AD1456" s="412"/>
      <c r="AE1456" s="413"/>
      <c r="AF1456" s="414"/>
      <c r="AG1456" s="412"/>
      <c r="AH1456" s="413"/>
      <c r="AI1456" s="412"/>
      <c r="AJ1456" s="415"/>
      <c r="AK1456" s="416"/>
      <c r="AL1456" s="417"/>
      <c r="AM1456" s="416"/>
      <c r="AN1456" s="418"/>
      <c r="AO1456" s="418"/>
      <c r="AP1456" s="418"/>
      <c r="AQ1456" s="314"/>
      <c r="AR1456" s="315"/>
      <c r="AS1456" s="419"/>
      <c r="AT1456" s="420"/>
      <c r="AU1456" s="318"/>
      <c r="AV1456" s="319"/>
      <c r="AW1456" s="319"/>
      <c r="AX1456" s="319"/>
      <c r="AY1456" s="320"/>
      <c r="AZ1456" s="376"/>
    </row>
    <row r="1457" spans="1:53" ht="13.5" customHeight="1" thickTop="1" thickBot="1" x14ac:dyDescent="0.25">
      <c r="A1457" s="397">
        <v>1446</v>
      </c>
      <c r="B1457" s="398" t="s">
        <v>63</v>
      </c>
      <c r="C1457" s="399">
        <v>43808</v>
      </c>
      <c r="D1457" s="399" t="s">
        <v>13593</v>
      </c>
      <c r="E1457" s="400"/>
      <c r="F1457" s="400" t="s">
        <v>13594</v>
      </c>
      <c r="G1457" s="401" t="s">
        <v>13554</v>
      </c>
      <c r="H1457" s="402" t="s">
        <v>7620</v>
      </c>
      <c r="I1457" s="403" t="s">
        <v>2079</v>
      </c>
      <c r="J1457" s="404">
        <v>0</v>
      </c>
      <c r="K1457" s="405">
        <v>0</v>
      </c>
      <c r="L1457" s="405" t="s">
        <v>13595</v>
      </c>
      <c r="M1457" s="405" t="s">
        <v>13596</v>
      </c>
      <c r="N1457" s="406" t="s">
        <v>4981</v>
      </c>
      <c r="O1457" s="398" t="s">
        <v>13597</v>
      </c>
      <c r="P1457" s="408">
        <f t="shared" si="146"/>
        <v>43808</v>
      </c>
      <c r="Q1457" s="408">
        <v>44012</v>
      </c>
      <c r="R1457" s="408">
        <f t="shared" si="139"/>
        <v>44012</v>
      </c>
      <c r="S1457" s="407">
        <f t="shared" si="140"/>
        <v>204</v>
      </c>
      <c r="T1457" s="409">
        <f t="shared" si="141"/>
        <v>6.8</v>
      </c>
      <c r="U1457" s="410"/>
      <c r="V1457" s="375"/>
      <c r="W1457" s="411"/>
      <c r="X1457" s="412"/>
      <c r="Y1457" s="413"/>
      <c r="Z1457" s="414"/>
      <c r="AA1457" s="412"/>
      <c r="AB1457" s="413"/>
      <c r="AC1457" s="414"/>
      <c r="AD1457" s="412"/>
      <c r="AE1457" s="413"/>
      <c r="AF1457" s="414"/>
      <c r="AG1457" s="412"/>
      <c r="AH1457" s="413"/>
      <c r="AI1457" s="412"/>
      <c r="AJ1457" s="415"/>
      <c r="AK1457" s="416"/>
      <c r="AL1457" s="417"/>
      <c r="AM1457" s="416"/>
      <c r="AN1457" s="418"/>
      <c r="AO1457" s="418"/>
      <c r="AP1457" s="418"/>
      <c r="AQ1457" s="314"/>
      <c r="AR1457" s="315"/>
      <c r="AS1457" s="419"/>
      <c r="AT1457" s="420"/>
      <c r="AU1457" s="318"/>
      <c r="AV1457" s="319"/>
      <c r="AW1457" s="319"/>
      <c r="AX1457" s="319"/>
      <c r="AY1457" s="320"/>
      <c r="AZ1457" s="376"/>
    </row>
    <row r="1458" spans="1:53" ht="13.5" customHeight="1" thickTop="1" thickBot="1" x14ac:dyDescent="0.25">
      <c r="A1458" s="397">
        <v>1447</v>
      </c>
      <c r="B1458" s="398" t="s">
        <v>7574</v>
      </c>
      <c r="C1458" s="399">
        <v>43809</v>
      </c>
      <c r="D1458" s="399" t="s">
        <v>12290</v>
      </c>
      <c r="E1458" s="400" t="s">
        <v>9494</v>
      </c>
      <c r="F1458" s="400" t="s">
        <v>12291</v>
      </c>
      <c r="G1458" s="401" t="s">
        <v>66</v>
      </c>
      <c r="H1458" s="402" t="s">
        <v>7501</v>
      </c>
      <c r="I1458" s="403" t="s">
        <v>1989</v>
      </c>
      <c r="J1458" s="404">
        <v>0</v>
      </c>
      <c r="K1458" s="405">
        <v>0</v>
      </c>
      <c r="L1458" s="405">
        <v>5000000</v>
      </c>
      <c r="M1458" s="405">
        <f>L1458+AJ1458+AL1458+AN1458+AP1458</f>
        <v>5000000</v>
      </c>
      <c r="N1458" s="406" t="s">
        <v>1990</v>
      </c>
      <c r="O1458" s="398" t="s">
        <v>12292</v>
      </c>
      <c r="P1458" s="408">
        <f t="shared" si="146"/>
        <v>43809</v>
      </c>
      <c r="Q1458" s="408">
        <v>43830</v>
      </c>
      <c r="R1458" s="408">
        <f t="shared" si="139"/>
        <v>43830</v>
      </c>
      <c r="S1458" s="407">
        <f t="shared" si="140"/>
        <v>21</v>
      </c>
      <c r="T1458" s="409">
        <f t="shared" si="141"/>
        <v>0.7</v>
      </c>
      <c r="U1458" s="410" t="s">
        <v>12293</v>
      </c>
      <c r="V1458" s="375"/>
      <c r="W1458" s="411"/>
      <c r="X1458" s="412"/>
      <c r="Y1458" s="413"/>
      <c r="Z1458" s="414"/>
      <c r="AA1458" s="412"/>
      <c r="AB1458" s="413"/>
      <c r="AC1458" s="414"/>
      <c r="AD1458" s="412"/>
      <c r="AE1458" s="413"/>
      <c r="AF1458" s="414"/>
      <c r="AG1458" s="412"/>
      <c r="AH1458" s="413"/>
      <c r="AI1458" s="412"/>
      <c r="AJ1458" s="415"/>
      <c r="AK1458" s="416"/>
      <c r="AL1458" s="417"/>
      <c r="AM1458" s="416"/>
      <c r="AN1458" s="418"/>
      <c r="AO1458" s="418"/>
      <c r="AP1458" s="418"/>
      <c r="AQ1458" s="314"/>
      <c r="AR1458" s="315"/>
      <c r="AS1458" s="419"/>
      <c r="AT1458" s="420"/>
      <c r="AU1458" s="318"/>
      <c r="AV1458" s="319"/>
      <c r="AW1458" s="319"/>
      <c r="AX1458" s="319"/>
      <c r="AY1458" s="320"/>
      <c r="AZ1458" s="376"/>
    </row>
    <row r="1459" spans="1:53" ht="13.5" customHeight="1" thickTop="1" thickBot="1" x14ac:dyDescent="0.25">
      <c r="A1459" s="397">
        <v>1448</v>
      </c>
      <c r="B1459" s="398" t="s">
        <v>63</v>
      </c>
      <c r="C1459" s="399">
        <v>43809</v>
      </c>
      <c r="D1459" s="399" t="s">
        <v>12294</v>
      </c>
      <c r="E1459" s="400" t="s">
        <v>5921</v>
      </c>
      <c r="F1459" s="400" t="s">
        <v>12295</v>
      </c>
      <c r="G1459" s="401" t="s">
        <v>66</v>
      </c>
      <c r="H1459" s="402" t="s">
        <v>7501</v>
      </c>
      <c r="I1459" s="403" t="s">
        <v>1989</v>
      </c>
      <c r="J1459" s="404">
        <v>0</v>
      </c>
      <c r="K1459" s="405">
        <v>0</v>
      </c>
      <c r="L1459" s="405">
        <v>4000000</v>
      </c>
      <c r="M1459" s="405">
        <f>L1459+AJ1459+AL1459+AN1459+AP1459</f>
        <v>4000000</v>
      </c>
      <c r="N1459" s="406" t="s">
        <v>1990</v>
      </c>
      <c r="O1459" s="398" t="s">
        <v>2244</v>
      </c>
      <c r="P1459" s="408">
        <f t="shared" si="146"/>
        <v>43809</v>
      </c>
      <c r="Q1459" s="408">
        <v>43830</v>
      </c>
      <c r="R1459" s="408">
        <f t="shared" si="139"/>
        <v>43830</v>
      </c>
      <c r="S1459" s="407">
        <f t="shared" si="140"/>
        <v>21</v>
      </c>
      <c r="T1459" s="409">
        <f t="shared" si="141"/>
        <v>0.7</v>
      </c>
      <c r="U1459" s="410" t="s">
        <v>12296</v>
      </c>
      <c r="V1459" s="375"/>
      <c r="W1459" s="411"/>
      <c r="X1459" s="412"/>
      <c r="Y1459" s="413"/>
      <c r="Z1459" s="414"/>
      <c r="AA1459" s="412"/>
      <c r="AB1459" s="413"/>
      <c r="AC1459" s="414"/>
      <c r="AD1459" s="412"/>
      <c r="AE1459" s="413"/>
      <c r="AF1459" s="414"/>
      <c r="AG1459" s="412"/>
      <c r="AH1459" s="413"/>
      <c r="AI1459" s="412"/>
      <c r="AJ1459" s="415"/>
      <c r="AK1459" s="416"/>
      <c r="AL1459" s="417"/>
      <c r="AM1459" s="416"/>
      <c r="AN1459" s="418"/>
      <c r="AO1459" s="418"/>
      <c r="AP1459" s="418"/>
      <c r="AQ1459" s="314"/>
      <c r="AR1459" s="315"/>
      <c r="AS1459" s="419"/>
      <c r="AT1459" s="420"/>
      <c r="AU1459" s="318"/>
      <c r="AV1459" s="319"/>
      <c r="AW1459" s="319"/>
      <c r="AX1459" s="319"/>
      <c r="AY1459" s="320"/>
      <c r="AZ1459" s="376"/>
    </row>
    <row r="1460" spans="1:53" ht="13.5" customHeight="1" thickTop="1" thickBot="1" x14ac:dyDescent="0.25">
      <c r="A1460" s="397">
        <v>1449</v>
      </c>
      <c r="B1460" s="398" t="s">
        <v>3432</v>
      </c>
      <c r="C1460" s="399">
        <v>43809</v>
      </c>
      <c r="D1460" s="399" t="s">
        <v>12297</v>
      </c>
      <c r="E1460" s="400" t="s">
        <v>9494</v>
      </c>
      <c r="F1460" s="400" t="s">
        <v>11319</v>
      </c>
      <c r="G1460" s="401" t="s">
        <v>66</v>
      </c>
      <c r="H1460" s="402" t="s">
        <v>10502</v>
      </c>
      <c r="I1460" s="403" t="s">
        <v>1989</v>
      </c>
      <c r="J1460" s="404">
        <v>0</v>
      </c>
      <c r="K1460" s="405">
        <v>0</v>
      </c>
      <c r="L1460" s="405">
        <v>1000000</v>
      </c>
      <c r="M1460" s="405">
        <f>L1460+AJ1460+AL1460+AN1460+AP1460</f>
        <v>1000000</v>
      </c>
      <c r="N1460" s="406" t="s">
        <v>1990</v>
      </c>
      <c r="O1460" s="398" t="s">
        <v>10296</v>
      </c>
      <c r="P1460" s="408">
        <f t="shared" si="146"/>
        <v>43809</v>
      </c>
      <c r="Q1460" s="408">
        <v>43824</v>
      </c>
      <c r="R1460" s="408">
        <f t="shared" si="139"/>
        <v>43824</v>
      </c>
      <c r="S1460" s="407">
        <f t="shared" si="140"/>
        <v>15</v>
      </c>
      <c r="T1460" s="409">
        <f t="shared" si="141"/>
        <v>0.5</v>
      </c>
      <c r="U1460" s="410" t="s">
        <v>12298</v>
      </c>
      <c r="V1460" s="375"/>
      <c r="W1460" s="411"/>
      <c r="X1460" s="412"/>
      <c r="Y1460" s="413"/>
      <c r="Z1460" s="414"/>
      <c r="AA1460" s="412"/>
      <c r="AB1460" s="413"/>
      <c r="AC1460" s="414"/>
      <c r="AD1460" s="412"/>
      <c r="AE1460" s="413"/>
      <c r="AF1460" s="414"/>
      <c r="AG1460" s="412"/>
      <c r="AH1460" s="413"/>
      <c r="AI1460" s="412"/>
      <c r="AJ1460" s="415"/>
      <c r="AK1460" s="416"/>
      <c r="AL1460" s="417"/>
      <c r="AM1460" s="416"/>
      <c r="AN1460" s="418"/>
      <c r="AO1460" s="418"/>
      <c r="AP1460" s="418"/>
      <c r="AQ1460" s="314"/>
      <c r="AR1460" s="315"/>
      <c r="AS1460" s="419"/>
      <c r="AT1460" s="420"/>
      <c r="AU1460" s="318"/>
      <c r="AV1460" s="319"/>
      <c r="AW1460" s="319"/>
      <c r="AX1460" s="319"/>
      <c r="AY1460" s="320"/>
      <c r="AZ1460" s="376"/>
    </row>
    <row r="1461" spans="1:53" thickTop="1" thickBot="1" x14ac:dyDescent="0.25">
      <c r="A1461" s="538">
        <v>1450</v>
      </c>
      <c r="B1461" s="376" t="s">
        <v>3432</v>
      </c>
      <c r="C1461" s="539">
        <v>43812</v>
      </c>
      <c r="D1461" s="432" t="s">
        <v>13598</v>
      </c>
      <c r="E1461" s="540" t="s">
        <v>5690</v>
      </c>
      <c r="F1461" s="541" t="s">
        <v>13599</v>
      </c>
      <c r="G1461" s="401" t="s">
        <v>66</v>
      </c>
      <c r="H1461" s="402" t="s">
        <v>10502</v>
      </c>
      <c r="I1461" s="376" t="s">
        <v>2079</v>
      </c>
      <c r="J1461" s="542">
        <v>0</v>
      </c>
      <c r="K1461" s="542">
        <v>0</v>
      </c>
      <c r="L1461" s="432" t="s">
        <v>13600</v>
      </c>
      <c r="M1461" s="543" t="s">
        <v>13600</v>
      </c>
      <c r="N1461" s="544" t="s">
        <v>1990</v>
      </c>
      <c r="O1461" s="398" t="s">
        <v>9235</v>
      </c>
      <c r="P1461" s="539">
        <v>43812</v>
      </c>
      <c r="Q1461" s="539">
        <v>43826</v>
      </c>
      <c r="R1461" s="539">
        <f t="shared" si="139"/>
        <v>43826</v>
      </c>
      <c r="S1461" s="545">
        <v>15</v>
      </c>
      <c r="T1461" s="376"/>
      <c r="U1461" s="547"/>
      <c r="V1461" s="548"/>
      <c r="W1461" s="549"/>
      <c r="X1461" s="546"/>
      <c r="Y1461" s="546"/>
      <c r="Z1461" s="550"/>
      <c r="AA1461" s="546"/>
      <c r="AB1461" s="546"/>
      <c r="AC1461" s="550"/>
      <c r="AD1461" s="546"/>
      <c r="AE1461" s="546"/>
      <c r="AF1461" s="550"/>
      <c r="AG1461" s="546"/>
      <c r="AH1461" s="546"/>
      <c r="AI1461" s="546"/>
      <c r="AJ1461" s="551"/>
      <c r="AK1461" s="546"/>
      <c r="AL1461" s="551"/>
      <c r="AM1461" s="546"/>
      <c r="AN1461" s="552"/>
      <c r="AO1461" s="376"/>
      <c r="AP1461" s="376"/>
      <c r="AQ1461" s="432"/>
      <c r="AR1461" s="376"/>
      <c r="AS1461" s="376"/>
      <c r="AT1461" s="376"/>
      <c r="AU1461" s="376"/>
      <c r="AV1461" s="544"/>
      <c r="AW1461" s="544"/>
      <c r="AX1461" s="544"/>
      <c r="AY1461" s="376"/>
      <c r="AZ1461" s="376"/>
      <c r="BA1461" s="376"/>
    </row>
    <row r="1462" spans="1:53" thickTop="1" thickBot="1" x14ac:dyDescent="0.25">
      <c r="A1462" s="538">
        <v>1451</v>
      </c>
      <c r="B1462" s="376" t="s">
        <v>10669</v>
      </c>
      <c r="C1462" s="539">
        <v>43812</v>
      </c>
      <c r="D1462" s="432" t="s">
        <v>13601</v>
      </c>
      <c r="E1462" s="540" t="s">
        <v>5690</v>
      </c>
      <c r="F1462" s="541" t="s">
        <v>13602</v>
      </c>
      <c r="G1462" s="401" t="s">
        <v>66</v>
      </c>
      <c r="H1462" s="402" t="s">
        <v>7501</v>
      </c>
      <c r="I1462" s="376" t="s">
        <v>2079</v>
      </c>
      <c r="J1462" s="404">
        <v>0</v>
      </c>
      <c r="K1462" s="405">
        <v>0</v>
      </c>
      <c r="L1462" s="553">
        <v>3361000</v>
      </c>
      <c r="M1462" s="553">
        <v>3361000</v>
      </c>
      <c r="N1462" s="544" t="s">
        <v>1990</v>
      </c>
      <c r="O1462" s="398" t="s">
        <v>9161</v>
      </c>
      <c r="P1462" s="539">
        <v>43812</v>
      </c>
      <c r="Q1462" s="408">
        <v>43830</v>
      </c>
      <c r="R1462" s="408">
        <v>43830</v>
      </c>
      <c r="S1462" s="432">
        <v>18</v>
      </c>
      <c r="T1462" s="544">
        <v>0</v>
      </c>
      <c r="U1462" s="433" t="s">
        <v>13603</v>
      </c>
      <c r="V1462" s="548"/>
      <c r="W1462" s="549"/>
      <c r="X1462" s="546"/>
      <c r="Y1462" s="546"/>
      <c r="Z1462" s="550"/>
      <c r="AA1462" s="546"/>
      <c r="AB1462" s="546"/>
      <c r="AC1462" s="550"/>
      <c r="AD1462" s="546"/>
      <c r="AE1462" s="546"/>
      <c r="AF1462" s="550"/>
      <c r="AG1462" s="546"/>
      <c r="AH1462" s="546"/>
      <c r="AI1462" s="546"/>
      <c r="AJ1462" s="551"/>
      <c r="AK1462" s="546"/>
      <c r="AL1462" s="551"/>
      <c r="AM1462" s="546"/>
      <c r="AN1462" s="552"/>
      <c r="AO1462" s="376"/>
      <c r="AP1462" s="376"/>
      <c r="AQ1462" s="432"/>
      <c r="AR1462" s="376"/>
      <c r="AS1462" s="376"/>
      <c r="AT1462" s="376"/>
      <c r="AU1462" s="376"/>
      <c r="AV1462" s="544"/>
      <c r="AW1462" s="544"/>
      <c r="AX1462" s="544"/>
      <c r="AY1462" s="376"/>
      <c r="AZ1462" s="376"/>
      <c r="BA1462" s="376"/>
    </row>
    <row r="1463" spans="1:53" thickTop="1" thickBot="1" x14ac:dyDescent="0.25">
      <c r="A1463" s="538">
        <v>1452</v>
      </c>
      <c r="B1463" s="376" t="s">
        <v>3432</v>
      </c>
      <c r="C1463" s="539">
        <v>43812</v>
      </c>
      <c r="D1463" s="432" t="s">
        <v>13604</v>
      </c>
      <c r="E1463" s="540" t="s">
        <v>5690</v>
      </c>
      <c r="F1463" s="541" t="s">
        <v>13605</v>
      </c>
      <c r="G1463" s="401" t="s">
        <v>66</v>
      </c>
      <c r="H1463" s="402" t="s">
        <v>10502</v>
      </c>
      <c r="I1463" s="376" t="s">
        <v>2079</v>
      </c>
      <c r="J1463" s="542"/>
      <c r="K1463" s="542"/>
      <c r="L1463" s="432" t="s">
        <v>13606</v>
      </c>
      <c r="M1463" s="543" t="s">
        <v>13606</v>
      </c>
      <c r="N1463" s="544" t="s">
        <v>1990</v>
      </c>
      <c r="O1463" s="398" t="s">
        <v>10544</v>
      </c>
      <c r="P1463" s="539">
        <v>43812</v>
      </c>
      <c r="Q1463" s="539">
        <v>43830</v>
      </c>
      <c r="R1463" s="539">
        <v>43830</v>
      </c>
      <c r="S1463" s="545">
        <v>18</v>
      </c>
      <c r="T1463" s="376"/>
      <c r="U1463" s="547"/>
      <c r="V1463" s="548"/>
      <c r="W1463" s="549"/>
      <c r="X1463" s="546"/>
      <c r="Y1463" s="546"/>
      <c r="Z1463" s="550"/>
      <c r="AA1463" s="546"/>
      <c r="AB1463" s="546"/>
      <c r="AC1463" s="550"/>
      <c r="AD1463" s="546"/>
      <c r="AE1463" s="546"/>
      <c r="AF1463" s="550"/>
      <c r="AG1463" s="546"/>
      <c r="AH1463" s="546"/>
      <c r="AI1463" s="546"/>
      <c r="AJ1463" s="551"/>
      <c r="AK1463" s="546"/>
      <c r="AL1463" s="551"/>
      <c r="AM1463" s="546"/>
      <c r="AN1463" s="552"/>
      <c r="AO1463" s="376"/>
      <c r="AP1463" s="376"/>
      <c r="AQ1463" s="432"/>
      <c r="AR1463" s="376"/>
      <c r="AS1463" s="376"/>
      <c r="AT1463" s="376"/>
      <c r="AU1463" s="376"/>
      <c r="AV1463" s="544"/>
      <c r="AW1463" s="544"/>
      <c r="AX1463" s="544"/>
      <c r="AY1463" s="376"/>
      <c r="AZ1463" s="376"/>
      <c r="BA1463" s="376"/>
    </row>
    <row r="1464" spans="1:53" thickTop="1" thickBot="1" x14ac:dyDescent="0.25">
      <c r="A1464" s="538">
        <v>1453</v>
      </c>
      <c r="B1464" s="376" t="s">
        <v>10669</v>
      </c>
      <c r="C1464" s="539">
        <v>43812</v>
      </c>
      <c r="D1464" s="432" t="s">
        <v>13607</v>
      </c>
      <c r="E1464" s="540" t="s">
        <v>2679</v>
      </c>
      <c r="F1464" s="536" t="s">
        <v>13608</v>
      </c>
      <c r="G1464" s="401" t="s">
        <v>66</v>
      </c>
      <c r="H1464" s="402" t="s">
        <v>7501</v>
      </c>
      <c r="I1464" s="376" t="s">
        <v>2079</v>
      </c>
      <c r="J1464" s="404">
        <v>0</v>
      </c>
      <c r="K1464" s="405">
        <v>0</v>
      </c>
      <c r="L1464" s="553">
        <v>4623333</v>
      </c>
      <c r="M1464" s="553">
        <v>4623333</v>
      </c>
      <c r="N1464" s="544" t="s">
        <v>1990</v>
      </c>
      <c r="O1464" s="398" t="s">
        <v>13609</v>
      </c>
      <c r="P1464" s="539">
        <v>43812</v>
      </c>
      <c r="Q1464" s="408">
        <v>43830</v>
      </c>
      <c r="R1464" s="408">
        <v>43830</v>
      </c>
      <c r="S1464" s="432">
        <v>18</v>
      </c>
      <c r="T1464" s="544">
        <v>0</v>
      </c>
      <c r="U1464" s="433" t="s">
        <v>13610</v>
      </c>
      <c r="V1464" s="548"/>
      <c r="W1464" s="549"/>
      <c r="X1464" s="546"/>
      <c r="Y1464" s="546"/>
      <c r="Z1464" s="550"/>
      <c r="AA1464" s="546"/>
      <c r="AB1464" s="546"/>
      <c r="AC1464" s="550"/>
      <c r="AD1464" s="546"/>
      <c r="AE1464" s="546"/>
      <c r="AF1464" s="550"/>
      <c r="AG1464" s="546"/>
      <c r="AH1464" s="546"/>
      <c r="AI1464" s="546"/>
      <c r="AJ1464" s="551"/>
      <c r="AK1464" s="546"/>
      <c r="AL1464" s="551"/>
      <c r="AM1464" s="546"/>
      <c r="AN1464" s="552"/>
      <c r="AO1464" s="376"/>
      <c r="AP1464" s="376"/>
      <c r="AQ1464" s="432"/>
      <c r="AR1464" s="376"/>
      <c r="AS1464" s="376"/>
      <c r="AT1464" s="376"/>
      <c r="AU1464" s="376"/>
      <c r="AV1464" s="544"/>
      <c r="AW1464" s="544"/>
      <c r="AX1464" s="544"/>
      <c r="AY1464" s="376"/>
      <c r="AZ1464" s="376"/>
      <c r="BA1464" s="376"/>
    </row>
    <row r="1465" spans="1:53" thickTop="1" thickBot="1" x14ac:dyDescent="0.25">
      <c r="A1465" s="538">
        <v>1454</v>
      </c>
      <c r="B1465" s="376" t="s">
        <v>13611</v>
      </c>
      <c r="C1465" s="539">
        <v>43812</v>
      </c>
      <c r="D1465" s="432" t="s">
        <v>13612</v>
      </c>
      <c r="E1465" s="540" t="s">
        <v>5690</v>
      </c>
      <c r="F1465" s="541" t="s">
        <v>13613</v>
      </c>
      <c r="G1465" s="401" t="s">
        <v>66</v>
      </c>
      <c r="H1465" s="402" t="s">
        <v>10502</v>
      </c>
      <c r="I1465" s="376" t="s">
        <v>2079</v>
      </c>
      <c r="J1465" s="542">
        <v>0</v>
      </c>
      <c r="K1465" s="542">
        <v>0</v>
      </c>
      <c r="L1465" s="554">
        <v>1020000</v>
      </c>
      <c r="M1465" s="543">
        <v>1020000</v>
      </c>
      <c r="N1465" s="544" t="s">
        <v>1990</v>
      </c>
      <c r="O1465" s="398" t="s">
        <v>13614</v>
      </c>
      <c r="P1465" s="539">
        <v>43812</v>
      </c>
      <c r="Q1465" s="539">
        <v>43830</v>
      </c>
      <c r="R1465" s="539">
        <v>43830</v>
      </c>
      <c r="S1465" s="545">
        <v>18</v>
      </c>
      <c r="T1465" s="376">
        <v>0</v>
      </c>
      <c r="U1465" s="547">
        <v>0</v>
      </c>
      <c r="V1465" s="548"/>
      <c r="W1465" s="549"/>
      <c r="X1465" s="546"/>
      <c r="Y1465" s="546"/>
      <c r="Z1465" s="550"/>
      <c r="AA1465" s="546"/>
      <c r="AB1465" s="546"/>
      <c r="AC1465" s="550"/>
      <c r="AD1465" s="546"/>
      <c r="AE1465" s="546"/>
      <c r="AF1465" s="550"/>
      <c r="AG1465" s="546"/>
      <c r="AH1465" s="546"/>
      <c r="AI1465" s="546"/>
      <c r="AJ1465" s="551"/>
      <c r="AK1465" s="546"/>
      <c r="AL1465" s="551"/>
      <c r="AM1465" s="546"/>
      <c r="AN1465" s="552"/>
      <c r="AO1465" s="376"/>
      <c r="AP1465" s="376"/>
      <c r="AQ1465" s="432"/>
      <c r="AR1465" s="376"/>
      <c r="AS1465" s="376"/>
      <c r="AT1465" s="376"/>
      <c r="AU1465" s="376"/>
      <c r="AV1465" s="544"/>
      <c r="AW1465" s="544"/>
      <c r="AX1465" s="544"/>
      <c r="AY1465" s="376"/>
      <c r="AZ1465" s="376"/>
      <c r="BA1465" s="376"/>
    </row>
    <row r="1466" spans="1:53" thickTop="1" thickBot="1" x14ac:dyDescent="0.25">
      <c r="A1466" s="538">
        <v>1455</v>
      </c>
      <c r="B1466" s="376" t="s">
        <v>46</v>
      </c>
      <c r="C1466" s="539">
        <v>43812</v>
      </c>
      <c r="D1466" s="432" t="s">
        <v>13615</v>
      </c>
      <c r="E1466" s="540" t="s">
        <v>2679</v>
      </c>
      <c r="F1466" s="541" t="s">
        <v>13616</v>
      </c>
      <c r="G1466" s="376" t="s">
        <v>13554</v>
      </c>
      <c r="H1466" s="376" t="s">
        <v>13617</v>
      </c>
      <c r="I1466" s="376" t="s">
        <v>2079</v>
      </c>
      <c r="J1466" s="542">
        <v>0</v>
      </c>
      <c r="K1466" s="542">
        <v>0</v>
      </c>
      <c r="L1466" s="554">
        <v>756174868</v>
      </c>
      <c r="M1466" s="543">
        <v>756174868</v>
      </c>
      <c r="N1466" s="544" t="s">
        <v>13618</v>
      </c>
      <c r="O1466" s="398" t="s">
        <v>13619</v>
      </c>
      <c r="P1466" s="539">
        <v>43812</v>
      </c>
      <c r="Q1466" s="539">
        <v>44665</v>
      </c>
      <c r="R1466" s="539">
        <v>44665</v>
      </c>
      <c r="S1466" s="545">
        <v>845</v>
      </c>
      <c r="T1466" s="376"/>
      <c r="U1466" s="547">
        <v>0</v>
      </c>
      <c r="V1466" s="548"/>
      <c r="W1466" s="549"/>
      <c r="X1466" s="546"/>
      <c r="Y1466" s="546"/>
      <c r="Z1466" s="550"/>
      <c r="AA1466" s="546"/>
      <c r="AB1466" s="546"/>
      <c r="AC1466" s="550"/>
      <c r="AD1466" s="546"/>
      <c r="AE1466" s="546"/>
      <c r="AF1466" s="550"/>
      <c r="AG1466" s="546"/>
      <c r="AH1466" s="546"/>
      <c r="AI1466" s="546"/>
      <c r="AJ1466" s="551"/>
      <c r="AK1466" s="546"/>
      <c r="AL1466" s="551"/>
      <c r="AM1466" s="546"/>
      <c r="AN1466" s="552"/>
      <c r="AO1466" s="376"/>
      <c r="AP1466" s="376"/>
      <c r="AQ1466" s="432"/>
      <c r="AR1466" s="376"/>
      <c r="AS1466" s="376"/>
      <c r="AT1466" s="376"/>
      <c r="AU1466" s="376"/>
      <c r="AV1466" s="544"/>
      <c r="AW1466" s="544"/>
      <c r="AX1466" s="544"/>
      <c r="AY1466" s="376"/>
      <c r="AZ1466" s="376"/>
      <c r="BA1466" s="376"/>
    </row>
    <row r="1467" spans="1:53" thickTop="1" thickBot="1" x14ac:dyDescent="0.25">
      <c r="A1467" s="538">
        <v>1456</v>
      </c>
      <c r="B1467" s="376" t="s">
        <v>46</v>
      </c>
      <c r="C1467" s="539">
        <v>43819</v>
      </c>
      <c r="D1467" s="432" t="s">
        <v>13620</v>
      </c>
      <c r="E1467" s="540" t="s">
        <v>2679</v>
      </c>
      <c r="F1467" s="541" t="s">
        <v>13616</v>
      </c>
      <c r="G1467" s="376" t="s">
        <v>13554</v>
      </c>
      <c r="H1467" s="376" t="s">
        <v>13617</v>
      </c>
      <c r="I1467" s="376" t="s">
        <v>2079</v>
      </c>
      <c r="J1467" s="542">
        <v>0</v>
      </c>
      <c r="K1467" s="542">
        <v>0</v>
      </c>
      <c r="L1467" s="554">
        <v>1590152725</v>
      </c>
      <c r="M1467" s="554">
        <v>1590152725</v>
      </c>
      <c r="N1467" s="544" t="s">
        <v>13618</v>
      </c>
      <c r="O1467" s="398" t="s">
        <v>13621</v>
      </c>
      <c r="P1467" s="539">
        <v>43819</v>
      </c>
      <c r="Q1467" s="539">
        <v>44196</v>
      </c>
      <c r="R1467" s="539">
        <v>44196</v>
      </c>
      <c r="S1467" s="545"/>
      <c r="T1467" s="376"/>
      <c r="U1467" s="547"/>
      <c r="V1467" s="548"/>
      <c r="W1467" s="549"/>
      <c r="X1467" s="546"/>
      <c r="Y1467" s="546"/>
      <c r="Z1467" s="550"/>
      <c r="AA1467" s="546"/>
      <c r="AB1467" s="546"/>
      <c r="AC1467" s="550"/>
      <c r="AD1467" s="546"/>
      <c r="AE1467" s="546"/>
      <c r="AF1467" s="550"/>
      <c r="AG1467" s="546"/>
      <c r="AH1467" s="546"/>
      <c r="AI1467" s="546"/>
      <c r="AJ1467" s="551"/>
      <c r="AK1467" s="546"/>
      <c r="AL1467" s="551"/>
      <c r="AM1467" s="546"/>
      <c r="AN1467" s="552"/>
      <c r="AO1467" s="376"/>
      <c r="AP1467" s="376"/>
      <c r="AQ1467" s="432"/>
      <c r="AR1467" s="376"/>
      <c r="AS1467" s="376"/>
      <c r="AT1467" s="376"/>
      <c r="AU1467" s="376"/>
      <c r="AV1467" s="544"/>
      <c r="AW1467" s="544"/>
      <c r="AX1467" s="544"/>
      <c r="AY1467" s="376"/>
      <c r="AZ1467" s="376"/>
      <c r="BA1467" s="376"/>
    </row>
    <row r="1468" spans="1:53" thickTop="1" thickBot="1" x14ac:dyDescent="0.25">
      <c r="A1468" s="538">
        <v>1457</v>
      </c>
      <c r="B1468" s="376" t="s">
        <v>3432</v>
      </c>
      <c r="C1468" s="539">
        <v>43815</v>
      </c>
      <c r="D1468" s="432" t="s">
        <v>13622</v>
      </c>
      <c r="E1468" s="540" t="s">
        <v>3455</v>
      </c>
      <c r="F1468" s="541" t="s">
        <v>13623</v>
      </c>
      <c r="G1468" s="401" t="s">
        <v>66</v>
      </c>
      <c r="H1468" s="402" t="s">
        <v>7501</v>
      </c>
      <c r="I1468" s="376" t="s">
        <v>2079</v>
      </c>
      <c r="J1468" s="542">
        <v>0</v>
      </c>
      <c r="K1468" s="542">
        <v>0</v>
      </c>
      <c r="L1468" s="432" t="s">
        <v>4729</v>
      </c>
      <c r="M1468" s="543" t="s">
        <v>4729</v>
      </c>
      <c r="N1468" s="544" t="s">
        <v>1990</v>
      </c>
      <c r="O1468" s="398" t="s">
        <v>5690</v>
      </c>
      <c r="P1468" s="539">
        <v>43815</v>
      </c>
      <c r="Q1468" s="539" t="s">
        <v>13624</v>
      </c>
      <c r="R1468" s="539">
        <v>43830</v>
      </c>
      <c r="S1468" s="545">
        <v>15</v>
      </c>
      <c r="T1468" s="376"/>
      <c r="U1468" s="547"/>
      <c r="V1468" s="548"/>
      <c r="W1468" s="549"/>
      <c r="X1468" s="546"/>
      <c r="Y1468" s="546"/>
      <c r="Z1468" s="550"/>
      <c r="AA1468" s="546"/>
      <c r="AB1468" s="546"/>
      <c r="AC1468" s="550"/>
      <c r="AD1468" s="546"/>
      <c r="AE1468" s="546"/>
      <c r="AF1468" s="550"/>
      <c r="AG1468" s="546"/>
      <c r="AH1468" s="546"/>
      <c r="AI1468" s="546"/>
      <c r="AJ1468" s="551"/>
      <c r="AK1468" s="546"/>
      <c r="AL1468" s="551"/>
      <c r="AM1468" s="546"/>
      <c r="AN1468" s="552"/>
      <c r="AO1468" s="376"/>
      <c r="AP1468" s="376"/>
      <c r="AQ1468" s="432"/>
      <c r="AR1468" s="376"/>
      <c r="AS1468" s="376"/>
      <c r="AT1468" s="376"/>
      <c r="AU1468" s="376"/>
      <c r="AV1468" s="544"/>
      <c r="AW1468" s="544"/>
      <c r="AX1468" s="544"/>
      <c r="AY1468" s="376"/>
      <c r="AZ1468" s="376"/>
      <c r="BA1468" s="376"/>
    </row>
    <row r="1469" spans="1:53" thickTop="1" thickBot="1" x14ac:dyDescent="0.25">
      <c r="A1469" s="538">
        <v>1458</v>
      </c>
      <c r="B1469" s="376" t="s">
        <v>597</v>
      </c>
      <c r="C1469" s="539">
        <v>43815</v>
      </c>
      <c r="D1469" s="432" t="s">
        <v>13625</v>
      </c>
      <c r="E1469" s="540" t="s">
        <v>9494</v>
      </c>
      <c r="F1469" s="541" t="s">
        <v>13626</v>
      </c>
      <c r="G1469" s="401" t="s">
        <v>66</v>
      </c>
      <c r="H1469" s="402" t="s">
        <v>7564</v>
      </c>
      <c r="I1469" s="376" t="s">
        <v>1989</v>
      </c>
      <c r="J1469" s="542">
        <v>0</v>
      </c>
      <c r="K1469" s="542">
        <v>0</v>
      </c>
      <c r="L1469" s="553">
        <v>59357465382</v>
      </c>
      <c r="M1469" s="553">
        <v>59357465382</v>
      </c>
      <c r="N1469" s="544" t="s">
        <v>13618</v>
      </c>
      <c r="O1469" s="398" t="s">
        <v>13627</v>
      </c>
      <c r="P1469" s="539">
        <v>43815</v>
      </c>
      <c r="Q1469" s="539">
        <v>43830</v>
      </c>
      <c r="R1469" s="539">
        <v>43830</v>
      </c>
      <c r="S1469" s="432">
        <v>15</v>
      </c>
      <c r="T1469" s="544">
        <v>0</v>
      </c>
      <c r="U1469" s="547"/>
      <c r="V1469" s="548"/>
      <c r="W1469" s="549"/>
      <c r="X1469" s="546"/>
      <c r="Y1469" s="546"/>
      <c r="Z1469" s="550"/>
      <c r="AA1469" s="546"/>
      <c r="AB1469" s="546"/>
      <c r="AC1469" s="550"/>
      <c r="AD1469" s="546"/>
      <c r="AE1469" s="546"/>
      <c r="AF1469" s="550"/>
      <c r="AG1469" s="546"/>
      <c r="AH1469" s="546"/>
      <c r="AI1469" s="546"/>
      <c r="AJ1469" s="551"/>
      <c r="AK1469" s="546"/>
      <c r="AL1469" s="551"/>
      <c r="AM1469" s="546"/>
      <c r="AN1469" s="552"/>
      <c r="AO1469" s="376"/>
      <c r="AP1469" s="376"/>
      <c r="AQ1469" s="432"/>
      <c r="AR1469" s="376"/>
      <c r="AS1469" s="376"/>
      <c r="AT1469" s="376"/>
      <c r="AU1469" s="376"/>
      <c r="AV1469" s="544"/>
      <c r="AW1469" s="544"/>
      <c r="AX1469" s="544"/>
      <c r="AY1469" s="376"/>
      <c r="AZ1469" s="376"/>
      <c r="BA1469" s="376"/>
    </row>
    <row r="1470" spans="1:53" thickTop="1" thickBot="1" x14ac:dyDescent="0.25">
      <c r="A1470" s="538">
        <v>1459</v>
      </c>
      <c r="B1470" s="376" t="s">
        <v>10669</v>
      </c>
      <c r="C1470" s="539">
        <v>43816</v>
      </c>
      <c r="D1470" s="432" t="s">
        <v>13628</v>
      </c>
      <c r="E1470" s="540" t="s">
        <v>5690</v>
      </c>
      <c r="F1470" s="541" t="s">
        <v>13629</v>
      </c>
      <c r="G1470" s="401" t="s">
        <v>66</v>
      </c>
      <c r="H1470" s="402" t="s">
        <v>7501</v>
      </c>
      <c r="I1470" s="376" t="s">
        <v>2079</v>
      </c>
      <c r="J1470" s="542"/>
      <c r="K1470" s="542"/>
      <c r="L1470" s="553" t="s">
        <v>13630</v>
      </c>
      <c r="M1470" s="553" t="s">
        <v>13630</v>
      </c>
      <c r="N1470" s="544" t="s">
        <v>1990</v>
      </c>
      <c r="O1470" s="398" t="s">
        <v>9777</v>
      </c>
      <c r="P1470" s="539">
        <v>43816</v>
      </c>
      <c r="Q1470" s="539">
        <v>43830</v>
      </c>
      <c r="R1470" s="539">
        <v>43830</v>
      </c>
      <c r="S1470" s="545">
        <v>18</v>
      </c>
      <c r="T1470" s="544">
        <v>0</v>
      </c>
      <c r="U1470" s="433" t="s">
        <v>13631</v>
      </c>
      <c r="V1470" s="548"/>
      <c r="W1470" s="549"/>
      <c r="X1470" s="546"/>
      <c r="Y1470" s="546"/>
      <c r="Z1470" s="550"/>
      <c r="AA1470" s="546"/>
      <c r="AB1470" s="546"/>
      <c r="AC1470" s="550"/>
      <c r="AD1470" s="546"/>
      <c r="AE1470" s="546"/>
      <c r="AF1470" s="550"/>
      <c r="AG1470" s="546"/>
      <c r="AH1470" s="546"/>
      <c r="AI1470" s="546"/>
      <c r="AJ1470" s="551"/>
      <c r="AK1470" s="546"/>
      <c r="AL1470" s="551"/>
      <c r="AM1470" s="546"/>
      <c r="AN1470" s="552"/>
      <c r="AO1470" s="376"/>
      <c r="AP1470" s="376"/>
      <c r="AQ1470" s="432"/>
      <c r="AR1470" s="376"/>
      <c r="AS1470" s="376"/>
      <c r="AT1470" s="376"/>
      <c r="AU1470" s="376"/>
      <c r="AV1470" s="544"/>
      <c r="AW1470" s="544"/>
      <c r="AX1470" s="544"/>
      <c r="AY1470" s="376"/>
      <c r="AZ1470" s="376"/>
      <c r="BA1470" s="376"/>
    </row>
    <row r="1471" spans="1:53" thickTop="1" thickBot="1" x14ac:dyDescent="0.25">
      <c r="A1471" s="538">
        <v>1460</v>
      </c>
      <c r="B1471" s="376" t="s">
        <v>46</v>
      </c>
      <c r="C1471" s="539">
        <v>43819</v>
      </c>
      <c r="D1471" s="432" t="s">
        <v>13632</v>
      </c>
      <c r="E1471" s="540" t="s">
        <v>9590</v>
      </c>
      <c r="F1471" s="541" t="s">
        <v>13633</v>
      </c>
      <c r="G1471" s="401" t="s">
        <v>66</v>
      </c>
      <c r="H1471" s="402" t="s">
        <v>7383</v>
      </c>
      <c r="I1471" s="376" t="s">
        <v>13552</v>
      </c>
      <c r="J1471" s="542">
        <v>0</v>
      </c>
      <c r="K1471" s="542">
        <v>0</v>
      </c>
      <c r="L1471" s="554">
        <v>653959787</v>
      </c>
      <c r="M1471" s="543">
        <v>653959787</v>
      </c>
      <c r="N1471" s="544" t="s">
        <v>13618</v>
      </c>
      <c r="O1471" s="398" t="s">
        <v>13634</v>
      </c>
      <c r="P1471" s="539">
        <v>43819</v>
      </c>
      <c r="Q1471" s="539">
        <v>43831</v>
      </c>
      <c r="R1471" s="539">
        <v>43831</v>
      </c>
      <c r="S1471" s="545"/>
      <c r="T1471" s="376"/>
      <c r="U1471" s="547"/>
      <c r="V1471" s="548"/>
      <c r="W1471" s="549"/>
      <c r="X1471" s="546"/>
      <c r="Y1471" s="546"/>
      <c r="Z1471" s="550"/>
      <c r="AA1471" s="546"/>
      <c r="AB1471" s="546"/>
      <c r="AC1471" s="550"/>
      <c r="AD1471" s="546"/>
      <c r="AE1471" s="546"/>
      <c r="AF1471" s="550"/>
      <c r="AG1471" s="546"/>
      <c r="AH1471" s="546"/>
      <c r="AI1471" s="546"/>
      <c r="AJ1471" s="551"/>
      <c r="AK1471" s="546"/>
      <c r="AL1471" s="551"/>
      <c r="AM1471" s="546"/>
      <c r="AN1471" s="552"/>
      <c r="AO1471" s="376"/>
      <c r="AP1471" s="376"/>
      <c r="AQ1471" s="432"/>
      <c r="AR1471" s="376"/>
      <c r="AS1471" s="376"/>
      <c r="AT1471" s="376"/>
      <c r="AU1471" s="376"/>
      <c r="AV1471" s="544"/>
      <c r="AW1471" s="544"/>
      <c r="AX1471" s="544"/>
      <c r="AY1471" s="376"/>
      <c r="AZ1471" s="376"/>
      <c r="BA1471" s="376"/>
    </row>
    <row r="1472" spans="1:53" thickTop="1" thickBot="1" x14ac:dyDescent="0.25">
      <c r="A1472" s="538">
        <v>1461</v>
      </c>
      <c r="B1472" s="376" t="s">
        <v>3432</v>
      </c>
      <c r="C1472" s="539">
        <v>43819</v>
      </c>
      <c r="D1472" s="432" t="s">
        <v>13635</v>
      </c>
      <c r="E1472" s="540" t="s">
        <v>5690</v>
      </c>
      <c r="F1472" s="541" t="s">
        <v>7390</v>
      </c>
      <c r="G1472" s="401" t="s">
        <v>66</v>
      </c>
      <c r="H1472" s="402" t="s">
        <v>7383</v>
      </c>
      <c r="I1472" s="376" t="s">
        <v>2079</v>
      </c>
      <c r="J1472" s="542"/>
      <c r="K1472" s="542"/>
      <c r="L1472" s="555">
        <v>218400000</v>
      </c>
      <c r="M1472" s="543" t="s">
        <v>13636</v>
      </c>
      <c r="N1472" s="544" t="s">
        <v>1990</v>
      </c>
      <c r="O1472" s="398" t="s">
        <v>13637</v>
      </c>
      <c r="P1472" s="539">
        <v>43819</v>
      </c>
      <c r="Q1472" s="539">
        <v>44196</v>
      </c>
      <c r="R1472" s="539">
        <v>44196</v>
      </c>
      <c r="S1472" s="545"/>
      <c r="T1472" s="376">
        <v>12</v>
      </c>
      <c r="U1472" s="547"/>
      <c r="V1472" s="548"/>
      <c r="W1472" s="549"/>
      <c r="X1472" s="546"/>
      <c r="Y1472" s="546"/>
      <c r="Z1472" s="550"/>
      <c r="AA1472" s="546"/>
      <c r="AB1472" s="546"/>
      <c r="AC1472" s="550"/>
      <c r="AD1472" s="546"/>
      <c r="AE1472" s="546"/>
      <c r="AF1472" s="550"/>
      <c r="AG1472" s="546"/>
      <c r="AH1472" s="546"/>
      <c r="AI1472" s="546"/>
      <c r="AJ1472" s="551"/>
      <c r="AK1472" s="546"/>
      <c r="AL1472" s="551"/>
      <c r="AM1472" s="546"/>
      <c r="AN1472" s="552"/>
      <c r="AO1472" s="376"/>
      <c r="AP1472" s="376"/>
      <c r="AQ1472" s="432"/>
      <c r="AR1472" s="376"/>
      <c r="AS1472" s="376"/>
      <c r="AT1472" s="376"/>
      <c r="AU1472" s="376"/>
      <c r="AV1472" s="544"/>
      <c r="AW1472" s="544"/>
      <c r="AX1472" s="544"/>
      <c r="AY1472" s="376"/>
      <c r="AZ1472" s="376"/>
      <c r="BA1472" s="376"/>
    </row>
    <row r="1473" spans="1:53" thickTop="1" thickBot="1" x14ac:dyDescent="0.25">
      <c r="A1473" s="538">
        <v>1462</v>
      </c>
      <c r="B1473" s="376" t="s">
        <v>597</v>
      </c>
      <c r="C1473" s="539">
        <v>43823</v>
      </c>
      <c r="D1473" s="432" t="s">
        <v>13638</v>
      </c>
      <c r="E1473" s="540" t="s">
        <v>3455</v>
      </c>
      <c r="F1473" s="541" t="s">
        <v>13639</v>
      </c>
      <c r="G1473" s="376" t="s">
        <v>13566</v>
      </c>
      <c r="H1473" s="376" t="s">
        <v>7620</v>
      </c>
      <c r="I1473" s="376" t="s">
        <v>2079</v>
      </c>
      <c r="J1473" s="542">
        <v>0</v>
      </c>
      <c r="K1473" s="542">
        <v>0</v>
      </c>
      <c r="L1473" s="553">
        <v>53371500</v>
      </c>
      <c r="M1473" s="553">
        <v>53371500</v>
      </c>
      <c r="N1473" s="544" t="s">
        <v>13618</v>
      </c>
      <c r="O1473" s="398" t="s">
        <v>13640</v>
      </c>
      <c r="P1473" s="539">
        <v>43823</v>
      </c>
      <c r="Q1473" s="539">
        <v>43830</v>
      </c>
      <c r="R1473" s="539">
        <v>43830</v>
      </c>
      <c r="S1473" s="545">
        <v>8</v>
      </c>
      <c r="T1473" s="376">
        <v>0</v>
      </c>
      <c r="U1473" s="433" t="s">
        <v>13641</v>
      </c>
      <c r="V1473" s="548"/>
      <c r="W1473" s="549"/>
      <c r="X1473" s="546"/>
      <c r="Y1473" s="546"/>
      <c r="Z1473" s="550"/>
      <c r="AA1473" s="546"/>
      <c r="AB1473" s="546"/>
      <c r="AC1473" s="550"/>
      <c r="AD1473" s="546"/>
      <c r="AE1473" s="546"/>
      <c r="AF1473" s="550"/>
      <c r="AG1473" s="546"/>
      <c r="AH1473" s="546"/>
      <c r="AI1473" s="546"/>
      <c r="AJ1473" s="551"/>
      <c r="AK1473" s="546"/>
      <c r="AL1473" s="551"/>
      <c r="AM1473" s="546"/>
      <c r="AN1473" s="552"/>
      <c r="AO1473" s="376"/>
      <c r="AP1473" s="376"/>
      <c r="AQ1473" s="432"/>
      <c r="AR1473" s="376"/>
      <c r="AS1473" s="376"/>
      <c r="AT1473" s="376"/>
      <c r="AU1473" s="376"/>
      <c r="AV1473" s="544"/>
      <c r="AW1473" s="544"/>
      <c r="AX1473" s="544"/>
      <c r="AY1473" s="376"/>
      <c r="AZ1473" s="376"/>
      <c r="BA1473" s="376"/>
    </row>
    <row r="1474" spans="1:53" thickTop="1" thickBot="1" x14ac:dyDescent="0.25">
      <c r="A1474" s="538">
        <v>1463</v>
      </c>
      <c r="B1474" s="376" t="s">
        <v>597</v>
      </c>
      <c r="C1474" s="539">
        <v>43822</v>
      </c>
      <c r="D1474" s="432" t="s">
        <v>13642</v>
      </c>
      <c r="E1474" s="540" t="s">
        <v>5690</v>
      </c>
      <c r="F1474" s="541" t="s">
        <v>13643</v>
      </c>
      <c r="G1474" s="376" t="s">
        <v>13566</v>
      </c>
      <c r="H1474" s="402" t="s">
        <v>7533</v>
      </c>
      <c r="I1474" s="376" t="s">
        <v>2079</v>
      </c>
      <c r="J1474" s="542">
        <v>0</v>
      </c>
      <c r="K1474" s="542">
        <v>0</v>
      </c>
      <c r="L1474" s="553">
        <v>50000000</v>
      </c>
      <c r="M1474" s="553">
        <v>50000000</v>
      </c>
      <c r="N1474" s="544" t="s">
        <v>13618</v>
      </c>
      <c r="O1474" s="398" t="s">
        <v>13644</v>
      </c>
      <c r="P1474" s="539">
        <v>43822</v>
      </c>
      <c r="Q1474" s="539">
        <v>43830</v>
      </c>
      <c r="R1474" s="539">
        <v>43830</v>
      </c>
      <c r="S1474" s="545">
        <v>9</v>
      </c>
      <c r="T1474" s="376">
        <v>0</v>
      </c>
      <c r="U1474" s="433" t="s">
        <v>13645</v>
      </c>
      <c r="V1474" s="548"/>
      <c r="W1474" s="549"/>
      <c r="X1474" s="546"/>
      <c r="Y1474" s="546"/>
      <c r="Z1474" s="550"/>
      <c r="AA1474" s="546"/>
      <c r="AB1474" s="546"/>
      <c r="AC1474" s="550"/>
      <c r="AD1474" s="546"/>
      <c r="AE1474" s="546"/>
      <c r="AF1474" s="550"/>
      <c r="AG1474" s="546"/>
      <c r="AH1474" s="546"/>
      <c r="AI1474" s="546"/>
      <c r="AJ1474" s="551"/>
      <c r="AK1474" s="546"/>
      <c r="AL1474" s="551"/>
      <c r="AM1474" s="546"/>
      <c r="AN1474" s="552"/>
      <c r="AO1474" s="376"/>
      <c r="AP1474" s="376"/>
      <c r="AQ1474" s="432"/>
      <c r="AR1474" s="376"/>
      <c r="AS1474" s="376"/>
      <c r="AT1474" s="376"/>
      <c r="AU1474" s="376"/>
      <c r="AV1474" s="544"/>
      <c r="AW1474" s="544"/>
      <c r="AX1474" s="544"/>
      <c r="AY1474" s="376"/>
      <c r="AZ1474" s="376"/>
      <c r="BA1474" s="376"/>
    </row>
    <row r="1475" spans="1:53" thickTop="1" thickBot="1" x14ac:dyDescent="0.25">
      <c r="A1475" s="538">
        <v>1464</v>
      </c>
      <c r="B1475" s="376" t="s">
        <v>597</v>
      </c>
      <c r="C1475" s="539">
        <v>43825</v>
      </c>
      <c r="D1475" s="432" t="s">
        <v>13646</v>
      </c>
      <c r="E1475" s="540" t="s">
        <v>5690</v>
      </c>
      <c r="F1475" s="541" t="s">
        <v>13647</v>
      </c>
      <c r="G1475" s="376" t="s">
        <v>13566</v>
      </c>
      <c r="H1475" s="376" t="s">
        <v>9849</v>
      </c>
      <c r="I1475" s="376" t="s">
        <v>2079</v>
      </c>
      <c r="J1475" s="542">
        <v>0</v>
      </c>
      <c r="K1475" s="542">
        <v>0</v>
      </c>
      <c r="L1475" s="553">
        <v>43678340</v>
      </c>
      <c r="M1475" s="553">
        <v>43678340</v>
      </c>
      <c r="N1475" s="544" t="s">
        <v>1990</v>
      </c>
      <c r="O1475" s="398" t="s">
        <v>13648</v>
      </c>
      <c r="P1475" s="539">
        <v>43825</v>
      </c>
      <c r="Q1475" s="539">
        <v>43830</v>
      </c>
      <c r="R1475" s="539">
        <v>43830</v>
      </c>
      <c r="S1475" s="545">
        <v>6</v>
      </c>
      <c r="T1475" s="376">
        <v>0</v>
      </c>
      <c r="U1475" s="433" t="s">
        <v>13649</v>
      </c>
      <c r="V1475" s="548"/>
      <c r="W1475" s="549"/>
      <c r="X1475" s="546"/>
      <c r="Y1475" s="546"/>
      <c r="Z1475" s="550"/>
      <c r="AA1475" s="546"/>
      <c r="AB1475" s="546"/>
      <c r="AC1475" s="550"/>
      <c r="AD1475" s="546"/>
      <c r="AE1475" s="546"/>
      <c r="AF1475" s="550"/>
      <c r="AG1475" s="546"/>
      <c r="AH1475" s="546"/>
      <c r="AI1475" s="546"/>
      <c r="AJ1475" s="551"/>
      <c r="AK1475" s="546"/>
      <c r="AL1475" s="551"/>
      <c r="AM1475" s="546"/>
      <c r="AN1475" s="552"/>
      <c r="AO1475" s="376"/>
      <c r="AP1475" s="376"/>
      <c r="AQ1475" s="432"/>
      <c r="AR1475" s="376"/>
      <c r="AS1475" s="376"/>
      <c r="AT1475" s="376"/>
      <c r="AU1475" s="376"/>
      <c r="AV1475" s="544"/>
      <c r="AW1475" s="544"/>
      <c r="AX1475" s="544"/>
      <c r="AY1475" s="376"/>
      <c r="AZ1475" s="376"/>
      <c r="BA1475" s="376"/>
    </row>
    <row r="1476" spans="1:53" thickTop="1" thickBot="1" x14ac:dyDescent="0.25">
      <c r="A1476" s="538">
        <v>1465</v>
      </c>
      <c r="B1476" s="376" t="s">
        <v>13650</v>
      </c>
      <c r="C1476" s="539">
        <v>43825</v>
      </c>
      <c r="D1476" s="432" t="s">
        <v>13651</v>
      </c>
      <c r="E1476" s="540" t="s">
        <v>5921</v>
      </c>
      <c r="F1476" s="541" t="s">
        <v>13652</v>
      </c>
      <c r="G1476" s="376" t="s">
        <v>13566</v>
      </c>
      <c r="H1476" s="376" t="s">
        <v>3011</v>
      </c>
      <c r="I1476" s="376" t="s">
        <v>2079</v>
      </c>
      <c r="J1476" s="542">
        <v>0</v>
      </c>
      <c r="K1476" s="542">
        <v>0</v>
      </c>
      <c r="L1476" s="553">
        <v>44034641</v>
      </c>
      <c r="M1476" s="553">
        <v>44034641</v>
      </c>
      <c r="N1476" s="544" t="s">
        <v>13618</v>
      </c>
      <c r="O1476" s="398" t="s">
        <v>13653</v>
      </c>
      <c r="P1476" s="539">
        <v>43825</v>
      </c>
      <c r="Q1476" s="539">
        <v>43830</v>
      </c>
      <c r="R1476" s="539">
        <v>43830</v>
      </c>
      <c r="S1476" s="545">
        <v>6</v>
      </c>
      <c r="T1476" s="376">
        <v>0</v>
      </c>
      <c r="U1476" s="556" t="s">
        <v>13654</v>
      </c>
      <c r="V1476" s="548"/>
      <c r="W1476" s="549"/>
      <c r="X1476" s="546"/>
      <c r="Y1476" s="546"/>
      <c r="Z1476" s="550"/>
      <c r="AA1476" s="546"/>
      <c r="AB1476" s="546"/>
      <c r="AC1476" s="550"/>
      <c r="AD1476" s="546"/>
      <c r="AE1476" s="546"/>
      <c r="AF1476" s="550"/>
      <c r="AG1476" s="546"/>
      <c r="AH1476" s="546"/>
      <c r="AI1476" s="546"/>
      <c r="AJ1476" s="551"/>
      <c r="AK1476" s="546"/>
      <c r="AL1476" s="551"/>
      <c r="AM1476" s="546"/>
      <c r="AN1476" s="552"/>
      <c r="AO1476" s="376"/>
      <c r="AP1476" s="376"/>
      <c r="AQ1476" s="432"/>
      <c r="AR1476" s="376"/>
      <c r="AS1476" s="376"/>
      <c r="AT1476" s="376"/>
      <c r="AU1476" s="376"/>
      <c r="AV1476" s="544"/>
      <c r="AW1476" s="544"/>
      <c r="AX1476" s="544"/>
      <c r="AY1476" s="376"/>
      <c r="AZ1476" s="376"/>
      <c r="BA1476" s="376"/>
    </row>
    <row r="1477" spans="1:53" thickTop="1" thickBot="1" x14ac:dyDescent="0.25">
      <c r="A1477" s="557">
        <v>1466</v>
      </c>
      <c r="B1477" s="376" t="s">
        <v>10231</v>
      </c>
      <c r="C1477" s="539">
        <v>43818</v>
      </c>
      <c r="D1477" s="432" t="s">
        <v>13655</v>
      </c>
      <c r="E1477" s="540" t="s">
        <v>5690</v>
      </c>
      <c r="F1477" s="541" t="s">
        <v>13656</v>
      </c>
      <c r="G1477" s="401" t="s">
        <v>66</v>
      </c>
      <c r="H1477" s="402" t="s">
        <v>7501</v>
      </c>
      <c r="I1477" s="376" t="s">
        <v>2079</v>
      </c>
      <c r="J1477" s="542"/>
      <c r="K1477" s="542"/>
      <c r="L1477" s="432" t="s">
        <v>13657</v>
      </c>
      <c r="M1477" s="543" t="s">
        <v>13657</v>
      </c>
      <c r="N1477" s="544" t="s">
        <v>1990</v>
      </c>
      <c r="O1477" s="398" t="s">
        <v>13658</v>
      </c>
      <c r="P1477" s="539">
        <v>43818</v>
      </c>
      <c r="Q1477" s="539">
        <v>43830</v>
      </c>
      <c r="R1477" s="539">
        <v>43830</v>
      </c>
      <c r="S1477" s="545">
        <v>12</v>
      </c>
      <c r="T1477" s="376"/>
      <c r="U1477" s="547"/>
      <c r="V1477" s="548"/>
    </row>
    <row r="1478" spans="1:53" thickTop="1" thickBot="1" x14ac:dyDescent="0.25">
      <c r="O1478" s="402"/>
    </row>
    <row r="1488" spans="1:53" ht="15" customHeight="1" thickTop="1" thickBot="1" x14ac:dyDescent="0.25"/>
    <row r="1489" spans="1:15" thickTop="1" thickBot="1" x14ac:dyDescent="0.25">
      <c r="A1489" s="571"/>
      <c r="O1489" s="402"/>
    </row>
    <row r="1490" spans="1:15" thickTop="1" thickBot="1" x14ac:dyDescent="0.25">
      <c r="A1490" s="571"/>
    </row>
    <row r="1491" spans="1:15" thickTop="1" thickBot="1" x14ac:dyDescent="0.25">
      <c r="A1491" s="571"/>
    </row>
    <row r="1492" spans="1:15" thickTop="1" thickBot="1" x14ac:dyDescent="0.25">
      <c r="A1492" s="571"/>
    </row>
    <row r="1493" spans="1:15" thickTop="1" thickBot="1" x14ac:dyDescent="0.25">
      <c r="A1493" s="571"/>
    </row>
    <row r="1494" spans="1:15" thickTop="1" thickBot="1" x14ac:dyDescent="0.25">
      <c r="A1494" s="571"/>
    </row>
    <row r="1495" spans="1:15" thickTop="1" thickBot="1" x14ac:dyDescent="0.25">
      <c r="A1495" s="571"/>
    </row>
    <row r="1496" spans="1:15" thickTop="1" thickBot="1" x14ac:dyDescent="0.25">
      <c r="A1496" s="571"/>
    </row>
    <row r="1497" spans="1:15" thickTop="1" thickBot="1" x14ac:dyDescent="0.25">
      <c r="A1497" s="571"/>
    </row>
    <row r="1498" spans="1:15" thickTop="1" thickBot="1" x14ac:dyDescent="0.25">
      <c r="A1498" s="571"/>
    </row>
    <row r="1499" spans="1:15" thickTop="1" thickBot="1" x14ac:dyDescent="0.25">
      <c r="A1499" s="571"/>
    </row>
    <row r="1500" spans="1:15" thickTop="1" thickBot="1" x14ac:dyDescent="0.25">
      <c r="A1500" s="571"/>
    </row>
    <row r="1501" spans="1:15" thickTop="1" thickBot="1" x14ac:dyDescent="0.25">
      <c r="A1501" s="571"/>
    </row>
    <row r="1502" spans="1:15" thickTop="1" thickBot="1" x14ac:dyDescent="0.25">
      <c r="A1502" s="571"/>
    </row>
    <row r="1503" spans="1:15" thickTop="1" thickBot="1" x14ac:dyDescent="0.25">
      <c r="A1503" s="571"/>
    </row>
    <row r="1504" spans="1:15" thickTop="1" thickBot="1" x14ac:dyDescent="0.25">
      <c r="A1504" s="571"/>
    </row>
    <row r="1505" spans="1:1" thickTop="1" thickBot="1" x14ac:dyDescent="0.25">
      <c r="A1505" s="571"/>
    </row>
    <row r="1506" spans="1:1" thickTop="1" thickBot="1" x14ac:dyDescent="0.25">
      <c r="A1506" s="571"/>
    </row>
    <row r="1507" spans="1:1" thickTop="1" thickBot="1" x14ac:dyDescent="0.25">
      <c r="A1507" s="571"/>
    </row>
    <row r="1508" spans="1:1" thickTop="1" thickBot="1" x14ac:dyDescent="0.25">
      <c r="A1508" s="571"/>
    </row>
    <row r="1509" spans="1:1" thickTop="1" thickBot="1" x14ac:dyDescent="0.25">
      <c r="A1509" s="571"/>
    </row>
    <row r="1510" spans="1:1" thickTop="1" thickBot="1" x14ac:dyDescent="0.25">
      <c r="A1510" s="571"/>
    </row>
    <row r="1511" spans="1:1" thickTop="1" thickBot="1" x14ac:dyDescent="0.25">
      <c r="A1511" s="571"/>
    </row>
    <row r="1512" spans="1:1" thickTop="1" thickBot="1" x14ac:dyDescent="0.25">
      <c r="A1512" s="571"/>
    </row>
    <row r="1513" spans="1:1" thickTop="1" thickBot="1" x14ac:dyDescent="0.25">
      <c r="A1513" s="571"/>
    </row>
    <row r="1514" spans="1:1" thickTop="1" thickBot="1" x14ac:dyDescent="0.25">
      <c r="A1514" s="571"/>
    </row>
    <row r="1515" spans="1:1" thickTop="1" thickBot="1" x14ac:dyDescent="0.25">
      <c r="A1515" s="571"/>
    </row>
    <row r="1516" spans="1:1" thickTop="1" thickBot="1" x14ac:dyDescent="0.25">
      <c r="A1516" s="571"/>
    </row>
    <row r="1517" spans="1:1" thickTop="1" thickBot="1" x14ac:dyDescent="0.25">
      <c r="A1517" s="571"/>
    </row>
    <row r="1518" spans="1:1" thickTop="1" thickBot="1" x14ac:dyDescent="0.25">
      <c r="A1518" s="571"/>
    </row>
    <row r="1519" spans="1:1" thickTop="1" thickBot="1" x14ac:dyDescent="0.25">
      <c r="A1519" s="571"/>
    </row>
    <row r="1520" spans="1:1" thickTop="1" thickBot="1" x14ac:dyDescent="0.25">
      <c r="A1520" s="571"/>
    </row>
    <row r="1521" spans="1:1" thickTop="1" thickBot="1" x14ac:dyDescent="0.25">
      <c r="A1521" s="571"/>
    </row>
    <row r="1522" spans="1:1" thickTop="1" thickBot="1" x14ac:dyDescent="0.25">
      <c r="A1522" s="571"/>
    </row>
    <row r="1523" spans="1:1" thickTop="1" thickBot="1" x14ac:dyDescent="0.25">
      <c r="A1523" s="571"/>
    </row>
    <row r="1524" spans="1:1" thickTop="1" thickBot="1" x14ac:dyDescent="0.25">
      <c r="A1524" s="571"/>
    </row>
    <row r="1525" spans="1:1" thickTop="1" thickBot="1" x14ac:dyDescent="0.25">
      <c r="A1525" s="571"/>
    </row>
    <row r="1526" spans="1:1" thickTop="1" thickBot="1" x14ac:dyDescent="0.25">
      <c r="A1526" s="571"/>
    </row>
    <row r="1527" spans="1:1" thickTop="1" thickBot="1" x14ac:dyDescent="0.25">
      <c r="A1527" s="571"/>
    </row>
    <row r="1528" spans="1:1" thickTop="1" thickBot="1" x14ac:dyDescent="0.25">
      <c r="A1528" s="571"/>
    </row>
    <row r="1529" spans="1:1" thickTop="1" thickBot="1" x14ac:dyDescent="0.25">
      <c r="A1529" s="571"/>
    </row>
    <row r="1530" spans="1:1" thickTop="1" thickBot="1" x14ac:dyDescent="0.25">
      <c r="A1530" s="571"/>
    </row>
    <row r="1531" spans="1:1" thickTop="1" thickBot="1" x14ac:dyDescent="0.25">
      <c r="A1531" s="571"/>
    </row>
    <row r="1532" spans="1:1" thickTop="1" thickBot="1" x14ac:dyDescent="0.25">
      <c r="A1532" s="571"/>
    </row>
    <row r="1533" spans="1:1" thickTop="1" thickBot="1" x14ac:dyDescent="0.25">
      <c r="A1533" s="571"/>
    </row>
    <row r="1534" spans="1:1" thickTop="1" thickBot="1" x14ac:dyDescent="0.25">
      <c r="A1534" s="571"/>
    </row>
    <row r="1535" spans="1:1" thickTop="1" thickBot="1" x14ac:dyDescent="0.25">
      <c r="A1535" s="571"/>
    </row>
    <row r="1536" spans="1:1" thickTop="1" thickBot="1" x14ac:dyDescent="0.25">
      <c r="A1536" s="571"/>
    </row>
    <row r="1537" spans="1:1" thickTop="1" thickBot="1" x14ac:dyDescent="0.25">
      <c r="A1537" s="571"/>
    </row>
    <row r="1538" spans="1:1" thickTop="1" thickBot="1" x14ac:dyDescent="0.25">
      <c r="A1538" s="571"/>
    </row>
    <row r="1539" spans="1:1" thickTop="1" thickBot="1" x14ac:dyDescent="0.25">
      <c r="A1539" s="571"/>
    </row>
    <row r="1540" spans="1:1" thickTop="1" thickBot="1" x14ac:dyDescent="0.25">
      <c r="A1540" s="571"/>
    </row>
    <row r="1541" spans="1:1" thickTop="1" thickBot="1" x14ac:dyDescent="0.25">
      <c r="A1541" s="571"/>
    </row>
    <row r="1542" spans="1:1" thickTop="1" thickBot="1" x14ac:dyDescent="0.25">
      <c r="A1542" s="571"/>
    </row>
    <row r="1543" spans="1:1" thickTop="1" thickBot="1" x14ac:dyDescent="0.25">
      <c r="A1543" s="571"/>
    </row>
    <row r="1544" spans="1:1" thickTop="1" thickBot="1" x14ac:dyDescent="0.25">
      <c r="A1544" s="571"/>
    </row>
    <row r="1545" spans="1:1" thickTop="1" thickBot="1" x14ac:dyDescent="0.25">
      <c r="A1545" s="571"/>
    </row>
    <row r="1546" spans="1:1" thickTop="1" thickBot="1" x14ac:dyDescent="0.25">
      <c r="A1546" s="571"/>
    </row>
    <row r="1547" spans="1:1" thickTop="1" thickBot="1" x14ac:dyDescent="0.25">
      <c r="A1547" s="571"/>
    </row>
    <row r="1548" spans="1:1" thickTop="1" thickBot="1" x14ac:dyDescent="0.25">
      <c r="A1548" s="571"/>
    </row>
    <row r="1549" spans="1:1" thickTop="1" thickBot="1" x14ac:dyDescent="0.25">
      <c r="A1549" s="571"/>
    </row>
    <row r="1550" spans="1:1" thickTop="1" thickBot="1" x14ac:dyDescent="0.25">
      <c r="A1550" s="571"/>
    </row>
    <row r="1551" spans="1:1" thickTop="1" thickBot="1" x14ac:dyDescent="0.25">
      <c r="A1551" s="571"/>
    </row>
    <row r="1552" spans="1:1" thickTop="1" thickBot="1" x14ac:dyDescent="0.25">
      <c r="A1552" s="571"/>
    </row>
    <row r="1553" spans="1:1" thickTop="1" thickBot="1" x14ac:dyDescent="0.25">
      <c r="A1553" s="571"/>
    </row>
    <row r="1554" spans="1:1" thickTop="1" thickBot="1" x14ac:dyDescent="0.25">
      <c r="A1554" s="571"/>
    </row>
    <row r="1555" spans="1:1" thickTop="1" thickBot="1" x14ac:dyDescent="0.25">
      <c r="A1555" s="571"/>
    </row>
    <row r="1556" spans="1:1" thickTop="1" thickBot="1" x14ac:dyDescent="0.25">
      <c r="A1556" s="571"/>
    </row>
    <row r="1557" spans="1:1" thickTop="1" thickBot="1" x14ac:dyDescent="0.25">
      <c r="A1557" s="571"/>
    </row>
    <row r="1558" spans="1:1" thickTop="1" thickBot="1" x14ac:dyDescent="0.25">
      <c r="A1558" s="571"/>
    </row>
    <row r="1559" spans="1:1" thickTop="1" thickBot="1" x14ac:dyDescent="0.25">
      <c r="A1559" s="571"/>
    </row>
    <row r="1560" spans="1:1" thickTop="1" thickBot="1" x14ac:dyDescent="0.25">
      <c r="A1560" s="571"/>
    </row>
    <row r="1561" spans="1:1" thickTop="1" thickBot="1" x14ac:dyDescent="0.25">
      <c r="A1561" s="571"/>
    </row>
    <row r="1562" spans="1:1" thickTop="1" thickBot="1" x14ac:dyDescent="0.25">
      <c r="A1562" s="571"/>
    </row>
    <row r="1563" spans="1:1" thickTop="1" thickBot="1" x14ac:dyDescent="0.25">
      <c r="A1563" s="571"/>
    </row>
  </sheetData>
  <mergeCells count="8">
    <mergeCell ref="AM1:AN1"/>
    <mergeCell ref="AO1:AP1"/>
    <mergeCell ref="W1:Y1"/>
    <mergeCell ref="Z1:AB1"/>
    <mergeCell ref="AC1:AE1"/>
    <mergeCell ref="AF1:AH1"/>
    <mergeCell ref="AI1:AJ1"/>
    <mergeCell ref="AK1:AL1"/>
  </mergeCells>
  <conditionalFormatting sqref="U1200 U1418 U1361:U1406 V1469:V1471 V1464:V1467 V1462 V1473:V1476 V1 V292:V355 V357:V516 V3:V271 V275:V289 V529 V1009:V1406 V1418:V1460">
    <cfRule type="containsText" dxfId="113" priority="373" operator="containsText" text="Cambiar estado">
      <formula>NOT(ISERROR(SEARCH("Cambiar estado",U1)))</formula>
    </cfRule>
    <cfRule type="containsText" dxfId="112" priority="375" operator="containsText" text="ok">
      <formula>NOT(ISERROR(SEARCH("ok",U1)))</formula>
    </cfRule>
    <cfRule type="containsText" dxfId="111" priority="376" operator="containsText" text="REVISAR">
      <formula>NOT(ISERROR(SEARCH("REVISAR",U1)))</formula>
    </cfRule>
  </conditionalFormatting>
  <conditionalFormatting sqref="V517:V528 V530:V550 V555:V580">
    <cfRule type="containsText" dxfId="110" priority="347" operator="containsText" text="Cambiar estado">
      <formula>NOT(ISERROR(SEARCH("Cambiar estado",V517)))</formula>
    </cfRule>
    <cfRule type="containsText" dxfId="109" priority="348" operator="containsText" text="ok">
      <formula>NOT(ISERROR(SEARCH("ok",V517)))</formula>
    </cfRule>
    <cfRule type="containsText" dxfId="108" priority="349" operator="containsText" text="REVISAR">
      <formula>NOT(ISERROR(SEARCH("REVISAR",V517)))</formula>
    </cfRule>
  </conditionalFormatting>
  <conditionalFormatting sqref="V274">
    <cfRule type="containsText" dxfId="107" priority="341" operator="containsText" text="Cambiar estado">
      <formula>NOT(ISERROR(SEARCH("Cambiar estado",V274)))</formula>
    </cfRule>
    <cfRule type="containsText" dxfId="106" priority="342" operator="containsText" text="ok">
      <formula>NOT(ISERROR(SEARCH("ok",V274)))</formula>
    </cfRule>
    <cfRule type="containsText" dxfId="105" priority="343" operator="containsText" text="REVISAR">
      <formula>NOT(ISERROR(SEARCH("REVISAR",V274)))</formula>
    </cfRule>
  </conditionalFormatting>
  <conditionalFormatting sqref="V290:V291">
    <cfRule type="containsText" dxfId="104" priority="338" operator="containsText" text="Cambiar estado">
      <formula>NOT(ISERROR(SEARCH("Cambiar estado",V290)))</formula>
    </cfRule>
    <cfRule type="containsText" dxfId="103" priority="339" operator="containsText" text="ok">
      <formula>NOT(ISERROR(SEARCH("ok",V290)))</formula>
    </cfRule>
    <cfRule type="containsText" dxfId="102" priority="340" operator="containsText" text="REVISAR">
      <formula>NOT(ISERROR(SEARCH("REVISAR",V290)))</formula>
    </cfRule>
  </conditionalFormatting>
  <conditionalFormatting sqref="V551:V554">
    <cfRule type="containsText" dxfId="101" priority="329" operator="containsText" text="Cambiar estado">
      <formula>NOT(ISERROR(SEARCH("Cambiar estado",V551)))</formula>
    </cfRule>
    <cfRule type="containsText" dxfId="100" priority="330" operator="containsText" text="ok">
      <formula>NOT(ISERROR(SEARCH("ok",V551)))</formula>
    </cfRule>
    <cfRule type="containsText" dxfId="99" priority="331" operator="containsText" text="REVISAR">
      <formula>NOT(ISERROR(SEARCH("REVISAR",V551)))</formula>
    </cfRule>
  </conditionalFormatting>
  <conditionalFormatting sqref="V581:V594">
    <cfRule type="containsText" dxfId="98" priority="326" operator="containsText" text="Cambiar estado">
      <formula>NOT(ISERROR(SEARCH("Cambiar estado",V581)))</formula>
    </cfRule>
    <cfRule type="containsText" dxfId="97" priority="327" operator="containsText" text="ok">
      <formula>NOT(ISERROR(SEARCH("ok",V581)))</formula>
    </cfRule>
    <cfRule type="containsText" dxfId="96" priority="328" operator="containsText" text="REVISAR">
      <formula>NOT(ISERROR(SEARCH("REVISAR",V581)))</formula>
    </cfRule>
  </conditionalFormatting>
  <conditionalFormatting sqref="V595:V597">
    <cfRule type="containsText" dxfId="95" priority="320" operator="containsText" text="Cambiar estado">
      <formula>NOT(ISERROR(SEARCH("Cambiar estado",V595)))</formula>
    </cfRule>
    <cfRule type="containsText" dxfId="94" priority="321" operator="containsText" text="ok">
      <formula>NOT(ISERROR(SEARCH("ok",V595)))</formula>
    </cfRule>
    <cfRule type="containsText" dxfId="93" priority="322" operator="containsText" text="REVISAR">
      <formula>NOT(ISERROR(SEARCH("REVISAR",V595)))</formula>
    </cfRule>
  </conditionalFormatting>
  <conditionalFormatting sqref="V598:V606">
    <cfRule type="containsText" dxfId="92" priority="314" operator="containsText" text="Cambiar estado">
      <formula>NOT(ISERROR(SEARCH("Cambiar estado",V598)))</formula>
    </cfRule>
    <cfRule type="containsText" dxfId="91" priority="315" operator="containsText" text="ok">
      <formula>NOT(ISERROR(SEARCH("ok",V598)))</formula>
    </cfRule>
    <cfRule type="containsText" dxfId="90" priority="316" operator="containsText" text="REVISAR">
      <formula>NOT(ISERROR(SEARCH("REVISAR",V598)))</formula>
    </cfRule>
  </conditionalFormatting>
  <conditionalFormatting sqref="V607:V612">
    <cfRule type="containsText" dxfId="89" priority="308" operator="containsText" text="Cambiar estado">
      <formula>NOT(ISERROR(SEARCH("Cambiar estado",V607)))</formula>
    </cfRule>
    <cfRule type="containsText" dxfId="88" priority="309" operator="containsText" text="ok">
      <formula>NOT(ISERROR(SEARCH("ok",V607)))</formula>
    </cfRule>
    <cfRule type="containsText" dxfId="87" priority="310" operator="containsText" text="REVISAR">
      <formula>NOT(ISERROR(SEARCH("REVISAR",V607)))</formula>
    </cfRule>
  </conditionalFormatting>
  <conditionalFormatting sqref="V651:V666 V672:V683">
    <cfRule type="containsText" dxfId="86" priority="302" operator="containsText" text="Cambiar estado">
      <formula>NOT(ISERROR(SEARCH("Cambiar estado",V651)))</formula>
    </cfRule>
    <cfRule type="containsText" dxfId="85" priority="303" operator="containsText" text="ok">
      <formula>NOT(ISERROR(SEARCH("ok",V651)))</formula>
    </cfRule>
    <cfRule type="containsText" dxfId="84" priority="304" operator="containsText" text="REVISAR">
      <formula>NOT(ISERROR(SEARCH("REVISAR",V651)))</formula>
    </cfRule>
  </conditionalFormatting>
  <conditionalFormatting sqref="V638:V657">
    <cfRule type="containsText" dxfId="83" priority="296" operator="containsText" text="Cambiar estado">
      <formula>NOT(ISERROR(SEARCH("Cambiar estado",V638)))</formula>
    </cfRule>
    <cfRule type="containsText" dxfId="82" priority="297" operator="containsText" text="ok">
      <formula>NOT(ISERROR(SEARCH("ok",V638)))</formula>
    </cfRule>
    <cfRule type="containsText" dxfId="81" priority="298" operator="containsText" text="REVISAR">
      <formula>NOT(ISERROR(SEARCH("REVISAR",V638)))</formula>
    </cfRule>
  </conditionalFormatting>
  <conditionalFormatting sqref="V613:V623">
    <cfRule type="containsText" dxfId="80" priority="290" operator="containsText" text="Cambiar estado">
      <formula>NOT(ISERROR(SEARCH("Cambiar estado",V613)))</formula>
    </cfRule>
    <cfRule type="containsText" dxfId="79" priority="291" operator="containsText" text="ok">
      <formula>NOT(ISERROR(SEARCH("ok",V613)))</formula>
    </cfRule>
    <cfRule type="containsText" dxfId="78" priority="292" operator="containsText" text="REVISAR">
      <formula>NOT(ISERROR(SEARCH("REVISAR",V613)))</formula>
    </cfRule>
  </conditionalFormatting>
  <conditionalFormatting sqref="V624:V637">
    <cfRule type="containsText" dxfId="77" priority="284" operator="containsText" text="Cambiar estado">
      <formula>NOT(ISERROR(SEARCH("Cambiar estado",V624)))</formula>
    </cfRule>
    <cfRule type="containsText" dxfId="76" priority="285" operator="containsText" text="ok">
      <formula>NOT(ISERROR(SEARCH("ok",V624)))</formula>
    </cfRule>
    <cfRule type="containsText" dxfId="75" priority="286" operator="containsText" text="REVISAR">
      <formula>NOT(ISERROR(SEARCH("REVISAR",V624)))</formula>
    </cfRule>
  </conditionalFormatting>
  <conditionalFormatting sqref="U1201:U1360">
    <cfRule type="containsText" dxfId="74" priority="276" operator="containsText" text="Cambiar estado">
      <formula>NOT(ISERROR(SEARCH("Cambiar estado",U1201)))</formula>
    </cfRule>
    <cfRule type="containsText" dxfId="73" priority="277" operator="containsText" text="ok">
      <formula>NOT(ISERROR(SEARCH("ok",U1201)))</formula>
    </cfRule>
    <cfRule type="containsText" dxfId="72" priority="278" operator="containsText" text="REVISAR">
      <formula>NOT(ISERROR(SEARCH("REVISAR",U1201)))</formula>
    </cfRule>
  </conditionalFormatting>
  <conditionalFormatting sqref="V667:V671">
    <cfRule type="containsText" dxfId="71" priority="273" operator="containsText" text="Cambiar estado">
      <formula>NOT(ISERROR(SEARCH("Cambiar estado",V667)))</formula>
    </cfRule>
    <cfRule type="containsText" dxfId="70" priority="274" operator="containsText" text="ok">
      <formula>NOT(ISERROR(SEARCH("ok",V667)))</formula>
    </cfRule>
    <cfRule type="containsText" dxfId="69" priority="275" operator="containsText" text="REVISAR">
      <formula>NOT(ISERROR(SEARCH("REVISAR",V667)))</formula>
    </cfRule>
  </conditionalFormatting>
  <conditionalFormatting sqref="V684:V713">
    <cfRule type="containsText" dxfId="68" priority="264" operator="containsText" text="Cambiar estado">
      <formula>NOT(ISERROR(SEARCH("Cambiar estado",V684)))</formula>
    </cfRule>
    <cfRule type="containsText" dxfId="67" priority="265" operator="containsText" text="ok">
      <formula>NOT(ISERROR(SEARCH("ok",V684)))</formula>
    </cfRule>
    <cfRule type="containsText" dxfId="66" priority="266" operator="containsText" text="REVISAR">
      <formula>NOT(ISERROR(SEARCH("REVISAR",V684)))</formula>
    </cfRule>
  </conditionalFormatting>
  <conditionalFormatting sqref="V714:V728 V741:V777">
    <cfRule type="containsText" dxfId="65" priority="258" operator="containsText" text="Cambiar estado">
      <formula>NOT(ISERROR(SEARCH("Cambiar estado",V714)))</formula>
    </cfRule>
    <cfRule type="containsText" dxfId="64" priority="259" operator="containsText" text="ok">
      <formula>NOT(ISERROR(SEARCH("ok",V714)))</formula>
    </cfRule>
    <cfRule type="containsText" dxfId="63" priority="260" operator="containsText" text="REVISAR">
      <formula>NOT(ISERROR(SEARCH("REVISAR",V714)))</formula>
    </cfRule>
  </conditionalFormatting>
  <conditionalFormatting sqref="V273">
    <cfRule type="containsText" dxfId="62" priority="252" operator="containsText" text="Cambiar estado">
      <formula>NOT(ISERROR(SEARCH("Cambiar estado",V273)))</formula>
    </cfRule>
    <cfRule type="containsText" dxfId="61" priority="253" operator="containsText" text="ok">
      <formula>NOT(ISERROR(SEARCH("ok",V273)))</formula>
    </cfRule>
    <cfRule type="containsText" dxfId="60" priority="254" operator="containsText" text="REVISAR">
      <formula>NOT(ISERROR(SEARCH("REVISAR",V273)))</formula>
    </cfRule>
  </conditionalFormatting>
  <conditionalFormatting sqref="V356">
    <cfRule type="containsText" dxfId="59" priority="249" operator="containsText" text="Cambiar estado">
      <formula>NOT(ISERROR(SEARCH("Cambiar estado",V356)))</formula>
    </cfRule>
    <cfRule type="containsText" dxfId="58" priority="250" operator="containsText" text="ok">
      <formula>NOT(ISERROR(SEARCH("ok",V356)))</formula>
    </cfRule>
    <cfRule type="containsText" dxfId="57" priority="251" operator="containsText" text="REVISAR">
      <formula>NOT(ISERROR(SEARCH("REVISAR",V356)))</formula>
    </cfRule>
  </conditionalFormatting>
  <conditionalFormatting sqref="V272">
    <cfRule type="containsText" dxfId="56" priority="246" operator="containsText" text="Cambiar estado">
      <formula>NOT(ISERROR(SEARCH("Cambiar estado",V272)))</formula>
    </cfRule>
    <cfRule type="containsText" dxfId="55" priority="247" operator="containsText" text="ok">
      <formula>NOT(ISERROR(SEARCH("ok",V272)))</formula>
    </cfRule>
    <cfRule type="containsText" dxfId="54" priority="248" operator="containsText" text="REVISAR">
      <formula>NOT(ISERROR(SEARCH("REVISAR",V272)))</formula>
    </cfRule>
  </conditionalFormatting>
  <conditionalFormatting sqref="V729:V733">
    <cfRule type="containsText" dxfId="53" priority="243" operator="containsText" text="Cambiar estado">
      <formula>NOT(ISERROR(SEARCH("Cambiar estado",V729)))</formula>
    </cfRule>
    <cfRule type="containsText" dxfId="52" priority="244" operator="containsText" text="ok">
      <formula>NOT(ISERROR(SEARCH("ok",V729)))</formula>
    </cfRule>
    <cfRule type="containsText" dxfId="51" priority="245" operator="containsText" text="REVISAR">
      <formula>NOT(ISERROR(SEARCH("REVISAR",V729)))</formula>
    </cfRule>
  </conditionalFormatting>
  <conditionalFormatting sqref="V734:V737">
    <cfRule type="containsText" dxfId="50" priority="237" operator="containsText" text="Cambiar estado">
      <formula>NOT(ISERROR(SEARCH("Cambiar estado",V734)))</formula>
    </cfRule>
    <cfRule type="containsText" dxfId="49" priority="238" operator="containsText" text="ok">
      <formula>NOT(ISERROR(SEARCH("ok",V734)))</formula>
    </cfRule>
    <cfRule type="containsText" dxfId="48" priority="239" operator="containsText" text="REVISAR">
      <formula>NOT(ISERROR(SEARCH("REVISAR",V734)))</formula>
    </cfRule>
  </conditionalFormatting>
  <conditionalFormatting sqref="V738:V740">
    <cfRule type="containsText" dxfId="47" priority="231" operator="containsText" text="Cambiar estado">
      <formula>NOT(ISERROR(SEARCH("Cambiar estado",V738)))</formula>
    </cfRule>
    <cfRule type="containsText" dxfId="46" priority="232" operator="containsText" text="ok">
      <formula>NOT(ISERROR(SEARCH("ok",V738)))</formula>
    </cfRule>
    <cfRule type="containsText" dxfId="45" priority="233" operator="containsText" text="REVISAR">
      <formula>NOT(ISERROR(SEARCH("REVISAR",V738)))</formula>
    </cfRule>
  </conditionalFormatting>
  <conditionalFormatting sqref="V778:V796">
    <cfRule type="containsText" dxfId="44" priority="225" operator="containsText" text="Cambiar estado">
      <formula>NOT(ISERROR(SEARCH("Cambiar estado",V778)))</formula>
    </cfRule>
    <cfRule type="containsText" dxfId="43" priority="226" operator="containsText" text="ok">
      <formula>NOT(ISERROR(SEARCH("ok",V778)))</formula>
    </cfRule>
    <cfRule type="containsText" dxfId="42" priority="227" operator="containsText" text="REVISAR">
      <formula>NOT(ISERROR(SEARCH("REVISAR",V778)))</formula>
    </cfRule>
  </conditionalFormatting>
  <conditionalFormatting sqref="V797:V1008">
    <cfRule type="containsText" dxfId="41" priority="219" operator="containsText" text="Cambiar estado">
      <formula>NOT(ISERROR(SEARCH("Cambiar estado",V797)))</formula>
    </cfRule>
    <cfRule type="containsText" dxfId="40" priority="220" operator="containsText" text="ok">
      <formula>NOT(ISERROR(SEARCH("ok",V797)))</formula>
    </cfRule>
    <cfRule type="containsText" dxfId="39" priority="221" operator="containsText" text="REVISAR">
      <formula>NOT(ISERROR(SEARCH("REVISAR",V797)))</formula>
    </cfRule>
  </conditionalFormatting>
  <conditionalFormatting sqref="U1419:U1429 U1471 U1465:U1467 U1454:U1456 U1469 U1458:U1460 U1449:U1451 U1431:U1447">
    <cfRule type="containsText" dxfId="38" priority="154" operator="containsText" text="Cambiar estado">
      <formula>NOT(ISERROR(SEARCH("Cambiar estado",U1419)))</formula>
    </cfRule>
    <cfRule type="containsText" dxfId="37" priority="155" operator="containsText" text="ok">
      <formula>NOT(ISERROR(SEARCH("ok",U1419)))</formula>
    </cfRule>
    <cfRule type="containsText" dxfId="36" priority="156" operator="containsText" text="REVISAR">
      <formula>NOT(ISERROR(SEARCH("REVISAR",U1419)))</formula>
    </cfRule>
  </conditionalFormatting>
  <conditionalFormatting sqref="U1407:V1417">
    <cfRule type="containsText" dxfId="35" priority="151" operator="containsText" text="Cambiar estado">
      <formula>NOT(ISERROR(SEARCH("Cambiar estado",U1407)))</formula>
    </cfRule>
    <cfRule type="containsText" dxfId="34" priority="152" operator="containsText" text="ok">
      <formula>NOT(ISERROR(SEARCH("ok",U1407)))</formula>
    </cfRule>
    <cfRule type="containsText" dxfId="33" priority="153" operator="containsText" text="REVISAR">
      <formula>NOT(ISERROR(SEARCH("REVISAR",U1407)))</formula>
    </cfRule>
  </conditionalFormatting>
  <conditionalFormatting sqref="V1472">
    <cfRule type="containsText" dxfId="32" priority="112" operator="containsText" text="Cambiar estado">
      <formula>NOT(ISERROR(SEARCH("Cambiar estado",V1472)))</formula>
    </cfRule>
    <cfRule type="containsText" dxfId="31" priority="114" operator="containsText" text="ok">
      <formula>NOT(ISERROR(SEARCH("ok",V1472)))</formula>
    </cfRule>
    <cfRule type="containsText" dxfId="30" priority="115" operator="containsText" text="REVISAR">
      <formula>NOT(ISERROR(SEARCH("REVISAR",V1472)))</formula>
    </cfRule>
  </conditionalFormatting>
  <conditionalFormatting sqref="U1472">
    <cfRule type="containsText" dxfId="29" priority="109" operator="containsText" text="Cambiar estado">
      <formula>NOT(ISERROR(SEARCH("Cambiar estado",U1472)))</formula>
    </cfRule>
    <cfRule type="containsText" dxfId="28" priority="110" operator="containsText" text="ok">
      <formula>NOT(ISERROR(SEARCH("ok",U1472)))</formula>
    </cfRule>
    <cfRule type="containsText" dxfId="27" priority="111" operator="containsText" text="REVISAR">
      <formula>NOT(ISERROR(SEARCH("REVISAR",U1472)))</formula>
    </cfRule>
  </conditionalFormatting>
  <conditionalFormatting sqref="V1468">
    <cfRule type="containsText" dxfId="26" priority="98" operator="containsText" text="Cambiar estado">
      <formula>NOT(ISERROR(SEARCH("Cambiar estado",V1468)))</formula>
    </cfRule>
    <cfRule type="containsText" dxfId="25" priority="99" operator="containsText" text="ok">
      <formula>NOT(ISERROR(SEARCH("ok",V1468)))</formula>
    </cfRule>
    <cfRule type="containsText" dxfId="24" priority="100" operator="containsText" text="REVISAR">
      <formula>NOT(ISERROR(SEARCH("REVISAR",V1468)))</formula>
    </cfRule>
  </conditionalFormatting>
  <conditionalFormatting sqref="U1468">
    <cfRule type="containsText" dxfId="23" priority="95" operator="containsText" text="Cambiar estado">
      <formula>NOT(ISERROR(SEARCH("Cambiar estado",U1468)))</formula>
    </cfRule>
    <cfRule type="containsText" dxfId="22" priority="96" operator="containsText" text="ok">
      <formula>NOT(ISERROR(SEARCH("ok",U1468)))</formula>
    </cfRule>
    <cfRule type="containsText" dxfId="21" priority="97" operator="containsText" text="REVISAR">
      <formula>NOT(ISERROR(SEARCH("REVISAR",U1468)))</formula>
    </cfRule>
  </conditionalFormatting>
  <conditionalFormatting sqref="V1463">
    <cfRule type="containsText" dxfId="20" priority="84" operator="containsText" text="Cambiar estado">
      <formula>NOT(ISERROR(SEARCH("Cambiar estado",V1463)))</formula>
    </cfRule>
    <cfRule type="containsText" dxfId="19" priority="85" operator="containsText" text="ok">
      <formula>NOT(ISERROR(SEARCH("ok",V1463)))</formula>
    </cfRule>
    <cfRule type="containsText" dxfId="18" priority="86" operator="containsText" text="REVISAR">
      <formula>NOT(ISERROR(SEARCH("REVISAR",V1463)))</formula>
    </cfRule>
  </conditionalFormatting>
  <conditionalFormatting sqref="U1463">
    <cfRule type="containsText" dxfId="17" priority="81" operator="containsText" text="Cambiar estado">
      <formula>NOT(ISERROR(SEARCH("Cambiar estado",U1463)))</formula>
    </cfRule>
    <cfRule type="containsText" dxfId="16" priority="82" operator="containsText" text="ok">
      <formula>NOT(ISERROR(SEARCH("ok",U1463)))</formula>
    </cfRule>
    <cfRule type="containsText" dxfId="15" priority="83" operator="containsText" text="REVISAR">
      <formula>NOT(ISERROR(SEARCH("REVISAR",U1463)))</formula>
    </cfRule>
  </conditionalFormatting>
  <conditionalFormatting sqref="V1461">
    <cfRule type="containsText" dxfId="14" priority="70" operator="containsText" text="Cambiar estado">
      <formula>NOT(ISERROR(SEARCH("Cambiar estado",V1461)))</formula>
    </cfRule>
    <cfRule type="containsText" dxfId="13" priority="71" operator="containsText" text="ok">
      <formula>NOT(ISERROR(SEARCH("ok",V1461)))</formula>
    </cfRule>
    <cfRule type="containsText" dxfId="12" priority="72" operator="containsText" text="REVISAR">
      <formula>NOT(ISERROR(SEARCH("REVISAR",V1461)))</formula>
    </cfRule>
  </conditionalFormatting>
  <conditionalFormatting sqref="U1461">
    <cfRule type="containsText" dxfId="11" priority="67" operator="containsText" text="Cambiar estado">
      <formula>NOT(ISERROR(SEARCH("Cambiar estado",U1461)))</formula>
    </cfRule>
    <cfRule type="containsText" dxfId="10" priority="68" operator="containsText" text="ok">
      <formula>NOT(ISERROR(SEARCH("ok",U1461)))</formula>
    </cfRule>
    <cfRule type="containsText" dxfId="9" priority="69" operator="containsText" text="REVISAR">
      <formula>NOT(ISERROR(SEARCH("REVISAR",U1461)))</formula>
    </cfRule>
  </conditionalFormatting>
  <conditionalFormatting sqref="U1457">
    <cfRule type="containsText" dxfId="8" priority="43" operator="containsText" text="Cambiar estado">
      <formula>NOT(ISERROR(SEARCH("Cambiar estado",U1457)))</formula>
    </cfRule>
    <cfRule type="containsText" dxfId="7" priority="44" operator="containsText" text="ok">
      <formula>NOT(ISERROR(SEARCH("ok",U1457)))</formula>
    </cfRule>
    <cfRule type="containsText" dxfId="6" priority="45" operator="containsText" text="REVISAR">
      <formula>NOT(ISERROR(SEARCH("REVISAR",U1457)))</formula>
    </cfRule>
  </conditionalFormatting>
  <conditionalFormatting sqref="U1448">
    <cfRule type="containsText" dxfId="5" priority="22" operator="containsText" text="Cambiar estado">
      <formula>NOT(ISERROR(SEARCH("Cambiar estado",U1448)))</formula>
    </cfRule>
    <cfRule type="containsText" dxfId="4" priority="23" operator="containsText" text="ok">
      <formula>NOT(ISERROR(SEARCH("ok",U1448)))</formula>
    </cfRule>
    <cfRule type="containsText" dxfId="3" priority="24" operator="containsText" text="REVISAR">
      <formula>NOT(ISERROR(SEARCH("REVISAR",U1448)))</formula>
    </cfRule>
  </conditionalFormatting>
  <conditionalFormatting sqref="U1430">
    <cfRule type="containsText" dxfId="2" priority="1" operator="containsText" text="Cambiar estado">
      <formula>NOT(ISERROR(SEARCH("Cambiar estado",U1430)))</formula>
    </cfRule>
    <cfRule type="containsText" dxfId="1" priority="2" operator="containsText" text="ok">
      <formula>NOT(ISERROR(SEARCH("ok",U1430)))</formula>
    </cfRule>
    <cfRule type="containsText" dxfId="0" priority="3" operator="containsText" text="REVISAR">
      <formula>NOT(ISERROR(SEARCH("REVISAR",U1430)))</formula>
    </cfRule>
  </conditionalFormatting>
  <hyperlinks>
    <hyperlink ref="U670" r:id="rId1" xr:uid="{00000000-0004-0000-0300-000000000000}"/>
    <hyperlink ref="U737" r:id="rId2" xr:uid="{00000000-0004-0000-0300-000001000000}"/>
    <hyperlink ref="U738" r:id="rId3" xr:uid="{00000000-0004-0000-0300-000002000000}"/>
    <hyperlink ref="U739" r:id="rId4" xr:uid="{00000000-0004-0000-0300-000003000000}"/>
    <hyperlink ref="U740" r:id="rId5" xr:uid="{00000000-0004-0000-0300-000004000000}"/>
    <hyperlink ref="U817" r:id="rId6" xr:uid="{00000000-0004-0000-0300-000005000000}"/>
    <hyperlink ref="U820" r:id="rId7" xr:uid="{00000000-0004-0000-0300-000006000000}"/>
    <hyperlink ref="U826" r:id="rId8" xr:uid="{00000000-0004-0000-0300-000007000000}"/>
    <hyperlink ref="U827" r:id="rId9" xr:uid="{00000000-0004-0000-0300-000008000000}"/>
    <hyperlink ref="U828" r:id="rId10" xr:uid="{00000000-0004-0000-0300-000009000000}"/>
    <hyperlink ref="U910" r:id="rId11" xr:uid="{00000000-0004-0000-0300-00000A000000}"/>
    <hyperlink ref="U1035" r:id="rId12" xr:uid="{00000000-0004-0000-0300-00000B000000}"/>
    <hyperlink ref="U1162" r:id="rId13" xr:uid="{00000000-0004-0000-0300-00000C000000}"/>
    <hyperlink ref="U1476" r:id="rId14" xr:uid="{00000000-0004-0000-0300-00000D000000}"/>
    <hyperlink ref="U1473" r:id="rId15" xr:uid="{00000000-0004-0000-0300-00000E000000}"/>
    <hyperlink ref="U1474" r:id="rId16" xr:uid="{00000000-0004-0000-0300-00000F000000}"/>
    <hyperlink ref="U1470" r:id="rId17" xr:uid="{00000000-0004-0000-0300-000010000000}"/>
    <hyperlink ref="U1462" r:id="rId18" xr:uid="{00000000-0004-0000-0300-000011000000}"/>
    <hyperlink ref="U1464" r:id="rId19" xr:uid="{00000000-0004-0000-0300-000012000000}"/>
    <hyperlink ref="U1453" r:id="rId20" xr:uid="{00000000-0004-0000-0300-000013000000}"/>
    <hyperlink ref="U1452" r:id="rId21" xr:uid="{00000000-0004-0000-0300-000014000000}"/>
    <hyperlink ref="U1475" r:id="rId22" xr:uid="{00000000-0004-0000-0300-000015000000}"/>
    <hyperlink ref="U1178" r:id="rId23" xr:uid="{00000000-0004-0000-0300-000016000000}"/>
    <hyperlink ref="U1179" r:id="rId24" xr:uid="{00000000-0004-0000-0300-000017000000}"/>
    <hyperlink ref="U1180" r:id="rId25" xr:uid="{00000000-0004-0000-0300-000018000000}"/>
    <hyperlink ref="U1182" r:id="rId26" xr:uid="{00000000-0004-0000-0300-000019000000}"/>
    <hyperlink ref="U1245" r:id="rId27" xr:uid="{00000000-0004-0000-0300-00001A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1:L1248"/>
  <sheetViews>
    <sheetView tabSelected="1" zoomScale="85" zoomScaleNormal="85" workbookViewId="0">
      <selection activeCell="N1248" sqref="N1248"/>
    </sheetView>
  </sheetViews>
  <sheetFormatPr baseColWidth="10" defaultRowHeight="15" x14ac:dyDescent="0.2"/>
  <cols>
    <col min="3" max="3" width="45.6640625" customWidth="1"/>
    <col min="4" max="4" width="43.1640625" customWidth="1"/>
    <col min="5" max="5" width="22.33203125" customWidth="1"/>
    <col min="6" max="6" width="16" hidden="1" customWidth="1"/>
    <col min="7" max="7" width="19.5" hidden="1" customWidth="1"/>
    <col min="8" max="8" width="69" hidden="1" customWidth="1"/>
    <col min="9" max="9" width="18.33203125" hidden="1" customWidth="1"/>
    <col min="10" max="10" width="14.5" hidden="1" customWidth="1"/>
    <col min="11" max="11" width="23.6640625" hidden="1" customWidth="1"/>
    <col min="12" max="12" width="11.5" hidden="1" customWidth="1"/>
  </cols>
  <sheetData>
    <row r="1" spans="3:12" ht="48" x14ac:dyDescent="0.2">
      <c r="C1" s="590" t="s">
        <v>1981</v>
      </c>
      <c r="D1" s="572" t="s">
        <v>12299</v>
      </c>
      <c r="E1" s="572" t="s">
        <v>12300</v>
      </c>
      <c r="F1" s="573" t="s">
        <v>12301</v>
      </c>
      <c r="G1" s="582" t="s">
        <v>12302</v>
      </c>
      <c r="H1" s="572" t="s">
        <v>12</v>
      </c>
      <c r="I1" s="572" t="s">
        <v>12303</v>
      </c>
      <c r="J1" s="572" t="s">
        <v>21</v>
      </c>
      <c r="K1" s="572" t="s">
        <v>12304</v>
      </c>
      <c r="L1" s="588"/>
    </row>
    <row r="2" spans="3:12" ht="64" x14ac:dyDescent="0.2">
      <c r="C2" s="591" t="s">
        <v>13659</v>
      </c>
      <c r="D2" s="593" t="s">
        <v>12305</v>
      </c>
      <c r="E2" s="593" t="s">
        <v>14928</v>
      </c>
      <c r="F2" s="594">
        <v>10138986</v>
      </c>
      <c r="G2" s="595">
        <v>53404000</v>
      </c>
      <c r="H2" s="596" t="s">
        <v>12306</v>
      </c>
      <c r="I2" s="575">
        <f>K2-J2</f>
        <v>189</v>
      </c>
      <c r="J2" s="576">
        <v>43840</v>
      </c>
      <c r="K2" s="586">
        <v>44029</v>
      </c>
      <c r="L2" s="583"/>
    </row>
    <row r="3" spans="3:12" ht="64" x14ac:dyDescent="0.2">
      <c r="C3" s="591" t="s">
        <v>13659</v>
      </c>
      <c r="D3" s="593" t="s">
        <v>92</v>
      </c>
      <c r="E3" s="593" t="s">
        <v>12307</v>
      </c>
      <c r="F3" s="594">
        <v>3348660</v>
      </c>
      <c r="G3" s="595">
        <v>23450000</v>
      </c>
      <c r="H3" s="596" t="s">
        <v>12308</v>
      </c>
      <c r="I3" s="575">
        <f t="shared" ref="I3:I66" si="0">K3-J3</f>
        <v>212</v>
      </c>
      <c r="J3" s="576">
        <v>43840</v>
      </c>
      <c r="K3" s="586">
        <v>44052</v>
      </c>
      <c r="L3" s="583"/>
    </row>
    <row r="4" spans="3:12" ht="64" x14ac:dyDescent="0.2">
      <c r="C4" s="591" t="s">
        <v>13659</v>
      </c>
      <c r="D4" s="593" t="s">
        <v>2298</v>
      </c>
      <c r="E4" s="593" t="s">
        <v>14929</v>
      </c>
      <c r="F4" s="594">
        <v>7706916</v>
      </c>
      <c r="G4" s="595">
        <v>53970000</v>
      </c>
      <c r="H4" s="596" t="s">
        <v>12309</v>
      </c>
      <c r="I4" s="575">
        <f t="shared" si="0"/>
        <v>212</v>
      </c>
      <c r="J4" s="576">
        <v>43840</v>
      </c>
      <c r="K4" s="587">
        <v>44052</v>
      </c>
      <c r="L4" s="583"/>
    </row>
    <row r="5" spans="3:12" ht="64" x14ac:dyDescent="0.2">
      <c r="C5" s="591" t="s">
        <v>13659</v>
      </c>
      <c r="D5" s="593" t="s">
        <v>2445</v>
      </c>
      <c r="E5" s="593" t="s">
        <v>14930</v>
      </c>
      <c r="F5" s="594">
        <v>3973410</v>
      </c>
      <c r="G5" s="595">
        <v>31800000</v>
      </c>
      <c r="H5" s="596" t="s">
        <v>12310</v>
      </c>
      <c r="I5" s="575">
        <f t="shared" si="0"/>
        <v>243</v>
      </c>
      <c r="J5" s="576">
        <v>43840</v>
      </c>
      <c r="K5" s="576">
        <v>44083</v>
      </c>
      <c r="L5" s="589"/>
    </row>
    <row r="6" spans="3:12" ht="64" x14ac:dyDescent="0.2">
      <c r="C6" s="591" t="s">
        <v>13659</v>
      </c>
      <c r="D6" s="593" t="s">
        <v>3241</v>
      </c>
      <c r="E6" s="593" t="s">
        <v>12311</v>
      </c>
      <c r="F6" s="594">
        <v>2059176</v>
      </c>
      <c r="G6" s="595">
        <v>14420000</v>
      </c>
      <c r="H6" s="596" t="s">
        <v>8001</v>
      </c>
      <c r="I6" s="575">
        <f t="shared" si="0"/>
        <v>212</v>
      </c>
      <c r="J6" s="576">
        <v>43840</v>
      </c>
      <c r="K6" s="576">
        <v>44052</v>
      </c>
      <c r="L6" s="583"/>
    </row>
    <row r="7" spans="3:12" ht="64" x14ac:dyDescent="0.2">
      <c r="C7" s="591" t="s">
        <v>13659</v>
      </c>
      <c r="D7" s="593" t="s">
        <v>3672</v>
      </c>
      <c r="E7" s="593" t="s">
        <v>12312</v>
      </c>
      <c r="F7" s="594">
        <v>6699330</v>
      </c>
      <c r="G7" s="595">
        <v>60300000</v>
      </c>
      <c r="H7" s="596" t="s">
        <v>12313</v>
      </c>
      <c r="I7" s="575">
        <f t="shared" si="0"/>
        <v>243</v>
      </c>
      <c r="J7" s="576">
        <v>43840</v>
      </c>
      <c r="K7" s="576">
        <v>44083</v>
      </c>
      <c r="L7" s="583"/>
    </row>
    <row r="8" spans="3:12" ht="64" x14ac:dyDescent="0.2">
      <c r="C8" s="591" t="s">
        <v>13659</v>
      </c>
      <c r="D8" s="593" t="s">
        <v>12314</v>
      </c>
      <c r="E8" s="593" t="s">
        <v>12315</v>
      </c>
      <c r="F8" s="594">
        <v>6997200</v>
      </c>
      <c r="G8" s="595">
        <v>56000000</v>
      </c>
      <c r="H8" s="596" t="s">
        <v>12316</v>
      </c>
      <c r="I8" s="575">
        <f t="shared" si="0"/>
        <v>243</v>
      </c>
      <c r="J8" s="576">
        <v>43844</v>
      </c>
      <c r="K8" s="576">
        <v>44087</v>
      </c>
      <c r="L8" s="583"/>
    </row>
    <row r="9" spans="3:12" ht="64" x14ac:dyDescent="0.2">
      <c r="C9" s="591" t="s">
        <v>13659</v>
      </c>
      <c r="D9" s="593" t="s">
        <v>2046</v>
      </c>
      <c r="E9" s="593" t="s">
        <v>12317</v>
      </c>
      <c r="F9" s="594">
        <v>6692322</v>
      </c>
      <c r="G9" s="595">
        <v>46865000</v>
      </c>
      <c r="H9" s="596" t="s">
        <v>12318</v>
      </c>
      <c r="I9" s="575">
        <f t="shared" si="0"/>
        <v>212</v>
      </c>
      <c r="J9" s="576">
        <v>43840</v>
      </c>
      <c r="K9" s="576">
        <v>44052</v>
      </c>
      <c r="L9" s="583"/>
    </row>
    <row r="10" spans="3:12" ht="80" x14ac:dyDescent="0.2">
      <c r="C10" s="591" t="s">
        <v>13659</v>
      </c>
      <c r="D10" s="593" t="s">
        <v>12319</v>
      </c>
      <c r="E10" s="593" t="s">
        <v>14931</v>
      </c>
      <c r="F10" s="594">
        <v>4498200</v>
      </c>
      <c r="G10" s="595">
        <v>31500000</v>
      </c>
      <c r="H10" s="596" t="s">
        <v>12320</v>
      </c>
      <c r="I10" s="575">
        <f t="shared" si="0"/>
        <v>212</v>
      </c>
      <c r="J10" s="576">
        <v>43840</v>
      </c>
      <c r="K10" s="576">
        <v>44052</v>
      </c>
      <c r="L10" s="583"/>
    </row>
    <row r="11" spans="3:12" ht="80" x14ac:dyDescent="0.2">
      <c r="C11" s="591" t="s">
        <v>13659</v>
      </c>
      <c r="D11" s="593" t="s">
        <v>2082</v>
      </c>
      <c r="E11" s="593" t="s">
        <v>14932</v>
      </c>
      <c r="F11" s="594">
        <v>4118352</v>
      </c>
      <c r="G11" s="595">
        <v>24720000</v>
      </c>
      <c r="H11" s="596" t="s">
        <v>12321</v>
      </c>
      <c r="I11" s="575">
        <f t="shared" si="0"/>
        <v>181</v>
      </c>
      <c r="J11" s="576">
        <v>43840</v>
      </c>
      <c r="K11" s="576">
        <v>44021</v>
      </c>
      <c r="L11" s="583"/>
    </row>
    <row r="12" spans="3:12" ht="64" x14ac:dyDescent="0.2">
      <c r="C12" s="591" t="s">
        <v>13659</v>
      </c>
      <c r="D12" s="593" t="s">
        <v>123</v>
      </c>
      <c r="E12" s="593" t="s">
        <v>14933</v>
      </c>
      <c r="F12" s="594">
        <v>3918432</v>
      </c>
      <c r="G12" s="595">
        <v>23520000</v>
      </c>
      <c r="H12" s="596" t="s">
        <v>11165</v>
      </c>
      <c r="I12" s="575">
        <f t="shared" si="0"/>
        <v>181</v>
      </c>
      <c r="J12" s="576">
        <v>43840</v>
      </c>
      <c r="K12" s="576">
        <v>44021</v>
      </c>
      <c r="L12" s="583"/>
    </row>
    <row r="13" spans="3:12" ht="96" x14ac:dyDescent="0.2">
      <c r="C13" s="591" t="s">
        <v>13659</v>
      </c>
      <c r="D13" s="593" t="s">
        <v>7833</v>
      </c>
      <c r="E13" s="593" t="s">
        <v>14935</v>
      </c>
      <c r="F13" s="594">
        <v>6497400</v>
      </c>
      <c r="G13" s="595">
        <v>52000000</v>
      </c>
      <c r="H13" s="596" t="s">
        <v>12322</v>
      </c>
      <c r="I13" s="575">
        <f t="shared" si="0"/>
        <v>243</v>
      </c>
      <c r="J13" s="576">
        <v>43840</v>
      </c>
      <c r="K13" s="577">
        <v>44083</v>
      </c>
      <c r="L13" s="583"/>
    </row>
    <row r="14" spans="3:12" ht="64" x14ac:dyDescent="0.2">
      <c r="C14" s="591" t="s">
        <v>13659</v>
      </c>
      <c r="D14" s="593" t="s">
        <v>12323</v>
      </c>
      <c r="E14" s="593" t="s">
        <v>14934</v>
      </c>
      <c r="F14" s="594">
        <v>3305920</v>
      </c>
      <c r="G14" s="595">
        <v>29765187</v>
      </c>
      <c r="H14" s="596" t="s">
        <v>11491</v>
      </c>
      <c r="I14" s="575">
        <f t="shared" si="0"/>
        <v>273</v>
      </c>
      <c r="J14" s="576">
        <v>43840</v>
      </c>
      <c r="K14" s="576">
        <v>44113</v>
      </c>
      <c r="L14" s="583"/>
    </row>
    <row r="15" spans="3:12" ht="80" x14ac:dyDescent="0.2">
      <c r="C15" s="591" t="s">
        <v>13659</v>
      </c>
      <c r="D15" s="593" t="s">
        <v>2032</v>
      </c>
      <c r="E15" s="593" t="s">
        <v>14936</v>
      </c>
      <c r="F15" s="594">
        <v>3450000</v>
      </c>
      <c r="G15" s="595">
        <v>40365000</v>
      </c>
      <c r="H15" s="596" t="s">
        <v>12324</v>
      </c>
      <c r="I15" s="575">
        <f t="shared" si="0"/>
        <v>356</v>
      </c>
      <c r="J15" s="576">
        <v>43840</v>
      </c>
      <c r="K15" s="576">
        <v>44196</v>
      </c>
      <c r="L15" s="583"/>
    </row>
    <row r="16" spans="3:12" ht="64" x14ac:dyDescent="0.2">
      <c r="C16" s="591" t="s">
        <v>13659</v>
      </c>
      <c r="D16" s="593" t="s">
        <v>2077</v>
      </c>
      <c r="E16" s="593" t="s">
        <v>14937</v>
      </c>
      <c r="F16" s="594">
        <v>3088764</v>
      </c>
      <c r="G16" s="595">
        <v>21630000</v>
      </c>
      <c r="H16" s="596" t="s">
        <v>3581</v>
      </c>
      <c r="I16" s="575">
        <f t="shared" si="0"/>
        <v>212</v>
      </c>
      <c r="J16" s="576">
        <v>43840</v>
      </c>
      <c r="K16" s="576">
        <v>44052</v>
      </c>
      <c r="L16" s="583"/>
    </row>
    <row r="17" spans="3:12" ht="64" x14ac:dyDescent="0.2">
      <c r="C17" s="591" t="s">
        <v>13659</v>
      </c>
      <c r="D17" s="593" t="s">
        <v>2782</v>
      </c>
      <c r="E17" s="593" t="s">
        <v>14938</v>
      </c>
      <c r="F17" s="594">
        <v>10140000</v>
      </c>
      <c r="G17" s="595">
        <v>63544000</v>
      </c>
      <c r="H17" s="596" t="s">
        <v>12325</v>
      </c>
      <c r="I17" s="575">
        <f t="shared" si="0"/>
        <v>189</v>
      </c>
      <c r="J17" s="576">
        <v>43840</v>
      </c>
      <c r="K17" s="576">
        <v>44029</v>
      </c>
      <c r="L17" s="583"/>
    </row>
    <row r="18" spans="3:12" ht="96" x14ac:dyDescent="0.2">
      <c r="C18" s="591" t="s">
        <v>13659</v>
      </c>
      <c r="D18" s="593" t="s">
        <v>9525</v>
      </c>
      <c r="E18" s="593" t="s">
        <v>14939</v>
      </c>
      <c r="F18" s="594">
        <v>3298680</v>
      </c>
      <c r="G18" s="595">
        <v>19800000</v>
      </c>
      <c r="H18" s="596" t="s">
        <v>12326</v>
      </c>
      <c r="I18" s="575" t="e">
        <f t="shared" si="0"/>
        <v>#VALUE!</v>
      </c>
      <c r="J18" s="576">
        <v>43840</v>
      </c>
      <c r="K18" s="575" t="s">
        <v>12327</v>
      </c>
      <c r="L18" s="583"/>
    </row>
    <row r="19" spans="3:12" ht="64" x14ac:dyDescent="0.2">
      <c r="C19" s="591" t="s">
        <v>13659</v>
      </c>
      <c r="D19" s="593" t="s">
        <v>3563</v>
      </c>
      <c r="E19" s="593" t="s">
        <v>14940</v>
      </c>
      <c r="F19" s="594">
        <v>6697320</v>
      </c>
      <c r="G19" s="595">
        <v>40200000</v>
      </c>
      <c r="H19" s="596" t="s">
        <v>12328</v>
      </c>
      <c r="I19" s="575">
        <f t="shared" si="0"/>
        <v>181</v>
      </c>
      <c r="J19" s="576">
        <v>43843</v>
      </c>
      <c r="K19" s="577">
        <v>44024</v>
      </c>
      <c r="L19" s="583"/>
    </row>
    <row r="20" spans="3:12" ht="64" x14ac:dyDescent="0.2">
      <c r="C20" s="591" t="s">
        <v>13659</v>
      </c>
      <c r="D20" s="593" t="s">
        <v>2005</v>
      </c>
      <c r="E20" s="593" t="s">
        <v>12329</v>
      </c>
      <c r="F20" s="594">
        <v>8236704</v>
      </c>
      <c r="G20" s="595">
        <v>49714666</v>
      </c>
      <c r="H20" s="596" t="s">
        <v>11939</v>
      </c>
      <c r="I20" s="575">
        <f t="shared" si="0"/>
        <v>182</v>
      </c>
      <c r="J20" s="576">
        <v>43843</v>
      </c>
      <c r="K20" s="577">
        <v>44025</v>
      </c>
      <c r="L20" s="583"/>
    </row>
    <row r="21" spans="3:12" ht="80" x14ac:dyDescent="0.2">
      <c r="C21" s="591" t="s">
        <v>13659</v>
      </c>
      <c r="D21" s="593" t="s">
        <v>4023</v>
      </c>
      <c r="E21" s="593" t="s">
        <v>12330</v>
      </c>
      <c r="F21" s="594">
        <v>3348659</v>
      </c>
      <c r="G21" s="595">
        <v>20099994</v>
      </c>
      <c r="H21" s="596" t="s">
        <v>12331</v>
      </c>
      <c r="I21" s="575">
        <f t="shared" si="0"/>
        <v>181</v>
      </c>
      <c r="J21" s="576">
        <v>43845</v>
      </c>
      <c r="K21" s="576">
        <v>44026</v>
      </c>
      <c r="L21" s="583"/>
    </row>
    <row r="22" spans="3:12" ht="64" x14ac:dyDescent="0.2">
      <c r="C22" s="591" t="s">
        <v>13659</v>
      </c>
      <c r="D22" s="593" t="s">
        <v>8669</v>
      </c>
      <c r="E22" s="593" t="s">
        <v>12332</v>
      </c>
      <c r="F22" s="594">
        <v>6000000</v>
      </c>
      <c r="G22" s="595">
        <v>54000000</v>
      </c>
      <c r="H22" s="596" t="s">
        <v>12333</v>
      </c>
      <c r="I22" s="575">
        <f t="shared" si="0"/>
        <v>273</v>
      </c>
      <c r="J22" s="576">
        <v>43844</v>
      </c>
      <c r="K22" s="576">
        <v>44117</v>
      </c>
      <c r="L22" s="583"/>
    </row>
    <row r="23" spans="3:12" ht="64" x14ac:dyDescent="0.2">
      <c r="C23" s="591" t="s">
        <v>13659</v>
      </c>
      <c r="D23" s="593" t="s">
        <v>12334</v>
      </c>
      <c r="E23" s="593" t="s">
        <v>12335</v>
      </c>
      <c r="F23" s="594">
        <v>3999600</v>
      </c>
      <c r="G23" s="595">
        <v>12000000</v>
      </c>
      <c r="H23" s="596" t="s">
        <v>12310</v>
      </c>
      <c r="I23" s="575">
        <f t="shared" si="0"/>
        <v>30</v>
      </c>
      <c r="J23" s="576">
        <v>43844</v>
      </c>
      <c r="K23" s="576">
        <v>43874</v>
      </c>
      <c r="L23" s="583"/>
    </row>
    <row r="24" spans="3:12" ht="64" x14ac:dyDescent="0.2">
      <c r="C24" s="591" t="s">
        <v>13659</v>
      </c>
      <c r="D24" s="593" t="s">
        <v>7577</v>
      </c>
      <c r="E24" s="593" t="s">
        <v>12336</v>
      </c>
      <c r="F24" s="594">
        <v>8240000</v>
      </c>
      <c r="G24" s="595">
        <v>74160000</v>
      </c>
      <c r="H24" s="596" t="s">
        <v>12337</v>
      </c>
      <c r="I24" s="575" t="e">
        <f t="shared" si="0"/>
        <v>#VALUE!</v>
      </c>
      <c r="J24" s="576">
        <v>43845</v>
      </c>
      <c r="K24" s="575" t="s">
        <v>12338</v>
      </c>
      <c r="L24" s="583"/>
    </row>
    <row r="25" spans="3:12" ht="64" x14ac:dyDescent="0.2">
      <c r="C25" s="591" t="s">
        <v>13659</v>
      </c>
      <c r="D25" s="593" t="s">
        <v>12339</v>
      </c>
      <c r="E25" s="593" t="s">
        <v>12340</v>
      </c>
      <c r="F25" s="594">
        <v>2575000</v>
      </c>
      <c r="G25" s="595">
        <v>23175000</v>
      </c>
      <c r="H25" s="596" t="s">
        <v>12341</v>
      </c>
      <c r="I25" s="575">
        <f t="shared" si="0"/>
        <v>273</v>
      </c>
      <c r="J25" s="576">
        <v>43845</v>
      </c>
      <c r="K25" s="577">
        <v>44118</v>
      </c>
      <c r="L25" s="583"/>
    </row>
    <row r="26" spans="3:12" ht="80" x14ac:dyDescent="0.2">
      <c r="C26" s="591" t="s">
        <v>13659</v>
      </c>
      <c r="D26" s="593" t="s">
        <v>12342</v>
      </c>
      <c r="E26" s="593" t="s">
        <v>12343</v>
      </c>
      <c r="F26" s="594">
        <v>2500000</v>
      </c>
      <c r="G26" s="595">
        <v>15000000</v>
      </c>
      <c r="H26" s="596" t="s">
        <v>12344</v>
      </c>
      <c r="I26" s="575">
        <f t="shared" si="0"/>
        <v>181</v>
      </c>
      <c r="J26" s="576">
        <v>43845</v>
      </c>
      <c r="K26" s="576">
        <v>44026</v>
      </c>
      <c r="L26" s="583"/>
    </row>
    <row r="27" spans="3:12" ht="64" x14ac:dyDescent="0.2">
      <c r="C27" s="591" t="s">
        <v>13659</v>
      </c>
      <c r="D27" s="593" t="s">
        <v>12345</v>
      </c>
      <c r="E27" s="593" t="s">
        <v>12346</v>
      </c>
      <c r="F27" s="594">
        <v>2575000</v>
      </c>
      <c r="G27" s="595">
        <v>23175000</v>
      </c>
      <c r="H27" s="596" t="s">
        <v>12347</v>
      </c>
      <c r="I27" s="575">
        <f t="shared" si="0"/>
        <v>273</v>
      </c>
      <c r="J27" s="576">
        <v>43845</v>
      </c>
      <c r="K27" s="576">
        <v>44118</v>
      </c>
      <c r="L27" s="583"/>
    </row>
    <row r="28" spans="3:12" ht="64" x14ac:dyDescent="0.2">
      <c r="C28" s="591" t="s">
        <v>13659</v>
      </c>
      <c r="D28" s="593" t="s">
        <v>12348</v>
      </c>
      <c r="E28" s="593" t="s">
        <v>12349</v>
      </c>
      <c r="F28" s="594">
        <v>4000000</v>
      </c>
      <c r="G28" s="595">
        <v>24000000</v>
      </c>
      <c r="H28" s="596" t="s">
        <v>12310</v>
      </c>
      <c r="I28" s="575">
        <f t="shared" si="0"/>
        <v>181</v>
      </c>
      <c r="J28" s="576">
        <v>43845</v>
      </c>
      <c r="K28" s="577">
        <v>44026</v>
      </c>
      <c r="L28" s="583"/>
    </row>
    <row r="29" spans="3:12" ht="96" x14ac:dyDescent="0.2">
      <c r="C29" s="591" t="s">
        <v>13659</v>
      </c>
      <c r="D29" s="593" t="s">
        <v>12350</v>
      </c>
      <c r="E29" s="593" t="s">
        <v>12351</v>
      </c>
      <c r="F29" s="594">
        <v>6180000</v>
      </c>
      <c r="G29" s="595">
        <v>55620000</v>
      </c>
      <c r="H29" s="596" t="s">
        <v>12352</v>
      </c>
      <c r="I29" s="575">
        <f t="shared" si="0"/>
        <v>273</v>
      </c>
      <c r="J29" s="576">
        <v>43845</v>
      </c>
      <c r="K29" s="577">
        <v>44118</v>
      </c>
      <c r="L29" s="583"/>
    </row>
    <row r="30" spans="3:12" ht="64" x14ac:dyDescent="0.2">
      <c r="C30" s="591" t="s">
        <v>13659</v>
      </c>
      <c r="D30" s="593" t="s">
        <v>12353</v>
      </c>
      <c r="E30" s="593" t="s">
        <v>12354</v>
      </c>
      <c r="F30" s="594">
        <v>2500000</v>
      </c>
      <c r="G30" s="595">
        <v>15000000</v>
      </c>
      <c r="H30" s="596" t="s">
        <v>12355</v>
      </c>
      <c r="I30" s="575">
        <f t="shared" si="0"/>
        <v>30</v>
      </c>
      <c r="J30" s="576">
        <v>43845</v>
      </c>
      <c r="K30" s="576">
        <v>43875</v>
      </c>
      <c r="L30" s="583"/>
    </row>
    <row r="31" spans="3:12" ht="64" x14ac:dyDescent="0.2">
      <c r="C31" s="591" t="s">
        <v>13659</v>
      </c>
      <c r="D31" s="593" t="s">
        <v>12356</v>
      </c>
      <c r="E31" s="593" t="s">
        <v>12357</v>
      </c>
      <c r="F31" s="594">
        <v>4078000</v>
      </c>
      <c r="G31" s="595">
        <v>36702000</v>
      </c>
      <c r="H31" s="596" t="s">
        <v>12358</v>
      </c>
      <c r="I31" s="575">
        <f t="shared" si="0"/>
        <v>273</v>
      </c>
      <c r="J31" s="576">
        <v>43845</v>
      </c>
      <c r="K31" s="577">
        <v>44118</v>
      </c>
      <c r="L31" s="583"/>
    </row>
    <row r="32" spans="3:12" ht="64" x14ac:dyDescent="0.2">
      <c r="C32" s="591" t="s">
        <v>13659</v>
      </c>
      <c r="D32" s="593" t="s">
        <v>2026</v>
      </c>
      <c r="E32" s="593" t="s">
        <v>12359</v>
      </c>
      <c r="F32" s="594">
        <v>6180000</v>
      </c>
      <c r="G32" s="595">
        <v>37080000</v>
      </c>
      <c r="H32" s="596" t="s">
        <v>12360</v>
      </c>
      <c r="I32" s="575">
        <f t="shared" si="0"/>
        <v>181</v>
      </c>
      <c r="J32" s="576">
        <v>43845</v>
      </c>
      <c r="K32" s="577">
        <v>44026</v>
      </c>
      <c r="L32" s="583"/>
    </row>
    <row r="33" spans="3:12" ht="96" x14ac:dyDescent="0.2">
      <c r="C33" s="591" t="s">
        <v>13659</v>
      </c>
      <c r="D33" s="593" t="s">
        <v>3368</v>
      </c>
      <c r="E33" s="593" t="s">
        <v>12361</v>
      </c>
      <c r="F33" s="594">
        <v>4120000</v>
      </c>
      <c r="G33" s="595">
        <v>37080000</v>
      </c>
      <c r="H33" s="596" t="s">
        <v>12362</v>
      </c>
      <c r="I33" s="575">
        <f t="shared" si="0"/>
        <v>272</v>
      </c>
      <c r="J33" s="577">
        <v>43847</v>
      </c>
      <c r="K33" s="577">
        <v>44119</v>
      </c>
      <c r="L33" s="583"/>
    </row>
    <row r="34" spans="3:12" ht="80" x14ac:dyDescent="0.2">
      <c r="C34" s="591" t="s">
        <v>13659</v>
      </c>
      <c r="D34" s="593" t="s">
        <v>12363</v>
      </c>
      <c r="E34" s="593" t="s">
        <v>12364</v>
      </c>
      <c r="F34" s="594">
        <v>6000000</v>
      </c>
      <c r="G34" s="595">
        <v>45000000</v>
      </c>
      <c r="H34" s="596" t="s">
        <v>12365</v>
      </c>
      <c r="I34" s="575">
        <f t="shared" si="0"/>
        <v>229</v>
      </c>
      <c r="J34" s="576">
        <v>43845</v>
      </c>
      <c r="K34" s="577">
        <v>44074</v>
      </c>
      <c r="L34" s="583"/>
    </row>
    <row r="35" spans="3:12" ht="64" x14ac:dyDescent="0.2">
      <c r="C35" s="591" t="s">
        <v>13659</v>
      </c>
      <c r="D35" s="593" t="s">
        <v>2433</v>
      </c>
      <c r="E35" s="593" t="s">
        <v>12366</v>
      </c>
      <c r="F35" s="594">
        <v>4120000</v>
      </c>
      <c r="G35" s="595">
        <v>37080000</v>
      </c>
      <c r="H35" s="596" t="s">
        <v>12367</v>
      </c>
      <c r="I35" s="575">
        <f t="shared" si="0"/>
        <v>273</v>
      </c>
      <c r="J35" s="577">
        <v>43847</v>
      </c>
      <c r="K35" s="576">
        <v>44120</v>
      </c>
      <c r="L35" s="583"/>
    </row>
    <row r="36" spans="3:12" ht="64" x14ac:dyDescent="0.2">
      <c r="C36" s="591" t="s">
        <v>13659</v>
      </c>
      <c r="D36" s="593" t="s">
        <v>7918</v>
      </c>
      <c r="E36" s="593" t="s">
        <v>12368</v>
      </c>
      <c r="F36" s="594">
        <v>5150000</v>
      </c>
      <c r="G36" s="595">
        <v>30900000</v>
      </c>
      <c r="H36" s="596" t="s">
        <v>4336</v>
      </c>
      <c r="I36" s="575">
        <f t="shared" si="0"/>
        <v>181</v>
      </c>
      <c r="J36" s="577">
        <v>43852</v>
      </c>
      <c r="K36" s="576">
        <v>44033</v>
      </c>
      <c r="L36" s="583"/>
    </row>
    <row r="37" spans="3:12" ht="64" x14ac:dyDescent="0.2">
      <c r="C37" s="591" t="s">
        <v>13659</v>
      </c>
      <c r="D37" s="593" t="s">
        <v>12369</v>
      </c>
      <c r="E37" s="593" t="s">
        <v>12370</v>
      </c>
      <c r="F37" s="594">
        <v>8755000</v>
      </c>
      <c r="G37" s="595">
        <v>52300000</v>
      </c>
      <c r="H37" s="596" t="s">
        <v>3928</v>
      </c>
      <c r="I37" s="575">
        <f t="shared" si="0"/>
        <v>181</v>
      </c>
      <c r="J37" s="577">
        <v>43851</v>
      </c>
      <c r="K37" s="577">
        <v>44032</v>
      </c>
      <c r="L37" s="583"/>
    </row>
    <row r="38" spans="3:12" ht="64" x14ac:dyDescent="0.2">
      <c r="C38" s="591" t="s">
        <v>13659</v>
      </c>
      <c r="D38" s="593" t="s">
        <v>12371</v>
      </c>
      <c r="E38" s="593" t="s">
        <v>12372</v>
      </c>
      <c r="F38" s="594"/>
      <c r="G38" s="595"/>
      <c r="H38" s="596"/>
      <c r="I38" s="575">
        <f t="shared" si="0"/>
        <v>0</v>
      </c>
      <c r="J38" s="577"/>
      <c r="K38" s="577"/>
      <c r="L38" s="583"/>
    </row>
    <row r="39" spans="3:12" ht="64" x14ac:dyDescent="0.2">
      <c r="C39" s="591" t="s">
        <v>13659</v>
      </c>
      <c r="D39" s="593" t="s">
        <v>9989</v>
      </c>
      <c r="E39" s="593" t="s">
        <v>12373</v>
      </c>
      <c r="F39" s="594">
        <v>13000000</v>
      </c>
      <c r="G39" s="595">
        <v>68899999</v>
      </c>
      <c r="H39" s="596" t="s">
        <v>12374</v>
      </c>
      <c r="I39" s="575">
        <f t="shared" si="0"/>
        <v>159</v>
      </c>
      <c r="J39" s="577">
        <v>43853</v>
      </c>
      <c r="K39" s="576">
        <v>44012</v>
      </c>
      <c r="L39" s="583"/>
    </row>
    <row r="40" spans="3:12" ht="64" x14ac:dyDescent="0.2">
      <c r="C40" s="591" t="s">
        <v>13659</v>
      </c>
      <c r="D40" s="593" t="s">
        <v>12375</v>
      </c>
      <c r="E40" s="593" t="s">
        <v>12376</v>
      </c>
      <c r="F40" s="594">
        <v>13000000</v>
      </c>
      <c r="G40" s="595">
        <v>68899999</v>
      </c>
      <c r="H40" s="596" t="s">
        <v>12377</v>
      </c>
      <c r="I40" s="575">
        <f t="shared" si="0"/>
        <v>158</v>
      </c>
      <c r="J40" s="577">
        <v>43854</v>
      </c>
      <c r="K40" s="577">
        <v>44012</v>
      </c>
      <c r="L40" s="583"/>
    </row>
    <row r="41" spans="3:12" ht="64" x14ac:dyDescent="0.2">
      <c r="C41" s="591" t="s">
        <v>13659</v>
      </c>
      <c r="D41" s="593" t="s">
        <v>12378</v>
      </c>
      <c r="E41" s="593" t="s">
        <v>12379</v>
      </c>
      <c r="F41" s="594">
        <v>13000000</v>
      </c>
      <c r="G41" s="595">
        <v>71500000</v>
      </c>
      <c r="H41" s="596" t="s">
        <v>12380</v>
      </c>
      <c r="I41" s="575">
        <f t="shared" si="0"/>
        <v>158</v>
      </c>
      <c r="J41" s="577">
        <v>43854</v>
      </c>
      <c r="K41" s="577">
        <v>44012</v>
      </c>
      <c r="L41" s="583"/>
    </row>
    <row r="42" spans="3:12" ht="80" x14ac:dyDescent="0.2">
      <c r="C42" s="591" t="s">
        <v>13659</v>
      </c>
      <c r="D42" s="593" t="s">
        <v>9928</v>
      </c>
      <c r="E42" s="593" t="s">
        <v>12381</v>
      </c>
      <c r="F42" s="594">
        <v>13000000</v>
      </c>
      <c r="G42" s="595">
        <v>68899999</v>
      </c>
      <c r="H42" s="596" t="s">
        <v>12382</v>
      </c>
      <c r="I42" s="575">
        <f t="shared" si="0"/>
        <v>158</v>
      </c>
      <c r="J42" s="577">
        <v>43854</v>
      </c>
      <c r="K42" s="577">
        <v>44012</v>
      </c>
      <c r="L42" s="583"/>
    </row>
    <row r="43" spans="3:12" ht="64" x14ac:dyDescent="0.2">
      <c r="C43" s="591" t="s">
        <v>13659</v>
      </c>
      <c r="D43" s="593" t="s">
        <v>10022</v>
      </c>
      <c r="E43" s="593" t="s">
        <v>12383</v>
      </c>
      <c r="F43" s="594">
        <v>6350000</v>
      </c>
      <c r="G43" s="595">
        <v>33654999</v>
      </c>
      <c r="H43" s="596" t="s">
        <v>12384</v>
      </c>
      <c r="I43" s="575">
        <f t="shared" si="0"/>
        <v>158</v>
      </c>
      <c r="J43" s="577">
        <v>43854</v>
      </c>
      <c r="K43" s="577">
        <v>44012</v>
      </c>
      <c r="L43" s="583"/>
    </row>
    <row r="44" spans="3:12" ht="64" x14ac:dyDescent="0.2">
      <c r="C44" s="591" t="s">
        <v>13659</v>
      </c>
      <c r="D44" s="593" t="s">
        <v>2911</v>
      </c>
      <c r="E44" s="593" t="s">
        <v>12385</v>
      </c>
      <c r="F44" s="594">
        <v>5150000</v>
      </c>
      <c r="G44" s="595">
        <v>36050000</v>
      </c>
      <c r="H44" s="596" t="s">
        <v>12386</v>
      </c>
      <c r="I44" s="575">
        <f t="shared" si="0"/>
        <v>212</v>
      </c>
      <c r="J44" s="577">
        <v>43854</v>
      </c>
      <c r="K44" s="577">
        <v>44066</v>
      </c>
      <c r="L44" s="583"/>
    </row>
    <row r="45" spans="3:12" ht="64" x14ac:dyDescent="0.2">
      <c r="C45" s="591" t="s">
        <v>13659</v>
      </c>
      <c r="D45" s="593" t="s">
        <v>7890</v>
      </c>
      <c r="E45" s="593" t="s">
        <v>12387</v>
      </c>
      <c r="F45" s="594">
        <v>4000000</v>
      </c>
      <c r="G45" s="595">
        <v>25466666</v>
      </c>
      <c r="H45" s="596" t="s">
        <v>12388</v>
      </c>
      <c r="I45" s="575">
        <f t="shared" si="0"/>
        <v>193</v>
      </c>
      <c r="J45" s="577">
        <v>43854</v>
      </c>
      <c r="K45" s="577">
        <v>44047</v>
      </c>
      <c r="L45" s="583"/>
    </row>
    <row r="46" spans="3:12" ht="64" x14ac:dyDescent="0.2">
      <c r="C46" s="591" t="s">
        <v>13659</v>
      </c>
      <c r="D46" s="593" t="s">
        <v>12389</v>
      </c>
      <c r="E46" s="593" t="s">
        <v>12390</v>
      </c>
      <c r="F46" s="594">
        <v>9500000</v>
      </c>
      <c r="G46" s="595">
        <v>50666666</v>
      </c>
      <c r="H46" s="596" t="s">
        <v>12391</v>
      </c>
      <c r="I46" s="575">
        <f t="shared" si="0"/>
        <v>158</v>
      </c>
      <c r="J46" s="577">
        <v>43854</v>
      </c>
      <c r="K46" s="577">
        <v>44012</v>
      </c>
      <c r="L46" s="583"/>
    </row>
    <row r="47" spans="3:12" ht="64" x14ac:dyDescent="0.2">
      <c r="C47" s="591" t="s">
        <v>13659</v>
      </c>
      <c r="D47" s="593" t="s">
        <v>7260</v>
      </c>
      <c r="E47" s="598" t="s">
        <v>12392</v>
      </c>
      <c r="F47" s="594">
        <v>2575000</v>
      </c>
      <c r="G47" s="595">
        <v>15450000</v>
      </c>
      <c r="H47" s="596" t="s">
        <v>12393</v>
      </c>
      <c r="I47" s="575">
        <f t="shared" si="0"/>
        <v>181</v>
      </c>
      <c r="J47" s="577">
        <v>43859</v>
      </c>
      <c r="K47" s="577">
        <v>44040</v>
      </c>
      <c r="L47" s="583"/>
    </row>
    <row r="48" spans="3:12" ht="64" x14ac:dyDescent="0.2">
      <c r="C48" s="591" t="s">
        <v>13659</v>
      </c>
      <c r="D48" s="593" t="s">
        <v>12394</v>
      </c>
      <c r="E48" s="593" t="s">
        <v>12395</v>
      </c>
      <c r="F48" s="594">
        <v>8240000</v>
      </c>
      <c r="G48" s="595">
        <v>49440000</v>
      </c>
      <c r="H48" s="596" t="s">
        <v>12396</v>
      </c>
      <c r="I48" s="575">
        <f t="shared" si="0"/>
        <v>181</v>
      </c>
      <c r="J48" s="576">
        <v>43864</v>
      </c>
      <c r="K48" s="577">
        <v>44045</v>
      </c>
      <c r="L48" s="583"/>
    </row>
    <row r="49" spans="3:12" ht="64" x14ac:dyDescent="0.2">
      <c r="C49" s="591" t="s">
        <v>13659</v>
      </c>
      <c r="D49" s="593" t="s">
        <v>2157</v>
      </c>
      <c r="E49" s="593" t="s">
        <v>12397</v>
      </c>
      <c r="F49" s="594">
        <v>1545000</v>
      </c>
      <c r="G49" s="595">
        <v>9270000</v>
      </c>
      <c r="H49" s="596" t="s">
        <v>12398</v>
      </c>
      <c r="I49" s="575">
        <f t="shared" si="0"/>
        <v>181</v>
      </c>
      <c r="J49" s="577">
        <v>43860</v>
      </c>
      <c r="K49" s="577">
        <v>44041</v>
      </c>
      <c r="L49" s="583"/>
    </row>
    <row r="50" spans="3:12" ht="64" x14ac:dyDescent="0.2">
      <c r="C50" s="591" t="s">
        <v>13659</v>
      </c>
      <c r="D50" s="593" t="s">
        <v>145</v>
      </c>
      <c r="E50" s="593" t="s">
        <v>12399</v>
      </c>
      <c r="F50" s="594">
        <v>1545000</v>
      </c>
      <c r="G50" s="595">
        <v>9270000</v>
      </c>
      <c r="H50" s="596" t="s">
        <v>12398</v>
      </c>
      <c r="I50" s="575">
        <f t="shared" si="0"/>
        <v>181</v>
      </c>
      <c r="J50" s="577">
        <v>43860</v>
      </c>
      <c r="K50" s="577">
        <v>44041</v>
      </c>
      <c r="L50" s="583"/>
    </row>
    <row r="51" spans="3:12" ht="64" x14ac:dyDescent="0.2">
      <c r="C51" s="591" t="s">
        <v>13659</v>
      </c>
      <c r="D51" s="593" t="s">
        <v>12400</v>
      </c>
      <c r="E51" s="593" t="s">
        <v>12401</v>
      </c>
      <c r="F51" s="594">
        <v>1800000</v>
      </c>
      <c r="G51" s="595">
        <v>10800000</v>
      </c>
      <c r="H51" s="596" t="s">
        <v>11491</v>
      </c>
      <c r="I51" s="575">
        <f t="shared" si="0"/>
        <v>179</v>
      </c>
      <c r="J51" s="577">
        <v>43860</v>
      </c>
      <c r="K51" s="577">
        <v>44039</v>
      </c>
      <c r="L51" s="583"/>
    </row>
    <row r="52" spans="3:12" ht="64" x14ac:dyDescent="0.2">
      <c r="C52" s="591" t="s">
        <v>13659</v>
      </c>
      <c r="D52" s="593" t="s">
        <v>12402</v>
      </c>
      <c r="E52" s="593" t="s">
        <v>12403</v>
      </c>
      <c r="F52" s="594">
        <v>4990000</v>
      </c>
      <c r="G52" s="595">
        <v>25615333</v>
      </c>
      <c r="H52" s="596" t="s">
        <v>12404</v>
      </c>
      <c r="I52" s="575">
        <f t="shared" si="0"/>
        <v>117</v>
      </c>
      <c r="J52" s="576">
        <v>43895</v>
      </c>
      <c r="K52" s="577">
        <v>44012</v>
      </c>
      <c r="L52" s="583"/>
    </row>
    <row r="53" spans="3:12" ht="64" x14ac:dyDescent="0.2">
      <c r="C53" s="591" t="s">
        <v>13659</v>
      </c>
      <c r="D53" s="593" t="s">
        <v>12405</v>
      </c>
      <c r="E53" s="593" t="s">
        <v>12406</v>
      </c>
      <c r="F53" s="594">
        <v>4000000</v>
      </c>
      <c r="G53" s="595">
        <v>24000000</v>
      </c>
      <c r="H53" s="596" t="s">
        <v>12407</v>
      </c>
      <c r="I53" s="575">
        <f t="shared" si="0"/>
        <v>152</v>
      </c>
      <c r="J53" s="577">
        <v>43860</v>
      </c>
      <c r="K53" s="577">
        <v>44012</v>
      </c>
      <c r="L53" s="583"/>
    </row>
    <row r="54" spans="3:12" ht="64" x14ac:dyDescent="0.2">
      <c r="C54" s="591" t="s">
        <v>13659</v>
      </c>
      <c r="D54" s="593" t="s">
        <v>212</v>
      </c>
      <c r="E54" s="593" t="s">
        <v>12408</v>
      </c>
      <c r="F54" s="594">
        <v>13167045</v>
      </c>
      <c r="G54" s="595">
        <v>145715298</v>
      </c>
      <c r="H54" s="596" t="s">
        <v>12409</v>
      </c>
      <c r="I54" s="575">
        <f t="shared" si="0"/>
        <v>321</v>
      </c>
      <c r="J54" s="576">
        <v>43875</v>
      </c>
      <c r="K54" s="577">
        <v>44196</v>
      </c>
      <c r="L54" s="583"/>
    </row>
    <row r="55" spans="3:12" ht="64" x14ac:dyDescent="0.2">
      <c r="C55" s="591" t="s">
        <v>13659</v>
      </c>
      <c r="D55" s="593" t="s">
        <v>9078</v>
      </c>
      <c r="E55" s="593" t="s">
        <v>12410</v>
      </c>
      <c r="F55" s="594">
        <v>4000000</v>
      </c>
      <c r="G55" s="595">
        <v>16000000</v>
      </c>
      <c r="H55" s="596" t="s">
        <v>12411</v>
      </c>
      <c r="I55" s="575">
        <f t="shared" si="0"/>
        <v>120</v>
      </c>
      <c r="J55" s="577">
        <v>43864</v>
      </c>
      <c r="K55" s="577">
        <v>43984</v>
      </c>
      <c r="L55" s="583"/>
    </row>
    <row r="56" spans="3:12" ht="64" x14ac:dyDescent="0.2">
      <c r="C56" s="591" t="s">
        <v>13659</v>
      </c>
      <c r="D56" s="593" t="s">
        <v>10059</v>
      </c>
      <c r="E56" s="593" t="s">
        <v>12412</v>
      </c>
      <c r="F56" s="594">
        <v>4300000</v>
      </c>
      <c r="G56" s="595">
        <v>17200000</v>
      </c>
      <c r="H56" s="596" t="s">
        <v>12413</v>
      </c>
      <c r="I56" s="575">
        <f t="shared" si="0"/>
        <v>118</v>
      </c>
      <c r="J56" s="577">
        <v>43866</v>
      </c>
      <c r="K56" s="577">
        <v>43984</v>
      </c>
      <c r="L56" s="583"/>
    </row>
    <row r="57" spans="3:12" ht="64" x14ac:dyDescent="0.2">
      <c r="C57" s="591" t="s">
        <v>13659</v>
      </c>
      <c r="D57" s="593" t="s">
        <v>7763</v>
      </c>
      <c r="E57" s="593" t="s">
        <v>12414</v>
      </c>
      <c r="F57" s="594">
        <v>13167045</v>
      </c>
      <c r="G57" s="595">
        <v>93024650</v>
      </c>
      <c r="H57" s="596" t="s">
        <v>12415</v>
      </c>
      <c r="I57" s="575">
        <f t="shared" si="0"/>
        <v>148</v>
      </c>
      <c r="J57" s="577">
        <v>43865</v>
      </c>
      <c r="K57" s="577">
        <v>44013</v>
      </c>
      <c r="L57" s="583"/>
    </row>
    <row r="58" spans="3:12" ht="64" x14ac:dyDescent="0.2">
      <c r="C58" s="591" t="s">
        <v>13659</v>
      </c>
      <c r="D58" s="593" t="s">
        <v>12416</v>
      </c>
      <c r="E58" s="593" t="s">
        <v>12417</v>
      </c>
      <c r="F58" s="594">
        <v>2000000</v>
      </c>
      <c r="G58" s="595">
        <v>6000000</v>
      </c>
      <c r="H58" s="596" t="s">
        <v>12418</v>
      </c>
      <c r="I58" s="575">
        <f t="shared" si="0"/>
        <v>89</v>
      </c>
      <c r="J58" s="577">
        <v>43866</v>
      </c>
      <c r="K58" s="577">
        <v>43955</v>
      </c>
      <c r="L58" s="583"/>
    </row>
    <row r="59" spans="3:12" ht="96" x14ac:dyDescent="0.2">
      <c r="C59" s="591" t="s">
        <v>13659</v>
      </c>
      <c r="D59" s="593" t="s">
        <v>413</v>
      </c>
      <c r="E59" s="593" t="s">
        <v>12419</v>
      </c>
      <c r="F59" s="594">
        <v>3350000</v>
      </c>
      <c r="G59" s="595">
        <v>20100000</v>
      </c>
      <c r="H59" s="596" t="s">
        <v>12420</v>
      </c>
      <c r="I59" s="575">
        <f t="shared" si="0"/>
        <v>163</v>
      </c>
      <c r="J59" s="577">
        <v>43882</v>
      </c>
      <c r="K59" s="577">
        <v>44045</v>
      </c>
      <c r="L59" s="583"/>
    </row>
    <row r="60" spans="3:12" ht="96" x14ac:dyDescent="0.2">
      <c r="C60" s="591" t="s">
        <v>13659</v>
      </c>
      <c r="D60" s="593" t="s">
        <v>12421</v>
      </c>
      <c r="E60" s="593" t="s">
        <v>12422</v>
      </c>
      <c r="F60" s="594">
        <v>5000000</v>
      </c>
      <c r="G60" s="595">
        <v>15000000</v>
      </c>
      <c r="H60" s="596" t="s">
        <v>12423</v>
      </c>
      <c r="I60" s="575">
        <f t="shared" si="0"/>
        <v>90</v>
      </c>
      <c r="J60" s="577">
        <v>43864</v>
      </c>
      <c r="K60" s="577">
        <v>43954</v>
      </c>
      <c r="L60" s="583"/>
    </row>
    <row r="61" spans="3:12" ht="80" x14ac:dyDescent="0.2">
      <c r="C61" s="591" t="s">
        <v>13659</v>
      </c>
      <c r="D61" s="593" t="s">
        <v>2013</v>
      </c>
      <c r="E61" s="593" t="s">
        <v>12424</v>
      </c>
      <c r="F61" s="594">
        <v>3500000</v>
      </c>
      <c r="G61" s="595">
        <v>10500000</v>
      </c>
      <c r="H61" s="596" t="s">
        <v>12425</v>
      </c>
      <c r="I61" s="575">
        <f t="shared" si="0"/>
        <v>89</v>
      </c>
      <c r="J61" s="577">
        <v>43864</v>
      </c>
      <c r="K61" s="577">
        <v>43953</v>
      </c>
      <c r="L61" s="583"/>
    </row>
    <row r="62" spans="3:12" ht="64" x14ac:dyDescent="0.2">
      <c r="C62" s="591" t="s">
        <v>13659</v>
      </c>
      <c r="D62" s="593" t="s">
        <v>12426</v>
      </c>
      <c r="E62" s="593" t="s">
        <v>12427</v>
      </c>
      <c r="F62" s="594">
        <v>5000000</v>
      </c>
      <c r="G62" s="595">
        <v>55000000</v>
      </c>
      <c r="H62" s="596" t="s">
        <v>12428</v>
      </c>
      <c r="I62" s="575">
        <f t="shared" si="0"/>
        <v>316</v>
      </c>
      <c r="J62" s="577">
        <v>43880</v>
      </c>
      <c r="K62" s="577">
        <v>44196</v>
      </c>
      <c r="L62" s="583"/>
    </row>
    <row r="63" spans="3:12" ht="80" x14ac:dyDescent="0.2">
      <c r="C63" s="591" t="s">
        <v>13659</v>
      </c>
      <c r="D63" s="593" t="s">
        <v>3617</v>
      </c>
      <c r="E63" s="593" t="s">
        <v>12429</v>
      </c>
      <c r="F63" s="594">
        <v>13000000</v>
      </c>
      <c r="G63" s="595">
        <v>65000000</v>
      </c>
      <c r="H63" s="596" t="s">
        <v>12430</v>
      </c>
      <c r="I63" s="575">
        <f t="shared" si="0"/>
        <v>78</v>
      </c>
      <c r="J63" s="577">
        <v>43934</v>
      </c>
      <c r="K63" s="577">
        <v>44012</v>
      </c>
      <c r="L63" s="583"/>
    </row>
    <row r="64" spans="3:12" ht="80" x14ac:dyDescent="0.2">
      <c r="C64" s="591" t="s">
        <v>13659</v>
      </c>
      <c r="D64" s="593" t="s">
        <v>12431</v>
      </c>
      <c r="E64" s="593" t="s">
        <v>12432</v>
      </c>
      <c r="F64" s="594">
        <v>4000000</v>
      </c>
      <c r="G64" s="595">
        <v>29599999</v>
      </c>
      <c r="H64" s="596" t="s">
        <v>12433</v>
      </c>
      <c r="I64" s="575">
        <f t="shared" si="0"/>
        <v>223</v>
      </c>
      <c r="J64" s="577">
        <v>43865</v>
      </c>
      <c r="K64" s="577">
        <v>44088</v>
      </c>
      <c r="L64" s="583"/>
    </row>
    <row r="65" spans="3:12" ht="64" x14ac:dyDescent="0.2">
      <c r="C65" s="591" t="s">
        <v>13659</v>
      </c>
      <c r="D65" s="593" t="s">
        <v>9887</v>
      </c>
      <c r="E65" s="593" t="s">
        <v>12434</v>
      </c>
      <c r="F65" s="594">
        <v>12000000</v>
      </c>
      <c r="G65" s="595">
        <v>67200000</v>
      </c>
      <c r="H65" s="596" t="s">
        <v>12435</v>
      </c>
      <c r="I65" s="575">
        <f t="shared" si="0"/>
        <v>157</v>
      </c>
      <c r="J65" s="577">
        <v>43875</v>
      </c>
      <c r="K65" s="577">
        <v>44032</v>
      </c>
      <c r="L65" s="583"/>
    </row>
    <row r="66" spans="3:12" ht="64" x14ac:dyDescent="0.2">
      <c r="C66" s="591" t="s">
        <v>13659</v>
      </c>
      <c r="D66" s="593" t="s">
        <v>12436</v>
      </c>
      <c r="E66" s="593" t="s">
        <v>12437</v>
      </c>
      <c r="F66" s="594">
        <v>6350000</v>
      </c>
      <c r="G66" s="595">
        <v>31326666</v>
      </c>
      <c r="H66" s="596" t="s">
        <v>12438</v>
      </c>
      <c r="I66" s="575">
        <f t="shared" si="0"/>
        <v>137</v>
      </c>
      <c r="J66" s="577">
        <v>43875</v>
      </c>
      <c r="K66" s="577">
        <v>44012</v>
      </c>
      <c r="L66" s="583"/>
    </row>
    <row r="67" spans="3:12" ht="96" x14ac:dyDescent="0.2">
      <c r="C67" s="591" t="s">
        <v>13659</v>
      </c>
      <c r="D67" s="593" t="s">
        <v>12439</v>
      </c>
      <c r="E67" s="593" t="s">
        <v>12440</v>
      </c>
      <c r="F67" s="594">
        <v>4999999</v>
      </c>
      <c r="G67" s="595">
        <v>24999995</v>
      </c>
      <c r="H67" s="596" t="s">
        <v>12441</v>
      </c>
      <c r="I67" s="575">
        <f t="shared" ref="I67:I130" si="1">K67-J67</f>
        <v>137</v>
      </c>
      <c r="J67" s="577">
        <v>43875</v>
      </c>
      <c r="K67" s="577">
        <v>44012</v>
      </c>
      <c r="L67" s="583"/>
    </row>
    <row r="68" spans="3:12" ht="64" x14ac:dyDescent="0.2">
      <c r="C68" s="591" t="s">
        <v>13659</v>
      </c>
      <c r="D68" s="593" t="s">
        <v>12442</v>
      </c>
      <c r="E68" s="593" t="s">
        <v>12443</v>
      </c>
      <c r="F68" s="594">
        <v>7000000</v>
      </c>
      <c r="G68" s="595">
        <v>42000000</v>
      </c>
      <c r="H68" s="596" t="s">
        <v>12444</v>
      </c>
      <c r="I68" s="575">
        <f t="shared" si="1"/>
        <v>112</v>
      </c>
      <c r="J68" s="577">
        <v>43934</v>
      </c>
      <c r="K68" s="577">
        <v>44046</v>
      </c>
      <c r="L68" s="583"/>
    </row>
    <row r="69" spans="3:12" ht="64" x14ac:dyDescent="0.2">
      <c r="C69" s="591" t="s">
        <v>13659</v>
      </c>
      <c r="D69" s="593" t="s">
        <v>12445</v>
      </c>
      <c r="E69" s="593" t="s">
        <v>12446</v>
      </c>
      <c r="F69" s="594">
        <v>7210000</v>
      </c>
      <c r="G69" s="595" t="s">
        <v>12447</v>
      </c>
      <c r="H69" s="596" t="s">
        <v>12448</v>
      </c>
      <c r="I69" s="575">
        <f t="shared" si="1"/>
        <v>154</v>
      </c>
      <c r="J69" s="577">
        <v>43875</v>
      </c>
      <c r="K69" s="577">
        <v>44029</v>
      </c>
      <c r="L69" s="583"/>
    </row>
    <row r="70" spans="3:12" ht="80" x14ac:dyDescent="0.2">
      <c r="C70" s="591" t="s">
        <v>13659</v>
      </c>
      <c r="D70" s="593" t="s">
        <v>12449</v>
      </c>
      <c r="E70" s="593" t="s">
        <v>12450</v>
      </c>
      <c r="F70" s="594">
        <v>5150000</v>
      </c>
      <c r="G70" s="595">
        <v>30900000</v>
      </c>
      <c r="H70" s="596" t="s">
        <v>12451</v>
      </c>
      <c r="I70" s="575">
        <f t="shared" si="1"/>
        <v>179</v>
      </c>
      <c r="J70" s="577">
        <v>43867</v>
      </c>
      <c r="K70" s="577">
        <v>44046</v>
      </c>
      <c r="L70" s="583"/>
    </row>
    <row r="71" spans="3:12" ht="64" x14ac:dyDescent="0.2">
      <c r="C71" s="591" t="s">
        <v>13659</v>
      </c>
      <c r="D71" s="593" t="s">
        <v>12452</v>
      </c>
      <c r="E71" s="593" t="s">
        <v>12453</v>
      </c>
      <c r="F71" s="594">
        <v>10000000</v>
      </c>
      <c r="G71" s="595">
        <v>49333330</v>
      </c>
      <c r="H71" s="596" t="s">
        <v>12454</v>
      </c>
      <c r="I71" s="575">
        <f t="shared" si="1"/>
        <v>118</v>
      </c>
      <c r="J71" s="577">
        <v>43894</v>
      </c>
      <c r="K71" s="577">
        <v>44012</v>
      </c>
      <c r="L71" s="583"/>
    </row>
    <row r="72" spans="3:12" ht="80" x14ac:dyDescent="0.2">
      <c r="C72" s="591" t="s">
        <v>13659</v>
      </c>
      <c r="D72" s="593" t="s">
        <v>11372</v>
      </c>
      <c r="E72" s="593" t="s">
        <v>12455</v>
      </c>
      <c r="F72" s="594">
        <v>6000000</v>
      </c>
      <c r="G72" s="595">
        <v>29600000</v>
      </c>
      <c r="H72" s="596" t="s">
        <v>12456</v>
      </c>
      <c r="I72" s="575">
        <f t="shared" si="1"/>
        <v>137</v>
      </c>
      <c r="J72" s="577">
        <v>43875</v>
      </c>
      <c r="K72" s="577">
        <v>44012</v>
      </c>
      <c r="L72" s="583"/>
    </row>
    <row r="73" spans="3:12" ht="64" x14ac:dyDescent="0.2">
      <c r="C73" s="591" t="s">
        <v>13659</v>
      </c>
      <c r="D73" s="593" t="s">
        <v>12457</v>
      </c>
      <c r="E73" s="593" t="s">
        <v>12458</v>
      </c>
      <c r="F73" s="594">
        <v>5000000</v>
      </c>
      <c r="G73" s="595">
        <v>24666666</v>
      </c>
      <c r="H73" s="596" t="s">
        <v>12459</v>
      </c>
      <c r="I73" s="575">
        <f t="shared" si="1"/>
        <v>141</v>
      </c>
      <c r="J73" s="577">
        <v>43871</v>
      </c>
      <c r="K73" s="577">
        <v>44012</v>
      </c>
      <c r="L73" s="583"/>
    </row>
    <row r="74" spans="3:12" ht="64" x14ac:dyDescent="0.2">
      <c r="C74" s="591" t="s">
        <v>13659</v>
      </c>
      <c r="D74" s="593" t="s">
        <v>12460</v>
      </c>
      <c r="E74" s="593" t="s">
        <v>12461</v>
      </c>
      <c r="F74" s="594">
        <v>13000000</v>
      </c>
      <c r="G74" s="595">
        <v>64133333</v>
      </c>
      <c r="H74" s="596" t="s">
        <v>12462</v>
      </c>
      <c r="I74" s="575">
        <f t="shared" si="1"/>
        <v>130</v>
      </c>
      <c r="J74" s="577">
        <v>43882</v>
      </c>
      <c r="K74" s="577">
        <v>44012</v>
      </c>
      <c r="L74" s="583"/>
    </row>
    <row r="75" spans="3:12" ht="96" x14ac:dyDescent="0.2">
      <c r="C75" s="591" t="s">
        <v>13659</v>
      </c>
      <c r="D75" s="593" t="s">
        <v>12463</v>
      </c>
      <c r="E75" s="593" t="s">
        <v>12464</v>
      </c>
      <c r="F75" s="594">
        <v>4000000</v>
      </c>
      <c r="G75" s="595">
        <v>44000000</v>
      </c>
      <c r="H75" s="596" t="s">
        <v>12465</v>
      </c>
      <c r="I75" s="575">
        <f t="shared" si="1"/>
        <v>314</v>
      </c>
      <c r="J75" s="577">
        <v>43882</v>
      </c>
      <c r="K75" s="577">
        <v>44196</v>
      </c>
      <c r="L75" s="583"/>
    </row>
    <row r="76" spans="3:12" ht="64" x14ac:dyDescent="0.2">
      <c r="C76" s="591" t="s">
        <v>13659</v>
      </c>
      <c r="D76" s="593" t="s">
        <v>6808</v>
      </c>
      <c r="E76" s="593" t="s">
        <v>12466</v>
      </c>
      <c r="F76" s="594">
        <v>3000000</v>
      </c>
      <c r="G76" s="595">
        <v>15000000</v>
      </c>
      <c r="H76" s="596" t="s">
        <v>11491</v>
      </c>
      <c r="I76" s="575">
        <f t="shared" si="1"/>
        <v>150</v>
      </c>
      <c r="J76" s="577">
        <v>43866</v>
      </c>
      <c r="K76" s="577">
        <v>44016</v>
      </c>
      <c r="L76" s="583"/>
    </row>
    <row r="77" spans="3:12" ht="80" x14ac:dyDescent="0.2">
      <c r="C77" s="591" t="s">
        <v>13659</v>
      </c>
      <c r="D77" s="593" t="s">
        <v>3085</v>
      </c>
      <c r="E77" s="593" t="s">
        <v>12467</v>
      </c>
      <c r="F77" s="594">
        <v>4000000</v>
      </c>
      <c r="G77" s="595">
        <v>44000000</v>
      </c>
      <c r="H77" s="596" t="s">
        <v>12468</v>
      </c>
      <c r="I77" s="575">
        <f t="shared" si="1"/>
        <v>321</v>
      </c>
      <c r="J77" s="577">
        <v>43875</v>
      </c>
      <c r="K77" s="577">
        <v>44196</v>
      </c>
      <c r="L77" s="583"/>
    </row>
    <row r="78" spans="3:12" ht="80" x14ac:dyDescent="0.2">
      <c r="C78" s="591" t="s">
        <v>13659</v>
      </c>
      <c r="D78" s="593" t="s">
        <v>1613</v>
      </c>
      <c r="E78" s="593" t="s">
        <v>12469</v>
      </c>
      <c r="F78" s="594">
        <v>6300000</v>
      </c>
      <c r="G78" s="595">
        <v>31500000</v>
      </c>
      <c r="H78" s="596" t="s">
        <v>12470</v>
      </c>
      <c r="I78" s="575">
        <f t="shared" si="1"/>
        <v>140</v>
      </c>
      <c r="J78" s="577">
        <v>43875</v>
      </c>
      <c r="K78" s="577">
        <v>44015</v>
      </c>
      <c r="L78" s="583"/>
    </row>
    <row r="79" spans="3:12" ht="96" x14ac:dyDescent="0.2">
      <c r="C79" s="591" t="s">
        <v>13659</v>
      </c>
      <c r="D79" s="593" t="s">
        <v>12471</v>
      </c>
      <c r="E79" s="593" t="s">
        <v>12472</v>
      </c>
      <c r="F79" s="594">
        <v>3333333</v>
      </c>
      <c r="G79" s="595">
        <v>19999998</v>
      </c>
      <c r="H79" s="596" t="s">
        <v>12473</v>
      </c>
      <c r="I79" s="575">
        <f t="shared" si="1"/>
        <v>181</v>
      </c>
      <c r="J79" s="577">
        <v>43866</v>
      </c>
      <c r="K79" s="577">
        <v>44047</v>
      </c>
      <c r="L79" s="583"/>
    </row>
    <row r="80" spans="3:12" ht="64" x14ac:dyDescent="0.2">
      <c r="C80" s="591" t="s">
        <v>13659</v>
      </c>
      <c r="D80" s="593" t="s">
        <v>8087</v>
      </c>
      <c r="E80" s="593" t="s">
        <v>12474</v>
      </c>
      <c r="F80" s="594">
        <v>2000000</v>
      </c>
      <c r="G80" s="595">
        <v>12000000</v>
      </c>
      <c r="H80" s="596" t="s">
        <v>12475</v>
      </c>
      <c r="I80" s="575">
        <f t="shared" si="1"/>
        <v>181</v>
      </c>
      <c r="J80" s="577">
        <v>43867</v>
      </c>
      <c r="K80" s="577">
        <v>44048</v>
      </c>
      <c r="L80" s="583"/>
    </row>
    <row r="81" spans="3:12" ht="64" x14ac:dyDescent="0.2">
      <c r="C81" s="591" t="s">
        <v>13659</v>
      </c>
      <c r="D81" s="593" t="s">
        <v>12476</v>
      </c>
      <c r="E81" s="593" t="s">
        <v>12477</v>
      </c>
      <c r="F81" s="594">
        <v>2500000</v>
      </c>
      <c r="G81" s="595">
        <v>11750000</v>
      </c>
      <c r="H81" s="596" t="s">
        <v>12478</v>
      </c>
      <c r="I81" s="575">
        <f t="shared" si="1"/>
        <v>140</v>
      </c>
      <c r="J81" s="577">
        <v>43867</v>
      </c>
      <c r="K81" s="577">
        <v>44007</v>
      </c>
      <c r="L81" s="583"/>
    </row>
    <row r="82" spans="3:12" ht="80" x14ac:dyDescent="0.2">
      <c r="C82" s="591" t="s">
        <v>13659</v>
      </c>
      <c r="D82" s="593" t="s">
        <v>5137</v>
      </c>
      <c r="E82" s="593" t="s">
        <v>12479</v>
      </c>
      <c r="F82" s="594">
        <v>6350000</v>
      </c>
      <c r="G82" s="595">
        <v>31749500</v>
      </c>
      <c r="H82" s="596" t="s">
        <v>12480</v>
      </c>
      <c r="I82" s="575">
        <f t="shared" si="1"/>
        <v>137</v>
      </c>
      <c r="J82" s="577">
        <v>43875</v>
      </c>
      <c r="K82" s="577">
        <v>44012</v>
      </c>
      <c r="L82" s="583"/>
    </row>
    <row r="83" spans="3:12" ht="80" x14ac:dyDescent="0.2">
      <c r="C83" s="591" t="s">
        <v>13659</v>
      </c>
      <c r="D83" s="593" t="s">
        <v>793</v>
      </c>
      <c r="E83" s="593" t="s">
        <v>12481</v>
      </c>
      <c r="F83" s="594">
        <v>5600000</v>
      </c>
      <c r="G83" s="595">
        <v>29600000</v>
      </c>
      <c r="H83" s="596" t="s">
        <v>12482</v>
      </c>
      <c r="I83" s="575">
        <f t="shared" si="1"/>
        <v>136</v>
      </c>
      <c r="J83" s="577">
        <v>43878</v>
      </c>
      <c r="K83" s="577">
        <v>44014</v>
      </c>
      <c r="L83" s="583"/>
    </row>
    <row r="84" spans="3:12" ht="96" x14ac:dyDescent="0.2">
      <c r="C84" s="591" t="s">
        <v>13659</v>
      </c>
      <c r="D84" s="593" t="s">
        <v>12483</v>
      </c>
      <c r="E84" s="593" t="s">
        <v>12484</v>
      </c>
      <c r="F84" s="594">
        <v>4000000</v>
      </c>
      <c r="G84" s="595">
        <v>18800000</v>
      </c>
      <c r="H84" s="596" t="s">
        <v>12485</v>
      </c>
      <c r="I84" s="575">
        <f t="shared" si="1"/>
        <v>141</v>
      </c>
      <c r="J84" s="577">
        <v>43866</v>
      </c>
      <c r="K84" s="577">
        <v>44007</v>
      </c>
      <c r="L84" s="583"/>
    </row>
    <row r="85" spans="3:12" ht="64" x14ac:dyDescent="0.2">
      <c r="C85" s="591" t="s">
        <v>13659</v>
      </c>
      <c r="D85" s="593" t="s">
        <v>7969</v>
      </c>
      <c r="E85" s="593" t="s">
        <v>12486</v>
      </c>
      <c r="F85" s="594">
        <v>4500000</v>
      </c>
      <c r="G85" s="595">
        <v>22200000</v>
      </c>
      <c r="H85" s="596" t="s">
        <v>12487</v>
      </c>
      <c r="I85" s="575">
        <f t="shared" si="1"/>
        <v>127</v>
      </c>
      <c r="J85" s="577">
        <v>43875</v>
      </c>
      <c r="K85" s="577">
        <v>44002</v>
      </c>
      <c r="L85" s="583"/>
    </row>
    <row r="86" spans="3:12" ht="64" x14ac:dyDescent="0.2">
      <c r="C86" s="591" t="s">
        <v>13659</v>
      </c>
      <c r="D86" s="593" t="s">
        <v>6447</v>
      </c>
      <c r="E86" s="593" t="s">
        <v>12488</v>
      </c>
      <c r="F86" s="594">
        <v>4000000</v>
      </c>
      <c r="G86" s="595">
        <v>12000000</v>
      </c>
      <c r="H86" s="596" t="s">
        <v>12489</v>
      </c>
      <c r="I86" s="575">
        <f t="shared" si="1"/>
        <v>89</v>
      </c>
      <c r="J86" s="577">
        <v>43866</v>
      </c>
      <c r="K86" s="577">
        <v>43955</v>
      </c>
      <c r="L86" s="583"/>
    </row>
    <row r="87" spans="3:12" ht="64" x14ac:dyDescent="0.2">
      <c r="C87" s="591" t="s">
        <v>13659</v>
      </c>
      <c r="D87" s="593" t="s">
        <v>12490</v>
      </c>
      <c r="E87" s="593" t="s">
        <v>12491</v>
      </c>
      <c r="F87" s="594">
        <v>3500000</v>
      </c>
      <c r="G87" s="595">
        <v>10500000</v>
      </c>
      <c r="H87" s="596" t="s">
        <v>12492</v>
      </c>
      <c r="I87" s="575">
        <f t="shared" si="1"/>
        <v>89</v>
      </c>
      <c r="J87" s="577">
        <v>43866</v>
      </c>
      <c r="K87" s="577">
        <v>43955</v>
      </c>
      <c r="L87" s="583"/>
    </row>
    <row r="88" spans="3:12" ht="64" x14ac:dyDescent="0.2">
      <c r="C88" s="591" t="s">
        <v>13659</v>
      </c>
      <c r="D88" s="593" t="s">
        <v>6367</v>
      </c>
      <c r="E88" s="593" t="s">
        <v>12493</v>
      </c>
      <c r="F88" s="594">
        <v>3000000</v>
      </c>
      <c r="G88" s="595">
        <v>15000000</v>
      </c>
      <c r="H88" s="596" t="s">
        <v>12494</v>
      </c>
      <c r="I88" s="575">
        <f t="shared" si="1"/>
        <v>150</v>
      </c>
      <c r="J88" s="577">
        <v>43867</v>
      </c>
      <c r="K88" s="577">
        <v>44017</v>
      </c>
      <c r="L88" s="583"/>
    </row>
    <row r="89" spans="3:12" ht="64" x14ac:dyDescent="0.2">
      <c r="C89" s="591" t="s">
        <v>13659</v>
      </c>
      <c r="D89" s="593" t="s">
        <v>10526</v>
      </c>
      <c r="E89" s="593" t="s">
        <v>12495</v>
      </c>
      <c r="F89" s="594">
        <v>10533636</v>
      </c>
      <c r="G89" s="595">
        <v>113763909</v>
      </c>
      <c r="H89" s="596" t="s">
        <v>12496</v>
      </c>
      <c r="I89" s="575">
        <f t="shared" si="1"/>
        <v>297</v>
      </c>
      <c r="J89" s="577">
        <v>43899</v>
      </c>
      <c r="K89" s="577">
        <v>44196</v>
      </c>
      <c r="L89" s="583"/>
    </row>
    <row r="90" spans="3:12" ht="64" x14ac:dyDescent="0.2">
      <c r="C90" s="591" t="s">
        <v>13659</v>
      </c>
      <c r="D90" s="593" t="s">
        <v>7009</v>
      </c>
      <c r="E90" s="593" t="s">
        <v>12497</v>
      </c>
      <c r="F90" s="594">
        <v>7022424</v>
      </c>
      <c r="G90" s="595">
        <v>77246664</v>
      </c>
      <c r="H90" s="596" t="s">
        <v>8580</v>
      </c>
      <c r="I90" s="575">
        <f t="shared" si="1"/>
        <v>321</v>
      </c>
      <c r="J90" s="577">
        <v>43875</v>
      </c>
      <c r="K90" s="577">
        <v>44196</v>
      </c>
      <c r="L90" s="583"/>
    </row>
    <row r="91" spans="3:12" ht="64" x14ac:dyDescent="0.2">
      <c r="C91" s="591" t="s">
        <v>13659</v>
      </c>
      <c r="D91" s="593" t="s">
        <v>12498</v>
      </c>
      <c r="E91" s="593" t="s">
        <v>12499</v>
      </c>
      <c r="F91" s="594">
        <v>7022424</v>
      </c>
      <c r="G91" s="595">
        <v>75842179</v>
      </c>
      <c r="H91" s="596" t="s">
        <v>12500</v>
      </c>
      <c r="I91" s="575">
        <f t="shared" si="1"/>
        <v>321</v>
      </c>
      <c r="J91" s="577">
        <v>43875</v>
      </c>
      <c r="K91" s="577">
        <v>44196</v>
      </c>
      <c r="L91" s="583"/>
    </row>
    <row r="92" spans="3:12" ht="64" x14ac:dyDescent="0.2">
      <c r="C92" s="591" t="s">
        <v>13659</v>
      </c>
      <c r="D92" s="593" t="s">
        <v>12501</v>
      </c>
      <c r="E92" s="593" t="s">
        <v>12502</v>
      </c>
      <c r="F92" s="594">
        <v>7000000</v>
      </c>
      <c r="G92" s="595">
        <v>77246664</v>
      </c>
      <c r="H92" s="596" t="s">
        <v>12503</v>
      </c>
      <c r="I92" s="575">
        <f t="shared" si="1"/>
        <v>181</v>
      </c>
      <c r="J92" s="576">
        <v>43868</v>
      </c>
      <c r="K92" s="577">
        <v>44049</v>
      </c>
      <c r="L92" s="583"/>
    </row>
    <row r="93" spans="3:12" ht="64" x14ac:dyDescent="0.2">
      <c r="C93" s="591" t="s">
        <v>13659</v>
      </c>
      <c r="D93" s="593" t="s">
        <v>12504</v>
      </c>
      <c r="E93" s="593" t="s">
        <v>12505</v>
      </c>
      <c r="F93" s="594">
        <v>8000000</v>
      </c>
      <c r="G93" s="595">
        <v>32000000</v>
      </c>
      <c r="H93" s="596" t="s">
        <v>12506</v>
      </c>
      <c r="I93" s="575">
        <f t="shared" si="1"/>
        <v>113</v>
      </c>
      <c r="J93" s="577">
        <v>43875</v>
      </c>
      <c r="K93" s="577">
        <v>43988</v>
      </c>
      <c r="L93" s="583"/>
    </row>
    <row r="94" spans="3:12" ht="64" x14ac:dyDescent="0.2">
      <c r="C94" s="591" t="s">
        <v>13659</v>
      </c>
      <c r="D94" s="593" t="s">
        <v>12507</v>
      </c>
      <c r="E94" s="593" t="s">
        <v>12508</v>
      </c>
      <c r="F94" s="594">
        <v>7022424</v>
      </c>
      <c r="G94" s="595">
        <v>30900000</v>
      </c>
      <c r="H94" s="596" t="s">
        <v>12509</v>
      </c>
      <c r="I94" s="575">
        <f t="shared" si="1"/>
        <v>321</v>
      </c>
      <c r="J94" s="577">
        <v>43875</v>
      </c>
      <c r="K94" s="577">
        <v>44196</v>
      </c>
      <c r="L94" s="583"/>
    </row>
    <row r="95" spans="3:12" ht="64" x14ac:dyDescent="0.2">
      <c r="C95" s="591" t="s">
        <v>13659</v>
      </c>
      <c r="D95" s="593" t="s">
        <v>12510</v>
      </c>
      <c r="E95" s="593" t="s">
        <v>12511</v>
      </c>
      <c r="F95" s="594">
        <v>7022424</v>
      </c>
      <c r="G95" s="595">
        <v>75842179</v>
      </c>
      <c r="H95" s="596" t="s">
        <v>12512</v>
      </c>
      <c r="I95" s="575">
        <f t="shared" si="1"/>
        <v>321</v>
      </c>
      <c r="J95" s="577">
        <v>43875</v>
      </c>
      <c r="K95" s="577">
        <v>44196</v>
      </c>
      <c r="L95" s="583"/>
    </row>
    <row r="96" spans="3:12" ht="80" x14ac:dyDescent="0.2">
      <c r="C96" s="591" t="s">
        <v>13659</v>
      </c>
      <c r="D96" s="593" t="s">
        <v>7400</v>
      </c>
      <c r="E96" s="593" t="s">
        <v>12513</v>
      </c>
      <c r="F96" s="594">
        <v>1800000</v>
      </c>
      <c r="G96" s="595">
        <v>70076260</v>
      </c>
      <c r="H96" s="596" t="s">
        <v>12514</v>
      </c>
      <c r="I96" s="575">
        <f t="shared" si="1"/>
        <v>120</v>
      </c>
      <c r="J96" s="577">
        <v>43871</v>
      </c>
      <c r="K96" s="577">
        <v>43991</v>
      </c>
      <c r="L96" s="583"/>
    </row>
    <row r="97" spans="3:12" ht="64" x14ac:dyDescent="0.2">
      <c r="C97" s="591" t="s">
        <v>13659</v>
      </c>
      <c r="D97" s="593" t="s">
        <v>12515</v>
      </c>
      <c r="E97" s="593" t="s">
        <v>12516</v>
      </c>
      <c r="F97" s="594">
        <v>3307000</v>
      </c>
      <c r="G97" s="595">
        <v>34613267</v>
      </c>
      <c r="H97" s="596" t="s">
        <v>12517</v>
      </c>
      <c r="I97" s="575">
        <f t="shared" si="1"/>
        <v>281</v>
      </c>
      <c r="J97" s="577">
        <v>43908</v>
      </c>
      <c r="K97" s="577">
        <v>44189</v>
      </c>
      <c r="L97" s="583"/>
    </row>
    <row r="98" spans="3:12" ht="80" x14ac:dyDescent="0.2">
      <c r="C98" s="591" t="s">
        <v>13659</v>
      </c>
      <c r="D98" s="593" t="s">
        <v>1958</v>
      </c>
      <c r="E98" s="593" t="s">
        <v>12518</v>
      </c>
      <c r="F98" s="594">
        <v>5150000</v>
      </c>
      <c r="G98" s="595">
        <v>7200000</v>
      </c>
      <c r="H98" s="596" t="s">
        <v>12519</v>
      </c>
      <c r="I98" s="575">
        <f t="shared" si="1"/>
        <v>158</v>
      </c>
      <c r="J98" s="577">
        <v>43895</v>
      </c>
      <c r="K98" s="577">
        <v>44053</v>
      </c>
      <c r="L98" s="583"/>
    </row>
    <row r="99" spans="3:12" ht="64" x14ac:dyDescent="0.2">
      <c r="C99" s="591" t="s">
        <v>13659</v>
      </c>
      <c r="D99" s="593" t="s">
        <v>12520</v>
      </c>
      <c r="E99" s="593" t="s">
        <v>12521</v>
      </c>
      <c r="F99" s="594">
        <v>3000000</v>
      </c>
      <c r="G99" s="595">
        <v>12000000</v>
      </c>
      <c r="H99" s="596" t="s">
        <v>12522</v>
      </c>
      <c r="I99" s="575">
        <f t="shared" si="1"/>
        <v>120</v>
      </c>
      <c r="J99" s="577">
        <v>43872</v>
      </c>
      <c r="K99" s="577">
        <v>43992</v>
      </c>
      <c r="L99" s="583"/>
    </row>
    <row r="100" spans="3:12" ht="64" x14ac:dyDescent="0.2">
      <c r="C100" s="591" t="s">
        <v>13659</v>
      </c>
      <c r="D100" s="593" t="s">
        <v>12523</v>
      </c>
      <c r="E100" s="593" t="s">
        <v>12524</v>
      </c>
      <c r="F100" s="594">
        <v>3000000</v>
      </c>
      <c r="G100" s="595">
        <v>14500000</v>
      </c>
      <c r="H100" s="596" t="s">
        <v>12525</v>
      </c>
      <c r="I100" s="575">
        <f t="shared" si="1"/>
        <v>138</v>
      </c>
      <c r="J100" s="577">
        <v>43874</v>
      </c>
      <c r="K100" s="577">
        <v>44012</v>
      </c>
      <c r="L100" s="583"/>
    </row>
    <row r="101" spans="3:12" ht="64" x14ac:dyDescent="0.2">
      <c r="C101" s="591" t="s">
        <v>13659</v>
      </c>
      <c r="D101" s="593" t="s">
        <v>12526</v>
      </c>
      <c r="E101" s="593" t="s">
        <v>12527</v>
      </c>
      <c r="F101" s="594">
        <v>7000000</v>
      </c>
      <c r="G101" s="595">
        <v>48533000</v>
      </c>
      <c r="H101" s="596" t="s">
        <v>12528</v>
      </c>
      <c r="I101" s="575">
        <f t="shared" si="1"/>
        <v>175</v>
      </c>
      <c r="J101" s="577">
        <v>43899</v>
      </c>
      <c r="K101" s="577">
        <v>44074</v>
      </c>
      <c r="L101" s="583"/>
    </row>
    <row r="102" spans="3:12" ht="64" x14ac:dyDescent="0.2">
      <c r="C102" s="591" t="s">
        <v>13659</v>
      </c>
      <c r="D102" s="593" t="s">
        <v>12529</v>
      </c>
      <c r="E102" s="593" t="s">
        <v>12530</v>
      </c>
      <c r="F102" s="594">
        <v>5000000</v>
      </c>
      <c r="G102" s="595">
        <v>15000000</v>
      </c>
      <c r="H102" s="596" t="s">
        <v>12531</v>
      </c>
      <c r="I102" s="575">
        <f t="shared" si="1"/>
        <v>89</v>
      </c>
      <c r="J102" s="577">
        <v>43878</v>
      </c>
      <c r="K102" s="577">
        <v>43967</v>
      </c>
      <c r="L102" s="583"/>
    </row>
    <row r="103" spans="3:12" ht="64" x14ac:dyDescent="0.2">
      <c r="C103" s="591" t="s">
        <v>13659</v>
      </c>
      <c r="D103" s="593" t="s">
        <v>12532</v>
      </c>
      <c r="E103" s="593" t="s">
        <v>12533</v>
      </c>
      <c r="F103" s="594">
        <v>7022424</v>
      </c>
      <c r="G103" s="595">
        <v>77246664</v>
      </c>
      <c r="H103" s="596" t="s">
        <v>12534</v>
      </c>
      <c r="I103" s="575">
        <f t="shared" si="1"/>
        <v>297</v>
      </c>
      <c r="J103" s="577">
        <v>43899</v>
      </c>
      <c r="K103" s="577">
        <v>44196</v>
      </c>
      <c r="L103" s="583"/>
    </row>
    <row r="104" spans="3:12" ht="64" x14ac:dyDescent="0.2">
      <c r="C104" s="591" t="s">
        <v>13659</v>
      </c>
      <c r="D104" s="593" t="s">
        <v>12535</v>
      </c>
      <c r="E104" s="593" t="s">
        <v>12536</v>
      </c>
      <c r="F104" s="594">
        <v>3500000</v>
      </c>
      <c r="G104" s="595">
        <v>10500000</v>
      </c>
      <c r="H104" s="596" t="s">
        <v>12537</v>
      </c>
      <c r="I104" s="575">
        <f t="shared" si="1"/>
        <v>89</v>
      </c>
      <c r="J104" s="577">
        <v>43874</v>
      </c>
      <c r="K104" s="577">
        <v>43963</v>
      </c>
      <c r="L104" s="583"/>
    </row>
    <row r="105" spans="3:12" ht="80" x14ac:dyDescent="0.2">
      <c r="C105" s="591" t="s">
        <v>13659</v>
      </c>
      <c r="D105" s="593" t="s">
        <v>12538</v>
      </c>
      <c r="E105" s="593" t="s">
        <v>12539</v>
      </c>
      <c r="F105" s="594">
        <v>3300000</v>
      </c>
      <c r="G105" s="595">
        <v>15950000</v>
      </c>
      <c r="H105" s="596" t="s">
        <v>12540</v>
      </c>
      <c r="I105" s="575">
        <f t="shared" si="1"/>
        <v>139</v>
      </c>
      <c r="J105" s="577">
        <v>43873</v>
      </c>
      <c r="K105" s="577">
        <v>44012</v>
      </c>
      <c r="L105" s="583"/>
    </row>
    <row r="106" spans="3:12" ht="80" x14ac:dyDescent="0.2">
      <c r="C106" s="591" t="s">
        <v>13659</v>
      </c>
      <c r="D106" s="593" t="s">
        <v>2048</v>
      </c>
      <c r="E106" s="593" t="s">
        <v>12541</v>
      </c>
      <c r="F106" s="594">
        <v>6000000</v>
      </c>
      <c r="G106" s="595">
        <v>36000000</v>
      </c>
      <c r="H106" s="596" t="s">
        <v>12542</v>
      </c>
      <c r="I106" s="575">
        <f t="shared" si="1"/>
        <v>178</v>
      </c>
      <c r="J106" s="577">
        <v>43875</v>
      </c>
      <c r="K106" s="577">
        <v>44053</v>
      </c>
      <c r="L106" s="583"/>
    </row>
    <row r="107" spans="3:12" ht="64" x14ac:dyDescent="0.2">
      <c r="C107" s="591" t="s">
        <v>13659</v>
      </c>
      <c r="D107" s="593" t="s">
        <v>12543</v>
      </c>
      <c r="E107" s="593" t="s">
        <v>12544</v>
      </c>
      <c r="F107" s="594">
        <v>7022424</v>
      </c>
      <c r="G107" s="595">
        <v>75842179</v>
      </c>
      <c r="H107" s="596" t="s">
        <v>12545</v>
      </c>
      <c r="I107" s="575">
        <f t="shared" si="1"/>
        <v>311</v>
      </c>
      <c r="J107" s="577">
        <v>43885</v>
      </c>
      <c r="K107" s="577">
        <v>44196</v>
      </c>
      <c r="L107" s="583"/>
    </row>
    <row r="108" spans="3:12" ht="64" x14ac:dyDescent="0.2">
      <c r="C108" s="591" t="s">
        <v>13659</v>
      </c>
      <c r="D108" s="593" t="s">
        <v>12546</v>
      </c>
      <c r="E108" s="593" t="s">
        <v>12547</v>
      </c>
      <c r="F108" s="594">
        <v>4000000</v>
      </c>
      <c r="G108" s="595">
        <v>8000000</v>
      </c>
      <c r="H108" s="596" t="s">
        <v>12548</v>
      </c>
      <c r="I108" s="575">
        <f t="shared" si="1"/>
        <v>59</v>
      </c>
      <c r="J108" s="577">
        <v>43879</v>
      </c>
      <c r="K108" s="577">
        <v>43938</v>
      </c>
      <c r="L108" s="583"/>
    </row>
    <row r="109" spans="3:12" ht="64" x14ac:dyDescent="0.2">
      <c r="C109" s="591" t="s">
        <v>13659</v>
      </c>
      <c r="D109" s="593" t="s">
        <v>12549</v>
      </c>
      <c r="E109" s="593" t="s">
        <v>12550</v>
      </c>
      <c r="F109" s="594">
        <v>7022424</v>
      </c>
      <c r="G109" s="595">
        <v>75842179</v>
      </c>
      <c r="H109" s="596" t="s">
        <v>12551</v>
      </c>
      <c r="I109" s="575">
        <f t="shared" si="1"/>
        <v>321</v>
      </c>
      <c r="J109" s="577">
        <v>43875</v>
      </c>
      <c r="K109" s="577">
        <v>44196</v>
      </c>
      <c r="L109" s="583"/>
    </row>
    <row r="110" spans="3:12" ht="80" x14ac:dyDescent="0.2">
      <c r="C110" s="591" t="s">
        <v>13659</v>
      </c>
      <c r="D110" s="593" t="s">
        <v>12552</v>
      </c>
      <c r="E110" s="593" t="s">
        <v>12553</v>
      </c>
      <c r="F110" s="594">
        <v>4500000</v>
      </c>
      <c r="G110" s="595">
        <v>13500000</v>
      </c>
      <c r="H110" s="596" t="s">
        <v>12554</v>
      </c>
      <c r="I110" s="575">
        <f t="shared" si="1"/>
        <v>89</v>
      </c>
      <c r="J110" s="577">
        <v>43873</v>
      </c>
      <c r="K110" s="577">
        <v>43962</v>
      </c>
      <c r="L110" s="583"/>
    </row>
    <row r="111" spans="3:12" ht="64" x14ac:dyDescent="0.2">
      <c r="C111" s="591" t="s">
        <v>13659</v>
      </c>
      <c r="D111" s="593" t="s">
        <v>12555</v>
      </c>
      <c r="E111" s="593" t="s">
        <v>12556</v>
      </c>
      <c r="F111" s="594">
        <v>7022424</v>
      </c>
      <c r="G111" s="595">
        <v>74671775</v>
      </c>
      <c r="H111" s="596" t="s">
        <v>12557</v>
      </c>
      <c r="I111" s="575">
        <f t="shared" si="1"/>
        <v>304</v>
      </c>
      <c r="J111" s="577">
        <v>43892</v>
      </c>
      <c r="K111" s="577">
        <v>44196</v>
      </c>
      <c r="L111" s="583"/>
    </row>
    <row r="112" spans="3:12" ht="80" x14ac:dyDescent="0.2">
      <c r="C112" s="591" t="s">
        <v>13659</v>
      </c>
      <c r="D112" s="593" t="s">
        <v>6287</v>
      </c>
      <c r="E112" s="593" t="s">
        <v>12558</v>
      </c>
      <c r="F112" s="594">
        <v>3000000</v>
      </c>
      <c r="G112" s="595">
        <v>9000000</v>
      </c>
      <c r="H112" s="596" t="s">
        <v>12559</v>
      </c>
      <c r="I112" s="575">
        <f t="shared" si="1"/>
        <v>89</v>
      </c>
      <c r="J112" s="577">
        <v>43874</v>
      </c>
      <c r="K112" s="577">
        <v>43963</v>
      </c>
      <c r="L112" s="583"/>
    </row>
    <row r="113" spans="3:12" ht="64" x14ac:dyDescent="0.2">
      <c r="C113" s="591" t="s">
        <v>13659</v>
      </c>
      <c r="D113" s="593" t="s">
        <v>405</v>
      </c>
      <c r="E113" s="593" t="s">
        <v>12560</v>
      </c>
      <c r="F113" s="594">
        <v>2307000</v>
      </c>
      <c r="G113" s="595">
        <v>12688500</v>
      </c>
      <c r="H113" s="596" t="s">
        <v>12561</v>
      </c>
      <c r="I113" s="575">
        <f t="shared" si="1"/>
        <v>164</v>
      </c>
      <c r="J113" s="577">
        <v>43874</v>
      </c>
      <c r="K113" s="577">
        <v>44038</v>
      </c>
      <c r="L113" s="583"/>
    </row>
    <row r="114" spans="3:12" ht="64" x14ac:dyDescent="0.2">
      <c r="C114" s="591" t="s">
        <v>13659</v>
      </c>
      <c r="D114" s="593" t="s">
        <v>12562</v>
      </c>
      <c r="E114" s="593" t="s">
        <v>12563</v>
      </c>
      <c r="F114" s="594">
        <v>3307000</v>
      </c>
      <c r="G114" s="595">
        <v>6614000</v>
      </c>
      <c r="H114" s="596" t="s">
        <v>12564</v>
      </c>
      <c r="I114" s="575">
        <f t="shared" si="1"/>
        <v>59</v>
      </c>
      <c r="J114" s="577">
        <v>43874</v>
      </c>
      <c r="K114" s="577">
        <v>43933</v>
      </c>
      <c r="L114" s="583"/>
    </row>
    <row r="115" spans="3:12" ht="64" x14ac:dyDescent="0.2">
      <c r="C115" s="591" t="s">
        <v>13659</v>
      </c>
      <c r="D115" s="593" t="s">
        <v>12565</v>
      </c>
      <c r="E115" s="593" t="s">
        <v>12566</v>
      </c>
      <c r="F115" s="594">
        <v>3000000</v>
      </c>
      <c r="G115" s="595">
        <v>15000000</v>
      </c>
      <c r="H115" s="596" t="s">
        <v>12567</v>
      </c>
      <c r="I115" s="575">
        <f t="shared" si="1"/>
        <v>150</v>
      </c>
      <c r="J115" s="577">
        <v>43874</v>
      </c>
      <c r="K115" s="577">
        <v>44024</v>
      </c>
      <c r="L115" s="583"/>
    </row>
    <row r="116" spans="3:12" ht="64" x14ac:dyDescent="0.2">
      <c r="C116" s="591" t="s">
        <v>13659</v>
      </c>
      <c r="D116" s="593" t="s">
        <v>9747</v>
      </c>
      <c r="E116" s="593" t="s">
        <v>12568</v>
      </c>
      <c r="F116" s="594">
        <v>3555000</v>
      </c>
      <c r="G116" s="595">
        <v>15997500</v>
      </c>
      <c r="H116" s="596" t="s">
        <v>12569</v>
      </c>
      <c r="I116" s="575">
        <f t="shared" si="1"/>
        <v>150</v>
      </c>
      <c r="J116" s="577">
        <v>43874</v>
      </c>
      <c r="K116" s="577">
        <v>44024</v>
      </c>
      <c r="L116" s="583"/>
    </row>
    <row r="117" spans="3:12" ht="64" x14ac:dyDescent="0.2">
      <c r="C117" s="591" t="s">
        <v>13659</v>
      </c>
      <c r="D117" s="593" t="s">
        <v>11007</v>
      </c>
      <c r="E117" s="593" t="s">
        <v>12570</v>
      </c>
      <c r="F117" s="594">
        <v>3000000</v>
      </c>
      <c r="G117" s="595">
        <v>14500000</v>
      </c>
      <c r="H117" s="596" t="s">
        <v>12571</v>
      </c>
      <c r="I117" s="575">
        <f t="shared" si="1"/>
        <v>59</v>
      </c>
      <c r="J117" s="577">
        <v>43874</v>
      </c>
      <c r="K117" s="577">
        <v>43933</v>
      </c>
      <c r="L117" s="583"/>
    </row>
    <row r="118" spans="3:12" ht="64" x14ac:dyDescent="0.2">
      <c r="C118" s="591" t="s">
        <v>13659</v>
      </c>
      <c r="D118" s="593" t="s">
        <v>10620</v>
      </c>
      <c r="E118" s="593" t="s">
        <v>12572</v>
      </c>
      <c r="F118" s="594">
        <v>2500000</v>
      </c>
      <c r="G118" s="595">
        <v>7500000</v>
      </c>
      <c r="H118" s="596" t="s">
        <v>12573</v>
      </c>
      <c r="I118" s="575">
        <f t="shared" si="1"/>
        <v>89</v>
      </c>
      <c r="J118" s="577">
        <v>43874</v>
      </c>
      <c r="K118" s="578">
        <v>43963</v>
      </c>
      <c r="L118" s="583"/>
    </row>
    <row r="119" spans="3:12" ht="112" x14ac:dyDescent="0.2">
      <c r="C119" s="591" t="s">
        <v>13659</v>
      </c>
      <c r="D119" s="593" t="s">
        <v>12574</v>
      </c>
      <c r="E119" s="593" t="s">
        <v>12575</v>
      </c>
      <c r="F119" s="594">
        <v>3700000</v>
      </c>
      <c r="G119" s="595">
        <v>18500000</v>
      </c>
      <c r="H119" s="596" t="s">
        <v>12576</v>
      </c>
      <c r="I119" s="575">
        <f t="shared" si="1"/>
        <v>150</v>
      </c>
      <c r="J119" s="577">
        <v>43881</v>
      </c>
      <c r="K119" s="577">
        <v>44031</v>
      </c>
      <c r="L119" s="583"/>
    </row>
    <row r="120" spans="3:12" ht="64" x14ac:dyDescent="0.2">
      <c r="C120" s="591" t="s">
        <v>13659</v>
      </c>
      <c r="D120" s="593" t="s">
        <v>12577</v>
      </c>
      <c r="E120" s="593" t="s">
        <v>12578</v>
      </c>
      <c r="F120" s="594">
        <v>4500000</v>
      </c>
      <c r="G120" s="595">
        <v>13500000</v>
      </c>
      <c r="H120" s="596" t="s">
        <v>12579</v>
      </c>
      <c r="I120" s="575">
        <f t="shared" si="1"/>
        <v>88</v>
      </c>
      <c r="J120" s="577">
        <v>43875</v>
      </c>
      <c r="K120" s="577">
        <v>43963</v>
      </c>
      <c r="L120" s="583"/>
    </row>
    <row r="121" spans="3:12" ht="64" x14ac:dyDescent="0.2">
      <c r="C121" s="591" t="s">
        <v>13659</v>
      </c>
      <c r="D121" s="593" t="s">
        <v>12580</v>
      </c>
      <c r="E121" s="593" t="s">
        <v>12581</v>
      </c>
      <c r="F121" s="594">
        <v>6667000</v>
      </c>
      <c r="G121" s="595">
        <v>30001495</v>
      </c>
      <c r="H121" s="596" t="s">
        <v>12582</v>
      </c>
      <c r="I121" s="575">
        <f t="shared" si="1"/>
        <v>134</v>
      </c>
      <c r="J121" s="577">
        <v>43875</v>
      </c>
      <c r="K121" s="577">
        <v>44009</v>
      </c>
      <c r="L121" s="583"/>
    </row>
    <row r="122" spans="3:12" ht="64" x14ac:dyDescent="0.2">
      <c r="C122" s="591" t="s">
        <v>13659</v>
      </c>
      <c r="D122" s="593" t="s">
        <v>12583</v>
      </c>
      <c r="E122" s="593" t="s">
        <v>12584</v>
      </c>
      <c r="F122" s="594">
        <v>2900000</v>
      </c>
      <c r="G122" s="595">
        <v>15756667</v>
      </c>
      <c r="H122" s="596" t="s">
        <v>12585</v>
      </c>
      <c r="I122" s="575">
        <f t="shared" si="1"/>
        <v>157</v>
      </c>
      <c r="J122" s="577">
        <v>43875</v>
      </c>
      <c r="K122" s="577">
        <v>44032</v>
      </c>
      <c r="L122" s="583"/>
    </row>
    <row r="123" spans="3:12" ht="64" x14ac:dyDescent="0.2">
      <c r="C123" s="591" t="s">
        <v>13659</v>
      </c>
      <c r="D123" s="593" t="s">
        <v>12586</v>
      </c>
      <c r="E123" s="593" t="s">
        <v>12587</v>
      </c>
      <c r="F123" s="594">
        <v>2000000</v>
      </c>
      <c r="G123" s="595">
        <v>9533333</v>
      </c>
      <c r="H123" s="596" t="s">
        <v>12588</v>
      </c>
      <c r="I123" s="575">
        <f t="shared" si="1"/>
        <v>134</v>
      </c>
      <c r="J123" s="577">
        <v>43878</v>
      </c>
      <c r="K123" s="577">
        <v>44012</v>
      </c>
      <c r="L123" s="583"/>
    </row>
    <row r="124" spans="3:12" ht="80" x14ac:dyDescent="0.2">
      <c r="C124" s="591" t="s">
        <v>13659</v>
      </c>
      <c r="D124" s="593" t="s">
        <v>2495</v>
      </c>
      <c r="E124" s="593" t="s">
        <v>12589</v>
      </c>
      <c r="F124" s="594">
        <v>2900000</v>
      </c>
      <c r="G124" s="595">
        <v>15756667</v>
      </c>
      <c r="H124" s="596" t="s">
        <v>12590</v>
      </c>
      <c r="I124" s="575">
        <f t="shared" si="1"/>
        <v>154</v>
      </c>
      <c r="J124" s="577">
        <v>43878</v>
      </c>
      <c r="K124" s="577">
        <v>44032</v>
      </c>
      <c r="L124" s="583"/>
    </row>
    <row r="125" spans="3:12" ht="64" x14ac:dyDescent="0.2">
      <c r="C125" s="591" t="s">
        <v>13659</v>
      </c>
      <c r="D125" s="593" t="s">
        <v>2480</v>
      </c>
      <c r="E125" s="593" t="s">
        <v>12591</v>
      </c>
      <c r="F125" s="594">
        <v>2500000</v>
      </c>
      <c r="G125" s="595">
        <v>10000000</v>
      </c>
      <c r="H125" s="596" t="s">
        <v>12592</v>
      </c>
      <c r="I125" s="575">
        <f t="shared" si="1"/>
        <v>120</v>
      </c>
      <c r="J125" s="577">
        <v>43878</v>
      </c>
      <c r="K125" s="577">
        <v>43998</v>
      </c>
      <c r="L125" s="583"/>
    </row>
    <row r="126" spans="3:12" ht="80" x14ac:dyDescent="0.2">
      <c r="C126" s="591" t="s">
        <v>13659</v>
      </c>
      <c r="D126" s="593" t="s">
        <v>3064</v>
      </c>
      <c r="E126" s="593" t="s">
        <v>12593</v>
      </c>
      <c r="F126" s="594">
        <v>5000000</v>
      </c>
      <c r="G126" s="595">
        <v>29166666</v>
      </c>
      <c r="H126" s="596" t="s">
        <v>12594</v>
      </c>
      <c r="I126" s="575">
        <f t="shared" si="1"/>
        <v>162</v>
      </c>
      <c r="J126" s="577">
        <v>43881</v>
      </c>
      <c r="K126" s="577">
        <v>44043</v>
      </c>
      <c r="L126" s="583"/>
    </row>
    <row r="127" spans="3:12" ht="80" x14ac:dyDescent="0.2">
      <c r="C127" s="591" t="s">
        <v>13659</v>
      </c>
      <c r="D127" s="593" t="s">
        <v>12595</v>
      </c>
      <c r="E127" s="593" t="s">
        <v>12596</v>
      </c>
      <c r="F127" s="594">
        <v>2900000</v>
      </c>
      <c r="G127" s="595">
        <v>12856667</v>
      </c>
      <c r="H127" s="596" t="s">
        <v>12590</v>
      </c>
      <c r="I127" s="575">
        <f t="shared" si="1"/>
        <v>124</v>
      </c>
      <c r="J127" s="577">
        <v>43878</v>
      </c>
      <c r="K127" s="577">
        <v>44002</v>
      </c>
      <c r="L127" s="583"/>
    </row>
    <row r="128" spans="3:12" ht="80" x14ac:dyDescent="0.2">
      <c r="C128" s="591" t="s">
        <v>13659</v>
      </c>
      <c r="D128" s="593" t="s">
        <v>12597</v>
      </c>
      <c r="E128" s="593" t="s">
        <v>12598</v>
      </c>
      <c r="F128" s="594">
        <v>4000000</v>
      </c>
      <c r="G128" s="595">
        <v>19066667</v>
      </c>
      <c r="H128" s="596" t="s">
        <v>12599</v>
      </c>
      <c r="I128" s="575">
        <f t="shared" si="1"/>
        <v>134</v>
      </c>
      <c r="J128" s="577">
        <v>43878</v>
      </c>
      <c r="K128" s="577">
        <v>44012</v>
      </c>
      <c r="L128" s="583"/>
    </row>
    <row r="129" spans="3:12" ht="80" x14ac:dyDescent="0.2">
      <c r="C129" s="591" t="s">
        <v>13659</v>
      </c>
      <c r="D129" s="593" t="s">
        <v>12600</v>
      </c>
      <c r="E129" s="593" t="s">
        <v>12601</v>
      </c>
      <c r="F129" s="594">
        <v>3000000</v>
      </c>
      <c r="G129" s="595">
        <v>15000000</v>
      </c>
      <c r="H129" s="596" t="s">
        <v>12602</v>
      </c>
      <c r="I129" s="575">
        <f t="shared" si="1"/>
        <v>150</v>
      </c>
      <c r="J129" s="577">
        <v>43879</v>
      </c>
      <c r="K129" s="577">
        <v>44029</v>
      </c>
      <c r="L129" s="583"/>
    </row>
    <row r="130" spans="3:12" ht="96" x14ac:dyDescent="0.2">
      <c r="C130" s="591" t="s">
        <v>13659</v>
      </c>
      <c r="D130" s="593" t="s">
        <v>12603</v>
      </c>
      <c r="E130" s="593" t="s">
        <v>12604</v>
      </c>
      <c r="F130" s="594">
        <v>4800000</v>
      </c>
      <c r="G130" s="595">
        <v>23680000</v>
      </c>
      <c r="H130" s="596" t="s">
        <v>12605</v>
      </c>
      <c r="I130" s="575">
        <f t="shared" si="1"/>
        <v>147</v>
      </c>
      <c r="J130" s="577">
        <v>43879</v>
      </c>
      <c r="K130" s="577">
        <v>44026</v>
      </c>
      <c r="L130" s="583"/>
    </row>
    <row r="131" spans="3:12" ht="64" x14ac:dyDescent="0.2">
      <c r="C131" s="591" t="s">
        <v>13659</v>
      </c>
      <c r="D131" s="593" t="s">
        <v>12606</v>
      </c>
      <c r="E131" s="593" t="s">
        <v>12607</v>
      </c>
      <c r="F131" s="594">
        <v>3350000</v>
      </c>
      <c r="G131" s="595">
        <v>10050000</v>
      </c>
      <c r="H131" s="596" t="s">
        <v>12608</v>
      </c>
      <c r="I131" s="575">
        <f t="shared" ref="I131:I194" si="2">K131-J131</f>
        <v>89</v>
      </c>
      <c r="J131" s="577">
        <v>43878</v>
      </c>
      <c r="K131" s="577">
        <v>43967</v>
      </c>
      <c r="L131" s="583"/>
    </row>
    <row r="132" spans="3:12" ht="64" x14ac:dyDescent="0.2">
      <c r="C132" s="591" t="s">
        <v>13659</v>
      </c>
      <c r="D132" s="593" t="s">
        <v>8544</v>
      </c>
      <c r="E132" s="593" t="s">
        <v>12609</v>
      </c>
      <c r="F132" s="594">
        <v>3000000</v>
      </c>
      <c r="G132" s="595">
        <v>9000000</v>
      </c>
      <c r="H132" s="596" t="s">
        <v>12610</v>
      </c>
      <c r="I132" s="575">
        <f t="shared" si="2"/>
        <v>88</v>
      </c>
      <c r="J132" s="577">
        <v>43880</v>
      </c>
      <c r="K132" s="577">
        <v>43968</v>
      </c>
      <c r="L132" s="583"/>
    </row>
    <row r="133" spans="3:12" ht="64" x14ac:dyDescent="0.2">
      <c r="C133" s="591" t="s">
        <v>13659</v>
      </c>
      <c r="D133" s="593" t="s">
        <v>528</v>
      </c>
      <c r="E133" s="593" t="s">
        <v>12611</v>
      </c>
      <c r="F133" s="594">
        <v>9000000</v>
      </c>
      <c r="G133" s="595">
        <v>54000000</v>
      </c>
      <c r="H133" s="596" t="s">
        <v>12612</v>
      </c>
      <c r="I133" s="575">
        <f t="shared" si="2"/>
        <v>168</v>
      </c>
      <c r="J133" s="577">
        <v>43892</v>
      </c>
      <c r="K133" s="577">
        <v>44060</v>
      </c>
      <c r="L133" s="583"/>
    </row>
    <row r="134" spans="3:12" ht="64" x14ac:dyDescent="0.2">
      <c r="C134" s="591" t="s">
        <v>13659</v>
      </c>
      <c r="D134" s="593" t="s">
        <v>12613</v>
      </c>
      <c r="E134" s="593" t="s">
        <v>12614</v>
      </c>
      <c r="F134" s="594">
        <v>4000000</v>
      </c>
      <c r="G134" s="595">
        <v>12000000</v>
      </c>
      <c r="H134" s="596" t="s">
        <v>12615</v>
      </c>
      <c r="I134" s="575">
        <f t="shared" si="2"/>
        <v>89</v>
      </c>
      <c r="J134" s="577">
        <v>43879</v>
      </c>
      <c r="K134" s="577">
        <v>43968</v>
      </c>
      <c r="L134" s="583"/>
    </row>
    <row r="135" spans="3:12" ht="64" x14ac:dyDescent="0.2">
      <c r="C135" s="591" t="s">
        <v>13659</v>
      </c>
      <c r="D135" s="593" t="s">
        <v>12616</v>
      </c>
      <c r="E135" s="593" t="s">
        <v>12617</v>
      </c>
      <c r="F135" s="594">
        <v>3300000</v>
      </c>
      <c r="G135" s="595">
        <v>15070000</v>
      </c>
      <c r="H135" s="596" t="s">
        <v>12517</v>
      </c>
      <c r="I135" s="575">
        <f t="shared" si="2"/>
        <v>137</v>
      </c>
      <c r="J135" s="577">
        <v>43880</v>
      </c>
      <c r="K135" s="577">
        <v>44017</v>
      </c>
      <c r="L135" s="583"/>
    </row>
    <row r="136" spans="3:12" ht="64" x14ac:dyDescent="0.2">
      <c r="C136" s="591" t="s">
        <v>13659</v>
      </c>
      <c r="D136" s="593" t="s">
        <v>10799</v>
      </c>
      <c r="E136" s="593" t="s">
        <v>12618</v>
      </c>
      <c r="F136" s="594">
        <v>3000000</v>
      </c>
      <c r="G136" s="595">
        <v>15000000</v>
      </c>
      <c r="H136" s="596" t="s">
        <v>12531</v>
      </c>
      <c r="I136" s="575">
        <f t="shared" si="2"/>
        <v>81</v>
      </c>
      <c r="J136" s="577">
        <v>43880</v>
      </c>
      <c r="K136" s="577">
        <v>43961</v>
      </c>
      <c r="L136" s="583"/>
    </row>
    <row r="137" spans="3:12" ht="64" x14ac:dyDescent="0.2">
      <c r="C137" s="591" t="s">
        <v>13659</v>
      </c>
      <c r="D137" s="593" t="s">
        <v>9568</v>
      </c>
      <c r="E137" s="593" t="s">
        <v>12619</v>
      </c>
      <c r="F137" s="594">
        <v>4000000</v>
      </c>
      <c r="G137" s="595">
        <v>8000000</v>
      </c>
      <c r="H137" s="596" t="s">
        <v>12620</v>
      </c>
      <c r="I137" s="575">
        <f t="shared" si="2"/>
        <v>59</v>
      </c>
      <c r="J137" s="577">
        <v>43880</v>
      </c>
      <c r="K137" s="577">
        <v>43939</v>
      </c>
      <c r="L137" s="583"/>
    </row>
    <row r="138" spans="3:12" ht="96" x14ac:dyDescent="0.2">
      <c r="C138" s="591" t="s">
        <v>13659</v>
      </c>
      <c r="D138" s="593" t="s">
        <v>12621</v>
      </c>
      <c r="E138" s="593" t="s">
        <v>12622</v>
      </c>
      <c r="F138" s="594">
        <v>5000000</v>
      </c>
      <c r="G138" s="595">
        <v>30000000</v>
      </c>
      <c r="H138" s="596" t="s">
        <v>12623</v>
      </c>
      <c r="I138" s="575">
        <f t="shared" si="2"/>
        <v>176</v>
      </c>
      <c r="J138" s="577">
        <v>43885</v>
      </c>
      <c r="K138" s="577">
        <v>44061</v>
      </c>
      <c r="L138" s="583"/>
    </row>
    <row r="139" spans="3:12" ht="64" x14ac:dyDescent="0.2">
      <c r="C139" s="591" t="s">
        <v>13659</v>
      </c>
      <c r="D139" s="593" t="s">
        <v>12624</v>
      </c>
      <c r="E139" s="593" t="s">
        <v>12625</v>
      </c>
      <c r="F139" s="594">
        <v>5000000</v>
      </c>
      <c r="G139" s="595">
        <v>22833333</v>
      </c>
      <c r="H139" s="596" t="s">
        <v>12626</v>
      </c>
      <c r="I139" s="575">
        <f t="shared" si="2"/>
        <v>83</v>
      </c>
      <c r="J139" s="577">
        <v>43934</v>
      </c>
      <c r="K139" s="577">
        <v>44017</v>
      </c>
      <c r="L139" s="583"/>
    </row>
    <row r="140" spans="3:12" ht="64" x14ac:dyDescent="0.2">
      <c r="C140" s="591" t="s">
        <v>13659</v>
      </c>
      <c r="D140" s="593" t="s">
        <v>11078</v>
      </c>
      <c r="E140" s="593" t="s">
        <v>12627</v>
      </c>
      <c r="F140" s="594">
        <v>5000000</v>
      </c>
      <c r="G140" s="595">
        <v>22000000</v>
      </c>
      <c r="H140" s="596" t="s">
        <v>12628</v>
      </c>
      <c r="I140" s="575">
        <f t="shared" si="2"/>
        <v>136</v>
      </c>
      <c r="J140" s="577">
        <v>43881</v>
      </c>
      <c r="K140" s="577">
        <v>44017</v>
      </c>
      <c r="L140" s="583"/>
    </row>
    <row r="141" spans="3:12" ht="64" x14ac:dyDescent="0.2">
      <c r="C141" s="591" t="s">
        <v>13659</v>
      </c>
      <c r="D141" s="593" t="s">
        <v>12629</v>
      </c>
      <c r="E141" s="593" t="s">
        <v>12630</v>
      </c>
      <c r="F141" s="594">
        <v>4000000</v>
      </c>
      <c r="G141" s="595">
        <v>12000000</v>
      </c>
      <c r="H141" s="596" t="s">
        <v>12631</v>
      </c>
      <c r="I141" s="575">
        <f t="shared" si="2"/>
        <v>89</v>
      </c>
      <c r="J141" s="577">
        <v>43880</v>
      </c>
      <c r="K141" s="577">
        <v>43969</v>
      </c>
      <c r="L141" s="583"/>
    </row>
    <row r="142" spans="3:12" ht="112" x14ac:dyDescent="0.2">
      <c r="C142" s="591" t="s">
        <v>13659</v>
      </c>
      <c r="D142" s="593" t="s">
        <v>12632</v>
      </c>
      <c r="E142" s="593" t="s">
        <v>12633</v>
      </c>
      <c r="F142" s="594">
        <v>4000000</v>
      </c>
      <c r="G142" s="595">
        <v>20000000</v>
      </c>
      <c r="H142" s="596" t="s">
        <v>12634</v>
      </c>
      <c r="I142" s="575">
        <f t="shared" si="2"/>
        <v>149</v>
      </c>
      <c r="J142" s="577">
        <v>43881</v>
      </c>
      <c r="K142" s="577">
        <v>44030</v>
      </c>
      <c r="L142" s="583"/>
    </row>
    <row r="143" spans="3:12" ht="80" x14ac:dyDescent="0.2">
      <c r="C143" s="591" t="s">
        <v>13659</v>
      </c>
      <c r="D143" s="593" t="s">
        <v>2546</v>
      </c>
      <c r="E143" s="593" t="s">
        <v>12635</v>
      </c>
      <c r="F143" s="594">
        <v>3200000</v>
      </c>
      <c r="G143" s="595">
        <v>16746667</v>
      </c>
      <c r="H143" s="596" t="s">
        <v>12636</v>
      </c>
      <c r="I143" s="575">
        <f t="shared" si="2"/>
        <v>158</v>
      </c>
      <c r="J143" s="577">
        <v>43881</v>
      </c>
      <c r="K143" s="577">
        <v>44039</v>
      </c>
      <c r="L143" s="583"/>
    </row>
    <row r="144" spans="3:12" ht="80" x14ac:dyDescent="0.2">
      <c r="C144" s="591" t="s">
        <v>13659</v>
      </c>
      <c r="D144" s="593" t="s">
        <v>12637</v>
      </c>
      <c r="E144" s="593" t="s">
        <v>12638</v>
      </c>
      <c r="F144" s="594">
        <v>5000000</v>
      </c>
      <c r="G144" s="595">
        <v>24000000</v>
      </c>
      <c r="H144" s="596" t="s">
        <v>12639</v>
      </c>
      <c r="I144" s="575">
        <f t="shared" si="2"/>
        <v>135</v>
      </c>
      <c r="J144" s="577">
        <v>43889</v>
      </c>
      <c r="K144" s="577">
        <v>44024</v>
      </c>
      <c r="L144" s="583"/>
    </row>
    <row r="145" spans="3:12" ht="64" x14ac:dyDescent="0.2">
      <c r="C145" s="591" t="s">
        <v>13659</v>
      </c>
      <c r="D145" s="593" t="s">
        <v>10140</v>
      </c>
      <c r="E145" s="593" t="s">
        <v>12640</v>
      </c>
      <c r="F145" s="594">
        <v>4000000</v>
      </c>
      <c r="G145" s="595">
        <v>19200000</v>
      </c>
      <c r="H145" s="596" t="s">
        <v>10112</v>
      </c>
      <c r="I145" s="575">
        <f t="shared" si="2"/>
        <v>143</v>
      </c>
      <c r="J145" s="577">
        <v>43881</v>
      </c>
      <c r="K145" s="577">
        <v>44024</v>
      </c>
      <c r="L145" s="583"/>
    </row>
    <row r="146" spans="3:12" ht="64" x14ac:dyDescent="0.2">
      <c r="C146" s="591" t="s">
        <v>13659</v>
      </c>
      <c r="D146" s="593" t="s">
        <v>12641</v>
      </c>
      <c r="E146" s="593" t="s">
        <v>12642</v>
      </c>
      <c r="F146" s="594">
        <v>6000000</v>
      </c>
      <c r="G146" s="595">
        <v>12000000</v>
      </c>
      <c r="H146" s="596" t="s">
        <v>12643</v>
      </c>
      <c r="I146" s="575">
        <f t="shared" si="2"/>
        <v>60</v>
      </c>
      <c r="J146" s="577">
        <v>43879</v>
      </c>
      <c r="K146" s="577">
        <v>43939</v>
      </c>
      <c r="L146" s="583"/>
    </row>
    <row r="147" spans="3:12" ht="64" x14ac:dyDescent="0.2">
      <c r="C147" s="591" t="s">
        <v>13659</v>
      </c>
      <c r="D147" s="593" t="s">
        <v>12644</v>
      </c>
      <c r="E147" s="593" t="s">
        <v>12645</v>
      </c>
      <c r="F147" s="594">
        <v>6000000</v>
      </c>
      <c r="G147" s="595">
        <v>21000000</v>
      </c>
      <c r="H147" s="596" t="s">
        <v>12646</v>
      </c>
      <c r="I147" s="575">
        <f t="shared" si="2"/>
        <v>96</v>
      </c>
      <c r="J147" s="577">
        <v>43888</v>
      </c>
      <c r="K147" s="577">
        <v>43984</v>
      </c>
      <c r="L147" s="583"/>
    </row>
    <row r="148" spans="3:12" ht="64" x14ac:dyDescent="0.2">
      <c r="C148" s="591" t="s">
        <v>13659</v>
      </c>
      <c r="D148" s="593" t="s">
        <v>12647</v>
      </c>
      <c r="E148" s="593" t="s">
        <v>12648</v>
      </c>
      <c r="F148" s="594">
        <v>3750000</v>
      </c>
      <c r="G148" s="595">
        <v>15000000</v>
      </c>
      <c r="H148" s="596" t="s">
        <v>12649</v>
      </c>
      <c r="I148" s="575">
        <f t="shared" si="2"/>
        <v>120</v>
      </c>
      <c r="J148" s="577">
        <v>43881</v>
      </c>
      <c r="K148" s="577">
        <v>44001</v>
      </c>
      <c r="L148" s="583"/>
    </row>
    <row r="149" spans="3:12" ht="80" x14ac:dyDescent="0.2">
      <c r="C149" s="591" t="s">
        <v>13659</v>
      </c>
      <c r="D149" s="593" t="s">
        <v>10596</v>
      </c>
      <c r="E149" s="593" t="s">
        <v>12650</v>
      </c>
      <c r="F149" s="594">
        <v>2500000</v>
      </c>
      <c r="G149" s="595">
        <v>10000000</v>
      </c>
      <c r="H149" s="596" t="s">
        <v>12651</v>
      </c>
      <c r="I149" s="575">
        <f t="shared" si="2"/>
        <v>120</v>
      </c>
      <c r="J149" s="577">
        <v>43881</v>
      </c>
      <c r="K149" s="577">
        <v>44001</v>
      </c>
      <c r="L149" s="583"/>
    </row>
    <row r="150" spans="3:12" ht="64" x14ac:dyDescent="0.2">
      <c r="C150" s="591" t="s">
        <v>13659</v>
      </c>
      <c r="D150" s="593" t="s">
        <v>12652</v>
      </c>
      <c r="E150" s="593" t="s">
        <v>12653</v>
      </c>
      <c r="F150" s="594">
        <v>2500000</v>
      </c>
      <c r="G150" s="595">
        <v>15000000</v>
      </c>
      <c r="H150" s="596" t="s">
        <v>12654</v>
      </c>
      <c r="I150" s="575">
        <f t="shared" si="2"/>
        <v>181</v>
      </c>
      <c r="J150" s="577">
        <v>43888</v>
      </c>
      <c r="K150" s="577">
        <v>44069</v>
      </c>
      <c r="L150" s="583"/>
    </row>
    <row r="151" spans="3:12" ht="80" x14ac:dyDescent="0.2">
      <c r="C151" s="591" t="s">
        <v>13659</v>
      </c>
      <c r="D151" s="593" t="s">
        <v>10926</v>
      </c>
      <c r="E151" s="593" t="s">
        <v>12655</v>
      </c>
      <c r="F151" s="594">
        <v>4000000</v>
      </c>
      <c r="G151" s="595">
        <v>18266667</v>
      </c>
      <c r="H151" s="596" t="s">
        <v>12656</v>
      </c>
      <c r="I151" s="575">
        <f t="shared" si="2"/>
        <v>137</v>
      </c>
      <c r="J151" s="577">
        <v>43881</v>
      </c>
      <c r="K151" s="577">
        <v>44018</v>
      </c>
      <c r="L151" s="583"/>
    </row>
    <row r="152" spans="3:12" ht="80" x14ac:dyDescent="0.2">
      <c r="C152" s="591" t="s">
        <v>13659</v>
      </c>
      <c r="D152" s="593" t="s">
        <v>12657</v>
      </c>
      <c r="E152" s="593" t="s">
        <v>12658</v>
      </c>
      <c r="F152" s="594">
        <v>3349999</v>
      </c>
      <c r="G152" s="595">
        <v>15074996</v>
      </c>
      <c r="H152" s="596" t="s">
        <v>12659</v>
      </c>
      <c r="I152" s="575">
        <f t="shared" si="2"/>
        <v>131</v>
      </c>
      <c r="J152" s="577">
        <v>43881</v>
      </c>
      <c r="K152" s="577">
        <v>44012</v>
      </c>
      <c r="L152" s="583"/>
    </row>
    <row r="153" spans="3:12" ht="64" x14ac:dyDescent="0.2">
      <c r="C153" s="591" t="s">
        <v>13659</v>
      </c>
      <c r="D153" s="593" t="s">
        <v>619</v>
      </c>
      <c r="E153" s="593" t="s">
        <v>12660</v>
      </c>
      <c r="F153" s="594">
        <v>3500000</v>
      </c>
      <c r="G153" s="595">
        <v>17500000</v>
      </c>
      <c r="H153" s="596" t="s">
        <v>12661</v>
      </c>
      <c r="I153" s="575" t="e">
        <f t="shared" si="2"/>
        <v>#VALUE!</v>
      </c>
      <c r="J153" s="577">
        <v>43881</v>
      </c>
      <c r="K153" s="577" t="s">
        <v>12662</v>
      </c>
      <c r="L153" s="583"/>
    </row>
    <row r="154" spans="3:12" ht="80" x14ac:dyDescent="0.2">
      <c r="C154" s="591" t="s">
        <v>13659</v>
      </c>
      <c r="D154" s="593" t="s">
        <v>9739</v>
      </c>
      <c r="E154" s="593" t="s">
        <v>12663</v>
      </c>
      <c r="F154" s="594">
        <v>4500000</v>
      </c>
      <c r="G154" s="595">
        <v>45000000</v>
      </c>
      <c r="H154" s="596" t="s">
        <v>12664</v>
      </c>
      <c r="I154" s="575">
        <f t="shared" si="2"/>
        <v>295</v>
      </c>
      <c r="J154" s="577">
        <v>43889</v>
      </c>
      <c r="K154" s="577">
        <v>44184</v>
      </c>
      <c r="L154" s="583"/>
    </row>
    <row r="155" spans="3:12" ht="80" x14ac:dyDescent="0.2">
      <c r="C155" s="591" t="s">
        <v>13659</v>
      </c>
      <c r="D155" s="593" t="s">
        <v>8541</v>
      </c>
      <c r="E155" s="593" t="s">
        <v>12665</v>
      </c>
      <c r="F155" s="594">
        <v>4500000</v>
      </c>
      <c r="G155" s="595">
        <v>13500000</v>
      </c>
      <c r="H155" s="596" t="s">
        <v>12666</v>
      </c>
      <c r="I155" s="575">
        <f t="shared" si="2"/>
        <v>86</v>
      </c>
      <c r="J155" s="577">
        <v>43885</v>
      </c>
      <c r="K155" s="578">
        <v>43971</v>
      </c>
      <c r="L155" s="583"/>
    </row>
    <row r="156" spans="3:12" ht="80" x14ac:dyDescent="0.2">
      <c r="C156" s="591" t="s">
        <v>13659</v>
      </c>
      <c r="D156" s="593" t="s">
        <v>12667</v>
      </c>
      <c r="E156" s="593" t="s">
        <v>12668</v>
      </c>
      <c r="F156" s="594">
        <v>2000000</v>
      </c>
      <c r="G156" s="595">
        <v>8000000</v>
      </c>
      <c r="H156" s="596" t="s">
        <v>12669</v>
      </c>
      <c r="I156" s="575">
        <f t="shared" si="2"/>
        <v>116</v>
      </c>
      <c r="J156" s="577">
        <v>43886</v>
      </c>
      <c r="K156" s="577">
        <v>44002</v>
      </c>
      <c r="L156" s="583"/>
    </row>
    <row r="157" spans="3:12" ht="64" x14ac:dyDescent="0.2">
      <c r="C157" s="591" t="s">
        <v>13659</v>
      </c>
      <c r="D157" s="593" t="s">
        <v>12670</v>
      </c>
      <c r="E157" s="593" t="s">
        <v>12671</v>
      </c>
      <c r="F157" s="594">
        <v>3555000</v>
      </c>
      <c r="G157" s="595">
        <v>15997500</v>
      </c>
      <c r="H157" s="596" t="s">
        <v>12672</v>
      </c>
      <c r="I157" s="575">
        <f t="shared" si="2"/>
        <v>132</v>
      </c>
      <c r="J157" s="577">
        <v>43885</v>
      </c>
      <c r="K157" s="577">
        <v>44017</v>
      </c>
      <c r="L157" s="583"/>
    </row>
    <row r="158" spans="3:12" ht="64" x14ac:dyDescent="0.2">
      <c r="C158" s="591" t="s">
        <v>13659</v>
      </c>
      <c r="D158" s="593" t="s">
        <v>390</v>
      </c>
      <c r="E158" s="593" t="s">
        <v>12673</v>
      </c>
      <c r="F158" s="594">
        <v>2800000</v>
      </c>
      <c r="G158" s="595">
        <v>16800000</v>
      </c>
      <c r="H158" s="596" t="s">
        <v>12585</v>
      </c>
      <c r="I158" s="575">
        <f t="shared" si="2"/>
        <v>178</v>
      </c>
      <c r="J158" s="577">
        <v>43885</v>
      </c>
      <c r="K158" s="577">
        <v>44063</v>
      </c>
      <c r="L158" s="583"/>
    </row>
    <row r="159" spans="3:12" ht="64" x14ac:dyDescent="0.2">
      <c r="C159" s="591" t="s">
        <v>13659</v>
      </c>
      <c r="D159" s="593" t="s">
        <v>12674</v>
      </c>
      <c r="E159" s="593" t="s">
        <v>12675</v>
      </c>
      <c r="F159" s="594">
        <v>2500000</v>
      </c>
      <c r="G159" s="595">
        <v>15000000</v>
      </c>
      <c r="H159" s="596" t="s">
        <v>12676</v>
      </c>
      <c r="I159" s="575">
        <f t="shared" si="2"/>
        <v>181</v>
      </c>
      <c r="J159" s="577">
        <v>43885</v>
      </c>
      <c r="K159" s="577">
        <v>44066</v>
      </c>
      <c r="L159" s="583"/>
    </row>
    <row r="160" spans="3:12" ht="64" x14ac:dyDescent="0.2">
      <c r="C160" s="591" t="s">
        <v>13659</v>
      </c>
      <c r="D160" s="593" t="s">
        <v>12677</v>
      </c>
      <c r="E160" s="593" t="s">
        <v>12678</v>
      </c>
      <c r="F160" s="594">
        <v>2000000</v>
      </c>
      <c r="G160" s="595">
        <v>6000000</v>
      </c>
      <c r="H160" s="596" t="s">
        <v>12679</v>
      </c>
      <c r="I160" s="575">
        <f t="shared" si="2"/>
        <v>86</v>
      </c>
      <c r="J160" s="577">
        <v>43885</v>
      </c>
      <c r="K160" s="577">
        <v>43971</v>
      </c>
      <c r="L160" s="583"/>
    </row>
    <row r="161" spans="3:12" ht="64" x14ac:dyDescent="0.2">
      <c r="C161" s="591" t="s">
        <v>13659</v>
      </c>
      <c r="D161" s="593" t="s">
        <v>12680</v>
      </c>
      <c r="E161" s="593" t="s">
        <v>12681</v>
      </c>
      <c r="F161" s="594">
        <v>3000000</v>
      </c>
      <c r="G161" s="595">
        <v>18000000</v>
      </c>
      <c r="H161" s="596" t="s">
        <v>12679</v>
      </c>
      <c r="I161" s="575">
        <f t="shared" si="2"/>
        <v>86</v>
      </c>
      <c r="J161" s="577">
        <v>43885</v>
      </c>
      <c r="K161" s="577">
        <v>43971</v>
      </c>
      <c r="L161" s="583"/>
    </row>
    <row r="162" spans="3:12" ht="80" x14ac:dyDescent="0.2">
      <c r="C162" s="591" t="s">
        <v>13659</v>
      </c>
      <c r="D162" s="593" t="s">
        <v>12682</v>
      </c>
      <c r="E162" s="593" t="s">
        <v>12683</v>
      </c>
      <c r="F162" s="594">
        <v>6350000</v>
      </c>
      <c r="G162" s="595">
        <v>64770000</v>
      </c>
      <c r="H162" s="596" t="s">
        <v>12684</v>
      </c>
      <c r="I162" s="575">
        <f t="shared" si="2"/>
        <v>304</v>
      </c>
      <c r="J162" s="577">
        <v>43892</v>
      </c>
      <c r="K162" s="577">
        <v>44196</v>
      </c>
      <c r="L162" s="583"/>
    </row>
    <row r="163" spans="3:12" ht="80" x14ac:dyDescent="0.2">
      <c r="C163" s="591" t="s">
        <v>13659</v>
      </c>
      <c r="D163" s="593" t="s">
        <v>12685</v>
      </c>
      <c r="E163" s="593" t="s">
        <v>12686</v>
      </c>
      <c r="F163" s="594">
        <v>3000000</v>
      </c>
      <c r="G163" s="595">
        <v>16000000</v>
      </c>
      <c r="H163" s="596" t="s">
        <v>12687</v>
      </c>
      <c r="I163" s="575">
        <f t="shared" si="2"/>
        <v>157</v>
      </c>
      <c r="J163" s="577">
        <v>43886</v>
      </c>
      <c r="K163" s="577">
        <v>44043</v>
      </c>
      <c r="L163" s="583"/>
    </row>
    <row r="164" spans="3:12" ht="64" x14ac:dyDescent="0.2">
      <c r="C164" s="591" t="s">
        <v>13659</v>
      </c>
      <c r="D164" s="593" t="s">
        <v>661</v>
      </c>
      <c r="E164" s="593" t="s">
        <v>12688</v>
      </c>
      <c r="F164" s="594">
        <v>5000000</v>
      </c>
      <c r="G164" s="595">
        <v>21666667</v>
      </c>
      <c r="H164" s="596" t="s">
        <v>12689</v>
      </c>
      <c r="I164" s="575">
        <f t="shared" si="2"/>
        <v>127</v>
      </c>
      <c r="J164" s="577">
        <v>43888</v>
      </c>
      <c r="K164" s="577">
        <v>44015</v>
      </c>
      <c r="L164" s="583"/>
    </row>
    <row r="165" spans="3:12" ht="80" x14ac:dyDescent="0.2">
      <c r="C165" s="591" t="s">
        <v>13659</v>
      </c>
      <c r="D165" s="593" t="s">
        <v>2472</v>
      </c>
      <c r="E165" s="593" t="s">
        <v>12690</v>
      </c>
      <c r="F165" s="594">
        <v>6180000</v>
      </c>
      <c r="G165" s="595">
        <v>37080000</v>
      </c>
      <c r="H165" s="596" t="s">
        <v>10165</v>
      </c>
      <c r="I165" s="575">
        <f t="shared" si="2"/>
        <v>170</v>
      </c>
      <c r="J165" s="577">
        <v>43896</v>
      </c>
      <c r="K165" s="577">
        <v>44066</v>
      </c>
      <c r="L165" s="583"/>
    </row>
    <row r="166" spans="3:12" ht="80" x14ac:dyDescent="0.2">
      <c r="C166" s="591" t="s">
        <v>13659</v>
      </c>
      <c r="D166" s="593" t="s">
        <v>2306</v>
      </c>
      <c r="E166" s="593" t="s">
        <v>12691</v>
      </c>
      <c r="F166" s="594">
        <v>8000000</v>
      </c>
      <c r="G166" s="595">
        <v>32000000</v>
      </c>
      <c r="H166" s="596" t="s">
        <v>12692</v>
      </c>
      <c r="I166" s="575">
        <f t="shared" si="2"/>
        <v>116</v>
      </c>
      <c r="J166" s="577">
        <v>43889</v>
      </c>
      <c r="K166" s="577">
        <v>44005</v>
      </c>
      <c r="L166" s="583"/>
    </row>
    <row r="167" spans="3:12" ht="64" x14ac:dyDescent="0.2">
      <c r="C167" s="591" t="s">
        <v>13659</v>
      </c>
      <c r="D167" s="593" t="s">
        <v>12693</v>
      </c>
      <c r="E167" s="593" t="s">
        <v>12694</v>
      </c>
      <c r="F167" s="594">
        <v>3300000</v>
      </c>
      <c r="G167" s="595">
        <v>0</v>
      </c>
      <c r="H167" s="596" t="s">
        <v>12695</v>
      </c>
      <c r="I167" s="575">
        <f t="shared" si="2"/>
        <v>0</v>
      </c>
      <c r="J167" s="577">
        <v>43885</v>
      </c>
      <c r="K167" s="577">
        <v>43885</v>
      </c>
      <c r="L167" s="583"/>
    </row>
    <row r="168" spans="3:12" ht="96" x14ac:dyDescent="0.2">
      <c r="C168" s="591" t="s">
        <v>13659</v>
      </c>
      <c r="D168" s="593" t="s">
        <v>12696</v>
      </c>
      <c r="E168" s="593" t="s">
        <v>12697</v>
      </c>
      <c r="F168" s="594">
        <v>3300000</v>
      </c>
      <c r="G168" s="595">
        <v>13200000</v>
      </c>
      <c r="H168" s="596" t="s">
        <v>12698</v>
      </c>
      <c r="I168" s="575">
        <f t="shared" si="2"/>
        <v>120</v>
      </c>
      <c r="J168" s="577">
        <v>43886</v>
      </c>
      <c r="K168" s="577">
        <v>44006</v>
      </c>
      <c r="L168" s="583"/>
    </row>
    <row r="169" spans="3:12" ht="80" x14ac:dyDescent="0.2">
      <c r="C169" s="591" t="s">
        <v>13659</v>
      </c>
      <c r="D169" s="593" t="s">
        <v>12699</v>
      </c>
      <c r="E169" s="593" t="s">
        <v>12700</v>
      </c>
      <c r="F169" s="594">
        <v>20000000</v>
      </c>
      <c r="G169" s="595">
        <v>120000000</v>
      </c>
      <c r="H169" s="596" t="s">
        <v>12701</v>
      </c>
      <c r="I169" s="575">
        <f t="shared" si="2"/>
        <v>178</v>
      </c>
      <c r="J169" s="577">
        <v>43889</v>
      </c>
      <c r="K169" s="577">
        <v>44067</v>
      </c>
      <c r="L169" s="583"/>
    </row>
    <row r="170" spans="3:12" ht="64" x14ac:dyDescent="0.2">
      <c r="C170" s="591" t="s">
        <v>13659</v>
      </c>
      <c r="D170" s="593" t="s">
        <v>12702</v>
      </c>
      <c r="E170" s="593" t="s">
        <v>12703</v>
      </c>
      <c r="F170" s="594">
        <v>4000000</v>
      </c>
      <c r="G170" s="595">
        <v>17333333</v>
      </c>
      <c r="H170" s="596" t="s">
        <v>12704</v>
      </c>
      <c r="I170" s="575">
        <f t="shared" si="2"/>
        <v>129</v>
      </c>
      <c r="J170" s="577">
        <v>43888</v>
      </c>
      <c r="K170" s="577">
        <v>44017</v>
      </c>
      <c r="L170" s="583"/>
    </row>
    <row r="171" spans="3:12" ht="64" x14ac:dyDescent="0.2">
      <c r="C171" s="591" t="s">
        <v>13659</v>
      </c>
      <c r="D171" s="593" t="s">
        <v>12705</v>
      </c>
      <c r="E171" s="593" t="s">
        <v>12706</v>
      </c>
      <c r="F171" s="594">
        <v>3960000</v>
      </c>
      <c r="G171" s="595">
        <v>11880000</v>
      </c>
      <c r="H171" s="596" t="s">
        <v>12707</v>
      </c>
      <c r="I171" s="575">
        <f t="shared" si="2"/>
        <v>89</v>
      </c>
      <c r="J171" s="577">
        <v>43887</v>
      </c>
      <c r="K171" s="577">
        <v>43976</v>
      </c>
      <c r="L171" s="583"/>
    </row>
    <row r="172" spans="3:12" ht="64" x14ac:dyDescent="0.2">
      <c r="C172" s="591" t="s">
        <v>13659</v>
      </c>
      <c r="D172" s="593" t="s">
        <v>12708</v>
      </c>
      <c r="E172" s="593" t="s">
        <v>12709</v>
      </c>
      <c r="F172" s="594">
        <v>7300000</v>
      </c>
      <c r="G172" s="595">
        <v>14600000</v>
      </c>
      <c r="H172" s="596" t="s">
        <v>12710</v>
      </c>
      <c r="I172" s="575">
        <f t="shared" si="2"/>
        <v>59</v>
      </c>
      <c r="J172" s="577">
        <v>43887</v>
      </c>
      <c r="K172" s="577">
        <v>43946</v>
      </c>
      <c r="L172" s="583"/>
    </row>
    <row r="173" spans="3:12" ht="80" x14ac:dyDescent="0.2">
      <c r="C173" s="591" t="s">
        <v>13659</v>
      </c>
      <c r="D173" s="593" t="s">
        <v>2733</v>
      </c>
      <c r="E173" s="593" t="s">
        <v>12711</v>
      </c>
      <c r="F173" s="594">
        <v>5000000</v>
      </c>
      <c r="G173" s="595">
        <v>25000000</v>
      </c>
      <c r="H173" s="596" t="s">
        <v>12712</v>
      </c>
      <c r="I173" s="575">
        <f t="shared" si="2"/>
        <v>150</v>
      </c>
      <c r="J173" s="577">
        <v>43887</v>
      </c>
      <c r="K173" s="577">
        <v>44037</v>
      </c>
      <c r="L173" s="583"/>
    </row>
    <row r="174" spans="3:12" ht="64" x14ac:dyDescent="0.2">
      <c r="C174" s="591" t="s">
        <v>13659</v>
      </c>
      <c r="D174" s="593" t="s">
        <v>12713</v>
      </c>
      <c r="E174" s="593" t="s">
        <v>12714</v>
      </c>
      <c r="F174" s="594">
        <v>3333333</v>
      </c>
      <c r="G174" s="595">
        <v>9999999</v>
      </c>
      <c r="H174" s="596" t="s">
        <v>12715</v>
      </c>
      <c r="I174" s="575">
        <f t="shared" si="2"/>
        <v>89</v>
      </c>
      <c r="J174" s="577">
        <v>43887</v>
      </c>
      <c r="K174" s="577">
        <v>43976</v>
      </c>
      <c r="L174" s="583"/>
    </row>
    <row r="175" spans="3:12" ht="64" x14ac:dyDescent="0.2">
      <c r="C175" s="591" t="s">
        <v>13659</v>
      </c>
      <c r="D175" s="593" t="s">
        <v>12716</v>
      </c>
      <c r="E175" s="593" t="s">
        <v>12717</v>
      </c>
      <c r="F175" s="594">
        <v>4000000</v>
      </c>
      <c r="G175" s="595">
        <v>16000000</v>
      </c>
      <c r="H175" s="596" t="s">
        <v>12718</v>
      </c>
      <c r="I175" s="575">
        <f t="shared" si="2"/>
        <v>120</v>
      </c>
      <c r="J175" s="577">
        <v>43887</v>
      </c>
      <c r="K175" s="577">
        <v>44007</v>
      </c>
      <c r="L175" s="583"/>
    </row>
    <row r="176" spans="3:12" ht="64" x14ac:dyDescent="0.2">
      <c r="C176" s="591" t="s">
        <v>13659</v>
      </c>
      <c r="D176" s="593" t="s">
        <v>12719</v>
      </c>
      <c r="E176" s="593" t="s">
        <v>12720</v>
      </c>
      <c r="F176" s="594">
        <v>3000000</v>
      </c>
      <c r="G176" s="595">
        <v>12000000</v>
      </c>
      <c r="H176" s="596" t="s">
        <v>12564</v>
      </c>
      <c r="I176" s="575">
        <f t="shared" si="2"/>
        <v>94</v>
      </c>
      <c r="J176" s="577">
        <v>43889</v>
      </c>
      <c r="K176" s="577">
        <v>43983</v>
      </c>
      <c r="L176" s="583"/>
    </row>
    <row r="177" spans="3:12" ht="80" x14ac:dyDescent="0.2">
      <c r="C177" s="591" t="s">
        <v>13659</v>
      </c>
      <c r="D177" s="593" t="s">
        <v>12721</v>
      </c>
      <c r="E177" s="593" t="s">
        <v>12722</v>
      </c>
      <c r="F177" s="594">
        <v>3960000</v>
      </c>
      <c r="G177" s="595">
        <v>11880000</v>
      </c>
      <c r="H177" s="596" t="s">
        <v>12519</v>
      </c>
      <c r="I177" s="575">
        <f t="shared" si="2"/>
        <v>89</v>
      </c>
      <c r="J177" s="577">
        <v>43887</v>
      </c>
      <c r="K177" s="577">
        <v>43976</v>
      </c>
      <c r="L177" s="583"/>
    </row>
    <row r="178" spans="3:12" ht="64" x14ac:dyDescent="0.2">
      <c r="C178" s="591" t="s">
        <v>13659</v>
      </c>
      <c r="D178" s="593" t="s">
        <v>9694</v>
      </c>
      <c r="E178" s="593" t="s">
        <v>12723</v>
      </c>
      <c r="F178" s="594">
        <v>2500000</v>
      </c>
      <c r="G178" s="595">
        <v>7500000</v>
      </c>
      <c r="H178" s="596" t="s">
        <v>12564</v>
      </c>
      <c r="I178" s="575">
        <f t="shared" si="2"/>
        <v>95</v>
      </c>
      <c r="J178" s="577">
        <v>43888</v>
      </c>
      <c r="K178" s="577">
        <v>43983</v>
      </c>
      <c r="L178" s="583"/>
    </row>
    <row r="179" spans="3:12" ht="64" x14ac:dyDescent="0.2">
      <c r="C179" s="591" t="s">
        <v>13659</v>
      </c>
      <c r="D179" s="593" t="s">
        <v>12724</v>
      </c>
      <c r="E179" s="593" t="s">
        <v>12725</v>
      </c>
      <c r="F179" s="594">
        <v>3500000</v>
      </c>
      <c r="G179" s="595">
        <v>10500000</v>
      </c>
      <c r="H179" s="596" t="s">
        <v>12726</v>
      </c>
      <c r="I179" s="575">
        <f t="shared" si="2"/>
        <v>121</v>
      </c>
      <c r="J179" s="577">
        <v>43887</v>
      </c>
      <c r="K179" s="577">
        <v>44008</v>
      </c>
      <c r="L179" s="583"/>
    </row>
    <row r="180" spans="3:12" ht="64" x14ac:dyDescent="0.2">
      <c r="C180" s="591" t="s">
        <v>13659</v>
      </c>
      <c r="D180" s="593" t="s">
        <v>12727</v>
      </c>
      <c r="E180" s="593" t="s">
        <v>12728</v>
      </c>
      <c r="F180" s="594">
        <v>2500000</v>
      </c>
      <c r="G180" s="595">
        <v>7500000</v>
      </c>
      <c r="H180" s="596" t="s">
        <v>12729</v>
      </c>
      <c r="I180" s="575">
        <f t="shared" si="2"/>
        <v>96</v>
      </c>
      <c r="J180" s="577">
        <v>43887</v>
      </c>
      <c r="K180" s="577">
        <v>43983</v>
      </c>
      <c r="L180" s="583"/>
    </row>
    <row r="181" spans="3:12" ht="64" x14ac:dyDescent="0.2">
      <c r="C181" s="591" t="s">
        <v>13659</v>
      </c>
      <c r="D181" s="593" t="s">
        <v>12730</v>
      </c>
      <c r="E181" s="593" t="s">
        <v>12731</v>
      </c>
      <c r="F181" s="594">
        <v>3960000</v>
      </c>
      <c r="G181" s="595">
        <v>23760000</v>
      </c>
      <c r="H181" s="596" t="s">
        <v>12732</v>
      </c>
      <c r="I181" s="575">
        <f t="shared" si="2"/>
        <v>126</v>
      </c>
      <c r="J181" s="577">
        <v>43943</v>
      </c>
      <c r="K181" s="577">
        <v>44069</v>
      </c>
      <c r="L181" s="583"/>
    </row>
    <row r="182" spans="3:12" ht="64" x14ac:dyDescent="0.2">
      <c r="C182" s="591" t="s">
        <v>13659</v>
      </c>
      <c r="D182" s="593" t="s">
        <v>5336</v>
      </c>
      <c r="E182" s="593" t="s">
        <v>12733</v>
      </c>
      <c r="F182" s="594">
        <v>8000000</v>
      </c>
      <c r="G182" s="595">
        <v>40000000</v>
      </c>
      <c r="H182" s="596" t="s">
        <v>12734</v>
      </c>
      <c r="I182" s="575">
        <f t="shared" si="2"/>
        <v>151</v>
      </c>
      <c r="J182" s="577">
        <v>43887</v>
      </c>
      <c r="K182" s="577">
        <v>44038</v>
      </c>
      <c r="L182" s="583"/>
    </row>
    <row r="183" spans="3:12" ht="64" x14ac:dyDescent="0.2">
      <c r="C183" s="591" t="s">
        <v>13659</v>
      </c>
      <c r="D183" s="593" t="s">
        <v>12735</v>
      </c>
      <c r="E183" s="593" t="s">
        <v>12736</v>
      </c>
      <c r="F183" s="594">
        <v>4250000</v>
      </c>
      <c r="G183" s="595">
        <v>21250000</v>
      </c>
      <c r="H183" s="596" t="s">
        <v>12737</v>
      </c>
      <c r="I183" s="575">
        <f t="shared" si="2"/>
        <v>152</v>
      </c>
      <c r="J183" s="577">
        <v>43901</v>
      </c>
      <c r="K183" s="577">
        <v>44053</v>
      </c>
      <c r="L183" s="583"/>
    </row>
    <row r="184" spans="3:12" ht="80" x14ac:dyDescent="0.2">
      <c r="C184" s="591" t="s">
        <v>13659</v>
      </c>
      <c r="D184" s="593" t="s">
        <v>12738</v>
      </c>
      <c r="E184" s="593" t="s">
        <v>12739</v>
      </c>
      <c r="F184" s="594">
        <v>4960664</v>
      </c>
      <c r="G184" s="595">
        <v>24637964</v>
      </c>
      <c r="H184" s="596" t="s">
        <v>12740</v>
      </c>
      <c r="I184" s="575">
        <f t="shared" si="2"/>
        <v>149</v>
      </c>
      <c r="J184" s="577">
        <v>43889</v>
      </c>
      <c r="K184" s="577">
        <v>44038</v>
      </c>
      <c r="L184" s="583"/>
    </row>
    <row r="185" spans="3:12" ht="64" x14ac:dyDescent="0.2">
      <c r="C185" s="591" t="s">
        <v>13659</v>
      </c>
      <c r="D185" s="593" t="s">
        <v>12741</v>
      </c>
      <c r="E185" s="593" t="s">
        <v>12742</v>
      </c>
      <c r="F185" s="594">
        <v>4000000</v>
      </c>
      <c r="G185" s="595">
        <v>16000000</v>
      </c>
      <c r="H185" s="596" t="s">
        <v>12743</v>
      </c>
      <c r="I185" s="575">
        <f t="shared" si="2"/>
        <v>121</v>
      </c>
      <c r="J185" s="577">
        <v>43888</v>
      </c>
      <c r="K185" s="577">
        <v>44009</v>
      </c>
      <c r="L185" s="583"/>
    </row>
    <row r="186" spans="3:12" ht="64" x14ac:dyDescent="0.2">
      <c r="C186" s="591" t="s">
        <v>13659</v>
      </c>
      <c r="D186" s="593" t="s">
        <v>12744</v>
      </c>
      <c r="E186" s="593" t="s">
        <v>12745</v>
      </c>
      <c r="F186" s="594">
        <v>4000000</v>
      </c>
      <c r="G186" s="595">
        <v>16000000</v>
      </c>
      <c r="H186" s="596" t="s">
        <v>12746</v>
      </c>
      <c r="I186" s="575">
        <f t="shared" si="2"/>
        <v>120</v>
      </c>
      <c r="J186" s="577">
        <v>43889</v>
      </c>
      <c r="K186" s="577">
        <v>44009</v>
      </c>
      <c r="L186" s="583"/>
    </row>
    <row r="187" spans="3:12" ht="64" x14ac:dyDescent="0.2">
      <c r="C187" s="591" t="s">
        <v>13659</v>
      </c>
      <c r="D187" s="593" t="s">
        <v>12747</v>
      </c>
      <c r="E187" s="593" t="s">
        <v>12748</v>
      </c>
      <c r="F187" s="594">
        <v>1600000</v>
      </c>
      <c r="G187" s="595">
        <v>3200000</v>
      </c>
      <c r="H187" s="596" t="s">
        <v>12749</v>
      </c>
      <c r="I187" s="575">
        <f t="shared" si="2"/>
        <v>60</v>
      </c>
      <c r="J187" s="577">
        <v>43888</v>
      </c>
      <c r="K187" s="577">
        <v>43948</v>
      </c>
      <c r="L187" s="583"/>
    </row>
    <row r="188" spans="3:12" ht="64" x14ac:dyDescent="0.2">
      <c r="C188" s="591" t="s">
        <v>13659</v>
      </c>
      <c r="D188" s="593" t="s">
        <v>12750</v>
      </c>
      <c r="E188" s="593" t="s">
        <v>12751</v>
      </c>
      <c r="F188" s="594">
        <v>11000000</v>
      </c>
      <c r="G188" s="595">
        <v>55566666</v>
      </c>
      <c r="H188" s="596" t="s">
        <v>12752</v>
      </c>
      <c r="I188" s="575">
        <f t="shared" si="2"/>
        <v>154</v>
      </c>
      <c r="J188" s="577">
        <v>43892</v>
      </c>
      <c r="K188" s="577">
        <v>44046</v>
      </c>
      <c r="L188" s="583"/>
    </row>
    <row r="189" spans="3:12" ht="96" x14ac:dyDescent="0.2">
      <c r="C189" s="591" t="s">
        <v>13659</v>
      </c>
      <c r="D189" s="593" t="s">
        <v>12753</v>
      </c>
      <c r="E189" s="593" t="s">
        <v>12754</v>
      </c>
      <c r="F189" s="594">
        <v>6000000</v>
      </c>
      <c r="G189" s="595">
        <v>18000000</v>
      </c>
      <c r="H189" s="596" t="s">
        <v>12755</v>
      </c>
      <c r="I189" s="575">
        <f t="shared" si="2"/>
        <v>89</v>
      </c>
      <c r="J189" s="577">
        <v>43889</v>
      </c>
      <c r="K189" s="577">
        <v>43978</v>
      </c>
      <c r="L189" s="583"/>
    </row>
    <row r="190" spans="3:12" ht="64" x14ac:dyDescent="0.2">
      <c r="C190" s="591" t="s">
        <v>13659</v>
      </c>
      <c r="D190" s="593" t="s">
        <v>7341</v>
      </c>
      <c r="E190" s="593" t="s">
        <v>12756</v>
      </c>
      <c r="F190" s="594">
        <v>3500000</v>
      </c>
      <c r="G190" s="595">
        <v>14000000</v>
      </c>
      <c r="H190" s="596" t="s">
        <v>12757</v>
      </c>
      <c r="I190" s="575">
        <f t="shared" si="2"/>
        <v>121</v>
      </c>
      <c r="J190" s="577">
        <v>43888</v>
      </c>
      <c r="K190" s="577">
        <v>44009</v>
      </c>
      <c r="L190" s="583"/>
    </row>
    <row r="191" spans="3:12" ht="64" x14ac:dyDescent="0.2">
      <c r="C191" s="591" t="s">
        <v>13659</v>
      </c>
      <c r="D191" s="593" t="s">
        <v>12758</v>
      </c>
      <c r="E191" s="593" t="s">
        <v>12759</v>
      </c>
      <c r="F191" s="594">
        <v>4000000</v>
      </c>
      <c r="G191" s="595">
        <v>18000000</v>
      </c>
      <c r="H191" s="596" t="s">
        <v>12760</v>
      </c>
      <c r="I191" s="575">
        <f t="shared" si="2"/>
        <v>137</v>
      </c>
      <c r="J191" s="577">
        <v>43892</v>
      </c>
      <c r="K191" s="577">
        <v>44029</v>
      </c>
      <c r="L191" s="583"/>
    </row>
    <row r="192" spans="3:12" ht="64" x14ac:dyDescent="0.2">
      <c r="C192" s="591" t="s">
        <v>13659</v>
      </c>
      <c r="D192" s="593" t="s">
        <v>5636</v>
      </c>
      <c r="E192" s="593" t="s">
        <v>12761</v>
      </c>
      <c r="F192" s="594">
        <v>7022424</v>
      </c>
      <c r="G192" s="595">
        <v>77224240</v>
      </c>
      <c r="H192" s="596" t="s">
        <v>12762</v>
      </c>
      <c r="I192" s="575">
        <f t="shared" si="2"/>
        <v>241</v>
      </c>
      <c r="J192" s="577">
        <v>43955</v>
      </c>
      <c r="K192" s="577">
        <v>44196</v>
      </c>
      <c r="L192" s="583"/>
    </row>
    <row r="193" spans="3:12" ht="64" x14ac:dyDescent="0.2">
      <c r="C193" s="591" t="s">
        <v>13659</v>
      </c>
      <c r="D193" s="593" t="s">
        <v>12763</v>
      </c>
      <c r="E193" s="593" t="s">
        <v>12764</v>
      </c>
      <c r="F193" s="594">
        <v>6000000</v>
      </c>
      <c r="G193" s="595">
        <v>26600000</v>
      </c>
      <c r="H193" s="596" t="s">
        <v>12765</v>
      </c>
      <c r="I193" s="575">
        <f t="shared" si="2"/>
        <v>128</v>
      </c>
      <c r="J193" s="577">
        <v>43899</v>
      </c>
      <c r="K193" s="577">
        <v>44027</v>
      </c>
      <c r="L193" s="583"/>
    </row>
    <row r="194" spans="3:12" ht="64" x14ac:dyDescent="0.2">
      <c r="C194" s="591" t="s">
        <v>13659</v>
      </c>
      <c r="D194" s="593" t="s">
        <v>12766</v>
      </c>
      <c r="E194" s="593" t="s">
        <v>12767</v>
      </c>
      <c r="F194" s="594">
        <v>9500000</v>
      </c>
      <c r="G194" s="595">
        <v>38000000</v>
      </c>
      <c r="H194" s="596" t="s">
        <v>12768</v>
      </c>
      <c r="I194" s="575">
        <f t="shared" si="2"/>
        <v>118</v>
      </c>
      <c r="J194" s="577">
        <v>43896</v>
      </c>
      <c r="K194" s="577">
        <v>44014</v>
      </c>
      <c r="L194" s="583"/>
    </row>
    <row r="195" spans="3:12" ht="80" x14ac:dyDescent="0.2">
      <c r="C195" s="591" t="s">
        <v>13659</v>
      </c>
      <c r="D195" s="593" t="s">
        <v>5832</v>
      </c>
      <c r="E195" s="593" t="s">
        <v>12769</v>
      </c>
      <c r="F195" s="594">
        <v>4300000</v>
      </c>
      <c r="G195" s="595">
        <v>25800000</v>
      </c>
      <c r="H195" s="596" t="s">
        <v>12519</v>
      </c>
      <c r="I195" s="575">
        <f t="shared" ref="I195:I258" si="3">K195-J195</f>
        <v>178</v>
      </c>
      <c r="J195" s="577">
        <v>43895</v>
      </c>
      <c r="K195" s="577">
        <v>44073</v>
      </c>
      <c r="L195" s="583"/>
    </row>
    <row r="196" spans="3:12" ht="64" x14ac:dyDescent="0.2">
      <c r="C196" s="591" t="s">
        <v>13659</v>
      </c>
      <c r="D196" s="593" t="s">
        <v>9587</v>
      </c>
      <c r="E196" s="593" t="s">
        <v>12770</v>
      </c>
      <c r="F196" s="594">
        <v>4000000</v>
      </c>
      <c r="G196" s="595">
        <v>8000000</v>
      </c>
      <c r="H196" s="596" t="s">
        <v>12771</v>
      </c>
      <c r="I196" s="575">
        <f t="shared" si="3"/>
        <v>61</v>
      </c>
      <c r="J196" s="577">
        <v>43893</v>
      </c>
      <c r="K196" s="577">
        <v>43954</v>
      </c>
      <c r="L196" s="583"/>
    </row>
    <row r="197" spans="3:12" ht="64" x14ac:dyDescent="0.2">
      <c r="C197" s="591" t="s">
        <v>13659</v>
      </c>
      <c r="D197" s="593" t="s">
        <v>12772</v>
      </c>
      <c r="E197" s="593" t="s">
        <v>12773</v>
      </c>
      <c r="F197" s="594">
        <v>2500000</v>
      </c>
      <c r="G197" s="595">
        <v>10000000</v>
      </c>
      <c r="H197" s="596" t="s">
        <v>12774</v>
      </c>
      <c r="I197" s="575">
        <f t="shared" si="3"/>
        <v>121</v>
      </c>
      <c r="J197" s="577">
        <v>43894</v>
      </c>
      <c r="K197" s="577">
        <v>44015</v>
      </c>
      <c r="L197" s="583"/>
    </row>
    <row r="198" spans="3:12" ht="96" x14ac:dyDescent="0.2">
      <c r="C198" s="591" t="s">
        <v>13659</v>
      </c>
      <c r="D198" s="593" t="s">
        <v>12775</v>
      </c>
      <c r="E198" s="593" t="s">
        <v>12776</v>
      </c>
      <c r="F198" s="594">
        <v>5307243</v>
      </c>
      <c r="G198" s="595">
        <v>25828582</v>
      </c>
      <c r="H198" s="596" t="s">
        <v>12777</v>
      </c>
      <c r="I198" s="575">
        <f t="shared" si="3"/>
        <v>146</v>
      </c>
      <c r="J198" s="577">
        <v>43894</v>
      </c>
      <c r="K198" s="577">
        <v>44040</v>
      </c>
      <c r="L198" s="583"/>
    </row>
    <row r="199" spans="3:12" ht="64" x14ac:dyDescent="0.2">
      <c r="C199" s="591" t="s">
        <v>13659</v>
      </c>
      <c r="D199" s="593" t="s">
        <v>12778</v>
      </c>
      <c r="E199" s="593" t="s">
        <v>12779</v>
      </c>
      <c r="F199" s="594">
        <v>6000000</v>
      </c>
      <c r="G199" s="595">
        <v>26000000</v>
      </c>
      <c r="H199" s="596" t="s">
        <v>12780</v>
      </c>
      <c r="I199" s="575">
        <f t="shared" si="3"/>
        <v>123</v>
      </c>
      <c r="J199" s="577">
        <v>43902</v>
      </c>
      <c r="K199" s="577">
        <v>44025</v>
      </c>
      <c r="L199" s="583"/>
    </row>
    <row r="200" spans="3:12" ht="64" x14ac:dyDescent="0.2">
      <c r="C200" s="591" t="s">
        <v>13659</v>
      </c>
      <c r="D200" s="593" t="s">
        <v>12781</v>
      </c>
      <c r="E200" s="593" t="s">
        <v>12782</v>
      </c>
      <c r="F200" s="594">
        <v>8000000</v>
      </c>
      <c r="G200" s="595">
        <v>32000000</v>
      </c>
      <c r="H200" s="596" t="s">
        <v>12783</v>
      </c>
      <c r="I200" s="575">
        <f t="shared" si="3"/>
        <v>121</v>
      </c>
      <c r="J200" s="577">
        <v>43896</v>
      </c>
      <c r="K200" s="577">
        <v>44017</v>
      </c>
      <c r="L200" s="583"/>
    </row>
    <row r="201" spans="3:12" ht="96" x14ac:dyDescent="0.2">
      <c r="C201" s="591" t="s">
        <v>13659</v>
      </c>
      <c r="D201" s="593" t="s">
        <v>12784</v>
      </c>
      <c r="E201" s="593" t="s">
        <v>12785</v>
      </c>
      <c r="F201" s="594"/>
      <c r="G201" s="595">
        <v>22500000</v>
      </c>
      <c r="H201" s="596" t="s">
        <v>12786</v>
      </c>
      <c r="I201" s="575">
        <f t="shared" si="3"/>
        <v>56</v>
      </c>
      <c r="J201" s="577">
        <v>43934</v>
      </c>
      <c r="K201" s="577">
        <v>43990</v>
      </c>
      <c r="L201" s="583"/>
    </row>
    <row r="202" spans="3:12" ht="64" x14ac:dyDescent="0.2">
      <c r="C202" s="591" t="s">
        <v>13659</v>
      </c>
      <c r="D202" s="593" t="s">
        <v>6711</v>
      </c>
      <c r="E202" s="593" t="s">
        <v>12787</v>
      </c>
      <c r="F202" s="594">
        <v>6000000</v>
      </c>
      <c r="G202" s="595">
        <v>18000000</v>
      </c>
      <c r="H202" s="596" t="s">
        <v>12788</v>
      </c>
      <c r="I202" s="575">
        <f t="shared" si="3"/>
        <v>91</v>
      </c>
      <c r="J202" s="577">
        <v>43901</v>
      </c>
      <c r="K202" s="577">
        <v>43992</v>
      </c>
      <c r="L202" s="583"/>
    </row>
    <row r="203" spans="3:12" ht="64" x14ac:dyDescent="0.2">
      <c r="C203" s="591" t="s">
        <v>13659</v>
      </c>
      <c r="D203" s="593" t="s">
        <v>12789</v>
      </c>
      <c r="E203" s="593" t="s">
        <v>12790</v>
      </c>
      <c r="F203" s="594">
        <v>6000000</v>
      </c>
      <c r="G203" s="595">
        <v>36000000</v>
      </c>
      <c r="H203" s="596" t="s">
        <v>12791</v>
      </c>
      <c r="I203" s="575">
        <f t="shared" si="3"/>
        <v>136</v>
      </c>
      <c r="J203" s="577">
        <v>43948</v>
      </c>
      <c r="K203" s="577">
        <v>44084</v>
      </c>
      <c r="L203" s="583"/>
    </row>
    <row r="204" spans="3:12" ht="64" x14ac:dyDescent="0.2">
      <c r="C204" s="591" t="s">
        <v>13659</v>
      </c>
      <c r="D204" s="593" t="s">
        <v>12792</v>
      </c>
      <c r="E204" s="593" t="s">
        <v>12793</v>
      </c>
      <c r="F204" s="594">
        <v>3300000</v>
      </c>
      <c r="G204" s="595">
        <v>14630000</v>
      </c>
      <c r="H204" s="596" t="s">
        <v>12794</v>
      </c>
      <c r="I204" s="575">
        <f t="shared" si="3"/>
        <v>134</v>
      </c>
      <c r="J204" s="577">
        <v>43900</v>
      </c>
      <c r="K204" s="577">
        <v>44034</v>
      </c>
      <c r="L204" s="583"/>
    </row>
    <row r="205" spans="3:12" ht="96" x14ac:dyDescent="0.2">
      <c r="C205" s="591" t="s">
        <v>13659</v>
      </c>
      <c r="D205" s="593" t="s">
        <v>288</v>
      </c>
      <c r="E205" s="593" t="s">
        <v>12795</v>
      </c>
      <c r="F205" s="594">
        <v>3500000</v>
      </c>
      <c r="G205" s="595">
        <v>15750000</v>
      </c>
      <c r="H205" s="596" t="s">
        <v>12796</v>
      </c>
      <c r="I205" s="575">
        <f t="shared" si="3"/>
        <v>136</v>
      </c>
      <c r="J205" s="577">
        <v>43903</v>
      </c>
      <c r="K205" s="577">
        <v>44039</v>
      </c>
      <c r="L205" s="583"/>
    </row>
    <row r="206" spans="3:12" ht="64" x14ac:dyDescent="0.2">
      <c r="C206" s="591" t="s">
        <v>13659</v>
      </c>
      <c r="D206" s="593" t="s">
        <v>12797</v>
      </c>
      <c r="E206" s="593" t="s">
        <v>12798</v>
      </c>
      <c r="F206" s="594">
        <v>5000000</v>
      </c>
      <c r="G206" s="595">
        <v>21666666</v>
      </c>
      <c r="H206" s="596" t="s">
        <v>12799</v>
      </c>
      <c r="I206" s="575">
        <f t="shared" si="3"/>
        <v>96</v>
      </c>
      <c r="J206" s="577">
        <v>43936</v>
      </c>
      <c r="K206" s="577">
        <v>44032</v>
      </c>
      <c r="L206" s="583"/>
    </row>
    <row r="207" spans="3:12" ht="64" x14ac:dyDescent="0.2">
      <c r="C207" s="591" t="s">
        <v>13659</v>
      </c>
      <c r="D207" s="593" t="s">
        <v>12800</v>
      </c>
      <c r="E207" s="593" t="s">
        <v>12801</v>
      </c>
      <c r="F207" s="594">
        <v>4000000</v>
      </c>
      <c r="G207" s="595">
        <v>16000000</v>
      </c>
      <c r="H207" s="596" t="s">
        <v>12802</v>
      </c>
      <c r="I207" s="575">
        <f t="shared" si="3"/>
        <v>111</v>
      </c>
      <c r="J207" s="577">
        <v>43901</v>
      </c>
      <c r="K207" s="577">
        <v>44012</v>
      </c>
      <c r="L207" s="583"/>
    </row>
    <row r="208" spans="3:12" ht="64" x14ac:dyDescent="0.2">
      <c r="C208" s="591" t="s">
        <v>13659</v>
      </c>
      <c r="D208" s="593" t="s">
        <v>12803</v>
      </c>
      <c r="E208" s="593" t="s">
        <v>12804</v>
      </c>
      <c r="F208" s="594" t="s">
        <v>12805</v>
      </c>
      <c r="G208" s="595" t="s">
        <v>12806</v>
      </c>
      <c r="H208" s="596" t="s">
        <v>12807</v>
      </c>
      <c r="I208" s="575">
        <f t="shared" si="3"/>
        <v>92</v>
      </c>
      <c r="J208" s="577">
        <v>43901</v>
      </c>
      <c r="K208" s="577">
        <v>43993</v>
      </c>
      <c r="L208" s="583"/>
    </row>
    <row r="209" spans="3:12" ht="64" x14ac:dyDescent="0.2">
      <c r="C209" s="591" t="s">
        <v>13659</v>
      </c>
      <c r="D209" s="593" t="s">
        <v>12808</v>
      </c>
      <c r="E209" s="593" t="s">
        <v>12809</v>
      </c>
      <c r="F209" s="594">
        <v>2500000</v>
      </c>
      <c r="G209" s="595">
        <v>11250000</v>
      </c>
      <c r="H209" s="596" t="s">
        <v>12810</v>
      </c>
      <c r="I209" s="575">
        <f t="shared" si="3"/>
        <v>136</v>
      </c>
      <c r="J209" s="577">
        <v>43902</v>
      </c>
      <c r="K209" s="577">
        <v>44038</v>
      </c>
      <c r="L209" s="583"/>
    </row>
    <row r="210" spans="3:12" ht="64" x14ac:dyDescent="0.2">
      <c r="C210" s="591" t="s">
        <v>13659</v>
      </c>
      <c r="D210" s="593" t="s">
        <v>12811</v>
      </c>
      <c r="E210" s="593" t="s">
        <v>12812</v>
      </c>
      <c r="F210" s="594">
        <v>7022424</v>
      </c>
      <c r="G210" s="595">
        <v>29962342</v>
      </c>
      <c r="H210" s="596" t="s">
        <v>12813</v>
      </c>
      <c r="I210" s="575">
        <f t="shared" si="3"/>
        <v>118</v>
      </c>
      <c r="J210" s="577">
        <v>43914</v>
      </c>
      <c r="K210" s="577">
        <v>44032</v>
      </c>
      <c r="L210" s="583"/>
    </row>
    <row r="211" spans="3:12" ht="64" x14ac:dyDescent="0.2">
      <c r="C211" s="591" t="s">
        <v>13659</v>
      </c>
      <c r="D211" s="593" t="s">
        <v>12814</v>
      </c>
      <c r="E211" s="593" t="s">
        <v>12815</v>
      </c>
      <c r="F211" s="594">
        <v>7022424</v>
      </c>
      <c r="G211" s="595">
        <v>67415270</v>
      </c>
      <c r="H211" s="596" t="s">
        <v>12816</v>
      </c>
      <c r="I211" s="575">
        <f t="shared" si="3"/>
        <v>262</v>
      </c>
      <c r="J211" s="577">
        <v>43934</v>
      </c>
      <c r="K211" s="577">
        <v>44196</v>
      </c>
      <c r="L211" s="583"/>
    </row>
    <row r="212" spans="3:12" ht="64" x14ac:dyDescent="0.2">
      <c r="C212" s="591" t="s">
        <v>13659</v>
      </c>
      <c r="D212" s="593" t="s">
        <v>12817</v>
      </c>
      <c r="E212" s="593" t="s">
        <v>12818</v>
      </c>
      <c r="F212" s="594">
        <v>3666666</v>
      </c>
      <c r="G212" s="595">
        <v>10999998</v>
      </c>
      <c r="H212" s="596" t="s">
        <v>12819</v>
      </c>
      <c r="I212" s="575">
        <f t="shared" si="3"/>
        <v>87</v>
      </c>
      <c r="J212" s="577">
        <v>43907</v>
      </c>
      <c r="K212" s="577">
        <v>43994</v>
      </c>
      <c r="L212" s="583"/>
    </row>
    <row r="213" spans="3:12" ht="80" x14ac:dyDescent="0.2">
      <c r="C213" s="591" t="s">
        <v>13659</v>
      </c>
      <c r="D213" s="593" t="s">
        <v>149</v>
      </c>
      <c r="E213" s="593" t="s">
        <v>12820</v>
      </c>
      <c r="F213" s="594">
        <v>6000000</v>
      </c>
      <c r="G213" s="595">
        <v>12000000</v>
      </c>
      <c r="H213" s="596" t="s">
        <v>12821</v>
      </c>
      <c r="I213" s="575">
        <f t="shared" si="3"/>
        <v>60</v>
      </c>
      <c r="J213" s="577">
        <v>43907</v>
      </c>
      <c r="K213" s="577">
        <v>43967</v>
      </c>
      <c r="L213" s="583"/>
    </row>
    <row r="214" spans="3:12" ht="64" x14ac:dyDescent="0.2">
      <c r="C214" s="591" t="s">
        <v>13659</v>
      </c>
      <c r="D214" s="593" t="s">
        <v>12822</v>
      </c>
      <c r="E214" s="593" t="s">
        <v>12823</v>
      </c>
      <c r="F214" s="594">
        <v>7022424</v>
      </c>
      <c r="G214" s="595">
        <v>67883432</v>
      </c>
      <c r="H214" s="596" t="s">
        <v>12824</v>
      </c>
      <c r="I214" s="575">
        <f t="shared" si="3"/>
        <v>282</v>
      </c>
      <c r="J214" s="577">
        <v>43914</v>
      </c>
      <c r="K214" s="577">
        <v>44196</v>
      </c>
      <c r="L214" s="583"/>
    </row>
    <row r="215" spans="3:12" ht="64" x14ac:dyDescent="0.2">
      <c r="C215" s="591" t="s">
        <v>13659</v>
      </c>
      <c r="D215" s="593" t="s">
        <v>12825</v>
      </c>
      <c r="E215" s="593" t="s">
        <v>12826</v>
      </c>
      <c r="F215" s="594">
        <v>2500000</v>
      </c>
      <c r="G215" s="595">
        <v>5000000</v>
      </c>
      <c r="H215" s="596" t="s">
        <v>12827</v>
      </c>
      <c r="I215" s="575">
        <f t="shared" si="3"/>
        <v>60</v>
      </c>
      <c r="J215" s="577">
        <v>43907</v>
      </c>
      <c r="K215" s="577">
        <v>43967</v>
      </c>
      <c r="L215" s="583"/>
    </row>
    <row r="216" spans="3:12" ht="64" x14ac:dyDescent="0.2">
      <c r="C216" s="591" t="s">
        <v>13659</v>
      </c>
      <c r="D216" s="593" t="s">
        <v>7280</v>
      </c>
      <c r="E216" s="593" t="s">
        <v>12828</v>
      </c>
      <c r="F216" s="594">
        <v>2620000</v>
      </c>
      <c r="G216" s="595">
        <v>13100000</v>
      </c>
      <c r="H216" s="596" t="s">
        <v>12827</v>
      </c>
      <c r="I216" s="575">
        <f t="shared" si="3"/>
        <v>150</v>
      </c>
      <c r="J216" s="577">
        <v>43908</v>
      </c>
      <c r="K216" s="577">
        <v>44058</v>
      </c>
      <c r="L216" s="583"/>
    </row>
    <row r="217" spans="3:12" ht="80" x14ac:dyDescent="0.2">
      <c r="C217" s="591" t="s">
        <v>13659</v>
      </c>
      <c r="D217" s="593" t="s">
        <v>12829</v>
      </c>
      <c r="E217" s="593" t="s">
        <v>12830</v>
      </c>
      <c r="F217" s="594">
        <v>5000000</v>
      </c>
      <c r="G217" s="595">
        <v>20000000</v>
      </c>
      <c r="H217" s="596" t="s">
        <v>12831</v>
      </c>
      <c r="I217" s="575">
        <f t="shared" si="3"/>
        <v>121</v>
      </c>
      <c r="J217" s="577">
        <v>43907</v>
      </c>
      <c r="K217" s="577">
        <v>44028</v>
      </c>
      <c r="L217" s="583"/>
    </row>
    <row r="218" spans="3:12" ht="80" x14ac:dyDescent="0.2">
      <c r="C218" s="591" t="s">
        <v>13659</v>
      </c>
      <c r="D218" s="593" t="s">
        <v>12832</v>
      </c>
      <c r="E218" s="593" t="s">
        <v>12833</v>
      </c>
      <c r="F218" s="594">
        <v>3500000</v>
      </c>
      <c r="G218" s="595">
        <v>7000000</v>
      </c>
      <c r="H218" s="596" t="s">
        <v>12834</v>
      </c>
      <c r="I218" s="575" t="e">
        <f t="shared" si="3"/>
        <v>#VALUE!</v>
      </c>
      <c r="J218" s="577">
        <v>43914</v>
      </c>
      <c r="K218" s="574" t="s">
        <v>12835</v>
      </c>
      <c r="L218" s="583"/>
    </row>
    <row r="219" spans="3:12" ht="64" x14ac:dyDescent="0.2">
      <c r="C219" s="591" t="s">
        <v>13659</v>
      </c>
      <c r="D219" s="593" t="s">
        <v>12836</v>
      </c>
      <c r="E219" s="593" t="s">
        <v>12837</v>
      </c>
      <c r="F219" s="594">
        <v>3275000</v>
      </c>
      <c r="G219" s="595">
        <v>18230834</v>
      </c>
      <c r="H219" s="596" t="s">
        <v>12827</v>
      </c>
      <c r="I219" s="575">
        <f t="shared" si="3"/>
        <v>169</v>
      </c>
      <c r="J219" s="577">
        <v>43908</v>
      </c>
      <c r="K219" s="577">
        <v>44077</v>
      </c>
      <c r="L219" s="583"/>
    </row>
    <row r="220" spans="3:12" ht="64" x14ac:dyDescent="0.2">
      <c r="C220" s="591" t="s">
        <v>13659</v>
      </c>
      <c r="D220" s="593" t="s">
        <v>10765</v>
      </c>
      <c r="E220" s="593" t="s">
        <v>12838</v>
      </c>
      <c r="F220" s="594">
        <v>2400000</v>
      </c>
      <c r="G220" s="595">
        <v>9600000</v>
      </c>
      <c r="H220" s="596" t="s">
        <v>12827</v>
      </c>
      <c r="I220" s="575">
        <f t="shared" si="3"/>
        <v>121</v>
      </c>
      <c r="J220" s="577">
        <v>43907</v>
      </c>
      <c r="K220" s="577">
        <v>44028</v>
      </c>
      <c r="L220" s="583"/>
    </row>
    <row r="221" spans="3:12" ht="64" x14ac:dyDescent="0.2">
      <c r="C221" s="591" t="s">
        <v>13659</v>
      </c>
      <c r="D221" s="593" t="s">
        <v>10358</v>
      </c>
      <c r="E221" s="593" t="s">
        <v>12839</v>
      </c>
      <c r="F221" s="594">
        <v>3555000</v>
      </c>
      <c r="G221" s="595">
        <v>10665000</v>
      </c>
      <c r="H221" s="596" t="s">
        <v>12840</v>
      </c>
      <c r="I221" s="575">
        <f t="shared" si="3"/>
        <v>90</v>
      </c>
      <c r="J221" s="577">
        <v>43908</v>
      </c>
      <c r="K221" s="577">
        <v>43998</v>
      </c>
      <c r="L221" s="583"/>
    </row>
    <row r="222" spans="3:12" ht="80" x14ac:dyDescent="0.2">
      <c r="C222" s="591" t="s">
        <v>13659</v>
      </c>
      <c r="D222" s="593" t="s">
        <v>12841</v>
      </c>
      <c r="E222" s="593" t="s">
        <v>12842</v>
      </c>
      <c r="F222" s="594">
        <v>4000000</v>
      </c>
      <c r="G222" s="595">
        <v>20933333</v>
      </c>
      <c r="H222" s="596" t="s">
        <v>12834</v>
      </c>
      <c r="I222" s="575">
        <f t="shared" si="3"/>
        <v>17</v>
      </c>
      <c r="J222" s="577">
        <v>43949</v>
      </c>
      <c r="K222" s="577">
        <v>43966</v>
      </c>
      <c r="L222" s="583"/>
    </row>
    <row r="223" spans="3:12" ht="112" x14ac:dyDescent="0.2">
      <c r="C223" s="591" t="s">
        <v>13659</v>
      </c>
      <c r="D223" s="593" t="s">
        <v>12843</v>
      </c>
      <c r="E223" s="593" t="s">
        <v>12844</v>
      </c>
      <c r="F223" s="594">
        <v>5000000</v>
      </c>
      <c r="G223" s="595">
        <v>20000000</v>
      </c>
      <c r="H223" s="596" t="s">
        <v>12845</v>
      </c>
      <c r="I223" s="575">
        <f t="shared" si="3"/>
        <v>121</v>
      </c>
      <c r="J223" s="577">
        <v>43908</v>
      </c>
      <c r="K223" s="577">
        <v>44029</v>
      </c>
      <c r="L223" s="583"/>
    </row>
    <row r="224" spans="3:12" ht="64" x14ac:dyDescent="0.2">
      <c r="C224" s="591" t="s">
        <v>13659</v>
      </c>
      <c r="D224" s="593" t="s">
        <v>12846</v>
      </c>
      <c r="E224" s="593" t="s">
        <v>12847</v>
      </c>
      <c r="F224" s="594">
        <v>3333333</v>
      </c>
      <c r="G224" s="595">
        <v>9999999</v>
      </c>
      <c r="H224" s="596" t="s">
        <v>12848</v>
      </c>
      <c r="I224" s="575">
        <f t="shared" si="3"/>
        <v>91</v>
      </c>
      <c r="J224" s="577">
        <v>43908</v>
      </c>
      <c r="K224" s="577">
        <v>43999</v>
      </c>
      <c r="L224" s="583"/>
    </row>
    <row r="225" spans="3:12" ht="80" x14ac:dyDescent="0.2">
      <c r="C225" s="591" t="s">
        <v>13659</v>
      </c>
      <c r="D225" s="593" t="s">
        <v>12849</v>
      </c>
      <c r="E225" s="593" t="s">
        <v>12850</v>
      </c>
      <c r="F225" s="594">
        <v>7307243</v>
      </c>
      <c r="G225" s="595">
        <v>33856892</v>
      </c>
      <c r="H225" s="596" t="s">
        <v>12851</v>
      </c>
      <c r="I225" s="575">
        <f t="shared" si="3"/>
        <v>139</v>
      </c>
      <c r="J225" s="577">
        <v>43943</v>
      </c>
      <c r="K225" s="577">
        <v>44082</v>
      </c>
      <c r="L225" s="583"/>
    </row>
    <row r="226" spans="3:12" ht="64" x14ac:dyDescent="0.2">
      <c r="C226" s="591" t="s">
        <v>13659</v>
      </c>
      <c r="D226" s="593" t="s">
        <v>5785</v>
      </c>
      <c r="E226" s="593" t="s">
        <v>12852</v>
      </c>
      <c r="F226" s="594">
        <v>3500000</v>
      </c>
      <c r="G226" s="595">
        <v>24500000</v>
      </c>
      <c r="H226" s="596" t="s">
        <v>12853</v>
      </c>
      <c r="I226" s="575">
        <f t="shared" si="3"/>
        <v>187</v>
      </c>
      <c r="J226" s="577">
        <v>43934</v>
      </c>
      <c r="K226" s="577">
        <v>44121</v>
      </c>
      <c r="L226" s="583"/>
    </row>
    <row r="227" spans="3:12" ht="64" x14ac:dyDescent="0.2">
      <c r="C227" s="591" t="s">
        <v>13659</v>
      </c>
      <c r="D227" s="593" t="s">
        <v>12854</v>
      </c>
      <c r="E227" s="593" t="s">
        <v>12855</v>
      </c>
      <c r="F227" s="594">
        <v>4307243</v>
      </c>
      <c r="G227" s="595">
        <v>19956892</v>
      </c>
      <c r="H227" s="596" t="s">
        <v>12856</v>
      </c>
      <c r="I227" s="575">
        <f t="shared" si="3"/>
        <v>139</v>
      </c>
      <c r="J227" s="577">
        <v>43909</v>
      </c>
      <c r="K227" s="577">
        <v>44048</v>
      </c>
      <c r="L227" s="583"/>
    </row>
    <row r="228" spans="3:12" ht="64" x14ac:dyDescent="0.2">
      <c r="C228" s="591" t="s">
        <v>13659</v>
      </c>
      <c r="D228" s="593" t="s">
        <v>12857</v>
      </c>
      <c r="E228" s="593" t="s">
        <v>12858</v>
      </c>
      <c r="F228" s="594">
        <v>3000000</v>
      </c>
      <c r="G228" s="595">
        <v>9000000</v>
      </c>
      <c r="H228" s="596" t="s">
        <v>12859</v>
      </c>
      <c r="I228" s="575">
        <f t="shared" si="3"/>
        <v>86</v>
      </c>
      <c r="J228" s="577">
        <v>43914</v>
      </c>
      <c r="K228" s="577">
        <v>44000</v>
      </c>
      <c r="L228" s="583"/>
    </row>
    <row r="229" spans="3:12" ht="64" x14ac:dyDescent="0.2">
      <c r="C229" s="591" t="s">
        <v>13659</v>
      </c>
      <c r="D229" s="593" t="s">
        <v>12860</v>
      </c>
      <c r="E229" s="593" t="s">
        <v>12861</v>
      </c>
      <c r="F229" s="594">
        <v>5000000</v>
      </c>
      <c r="G229" s="595">
        <v>20000000</v>
      </c>
      <c r="H229" s="596" t="s">
        <v>12862</v>
      </c>
      <c r="I229" s="575">
        <f t="shared" si="3"/>
        <v>121</v>
      </c>
      <c r="J229" s="577">
        <v>43909</v>
      </c>
      <c r="K229" s="577">
        <v>44030</v>
      </c>
      <c r="L229" s="583"/>
    </row>
    <row r="230" spans="3:12" ht="64" x14ac:dyDescent="0.2">
      <c r="C230" s="591" t="s">
        <v>13659</v>
      </c>
      <c r="D230" s="593" t="s">
        <v>12863</v>
      </c>
      <c r="E230" s="593" t="s">
        <v>12864</v>
      </c>
      <c r="F230" s="594">
        <v>11411439</v>
      </c>
      <c r="G230" s="595">
        <v>108408671</v>
      </c>
      <c r="H230" s="596" t="s">
        <v>12865</v>
      </c>
      <c r="I230" s="575">
        <f t="shared" si="3"/>
        <v>282</v>
      </c>
      <c r="J230" s="577">
        <v>43914</v>
      </c>
      <c r="K230" s="577">
        <v>44196</v>
      </c>
      <c r="L230" s="583"/>
    </row>
    <row r="231" spans="3:12" ht="64" x14ac:dyDescent="0.2">
      <c r="C231" s="591" t="s">
        <v>13659</v>
      </c>
      <c r="D231" s="593" t="s">
        <v>12866</v>
      </c>
      <c r="E231" s="593" t="s">
        <v>12867</v>
      </c>
      <c r="F231" s="594">
        <v>5400000</v>
      </c>
      <c r="G231" s="595">
        <v>32040000</v>
      </c>
      <c r="H231" s="596" t="s">
        <v>12868</v>
      </c>
      <c r="I231" s="575">
        <f t="shared" si="3"/>
        <v>170</v>
      </c>
      <c r="J231" s="577">
        <v>43920</v>
      </c>
      <c r="K231" s="577">
        <v>44090</v>
      </c>
      <c r="L231" s="583"/>
    </row>
    <row r="232" spans="3:12" ht="64" x14ac:dyDescent="0.2">
      <c r="C232" s="591" t="s">
        <v>13659</v>
      </c>
      <c r="D232" s="593" t="s">
        <v>12869</v>
      </c>
      <c r="E232" s="593" t="s">
        <v>12870</v>
      </c>
      <c r="F232" s="594">
        <v>3000000</v>
      </c>
      <c r="G232" s="595">
        <v>15000000</v>
      </c>
      <c r="H232" s="596" t="s">
        <v>2838</v>
      </c>
      <c r="I232" s="575">
        <f t="shared" si="3"/>
        <v>181</v>
      </c>
      <c r="J232" s="577">
        <v>43909</v>
      </c>
      <c r="K232" s="577">
        <v>44090</v>
      </c>
      <c r="L232" s="583"/>
    </row>
    <row r="233" spans="3:12" ht="64" x14ac:dyDescent="0.2">
      <c r="C233" s="591" t="s">
        <v>13659</v>
      </c>
      <c r="D233" s="593" t="s">
        <v>12871</v>
      </c>
      <c r="E233" s="593" t="s">
        <v>12872</v>
      </c>
      <c r="F233" s="594">
        <v>3500000</v>
      </c>
      <c r="G233" s="595">
        <v>14000000</v>
      </c>
      <c r="H233" s="596" t="s">
        <v>12873</v>
      </c>
      <c r="I233" s="575">
        <f t="shared" si="3"/>
        <v>116</v>
      </c>
      <c r="J233" s="577">
        <v>43914</v>
      </c>
      <c r="K233" s="577">
        <v>44030</v>
      </c>
      <c r="L233" s="583"/>
    </row>
    <row r="234" spans="3:12" ht="64" x14ac:dyDescent="0.2">
      <c r="C234" s="591" t="s">
        <v>13659</v>
      </c>
      <c r="D234" s="593" t="s">
        <v>12874</v>
      </c>
      <c r="E234" s="593" t="s">
        <v>12875</v>
      </c>
      <c r="F234" s="594">
        <v>2500000</v>
      </c>
      <c r="G234" s="595">
        <v>10000000</v>
      </c>
      <c r="H234" s="596" t="s">
        <v>12827</v>
      </c>
      <c r="I234" s="575">
        <f t="shared" si="3"/>
        <v>116</v>
      </c>
      <c r="J234" s="577">
        <v>43914</v>
      </c>
      <c r="K234" s="577">
        <v>44030</v>
      </c>
      <c r="L234" s="583"/>
    </row>
    <row r="235" spans="3:12" ht="64" x14ac:dyDescent="0.2">
      <c r="C235" s="591" t="s">
        <v>13659</v>
      </c>
      <c r="D235" s="593" t="s">
        <v>12876</v>
      </c>
      <c r="E235" s="593" t="s">
        <v>12877</v>
      </c>
      <c r="F235" s="594">
        <v>3000000</v>
      </c>
      <c r="G235" s="595">
        <v>12000000</v>
      </c>
      <c r="H235" s="596" t="s">
        <v>12827</v>
      </c>
      <c r="I235" s="575">
        <f t="shared" si="3"/>
        <v>116</v>
      </c>
      <c r="J235" s="577">
        <v>43914</v>
      </c>
      <c r="K235" s="577">
        <v>44030</v>
      </c>
      <c r="L235" s="583"/>
    </row>
    <row r="236" spans="3:12" ht="64" x14ac:dyDescent="0.2">
      <c r="C236" s="591" t="s">
        <v>13659</v>
      </c>
      <c r="D236" s="593" t="s">
        <v>12878</v>
      </c>
      <c r="E236" s="593" t="s">
        <v>12879</v>
      </c>
      <c r="F236" s="594">
        <v>4900000</v>
      </c>
      <c r="G236" s="595">
        <v>19600000</v>
      </c>
      <c r="H236" s="596" t="s">
        <v>12880</v>
      </c>
      <c r="I236" s="575">
        <f t="shared" si="3"/>
        <v>116</v>
      </c>
      <c r="J236" s="577">
        <v>43914</v>
      </c>
      <c r="K236" s="577">
        <v>44030</v>
      </c>
      <c r="L236" s="583"/>
    </row>
    <row r="237" spans="3:12" ht="80" x14ac:dyDescent="0.2">
      <c r="C237" s="591" t="s">
        <v>13659</v>
      </c>
      <c r="D237" s="593" t="s">
        <v>6646</v>
      </c>
      <c r="E237" s="593" t="s">
        <v>12881</v>
      </c>
      <c r="F237" s="594">
        <v>4000000</v>
      </c>
      <c r="G237" s="595">
        <v>16000000</v>
      </c>
      <c r="H237" s="596" t="s">
        <v>12882</v>
      </c>
      <c r="I237" s="575">
        <f t="shared" si="3"/>
        <v>121</v>
      </c>
      <c r="J237" s="577">
        <v>43945</v>
      </c>
      <c r="K237" s="577">
        <v>44066</v>
      </c>
      <c r="L237" s="583"/>
    </row>
    <row r="238" spans="3:12" ht="64" x14ac:dyDescent="0.2">
      <c r="C238" s="591" t="s">
        <v>13659</v>
      </c>
      <c r="D238" s="593" t="s">
        <v>12883</v>
      </c>
      <c r="E238" s="593" t="s">
        <v>12884</v>
      </c>
      <c r="F238" s="594">
        <v>3000000</v>
      </c>
      <c r="G238" s="595">
        <v>9000000</v>
      </c>
      <c r="H238" s="596" t="s">
        <v>12885</v>
      </c>
      <c r="I238" s="575">
        <f t="shared" si="3"/>
        <v>91</v>
      </c>
      <c r="J238" s="577">
        <v>43916</v>
      </c>
      <c r="K238" s="577">
        <v>44007</v>
      </c>
      <c r="L238" s="583"/>
    </row>
    <row r="239" spans="3:12" ht="80" x14ac:dyDescent="0.2">
      <c r="C239" s="591" t="s">
        <v>13659</v>
      </c>
      <c r="D239" s="593" t="s">
        <v>12886</v>
      </c>
      <c r="E239" s="599" t="s">
        <v>12887</v>
      </c>
      <c r="F239" s="594">
        <v>9000000</v>
      </c>
      <c r="G239" s="595">
        <v>36000000</v>
      </c>
      <c r="H239" s="596" t="s">
        <v>12888</v>
      </c>
      <c r="I239" s="575">
        <f t="shared" si="3"/>
        <v>119</v>
      </c>
      <c r="J239" s="577">
        <v>43945</v>
      </c>
      <c r="K239" s="577">
        <v>44064</v>
      </c>
      <c r="L239" s="583"/>
    </row>
    <row r="240" spans="3:12" ht="80" x14ac:dyDescent="0.2">
      <c r="C240" s="591" t="s">
        <v>13659</v>
      </c>
      <c r="D240" s="593" t="s">
        <v>12889</v>
      </c>
      <c r="E240" s="593" t="s">
        <v>12890</v>
      </c>
      <c r="F240" s="600">
        <v>4900000</v>
      </c>
      <c r="G240" s="595">
        <v>14700000</v>
      </c>
      <c r="H240" s="596" t="s">
        <v>12891</v>
      </c>
      <c r="I240" s="575">
        <f t="shared" si="3"/>
        <v>90</v>
      </c>
      <c r="J240" s="577">
        <v>43941</v>
      </c>
      <c r="K240" s="577">
        <v>44031</v>
      </c>
      <c r="L240" s="583"/>
    </row>
    <row r="241" spans="3:12" ht="80" x14ac:dyDescent="0.2">
      <c r="C241" s="591" t="s">
        <v>13659</v>
      </c>
      <c r="D241" s="593" t="s">
        <v>4844</v>
      </c>
      <c r="E241" s="593" t="s">
        <v>12892</v>
      </c>
      <c r="F241" s="594">
        <v>2500000</v>
      </c>
      <c r="G241" s="595">
        <v>10000000</v>
      </c>
      <c r="H241" s="596" t="s">
        <v>12893</v>
      </c>
      <c r="I241" s="575">
        <f t="shared" si="3"/>
        <v>121</v>
      </c>
      <c r="J241" s="577">
        <v>43924</v>
      </c>
      <c r="K241" s="577">
        <v>44045</v>
      </c>
      <c r="L241" s="583"/>
    </row>
    <row r="242" spans="3:12" ht="80" x14ac:dyDescent="0.2">
      <c r="C242" s="591" t="s">
        <v>13659</v>
      </c>
      <c r="D242" s="593" t="s">
        <v>12894</v>
      </c>
      <c r="E242" s="593" t="s">
        <v>12895</v>
      </c>
      <c r="F242" s="594">
        <v>6000000</v>
      </c>
      <c r="G242" s="595">
        <v>27000000</v>
      </c>
      <c r="H242" s="596" t="s">
        <v>12896</v>
      </c>
      <c r="I242" s="575">
        <f t="shared" si="3"/>
        <v>137</v>
      </c>
      <c r="J242" s="577">
        <v>43936</v>
      </c>
      <c r="K242" s="577">
        <v>44073</v>
      </c>
      <c r="L242" s="583"/>
    </row>
    <row r="243" spans="3:12" ht="96" x14ac:dyDescent="0.2">
      <c r="C243" s="591" t="s">
        <v>13659</v>
      </c>
      <c r="D243" s="593" t="s">
        <v>6625</v>
      </c>
      <c r="E243" s="593" t="s">
        <v>12897</v>
      </c>
      <c r="F243" s="600">
        <v>8600000</v>
      </c>
      <c r="G243" s="595">
        <v>34400000</v>
      </c>
      <c r="H243" s="596" t="s">
        <v>12898</v>
      </c>
      <c r="I243" s="575">
        <f t="shared" si="3"/>
        <v>113</v>
      </c>
      <c r="J243" s="577">
        <v>43946</v>
      </c>
      <c r="K243" s="577">
        <v>44059</v>
      </c>
      <c r="L243" s="583"/>
    </row>
    <row r="244" spans="3:12" ht="96" x14ac:dyDescent="0.2">
      <c r="C244" s="591" t="s">
        <v>13659</v>
      </c>
      <c r="D244" s="593" t="s">
        <v>3223</v>
      </c>
      <c r="E244" s="593" t="s">
        <v>12899</v>
      </c>
      <c r="F244" s="594">
        <v>6000000</v>
      </c>
      <c r="G244" s="595">
        <v>24000000</v>
      </c>
      <c r="H244" s="596" t="s">
        <v>12900</v>
      </c>
      <c r="I244" s="575">
        <f t="shared" si="3"/>
        <v>121</v>
      </c>
      <c r="J244" s="577">
        <v>43938</v>
      </c>
      <c r="K244" s="577">
        <v>44059</v>
      </c>
      <c r="L244" s="583"/>
    </row>
    <row r="245" spans="3:12" ht="80" x14ac:dyDescent="0.2">
      <c r="C245" s="591" t="s">
        <v>13659</v>
      </c>
      <c r="D245" s="593" t="s">
        <v>12901</v>
      </c>
      <c r="E245" s="593" t="s">
        <v>12902</v>
      </c>
      <c r="F245" s="601">
        <v>4000000</v>
      </c>
      <c r="G245" s="595">
        <v>20000000</v>
      </c>
      <c r="H245" s="596" t="s">
        <v>12903</v>
      </c>
      <c r="I245" s="575">
        <f t="shared" si="3"/>
        <v>152</v>
      </c>
      <c r="J245" s="577">
        <v>43945</v>
      </c>
      <c r="K245" s="576">
        <v>44097</v>
      </c>
      <c r="L245" s="583"/>
    </row>
    <row r="246" spans="3:12" ht="64" x14ac:dyDescent="0.2">
      <c r="C246" s="591" t="s">
        <v>13659</v>
      </c>
      <c r="D246" s="593" t="s">
        <v>8045</v>
      </c>
      <c r="E246" s="593" t="s">
        <v>12904</v>
      </c>
      <c r="F246" s="594">
        <v>5500000</v>
      </c>
      <c r="G246" s="595">
        <v>22000000</v>
      </c>
      <c r="H246" s="596" t="s">
        <v>12905</v>
      </c>
      <c r="I246" s="575">
        <f t="shared" si="3"/>
        <v>121</v>
      </c>
      <c r="J246" s="577">
        <v>43941</v>
      </c>
      <c r="K246" s="577">
        <v>44062</v>
      </c>
      <c r="L246" s="583"/>
    </row>
    <row r="247" spans="3:12" ht="64" x14ac:dyDescent="0.2">
      <c r="C247" s="591" t="s">
        <v>13659</v>
      </c>
      <c r="D247" s="593" t="s">
        <v>12906</v>
      </c>
      <c r="E247" s="593" t="s">
        <v>12907</v>
      </c>
      <c r="F247" s="600">
        <v>6000000</v>
      </c>
      <c r="G247" s="595">
        <v>18000000</v>
      </c>
      <c r="H247" s="596" t="s">
        <v>12908</v>
      </c>
      <c r="I247" s="575">
        <f t="shared" si="3"/>
        <v>90</v>
      </c>
      <c r="J247" s="577">
        <v>43941</v>
      </c>
      <c r="K247" s="577">
        <v>44031</v>
      </c>
      <c r="L247" s="583"/>
    </row>
    <row r="248" spans="3:12" ht="64" x14ac:dyDescent="0.2">
      <c r="C248" s="591" t="s">
        <v>13659</v>
      </c>
      <c r="D248" s="593" t="s">
        <v>12909</v>
      </c>
      <c r="E248" s="593" t="s">
        <v>12910</v>
      </c>
      <c r="F248" s="600">
        <v>6000000</v>
      </c>
      <c r="G248" s="595">
        <v>18000000</v>
      </c>
      <c r="H248" s="596" t="s">
        <v>12911</v>
      </c>
      <c r="I248" s="575">
        <f t="shared" si="3"/>
        <v>90</v>
      </c>
      <c r="J248" s="577">
        <v>43941</v>
      </c>
      <c r="K248" s="577">
        <v>44031</v>
      </c>
      <c r="L248" s="583"/>
    </row>
    <row r="249" spans="3:12" ht="80" x14ac:dyDescent="0.2">
      <c r="C249" s="591" t="s">
        <v>13659</v>
      </c>
      <c r="D249" s="593" t="s">
        <v>454</v>
      </c>
      <c r="E249" s="593" t="s">
        <v>12912</v>
      </c>
      <c r="F249" s="600">
        <v>4000000</v>
      </c>
      <c r="G249" s="595">
        <v>16000000</v>
      </c>
      <c r="H249" s="596" t="s">
        <v>12913</v>
      </c>
      <c r="I249" s="575">
        <f t="shared" si="3"/>
        <v>121</v>
      </c>
      <c r="J249" s="577">
        <v>43941</v>
      </c>
      <c r="K249" s="577">
        <v>44062</v>
      </c>
      <c r="L249" s="583"/>
    </row>
    <row r="250" spans="3:12" ht="80" x14ac:dyDescent="0.2">
      <c r="C250" s="591" t="s">
        <v>13659</v>
      </c>
      <c r="D250" s="593" t="s">
        <v>12914</v>
      </c>
      <c r="E250" s="593" t="s">
        <v>12915</v>
      </c>
      <c r="F250" s="600">
        <v>4000000</v>
      </c>
      <c r="G250" s="595">
        <v>16000000</v>
      </c>
      <c r="H250" s="596" t="s">
        <v>12891</v>
      </c>
      <c r="I250" s="575">
        <f t="shared" si="3"/>
        <v>121</v>
      </c>
      <c r="J250" s="577">
        <v>43941</v>
      </c>
      <c r="K250" s="577">
        <v>44062</v>
      </c>
      <c r="L250" s="583"/>
    </row>
    <row r="251" spans="3:12" ht="80" x14ac:dyDescent="0.2">
      <c r="C251" s="591" t="s">
        <v>13659</v>
      </c>
      <c r="D251" s="593" t="s">
        <v>12916</v>
      </c>
      <c r="E251" s="593" t="s">
        <v>12917</v>
      </c>
      <c r="F251" s="600">
        <v>4000000</v>
      </c>
      <c r="G251" s="595">
        <v>12000000</v>
      </c>
      <c r="H251" s="596" t="s">
        <v>12891</v>
      </c>
      <c r="I251" s="575">
        <f t="shared" si="3"/>
        <v>90</v>
      </c>
      <c r="J251" s="577">
        <v>43941</v>
      </c>
      <c r="K251" s="577">
        <v>44031</v>
      </c>
      <c r="L251" s="583"/>
    </row>
    <row r="252" spans="3:12" ht="80" x14ac:dyDescent="0.2">
      <c r="C252" s="591" t="s">
        <v>13659</v>
      </c>
      <c r="D252" s="593" t="s">
        <v>12918</v>
      </c>
      <c r="E252" s="593" t="s">
        <v>12919</v>
      </c>
      <c r="F252" s="600">
        <v>4000000</v>
      </c>
      <c r="G252" s="595">
        <v>12000000</v>
      </c>
      <c r="H252" s="596" t="s">
        <v>12920</v>
      </c>
      <c r="I252" s="575">
        <f t="shared" si="3"/>
        <v>90</v>
      </c>
      <c r="J252" s="577">
        <v>43941</v>
      </c>
      <c r="K252" s="577">
        <v>44031</v>
      </c>
      <c r="L252" s="583"/>
    </row>
    <row r="253" spans="3:12" ht="64" x14ac:dyDescent="0.2">
      <c r="C253" s="591" t="s">
        <v>13659</v>
      </c>
      <c r="D253" s="593" t="s">
        <v>12921</v>
      </c>
      <c r="E253" s="593" t="s">
        <v>12922</v>
      </c>
      <c r="F253" s="600">
        <v>7000000</v>
      </c>
      <c r="G253" s="595">
        <v>21000000</v>
      </c>
      <c r="H253" s="596" t="s">
        <v>12923</v>
      </c>
      <c r="I253" s="575">
        <f t="shared" si="3"/>
        <v>85</v>
      </c>
      <c r="J253" s="577">
        <v>43946</v>
      </c>
      <c r="K253" s="577">
        <v>44031</v>
      </c>
      <c r="L253" s="583"/>
    </row>
    <row r="254" spans="3:12" ht="80" x14ac:dyDescent="0.2">
      <c r="C254" s="591" t="s">
        <v>13659</v>
      </c>
      <c r="D254" s="593" t="s">
        <v>8258</v>
      </c>
      <c r="E254" s="593" t="s">
        <v>12924</v>
      </c>
      <c r="F254" s="594">
        <v>6000000</v>
      </c>
      <c r="G254" s="595">
        <v>18000000</v>
      </c>
      <c r="H254" s="596" t="s">
        <v>12925</v>
      </c>
      <c r="I254" s="575">
        <f t="shared" si="3"/>
        <v>90</v>
      </c>
      <c r="J254" s="577">
        <v>43943</v>
      </c>
      <c r="K254" s="577">
        <v>44033</v>
      </c>
      <c r="L254" s="583"/>
    </row>
    <row r="255" spans="3:12" ht="80" x14ac:dyDescent="0.2">
      <c r="C255" s="591" t="s">
        <v>13659</v>
      </c>
      <c r="D255" s="593" t="s">
        <v>12926</v>
      </c>
      <c r="E255" s="593" t="s">
        <v>12927</v>
      </c>
      <c r="F255" s="594" t="s">
        <v>12928</v>
      </c>
      <c r="G255" s="595">
        <v>16200000</v>
      </c>
      <c r="H255" s="596" t="s">
        <v>12929</v>
      </c>
      <c r="I255" s="575">
        <f t="shared" si="3"/>
        <v>91</v>
      </c>
      <c r="J255" s="577">
        <v>43944</v>
      </c>
      <c r="K255" s="577">
        <v>44035</v>
      </c>
      <c r="L255" s="583"/>
    </row>
    <row r="256" spans="3:12" ht="64" x14ac:dyDescent="0.2">
      <c r="C256" s="591" t="s">
        <v>13659</v>
      </c>
      <c r="D256" s="593" t="s">
        <v>12930</v>
      </c>
      <c r="E256" s="593" t="s">
        <v>12931</v>
      </c>
      <c r="F256" s="594">
        <v>7000000</v>
      </c>
      <c r="G256" s="595">
        <v>21000000</v>
      </c>
      <c r="H256" s="596" t="s">
        <v>12932</v>
      </c>
      <c r="I256" s="575">
        <f t="shared" si="3"/>
        <v>91</v>
      </c>
      <c r="J256" s="577">
        <v>43944</v>
      </c>
      <c r="K256" s="577">
        <v>44035</v>
      </c>
      <c r="L256" s="583"/>
    </row>
    <row r="257" spans="3:12" ht="80" x14ac:dyDescent="0.2">
      <c r="C257" s="591" t="s">
        <v>13659</v>
      </c>
      <c r="D257" s="593" t="s">
        <v>12933</v>
      </c>
      <c r="E257" s="593" t="s">
        <v>12934</v>
      </c>
      <c r="F257" s="594">
        <v>10000000</v>
      </c>
      <c r="G257" s="595">
        <v>30000000</v>
      </c>
      <c r="H257" s="596" t="s">
        <v>12935</v>
      </c>
      <c r="I257" s="575">
        <f t="shared" si="3"/>
        <v>91</v>
      </c>
      <c r="J257" s="577">
        <v>43944</v>
      </c>
      <c r="K257" s="577">
        <v>44035</v>
      </c>
      <c r="L257" s="583"/>
    </row>
    <row r="258" spans="3:12" ht="64" x14ac:dyDescent="0.2">
      <c r="C258" s="591" t="s">
        <v>13659</v>
      </c>
      <c r="D258" s="593" t="s">
        <v>12936</v>
      </c>
      <c r="E258" s="593" t="s">
        <v>12937</v>
      </c>
      <c r="F258" s="594">
        <v>9655833</v>
      </c>
      <c r="G258" s="595">
        <v>28967499</v>
      </c>
      <c r="H258" s="596" t="s">
        <v>12938</v>
      </c>
      <c r="I258" s="575">
        <f t="shared" si="3"/>
        <v>90</v>
      </c>
      <c r="J258" s="577">
        <v>43945</v>
      </c>
      <c r="K258" s="577">
        <v>44035</v>
      </c>
      <c r="L258" s="583"/>
    </row>
    <row r="259" spans="3:12" ht="80" x14ac:dyDescent="0.2">
      <c r="C259" s="591" t="s">
        <v>13659</v>
      </c>
      <c r="D259" s="593" t="s">
        <v>12939</v>
      </c>
      <c r="E259" s="593" t="s">
        <v>12940</v>
      </c>
      <c r="F259" s="594">
        <v>11000000</v>
      </c>
      <c r="G259" s="595">
        <v>44000000</v>
      </c>
      <c r="H259" s="596" t="s">
        <v>12941</v>
      </c>
      <c r="I259" s="575">
        <f t="shared" ref="I259:I322" si="4">K259-J259</f>
        <v>122</v>
      </c>
      <c r="J259" s="577">
        <v>43944</v>
      </c>
      <c r="K259" s="577">
        <v>44066</v>
      </c>
      <c r="L259" s="583"/>
    </row>
    <row r="260" spans="3:12" ht="96" x14ac:dyDescent="0.2">
      <c r="C260" s="591" t="s">
        <v>13659</v>
      </c>
      <c r="D260" s="593" t="s">
        <v>571</v>
      </c>
      <c r="E260" s="593" t="s">
        <v>12942</v>
      </c>
      <c r="F260" s="594">
        <v>8000000</v>
      </c>
      <c r="G260" s="595">
        <v>24000000</v>
      </c>
      <c r="H260" s="596" t="s">
        <v>12943</v>
      </c>
      <c r="I260" s="575">
        <f t="shared" si="4"/>
        <v>91</v>
      </c>
      <c r="J260" s="577">
        <v>43944</v>
      </c>
      <c r="K260" s="577">
        <v>44035</v>
      </c>
      <c r="L260" s="583"/>
    </row>
    <row r="261" spans="3:12" ht="80" x14ac:dyDescent="0.2">
      <c r="C261" s="591" t="s">
        <v>13659</v>
      </c>
      <c r="D261" s="593" t="s">
        <v>12944</v>
      </c>
      <c r="E261" s="593" t="s">
        <v>12945</v>
      </c>
      <c r="F261" s="594">
        <v>6000000</v>
      </c>
      <c r="G261" s="595">
        <v>18000000</v>
      </c>
      <c r="H261" s="596" t="s">
        <v>12946</v>
      </c>
      <c r="I261" s="575">
        <f t="shared" si="4"/>
        <v>90</v>
      </c>
      <c r="J261" s="577">
        <v>43945</v>
      </c>
      <c r="K261" s="576">
        <v>44035</v>
      </c>
      <c r="L261" s="583"/>
    </row>
    <row r="262" spans="3:12" ht="80" x14ac:dyDescent="0.2">
      <c r="C262" s="591" t="s">
        <v>13659</v>
      </c>
      <c r="D262" s="593" t="s">
        <v>6726</v>
      </c>
      <c r="E262" s="593" t="s">
        <v>12947</v>
      </c>
      <c r="F262" s="594">
        <v>5100000</v>
      </c>
      <c r="G262" s="595">
        <v>15300000</v>
      </c>
      <c r="H262" s="596" t="s">
        <v>12948</v>
      </c>
      <c r="I262" s="575">
        <f t="shared" si="4"/>
        <v>90</v>
      </c>
      <c r="J262" s="577">
        <v>43945</v>
      </c>
      <c r="K262" s="577">
        <v>44035</v>
      </c>
      <c r="L262" s="583"/>
    </row>
    <row r="263" spans="3:12" ht="80" x14ac:dyDescent="0.2">
      <c r="C263" s="591" t="s">
        <v>13659</v>
      </c>
      <c r="D263" s="593" t="s">
        <v>12949</v>
      </c>
      <c r="E263" s="593" t="s">
        <v>12950</v>
      </c>
      <c r="F263" s="594"/>
      <c r="G263" s="595">
        <v>12000000</v>
      </c>
      <c r="H263" s="596" t="s">
        <v>12951</v>
      </c>
      <c r="I263" s="575">
        <f t="shared" si="4"/>
        <v>90</v>
      </c>
      <c r="J263" s="577">
        <v>43945</v>
      </c>
      <c r="K263" s="577">
        <v>44035</v>
      </c>
      <c r="L263" s="583"/>
    </row>
    <row r="264" spans="3:12" ht="64" x14ac:dyDescent="0.2">
      <c r="C264" s="591" t="s">
        <v>13659</v>
      </c>
      <c r="D264" s="593" t="s">
        <v>12952</v>
      </c>
      <c r="E264" s="593" t="s">
        <v>12953</v>
      </c>
      <c r="F264" s="594" t="s">
        <v>12954</v>
      </c>
      <c r="G264" s="595">
        <v>22050000</v>
      </c>
      <c r="H264" s="596" t="s">
        <v>12955</v>
      </c>
      <c r="I264" s="575">
        <f t="shared" si="4"/>
        <v>90</v>
      </c>
      <c r="J264" s="577">
        <v>43950</v>
      </c>
      <c r="K264" s="577">
        <v>44040</v>
      </c>
      <c r="L264" s="583"/>
    </row>
    <row r="265" spans="3:12" ht="96" x14ac:dyDescent="0.2">
      <c r="C265" s="591" t="s">
        <v>13659</v>
      </c>
      <c r="D265" s="593" t="s">
        <v>12956</v>
      </c>
      <c r="E265" s="593" t="s">
        <v>12957</v>
      </c>
      <c r="F265" s="594">
        <v>6350000</v>
      </c>
      <c r="G265" s="595">
        <v>28575000</v>
      </c>
      <c r="H265" s="596" t="s">
        <v>12958</v>
      </c>
      <c r="I265" s="575">
        <f t="shared" si="4"/>
        <v>137</v>
      </c>
      <c r="J265" s="577">
        <v>43949</v>
      </c>
      <c r="K265" s="577">
        <v>44086</v>
      </c>
      <c r="L265" s="583"/>
    </row>
    <row r="266" spans="3:12" ht="64" x14ac:dyDescent="0.2">
      <c r="C266" s="591" t="s">
        <v>13659</v>
      </c>
      <c r="D266" s="593" t="s">
        <v>8505</v>
      </c>
      <c r="E266" s="593" t="s">
        <v>12959</v>
      </c>
      <c r="F266" s="594" t="s">
        <v>12960</v>
      </c>
      <c r="G266" s="595">
        <v>28000000</v>
      </c>
      <c r="H266" s="596" t="s">
        <v>12932</v>
      </c>
      <c r="I266" s="575">
        <f t="shared" si="4"/>
        <v>121</v>
      </c>
      <c r="J266" s="577">
        <v>43950</v>
      </c>
      <c r="K266" s="577">
        <v>44071</v>
      </c>
      <c r="L266" s="583"/>
    </row>
    <row r="267" spans="3:12" ht="96" x14ac:dyDescent="0.2">
      <c r="C267" s="591" t="s">
        <v>13659</v>
      </c>
      <c r="D267" s="593" t="s">
        <v>12961</v>
      </c>
      <c r="E267" s="593" t="s">
        <v>12962</v>
      </c>
      <c r="F267" s="594">
        <v>7300000</v>
      </c>
      <c r="G267" s="595">
        <v>21900000</v>
      </c>
      <c r="H267" s="596" t="s">
        <v>12963</v>
      </c>
      <c r="I267" s="575">
        <f t="shared" si="4"/>
        <v>90</v>
      </c>
      <c r="J267" s="577">
        <v>43950</v>
      </c>
      <c r="K267" s="577">
        <v>44040</v>
      </c>
      <c r="L267" s="583"/>
    </row>
    <row r="268" spans="3:12" ht="96" x14ac:dyDescent="0.2">
      <c r="C268" s="591" t="s">
        <v>13659</v>
      </c>
      <c r="D268" s="593" t="s">
        <v>12964</v>
      </c>
      <c r="E268" s="593" t="s">
        <v>12965</v>
      </c>
      <c r="F268" s="594">
        <v>7300000</v>
      </c>
      <c r="G268" s="595">
        <v>21900000</v>
      </c>
      <c r="H268" s="596" t="s">
        <v>12966</v>
      </c>
      <c r="I268" s="575">
        <f t="shared" si="4"/>
        <v>90</v>
      </c>
      <c r="J268" s="577">
        <v>43950</v>
      </c>
      <c r="K268" s="577">
        <v>44040</v>
      </c>
      <c r="L268" s="583"/>
    </row>
    <row r="269" spans="3:12" ht="80" x14ac:dyDescent="0.2">
      <c r="C269" s="591" t="s">
        <v>13659</v>
      </c>
      <c r="D269" s="593" t="s">
        <v>12967</v>
      </c>
      <c r="E269" s="593" t="s">
        <v>12968</v>
      </c>
      <c r="F269" s="594">
        <v>5400000</v>
      </c>
      <c r="G269" s="595">
        <v>16200000</v>
      </c>
      <c r="H269" s="596" t="s">
        <v>12891</v>
      </c>
      <c r="I269" s="575">
        <f t="shared" si="4"/>
        <v>90</v>
      </c>
      <c r="J269" s="577">
        <v>43950</v>
      </c>
      <c r="K269" s="577">
        <v>44040</v>
      </c>
      <c r="L269" s="583"/>
    </row>
    <row r="270" spans="3:12" ht="96" x14ac:dyDescent="0.2">
      <c r="C270" s="591" t="s">
        <v>13659</v>
      </c>
      <c r="D270" s="593" t="s">
        <v>12969</v>
      </c>
      <c r="E270" s="593" t="s">
        <v>12970</v>
      </c>
      <c r="F270" s="594">
        <v>3750000</v>
      </c>
      <c r="G270" s="595">
        <v>15000000</v>
      </c>
      <c r="H270" s="596" t="s">
        <v>12971</v>
      </c>
      <c r="I270" s="575">
        <f t="shared" si="4"/>
        <v>121</v>
      </c>
      <c r="J270" s="577">
        <v>43950</v>
      </c>
      <c r="K270" s="577">
        <v>44071</v>
      </c>
      <c r="L270" s="583"/>
    </row>
    <row r="271" spans="3:12" ht="80" x14ac:dyDescent="0.2">
      <c r="C271" s="591" t="s">
        <v>13659</v>
      </c>
      <c r="D271" s="593" t="s">
        <v>12972</v>
      </c>
      <c r="E271" s="593" t="s">
        <v>12973</v>
      </c>
      <c r="F271" s="594" t="s">
        <v>12974</v>
      </c>
      <c r="G271" s="595">
        <v>13800000</v>
      </c>
      <c r="H271" s="596" t="s">
        <v>12975</v>
      </c>
      <c r="I271" s="575">
        <f t="shared" si="4"/>
        <v>90</v>
      </c>
      <c r="J271" s="577">
        <v>43950</v>
      </c>
      <c r="K271" s="577">
        <v>44040</v>
      </c>
      <c r="L271" s="583"/>
    </row>
    <row r="272" spans="3:12" ht="64" x14ac:dyDescent="0.2">
      <c r="C272" s="591" t="s">
        <v>13659</v>
      </c>
      <c r="D272" s="593" t="s">
        <v>12976</v>
      </c>
      <c r="E272" s="593" t="s">
        <v>12977</v>
      </c>
      <c r="F272" s="594">
        <v>3215625</v>
      </c>
      <c r="G272" s="595">
        <v>25725000</v>
      </c>
      <c r="H272" s="596" t="s">
        <v>12978</v>
      </c>
      <c r="I272" s="575">
        <f t="shared" si="4"/>
        <v>240</v>
      </c>
      <c r="J272" s="577">
        <v>43956</v>
      </c>
      <c r="K272" s="577">
        <v>44196</v>
      </c>
      <c r="L272" s="583"/>
    </row>
    <row r="273" spans="3:12" ht="64" x14ac:dyDescent="0.2">
      <c r="C273" s="591" t="s">
        <v>13659</v>
      </c>
      <c r="D273" s="593" t="s">
        <v>12979</v>
      </c>
      <c r="E273" s="593" t="s">
        <v>12980</v>
      </c>
      <c r="F273" s="594">
        <v>6500000</v>
      </c>
      <c r="G273" s="595">
        <v>19500000</v>
      </c>
      <c r="H273" s="596" t="s">
        <v>12981</v>
      </c>
      <c r="I273" s="575">
        <f t="shared" si="4"/>
        <v>91</v>
      </c>
      <c r="J273" s="577">
        <v>43955</v>
      </c>
      <c r="K273" s="577">
        <v>44046</v>
      </c>
      <c r="L273" s="583"/>
    </row>
    <row r="274" spans="3:12" ht="96" x14ac:dyDescent="0.2">
      <c r="C274" s="591" t="s">
        <v>13659</v>
      </c>
      <c r="D274" s="593" t="s">
        <v>304</v>
      </c>
      <c r="E274" s="593" t="s">
        <v>12982</v>
      </c>
      <c r="F274" s="594">
        <v>8000000</v>
      </c>
      <c r="G274" s="595">
        <v>40000000</v>
      </c>
      <c r="H274" s="596" t="s">
        <v>12983</v>
      </c>
      <c r="I274" s="575">
        <f t="shared" si="4"/>
        <v>152</v>
      </c>
      <c r="J274" s="577">
        <v>43965</v>
      </c>
      <c r="K274" s="577">
        <v>44117</v>
      </c>
      <c r="L274" s="583"/>
    </row>
    <row r="275" spans="3:12" ht="96" x14ac:dyDescent="0.2">
      <c r="C275" s="591" t="s">
        <v>13659</v>
      </c>
      <c r="D275" s="602" t="s">
        <v>12984</v>
      </c>
      <c r="E275" s="593" t="s">
        <v>12985</v>
      </c>
      <c r="F275" s="594">
        <v>3500000</v>
      </c>
      <c r="G275" s="595">
        <v>10500000</v>
      </c>
      <c r="H275" s="596" t="s">
        <v>12986</v>
      </c>
      <c r="I275" s="575">
        <f t="shared" si="4"/>
        <v>90</v>
      </c>
      <c r="J275" s="577">
        <v>43951</v>
      </c>
      <c r="K275" s="577">
        <v>44041</v>
      </c>
      <c r="L275" s="583"/>
    </row>
    <row r="276" spans="3:12" ht="64" x14ac:dyDescent="0.2">
      <c r="C276" s="591" t="s">
        <v>13659</v>
      </c>
      <c r="D276" s="593" t="s">
        <v>12987</v>
      </c>
      <c r="E276" s="593" t="s">
        <v>12988</v>
      </c>
      <c r="F276" s="594">
        <v>9655833</v>
      </c>
      <c r="G276" s="595">
        <v>78212247</v>
      </c>
      <c r="H276" s="596" t="s">
        <v>12989</v>
      </c>
      <c r="I276" s="575">
        <f t="shared" si="4"/>
        <v>234</v>
      </c>
      <c r="J276" s="577">
        <v>43962</v>
      </c>
      <c r="K276" s="577">
        <v>44196</v>
      </c>
      <c r="L276" s="583"/>
    </row>
    <row r="277" spans="3:12" ht="80" x14ac:dyDescent="0.2">
      <c r="C277" s="591" t="s">
        <v>13659</v>
      </c>
      <c r="D277" s="593" t="s">
        <v>12990</v>
      </c>
      <c r="E277" s="593" t="s">
        <v>12991</v>
      </c>
      <c r="F277" s="594">
        <v>5000000</v>
      </c>
      <c r="G277" s="595">
        <v>15000000</v>
      </c>
      <c r="H277" s="596" t="s">
        <v>12891</v>
      </c>
      <c r="I277" s="575">
        <f t="shared" si="4"/>
        <v>91</v>
      </c>
      <c r="J277" s="577">
        <v>43955</v>
      </c>
      <c r="K277" s="577">
        <v>44046</v>
      </c>
      <c r="L277" s="583"/>
    </row>
    <row r="278" spans="3:12" ht="112" x14ac:dyDescent="0.2">
      <c r="C278" s="591" t="s">
        <v>13659</v>
      </c>
      <c r="D278" s="593" t="s">
        <v>458</v>
      </c>
      <c r="E278" s="593" t="s">
        <v>12992</v>
      </c>
      <c r="F278" s="594">
        <v>8800000</v>
      </c>
      <c r="G278" s="595">
        <v>44000000</v>
      </c>
      <c r="H278" s="596" t="s">
        <v>12993</v>
      </c>
      <c r="I278" s="575">
        <f t="shared" si="4"/>
        <v>152</v>
      </c>
      <c r="J278" s="577">
        <v>43964</v>
      </c>
      <c r="K278" s="577">
        <v>44116</v>
      </c>
      <c r="L278" s="583"/>
    </row>
    <row r="279" spans="3:12" ht="64" x14ac:dyDescent="0.2">
      <c r="C279" s="591" t="s">
        <v>13659</v>
      </c>
      <c r="D279" s="593" t="s">
        <v>2450</v>
      </c>
      <c r="E279" s="593" t="s">
        <v>12994</v>
      </c>
      <c r="F279" s="594">
        <v>4000000</v>
      </c>
      <c r="G279" s="595">
        <v>20000000</v>
      </c>
      <c r="H279" s="596" t="s">
        <v>12995</v>
      </c>
      <c r="I279" s="575">
        <f t="shared" si="4"/>
        <v>152</v>
      </c>
      <c r="J279" s="577">
        <v>43955</v>
      </c>
      <c r="K279" s="577">
        <v>44107</v>
      </c>
      <c r="L279" s="583"/>
    </row>
    <row r="280" spans="3:12" ht="96" x14ac:dyDescent="0.2">
      <c r="C280" s="591" t="s">
        <v>13659</v>
      </c>
      <c r="D280" s="593" t="s">
        <v>12996</v>
      </c>
      <c r="E280" s="593" t="s">
        <v>12997</v>
      </c>
      <c r="F280" s="594">
        <v>4800000</v>
      </c>
      <c r="G280" s="595">
        <v>24000000</v>
      </c>
      <c r="H280" s="596" t="s">
        <v>12998</v>
      </c>
      <c r="I280" s="575">
        <f t="shared" si="4"/>
        <v>112</v>
      </c>
      <c r="J280" s="577">
        <v>43966</v>
      </c>
      <c r="K280" s="577">
        <v>44078</v>
      </c>
      <c r="L280" s="583"/>
    </row>
    <row r="281" spans="3:12" ht="80" x14ac:dyDescent="0.2">
      <c r="C281" s="591" t="s">
        <v>13659</v>
      </c>
      <c r="D281" s="593" t="s">
        <v>12066</v>
      </c>
      <c r="E281" s="593" t="s">
        <v>12999</v>
      </c>
      <c r="F281" s="594">
        <v>4000000</v>
      </c>
      <c r="G281" s="595">
        <v>4000000</v>
      </c>
      <c r="H281" s="596" t="s">
        <v>13000</v>
      </c>
      <c r="I281" s="575">
        <f t="shared" si="4"/>
        <v>29</v>
      </c>
      <c r="J281" s="577">
        <v>43957</v>
      </c>
      <c r="K281" s="577">
        <v>43986</v>
      </c>
      <c r="L281" s="583"/>
    </row>
    <row r="282" spans="3:12" ht="80" x14ac:dyDescent="0.2">
      <c r="C282" s="591" t="s">
        <v>13659</v>
      </c>
      <c r="D282" s="593" t="s">
        <v>13001</v>
      </c>
      <c r="E282" s="593" t="s">
        <v>13002</v>
      </c>
      <c r="F282" s="594">
        <v>8000000</v>
      </c>
      <c r="G282" s="595">
        <v>32000000</v>
      </c>
      <c r="H282" s="596" t="s">
        <v>13003</v>
      </c>
      <c r="I282" s="575">
        <f t="shared" si="4"/>
        <v>119</v>
      </c>
      <c r="J282" s="577">
        <v>43959</v>
      </c>
      <c r="K282" s="577">
        <v>44078</v>
      </c>
      <c r="L282" s="583"/>
    </row>
    <row r="283" spans="3:12" ht="80" x14ac:dyDescent="0.2">
      <c r="C283" s="591" t="s">
        <v>13659</v>
      </c>
      <c r="D283" s="593" t="s">
        <v>13004</v>
      </c>
      <c r="E283" s="593" t="s">
        <v>13005</v>
      </c>
      <c r="F283" s="594">
        <v>3250000</v>
      </c>
      <c r="G283" s="595">
        <v>13000000</v>
      </c>
      <c r="H283" s="596" t="s">
        <v>13006</v>
      </c>
      <c r="I283" s="575">
        <f t="shared" si="4"/>
        <v>121</v>
      </c>
      <c r="J283" s="577">
        <v>43957</v>
      </c>
      <c r="K283" s="577">
        <v>44078</v>
      </c>
      <c r="L283" s="583"/>
    </row>
    <row r="284" spans="3:12" ht="64" x14ac:dyDescent="0.2">
      <c r="C284" s="591" t="s">
        <v>13659</v>
      </c>
      <c r="D284" s="593" t="s">
        <v>13007</v>
      </c>
      <c r="E284" s="593" t="s">
        <v>13008</v>
      </c>
      <c r="F284" s="594">
        <v>10533636</v>
      </c>
      <c r="G284" s="595">
        <v>82864603</v>
      </c>
      <c r="H284" s="596" t="s">
        <v>13009</v>
      </c>
      <c r="I284" s="575">
        <f t="shared" si="4"/>
        <v>237</v>
      </c>
      <c r="J284" s="577">
        <v>43959</v>
      </c>
      <c r="K284" s="577">
        <v>44196</v>
      </c>
      <c r="L284" s="583"/>
    </row>
    <row r="285" spans="3:12" ht="80" x14ac:dyDescent="0.2">
      <c r="C285" s="591" t="s">
        <v>13659</v>
      </c>
      <c r="D285" s="593" t="s">
        <v>13010</v>
      </c>
      <c r="E285" s="593" t="s">
        <v>13011</v>
      </c>
      <c r="F285" s="594">
        <v>4000000</v>
      </c>
      <c r="G285" s="595">
        <v>12000000</v>
      </c>
      <c r="H285" s="596" t="s">
        <v>12913</v>
      </c>
      <c r="I285" s="575">
        <f t="shared" si="4"/>
        <v>88</v>
      </c>
      <c r="J285" s="577">
        <v>43962</v>
      </c>
      <c r="K285" s="577">
        <v>44050</v>
      </c>
      <c r="L285" s="583"/>
    </row>
    <row r="286" spans="3:12" ht="96" x14ac:dyDescent="0.2">
      <c r="C286" s="591" t="s">
        <v>13659</v>
      </c>
      <c r="D286" s="593" t="s">
        <v>13012</v>
      </c>
      <c r="E286" s="593" t="s">
        <v>13013</v>
      </c>
      <c r="F286" s="594">
        <v>9000000</v>
      </c>
      <c r="G286" s="595">
        <v>45000000</v>
      </c>
      <c r="H286" s="596" t="s">
        <v>13014</v>
      </c>
      <c r="I286" s="575">
        <f t="shared" si="4"/>
        <v>152</v>
      </c>
      <c r="J286" s="577">
        <v>43966</v>
      </c>
      <c r="K286" s="577">
        <v>44118</v>
      </c>
      <c r="L286" s="583"/>
    </row>
    <row r="287" spans="3:12" ht="80" x14ac:dyDescent="0.2">
      <c r="C287" s="591" t="s">
        <v>13659</v>
      </c>
      <c r="D287" s="593" t="s">
        <v>12421</v>
      </c>
      <c r="E287" s="593" t="s">
        <v>13015</v>
      </c>
      <c r="F287" s="594">
        <v>5000000</v>
      </c>
      <c r="G287" s="595">
        <v>15000000</v>
      </c>
      <c r="H287" s="596" t="s">
        <v>13016</v>
      </c>
      <c r="I287" s="575">
        <f t="shared" si="4"/>
        <v>92</v>
      </c>
      <c r="J287" s="577">
        <v>43962</v>
      </c>
      <c r="K287" s="577">
        <v>44054</v>
      </c>
      <c r="L287" s="583"/>
    </row>
    <row r="288" spans="3:12" ht="80" x14ac:dyDescent="0.2">
      <c r="C288" s="591" t="s">
        <v>13659</v>
      </c>
      <c r="D288" s="593" t="s">
        <v>13017</v>
      </c>
      <c r="E288" s="593" t="s">
        <v>13018</v>
      </c>
      <c r="F288" s="594">
        <v>2500000</v>
      </c>
      <c r="G288" s="595">
        <v>10000000</v>
      </c>
      <c r="H288" s="596" t="s">
        <v>13019</v>
      </c>
      <c r="I288" s="575">
        <f t="shared" si="4"/>
        <v>123</v>
      </c>
      <c r="J288" s="577">
        <v>43962</v>
      </c>
      <c r="K288" s="577">
        <v>44085</v>
      </c>
      <c r="L288" s="583"/>
    </row>
    <row r="289" spans="3:12" ht="96" x14ac:dyDescent="0.2">
      <c r="C289" s="591" t="s">
        <v>13659</v>
      </c>
      <c r="D289" s="593" t="s">
        <v>6407</v>
      </c>
      <c r="E289" s="593" t="s">
        <v>13020</v>
      </c>
      <c r="F289" s="594">
        <v>7100000</v>
      </c>
      <c r="G289" s="595">
        <v>42600000</v>
      </c>
      <c r="H289" s="596" t="s">
        <v>13021</v>
      </c>
      <c r="I289" s="575">
        <f t="shared" si="4"/>
        <v>183</v>
      </c>
      <c r="J289" s="577">
        <v>43962</v>
      </c>
      <c r="K289" s="577">
        <v>44145</v>
      </c>
      <c r="L289" s="583"/>
    </row>
    <row r="290" spans="3:12" ht="80" x14ac:dyDescent="0.2">
      <c r="C290" s="591" t="s">
        <v>13659</v>
      </c>
      <c r="D290" s="593" t="s">
        <v>11484</v>
      </c>
      <c r="E290" s="593" t="s">
        <v>13022</v>
      </c>
      <c r="F290" s="594">
        <v>3240000</v>
      </c>
      <c r="G290" s="595">
        <v>16200000</v>
      </c>
      <c r="H290" s="596" t="s">
        <v>13023</v>
      </c>
      <c r="I290" s="575">
        <f t="shared" si="4"/>
        <v>153</v>
      </c>
      <c r="J290" s="577">
        <v>43962</v>
      </c>
      <c r="K290" s="577">
        <v>44115</v>
      </c>
      <c r="L290" s="583"/>
    </row>
    <row r="291" spans="3:12" ht="80" x14ac:dyDescent="0.2">
      <c r="C291" s="591" t="s">
        <v>13659</v>
      </c>
      <c r="D291" s="593" t="s">
        <v>13024</v>
      </c>
      <c r="E291" s="593" t="s">
        <v>13025</v>
      </c>
      <c r="F291" s="594">
        <v>2200000</v>
      </c>
      <c r="G291" s="595">
        <v>5940000</v>
      </c>
      <c r="H291" s="596" t="s">
        <v>13026</v>
      </c>
      <c r="I291" s="575">
        <f t="shared" si="4"/>
        <v>79</v>
      </c>
      <c r="J291" s="577">
        <v>43964</v>
      </c>
      <c r="K291" s="577">
        <v>44043</v>
      </c>
      <c r="L291" s="583"/>
    </row>
    <row r="292" spans="3:12" ht="96" x14ac:dyDescent="0.2">
      <c r="C292" s="591" t="s">
        <v>13659</v>
      </c>
      <c r="D292" s="593" t="s">
        <v>13027</v>
      </c>
      <c r="E292" s="593" t="s">
        <v>13028</v>
      </c>
      <c r="F292" s="594">
        <v>4999999</v>
      </c>
      <c r="G292" s="595">
        <v>14999997</v>
      </c>
      <c r="H292" s="596" t="s">
        <v>13029</v>
      </c>
      <c r="I292" s="575">
        <f t="shared" si="4"/>
        <v>92</v>
      </c>
      <c r="J292" s="577">
        <v>43962</v>
      </c>
      <c r="K292" s="577">
        <v>44054</v>
      </c>
      <c r="L292" s="583"/>
    </row>
    <row r="293" spans="3:12" ht="64" x14ac:dyDescent="0.2">
      <c r="C293" s="591" t="s">
        <v>13659</v>
      </c>
      <c r="D293" s="593" t="s">
        <v>13030</v>
      </c>
      <c r="E293" s="593" t="s">
        <v>13031</v>
      </c>
      <c r="F293" s="594">
        <v>5000000</v>
      </c>
      <c r="G293" s="595">
        <v>25000000</v>
      </c>
      <c r="H293" s="596" t="s">
        <v>13032</v>
      </c>
      <c r="I293" s="575">
        <f t="shared" si="4"/>
        <v>152</v>
      </c>
      <c r="J293" s="577">
        <v>43965</v>
      </c>
      <c r="K293" s="577">
        <v>44117</v>
      </c>
      <c r="L293" s="583"/>
    </row>
    <row r="294" spans="3:12" ht="64" x14ac:dyDescent="0.2">
      <c r="C294" s="591" t="s">
        <v>13659</v>
      </c>
      <c r="D294" s="593" t="s">
        <v>2141</v>
      </c>
      <c r="E294" s="593" t="s">
        <v>13033</v>
      </c>
      <c r="F294" s="594">
        <v>3600000</v>
      </c>
      <c r="G294" s="595">
        <v>10800000</v>
      </c>
      <c r="H294" s="596" t="s">
        <v>13034</v>
      </c>
      <c r="I294" s="575">
        <f t="shared" si="4"/>
        <v>91</v>
      </c>
      <c r="J294" s="577">
        <v>43971</v>
      </c>
      <c r="K294" s="577">
        <v>44062</v>
      </c>
      <c r="L294" s="583"/>
    </row>
    <row r="295" spans="3:12" ht="80" x14ac:dyDescent="0.2">
      <c r="C295" s="591" t="s">
        <v>13659</v>
      </c>
      <c r="D295" s="593" t="s">
        <v>13035</v>
      </c>
      <c r="E295" s="593" t="s">
        <v>13036</v>
      </c>
      <c r="F295" s="594">
        <v>3000000</v>
      </c>
      <c r="G295" s="595">
        <v>12000000</v>
      </c>
      <c r="H295" s="596" t="s">
        <v>13037</v>
      </c>
      <c r="I295" s="575">
        <f t="shared" si="4"/>
        <v>122</v>
      </c>
      <c r="J295" s="577">
        <v>43963</v>
      </c>
      <c r="K295" s="577">
        <v>44085</v>
      </c>
      <c r="L295" s="583"/>
    </row>
    <row r="296" spans="3:12" ht="96" x14ac:dyDescent="0.2">
      <c r="C296" s="591" t="s">
        <v>13659</v>
      </c>
      <c r="D296" s="593" t="s">
        <v>13038</v>
      </c>
      <c r="E296" s="593" t="s">
        <v>13039</v>
      </c>
      <c r="F296" s="594">
        <v>6000000</v>
      </c>
      <c r="G296" s="595">
        <v>18000000</v>
      </c>
      <c r="H296" s="596" t="s">
        <v>13040</v>
      </c>
      <c r="I296" s="575">
        <f t="shared" si="4"/>
        <v>91</v>
      </c>
      <c r="J296" s="577">
        <v>43964</v>
      </c>
      <c r="K296" s="577">
        <v>44055</v>
      </c>
      <c r="L296" s="583"/>
    </row>
    <row r="297" spans="3:12" ht="80" x14ac:dyDescent="0.2">
      <c r="C297" s="591" t="s">
        <v>13659</v>
      </c>
      <c r="D297" s="593" t="s">
        <v>13041</v>
      </c>
      <c r="E297" s="593" t="s">
        <v>13042</v>
      </c>
      <c r="F297" s="594">
        <v>4000000</v>
      </c>
      <c r="G297" s="595">
        <v>12000000</v>
      </c>
      <c r="H297" s="596" t="s">
        <v>13043</v>
      </c>
      <c r="I297" s="575">
        <f t="shared" si="4"/>
        <v>91</v>
      </c>
      <c r="J297" s="577">
        <v>43964</v>
      </c>
      <c r="K297" s="577">
        <v>44055</v>
      </c>
      <c r="L297" s="583"/>
    </row>
    <row r="298" spans="3:12" ht="64" x14ac:dyDescent="0.2">
      <c r="C298" s="591" t="s">
        <v>13659</v>
      </c>
      <c r="D298" s="593" t="s">
        <v>2873</v>
      </c>
      <c r="E298" s="593" t="s">
        <v>13044</v>
      </c>
      <c r="F298" s="594">
        <v>4000000</v>
      </c>
      <c r="G298" s="595">
        <v>8000000</v>
      </c>
      <c r="H298" s="596" t="s">
        <v>13045</v>
      </c>
      <c r="I298" s="575">
        <f t="shared" si="4"/>
        <v>60</v>
      </c>
      <c r="J298" s="577">
        <v>43966</v>
      </c>
      <c r="K298" s="577">
        <v>44026</v>
      </c>
      <c r="L298" s="583"/>
    </row>
    <row r="299" spans="3:12" ht="64" x14ac:dyDescent="0.2">
      <c r="C299" s="591" t="s">
        <v>13659</v>
      </c>
      <c r="D299" s="593" t="s">
        <v>13046</v>
      </c>
      <c r="E299" s="593" t="s">
        <v>13047</v>
      </c>
      <c r="F299" s="594">
        <v>6350000</v>
      </c>
      <c r="G299" s="595">
        <v>19050000</v>
      </c>
      <c r="H299" s="596" t="s">
        <v>13048</v>
      </c>
      <c r="I299" s="575">
        <f t="shared" si="4"/>
        <v>91</v>
      </c>
      <c r="J299" s="577">
        <v>43966</v>
      </c>
      <c r="K299" s="577">
        <v>44057</v>
      </c>
      <c r="L299" s="583"/>
    </row>
    <row r="300" spans="3:12" ht="96" x14ac:dyDescent="0.2">
      <c r="C300" s="591" t="s">
        <v>13659</v>
      </c>
      <c r="D300" s="593" t="s">
        <v>13049</v>
      </c>
      <c r="E300" s="593" t="s">
        <v>13050</v>
      </c>
      <c r="F300" s="594">
        <v>6497775</v>
      </c>
      <c r="G300" s="595">
        <v>19493325</v>
      </c>
      <c r="H300" s="596" t="s">
        <v>13051</v>
      </c>
      <c r="I300" s="575">
        <f t="shared" si="4"/>
        <v>91</v>
      </c>
      <c r="J300" s="577">
        <v>43966</v>
      </c>
      <c r="K300" s="577">
        <v>44057</v>
      </c>
      <c r="L300" s="583"/>
    </row>
    <row r="301" spans="3:12" ht="80" x14ac:dyDescent="0.2">
      <c r="C301" s="591" t="s">
        <v>13659</v>
      </c>
      <c r="D301" s="593" t="s">
        <v>2013</v>
      </c>
      <c r="E301" s="593" t="s">
        <v>13052</v>
      </c>
      <c r="F301" s="594">
        <v>3500000</v>
      </c>
      <c r="G301" s="595">
        <v>10500000</v>
      </c>
      <c r="H301" s="596" t="s">
        <v>13053</v>
      </c>
      <c r="I301" s="575">
        <f t="shared" si="4"/>
        <v>91</v>
      </c>
      <c r="J301" s="577">
        <v>43969</v>
      </c>
      <c r="K301" s="577">
        <v>44060</v>
      </c>
      <c r="L301" s="583"/>
    </row>
    <row r="302" spans="3:12" ht="64" x14ac:dyDescent="0.2">
      <c r="C302" s="591" t="s">
        <v>13659</v>
      </c>
      <c r="D302" s="593" t="s">
        <v>13054</v>
      </c>
      <c r="E302" s="593" t="s">
        <v>13055</v>
      </c>
      <c r="F302" s="594">
        <v>5307000</v>
      </c>
      <c r="G302" s="595">
        <v>26535000</v>
      </c>
      <c r="H302" s="596" t="s">
        <v>13056</v>
      </c>
      <c r="I302" s="575">
        <f t="shared" si="4"/>
        <v>153</v>
      </c>
      <c r="J302" s="577">
        <v>43970</v>
      </c>
      <c r="K302" s="577">
        <v>44123</v>
      </c>
      <c r="L302" s="583"/>
    </row>
    <row r="303" spans="3:12" ht="64" x14ac:dyDescent="0.2">
      <c r="C303" s="591" t="s">
        <v>13659</v>
      </c>
      <c r="D303" s="593" t="s">
        <v>13057</v>
      </c>
      <c r="E303" s="593" t="s">
        <v>13058</v>
      </c>
      <c r="F303" s="594">
        <v>2000000</v>
      </c>
      <c r="G303" s="595">
        <v>8000000</v>
      </c>
      <c r="H303" s="596" t="s">
        <v>13059</v>
      </c>
      <c r="I303" s="575">
        <f t="shared" si="4"/>
        <v>60</v>
      </c>
      <c r="J303" s="577">
        <v>43966</v>
      </c>
      <c r="K303" s="577">
        <v>44026</v>
      </c>
      <c r="L303" s="583"/>
    </row>
    <row r="304" spans="3:12" ht="80" x14ac:dyDescent="0.2">
      <c r="C304" s="591" t="s">
        <v>13659</v>
      </c>
      <c r="D304" s="593" t="s">
        <v>6281</v>
      </c>
      <c r="E304" s="593" t="s">
        <v>13060</v>
      </c>
      <c r="F304" s="594">
        <v>4000000</v>
      </c>
      <c r="G304" s="595">
        <v>12000000</v>
      </c>
      <c r="H304" s="596" t="s">
        <v>13061</v>
      </c>
      <c r="I304" s="575">
        <f t="shared" si="4"/>
        <v>91</v>
      </c>
      <c r="J304" s="577">
        <v>43966</v>
      </c>
      <c r="K304" s="577">
        <v>44057</v>
      </c>
      <c r="L304" s="583"/>
    </row>
    <row r="305" spans="3:12" ht="80" x14ac:dyDescent="0.2">
      <c r="C305" s="591" t="s">
        <v>13659</v>
      </c>
      <c r="D305" s="593" t="s">
        <v>7865</v>
      </c>
      <c r="E305" s="593" t="s">
        <v>13062</v>
      </c>
      <c r="F305" s="594">
        <v>6250000</v>
      </c>
      <c r="G305" s="595">
        <v>25000000</v>
      </c>
      <c r="H305" s="596" t="s">
        <v>13063</v>
      </c>
      <c r="I305" s="575">
        <f t="shared" si="4"/>
        <v>122</v>
      </c>
      <c r="J305" s="577">
        <v>43967</v>
      </c>
      <c r="K305" s="577">
        <v>44089</v>
      </c>
      <c r="L305" s="583"/>
    </row>
    <row r="306" spans="3:12" ht="80" x14ac:dyDescent="0.2">
      <c r="C306" s="591" t="s">
        <v>13659</v>
      </c>
      <c r="D306" s="593" t="s">
        <v>13064</v>
      </c>
      <c r="E306" s="593" t="s">
        <v>13065</v>
      </c>
      <c r="F306" s="594">
        <v>4438890</v>
      </c>
      <c r="G306" s="595">
        <v>13316670</v>
      </c>
      <c r="H306" s="596" t="s">
        <v>13066</v>
      </c>
      <c r="I306" s="575">
        <f t="shared" si="4"/>
        <v>91</v>
      </c>
      <c r="J306" s="577">
        <v>43966</v>
      </c>
      <c r="K306" s="577">
        <v>44057</v>
      </c>
      <c r="L306" s="583"/>
    </row>
    <row r="307" spans="3:12" ht="64" x14ac:dyDescent="0.2">
      <c r="C307" s="591" t="s">
        <v>13659</v>
      </c>
      <c r="D307" s="593" t="s">
        <v>13067</v>
      </c>
      <c r="E307" s="593" t="s">
        <v>13068</v>
      </c>
      <c r="F307" s="594">
        <v>2500000</v>
      </c>
      <c r="G307" s="595">
        <v>10000000</v>
      </c>
      <c r="H307" s="596" t="s">
        <v>13069</v>
      </c>
      <c r="I307" s="575">
        <f t="shared" si="4"/>
        <v>122</v>
      </c>
      <c r="J307" s="577">
        <v>43966</v>
      </c>
      <c r="K307" s="577">
        <v>44088</v>
      </c>
      <c r="L307" s="583"/>
    </row>
    <row r="308" spans="3:12" ht="64" x14ac:dyDescent="0.2">
      <c r="C308" s="591" t="s">
        <v>13659</v>
      </c>
      <c r="D308" s="593" t="s">
        <v>9587</v>
      </c>
      <c r="E308" s="593" t="s">
        <v>13070</v>
      </c>
      <c r="F308" s="594">
        <v>4000000</v>
      </c>
      <c r="G308" s="595">
        <v>15500000</v>
      </c>
      <c r="H308" s="596" t="s">
        <v>13071</v>
      </c>
      <c r="I308" s="575">
        <f t="shared" si="4"/>
        <v>122</v>
      </c>
      <c r="J308" s="577">
        <v>43969</v>
      </c>
      <c r="K308" s="577">
        <v>44091</v>
      </c>
      <c r="L308" s="583"/>
    </row>
    <row r="309" spans="3:12" ht="112" x14ac:dyDescent="0.2">
      <c r="C309" s="591" t="s">
        <v>13659</v>
      </c>
      <c r="D309" s="593" t="s">
        <v>3026</v>
      </c>
      <c r="E309" s="593" t="s">
        <v>13072</v>
      </c>
      <c r="F309" s="594">
        <v>2500000</v>
      </c>
      <c r="G309" s="595">
        <v>7500000</v>
      </c>
      <c r="H309" s="596" t="s">
        <v>13073</v>
      </c>
      <c r="I309" s="575">
        <f t="shared" si="4"/>
        <v>91</v>
      </c>
      <c r="J309" s="577">
        <v>43977</v>
      </c>
      <c r="K309" s="577">
        <v>44068</v>
      </c>
      <c r="L309" s="583"/>
    </row>
    <row r="310" spans="3:12" ht="80" x14ac:dyDescent="0.2">
      <c r="C310" s="591" t="s">
        <v>13659</v>
      </c>
      <c r="D310" s="593" t="s">
        <v>13074</v>
      </c>
      <c r="E310" s="593" t="s">
        <v>13075</v>
      </c>
      <c r="F310" s="594">
        <v>3320000</v>
      </c>
      <c r="G310" s="595">
        <v>16600000</v>
      </c>
      <c r="H310" s="596" t="s">
        <v>13076</v>
      </c>
      <c r="I310" s="575">
        <f t="shared" si="4"/>
        <v>152</v>
      </c>
      <c r="J310" s="577">
        <v>43969</v>
      </c>
      <c r="K310" s="577">
        <v>44121</v>
      </c>
      <c r="L310" s="583"/>
    </row>
    <row r="311" spans="3:12" ht="64" x14ac:dyDescent="0.2">
      <c r="C311" s="591" t="s">
        <v>13659</v>
      </c>
      <c r="D311" s="593" t="s">
        <v>13077</v>
      </c>
      <c r="E311" s="593" t="s">
        <v>13078</v>
      </c>
      <c r="F311" s="594">
        <v>6000000</v>
      </c>
      <c r="G311" s="595">
        <v>24000000</v>
      </c>
      <c r="H311" s="596" t="s">
        <v>13079</v>
      </c>
      <c r="I311" s="575">
        <f t="shared" si="4"/>
        <v>121</v>
      </c>
      <c r="J311" s="577">
        <v>43984</v>
      </c>
      <c r="K311" s="577">
        <v>44105</v>
      </c>
      <c r="L311" s="583"/>
    </row>
    <row r="312" spans="3:12" ht="80" x14ac:dyDescent="0.2">
      <c r="C312" s="591" t="s">
        <v>13659</v>
      </c>
      <c r="D312" s="593" t="s">
        <v>12133</v>
      </c>
      <c r="E312" s="593" t="s">
        <v>13080</v>
      </c>
      <c r="F312" s="594">
        <v>3000000</v>
      </c>
      <c r="G312" s="595">
        <v>9000000</v>
      </c>
      <c r="H312" s="596" t="s">
        <v>13081</v>
      </c>
      <c r="I312" s="575">
        <f t="shared" si="4"/>
        <v>91</v>
      </c>
      <c r="J312" s="577">
        <v>43969</v>
      </c>
      <c r="K312" s="577">
        <v>44060</v>
      </c>
      <c r="L312" s="583"/>
    </row>
    <row r="313" spans="3:12" ht="80" x14ac:dyDescent="0.2">
      <c r="C313" s="591" t="s">
        <v>13659</v>
      </c>
      <c r="D313" s="593" t="s">
        <v>13082</v>
      </c>
      <c r="E313" s="593" t="s">
        <v>13083</v>
      </c>
      <c r="F313" s="594">
        <v>3212500</v>
      </c>
      <c r="G313" s="595">
        <v>19275000</v>
      </c>
      <c r="H313" s="596" t="s">
        <v>13084</v>
      </c>
      <c r="I313" s="575">
        <f t="shared" si="4"/>
        <v>183</v>
      </c>
      <c r="J313" s="577">
        <v>43970</v>
      </c>
      <c r="K313" s="577">
        <v>44153</v>
      </c>
      <c r="L313" s="583"/>
    </row>
    <row r="314" spans="3:12" ht="64" x14ac:dyDescent="0.2">
      <c r="C314" s="591" t="s">
        <v>13659</v>
      </c>
      <c r="D314" s="593" t="s">
        <v>13085</v>
      </c>
      <c r="E314" s="593" t="s">
        <v>13086</v>
      </c>
      <c r="F314" s="594">
        <v>3960000</v>
      </c>
      <c r="G314" s="595">
        <v>11880000</v>
      </c>
      <c r="H314" s="596" t="s">
        <v>13087</v>
      </c>
      <c r="I314" s="575">
        <f t="shared" si="4"/>
        <v>91</v>
      </c>
      <c r="J314" s="577">
        <v>43969</v>
      </c>
      <c r="K314" s="577">
        <v>44060</v>
      </c>
      <c r="L314" s="583"/>
    </row>
    <row r="315" spans="3:12" ht="80" x14ac:dyDescent="0.2">
      <c r="C315" s="591" t="s">
        <v>13659</v>
      </c>
      <c r="D315" s="593" t="s">
        <v>13088</v>
      </c>
      <c r="E315" s="593" t="s">
        <v>13089</v>
      </c>
      <c r="F315" s="594">
        <v>4000000</v>
      </c>
      <c r="G315" s="595">
        <v>16000000</v>
      </c>
      <c r="H315" s="596" t="s">
        <v>13090</v>
      </c>
      <c r="I315" s="575">
        <f t="shared" si="4"/>
        <v>122</v>
      </c>
      <c r="J315" s="577">
        <v>43970</v>
      </c>
      <c r="K315" s="577">
        <v>44092</v>
      </c>
      <c r="L315" s="583"/>
    </row>
    <row r="316" spans="3:12" ht="80" x14ac:dyDescent="0.2">
      <c r="C316" s="591" t="s">
        <v>13659</v>
      </c>
      <c r="D316" s="593" t="s">
        <v>13091</v>
      </c>
      <c r="E316" s="593" t="s">
        <v>13092</v>
      </c>
      <c r="F316" s="594">
        <v>4000000</v>
      </c>
      <c r="G316" s="595">
        <v>4000000</v>
      </c>
      <c r="H316" s="596" t="s">
        <v>12913</v>
      </c>
      <c r="I316" s="575">
        <f t="shared" si="4"/>
        <v>30</v>
      </c>
      <c r="J316" s="577">
        <v>43969</v>
      </c>
      <c r="K316" s="577">
        <v>43999</v>
      </c>
      <c r="L316" s="583"/>
    </row>
    <row r="317" spans="3:12" ht="112" x14ac:dyDescent="0.2">
      <c r="C317" s="591" t="s">
        <v>13659</v>
      </c>
      <c r="D317" s="593" t="s">
        <v>13093</v>
      </c>
      <c r="E317" s="593" t="s">
        <v>13094</v>
      </c>
      <c r="F317" s="594">
        <v>4300000</v>
      </c>
      <c r="G317" s="595">
        <v>12900000</v>
      </c>
      <c r="H317" s="596" t="s">
        <v>13095</v>
      </c>
      <c r="I317" s="575">
        <f t="shared" si="4"/>
        <v>91</v>
      </c>
      <c r="J317" s="577">
        <v>43971</v>
      </c>
      <c r="K317" s="577">
        <v>44062</v>
      </c>
      <c r="L317" s="583"/>
    </row>
    <row r="318" spans="3:12" ht="80" x14ac:dyDescent="0.2">
      <c r="C318" s="591" t="s">
        <v>13659</v>
      </c>
      <c r="D318" s="593" t="s">
        <v>13096</v>
      </c>
      <c r="E318" s="593" t="s">
        <v>13097</v>
      </c>
      <c r="F318" s="594">
        <v>6000000</v>
      </c>
      <c r="G318" s="595">
        <v>12000000</v>
      </c>
      <c r="H318" s="596" t="s">
        <v>13098</v>
      </c>
      <c r="I318" s="575">
        <f t="shared" si="4"/>
        <v>60</v>
      </c>
      <c r="J318" s="577">
        <v>43972</v>
      </c>
      <c r="K318" s="577">
        <v>44032</v>
      </c>
      <c r="L318" s="583"/>
    </row>
    <row r="319" spans="3:12" ht="96" x14ac:dyDescent="0.2">
      <c r="C319" s="591" t="s">
        <v>13659</v>
      </c>
      <c r="D319" s="593" t="s">
        <v>6516</v>
      </c>
      <c r="E319" s="593" t="s">
        <v>13099</v>
      </c>
      <c r="F319" s="594">
        <v>6130000</v>
      </c>
      <c r="G319" s="595">
        <v>18390000</v>
      </c>
      <c r="H319" s="596" t="s">
        <v>13100</v>
      </c>
      <c r="I319" s="575">
        <f t="shared" si="4"/>
        <v>91</v>
      </c>
      <c r="J319" s="577">
        <v>43972</v>
      </c>
      <c r="K319" s="577">
        <v>44063</v>
      </c>
      <c r="L319" s="583"/>
    </row>
    <row r="320" spans="3:12" ht="80" x14ac:dyDescent="0.2">
      <c r="C320" s="591" t="s">
        <v>13659</v>
      </c>
      <c r="D320" s="593" t="s">
        <v>12721</v>
      </c>
      <c r="E320" s="593" t="s">
        <v>13101</v>
      </c>
      <c r="F320" s="594">
        <v>3960000</v>
      </c>
      <c r="G320" s="595">
        <v>11880000</v>
      </c>
      <c r="H320" s="596" t="s">
        <v>13102</v>
      </c>
      <c r="I320" s="575">
        <f t="shared" si="4"/>
        <v>91</v>
      </c>
      <c r="J320" s="577">
        <v>43973</v>
      </c>
      <c r="K320" s="577">
        <v>44064</v>
      </c>
      <c r="L320" s="583"/>
    </row>
    <row r="321" spans="3:12" ht="64" x14ac:dyDescent="0.2">
      <c r="C321" s="591" t="s">
        <v>13659</v>
      </c>
      <c r="D321" s="593" t="s">
        <v>13103</v>
      </c>
      <c r="E321" s="593" t="s">
        <v>13104</v>
      </c>
      <c r="F321" s="594">
        <v>2250000</v>
      </c>
      <c r="G321" s="595">
        <v>4500000</v>
      </c>
      <c r="H321" s="596" t="s">
        <v>13105</v>
      </c>
      <c r="I321" s="575" t="e">
        <f t="shared" si="4"/>
        <v>#VALUE!</v>
      </c>
      <c r="J321" s="577">
        <v>43973</v>
      </c>
      <c r="K321" s="574" t="s">
        <v>13106</v>
      </c>
      <c r="L321" s="583"/>
    </row>
    <row r="322" spans="3:12" ht="64" x14ac:dyDescent="0.2">
      <c r="C322" s="591" t="s">
        <v>13659</v>
      </c>
      <c r="D322" s="593" t="s">
        <v>6444</v>
      </c>
      <c r="E322" s="593" t="s">
        <v>13107</v>
      </c>
      <c r="F322" s="594">
        <v>3000000</v>
      </c>
      <c r="G322" s="595">
        <v>9000000</v>
      </c>
      <c r="H322" s="596" t="s">
        <v>13108</v>
      </c>
      <c r="I322" s="575">
        <f t="shared" si="4"/>
        <v>91</v>
      </c>
      <c r="J322" s="577">
        <v>43972</v>
      </c>
      <c r="K322" s="577">
        <v>44063</v>
      </c>
      <c r="L322" s="583"/>
    </row>
    <row r="323" spans="3:12" ht="80" x14ac:dyDescent="0.2">
      <c r="C323" s="591" t="s">
        <v>13659</v>
      </c>
      <c r="D323" s="593" t="s">
        <v>13109</v>
      </c>
      <c r="E323" s="593" t="s">
        <v>13110</v>
      </c>
      <c r="F323" s="594">
        <v>4000000</v>
      </c>
      <c r="G323" s="595">
        <v>12000000</v>
      </c>
      <c r="H323" s="596" t="s">
        <v>13111</v>
      </c>
      <c r="I323" s="575">
        <f t="shared" ref="I323:I386" si="5">K323-J323</f>
        <v>91</v>
      </c>
      <c r="J323" s="577">
        <v>43980</v>
      </c>
      <c r="K323" s="577">
        <v>44071</v>
      </c>
      <c r="L323" s="583"/>
    </row>
    <row r="324" spans="3:12" ht="96" x14ac:dyDescent="0.2">
      <c r="C324" s="591" t="s">
        <v>13659</v>
      </c>
      <c r="D324" s="593" t="s">
        <v>13112</v>
      </c>
      <c r="E324" s="593" t="s">
        <v>13113</v>
      </c>
      <c r="F324" s="594">
        <v>5000000</v>
      </c>
      <c r="G324" s="595">
        <v>20000000</v>
      </c>
      <c r="H324" s="596" t="s">
        <v>13114</v>
      </c>
      <c r="I324" s="575">
        <f t="shared" si="5"/>
        <v>152</v>
      </c>
      <c r="J324" s="577">
        <v>43983</v>
      </c>
      <c r="K324" s="577">
        <v>44135</v>
      </c>
      <c r="L324" s="583"/>
    </row>
    <row r="325" spans="3:12" ht="80" x14ac:dyDescent="0.2">
      <c r="C325" s="591" t="s">
        <v>13659</v>
      </c>
      <c r="D325" s="593" t="s">
        <v>13115</v>
      </c>
      <c r="E325" s="593" t="s">
        <v>13116</v>
      </c>
      <c r="F325" s="594">
        <v>3000000</v>
      </c>
      <c r="G325" s="595">
        <v>12000000</v>
      </c>
      <c r="H325" s="596" t="s">
        <v>13117</v>
      </c>
      <c r="I325" s="575">
        <f t="shared" si="5"/>
        <v>152</v>
      </c>
      <c r="J325" s="577">
        <v>43983</v>
      </c>
      <c r="K325" s="577">
        <v>44135</v>
      </c>
      <c r="L325" s="583"/>
    </row>
    <row r="326" spans="3:12" ht="64" x14ac:dyDescent="0.2">
      <c r="C326" s="591" t="s">
        <v>13659</v>
      </c>
      <c r="D326" s="593" t="s">
        <v>10969</v>
      </c>
      <c r="E326" s="593" t="s">
        <v>13118</v>
      </c>
      <c r="F326" s="594">
        <v>3000000</v>
      </c>
      <c r="G326" s="595">
        <v>12000000</v>
      </c>
      <c r="H326" s="596" t="s">
        <v>12517</v>
      </c>
      <c r="I326" s="575">
        <f t="shared" si="5"/>
        <v>122</v>
      </c>
      <c r="J326" s="577">
        <v>43977</v>
      </c>
      <c r="K326" s="577">
        <v>44099</v>
      </c>
      <c r="L326" s="583"/>
    </row>
    <row r="327" spans="3:12" ht="80" x14ac:dyDescent="0.2">
      <c r="C327" s="591" t="s">
        <v>13659</v>
      </c>
      <c r="D327" s="593" t="s">
        <v>13119</v>
      </c>
      <c r="E327" s="593" t="s">
        <v>13120</v>
      </c>
      <c r="F327" s="594">
        <v>3000000</v>
      </c>
      <c r="G327" s="595">
        <v>9000000</v>
      </c>
      <c r="H327" s="596" t="s">
        <v>13121</v>
      </c>
      <c r="I327" s="575">
        <f t="shared" si="5"/>
        <v>91</v>
      </c>
      <c r="J327" s="577">
        <v>43977</v>
      </c>
      <c r="K327" s="577">
        <v>44068</v>
      </c>
      <c r="L327" s="583"/>
    </row>
    <row r="328" spans="3:12" ht="96" x14ac:dyDescent="0.2">
      <c r="C328" s="591" t="s">
        <v>13659</v>
      </c>
      <c r="D328" s="593" t="s">
        <v>13122</v>
      </c>
      <c r="E328" s="593" t="s">
        <v>13123</v>
      </c>
      <c r="F328" s="594" t="s">
        <v>13124</v>
      </c>
      <c r="G328" s="595">
        <v>18390000</v>
      </c>
      <c r="H328" s="596" t="s">
        <v>13125</v>
      </c>
      <c r="I328" s="575">
        <f t="shared" si="5"/>
        <v>91</v>
      </c>
      <c r="J328" s="577">
        <v>43978</v>
      </c>
      <c r="K328" s="577">
        <v>44069</v>
      </c>
      <c r="L328" s="583"/>
    </row>
    <row r="329" spans="3:12" ht="96" x14ac:dyDescent="0.2">
      <c r="C329" s="591" t="s">
        <v>13659</v>
      </c>
      <c r="D329" s="593" t="s">
        <v>13126</v>
      </c>
      <c r="E329" s="593" t="s">
        <v>13127</v>
      </c>
      <c r="F329" s="594">
        <v>7000000</v>
      </c>
      <c r="G329" s="595">
        <v>21000000</v>
      </c>
      <c r="H329" s="596" t="s">
        <v>13128</v>
      </c>
      <c r="I329" s="575">
        <f t="shared" si="5"/>
        <v>121</v>
      </c>
      <c r="J329" s="577">
        <v>43983</v>
      </c>
      <c r="K329" s="577">
        <v>44104</v>
      </c>
      <c r="L329" s="583"/>
    </row>
    <row r="330" spans="3:12" ht="64" x14ac:dyDescent="0.2">
      <c r="C330" s="591" t="s">
        <v>13659</v>
      </c>
      <c r="D330" s="593" t="s">
        <v>7201</v>
      </c>
      <c r="E330" s="593" t="s">
        <v>13129</v>
      </c>
      <c r="F330" s="594">
        <v>4500000</v>
      </c>
      <c r="G330" s="595">
        <v>4500000</v>
      </c>
      <c r="H330" s="596" t="s">
        <v>13130</v>
      </c>
      <c r="I330" s="575" t="e">
        <f t="shared" si="5"/>
        <v>#VALUE!</v>
      </c>
      <c r="J330" s="577">
        <v>43979</v>
      </c>
      <c r="K330" s="574" t="s">
        <v>13131</v>
      </c>
      <c r="L330" s="583"/>
    </row>
    <row r="331" spans="3:12" ht="64" x14ac:dyDescent="0.2">
      <c r="C331" s="591" t="s">
        <v>13659</v>
      </c>
      <c r="D331" s="593" t="s">
        <v>13132</v>
      </c>
      <c r="E331" s="593" t="s">
        <v>13133</v>
      </c>
      <c r="F331" s="594">
        <v>2500000</v>
      </c>
      <c r="G331" s="595">
        <v>7500000</v>
      </c>
      <c r="H331" s="596" t="s">
        <v>13134</v>
      </c>
      <c r="I331" s="575">
        <f t="shared" si="5"/>
        <v>91</v>
      </c>
      <c r="J331" s="578">
        <v>43979</v>
      </c>
      <c r="K331" s="578">
        <v>44070</v>
      </c>
      <c r="L331" s="583"/>
    </row>
    <row r="332" spans="3:12" ht="96" x14ac:dyDescent="0.2">
      <c r="C332" s="591" t="s">
        <v>13659</v>
      </c>
      <c r="D332" s="593" t="s">
        <v>13135</v>
      </c>
      <c r="E332" s="593" t="s">
        <v>13136</v>
      </c>
      <c r="F332" s="594">
        <v>5400000</v>
      </c>
      <c r="G332" s="595">
        <v>16200000</v>
      </c>
      <c r="H332" s="596" t="s">
        <v>13137</v>
      </c>
      <c r="I332" s="575">
        <f t="shared" si="5"/>
        <v>91</v>
      </c>
      <c r="J332" s="577">
        <v>43983</v>
      </c>
      <c r="K332" s="577">
        <v>44074</v>
      </c>
      <c r="L332" s="583"/>
    </row>
    <row r="333" spans="3:12" ht="96" x14ac:dyDescent="0.2">
      <c r="C333" s="591" t="s">
        <v>13659</v>
      </c>
      <c r="D333" s="593" t="s">
        <v>6196</v>
      </c>
      <c r="E333" s="593" t="s">
        <v>13138</v>
      </c>
      <c r="F333" s="594">
        <v>5000000</v>
      </c>
      <c r="G333" s="595">
        <v>20000000</v>
      </c>
      <c r="H333" s="596" t="s">
        <v>13139</v>
      </c>
      <c r="I333" s="575">
        <f t="shared" si="5"/>
        <v>122</v>
      </c>
      <c r="J333" s="577">
        <v>43979</v>
      </c>
      <c r="K333" s="577">
        <v>44101</v>
      </c>
      <c r="L333" s="583"/>
    </row>
    <row r="334" spans="3:12" ht="96" x14ac:dyDescent="0.2">
      <c r="C334" s="591" t="s">
        <v>13659</v>
      </c>
      <c r="D334" s="593" t="s">
        <v>13140</v>
      </c>
      <c r="E334" s="593" t="s">
        <v>13141</v>
      </c>
      <c r="F334" s="594">
        <v>4500000</v>
      </c>
      <c r="G334" s="595">
        <v>9000000</v>
      </c>
      <c r="H334" s="596" t="s">
        <v>13142</v>
      </c>
      <c r="I334" s="575">
        <f t="shared" si="5"/>
        <v>60</v>
      </c>
      <c r="J334" s="577">
        <v>43979</v>
      </c>
      <c r="K334" s="577">
        <v>44039</v>
      </c>
      <c r="L334" s="583"/>
    </row>
    <row r="335" spans="3:12" ht="64" x14ac:dyDescent="0.2">
      <c r="C335" s="591" t="s">
        <v>13659</v>
      </c>
      <c r="D335" s="593" t="s">
        <v>13143</v>
      </c>
      <c r="E335" s="593" t="s">
        <v>13144</v>
      </c>
      <c r="F335" s="594">
        <v>3300000</v>
      </c>
      <c r="G335" s="595">
        <v>9900000</v>
      </c>
      <c r="H335" s="596" t="s">
        <v>13145</v>
      </c>
      <c r="I335" s="575">
        <f t="shared" si="5"/>
        <v>91</v>
      </c>
      <c r="J335" s="577">
        <v>43985</v>
      </c>
      <c r="K335" s="577">
        <v>44076</v>
      </c>
      <c r="L335" s="583"/>
    </row>
    <row r="336" spans="3:12" ht="80" x14ac:dyDescent="0.2">
      <c r="C336" s="591" t="s">
        <v>13659</v>
      </c>
      <c r="D336" s="593" t="s">
        <v>13146</v>
      </c>
      <c r="E336" s="593" t="s">
        <v>13147</v>
      </c>
      <c r="F336" s="594">
        <v>3240000</v>
      </c>
      <c r="G336" s="595">
        <v>16200000</v>
      </c>
      <c r="H336" s="596" t="s">
        <v>13148</v>
      </c>
      <c r="I336" s="575">
        <f t="shared" si="5"/>
        <v>91</v>
      </c>
      <c r="J336" s="577">
        <v>43980</v>
      </c>
      <c r="K336" s="577">
        <v>44071</v>
      </c>
      <c r="L336" s="583"/>
    </row>
    <row r="337" spans="3:12" ht="64" x14ac:dyDescent="0.2">
      <c r="C337" s="591" t="s">
        <v>13659</v>
      </c>
      <c r="D337" s="593" t="s">
        <v>13149</v>
      </c>
      <c r="E337" s="593" t="s">
        <v>13150</v>
      </c>
      <c r="F337" s="594">
        <v>5000000</v>
      </c>
      <c r="G337" s="595">
        <v>15000000</v>
      </c>
      <c r="H337" s="596" t="s">
        <v>13151</v>
      </c>
      <c r="I337" s="575">
        <f t="shared" si="5"/>
        <v>91</v>
      </c>
      <c r="J337" s="577">
        <v>43980</v>
      </c>
      <c r="K337" s="577">
        <v>44071</v>
      </c>
      <c r="L337" s="583"/>
    </row>
    <row r="338" spans="3:12" ht="96" x14ac:dyDescent="0.2">
      <c r="C338" s="591" t="s">
        <v>13659</v>
      </c>
      <c r="D338" s="593" t="s">
        <v>1839</v>
      </c>
      <c r="E338" s="593" t="s">
        <v>13152</v>
      </c>
      <c r="F338" s="594">
        <v>8500000</v>
      </c>
      <c r="G338" s="595">
        <v>38250000</v>
      </c>
      <c r="H338" s="596" t="s">
        <v>13153</v>
      </c>
      <c r="I338" s="575">
        <f t="shared" si="5"/>
        <v>136</v>
      </c>
      <c r="J338" s="577">
        <v>43983</v>
      </c>
      <c r="K338" s="577">
        <v>44119</v>
      </c>
      <c r="L338" s="583"/>
    </row>
    <row r="339" spans="3:12" ht="80" x14ac:dyDescent="0.2">
      <c r="C339" s="591" t="s">
        <v>13659</v>
      </c>
      <c r="D339" s="593" t="s">
        <v>13154</v>
      </c>
      <c r="E339" s="593" t="s">
        <v>13155</v>
      </c>
      <c r="F339" s="594">
        <v>3000000</v>
      </c>
      <c r="G339" s="595">
        <v>9000000</v>
      </c>
      <c r="H339" s="596" t="s">
        <v>13156</v>
      </c>
      <c r="I339" s="575">
        <f t="shared" si="5"/>
        <v>121</v>
      </c>
      <c r="J339" s="577">
        <v>43983</v>
      </c>
      <c r="K339" s="577">
        <v>44104</v>
      </c>
      <c r="L339" s="583"/>
    </row>
    <row r="340" spans="3:12" ht="96" x14ac:dyDescent="0.2">
      <c r="C340" s="591" t="s">
        <v>13659</v>
      </c>
      <c r="D340" s="593" t="s">
        <v>13157</v>
      </c>
      <c r="E340" s="593" t="s">
        <v>13158</v>
      </c>
      <c r="F340" s="594">
        <v>1250000</v>
      </c>
      <c r="G340" s="595">
        <v>7500000</v>
      </c>
      <c r="H340" s="596" t="s">
        <v>13159</v>
      </c>
      <c r="I340" s="575">
        <f t="shared" si="5"/>
        <v>182</v>
      </c>
      <c r="J340" s="577">
        <v>43983</v>
      </c>
      <c r="K340" s="577">
        <v>44165</v>
      </c>
      <c r="L340" s="583"/>
    </row>
    <row r="341" spans="3:12" ht="80" x14ac:dyDescent="0.2">
      <c r="C341" s="591" t="s">
        <v>13659</v>
      </c>
      <c r="D341" s="593" t="s">
        <v>13160</v>
      </c>
      <c r="E341" s="593" t="s">
        <v>13161</v>
      </c>
      <c r="F341" s="594">
        <v>4500000</v>
      </c>
      <c r="G341" s="595">
        <v>13500000</v>
      </c>
      <c r="H341" s="596" t="s">
        <v>13162</v>
      </c>
      <c r="I341" s="575">
        <f t="shared" si="5"/>
        <v>91</v>
      </c>
      <c r="J341" s="577">
        <v>43986</v>
      </c>
      <c r="K341" s="577">
        <v>44077</v>
      </c>
      <c r="L341" s="583"/>
    </row>
    <row r="342" spans="3:12" ht="64" x14ac:dyDescent="0.2">
      <c r="C342" s="591" t="s">
        <v>13659</v>
      </c>
      <c r="D342" s="593" t="s">
        <v>5718</v>
      </c>
      <c r="E342" s="593" t="s">
        <v>13163</v>
      </c>
      <c r="F342" s="594">
        <v>6666666.6600000001</v>
      </c>
      <c r="G342" s="595">
        <v>19999999.98</v>
      </c>
      <c r="H342" s="596" t="s">
        <v>13164</v>
      </c>
      <c r="I342" s="575">
        <f t="shared" si="5"/>
        <v>91</v>
      </c>
      <c r="J342" s="577">
        <v>43985</v>
      </c>
      <c r="K342" s="577">
        <v>44076</v>
      </c>
      <c r="L342" s="583"/>
    </row>
    <row r="343" spans="3:12" ht="80" x14ac:dyDescent="0.2">
      <c r="C343" s="591" t="s">
        <v>13659</v>
      </c>
      <c r="D343" s="593" t="s">
        <v>13165</v>
      </c>
      <c r="E343" s="593" t="s">
        <v>13166</v>
      </c>
      <c r="F343" s="594">
        <v>3000000</v>
      </c>
      <c r="G343" s="595">
        <v>12000000</v>
      </c>
      <c r="H343" s="596" t="s">
        <v>13167</v>
      </c>
      <c r="I343" s="575">
        <f t="shared" si="5"/>
        <v>121</v>
      </c>
      <c r="J343" s="577">
        <v>43985</v>
      </c>
      <c r="K343" s="577">
        <v>44106</v>
      </c>
      <c r="L343" s="583"/>
    </row>
    <row r="344" spans="3:12" ht="80" x14ac:dyDescent="0.2">
      <c r="C344" s="591" t="s">
        <v>13659</v>
      </c>
      <c r="D344" s="593" t="s">
        <v>13168</v>
      </c>
      <c r="E344" s="593" t="s">
        <v>13169</v>
      </c>
      <c r="F344" s="594">
        <v>5000000</v>
      </c>
      <c r="G344" s="595">
        <v>5000000</v>
      </c>
      <c r="H344" s="596" t="s">
        <v>13170</v>
      </c>
      <c r="I344" s="575">
        <f t="shared" si="5"/>
        <v>29</v>
      </c>
      <c r="J344" s="577">
        <v>43985</v>
      </c>
      <c r="K344" s="577">
        <v>44014</v>
      </c>
      <c r="L344" s="583"/>
    </row>
    <row r="345" spans="3:12" ht="80" x14ac:dyDescent="0.2">
      <c r="C345" s="591" t="s">
        <v>13659</v>
      </c>
      <c r="D345" s="593" t="s">
        <v>13171</v>
      </c>
      <c r="E345" s="593" t="s">
        <v>13172</v>
      </c>
      <c r="F345" s="594">
        <v>3000000</v>
      </c>
      <c r="G345" s="595">
        <v>4500000</v>
      </c>
      <c r="H345" s="596" t="s">
        <v>13173</v>
      </c>
      <c r="I345" s="575">
        <f t="shared" si="5"/>
        <v>44</v>
      </c>
      <c r="J345" s="577">
        <v>43985</v>
      </c>
      <c r="K345" s="577">
        <v>44029</v>
      </c>
      <c r="L345" s="583"/>
    </row>
    <row r="346" spans="3:12" ht="80" x14ac:dyDescent="0.2">
      <c r="C346" s="591" t="s">
        <v>13659</v>
      </c>
      <c r="D346" s="593" t="s">
        <v>11202</v>
      </c>
      <c r="E346" s="593" t="s">
        <v>13174</v>
      </c>
      <c r="F346" s="594">
        <v>3333333</v>
      </c>
      <c r="G346" s="595">
        <v>9999999</v>
      </c>
      <c r="H346" s="596" t="s">
        <v>13175</v>
      </c>
      <c r="I346" s="575">
        <f t="shared" si="5"/>
        <v>91</v>
      </c>
      <c r="J346" s="577">
        <v>43985</v>
      </c>
      <c r="K346" s="577">
        <v>44076</v>
      </c>
      <c r="L346" s="583"/>
    </row>
    <row r="347" spans="3:12" ht="64" x14ac:dyDescent="0.2">
      <c r="C347" s="591" t="s">
        <v>13659</v>
      </c>
      <c r="D347" s="593" t="s">
        <v>13176</v>
      </c>
      <c r="E347" s="593" t="s">
        <v>13177</v>
      </c>
      <c r="F347" s="594">
        <v>1650000</v>
      </c>
      <c r="G347" s="595">
        <v>9900000</v>
      </c>
      <c r="H347" s="596" t="s">
        <v>13178</v>
      </c>
      <c r="I347" s="575">
        <f t="shared" si="5"/>
        <v>182</v>
      </c>
      <c r="J347" s="577">
        <v>43986</v>
      </c>
      <c r="K347" s="577">
        <v>44168</v>
      </c>
      <c r="L347" s="583"/>
    </row>
    <row r="348" spans="3:12" ht="80" x14ac:dyDescent="0.2">
      <c r="C348" s="591" t="s">
        <v>13659</v>
      </c>
      <c r="D348" s="593" t="s">
        <v>13179</v>
      </c>
      <c r="E348" s="593" t="s">
        <v>13180</v>
      </c>
      <c r="F348" s="594">
        <v>3555000</v>
      </c>
      <c r="G348" s="595">
        <v>10665000</v>
      </c>
      <c r="H348" s="596" t="s">
        <v>13181</v>
      </c>
      <c r="I348" s="575">
        <f t="shared" si="5"/>
        <v>91</v>
      </c>
      <c r="J348" s="577">
        <v>43986</v>
      </c>
      <c r="K348" s="577">
        <v>44077</v>
      </c>
      <c r="L348" s="583"/>
    </row>
    <row r="349" spans="3:12" ht="64" x14ac:dyDescent="0.2">
      <c r="C349" s="591" t="s">
        <v>13659</v>
      </c>
      <c r="D349" s="593" t="s">
        <v>11099</v>
      </c>
      <c r="E349" s="593" t="s">
        <v>13182</v>
      </c>
      <c r="F349" s="594">
        <v>5000000</v>
      </c>
      <c r="G349" s="595">
        <v>15000000</v>
      </c>
      <c r="H349" s="596" t="s">
        <v>13183</v>
      </c>
      <c r="I349" s="575">
        <f t="shared" si="5"/>
        <v>91</v>
      </c>
      <c r="J349" s="577">
        <v>43985</v>
      </c>
      <c r="K349" s="577">
        <v>44076</v>
      </c>
      <c r="L349" s="583"/>
    </row>
    <row r="350" spans="3:12" ht="64" x14ac:dyDescent="0.2">
      <c r="C350" s="591" t="s">
        <v>13659</v>
      </c>
      <c r="D350" s="593" t="s">
        <v>11478</v>
      </c>
      <c r="E350" s="593" t="s">
        <v>13184</v>
      </c>
      <c r="F350" s="594">
        <v>2000000</v>
      </c>
      <c r="G350" s="595"/>
      <c r="H350" s="596" t="s">
        <v>12885</v>
      </c>
      <c r="I350" s="575">
        <f t="shared" si="5"/>
        <v>60</v>
      </c>
      <c r="J350" s="577">
        <v>43986</v>
      </c>
      <c r="K350" s="577">
        <v>44046</v>
      </c>
      <c r="L350" s="583"/>
    </row>
    <row r="351" spans="3:12" ht="64" x14ac:dyDescent="0.2">
      <c r="C351" s="591" t="s">
        <v>13659</v>
      </c>
      <c r="D351" s="593" t="s">
        <v>10296</v>
      </c>
      <c r="E351" s="593" t="s">
        <v>13185</v>
      </c>
      <c r="F351" s="594">
        <v>2285700</v>
      </c>
      <c r="G351" s="595">
        <v>4000000</v>
      </c>
      <c r="H351" s="596" t="s">
        <v>13186</v>
      </c>
      <c r="I351" s="575">
        <f t="shared" si="5"/>
        <v>106</v>
      </c>
      <c r="J351" s="577">
        <v>43985</v>
      </c>
      <c r="K351" s="577">
        <v>44091</v>
      </c>
      <c r="L351" s="583"/>
    </row>
    <row r="352" spans="3:12" ht="64" x14ac:dyDescent="0.2">
      <c r="C352" s="591" t="s">
        <v>13659</v>
      </c>
      <c r="D352" s="593" t="s">
        <v>10537</v>
      </c>
      <c r="E352" s="593" t="s">
        <v>13187</v>
      </c>
      <c r="F352" s="594">
        <v>4999999</v>
      </c>
      <c r="G352" s="595">
        <v>7999950</v>
      </c>
      <c r="H352" s="596" t="s">
        <v>13188</v>
      </c>
      <c r="I352" s="575">
        <f t="shared" si="5"/>
        <v>92</v>
      </c>
      <c r="J352" s="577">
        <v>43985</v>
      </c>
      <c r="K352" s="577">
        <v>44077</v>
      </c>
      <c r="L352" s="583"/>
    </row>
    <row r="353" spans="3:12" ht="80" x14ac:dyDescent="0.2">
      <c r="C353" s="591" t="s">
        <v>13659</v>
      </c>
      <c r="D353" s="593" t="s">
        <v>13189</v>
      </c>
      <c r="E353" s="593" t="s">
        <v>13190</v>
      </c>
      <c r="F353" s="594">
        <v>6000000</v>
      </c>
      <c r="G353" s="595">
        <v>14999997</v>
      </c>
      <c r="H353" s="596" t="s">
        <v>13191</v>
      </c>
      <c r="I353" s="575">
        <f t="shared" si="5"/>
        <v>211</v>
      </c>
      <c r="J353" s="577">
        <v>43985</v>
      </c>
      <c r="K353" s="577">
        <v>44196</v>
      </c>
      <c r="L353" s="583"/>
    </row>
    <row r="354" spans="3:12" ht="80" x14ac:dyDescent="0.2">
      <c r="C354" s="591" t="s">
        <v>13659</v>
      </c>
      <c r="D354" s="593" t="s">
        <v>13192</v>
      </c>
      <c r="E354" s="593" t="s">
        <v>13193</v>
      </c>
      <c r="F354" s="594">
        <v>4500000</v>
      </c>
      <c r="G354" s="595">
        <v>42000000</v>
      </c>
      <c r="H354" s="596" t="s">
        <v>13194</v>
      </c>
      <c r="I354" s="575">
        <f t="shared" si="5"/>
        <v>60</v>
      </c>
      <c r="J354" s="577">
        <v>43986</v>
      </c>
      <c r="K354" s="577">
        <v>44046</v>
      </c>
      <c r="L354" s="583"/>
    </row>
    <row r="355" spans="3:12" ht="64" x14ac:dyDescent="0.2">
      <c r="C355" s="591" t="s">
        <v>13659</v>
      </c>
      <c r="D355" s="593" t="s">
        <v>13195</v>
      </c>
      <c r="E355" s="593" t="s">
        <v>13196</v>
      </c>
      <c r="F355" s="594">
        <v>2500000</v>
      </c>
      <c r="G355" s="595">
        <v>9000000</v>
      </c>
      <c r="H355" s="596" t="s">
        <v>13197</v>
      </c>
      <c r="I355" s="575">
        <f t="shared" si="5"/>
        <v>121</v>
      </c>
      <c r="J355" s="577">
        <v>43987</v>
      </c>
      <c r="K355" s="577">
        <v>44108</v>
      </c>
      <c r="L355" s="583"/>
    </row>
    <row r="356" spans="3:12" ht="64" x14ac:dyDescent="0.2">
      <c r="C356" s="591" t="s">
        <v>13659</v>
      </c>
      <c r="D356" s="593" t="s">
        <v>13198</v>
      </c>
      <c r="E356" s="593" t="s">
        <v>13199</v>
      </c>
      <c r="F356" s="594">
        <v>3000000</v>
      </c>
      <c r="G356" s="595">
        <v>10000000</v>
      </c>
      <c r="H356" s="596" t="s">
        <v>13200</v>
      </c>
      <c r="I356" s="575">
        <f t="shared" si="5"/>
        <v>91</v>
      </c>
      <c r="J356" s="577">
        <v>43987</v>
      </c>
      <c r="K356" s="577">
        <v>44078</v>
      </c>
      <c r="L356" s="583"/>
    </row>
    <row r="357" spans="3:12" ht="80" x14ac:dyDescent="0.2">
      <c r="C357" s="591" t="s">
        <v>13659</v>
      </c>
      <c r="D357" s="593" t="s">
        <v>13201</v>
      </c>
      <c r="E357" s="593" t="s">
        <v>13202</v>
      </c>
      <c r="F357" s="594">
        <v>7000000</v>
      </c>
      <c r="G357" s="595">
        <v>9000000</v>
      </c>
      <c r="H357" s="596" t="s">
        <v>13203</v>
      </c>
      <c r="I357" s="575">
        <f t="shared" si="5"/>
        <v>-4</v>
      </c>
      <c r="J357" s="577">
        <v>43991</v>
      </c>
      <c r="K357" s="577">
        <v>43987</v>
      </c>
      <c r="L357" s="583"/>
    </row>
    <row r="358" spans="3:12" ht="80" x14ac:dyDescent="0.2">
      <c r="C358" s="591" t="s">
        <v>13659</v>
      </c>
      <c r="D358" s="593" t="s">
        <v>13204</v>
      </c>
      <c r="E358" s="593" t="s">
        <v>13205</v>
      </c>
      <c r="F358" s="594">
        <v>4000000</v>
      </c>
      <c r="G358" s="595">
        <v>21000000</v>
      </c>
      <c r="H358" s="596" t="s">
        <v>13206</v>
      </c>
      <c r="I358" s="575">
        <f t="shared" si="5"/>
        <v>91</v>
      </c>
      <c r="J358" s="577">
        <v>43987</v>
      </c>
      <c r="K358" s="577">
        <v>44078</v>
      </c>
      <c r="L358" s="583"/>
    </row>
    <row r="359" spans="3:12" ht="80" x14ac:dyDescent="0.2">
      <c r="C359" s="591" t="s">
        <v>13659</v>
      </c>
      <c r="D359" s="593" t="s">
        <v>149</v>
      </c>
      <c r="E359" s="593" t="s">
        <v>13207</v>
      </c>
      <c r="F359" s="594">
        <v>6000000</v>
      </c>
      <c r="G359" s="595">
        <v>12000000</v>
      </c>
      <c r="H359" s="596" t="s">
        <v>13208</v>
      </c>
      <c r="I359" s="575">
        <f t="shared" si="5"/>
        <v>61</v>
      </c>
      <c r="J359" s="577">
        <v>43987</v>
      </c>
      <c r="K359" s="577">
        <v>44048</v>
      </c>
      <c r="L359" s="583"/>
    </row>
    <row r="360" spans="3:12" ht="64" x14ac:dyDescent="0.2">
      <c r="C360" s="591" t="s">
        <v>13659</v>
      </c>
      <c r="D360" s="593" t="s">
        <v>12046</v>
      </c>
      <c r="E360" s="593" t="s">
        <v>13209</v>
      </c>
      <c r="F360" s="594">
        <v>8000000</v>
      </c>
      <c r="G360" s="595">
        <v>12000000</v>
      </c>
      <c r="H360" s="596" t="s">
        <v>13210</v>
      </c>
      <c r="I360" s="575">
        <f t="shared" si="5"/>
        <v>75</v>
      </c>
      <c r="J360" s="577">
        <v>43990</v>
      </c>
      <c r="K360" s="577">
        <v>44065</v>
      </c>
      <c r="L360" s="583"/>
    </row>
    <row r="361" spans="3:12" ht="80" x14ac:dyDescent="0.2">
      <c r="C361" s="591" t="s">
        <v>13659</v>
      </c>
      <c r="D361" s="593" t="s">
        <v>13211</v>
      </c>
      <c r="E361" s="593" t="s">
        <v>13212</v>
      </c>
      <c r="F361" s="594">
        <v>2000000</v>
      </c>
      <c r="G361" s="595">
        <v>20000000</v>
      </c>
      <c r="H361" s="596" t="s">
        <v>13173</v>
      </c>
      <c r="I361" s="575">
        <f t="shared" si="5"/>
        <v>152</v>
      </c>
      <c r="J361" s="577">
        <v>43990</v>
      </c>
      <c r="K361" s="577">
        <v>44142</v>
      </c>
      <c r="L361" s="583"/>
    </row>
    <row r="362" spans="3:12" ht="64" x14ac:dyDescent="0.2">
      <c r="C362" s="591" t="s">
        <v>13659</v>
      </c>
      <c r="D362" s="593" t="s">
        <v>13213</v>
      </c>
      <c r="E362" s="593" t="s">
        <v>13214</v>
      </c>
      <c r="F362" s="594">
        <v>3335000</v>
      </c>
      <c r="G362" s="595">
        <v>10000000</v>
      </c>
      <c r="H362" s="596" t="s">
        <v>13215</v>
      </c>
      <c r="I362" s="575">
        <f t="shared" si="5"/>
        <v>91</v>
      </c>
      <c r="J362" s="577">
        <v>43990</v>
      </c>
      <c r="K362" s="577">
        <v>44081</v>
      </c>
      <c r="L362" s="583"/>
    </row>
    <row r="363" spans="3:12" ht="80" x14ac:dyDescent="0.2">
      <c r="C363" s="591" t="s">
        <v>13659</v>
      </c>
      <c r="D363" s="593" t="s">
        <v>13216</v>
      </c>
      <c r="E363" s="593" t="s">
        <v>13217</v>
      </c>
      <c r="F363" s="594">
        <v>2201000</v>
      </c>
      <c r="G363" s="595">
        <v>10005000</v>
      </c>
      <c r="H363" s="596" t="s">
        <v>13218</v>
      </c>
      <c r="I363" s="575">
        <f t="shared" si="5"/>
        <v>121</v>
      </c>
      <c r="J363" s="577">
        <v>43990</v>
      </c>
      <c r="K363" s="577">
        <v>44111</v>
      </c>
      <c r="L363" s="583"/>
    </row>
    <row r="364" spans="3:12" ht="96" x14ac:dyDescent="0.2">
      <c r="C364" s="591" t="s">
        <v>13659</v>
      </c>
      <c r="D364" s="593" t="s">
        <v>13219</v>
      </c>
      <c r="E364" s="593" t="s">
        <v>13220</v>
      </c>
      <c r="F364" s="594">
        <v>4436000</v>
      </c>
      <c r="G364" s="595">
        <v>8804000</v>
      </c>
      <c r="H364" s="596" t="s">
        <v>13221</v>
      </c>
      <c r="I364" s="575">
        <f t="shared" si="5"/>
        <v>91</v>
      </c>
      <c r="J364" s="577">
        <v>43990</v>
      </c>
      <c r="K364" s="577">
        <v>44081</v>
      </c>
      <c r="L364" s="583"/>
    </row>
    <row r="365" spans="3:12" ht="64" x14ac:dyDescent="0.2">
      <c r="C365" s="591" t="s">
        <v>13659</v>
      </c>
      <c r="D365" s="593" t="s">
        <v>13222</v>
      </c>
      <c r="E365" s="593" t="s">
        <v>13223</v>
      </c>
      <c r="F365" s="594">
        <v>4000000</v>
      </c>
      <c r="G365" s="595">
        <v>13308000</v>
      </c>
      <c r="H365" s="596" t="s">
        <v>13224</v>
      </c>
      <c r="I365" s="575">
        <f t="shared" si="5"/>
        <v>91</v>
      </c>
      <c r="J365" s="577">
        <v>43991</v>
      </c>
      <c r="K365" s="577">
        <v>44082</v>
      </c>
      <c r="L365" s="583"/>
    </row>
    <row r="366" spans="3:12" ht="80" x14ac:dyDescent="0.2">
      <c r="C366" s="591" t="s">
        <v>13659</v>
      </c>
      <c r="D366" s="593" t="s">
        <v>13225</v>
      </c>
      <c r="E366" s="593" t="s">
        <v>13226</v>
      </c>
      <c r="F366" s="594">
        <v>5500000</v>
      </c>
      <c r="G366" s="595">
        <v>12000000</v>
      </c>
      <c r="H366" s="596" t="s">
        <v>12831</v>
      </c>
      <c r="I366" s="575">
        <f t="shared" si="5"/>
        <v>182</v>
      </c>
      <c r="J366" s="577">
        <v>43991</v>
      </c>
      <c r="K366" s="577">
        <v>44173</v>
      </c>
      <c r="L366" s="583"/>
    </row>
    <row r="367" spans="3:12" ht="64" x14ac:dyDescent="0.2">
      <c r="C367" s="591" t="s">
        <v>13659</v>
      </c>
      <c r="D367" s="593" t="s">
        <v>13227</v>
      </c>
      <c r="E367" s="593" t="s">
        <v>13228</v>
      </c>
      <c r="F367" s="594">
        <v>3000000</v>
      </c>
      <c r="G367" s="595">
        <v>33000000</v>
      </c>
      <c r="H367" s="596" t="s">
        <v>13229</v>
      </c>
      <c r="I367" s="575">
        <f t="shared" si="5"/>
        <v>182</v>
      </c>
      <c r="J367" s="577">
        <v>43991</v>
      </c>
      <c r="K367" s="577">
        <v>44173</v>
      </c>
      <c r="L367" s="583"/>
    </row>
    <row r="368" spans="3:12" ht="64" x14ac:dyDescent="0.2">
      <c r="C368" s="591" t="s">
        <v>13659</v>
      </c>
      <c r="D368" s="593" t="s">
        <v>14941</v>
      </c>
      <c r="E368" s="593" t="s">
        <v>13230</v>
      </c>
      <c r="F368" s="594"/>
      <c r="G368" s="595"/>
      <c r="H368" s="596"/>
      <c r="I368" s="575">
        <f t="shared" si="5"/>
        <v>0</v>
      </c>
      <c r="J368" s="577"/>
      <c r="K368" s="577"/>
      <c r="L368" s="583"/>
    </row>
    <row r="369" spans="3:12" ht="64" x14ac:dyDescent="0.2">
      <c r="C369" s="591" t="s">
        <v>13659</v>
      </c>
      <c r="D369" s="593" t="s">
        <v>13231</v>
      </c>
      <c r="E369" s="593" t="s">
        <v>13232</v>
      </c>
      <c r="F369" s="594">
        <v>6000000</v>
      </c>
      <c r="G369" s="595">
        <v>18000000</v>
      </c>
      <c r="H369" s="596" t="s">
        <v>13233</v>
      </c>
      <c r="I369" s="575">
        <f t="shared" si="5"/>
        <v>60</v>
      </c>
      <c r="J369" s="577">
        <v>43993</v>
      </c>
      <c r="K369" s="577">
        <v>44053</v>
      </c>
      <c r="L369" s="583"/>
    </row>
    <row r="370" spans="3:12" ht="64" x14ac:dyDescent="0.2">
      <c r="C370" s="591" t="s">
        <v>13659</v>
      </c>
      <c r="D370" s="593" t="s">
        <v>13234</v>
      </c>
      <c r="E370" s="593" t="s">
        <v>13235</v>
      </c>
      <c r="F370" s="594">
        <v>4000000</v>
      </c>
      <c r="G370" s="595">
        <v>12000000</v>
      </c>
      <c r="H370" s="596" t="s">
        <v>13236</v>
      </c>
      <c r="I370" s="575">
        <f t="shared" si="5"/>
        <v>76</v>
      </c>
      <c r="J370" s="577">
        <v>43993</v>
      </c>
      <c r="K370" s="577">
        <v>44069</v>
      </c>
      <c r="L370" s="583"/>
    </row>
    <row r="371" spans="3:12" ht="64" x14ac:dyDescent="0.2">
      <c r="C371" s="591" t="s">
        <v>13659</v>
      </c>
      <c r="D371" s="593" t="s">
        <v>13237</v>
      </c>
      <c r="E371" s="593" t="s">
        <v>13238</v>
      </c>
      <c r="F371" s="594">
        <v>4000000</v>
      </c>
      <c r="G371" s="595">
        <v>10000000</v>
      </c>
      <c r="H371" s="596" t="s">
        <v>13239</v>
      </c>
      <c r="I371" s="575">
        <f t="shared" si="5"/>
        <v>113</v>
      </c>
      <c r="J371" s="577">
        <v>43994</v>
      </c>
      <c r="K371" s="577">
        <v>44107</v>
      </c>
      <c r="L371" s="583"/>
    </row>
    <row r="372" spans="3:12" ht="64" x14ac:dyDescent="0.2">
      <c r="C372" s="591" t="s">
        <v>13659</v>
      </c>
      <c r="D372" s="593" t="s">
        <v>13240</v>
      </c>
      <c r="E372" s="593" t="s">
        <v>13241</v>
      </c>
      <c r="F372" s="594">
        <v>4300000</v>
      </c>
      <c r="G372" s="595">
        <v>15000000</v>
      </c>
      <c r="H372" s="596" t="s">
        <v>12743</v>
      </c>
      <c r="I372" s="575">
        <f t="shared" si="5"/>
        <v>87</v>
      </c>
      <c r="J372" s="577">
        <v>43998</v>
      </c>
      <c r="K372" s="577">
        <v>44085</v>
      </c>
      <c r="L372" s="583"/>
    </row>
    <row r="373" spans="3:12" ht="64" x14ac:dyDescent="0.2">
      <c r="C373" s="591" t="s">
        <v>13659</v>
      </c>
      <c r="D373" s="593" t="s">
        <v>13242</v>
      </c>
      <c r="E373" s="593" t="s">
        <v>13243</v>
      </c>
      <c r="F373" s="594">
        <v>6500000</v>
      </c>
      <c r="G373" s="595">
        <v>12900000</v>
      </c>
      <c r="H373" s="596" t="s">
        <v>13244</v>
      </c>
      <c r="I373" s="575">
        <f t="shared" si="5"/>
        <v>60</v>
      </c>
      <c r="J373" s="577">
        <v>43994</v>
      </c>
      <c r="K373" s="577">
        <v>44054</v>
      </c>
      <c r="L373" s="583"/>
    </row>
    <row r="374" spans="3:12" ht="80" x14ac:dyDescent="0.2">
      <c r="C374" s="591" t="s">
        <v>13659</v>
      </c>
      <c r="D374" s="593" t="s">
        <v>13245</v>
      </c>
      <c r="E374" s="593" t="s">
        <v>13246</v>
      </c>
      <c r="F374" s="594">
        <v>6000000</v>
      </c>
      <c r="G374" s="595">
        <v>13000000</v>
      </c>
      <c r="H374" s="596" t="s">
        <v>13247</v>
      </c>
      <c r="I374" s="575">
        <f t="shared" si="5"/>
        <v>60</v>
      </c>
      <c r="J374" s="577">
        <v>43994</v>
      </c>
      <c r="K374" s="577">
        <v>44054</v>
      </c>
      <c r="L374" s="583"/>
    </row>
    <row r="375" spans="3:12" ht="64" x14ac:dyDescent="0.2">
      <c r="C375" s="591" t="s">
        <v>13659</v>
      </c>
      <c r="D375" s="593" t="s">
        <v>13248</v>
      </c>
      <c r="E375" s="593" t="s">
        <v>13249</v>
      </c>
      <c r="F375" s="594">
        <v>5000000</v>
      </c>
      <c r="G375" s="595">
        <v>12000000</v>
      </c>
      <c r="H375" s="596" t="s">
        <v>13250</v>
      </c>
      <c r="I375" s="575">
        <f t="shared" si="5"/>
        <v>60</v>
      </c>
      <c r="J375" s="577">
        <v>43994</v>
      </c>
      <c r="K375" s="577">
        <v>44054</v>
      </c>
      <c r="L375" s="583"/>
    </row>
    <row r="376" spans="3:12" ht="112" x14ac:dyDescent="0.2">
      <c r="C376" s="591" t="s">
        <v>13659</v>
      </c>
      <c r="D376" s="593" t="s">
        <v>13251</v>
      </c>
      <c r="E376" s="593" t="s">
        <v>13252</v>
      </c>
      <c r="F376" s="594">
        <v>8300000</v>
      </c>
      <c r="G376" s="595">
        <v>10000000</v>
      </c>
      <c r="H376" s="596" t="s">
        <v>13253</v>
      </c>
      <c r="I376" s="575">
        <f t="shared" si="5"/>
        <v>182</v>
      </c>
      <c r="J376" s="577">
        <v>43994</v>
      </c>
      <c r="K376" s="577">
        <v>44176</v>
      </c>
      <c r="L376" s="583"/>
    </row>
    <row r="377" spans="3:12" ht="64" x14ac:dyDescent="0.2">
      <c r="C377" s="591" t="s">
        <v>13659</v>
      </c>
      <c r="D377" s="593" t="s">
        <v>11115</v>
      </c>
      <c r="E377" s="593" t="s">
        <v>13254</v>
      </c>
      <c r="F377" s="594">
        <v>5000000</v>
      </c>
      <c r="G377" s="595">
        <v>49800000</v>
      </c>
      <c r="H377" s="596" t="s">
        <v>13255</v>
      </c>
      <c r="I377" s="575">
        <f t="shared" si="5"/>
        <v>0</v>
      </c>
      <c r="J377" s="577">
        <v>43998</v>
      </c>
      <c r="K377" s="577">
        <v>43998</v>
      </c>
      <c r="L377" s="583"/>
    </row>
    <row r="378" spans="3:12" ht="80" x14ac:dyDescent="0.2">
      <c r="C378" s="591" t="s">
        <v>13659</v>
      </c>
      <c r="D378" s="593" t="s">
        <v>13256</v>
      </c>
      <c r="E378" s="593" t="s">
        <v>13257</v>
      </c>
      <c r="F378" s="594">
        <v>2500000</v>
      </c>
      <c r="G378" s="595">
        <v>10000000</v>
      </c>
      <c r="H378" s="596" t="s">
        <v>13258</v>
      </c>
      <c r="I378" s="575">
        <f t="shared" si="5"/>
        <v>119</v>
      </c>
      <c r="J378" s="577">
        <v>44000</v>
      </c>
      <c r="K378" s="577">
        <v>44119</v>
      </c>
      <c r="L378" s="583"/>
    </row>
    <row r="379" spans="3:12" ht="80" x14ac:dyDescent="0.2">
      <c r="C379" s="591" t="s">
        <v>13659</v>
      </c>
      <c r="D379" s="593" t="s">
        <v>13259</v>
      </c>
      <c r="E379" s="593" t="s">
        <v>13260</v>
      </c>
      <c r="F379" s="594">
        <v>4000000</v>
      </c>
      <c r="G379" s="595">
        <v>8000000</v>
      </c>
      <c r="H379" s="596" t="s">
        <v>12913</v>
      </c>
      <c r="I379" s="575">
        <f t="shared" si="5"/>
        <v>60</v>
      </c>
      <c r="J379" s="577">
        <v>43999</v>
      </c>
      <c r="K379" s="577">
        <v>44059</v>
      </c>
      <c r="L379" s="583"/>
    </row>
    <row r="380" spans="3:12" ht="64" x14ac:dyDescent="0.2">
      <c r="C380" s="591" t="s">
        <v>13659</v>
      </c>
      <c r="D380" s="593" t="s">
        <v>11018</v>
      </c>
      <c r="E380" s="593" t="s">
        <v>13261</v>
      </c>
      <c r="F380" s="594">
        <v>5000000</v>
      </c>
      <c r="G380" s="595">
        <v>10000000</v>
      </c>
      <c r="H380" s="596" t="s">
        <v>13262</v>
      </c>
      <c r="I380" s="575">
        <f t="shared" si="5"/>
        <v>60</v>
      </c>
      <c r="J380" s="577">
        <v>43999</v>
      </c>
      <c r="K380" s="577">
        <v>44059</v>
      </c>
      <c r="L380" s="583"/>
    </row>
    <row r="381" spans="3:12" ht="64" x14ac:dyDescent="0.2">
      <c r="C381" s="591" t="s">
        <v>13659</v>
      </c>
      <c r="D381" s="593" t="s">
        <v>13263</v>
      </c>
      <c r="E381" s="593" t="s">
        <v>13264</v>
      </c>
      <c r="F381" s="594">
        <v>3349000</v>
      </c>
      <c r="G381" s="595">
        <v>16745000</v>
      </c>
      <c r="H381" s="596" t="s">
        <v>13265</v>
      </c>
      <c r="I381" s="575">
        <f t="shared" si="5"/>
        <v>152</v>
      </c>
      <c r="J381" s="577">
        <v>44001</v>
      </c>
      <c r="K381" s="577">
        <v>44153</v>
      </c>
      <c r="L381" s="583"/>
    </row>
    <row r="382" spans="3:12" ht="64" x14ac:dyDescent="0.2">
      <c r="C382" s="591" t="s">
        <v>13659</v>
      </c>
      <c r="D382" s="593" t="s">
        <v>12504</v>
      </c>
      <c r="E382" s="593" t="s">
        <v>13266</v>
      </c>
      <c r="F382" s="594">
        <v>8000000</v>
      </c>
      <c r="G382" s="595">
        <v>24000000</v>
      </c>
      <c r="H382" s="596" t="s">
        <v>12506</v>
      </c>
      <c r="I382" s="575">
        <f t="shared" si="5"/>
        <v>92</v>
      </c>
      <c r="J382" s="577">
        <v>44000</v>
      </c>
      <c r="K382" s="577">
        <v>44092</v>
      </c>
      <c r="L382" s="583"/>
    </row>
    <row r="383" spans="3:12" ht="80" x14ac:dyDescent="0.2">
      <c r="C383" s="591" t="s">
        <v>13659</v>
      </c>
      <c r="D383" s="593" t="s">
        <v>13267</v>
      </c>
      <c r="E383" s="593" t="s">
        <v>13268</v>
      </c>
      <c r="F383" s="594">
        <v>3333333</v>
      </c>
      <c r="G383" s="595">
        <v>4999999</v>
      </c>
      <c r="H383" s="596" t="s">
        <v>13269</v>
      </c>
      <c r="I383" s="575">
        <f t="shared" si="5"/>
        <v>44</v>
      </c>
      <c r="J383" s="577">
        <v>44001</v>
      </c>
      <c r="K383" s="577">
        <v>44045</v>
      </c>
      <c r="L383" s="583"/>
    </row>
    <row r="384" spans="3:12" ht="64" x14ac:dyDescent="0.2">
      <c r="C384" s="591" t="s">
        <v>13659</v>
      </c>
      <c r="D384" s="593" t="s">
        <v>13270</v>
      </c>
      <c r="E384" s="593" t="s">
        <v>13271</v>
      </c>
      <c r="F384" s="594">
        <v>6000000</v>
      </c>
      <c r="G384" s="595">
        <v>12000000</v>
      </c>
      <c r="H384" s="596" t="s">
        <v>12646</v>
      </c>
      <c r="I384" s="575">
        <f t="shared" si="5"/>
        <v>60</v>
      </c>
      <c r="J384" s="577">
        <v>44001</v>
      </c>
      <c r="K384" s="577">
        <v>44061</v>
      </c>
      <c r="L384" s="583"/>
    </row>
    <row r="385" spans="3:12" ht="64" x14ac:dyDescent="0.2">
      <c r="C385" s="591" t="s">
        <v>13659</v>
      </c>
      <c r="D385" s="593" t="s">
        <v>5761</v>
      </c>
      <c r="E385" s="593" t="s">
        <v>13272</v>
      </c>
      <c r="F385" s="594">
        <v>4000000</v>
      </c>
      <c r="G385" s="595">
        <v>10000000</v>
      </c>
      <c r="H385" s="596" t="s">
        <v>13262</v>
      </c>
      <c r="I385" s="575">
        <f t="shared" si="5"/>
        <v>75</v>
      </c>
      <c r="J385" s="577">
        <v>44001</v>
      </c>
      <c r="K385" s="577">
        <v>44076</v>
      </c>
      <c r="L385" s="583"/>
    </row>
    <row r="386" spans="3:12" ht="64" x14ac:dyDescent="0.2">
      <c r="C386" s="591" t="s">
        <v>13659</v>
      </c>
      <c r="D386" s="593" t="s">
        <v>10544</v>
      </c>
      <c r="E386" s="593" t="s">
        <v>13273</v>
      </c>
      <c r="F386" s="603">
        <v>2500000</v>
      </c>
      <c r="G386" s="595">
        <v>5000000</v>
      </c>
      <c r="H386" s="596" t="s">
        <v>13274</v>
      </c>
      <c r="I386" s="575">
        <f t="shared" si="5"/>
        <v>56</v>
      </c>
      <c r="J386" s="577">
        <v>44005</v>
      </c>
      <c r="K386" s="577">
        <v>44061</v>
      </c>
      <c r="L386" s="583"/>
    </row>
    <row r="387" spans="3:12" ht="80" x14ac:dyDescent="0.2">
      <c r="C387" s="591" t="s">
        <v>13659</v>
      </c>
      <c r="D387" s="593" t="s">
        <v>13275</v>
      </c>
      <c r="E387" s="593" t="s">
        <v>13276</v>
      </c>
      <c r="F387" s="603">
        <v>3500000</v>
      </c>
      <c r="G387" s="595">
        <v>10500000</v>
      </c>
      <c r="H387" s="596" t="s">
        <v>13277</v>
      </c>
      <c r="I387" s="575">
        <f t="shared" ref="I387:I450" si="6">K387-J387</f>
        <v>91</v>
      </c>
      <c r="J387" s="577">
        <v>44001</v>
      </c>
      <c r="K387" s="577">
        <v>44092</v>
      </c>
      <c r="L387" s="583"/>
    </row>
    <row r="388" spans="3:12" ht="64" x14ac:dyDescent="0.2">
      <c r="C388" s="591" t="s">
        <v>13659</v>
      </c>
      <c r="D388" s="593" t="s">
        <v>10620</v>
      </c>
      <c r="E388" s="593" t="s">
        <v>13278</v>
      </c>
      <c r="F388" s="603">
        <v>2500000</v>
      </c>
      <c r="G388" s="595">
        <v>3750000</v>
      </c>
      <c r="H388" s="596" t="s">
        <v>12573</v>
      </c>
      <c r="I388" s="575">
        <f t="shared" si="6"/>
        <v>44</v>
      </c>
      <c r="J388" s="577">
        <v>44005</v>
      </c>
      <c r="K388" s="577">
        <v>44049</v>
      </c>
      <c r="L388" s="583"/>
    </row>
    <row r="389" spans="3:12" ht="80" x14ac:dyDescent="0.2">
      <c r="C389" s="591" t="s">
        <v>13659</v>
      </c>
      <c r="D389" s="593" t="s">
        <v>9694</v>
      </c>
      <c r="E389" s="593" t="s">
        <v>13279</v>
      </c>
      <c r="F389" s="603">
        <v>2500000</v>
      </c>
      <c r="G389" s="595">
        <v>2500000</v>
      </c>
      <c r="H389" s="596" t="s">
        <v>13280</v>
      </c>
      <c r="I389" s="575">
        <f t="shared" si="6"/>
        <v>29</v>
      </c>
      <c r="J389" s="577">
        <v>44005</v>
      </c>
      <c r="K389" s="577">
        <v>44034</v>
      </c>
      <c r="L389" s="583"/>
    </row>
    <row r="390" spans="3:12" ht="64" x14ac:dyDescent="0.2">
      <c r="C390" s="591" t="s">
        <v>13659</v>
      </c>
      <c r="D390" s="593" t="s">
        <v>13281</v>
      </c>
      <c r="E390" s="593" t="s">
        <v>13282</v>
      </c>
      <c r="F390" s="603">
        <v>2000000</v>
      </c>
      <c r="G390" s="595">
        <v>6000000</v>
      </c>
      <c r="H390" s="596" t="s">
        <v>13283</v>
      </c>
      <c r="I390" s="575">
        <f t="shared" si="6"/>
        <v>91</v>
      </c>
      <c r="J390" s="577">
        <v>44005</v>
      </c>
      <c r="K390" s="577">
        <v>44096</v>
      </c>
      <c r="L390" s="583"/>
    </row>
    <row r="391" spans="3:12" ht="80" x14ac:dyDescent="0.2">
      <c r="C391" s="591" t="s">
        <v>13659</v>
      </c>
      <c r="D391" s="593" t="s">
        <v>13284</v>
      </c>
      <c r="E391" s="593" t="s">
        <v>13285</v>
      </c>
      <c r="F391" s="603">
        <v>5000000</v>
      </c>
      <c r="G391" s="595">
        <v>20000000</v>
      </c>
      <c r="H391" s="596" t="s">
        <v>13102</v>
      </c>
      <c r="I391" s="575">
        <f t="shared" si="6"/>
        <v>121</v>
      </c>
      <c r="J391" s="577">
        <v>44005</v>
      </c>
      <c r="K391" s="577">
        <v>44126</v>
      </c>
      <c r="L391" s="583"/>
    </row>
    <row r="392" spans="3:12" ht="80" x14ac:dyDescent="0.2">
      <c r="C392" s="591" t="s">
        <v>13659</v>
      </c>
      <c r="D392" s="593" t="s">
        <v>2044</v>
      </c>
      <c r="E392" s="593" t="s">
        <v>13286</v>
      </c>
      <c r="F392" s="603">
        <v>5121000</v>
      </c>
      <c r="G392" s="595">
        <v>8535000</v>
      </c>
      <c r="H392" s="596" t="s">
        <v>13287</v>
      </c>
      <c r="I392" s="575">
        <f t="shared" si="6"/>
        <v>48</v>
      </c>
      <c r="J392" s="577">
        <v>44007</v>
      </c>
      <c r="K392" s="577">
        <v>44055</v>
      </c>
      <c r="L392" s="583"/>
    </row>
    <row r="393" spans="3:12" ht="80" x14ac:dyDescent="0.2">
      <c r="C393" s="591" t="s">
        <v>13659</v>
      </c>
      <c r="D393" s="593" t="s">
        <v>6800</v>
      </c>
      <c r="E393" s="593" t="s">
        <v>13288</v>
      </c>
      <c r="F393" s="594">
        <v>5000000</v>
      </c>
      <c r="G393" s="595">
        <v>10000000</v>
      </c>
      <c r="H393" s="596" t="s">
        <v>13289</v>
      </c>
      <c r="I393" s="575">
        <f t="shared" si="6"/>
        <v>60</v>
      </c>
      <c r="J393" s="577">
        <v>44005</v>
      </c>
      <c r="K393" s="576">
        <v>44065</v>
      </c>
      <c r="L393" s="583"/>
    </row>
    <row r="394" spans="3:12" ht="64" x14ac:dyDescent="0.2">
      <c r="C394" s="591" t="s">
        <v>13659</v>
      </c>
      <c r="D394" s="593" t="s">
        <v>6942</v>
      </c>
      <c r="E394" s="593" t="s">
        <v>13290</v>
      </c>
      <c r="F394" s="594">
        <v>3349999</v>
      </c>
      <c r="G394" s="595">
        <v>11724994</v>
      </c>
      <c r="H394" s="596" t="s">
        <v>13291</v>
      </c>
      <c r="I394" s="575">
        <f t="shared" si="6"/>
        <v>107</v>
      </c>
      <c r="J394" s="577">
        <v>44005</v>
      </c>
      <c r="K394" s="577">
        <v>44112</v>
      </c>
      <c r="L394" s="583"/>
    </row>
    <row r="395" spans="3:12" ht="80" x14ac:dyDescent="0.2">
      <c r="C395" s="591" t="s">
        <v>13659</v>
      </c>
      <c r="D395" s="593" t="s">
        <v>5980</v>
      </c>
      <c r="E395" s="593" t="s">
        <v>13292</v>
      </c>
      <c r="F395" s="594">
        <v>4000000</v>
      </c>
      <c r="G395" s="595">
        <v>4000000</v>
      </c>
      <c r="H395" s="596" t="s">
        <v>13293</v>
      </c>
      <c r="I395" s="575">
        <f t="shared" si="6"/>
        <v>29</v>
      </c>
      <c r="J395" s="577">
        <v>44005</v>
      </c>
      <c r="K395" s="577">
        <v>44034</v>
      </c>
      <c r="L395" s="583"/>
    </row>
    <row r="396" spans="3:12" ht="80" x14ac:dyDescent="0.2">
      <c r="C396" s="591" t="s">
        <v>13659</v>
      </c>
      <c r="D396" s="593" t="s">
        <v>13294</v>
      </c>
      <c r="E396" s="593" t="s">
        <v>13295</v>
      </c>
      <c r="F396" s="594">
        <v>1800000</v>
      </c>
      <c r="G396" s="595">
        <v>3600000</v>
      </c>
      <c r="H396" s="596" t="s">
        <v>12514</v>
      </c>
      <c r="I396" s="575">
        <f t="shared" si="6"/>
        <v>60</v>
      </c>
      <c r="J396" s="577">
        <v>44005</v>
      </c>
      <c r="K396" s="577">
        <v>44065</v>
      </c>
      <c r="L396" s="583"/>
    </row>
    <row r="397" spans="3:12" ht="64" x14ac:dyDescent="0.2">
      <c r="C397" s="591" t="s">
        <v>13659</v>
      </c>
      <c r="D397" s="593" t="s">
        <v>13296</v>
      </c>
      <c r="E397" s="593" t="s">
        <v>13297</v>
      </c>
      <c r="F397" s="594">
        <v>5000000</v>
      </c>
      <c r="G397" s="595">
        <v>20000000</v>
      </c>
      <c r="H397" s="596" t="s">
        <v>13298</v>
      </c>
      <c r="I397" s="575">
        <f t="shared" si="6"/>
        <v>122</v>
      </c>
      <c r="J397" s="577">
        <v>44005</v>
      </c>
      <c r="K397" s="577">
        <v>44127</v>
      </c>
      <c r="L397" s="583"/>
    </row>
    <row r="398" spans="3:12" ht="96" x14ac:dyDescent="0.2">
      <c r="C398" s="591" t="s">
        <v>13659</v>
      </c>
      <c r="D398" s="593" t="s">
        <v>13299</v>
      </c>
      <c r="E398" s="593" t="s">
        <v>13300</v>
      </c>
      <c r="F398" s="594">
        <v>8000000</v>
      </c>
      <c r="G398" s="595">
        <v>12000000</v>
      </c>
      <c r="H398" s="596" t="s">
        <v>13301</v>
      </c>
      <c r="I398" s="575">
        <f t="shared" si="6"/>
        <v>38</v>
      </c>
      <c r="J398" s="577">
        <v>44012</v>
      </c>
      <c r="K398" s="577">
        <v>44050</v>
      </c>
      <c r="L398" s="583"/>
    </row>
    <row r="399" spans="3:12" ht="64" x14ac:dyDescent="0.2">
      <c r="C399" s="591" t="s">
        <v>13659</v>
      </c>
      <c r="D399" s="593" t="s">
        <v>13302</v>
      </c>
      <c r="E399" s="593" t="s">
        <v>13303</v>
      </c>
      <c r="F399" s="594">
        <v>7000000</v>
      </c>
      <c r="G399" s="595">
        <v>14000000</v>
      </c>
      <c r="H399" s="596" t="s">
        <v>13304</v>
      </c>
      <c r="I399" s="575">
        <f t="shared" si="6"/>
        <v>60</v>
      </c>
      <c r="J399" s="577">
        <v>44006</v>
      </c>
      <c r="K399" s="577">
        <v>44066</v>
      </c>
      <c r="L399" s="583"/>
    </row>
    <row r="400" spans="3:12" ht="64" x14ac:dyDescent="0.2">
      <c r="C400" s="591" t="s">
        <v>13659</v>
      </c>
      <c r="D400" s="593" t="s">
        <v>13305</v>
      </c>
      <c r="E400" s="593" t="s">
        <v>13306</v>
      </c>
      <c r="F400" s="594">
        <v>3000000</v>
      </c>
      <c r="G400" s="595">
        <v>12000000</v>
      </c>
      <c r="H400" s="596" t="s">
        <v>13291</v>
      </c>
      <c r="I400" s="575">
        <f t="shared" si="6"/>
        <v>0</v>
      </c>
      <c r="J400" s="577">
        <v>44006</v>
      </c>
      <c r="K400" s="577">
        <v>44006</v>
      </c>
      <c r="L400" s="583"/>
    </row>
    <row r="401" spans="3:12" ht="64" x14ac:dyDescent="0.2">
      <c r="C401" s="591" t="s">
        <v>13659</v>
      </c>
      <c r="D401" s="593" t="s">
        <v>13307</v>
      </c>
      <c r="E401" s="593" t="s">
        <v>13308</v>
      </c>
      <c r="F401" s="594">
        <v>2500000</v>
      </c>
      <c r="G401" s="595">
        <v>7500000</v>
      </c>
      <c r="H401" s="596" t="s">
        <v>13309</v>
      </c>
      <c r="I401" s="575">
        <f t="shared" si="6"/>
        <v>91</v>
      </c>
      <c r="J401" s="577">
        <v>44013</v>
      </c>
      <c r="K401" s="577">
        <v>44104</v>
      </c>
      <c r="L401" s="583"/>
    </row>
    <row r="402" spans="3:12" ht="80" x14ac:dyDescent="0.2">
      <c r="C402" s="591" t="s">
        <v>13659</v>
      </c>
      <c r="D402" s="593" t="s">
        <v>13310</v>
      </c>
      <c r="E402" s="593" t="s">
        <v>13311</v>
      </c>
      <c r="F402" s="594">
        <v>3000000</v>
      </c>
      <c r="G402" s="595">
        <v>12000000</v>
      </c>
      <c r="H402" s="596" t="s">
        <v>13312</v>
      </c>
      <c r="I402" s="575">
        <f t="shared" si="6"/>
        <v>121</v>
      </c>
      <c r="J402" s="577">
        <v>44007</v>
      </c>
      <c r="K402" s="577">
        <v>44128</v>
      </c>
      <c r="L402" s="583"/>
    </row>
    <row r="403" spans="3:12" ht="64" x14ac:dyDescent="0.2">
      <c r="C403" s="591" t="s">
        <v>13659</v>
      </c>
      <c r="D403" s="593" t="s">
        <v>13313</v>
      </c>
      <c r="E403" s="593" t="s">
        <v>13314</v>
      </c>
      <c r="F403" s="594">
        <v>4000000</v>
      </c>
      <c r="G403" s="595">
        <v>8000000</v>
      </c>
      <c r="H403" s="596" t="s">
        <v>13315</v>
      </c>
      <c r="I403" s="575">
        <f t="shared" si="6"/>
        <v>60</v>
      </c>
      <c r="J403" s="577">
        <v>44007</v>
      </c>
      <c r="K403" s="577">
        <v>44067</v>
      </c>
      <c r="L403" s="583"/>
    </row>
    <row r="404" spans="3:12" ht="64" x14ac:dyDescent="0.2">
      <c r="C404" s="591" t="s">
        <v>13659</v>
      </c>
      <c r="D404" s="593" t="s">
        <v>13316</v>
      </c>
      <c r="E404" s="593" t="s">
        <v>13317</v>
      </c>
      <c r="F404" s="594">
        <v>2500000</v>
      </c>
      <c r="G404" s="595">
        <v>15583333</v>
      </c>
      <c r="H404" s="596" t="s">
        <v>13215</v>
      </c>
      <c r="I404" s="575">
        <f t="shared" si="6"/>
        <v>189</v>
      </c>
      <c r="J404" s="577">
        <v>44007</v>
      </c>
      <c r="K404" s="577">
        <v>44196</v>
      </c>
      <c r="L404" s="583"/>
    </row>
    <row r="405" spans="3:12" ht="64" x14ac:dyDescent="0.2">
      <c r="C405" s="591" t="s">
        <v>13659</v>
      </c>
      <c r="D405" s="593" t="s">
        <v>13318</v>
      </c>
      <c r="E405" s="593" t="s">
        <v>13319</v>
      </c>
      <c r="F405" s="594">
        <v>3000000</v>
      </c>
      <c r="G405" s="595">
        <v>6000000</v>
      </c>
      <c r="H405" s="596" t="s">
        <v>2838</v>
      </c>
      <c r="I405" s="575">
        <f t="shared" si="6"/>
        <v>61</v>
      </c>
      <c r="J405" s="577">
        <v>44013</v>
      </c>
      <c r="K405" s="577">
        <v>44074</v>
      </c>
      <c r="L405" s="583"/>
    </row>
    <row r="406" spans="3:12" ht="64" x14ac:dyDescent="0.2">
      <c r="C406" s="591" t="s">
        <v>13659</v>
      </c>
      <c r="D406" s="593" t="s">
        <v>2480</v>
      </c>
      <c r="E406" s="593" t="s">
        <v>13320</v>
      </c>
      <c r="F406" s="594">
        <v>2500000</v>
      </c>
      <c r="G406" s="595">
        <v>5000000</v>
      </c>
      <c r="H406" s="596" t="s">
        <v>12585</v>
      </c>
      <c r="I406" s="575">
        <f t="shared" si="6"/>
        <v>60</v>
      </c>
      <c r="J406" s="577">
        <v>44008</v>
      </c>
      <c r="K406" s="577">
        <v>44068</v>
      </c>
      <c r="L406" s="583"/>
    </row>
    <row r="407" spans="3:12" ht="64" x14ac:dyDescent="0.2">
      <c r="C407" s="591" t="s">
        <v>13659</v>
      </c>
      <c r="D407" s="593" t="s">
        <v>13321</v>
      </c>
      <c r="E407" s="593" t="s">
        <v>13322</v>
      </c>
      <c r="F407" s="594">
        <v>3300000</v>
      </c>
      <c r="G407" s="595">
        <v>6600000</v>
      </c>
      <c r="H407" s="596" t="s">
        <v>2838</v>
      </c>
      <c r="I407" s="575">
        <f t="shared" si="6"/>
        <v>60</v>
      </c>
      <c r="J407" s="577">
        <v>44008</v>
      </c>
      <c r="K407" s="577">
        <v>44068</v>
      </c>
      <c r="L407" s="583"/>
    </row>
    <row r="408" spans="3:12" ht="64" x14ac:dyDescent="0.2">
      <c r="C408" s="591" t="s">
        <v>13659</v>
      </c>
      <c r="D408" s="593" t="s">
        <v>13323</v>
      </c>
      <c r="E408" s="593" t="s">
        <v>13324</v>
      </c>
      <c r="F408" s="594">
        <v>3000000</v>
      </c>
      <c r="G408" s="595">
        <v>9000000</v>
      </c>
      <c r="H408" s="596" t="s">
        <v>13325</v>
      </c>
      <c r="I408" s="575">
        <f t="shared" si="6"/>
        <v>91</v>
      </c>
      <c r="J408" s="577">
        <v>44012</v>
      </c>
      <c r="K408" s="577">
        <v>44103</v>
      </c>
      <c r="L408" s="583"/>
    </row>
    <row r="409" spans="3:12" ht="64" x14ac:dyDescent="0.2">
      <c r="C409" s="591" t="s">
        <v>13659</v>
      </c>
      <c r="D409" s="593" t="s">
        <v>13326</v>
      </c>
      <c r="E409" s="593" t="s">
        <v>13327</v>
      </c>
      <c r="F409" s="594">
        <v>5400000</v>
      </c>
      <c r="G409" s="595">
        <v>32400000</v>
      </c>
      <c r="H409" s="596" t="s">
        <v>13328</v>
      </c>
      <c r="I409" s="575">
        <f t="shared" si="6"/>
        <v>182</v>
      </c>
      <c r="J409" s="577">
        <v>44012</v>
      </c>
      <c r="K409" s="577">
        <v>44194</v>
      </c>
      <c r="L409" s="583"/>
    </row>
    <row r="410" spans="3:12" ht="64" x14ac:dyDescent="0.2">
      <c r="C410" s="591" t="s">
        <v>13659</v>
      </c>
      <c r="D410" s="593" t="s">
        <v>13329</v>
      </c>
      <c r="E410" s="593" t="s">
        <v>13330</v>
      </c>
      <c r="F410" s="594">
        <v>5000000</v>
      </c>
      <c r="G410" s="595">
        <v>30000000</v>
      </c>
      <c r="H410" s="596" t="s">
        <v>13331</v>
      </c>
      <c r="I410" s="575">
        <f t="shared" si="6"/>
        <v>181</v>
      </c>
      <c r="J410" s="577">
        <v>44015</v>
      </c>
      <c r="K410" s="577">
        <v>44196</v>
      </c>
      <c r="L410" s="583"/>
    </row>
    <row r="411" spans="3:12" ht="80" x14ac:dyDescent="0.2">
      <c r="C411" s="591" t="s">
        <v>13659</v>
      </c>
      <c r="D411" s="593" t="s">
        <v>13332</v>
      </c>
      <c r="E411" s="593" t="s">
        <v>13333</v>
      </c>
      <c r="F411" s="594">
        <v>3300000</v>
      </c>
      <c r="G411" s="595">
        <v>13200000</v>
      </c>
      <c r="H411" s="596" t="s">
        <v>13334</v>
      </c>
      <c r="I411" s="575">
        <f t="shared" si="6"/>
        <v>121</v>
      </c>
      <c r="J411" s="577">
        <v>44012</v>
      </c>
      <c r="K411" s="577">
        <v>44133</v>
      </c>
      <c r="L411" s="583"/>
    </row>
    <row r="412" spans="3:12" ht="80" x14ac:dyDescent="0.2">
      <c r="C412" s="591" t="s">
        <v>13659</v>
      </c>
      <c r="D412" s="593" t="s">
        <v>13335</v>
      </c>
      <c r="E412" s="593" t="s">
        <v>13336</v>
      </c>
      <c r="F412" s="594">
        <v>8000000</v>
      </c>
      <c r="G412" s="595">
        <v>0</v>
      </c>
      <c r="H412" s="596" t="s">
        <v>13337</v>
      </c>
      <c r="I412" s="575">
        <f t="shared" si="6"/>
        <v>0</v>
      </c>
      <c r="J412" s="577">
        <v>44012</v>
      </c>
      <c r="K412" s="577">
        <v>44012</v>
      </c>
      <c r="L412" s="583"/>
    </row>
    <row r="413" spans="3:12" ht="80" x14ac:dyDescent="0.2">
      <c r="C413" s="591" t="s">
        <v>13659</v>
      </c>
      <c r="D413" s="593" t="s">
        <v>13338</v>
      </c>
      <c r="E413" s="593" t="s">
        <v>13339</v>
      </c>
      <c r="F413" s="594">
        <v>4000000</v>
      </c>
      <c r="G413" s="595">
        <v>24000000</v>
      </c>
      <c r="H413" s="596" t="s">
        <v>13340</v>
      </c>
      <c r="I413" s="575">
        <f t="shared" si="6"/>
        <v>182</v>
      </c>
      <c r="J413" s="577">
        <v>44012</v>
      </c>
      <c r="K413" s="577">
        <v>44194</v>
      </c>
      <c r="L413" s="583"/>
    </row>
    <row r="414" spans="3:12" ht="80" x14ac:dyDescent="0.2">
      <c r="C414" s="591" t="s">
        <v>13659</v>
      </c>
      <c r="D414" s="593" t="s">
        <v>13341</v>
      </c>
      <c r="E414" s="593" t="s">
        <v>13342</v>
      </c>
      <c r="F414" s="594">
        <v>5400000</v>
      </c>
      <c r="G414" s="595">
        <v>23940000</v>
      </c>
      <c r="H414" s="596" t="s">
        <v>13277</v>
      </c>
      <c r="I414" s="575">
        <f t="shared" si="6"/>
        <v>125</v>
      </c>
      <c r="J414" s="577">
        <v>44012</v>
      </c>
      <c r="K414" s="577">
        <v>44137</v>
      </c>
      <c r="L414" s="583"/>
    </row>
    <row r="415" spans="3:12" ht="64" x14ac:dyDescent="0.2">
      <c r="C415" s="591" t="s">
        <v>13659</v>
      </c>
      <c r="D415" s="593" t="s">
        <v>7213</v>
      </c>
      <c r="E415" s="593" t="s">
        <v>13343</v>
      </c>
      <c r="F415" s="594">
        <v>3960000</v>
      </c>
      <c r="G415" s="595">
        <v>5940000</v>
      </c>
      <c r="H415" s="596" t="s">
        <v>13344</v>
      </c>
      <c r="I415" s="575">
        <f t="shared" si="6"/>
        <v>44</v>
      </c>
      <c r="J415" s="577">
        <v>44012</v>
      </c>
      <c r="K415" s="577">
        <v>44056</v>
      </c>
      <c r="L415" s="583"/>
    </row>
    <row r="416" spans="3:12" ht="80" x14ac:dyDescent="0.2">
      <c r="C416" s="591" t="s">
        <v>13659</v>
      </c>
      <c r="D416" s="593" t="s">
        <v>13345</v>
      </c>
      <c r="E416" s="593" t="s">
        <v>13346</v>
      </c>
      <c r="F416" s="594">
        <v>3900000</v>
      </c>
      <c r="G416" s="595">
        <v>3900000</v>
      </c>
      <c r="H416" s="596" t="s">
        <v>13347</v>
      </c>
      <c r="I416" s="575">
        <f t="shared" si="6"/>
        <v>29</v>
      </c>
      <c r="J416" s="577">
        <v>44012</v>
      </c>
      <c r="K416" s="577">
        <v>44041</v>
      </c>
      <c r="L416" s="583"/>
    </row>
    <row r="417" spans="3:12" ht="64" x14ac:dyDescent="0.2">
      <c r="C417" s="591" t="s">
        <v>13659</v>
      </c>
      <c r="D417" s="593" t="s">
        <v>13348</v>
      </c>
      <c r="E417" s="593" t="s">
        <v>13349</v>
      </c>
      <c r="F417" s="594">
        <v>3500000</v>
      </c>
      <c r="G417" s="595">
        <v>7000000</v>
      </c>
      <c r="H417" s="596" t="s">
        <v>13350</v>
      </c>
      <c r="I417" s="575">
        <f t="shared" si="6"/>
        <v>61</v>
      </c>
      <c r="J417" s="577">
        <v>44014</v>
      </c>
      <c r="K417" s="577">
        <v>44075</v>
      </c>
      <c r="L417" s="583"/>
    </row>
    <row r="418" spans="3:12" ht="64" x14ac:dyDescent="0.2">
      <c r="C418" s="591" t="s">
        <v>13659</v>
      </c>
      <c r="D418" s="593" t="s">
        <v>13351</v>
      </c>
      <c r="E418" s="593" t="s">
        <v>13352</v>
      </c>
      <c r="F418" s="594">
        <v>5000000</v>
      </c>
      <c r="G418" s="595">
        <v>15000000</v>
      </c>
      <c r="H418" s="596" t="s">
        <v>13353</v>
      </c>
      <c r="I418" s="575">
        <f t="shared" si="6"/>
        <v>91</v>
      </c>
      <c r="J418" s="577">
        <v>44032</v>
      </c>
      <c r="K418" s="577">
        <v>44123</v>
      </c>
      <c r="L418" s="583"/>
    </row>
    <row r="419" spans="3:12" ht="64" x14ac:dyDescent="0.2">
      <c r="C419" s="591" t="s">
        <v>13659</v>
      </c>
      <c r="D419" s="593" t="s">
        <v>13354</v>
      </c>
      <c r="E419" s="593" t="s">
        <v>13355</v>
      </c>
      <c r="F419" s="594">
        <v>7300000</v>
      </c>
      <c r="G419" s="595">
        <v>10950000</v>
      </c>
      <c r="H419" s="596" t="s">
        <v>13356</v>
      </c>
      <c r="I419" s="575">
        <f t="shared" si="6"/>
        <v>45</v>
      </c>
      <c r="J419" s="577">
        <v>44014</v>
      </c>
      <c r="K419" s="577">
        <v>44059</v>
      </c>
      <c r="L419" s="583"/>
    </row>
    <row r="420" spans="3:12" ht="64" x14ac:dyDescent="0.2">
      <c r="C420" s="591" t="s">
        <v>13659</v>
      </c>
      <c r="D420" s="593" t="s">
        <v>13357</v>
      </c>
      <c r="E420" s="593" t="s">
        <v>13358</v>
      </c>
      <c r="F420" s="594">
        <v>4000000</v>
      </c>
      <c r="G420" s="595">
        <v>8000000</v>
      </c>
      <c r="H420" s="596" t="s">
        <v>13359</v>
      </c>
      <c r="I420" s="575">
        <f t="shared" si="6"/>
        <v>61</v>
      </c>
      <c r="J420" s="577">
        <v>44014</v>
      </c>
      <c r="K420" s="577">
        <v>44075</v>
      </c>
      <c r="L420" s="583"/>
    </row>
    <row r="421" spans="3:12" ht="64" x14ac:dyDescent="0.2">
      <c r="C421" s="591" t="s">
        <v>13659</v>
      </c>
      <c r="D421" s="593" t="s">
        <v>12741</v>
      </c>
      <c r="E421" s="593" t="s">
        <v>13360</v>
      </c>
      <c r="F421" s="594">
        <v>4000000</v>
      </c>
      <c r="G421" s="595">
        <v>6000000</v>
      </c>
      <c r="H421" s="596" t="s">
        <v>13361</v>
      </c>
      <c r="I421" s="575">
        <f t="shared" si="6"/>
        <v>45</v>
      </c>
      <c r="J421" s="577">
        <v>44014</v>
      </c>
      <c r="K421" s="577">
        <v>44059</v>
      </c>
      <c r="L421" s="583"/>
    </row>
    <row r="422" spans="3:12" ht="64" x14ac:dyDescent="0.2">
      <c r="C422" s="591" t="s">
        <v>13659</v>
      </c>
      <c r="D422" s="593" t="s">
        <v>13362</v>
      </c>
      <c r="E422" s="593" t="s">
        <v>13363</v>
      </c>
      <c r="F422" s="594">
        <v>4999999</v>
      </c>
      <c r="G422" s="595">
        <v>29999994</v>
      </c>
      <c r="H422" s="596" t="s">
        <v>13364</v>
      </c>
      <c r="I422" s="575">
        <f t="shared" si="6"/>
        <v>177</v>
      </c>
      <c r="J422" s="577">
        <v>44019</v>
      </c>
      <c r="K422" s="577">
        <v>44196</v>
      </c>
      <c r="L422" s="583"/>
    </row>
    <row r="423" spans="3:12" ht="64" x14ac:dyDescent="0.2">
      <c r="C423" s="591" t="s">
        <v>13659</v>
      </c>
      <c r="D423" s="593" t="s">
        <v>13365</v>
      </c>
      <c r="E423" s="593" t="s">
        <v>13366</v>
      </c>
      <c r="F423" s="594">
        <v>4000000</v>
      </c>
      <c r="G423" s="595">
        <v>12000000</v>
      </c>
      <c r="H423" s="596" t="s">
        <v>13367</v>
      </c>
      <c r="I423" s="575">
        <f t="shared" si="6"/>
        <v>91</v>
      </c>
      <c r="J423" s="577">
        <v>44019</v>
      </c>
      <c r="K423" s="577">
        <v>44110</v>
      </c>
      <c r="L423" s="583"/>
    </row>
    <row r="424" spans="3:12" ht="64" x14ac:dyDescent="0.2">
      <c r="C424" s="591" t="s">
        <v>13659</v>
      </c>
      <c r="D424" s="593" t="s">
        <v>13368</v>
      </c>
      <c r="E424" s="593" t="s">
        <v>13369</v>
      </c>
      <c r="F424" s="594">
        <v>4000000</v>
      </c>
      <c r="G424" s="595">
        <v>8000000</v>
      </c>
      <c r="H424" s="596" t="s">
        <v>13370</v>
      </c>
      <c r="I424" s="575">
        <f t="shared" si="6"/>
        <v>61</v>
      </c>
      <c r="J424" s="577">
        <v>44019</v>
      </c>
      <c r="K424" s="577">
        <v>44080</v>
      </c>
      <c r="L424" s="583"/>
    </row>
    <row r="425" spans="3:12" ht="112" x14ac:dyDescent="0.2">
      <c r="C425" s="591" t="s">
        <v>13659</v>
      </c>
      <c r="D425" s="593" t="s">
        <v>13371</v>
      </c>
      <c r="E425" s="593" t="s">
        <v>13372</v>
      </c>
      <c r="F425" s="594">
        <v>9950000</v>
      </c>
      <c r="G425" s="595">
        <v>59700000</v>
      </c>
      <c r="H425" s="596" t="s">
        <v>13373</v>
      </c>
      <c r="I425" s="575">
        <f t="shared" si="6"/>
        <v>181</v>
      </c>
      <c r="J425" s="577">
        <v>44015</v>
      </c>
      <c r="K425" s="577">
        <v>44196</v>
      </c>
      <c r="L425" s="583"/>
    </row>
    <row r="426" spans="3:12" ht="64" x14ac:dyDescent="0.2">
      <c r="C426" s="591" t="s">
        <v>13659</v>
      </c>
      <c r="D426" s="593" t="s">
        <v>12375</v>
      </c>
      <c r="E426" s="593" t="s">
        <v>13374</v>
      </c>
      <c r="F426" s="594">
        <v>9950000</v>
      </c>
      <c r="G426" s="595">
        <v>59700000</v>
      </c>
      <c r="H426" s="596" t="s">
        <v>13375</v>
      </c>
      <c r="I426" s="575">
        <f t="shared" si="6"/>
        <v>181</v>
      </c>
      <c r="J426" s="577">
        <v>44015</v>
      </c>
      <c r="K426" s="577">
        <v>44196</v>
      </c>
      <c r="L426" s="583"/>
    </row>
    <row r="427" spans="3:12" ht="64" x14ac:dyDescent="0.2">
      <c r="C427" s="591" t="s">
        <v>13659</v>
      </c>
      <c r="D427" s="593" t="s">
        <v>13376</v>
      </c>
      <c r="E427" s="593" t="s">
        <v>13377</v>
      </c>
      <c r="F427" s="594">
        <v>9950000</v>
      </c>
      <c r="G427" s="595">
        <v>59700000</v>
      </c>
      <c r="H427" s="596" t="s">
        <v>13378</v>
      </c>
      <c r="I427" s="575">
        <f t="shared" si="6"/>
        <v>181</v>
      </c>
      <c r="J427" s="577">
        <v>44015</v>
      </c>
      <c r="K427" s="577">
        <v>44196</v>
      </c>
      <c r="L427" s="583"/>
    </row>
    <row r="428" spans="3:12" ht="64" x14ac:dyDescent="0.2">
      <c r="C428" s="591" t="s">
        <v>13659</v>
      </c>
      <c r="D428" s="593" t="s">
        <v>3350</v>
      </c>
      <c r="E428" s="593" t="s">
        <v>13379</v>
      </c>
      <c r="F428" s="594">
        <v>5000000</v>
      </c>
      <c r="G428" s="595">
        <v>10000000</v>
      </c>
      <c r="H428" s="596" t="s">
        <v>13380</v>
      </c>
      <c r="I428" s="575">
        <f t="shared" si="6"/>
        <v>61</v>
      </c>
      <c r="J428" s="577">
        <v>44015</v>
      </c>
      <c r="K428" s="577">
        <v>44076</v>
      </c>
      <c r="L428" s="583"/>
    </row>
    <row r="429" spans="3:12" ht="64" x14ac:dyDescent="0.2">
      <c r="C429" s="591" t="s">
        <v>13659</v>
      </c>
      <c r="D429" s="593" t="s">
        <v>13381</v>
      </c>
      <c r="E429" s="593" t="s">
        <v>13382</v>
      </c>
      <c r="F429" s="594">
        <v>3555000</v>
      </c>
      <c r="G429" s="595">
        <v>7110000</v>
      </c>
      <c r="H429" s="596" t="s">
        <v>13383</v>
      </c>
      <c r="I429" s="575">
        <f t="shared" si="6"/>
        <v>61</v>
      </c>
      <c r="J429" s="577">
        <v>44015</v>
      </c>
      <c r="K429" s="577">
        <v>44076</v>
      </c>
      <c r="L429" s="583"/>
    </row>
    <row r="430" spans="3:12" ht="96" x14ac:dyDescent="0.2">
      <c r="C430" s="591" t="s">
        <v>13659</v>
      </c>
      <c r="D430" s="593" t="s">
        <v>13384</v>
      </c>
      <c r="E430" s="593" t="s">
        <v>13385</v>
      </c>
      <c r="F430" s="594">
        <v>2500000</v>
      </c>
      <c r="G430" s="595">
        <v>5000000</v>
      </c>
      <c r="H430" s="596" t="s">
        <v>13386</v>
      </c>
      <c r="I430" s="575">
        <f t="shared" si="6"/>
        <v>61</v>
      </c>
      <c r="J430" s="577">
        <v>44015</v>
      </c>
      <c r="K430" s="577">
        <v>44076</v>
      </c>
      <c r="L430" s="583"/>
    </row>
    <row r="431" spans="3:12" ht="64" x14ac:dyDescent="0.2">
      <c r="C431" s="591" t="s">
        <v>13659</v>
      </c>
      <c r="D431" s="593" t="s">
        <v>13387</v>
      </c>
      <c r="E431" s="593" t="s">
        <v>13388</v>
      </c>
      <c r="F431" s="594">
        <v>3300000</v>
      </c>
      <c r="G431" s="595">
        <v>9900000</v>
      </c>
      <c r="H431" s="596" t="s">
        <v>13389</v>
      </c>
      <c r="I431" s="575">
        <f t="shared" si="6"/>
        <v>91</v>
      </c>
      <c r="J431" s="577">
        <v>44015</v>
      </c>
      <c r="K431" s="577">
        <v>44106</v>
      </c>
      <c r="L431" s="583"/>
    </row>
    <row r="432" spans="3:12" ht="64" x14ac:dyDescent="0.2">
      <c r="C432" s="591" t="s">
        <v>13659</v>
      </c>
      <c r="D432" s="593" t="s">
        <v>13390</v>
      </c>
      <c r="E432" s="593" t="s">
        <v>13391</v>
      </c>
      <c r="F432" s="594">
        <v>1800000</v>
      </c>
      <c r="G432" s="595">
        <v>3600000</v>
      </c>
      <c r="H432" s="596" t="s">
        <v>13392</v>
      </c>
      <c r="I432" s="575">
        <f t="shared" si="6"/>
        <v>61</v>
      </c>
      <c r="J432" s="577">
        <v>44018</v>
      </c>
      <c r="K432" s="577">
        <v>44079</v>
      </c>
      <c r="L432" s="583"/>
    </row>
    <row r="433" spans="3:12" ht="64" x14ac:dyDescent="0.2">
      <c r="C433" s="591" t="s">
        <v>13659</v>
      </c>
      <c r="D433" s="593" t="s">
        <v>13393</v>
      </c>
      <c r="E433" s="593" t="s">
        <v>13394</v>
      </c>
      <c r="F433" s="594">
        <v>1500000</v>
      </c>
      <c r="G433" s="595">
        <v>3000000</v>
      </c>
      <c r="H433" s="596" t="s">
        <v>13395</v>
      </c>
      <c r="I433" s="575">
        <f t="shared" si="6"/>
        <v>61</v>
      </c>
      <c r="J433" s="577">
        <v>44018</v>
      </c>
      <c r="K433" s="577">
        <v>44079</v>
      </c>
      <c r="L433" s="583"/>
    </row>
    <row r="434" spans="3:12" ht="64" x14ac:dyDescent="0.2">
      <c r="C434" s="591" t="s">
        <v>13659</v>
      </c>
      <c r="D434" s="593" t="s">
        <v>13396</v>
      </c>
      <c r="E434" s="593" t="s">
        <v>13397</v>
      </c>
      <c r="F434" s="594">
        <v>3333333</v>
      </c>
      <c r="G434" s="595">
        <v>6666666</v>
      </c>
      <c r="H434" s="596" t="s">
        <v>13398</v>
      </c>
      <c r="I434" s="575">
        <f t="shared" si="6"/>
        <v>61</v>
      </c>
      <c r="J434" s="577">
        <v>44018</v>
      </c>
      <c r="K434" s="577">
        <v>44079</v>
      </c>
      <c r="L434" s="583"/>
    </row>
    <row r="435" spans="3:12" ht="64" x14ac:dyDescent="0.2">
      <c r="C435" s="591" t="s">
        <v>13659</v>
      </c>
      <c r="D435" s="593" t="s">
        <v>13399</v>
      </c>
      <c r="E435" s="593" t="s">
        <v>13400</v>
      </c>
      <c r="F435" s="594">
        <v>4000000</v>
      </c>
      <c r="G435" s="595">
        <v>24000000</v>
      </c>
      <c r="H435" s="596" t="s">
        <v>13401</v>
      </c>
      <c r="I435" s="575">
        <f t="shared" si="6"/>
        <v>178</v>
      </c>
      <c r="J435" s="577">
        <v>44018</v>
      </c>
      <c r="K435" s="577">
        <v>44196</v>
      </c>
      <c r="L435" s="583"/>
    </row>
    <row r="436" spans="3:12" ht="80" x14ac:dyDescent="0.2">
      <c r="C436" s="591" t="s">
        <v>13659</v>
      </c>
      <c r="D436" s="593" t="s">
        <v>13402</v>
      </c>
      <c r="E436" s="593" t="s">
        <v>13403</v>
      </c>
      <c r="F436" s="594">
        <v>3349999</v>
      </c>
      <c r="G436" s="595">
        <v>18424995</v>
      </c>
      <c r="H436" s="596" t="s">
        <v>13404</v>
      </c>
      <c r="I436" s="575">
        <f t="shared" si="6"/>
        <v>167</v>
      </c>
      <c r="J436" s="577">
        <v>44018</v>
      </c>
      <c r="K436" s="577">
        <v>44185</v>
      </c>
      <c r="L436" s="583"/>
    </row>
    <row r="437" spans="3:12" ht="64" x14ac:dyDescent="0.2">
      <c r="C437" s="591" t="s">
        <v>13659</v>
      </c>
      <c r="D437" s="593" t="s">
        <v>13405</v>
      </c>
      <c r="E437" s="593" t="s">
        <v>13406</v>
      </c>
      <c r="F437" s="594">
        <v>1500000</v>
      </c>
      <c r="G437" s="595">
        <v>3000000</v>
      </c>
      <c r="H437" s="596" t="s">
        <v>13407</v>
      </c>
      <c r="I437" s="575">
        <f t="shared" si="6"/>
        <v>61</v>
      </c>
      <c r="J437" s="577">
        <v>44018</v>
      </c>
      <c r="K437" s="577">
        <v>44079</v>
      </c>
      <c r="L437" s="583"/>
    </row>
    <row r="438" spans="3:12" ht="96" x14ac:dyDescent="0.2">
      <c r="C438" s="591" t="s">
        <v>13659</v>
      </c>
      <c r="D438" s="593" t="s">
        <v>13408</v>
      </c>
      <c r="E438" s="593" t="s">
        <v>13409</v>
      </c>
      <c r="F438" s="594">
        <v>2666666</v>
      </c>
      <c r="G438" s="595">
        <v>7999998</v>
      </c>
      <c r="H438" s="596" t="s">
        <v>13410</v>
      </c>
      <c r="I438" s="575">
        <f t="shared" si="6"/>
        <v>91</v>
      </c>
      <c r="J438" s="577">
        <v>44018</v>
      </c>
      <c r="K438" s="577">
        <v>44109</v>
      </c>
      <c r="L438" s="583"/>
    </row>
    <row r="439" spans="3:12" ht="64" x14ac:dyDescent="0.2">
      <c r="C439" s="591" t="s">
        <v>13659</v>
      </c>
      <c r="D439" s="593" t="s">
        <v>13411</v>
      </c>
      <c r="E439" s="593" t="s">
        <v>13412</v>
      </c>
      <c r="F439" s="594">
        <v>1500000</v>
      </c>
      <c r="G439" s="595">
        <v>3000000</v>
      </c>
      <c r="H439" s="596" t="s">
        <v>13413</v>
      </c>
      <c r="I439" s="575">
        <f t="shared" si="6"/>
        <v>61</v>
      </c>
      <c r="J439" s="577">
        <v>44018</v>
      </c>
      <c r="K439" s="577">
        <v>44079</v>
      </c>
      <c r="L439" s="583"/>
    </row>
    <row r="440" spans="3:12" ht="80" x14ac:dyDescent="0.2">
      <c r="C440" s="591" t="s">
        <v>13659</v>
      </c>
      <c r="D440" s="593" t="s">
        <v>13414</v>
      </c>
      <c r="E440" s="593" t="s">
        <v>13415</v>
      </c>
      <c r="F440" s="594">
        <v>5000000</v>
      </c>
      <c r="G440" s="595">
        <v>20000000</v>
      </c>
      <c r="H440" s="596" t="s">
        <v>13416</v>
      </c>
      <c r="I440" s="575">
        <f t="shared" si="6"/>
        <v>122</v>
      </c>
      <c r="J440" s="577">
        <v>44019</v>
      </c>
      <c r="K440" s="577">
        <v>44141</v>
      </c>
      <c r="L440" s="583"/>
    </row>
    <row r="441" spans="3:12" ht="64" x14ac:dyDescent="0.2">
      <c r="C441" s="591" t="s">
        <v>13659</v>
      </c>
      <c r="D441" s="593" t="s">
        <v>13417</v>
      </c>
      <c r="E441" s="593" t="s">
        <v>13418</v>
      </c>
      <c r="F441" s="594">
        <v>4000000</v>
      </c>
      <c r="G441" s="595">
        <v>6000000</v>
      </c>
      <c r="H441" s="596" t="s">
        <v>13419</v>
      </c>
      <c r="I441" s="575">
        <f t="shared" si="6"/>
        <v>45</v>
      </c>
      <c r="J441" s="577">
        <v>44019</v>
      </c>
      <c r="K441" s="577">
        <v>44064</v>
      </c>
      <c r="L441" s="583"/>
    </row>
    <row r="442" spans="3:12" ht="80" x14ac:dyDescent="0.2">
      <c r="C442" s="591" t="s">
        <v>13659</v>
      </c>
      <c r="D442" s="593" t="s">
        <v>13420</v>
      </c>
      <c r="E442" s="593" t="s">
        <v>13421</v>
      </c>
      <c r="F442" s="594">
        <v>2620000</v>
      </c>
      <c r="G442" s="595">
        <v>13100999</v>
      </c>
      <c r="H442" s="596" t="s">
        <v>13422</v>
      </c>
      <c r="I442" s="575">
        <f t="shared" si="6"/>
        <v>152</v>
      </c>
      <c r="J442" s="577">
        <v>44019</v>
      </c>
      <c r="K442" s="577">
        <v>44171</v>
      </c>
      <c r="L442" s="583"/>
    </row>
    <row r="443" spans="3:12" ht="64" x14ac:dyDescent="0.2">
      <c r="C443" s="591" t="s">
        <v>13659</v>
      </c>
      <c r="D443" s="593" t="s">
        <v>13423</v>
      </c>
      <c r="E443" s="593" t="s">
        <v>13424</v>
      </c>
      <c r="F443" s="594">
        <v>3300000</v>
      </c>
      <c r="G443" s="595">
        <v>13200000</v>
      </c>
      <c r="H443" s="596" t="s">
        <v>13425</v>
      </c>
      <c r="I443" s="575">
        <f t="shared" si="6"/>
        <v>122</v>
      </c>
      <c r="J443" s="577">
        <v>44019</v>
      </c>
      <c r="K443" s="577">
        <v>44141</v>
      </c>
      <c r="L443" s="583"/>
    </row>
    <row r="444" spans="3:12" ht="64" x14ac:dyDescent="0.2">
      <c r="C444" s="591" t="s">
        <v>13659</v>
      </c>
      <c r="D444" s="593" t="s">
        <v>13426</v>
      </c>
      <c r="E444" s="593" t="s">
        <v>13427</v>
      </c>
      <c r="F444" s="594">
        <v>2500000</v>
      </c>
      <c r="G444" s="595">
        <v>10000000</v>
      </c>
      <c r="H444" s="596" t="s">
        <v>13428</v>
      </c>
      <c r="I444" s="575">
        <f t="shared" si="6"/>
        <v>122</v>
      </c>
      <c r="J444" s="577">
        <v>44020</v>
      </c>
      <c r="K444" s="577">
        <v>44142</v>
      </c>
      <c r="L444" s="583"/>
    </row>
    <row r="445" spans="3:12" ht="64" x14ac:dyDescent="0.2">
      <c r="C445" s="591" t="s">
        <v>13659</v>
      </c>
      <c r="D445" s="593" t="s">
        <v>8869</v>
      </c>
      <c r="E445" s="593" t="s">
        <v>13429</v>
      </c>
      <c r="F445" s="594">
        <v>4500000</v>
      </c>
      <c r="G445" s="595">
        <v>13500000</v>
      </c>
      <c r="H445" s="596" t="s">
        <v>13430</v>
      </c>
      <c r="I445" s="575">
        <f t="shared" si="6"/>
        <v>91</v>
      </c>
      <c r="J445" s="577">
        <v>44020</v>
      </c>
      <c r="K445" s="577">
        <v>44111</v>
      </c>
      <c r="L445" s="583"/>
    </row>
    <row r="446" spans="3:12" ht="96" x14ac:dyDescent="0.2">
      <c r="C446" s="591" t="s">
        <v>13659</v>
      </c>
      <c r="D446" s="593" t="s">
        <v>13431</v>
      </c>
      <c r="E446" s="593" t="s">
        <v>13432</v>
      </c>
      <c r="F446" s="594">
        <v>4500000</v>
      </c>
      <c r="G446" s="595">
        <v>4500000</v>
      </c>
      <c r="H446" s="596" t="s">
        <v>13433</v>
      </c>
      <c r="I446" s="575">
        <f t="shared" si="6"/>
        <v>30</v>
      </c>
      <c r="J446" s="577">
        <v>44020</v>
      </c>
      <c r="K446" s="577">
        <v>44050</v>
      </c>
      <c r="L446" s="583"/>
    </row>
    <row r="447" spans="3:12" ht="80" x14ac:dyDescent="0.2">
      <c r="C447" s="591" t="s">
        <v>13659</v>
      </c>
      <c r="D447" s="593" t="s">
        <v>13434</v>
      </c>
      <c r="E447" s="593" t="s">
        <v>13435</v>
      </c>
      <c r="F447" s="594">
        <v>3333333</v>
      </c>
      <c r="G447" s="595">
        <v>6666666</v>
      </c>
      <c r="H447" s="596" t="s">
        <v>13436</v>
      </c>
      <c r="I447" s="575">
        <f t="shared" si="6"/>
        <v>61</v>
      </c>
      <c r="J447" s="577">
        <v>44020</v>
      </c>
      <c r="K447" s="577">
        <v>44081</v>
      </c>
      <c r="L447" s="583"/>
    </row>
    <row r="448" spans="3:12" ht="64" x14ac:dyDescent="0.2">
      <c r="C448" s="591" t="s">
        <v>13659</v>
      </c>
      <c r="D448" s="593" t="s">
        <v>13437</v>
      </c>
      <c r="E448" s="593" t="s">
        <v>13438</v>
      </c>
      <c r="F448" s="594">
        <v>3550000</v>
      </c>
      <c r="G448" s="595">
        <v>3550000</v>
      </c>
      <c r="H448" s="596" t="s">
        <v>13439</v>
      </c>
      <c r="I448" s="575">
        <f t="shared" si="6"/>
        <v>30</v>
      </c>
      <c r="J448" s="577">
        <v>44028</v>
      </c>
      <c r="K448" s="577">
        <v>44058</v>
      </c>
      <c r="L448" s="583"/>
    </row>
    <row r="449" spans="3:12" ht="96" x14ac:dyDescent="0.2">
      <c r="C449" s="591" t="s">
        <v>13659</v>
      </c>
      <c r="D449" s="593" t="s">
        <v>13440</v>
      </c>
      <c r="E449" s="593" t="s">
        <v>13441</v>
      </c>
      <c r="F449" s="594">
        <v>3750000</v>
      </c>
      <c r="G449" s="595">
        <v>15000000</v>
      </c>
      <c r="H449" s="596" t="s">
        <v>13442</v>
      </c>
      <c r="I449" s="575">
        <f t="shared" si="6"/>
        <v>122</v>
      </c>
      <c r="J449" s="577">
        <v>44020</v>
      </c>
      <c r="K449" s="577">
        <v>44142</v>
      </c>
      <c r="L449" s="583"/>
    </row>
    <row r="450" spans="3:12" ht="64" x14ac:dyDescent="0.2">
      <c r="C450" s="591" t="s">
        <v>13659</v>
      </c>
      <c r="D450" s="593" t="s">
        <v>13443</v>
      </c>
      <c r="E450" s="593" t="s">
        <v>13444</v>
      </c>
      <c r="F450" s="594">
        <v>1500000</v>
      </c>
      <c r="G450" s="595">
        <v>3000000</v>
      </c>
      <c r="H450" s="596" t="s">
        <v>13413</v>
      </c>
      <c r="I450" s="575">
        <f t="shared" si="6"/>
        <v>61</v>
      </c>
      <c r="J450" s="577">
        <v>44021</v>
      </c>
      <c r="K450" s="577">
        <v>44082</v>
      </c>
      <c r="L450" s="583"/>
    </row>
    <row r="451" spans="3:12" ht="64" x14ac:dyDescent="0.2">
      <c r="C451" s="591" t="s">
        <v>13659</v>
      </c>
      <c r="D451" s="593" t="s">
        <v>13445</v>
      </c>
      <c r="E451" s="593" t="s">
        <v>13446</v>
      </c>
      <c r="F451" s="594">
        <v>2000000</v>
      </c>
      <c r="G451" s="595">
        <v>4000000</v>
      </c>
      <c r="H451" s="596" t="s">
        <v>13447</v>
      </c>
      <c r="I451" s="575">
        <f t="shared" ref="I451:I489" si="7">K451-J451</f>
        <v>61</v>
      </c>
      <c r="J451" s="577">
        <v>44020</v>
      </c>
      <c r="K451" s="577">
        <v>44081</v>
      </c>
      <c r="L451" s="583"/>
    </row>
    <row r="452" spans="3:12" ht="80" x14ac:dyDescent="0.2">
      <c r="C452" s="591" t="s">
        <v>13659</v>
      </c>
      <c r="D452" s="593" t="s">
        <v>13448</v>
      </c>
      <c r="E452" s="593" t="s">
        <v>13449</v>
      </c>
      <c r="F452" s="594">
        <v>4000000</v>
      </c>
      <c r="G452" s="595">
        <v>8000000</v>
      </c>
      <c r="H452" s="596" t="s">
        <v>13450</v>
      </c>
      <c r="I452" s="575">
        <f t="shared" si="7"/>
        <v>61</v>
      </c>
      <c r="J452" s="577">
        <v>44021</v>
      </c>
      <c r="K452" s="577">
        <v>44082</v>
      </c>
      <c r="L452" s="583"/>
    </row>
    <row r="453" spans="3:12" ht="112" x14ac:dyDescent="0.2">
      <c r="C453" s="591" t="s">
        <v>13659</v>
      </c>
      <c r="D453" s="593" t="s">
        <v>2968</v>
      </c>
      <c r="E453" s="593" t="s">
        <v>13451</v>
      </c>
      <c r="F453" s="594">
        <v>7600000</v>
      </c>
      <c r="G453" s="595">
        <v>22800000</v>
      </c>
      <c r="H453" s="596" t="s">
        <v>13452</v>
      </c>
      <c r="I453" s="575">
        <f t="shared" si="7"/>
        <v>91</v>
      </c>
      <c r="J453" s="577">
        <v>44021</v>
      </c>
      <c r="K453" s="577">
        <v>44112</v>
      </c>
      <c r="L453" s="583"/>
    </row>
    <row r="454" spans="3:12" ht="64" x14ac:dyDescent="0.2">
      <c r="C454" s="591" t="s">
        <v>13659</v>
      </c>
      <c r="D454" s="593" t="s">
        <v>13453</v>
      </c>
      <c r="E454" s="593" t="s">
        <v>13454</v>
      </c>
      <c r="F454" s="594">
        <v>5400000</v>
      </c>
      <c r="G454" s="595">
        <v>31320000</v>
      </c>
      <c r="H454" s="596" t="s">
        <v>13455</v>
      </c>
      <c r="I454" s="575">
        <f t="shared" si="7"/>
        <v>175</v>
      </c>
      <c r="J454" s="577">
        <v>44021</v>
      </c>
      <c r="K454" s="577">
        <v>44196</v>
      </c>
      <c r="L454" s="583"/>
    </row>
    <row r="455" spans="3:12" ht="64" x14ac:dyDescent="0.2">
      <c r="C455" s="591" t="s">
        <v>13659</v>
      </c>
      <c r="D455" s="593" t="s">
        <v>13456</v>
      </c>
      <c r="E455" s="593" t="s">
        <v>13457</v>
      </c>
      <c r="F455" s="594">
        <v>1600000</v>
      </c>
      <c r="G455" s="595">
        <v>1600000</v>
      </c>
      <c r="H455" s="596" t="s">
        <v>13458</v>
      </c>
      <c r="I455" s="575">
        <f t="shared" si="7"/>
        <v>30</v>
      </c>
      <c r="J455" s="577">
        <v>44021</v>
      </c>
      <c r="K455" s="577">
        <v>44051</v>
      </c>
      <c r="L455" s="583"/>
    </row>
    <row r="456" spans="3:12" ht="96" x14ac:dyDescent="0.2">
      <c r="C456" s="591" t="s">
        <v>13659</v>
      </c>
      <c r="D456" s="593" t="s">
        <v>13459</v>
      </c>
      <c r="E456" s="593" t="s">
        <v>13460</v>
      </c>
      <c r="F456" s="594">
        <v>3000000</v>
      </c>
      <c r="G456" s="595">
        <v>6000000</v>
      </c>
      <c r="H456" s="596" t="s">
        <v>13461</v>
      </c>
      <c r="I456" s="575">
        <f t="shared" si="7"/>
        <v>61</v>
      </c>
      <c r="J456" s="577">
        <v>44025</v>
      </c>
      <c r="K456" s="577">
        <v>44086</v>
      </c>
      <c r="L456" s="583"/>
    </row>
    <row r="457" spans="3:12" ht="64" x14ac:dyDescent="0.2">
      <c r="C457" s="591" t="s">
        <v>13659</v>
      </c>
      <c r="D457" s="593" t="s">
        <v>13462</v>
      </c>
      <c r="E457" s="593" t="s">
        <v>13463</v>
      </c>
      <c r="F457" s="594">
        <v>2000000</v>
      </c>
      <c r="G457" s="595">
        <v>8000000</v>
      </c>
      <c r="H457" s="596" t="s">
        <v>13464</v>
      </c>
      <c r="I457" s="575">
        <f t="shared" si="7"/>
        <v>122</v>
      </c>
      <c r="J457" s="577">
        <v>44022</v>
      </c>
      <c r="K457" s="577">
        <v>44144</v>
      </c>
      <c r="L457" s="583"/>
    </row>
    <row r="458" spans="3:12" ht="80" x14ac:dyDescent="0.2">
      <c r="C458" s="591" t="s">
        <v>13659</v>
      </c>
      <c r="D458" s="593" t="s">
        <v>11935</v>
      </c>
      <c r="E458" s="593" t="s">
        <v>13465</v>
      </c>
      <c r="F458" s="594">
        <v>4500000</v>
      </c>
      <c r="G458" s="595">
        <v>9000000</v>
      </c>
      <c r="H458" s="596" t="s">
        <v>13466</v>
      </c>
      <c r="I458" s="575">
        <f t="shared" si="7"/>
        <v>61</v>
      </c>
      <c r="J458" s="577">
        <v>44021</v>
      </c>
      <c r="K458" s="577">
        <v>44082</v>
      </c>
      <c r="L458" s="583"/>
    </row>
    <row r="459" spans="3:12" ht="64" x14ac:dyDescent="0.2">
      <c r="C459" s="591" t="s">
        <v>13659</v>
      </c>
      <c r="D459" s="593" t="s">
        <v>7220</v>
      </c>
      <c r="E459" s="593" t="s">
        <v>13467</v>
      </c>
      <c r="F459" s="594">
        <v>6500000</v>
      </c>
      <c r="G459" s="595">
        <v>13000000</v>
      </c>
      <c r="H459" s="596" t="s">
        <v>13468</v>
      </c>
      <c r="I459" s="575">
        <f t="shared" si="7"/>
        <v>61</v>
      </c>
      <c r="J459" s="577">
        <v>44022</v>
      </c>
      <c r="K459" s="577">
        <v>44083</v>
      </c>
      <c r="L459" s="583"/>
    </row>
    <row r="460" spans="3:12" ht="64" x14ac:dyDescent="0.2">
      <c r="C460" s="591" t="s">
        <v>13659</v>
      </c>
      <c r="D460" s="593" t="s">
        <v>13469</v>
      </c>
      <c r="E460" s="593" t="s">
        <v>13470</v>
      </c>
      <c r="F460" s="594">
        <v>3300000</v>
      </c>
      <c r="G460" s="595">
        <v>9900000</v>
      </c>
      <c r="H460" s="596" t="s">
        <v>13471</v>
      </c>
      <c r="I460" s="575">
        <f t="shared" si="7"/>
        <v>91</v>
      </c>
      <c r="J460" s="577">
        <v>44022</v>
      </c>
      <c r="K460" s="577">
        <v>44113</v>
      </c>
      <c r="L460" s="583"/>
    </row>
    <row r="461" spans="3:12" ht="64" x14ac:dyDescent="0.2">
      <c r="C461" s="591" t="s">
        <v>13659</v>
      </c>
      <c r="D461" s="593" t="s">
        <v>13472</v>
      </c>
      <c r="E461" s="593" t="s">
        <v>13473</v>
      </c>
      <c r="F461" s="594">
        <v>3349999</v>
      </c>
      <c r="G461" s="595">
        <v>11724997</v>
      </c>
      <c r="H461" s="596" t="s">
        <v>13474</v>
      </c>
      <c r="I461" s="575">
        <f t="shared" si="7"/>
        <v>106</v>
      </c>
      <c r="J461" s="577">
        <v>44022</v>
      </c>
      <c r="K461" s="577">
        <v>44128</v>
      </c>
      <c r="L461" s="583"/>
    </row>
    <row r="462" spans="3:12" ht="80" x14ac:dyDescent="0.2">
      <c r="C462" s="591" t="s">
        <v>13659</v>
      </c>
      <c r="D462" s="593" t="s">
        <v>13475</v>
      </c>
      <c r="E462" s="593" t="s">
        <v>13476</v>
      </c>
      <c r="F462" s="594">
        <v>2500000</v>
      </c>
      <c r="G462" s="595">
        <v>7500000</v>
      </c>
      <c r="H462" s="596" t="s">
        <v>13477</v>
      </c>
      <c r="I462" s="575">
        <f t="shared" si="7"/>
        <v>95</v>
      </c>
      <c r="J462" s="577">
        <v>44025</v>
      </c>
      <c r="K462" s="577">
        <v>44120</v>
      </c>
      <c r="L462" s="583"/>
    </row>
    <row r="463" spans="3:12" ht="80" x14ac:dyDescent="0.2">
      <c r="C463" s="591" t="s">
        <v>13659</v>
      </c>
      <c r="D463" s="593" t="s">
        <v>9418</v>
      </c>
      <c r="E463" s="593" t="s">
        <v>13478</v>
      </c>
      <c r="F463" s="594">
        <v>3640000</v>
      </c>
      <c r="G463" s="595">
        <v>9100000</v>
      </c>
      <c r="H463" s="596" t="s">
        <v>13479</v>
      </c>
      <c r="I463" s="575">
        <f t="shared" si="7"/>
        <v>76</v>
      </c>
      <c r="J463" s="577">
        <v>44026</v>
      </c>
      <c r="K463" s="577">
        <v>44102</v>
      </c>
      <c r="L463" s="583"/>
    </row>
    <row r="464" spans="3:12" ht="80" x14ac:dyDescent="0.2">
      <c r="C464" s="591" t="s">
        <v>13659</v>
      </c>
      <c r="D464" s="593" t="s">
        <v>13480</v>
      </c>
      <c r="E464" s="593" t="s">
        <v>13481</v>
      </c>
      <c r="F464" s="594">
        <v>3500000</v>
      </c>
      <c r="G464" s="595">
        <v>3500000</v>
      </c>
      <c r="H464" s="596" t="s">
        <v>13482</v>
      </c>
      <c r="I464" s="575">
        <f t="shared" si="7"/>
        <v>30</v>
      </c>
      <c r="J464" s="577">
        <v>44028</v>
      </c>
      <c r="K464" s="577">
        <v>44058</v>
      </c>
      <c r="L464" s="583"/>
    </row>
    <row r="465" spans="3:12" ht="64" x14ac:dyDescent="0.2">
      <c r="C465" s="591" t="s">
        <v>13659</v>
      </c>
      <c r="D465" s="593" t="s">
        <v>13483</v>
      </c>
      <c r="E465" s="593" t="s">
        <v>13484</v>
      </c>
      <c r="F465" s="594">
        <v>3000000</v>
      </c>
      <c r="G465" s="595">
        <v>3000000</v>
      </c>
      <c r="H465" s="596" t="s">
        <v>13485</v>
      </c>
      <c r="I465" s="575">
        <f t="shared" si="7"/>
        <v>61</v>
      </c>
      <c r="J465" s="577">
        <v>44028</v>
      </c>
      <c r="K465" s="577">
        <v>44089</v>
      </c>
      <c r="L465" s="583"/>
    </row>
    <row r="466" spans="3:12" ht="64" x14ac:dyDescent="0.2">
      <c r="C466" s="591" t="s">
        <v>13659</v>
      </c>
      <c r="D466" s="593" t="s">
        <v>13486</v>
      </c>
      <c r="E466" s="593" t="s">
        <v>13487</v>
      </c>
      <c r="F466" s="594">
        <v>3000000</v>
      </c>
      <c r="G466" s="595">
        <v>3000000</v>
      </c>
      <c r="H466" s="596" t="s">
        <v>13413</v>
      </c>
      <c r="I466" s="575">
        <f t="shared" si="7"/>
        <v>30</v>
      </c>
      <c r="J466" s="577">
        <v>44028</v>
      </c>
      <c r="K466" s="577">
        <v>44058</v>
      </c>
      <c r="L466" s="583"/>
    </row>
    <row r="467" spans="3:12" ht="64" x14ac:dyDescent="0.2">
      <c r="C467" s="591" t="s">
        <v>13659</v>
      </c>
      <c r="D467" s="593" t="s">
        <v>13488</v>
      </c>
      <c r="E467" s="593" t="s">
        <v>13489</v>
      </c>
      <c r="F467" s="594">
        <v>4999999</v>
      </c>
      <c r="G467" s="595">
        <v>19999996</v>
      </c>
      <c r="H467" s="596" t="s">
        <v>13490</v>
      </c>
      <c r="I467" s="575">
        <f t="shared" si="7"/>
        <v>122</v>
      </c>
      <c r="J467" s="577">
        <v>44028</v>
      </c>
      <c r="K467" s="577">
        <v>44150</v>
      </c>
      <c r="L467" s="583"/>
    </row>
    <row r="468" spans="3:12" ht="112" x14ac:dyDescent="0.2">
      <c r="C468" s="591" t="s">
        <v>13659</v>
      </c>
      <c r="D468" s="593" t="s">
        <v>9525</v>
      </c>
      <c r="E468" s="593" t="s">
        <v>13491</v>
      </c>
      <c r="F468" s="594">
        <v>3300000</v>
      </c>
      <c r="G468" s="595">
        <v>3300000</v>
      </c>
      <c r="H468" s="596" t="s">
        <v>13492</v>
      </c>
      <c r="I468" s="575">
        <f t="shared" si="7"/>
        <v>30</v>
      </c>
      <c r="J468" s="577">
        <v>44028</v>
      </c>
      <c r="K468" s="577">
        <v>44058</v>
      </c>
      <c r="L468" s="583"/>
    </row>
    <row r="469" spans="3:12" ht="64" x14ac:dyDescent="0.2">
      <c r="C469" s="591" t="s">
        <v>13659</v>
      </c>
      <c r="D469" s="593" t="s">
        <v>13493</v>
      </c>
      <c r="E469" s="593" t="s">
        <v>13494</v>
      </c>
      <c r="F469" s="594">
        <v>9500000</v>
      </c>
      <c r="G469" s="595">
        <v>9500000</v>
      </c>
      <c r="H469" s="596" t="s">
        <v>13495</v>
      </c>
      <c r="I469" s="575">
        <f t="shared" si="7"/>
        <v>30</v>
      </c>
      <c r="J469" s="577">
        <v>44028</v>
      </c>
      <c r="K469" s="577">
        <v>44058</v>
      </c>
      <c r="L469" s="583"/>
    </row>
    <row r="470" spans="3:12" ht="128" x14ac:dyDescent="0.2">
      <c r="C470" s="591" t="s">
        <v>13659</v>
      </c>
      <c r="D470" s="593" t="s">
        <v>1613</v>
      </c>
      <c r="E470" s="593" t="s">
        <v>13496</v>
      </c>
      <c r="F470" s="594">
        <v>6300000</v>
      </c>
      <c r="G470" s="595">
        <v>34650000</v>
      </c>
      <c r="H470" s="596" t="s">
        <v>13497</v>
      </c>
      <c r="I470" s="575">
        <f t="shared" si="7"/>
        <v>166</v>
      </c>
      <c r="J470" s="577">
        <v>44029</v>
      </c>
      <c r="K470" s="577">
        <v>44195</v>
      </c>
      <c r="L470" s="583"/>
    </row>
    <row r="471" spans="3:12" ht="64" x14ac:dyDescent="0.2">
      <c r="C471" s="591" t="s">
        <v>13659</v>
      </c>
      <c r="D471" s="593" t="s">
        <v>13498</v>
      </c>
      <c r="E471" s="593" t="s">
        <v>13499</v>
      </c>
      <c r="F471" s="594">
        <v>3250000</v>
      </c>
      <c r="G471" s="595">
        <v>13000000</v>
      </c>
      <c r="H471" s="596" t="s">
        <v>13069</v>
      </c>
      <c r="I471" s="575">
        <f t="shared" si="7"/>
        <v>122</v>
      </c>
      <c r="J471" s="577">
        <v>44028</v>
      </c>
      <c r="K471" s="577">
        <v>44150</v>
      </c>
      <c r="L471" s="583"/>
    </row>
    <row r="472" spans="3:12" ht="64" x14ac:dyDescent="0.2">
      <c r="C472" s="591" t="s">
        <v>13659</v>
      </c>
      <c r="D472" s="593" t="s">
        <v>13500</v>
      </c>
      <c r="E472" s="593" t="s">
        <v>13501</v>
      </c>
      <c r="F472" s="594">
        <v>3300000</v>
      </c>
      <c r="G472" s="595">
        <v>3300000</v>
      </c>
      <c r="H472" s="596" t="s">
        <v>13502</v>
      </c>
      <c r="I472" s="575">
        <f t="shared" si="7"/>
        <v>30</v>
      </c>
      <c r="J472" s="577">
        <v>44029</v>
      </c>
      <c r="K472" s="577">
        <v>44059</v>
      </c>
      <c r="L472" s="583"/>
    </row>
    <row r="473" spans="3:12" ht="96" x14ac:dyDescent="0.2">
      <c r="C473" s="591" t="s">
        <v>13659</v>
      </c>
      <c r="D473" s="593" t="s">
        <v>13503</v>
      </c>
      <c r="E473" s="593" t="s">
        <v>13504</v>
      </c>
      <c r="F473" s="594">
        <v>4000000</v>
      </c>
      <c r="G473" s="595">
        <v>12000000</v>
      </c>
      <c r="H473" s="596" t="s">
        <v>13505</v>
      </c>
      <c r="I473" s="575">
        <f t="shared" si="7"/>
        <v>91</v>
      </c>
      <c r="J473" s="577">
        <v>44028</v>
      </c>
      <c r="K473" s="577">
        <v>44119</v>
      </c>
      <c r="L473" s="583"/>
    </row>
    <row r="474" spans="3:12" ht="64" x14ac:dyDescent="0.2">
      <c r="C474" s="591" t="s">
        <v>13659</v>
      </c>
      <c r="D474" s="593" t="s">
        <v>13506</v>
      </c>
      <c r="E474" s="593" t="s">
        <v>13507</v>
      </c>
      <c r="F474" s="594">
        <v>6500000</v>
      </c>
      <c r="G474" s="595">
        <v>32500000</v>
      </c>
      <c r="H474" s="596" t="s">
        <v>13508</v>
      </c>
      <c r="I474" s="575">
        <f t="shared" si="7"/>
        <v>152</v>
      </c>
      <c r="J474" s="577">
        <v>44029</v>
      </c>
      <c r="K474" s="577">
        <v>44181</v>
      </c>
      <c r="L474" s="583"/>
    </row>
    <row r="475" spans="3:12" ht="80" x14ac:dyDescent="0.2">
      <c r="C475" s="591" t="s">
        <v>13659</v>
      </c>
      <c r="D475" s="593" t="s">
        <v>13509</v>
      </c>
      <c r="E475" s="593" t="s">
        <v>13510</v>
      </c>
      <c r="F475" s="594">
        <v>5400000</v>
      </c>
      <c r="G475" s="595">
        <v>21600000</v>
      </c>
      <c r="H475" s="596" t="s">
        <v>13511</v>
      </c>
      <c r="I475" s="575">
        <f t="shared" si="7"/>
        <v>122</v>
      </c>
      <c r="J475" s="577">
        <v>44029</v>
      </c>
      <c r="K475" s="577">
        <v>44151</v>
      </c>
      <c r="L475" s="583"/>
    </row>
    <row r="476" spans="3:12" ht="64" x14ac:dyDescent="0.2">
      <c r="C476" s="591" t="s">
        <v>13659</v>
      </c>
      <c r="D476" s="593" t="s">
        <v>13512</v>
      </c>
      <c r="E476" s="593" t="s">
        <v>13513</v>
      </c>
      <c r="F476" s="594">
        <v>3333333</v>
      </c>
      <c r="G476" s="595">
        <v>6666666</v>
      </c>
      <c r="H476" s="596" t="s">
        <v>13514</v>
      </c>
      <c r="I476" s="575">
        <f t="shared" si="7"/>
        <v>61</v>
      </c>
      <c r="J476" s="577">
        <v>44029</v>
      </c>
      <c r="K476" s="577">
        <v>44090</v>
      </c>
      <c r="L476" s="583"/>
    </row>
    <row r="477" spans="3:12" ht="64" x14ac:dyDescent="0.2">
      <c r="C477" s="591" t="s">
        <v>13659</v>
      </c>
      <c r="D477" s="593" t="s">
        <v>13515</v>
      </c>
      <c r="E477" s="593" t="s">
        <v>13516</v>
      </c>
      <c r="F477" s="594">
        <v>4500000</v>
      </c>
      <c r="G477" s="595">
        <v>0</v>
      </c>
      <c r="H477" s="596" t="s">
        <v>13517</v>
      </c>
      <c r="I477" s="575">
        <f t="shared" si="7"/>
        <v>0</v>
      </c>
      <c r="J477" s="577">
        <v>44029</v>
      </c>
      <c r="K477" s="577">
        <v>44029</v>
      </c>
      <c r="L477" s="583"/>
    </row>
    <row r="478" spans="3:12" ht="64" x14ac:dyDescent="0.2">
      <c r="C478" s="591" t="s">
        <v>13659</v>
      </c>
      <c r="D478" s="593" t="s">
        <v>13518</v>
      </c>
      <c r="E478" s="593" t="s">
        <v>13519</v>
      </c>
      <c r="F478" s="594">
        <v>6000000</v>
      </c>
      <c r="G478" s="595">
        <v>24000000</v>
      </c>
      <c r="H478" s="596" t="s">
        <v>13520</v>
      </c>
      <c r="I478" s="575">
        <f t="shared" si="7"/>
        <v>122</v>
      </c>
      <c r="J478" s="577">
        <v>44029</v>
      </c>
      <c r="K478" s="577">
        <v>44151</v>
      </c>
      <c r="L478" s="583"/>
    </row>
    <row r="479" spans="3:12" ht="64" x14ac:dyDescent="0.2">
      <c r="C479" s="591" t="s">
        <v>13659</v>
      </c>
      <c r="D479" s="593" t="s">
        <v>13521</v>
      </c>
      <c r="E479" s="593" t="s">
        <v>13522</v>
      </c>
      <c r="F479" s="594">
        <v>6000000</v>
      </c>
      <c r="G479" s="595">
        <v>6000000</v>
      </c>
      <c r="H479" s="596" t="s">
        <v>13523</v>
      </c>
      <c r="I479" s="575">
        <f t="shared" si="7"/>
        <v>152</v>
      </c>
      <c r="J479" s="577">
        <v>44029</v>
      </c>
      <c r="K479" s="577">
        <v>44181</v>
      </c>
      <c r="L479" s="583"/>
    </row>
    <row r="480" spans="3:12" ht="64" x14ac:dyDescent="0.2">
      <c r="C480" s="591" t="s">
        <v>13659</v>
      </c>
      <c r="D480" s="593" t="s">
        <v>13524</v>
      </c>
      <c r="E480" s="593" t="s">
        <v>13525</v>
      </c>
      <c r="F480" s="594">
        <v>4900000</v>
      </c>
      <c r="G480" s="595">
        <v>4900000</v>
      </c>
      <c r="H480" s="596" t="s">
        <v>13526</v>
      </c>
      <c r="I480" s="575">
        <f t="shared" si="7"/>
        <v>30</v>
      </c>
      <c r="J480" s="577">
        <v>44029</v>
      </c>
      <c r="K480" s="577">
        <v>44059</v>
      </c>
      <c r="L480" s="583"/>
    </row>
    <row r="481" spans="3:12" ht="96" x14ac:dyDescent="0.2">
      <c r="C481" s="591" t="s">
        <v>13659</v>
      </c>
      <c r="D481" s="593" t="s">
        <v>13527</v>
      </c>
      <c r="E481" s="593" t="s">
        <v>13528</v>
      </c>
      <c r="F481" s="594">
        <v>3100000</v>
      </c>
      <c r="G481" s="595">
        <v>6200000</v>
      </c>
      <c r="H481" s="596" t="s">
        <v>13529</v>
      </c>
      <c r="I481" s="575">
        <f t="shared" si="7"/>
        <v>61</v>
      </c>
      <c r="J481" s="577">
        <v>44029</v>
      </c>
      <c r="K481" s="577">
        <v>44090</v>
      </c>
      <c r="L481" s="583"/>
    </row>
    <row r="482" spans="3:12" ht="64" x14ac:dyDescent="0.2">
      <c r="C482" s="591" t="s">
        <v>13659</v>
      </c>
      <c r="D482" s="593" t="s">
        <v>12713</v>
      </c>
      <c r="E482" s="593" t="s">
        <v>13530</v>
      </c>
      <c r="F482" s="594">
        <v>3333333</v>
      </c>
      <c r="G482" s="595">
        <v>6666666</v>
      </c>
      <c r="H482" s="604" t="s">
        <v>12715</v>
      </c>
      <c r="I482" s="575">
        <f t="shared" si="7"/>
        <v>61</v>
      </c>
      <c r="J482" s="577">
        <v>44032</v>
      </c>
      <c r="K482" s="577">
        <v>44093</v>
      </c>
      <c r="L482" s="583"/>
    </row>
    <row r="483" spans="3:12" ht="64" x14ac:dyDescent="0.2">
      <c r="C483" s="591" t="s">
        <v>13659</v>
      </c>
      <c r="D483" s="593" t="s">
        <v>13531</v>
      </c>
      <c r="E483" s="593" t="s">
        <v>13532</v>
      </c>
      <c r="F483" s="594">
        <v>3333333</v>
      </c>
      <c r="G483" s="595">
        <v>6666666</v>
      </c>
      <c r="H483" s="596" t="s">
        <v>13533</v>
      </c>
      <c r="I483" s="575">
        <f t="shared" si="7"/>
        <v>61</v>
      </c>
      <c r="J483" s="577">
        <v>44029</v>
      </c>
      <c r="K483" s="577">
        <v>44090</v>
      </c>
      <c r="L483" s="583"/>
    </row>
    <row r="484" spans="3:12" ht="65" x14ac:dyDescent="0.2">
      <c r="C484" s="591" t="s">
        <v>13659</v>
      </c>
      <c r="D484" s="593" t="s">
        <v>13534</v>
      </c>
      <c r="E484" s="593" t="s">
        <v>13535</v>
      </c>
      <c r="F484" s="594">
        <v>4000000</v>
      </c>
      <c r="G484" s="595">
        <v>4000000</v>
      </c>
      <c r="H484" s="604" t="s">
        <v>13536</v>
      </c>
      <c r="I484" s="575">
        <f t="shared" si="7"/>
        <v>31</v>
      </c>
      <c r="J484" s="577">
        <v>44033</v>
      </c>
      <c r="K484" s="577">
        <v>44064</v>
      </c>
      <c r="L484" s="583"/>
    </row>
    <row r="485" spans="3:12" ht="64" x14ac:dyDescent="0.2">
      <c r="C485" s="591" t="s">
        <v>13659</v>
      </c>
      <c r="D485" s="593" t="s">
        <v>2082</v>
      </c>
      <c r="E485" s="593" t="s">
        <v>13537</v>
      </c>
      <c r="F485" s="594">
        <v>3500000</v>
      </c>
      <c r="G485" s="595">
        <v>14000000</v>
      </c>
      <c r="H485" s="596" t="s">
        <v>13538</v>
      </c>
      <c r="I485" s="575">
        <f t="shared" si="7"/>
        <v>121</v>
      </c>
      <c r="J485" s="577">
        <v>44030</v>
      </c>
      <c r="K485" s="577">
        <v>44151</v>
      </c>
      <c r="L485" s="583"/>
    </row>
    <row r="486" spans="3:12" ht="112" x14ac:dyDescent="0.2">
      <c r="C486" s="591" t="s">
        <v>13659</v>
      </c>
      <c r="D486" s="593" t="s">
        <v>123</v>
      </c>
      <c r="E486" s="593" t="s">
        <v>13539</v>
      </c>
      <c r="F486" s="594">
        <v>3500000</v>
      </c>
      <c r="G486" s="595">
        <v>10500000</v>
      </c>
      <c r="H486" s="596" t="s">
        <v>13540</v>
      </c>
      <c r="I486" s="575">
        <f t="shared" si="7"/>
        <v>91</v>
      </c>
      <c r="J486" s="577">
        <v>44030</v>
      </c>
      <c r="K486" s="577">
        <v>44121</v>
      </c>
      <c r="L486" s="583"/>
    </row>
    <row r="487" spans="3:12" ht="80" x14ac:dyDescent="0.2">
      <c r="C487" s="591" t="s">
        <v>13659</v>
      </c>
      <c r="D487" s="593" t="s">
        <v>13541</v>
      </c>
      <c r="E487" s="593" t="s">
        <v>13542</v>
      </c>
      <c r="F487" s="594">
        <v>2500000</v>
      </c>
      <c r="G487" s="595">
        <v>2500000</v>
      </c>
      <c r="H487" s="596" t="s">
        <v>13543</v>
      </c>
      <c r="I487" s="575">
        <f t="shared" si="7"/>
        <v>30</v>
      </c>
      <c r="J487" s="577">
        <v>44030</v>
      </c>
      <c r="K487" s="577">
        <v>44060</v>
      </c>
      <c r="L487" s="583"/>
    </row>
    <row r="488" spans="3:12" ht="64" x14ac:dyDescent="0.2">
      <c r="C488" s="591" t="s">
        <v>13659</v>
      </c>
      <c r="D488" s="593" t="s">
        <v>13544</v>
      </c>
      <c r="E488" s="593" t="s">
        <v>13545</v>
      </c>
      <c r="F488" s="594">
        <v>3000000</v>
      </c>
      <c r="G488" s="595">
        <v>10500000</v>
      </c>
      <c r="H488" s="596" t="s">
        <v>13546</v>
      </c>
      <c r="I488" s="575">
        <f t="shared" si="7"/>
        <v>106</v>
      </c>
      <c r="J488" s="577">
        <v>44032</v>
      </c>
      <c r="K488" s="577">
        <v>44138</v>
      </c>
      <c r="L488" s="583"/>
    </row>
    <row r="489" spans="3:12" ht="36.75" customHeight="1" x14ac:dyDescent="0.2">
      <c r="C489" s="591" t="s">
        <v>13659</v>
      </c>
      <c r="D489" s="593" t="s">
        <v>13547</v>
      </c>
      <c r="E489" s="593" t="s">
        <v>13548</v>
      </c>
      <c r="F489" s="594">
        <v>6000000</v>
      </c>
      <c r="G489" s="595">
        <v>34000000</v>
      </c>
      <c r="H489" s="604" t="s">
        <v>13549</v>
      </c>
      <c r="I489" s="575">
        <f t="shared" si="7"/>
        <v>164</v>
      </c>
      <c r="J489" s="577">
        <v>44032</v>
      </c>
      <c r="K489" s="577">
        <v>44196</v>
      </c>
      <c r="L489" s="583"/>
    </row>
    <row r="490" spans="3:12" ht="75" customHeight="1" x14ac:dyDescent="0.2">
      <c r="C490" s="591" t="s">
        <v>13659</v>
      </c>
      <c r="D490" s="593" t="s">
        <v>13660</v>
      </c>
      <c r="E490" s="593" t="s">
        <v>14172</v>
      </c>
      <c r="F490" s="604"/>
      <c r="G490" s="604"/>
      <c r="H490" s="604"/>
      <c r="I490" s="584"/>
      <c r="J490" s="584"/>
      <c r="K490" s="584"/>
      <c r="L490" s="580" t="s">
        <v>14942</v>
      </c>
    </row>
    <row r="491" spans="3:12" ht="75" customHeight="1" x14ac:dyDescent="0.2">
      <c r="C491" s="591" t="s">
        <v>13659</v>
      </c>
      <c r="D491" s="593" t="s">
        <v>13660</v>
      </c>
      <c r="E491" s="593" t="s">
        <v>14173</v>
      </c>
      <c r="F491" s="604"/>
      <c r="G491" s="604"/>
      <c r="H491" s="604"/>
      <c r="I491" s="584"/>
      <c r="J491" s="584"/>
      <c r="K491" s="584"/>
      <c r="L491" s="580" t="s">
        <v>14942</v>
      </c>
    </row>
    <row r="492" spans="3:12" ht="75" customHeight="1" x14ac:dyDescent="0.2">
      <c r="C492" s="591" t="s">
        <v>13659</v>
      </c>
      <c r="D492" s="593" t="s">
        <v>13661</v>
      </c>
      <c r="E492" s="593" t="s">
        <v>14174</v>
      </c>
      <c r="F492" s="604"/>
      <c r="G492" s="604"/>
      <c r="H492" s="604"/>
      <c r="I492" s="584"/>
      <c r="J492" s="584"/>
      <c r="K492" s="584"/>
      <c r="L492" s="584"/>
    </row>
    <row r="493" spans="3:12" ht="75" customHeight="1" x14ac:dyDescent="0.2">
      <c r="C493" s="591" t="s">
        <v>13659</v>
      </c>
      <c r="D493" s="593" t="s">
        <v>13662</v>
      </c>
      <c r="E493" s="593" t="s">
        <v>14175</v>
      </c>
      <c r="F493" s="604"/>
      <c r="G493" s="604"/>
      <c r="H493" s="604"/>
      <c r="I493" s="584"/>
      <c r="J493" s="584"/>
      <c r="K493" s="584"/>
      <c r="L493" s="580" t="s">
        <v>14942</v>
      </c>
    </row>
    <row r="494" spans="3:12" ht="75" customHeight="1" x14ac:dyDescent="0.2">
      <c r="C494" s="591" t="s">
        <v>13659</v>
      </c>
      <c r="D494" s="593" t="s">
        <v>13096</v>
      </c>
      <c r="E494" s="593" t="s">
        <v>14176</v>
      </c>
      <c r="F494" s="604"/>
      <c r="G494" s="604"/>
      <c r="H494" s="604"/>
      <c r="I494" s="584"/>
      <c r="J494" s="584"/>
      <c r="K494" s="584"/>
      <c r="L494" s="580" t="s">
        <v>14942</v>
      </c>
    </row>
    <row r="495" spans="3:12" ht="75" customHeight="1" x14ac:dyDescent="0.2">
      <c r="C495" s="591" t="s">
        <v>13659</v>
      </c>
      <c r="D495" s="593" t="s">
        <v>9568</v>
      </c>
      <c r="E495" s="593" t="s">
        <v>14177</v>
      </c>
      <c r="F495" s="604"/>
      <c r="G495" s="604"/>
      <c r="H495" s="604"/>
      <c r="I495" s="584"/>
      <c r="J495" s="584"/>
      <c r="K495" s="584"/>
      <c r="L495" s="584"/>
    </row>
    <row r="496" spans="3:12" ht="75" customHeight="1" x14ac:dyDescent="0.2">
      <c r="C496" s="591" t="s">
        <v>13659</v>
      </c>
      <c r="D496" s="593" t="s">
        <v>13663</v>
      </c>
      <c r="E496" s="593" t="s">
        <v>14178</v>
      </c>
      <c r="F496" s="604"/>
      <c r="G496" s="604"/>
      <c r="H496" s="604"/>
      <c r="I496" s="584"/>
      <c r="J496" s="584"/>
      <c r="K496" s="584"/>
      <c r="L496" s="584" t="s">
        <v>14946</v>
      </c>
    </row>
    <row r="497" spans="3:12" ht="75" customHeight="1" x14ac:dyDescent="0.2">
      <c r="C497" s="591" t="s">
        <v>13659</v>
      </c>
      <c r="D497" s="593" t="s">
        <v>13664</v>
      </c>
      <c r="E497" s="593" t="s">
        <v>14179</v>
      </c>
      <c r="F497" s="604"/>
      <c r="G497" s="604"/>
      <c r="H497" s="604"/>
      <c r="I497" s="584"/>
      <c r="J497" s="584"/>
      <c r="K497" s="584"/>
      <c r="L497" s="580" t="s">
        <v>14943</v>
      </c>
    </row>
    <row r="498" spans="3:12" ht="75" customHeight="1" x14ac:dyDescent="0.2">
      <c r="C498" s="591" t="s">
        <v>13659</v>
      </c>
      <c r="D498" s="593" t="s">
        <v>13665</v>
      </c>
      <c r="E498" s="593" t="s">
        <v>14180</v>
      </c>
      <c r="F498" s="604"/>
      <c r="G498" s="604"/>
      <c r="H498" s="604"/>
      <c r="I498" s="584"/>
      <c r="J498" s="584"/>
      <c r="K498" s="584"/>
      <c r="L498" s="584"/>
    </row>
    <row r="499" spans="3:12" ht="75" customHeight="1" x14ac:dyDescent="0.2">
      <c r="C499" s="591" t="s">
        <v>13659</v>
      </c>
      <c r="D499" s="593" t="s">
        <v>13666</v>
      </c>
      <c r="E499" s="593" t="s">
        <v>14181</v>
      </c>
      <c r="F499" s="604"/>
      <c r="G499" s="604"/>
      <c r="H499" s="604"/>
      <c r="I499" s="584"/>
      <c r="J499" s="584"/>
      <c r="K499" s="584"/>
      <c r="L499" s="584"/>
    </row>
    <row r="500" spans="3:12" ht="75" customHeight="1" x14ac:dyDescent="0.2">
      <c r="C500" s="591" t="s">
        <v>13659</v>
      </c>
      <c r="D500" s="593" t="s">
        <v>2421</v>
      </c>
      <c r="E500" s="593" t="s">
        <v>14182</v>
      </c>
      <c r="F500" s="604"/>
      <c r="G500" s="604"/>
      <c r="H500" s="604"/>
      <c r="I500" s="584"/>
      <c r="J500" s="584"/>
      <c r="K500" s="584"/>
      <c r="L500" s="584"/>
    </row>
    <row r="501" spans="3:12" ht="75" customHeight="1" x14ac:dyDescent="0.2">
      <c r="C501" s="591" t="s">
        <v>13659</v>
      </c>
      <c r="D501" s="593" t="s">
        <v>13515</v>
      </c>
      <c r="E501" s="593" t="s">
        <v>14183</v>
      </c>
      <c r="F501" s="604"/>
      <c r="G501" s="604"/>
      <c r="H501" s="604"/>
      <c r="I501" s="584"/>
      <c r="J501" s="584"/>
      <c r="K501" s="584"/>
      <c r="L501" s="584"/>
    </row>
    <row r="502" spans="3:12" ht="75" customHeight="1" x14ac:dyDescent="0.2">
      <c r="C502" s="591" t="s">
        <v>13659</v>
      </c>
      <c r="D502" s="593" t="s">
        <v>12600</v>
      </c>
      <c r="E502" s="593" t="s">
        <v>14184</v>
      </c>
      <c r="F502" s="604"/>
      <c r="G502" s="604"/>
      <c r="H502" s="604"/>
      <c r="I502" s="584"/>
      <c r="J502" s="584"/>
      <c r="K502" s="584"/>
      <c r="L502" s="584"/>
    </row>
    <row r="503" spans="3:12" ht="75" customHeight="1" x14ac:dyDescent="0.2">
      <c r="C503" s="591" t="s">
        <v>13659</v>
      </c>
      <c r="D503" s="593" t="s">
        <v>13667</v>
      </c>
      <c r="E503" s="593" t="s">
        <v>14185</v>
      </c>
      <c r="F503" s="604"/>
      <c r="G503" s="604"/>
      <c r="H503" s="604"/>
      <c r="I503" s="584"/>
      <c r="J503" s="584"/>
      <c r="K503" s="584"/>
      <c r="L503" s="584"/>
    </row>
    <row r="504" spans="3:12" ht="75" customHeight="1" x14ac:dyDescent="0.2">
      <c r="C504" s="591" t="s">
        <v>13659</v>
      </c>
      <c r="D504" s="593" t="s">
        <v>13668</v>
      </c>
      <c r="E504" s="593" t="s">
        <v>14186</v>
      </c>
      <c r="F504" s="604"/>
      <c r="G504" s="604"/>
      <c r="H504" s="604"/>
      <c r="I504" s="584"/>
      <c r="J504" s="584"/>
      <c r="K504" s="584"/>
      <c r="L504" s="584"/>
    </row>
    <row r="505" spans="3:12" ht="75" customHeight="1" x14ac:dyDescent="0.2">
      <c r="C505" s="591" t="s">
        <v>13659</v>
      </c>
      <c r="D505" s="593" t="s">
        <v>13669</v>
      </c>
      <c r="E505" s="593" t="s">
        <v>14187</v>
      </c>
      <c r="F505" s="604"/>
      <c r="G505" s="604"/>
      <c r="H505" s="604"/>
      <c r="I505" s="584"/>
      <c r="J505" s="584"/>
      <c r="K505" s="584"/>
      <c r="L505" s="584"/>
    </row>
    <row r="506" spans="3:12" ht="75" customHeight="1" x14ac:dyDescent="0.2">
      <c r="C506" s="591" t="s">
        <v>13659</v>
      </c>
      <c r="D506" s="593" t="s">
        <v>13670</v>
      </c>
      <c r="E506" s="593" t="s">
        <v>14188</v>
      </c>
      <c r="F506" s="604"/>
      <c r="G506" s="604"/>
      <c r="H506" s="604"/>
      <c r="I506" s="584"/>
      <c r="J506" s="584"/>
      <c r="K506" s="584"/>
      <c r="L506" s="584"/>
    </row>
    <row r="507" spans="3:12" ht="75" customHeight="1" x14ac:dyDescent="0.2">
      <c r="C507" s="591" t="s">
        <v>13659</v>
      </c>
      <c r="D507" s="593" t="s">
        <v>13671</v>
      </c>
      <c r="E507" s="593" t="s">
        <v>14189</v>
      </c>
      <c r="F507" s="604"/>
      <c r="G507" s="604"/>
      <c r="H507" s="604"/>
      <c r="I507" s="584"/>
      <c r="J507" s="584"/>
      <c r="K507" s="584"/>
      <c r="L507" s="584"/>
    </row>
    <row r="508" spans="3:12" ht="75" customHeight="1" x14ac:dyDescent="0.2">
      <c r="C508" s="591" t="s">
        <v>13659</v>
      </c>
      <c r="D508" s="593" t="s">
        <v>13672</v>
      </c>
      <c r="E508" s="593" t="s">
        <v>14190</v>
      </c>
      <c r="F508" s="604"/>
      <c r="G508" s="604"/>
      <c r="H508" s="604"/>
      <c r="I508" s="584"/>
      <c r="J508" s="584"/>
      <c r="K508" s="584"/>
      <c r="L508" s="584"/>
    </row>
    <row r="509" spans="3:12" ht="75" customHeight="1" x14ac:dyDescent="0.2">
      <c r="C509" s="591" t="s">
        <v>13659</v>
      </c>
      <c r="D509" s="593" t="s">
        <v>13664</v>
      </c>
      <c r="E509" s="593" t="s">
        <v>14191</v>
      </c>
      <c r="F509" s="604"/>
      <c r="G509" s="604"/>
      <c r="H509" s="604"/>
      <c r="I509" s="584"/>
      <c r="J509" s="584"/>
      <c r="K509" s="584"/>
      <c r="L509" s="580" t="s">
        <v>14943</v>
      </c>
    </row>
    <row r="510" spans="3:12" ht="75" customHeight="1" x14ac:dyDescent="0.2">
      <c r="C510" s="591" t="s">
        <v>13659</v>
      </c>
      <c r="D510" s="593" t="s">
        <v>13673</v>
      </c>
      <c r="E510" s="593" t="s">
        <v>14192</v>
      </c>
      <c r="F510" s="604"/>
      <c r="G510" s="604"/>
      <c r="H510" s="604"/>
      <c r="I510" s="584"/>
      <c r="J510" s="584"/>
      <c r="K510" s="584"/>
      <c r="L510" s="584"/>
    </row>
    <row r="511" spans="3:12" ht="75" customHeight="1" x14ac:dyDescent="0.2">
      <c r="C511" s="591" t="s">
        <v>13659</v>
      </c>
      <c r="D511" s="593" t="s">
        <v>571</v>
      </c>
      <c r="E511" s="593" t="s">
        <v>14193</v>
      </c>
      <c r="F511" s="604"/>
      <c r="G511" s="604"/>
      <c r="H511" s="604"/>
      <c r="I511" s="584"/>
      <c r="J511" s="584"/>
      <c r="K511" s="584"/>
      <c r="L511" s="584"/>
    </row>
    <row r="512" spans="3:12" ht="75" customHeight="1" x14ac:dyDescent="0.2">
      <c r="C512" s="591" t="s">
        <v>13659</v>
      </c>
      <c r="D512" s="593" t="s">
        <v>619</v>
      </c>
      <c r="E512" s="593" t="s">
        <v>14194</v>
      </c>
      <c r="F512" s="604"/>
      <c r="G512" s="604"/>
      <c r="H512" s="604"/>
      <c r="I512" s="584"/>
      <c r="J512" s="584"/>
      <c r="K512" s="584"/>
      <c r="L512" s="584"/>
    </row>
    <row r="513" spans="3:12" ht="75" customHeight="1" x14ac:dyDescent="0.2">
      <c r="C513" s="591" t="s">
        <v>13659</v>
      </c>
      <c r="D513" s="593" t="s">
        <v>413</v>
      </c>
      <c r="E513" s="593" t="s">
        <v>14195</v>
      </c>
      <c r="F513" s="604"/>
      <c r="G513" s="604"/>
      <c r="H513" s="604"/>
      <c r="I513" s="584"/>
      <c r="J513" s="584"/>
      <c r="K513" s="584"/>
      <c r="L513" s="584"/>
    </row>
    <row r="514" spans="3:12" ht="75" customHeight="1" x14ac:dyDescent="0.2">
      <c r="C514" s="591" t="s">
        <v>13659</v>
      </c>
      <c r="D514" s="593" t="s">
        <v>12319</v>
      </c>
      <c r="E514" s="593" t="s">
        <v>14196</v>
      </c>
      <c r="F514" s="604"/>
      <c r="G514" s="604"/>
      <c r="H514" s="604"/>
      <c r="I514" s="584"/>
      <c r="J514" s="584"/>
      <c r="K514" s="584"/>
      <c r="L514" s="580" t="s">
        <v>14942</v>
      </c>
    </row>
    <row r="515" spans="3:12" ht="75" customHeight="1" x14ac:dyDescent="0.2">
      <c r="C515" s="591" t="s">
        <v>13659</v>
      </c>
      <c r="D515" s="593" t="s">
        <v>13674</v>
      </c>
      <c r="E515" s="593" t="s">
        <v>14197</v>
      </c>
      <c r="F515" s="604"/>
      <c r="G515" s="604"/>
      <c r="H515" s="604"/>
      <c r="I515" s="584"/>
      <c r="J515" s="584"/>
      <c r="K515" s="584"/>
      <c r="L515" s="580" t="s">
        <v>14942</v>
      </c>
    </row>
    <row r="516" spans="3:12" ht="75" customHeight="1" x14ac:dyDescent="0.2">
      <c r="C516" s="591" t="s">
        <v>13659</v>
      </c>
      <c r="D516" s="593" t="s">
        <v>13675</v>
      </c>
      <c r="E516" s="593" t="s">
        <v>14198</v>
      </c>
      <c r="F516" s="604"/>
      <c r="G516" s="604"/>
      <c r="H516" s="604"/>
      <c r="I516" s="584"/>
      <c r="J516" s="584"/>
      <c r="K516" s="584"/>
      <c r="L516" s="584"/>
    </row>
    <row r="517" spans="3:12" ht="75" customHeight="1" x14ac:dyDescent="0.2">
      <c r="C517" s="591" t="s">
        <v>13659</v>
      </c>
      <c r="D517" s="593" t="s">
        <v>8300</v>
      </c>
      <c r="E517" s="593" t="s">
        <v>14199</v>
      </c>
      <c r="F517" s="604"/>
      <c r="G517" s="604"/>
      <c r="H517" s="604"/>
      <c r="I517" s="584"/>
      <c r="J517" s="584"/>
      <c r="K517" s="584"/>
      <c r="L517" s="584"/>
    </row>
    <row r="518" spans="3:12" ht="75" customHeight="1" x14ac:dyDescent="0.2">
      <c r="C518" s="591" t="s">
        <v>13659</v>
      </c>
      <c r="D518" s="593" t="s">
        <v>13676</v>
      </c>
      <c r="E518" s="593" t="s">
        <v>14200</v>
      </c>
      <c r="F518" s="604"/>
      <c r="G518" s="604"/>
      <c r="H518" s="604"/>
      <c r="I518" s="584"/>
      <c r="J518" s="584"/>
      <c r="K518" s="584"/>
      <c r="L518" s="584"/>
    </row>
    <row r="519" spans="3:12" ht="75" customHeight="1" x14ac:dyDescent="0.2">
      <c r="C519" s="591" t="s">
        <v>13659</v>
      </c>
      <c r="D519" s="593" t="s">
        <v>13677</v>
      </c>
      <c r="E519" s="593" t="s">
        <v>14201</v>
      </c>
      <c r="F519" s="604"/>
      <c r="G519" s="604"/>
      <c r="H519" s="604"/>
      <c r="I519" s="584"/>
      <c r="J519" s="584"/>
      <c r="K519" s="584"/>
      <c r="L519" s="584"/>
    </row>
    <row r="520" spans="3:12" ht="75" customHeight="1" x14ac:dyDescent="0.2">
      <c r="C520" s="591" t="s">
        <v>13659</v>
      </c>
      <c r="D520" s="593" t="s">
        <v>13678</v>
      </c>
      <c r="E520" s="593" t="s">
        <v>14202</v>
      </c>
      <c r="F520" s="604"/>
      <c r="G520" s="604"/>
      <c r="H520" s="604"/>
      <c r="I520" s="584"/>
      <c r="J520" s="584"/>
      <c r="K520" s="584"/>
      <c r="L520" s="584"/>
    </row>
    <row r="521" spans="3:12" ht="75" customHeight="1" x14ac:dyDescent="0.2">
      <c r="C521" s="591" t="s">
        <v>13659</v>
      </c>
      <c r="D521" s="593" t="s">
        <v>13679</v>
      </c>
      <c r="E521" s="593" t="s">
        <v>14203</v>
      </c>
      <c r="F521" s="604"/>
      <c r="G521" s="604"/>
      <c r="H521" s="604"/>
      <c r="I521" s="584"/>
      <c r="J521" s="584"/>
      <c r="K521" s="584"/>
      <c r="L521" s="584"/>
    </row>
    <row r="522" spans="3:12" ht="75" customHeight="1" x14ac:dyDescent="0.2">
      <c r="C522" s="591" t="s">
        <v>13659</v>
      </c>
      <c r="D522" s="593" t="s">
        <v>405</v>
      </c>
      <c r="E522" s="593" t="s">
        <v>14204</v>
      </c>
      <c r="F522" s="604"/>
      <c r="G522" s="604"/>
      <c r="H522" s="604"/>
      <c r="I522" s="584"/>
      <c r="J522" s="584"/>
      <c r="K522" s="584"/>
      <c r="L522" s="584"/>
    </row>
    <row r="523" spans="3:12" ht="75" customHeight="1" x14ac:dyDescent="0.2">
      <c r="C523" s="591" t="s">
        <v>13659</v>
      </c>
      <c r="D523" s="593" t="s">
        <v>13664</v>
      </c>
      <c r="E523" s="593" t="s">
        <v>14205</v>
      </c>
      <c r="F523" s="604"/>
      <c r="G523" s="604"/>
      <c r="H523" s="604"/>
      <c r="I523" s="584"/>
      <c r="J523" s="584"/>
      <c r="K523" s="584"/>
      <c r="L523" s="580" t="s">
        <v>14942</v>
      </c>
    </row>
    <row r="524" spans="3:12" ht="75" customHeight="1" x14ac:dyDescent="0.2">
      <c r="C524" s="591" t="s">
        <v>13659</v>
      </c>
      <c r="D524" s="593" t="s">
        <v>13680</v>
      </c>
      <c r="E524" s="593" t="s">
        <v>14206</v>
      </c>
      <c r="F524" s="604"/>
      <c r="G524" s="604"/>
      <c r="H524" s="604"/>
      <c r="I524" s="584"/>
      <c r="J524" s="584"/>
      <c r="K524" s="584"/>
      <c r="L524" s="584"/>
    </row>
    <row r="525" spans="3:12" ht="75" customHeight="1" x14ac:dyDescent="0.2">
      <c r="C525" s="591" t="s">
        <v>13659</v>
      </c>
      <c r="D525" s="593" t="s">
        <v>13681</v>
      </c>
      <c r="E525" s="593" t="s">
        <v>14207</v>
      </c>
      <c r="F525" s="604"/>
      <c r="G525" s="604"/>
      <c r="H525" s="604"/>
      <c r="I525" s="584"/>
      <c r="J525" s="584"/>
      <c r="K525" s="584"/>
      <c r="L525" s="584"/>
    </row>
    <row r="526" spans="3:12" ht="75" customHeight="1" x14ac:dyDescent="0.2">
      <c r="C526" s="591" t="s">
        <v>13659</v>
      </c>
      <c r="D526" s="593" t="s">
        <v>92</v>
      </c>
      <c r="E526" s="593" t="s">
        <v>14208</v>
      </c>
      <c r="F526" s="604"/>
      <c r="G526" s="604"/>
      <c r="H526" s="604"/>
      <c r="I526" s="584"/>
      <c r="J526" s="584"/>
      <c r="K526" s="584"/>
      <c r="L526" s="584"/>
    </row>
    <row r="527" spans="3:12" ht="75" customHeight="1" x14ac:dyDescent="0.2">
      <c r="C527" s="591" t="s">
        <v>13659</v>
      </c>
      <c r="D527" s="593" t="s">
        <v>13682</v>
      </c>
      <c r="E527" s="593" t="s">
        <v>14209</v>
      </c>
      <c r="F527" s="604"/>
      <c r="G527" s="604"/>
      <c r="H527" s="604"/>
      <c r="I527" s="584"/>
      <c r="J527" s="584"/>
      <c r="K527" s="584"/>
      <c r="L527" s="584"/>
    </row>
    <row r="528" spans="3:12" ht="75" customHeight="1" x14ac:dyDescent="0.2">
      <c r="C528" s="591" t="s">
        <v>13659</v>
      </c>
      <c r="D528" s="593" t="s">
        <v>13683</v>
      </c>
      <c r="E528" s="593" t="s">
        <v>14210</v>
      </c>
      <c r="F528" s="604"/>
      <c r="G528" s="604"/>
      <c r="H528" s="604"/>
      <c r="I528" s="584"/>
      <c r="J528" s="584"/>
      <c r="K528" s="584"/>
      <c r="L528" s="584"/>
    </row>
    <row r="529" spans="3:12" ht="75" customHeight="1" x14ac:dyDescent="0.2">
      <c r="C529" s="591" t="s">
        <v>13659</v>
      </c>
      <c r="D529" s="593" t="s">
        <v>13684</v>
      </c>
      <c r="E529" s="593" t="s">
        <v>14211</v>
      </c>
      <c r="F529" s="604"/>
      <c r="G529" s="604"/>
      <c r="H529" s="604"/>
      <c r="I529" s="584"/>
      <c r="J529" s="584"/>
      <c r="K529" s="584"/>
      <c r="L529" s="584"/>
    </row>
    <row r="530" spans="3:12" ht="75" customHeight="1" x14ac:dyDescent="0.2">
      <c r="C530" s="591" t="s">
        <v>13659</v>
      </c>
      <c r="D530" s="593" t="s">
        <v>13685</v>
      </c>
      <c r="E530" s="593" t="s">
        <v>14212</v>
      </c>
      <c r="F530" s="604"/>
      <c r="G530" s="604"/>
      <c r="H530" s="604"/>
      <c r="I530" s="584"/>
      <c r="J530" s="584"/>
      <c r="K530" s="584"/>
      <c r="L530" s="584"/>
    </row>
    <row r="531" spans="3:12" ht="75" customHeight="1" x14ac:dyDescent="0.2">
      <c r="C531" s="591" t="s">
        <v>13659</v>
      </c>
      <c r="D531" s="593" t="s">
        <v>13686</v>
      </c>
      <c r="E531" s="593" t="s">
        <v>14213</v>
      </c>
      <c r="F531" s="604"/>
      <c r="G531" s="604"/>
      <c r="H531" s="604"/>
      <c r="I531" s="584"/>
      <c r="J531" s="584"/>
      <c r="K531" s="584"/>
      <c r="L531" s="584"/>
    </row>
    <row r="532" spans="3:12" ht="75" customHeight="1" x14ac:dyDescent="0.2">
      <c r="C532" s="591" t="s">
        <v>13659</v>
      </c>
      <c r="D532" s="593" t="s">
        <v>13687</v>
      </c>
      <c r="E532" s="593" t="s">
        <v>14214</v>
      </c>
      <c r="F532" s="604"/>
      <c r="G532" s="604"/>
      <c r="H532" s="604"/>
      <c r="I532" s="584"/>
      <c r="J532" s="584"/>
      <c r="K532" s="584"/>
      <c r="L532" s="584"/>
    </row>
    <row r="533" spans="3:12" ht="75" customHeight="1" x14ac:dyDescent="0.2">
      <c r="C533" s="591" t="s">
        <v>13659</v>
      </c>
      <c r="D533" s="593" t="s">
        <v>13688</v>
      </c>
      <c r="E533" s="593" t="s">
        <v>14215</v>
      </c>
      <c r="F533" s="604"/>
      <c r="G533" s="604"/>
      <c r="H533" s="604"/>
      <c r="I533" s="584"/>
      <c r="J533" s="584"/>
      <c r="K533" s="584"/>
      <c r="L533" s="584"/>
    </row>
    <row r="534" spans="3:12" ht="75" customHeight="1" x14ac:dyDescent="0.2">
      <c r="C534" s="591" t="s">
        <v>13659</v>
      </c>
      <c r="D534" s="593" t="s">
        <v>8087</v>
      </c>
      <c r="E534" s="593" t="s">
        <v>14216</v>
      </c>
      <c r="F534" s="604"/>
      <c r="G534" s="604"/>
      <c r="H534" s="604"/>
      <c r="I534" s="584"/>
      <c r="J534" s="584"/>
      <c r="K534" s="584"/>
      <c r="L534" s="584"/>
    </row>
    <row r="535" spans="3:12" ht="75" customHeight="1" x14ac:dyDescent="0.2">
      <c r="C535" s="591" t="s">
        <v>13659</v>
      </c>
      <c r="D535" s="593" t="s">
        <v>13689</v>
      </c>
      <c r="E535" s="593" t="s">
        <v>14217</v>
      </c>
      <c r="F535" s="604"/>
      <c r="G535" s="604"/>
      <c r="H535" s="604"/>
      <c r="I535" s="584"/>
      <c r="J535" s="584"/>
      <c r="K535" s="584"/>
      <c r="L535" s="584"/>
    </row>
    <row r="536" spans="3:12" ht="75" customHeight="1" x14ac:dyDescent="0.2">
      <c r="C536" s="591" t="s">
        <v>13659</v>
      </c>
      <c r="D536" s="593" t="s">
        <v>10486</v>
      </c>
      <c r="E536" s="593" t="s">
        <v>14218</v>
      </c>
      <c r="F536" s="604"/>
      <c r="G536" s="604"/>
      <c r="H536" s="604"/>
      <c r="I536" s="584"/>
      <c r="J536" s="584"/>
      <c r="K536" s="584"/>
      <c r="L536" s="584"/>
    </row>
    <row r="537" spans="3:12" ht="75" customHeight="1" x14ac:dyDescent="0.2">
      <c r="C537" s="591" t="s">
        <v>13659</v>
      </c>
      <c r="D537" s="593" t="s">
        <v>13690</v>
      </c>
      <c r="E537" s="593" t="s">
        <v>14219</v>
      </c>
      <c r="F537" s="604"/>
      <c r="G537" s="604"/>
      <c r="H537" s="604"/>
      <c r="I537" s="584"/>
      <c r="J537" s="584"/>
      <c r="K537" s="584"/>
      <c r="L537" s="584"/>
    </row>
    <row r="538" spans="3:12" ht="75" customHeight="1" x14ac:dyDescent="0.2">
      <c r="C538" s="591" t="s">
        <v>13659</v>
      </c>
      <c r="D538" s="593" t="s">
        <v>13691</v>
      </c>
      <c r="E538" s="593" t="s">
        <v>14220</v>
      </c>
      <c r="F538" s="604"/>
      <c r="G538" s="604"/>
      <c r="H538" s="604"/>
      <c r="I538" s="584"/>
      <c r="J538" s="584"/>
      <c r="K538" s="584"/>
      <c r="L538" s="584"/>
    </row>
    <row r="539" spans="3:12" ht="75" customHeight="1" x14ac:dyDescent="0.2">
      <c r="C539" s="591" t="s">
        <v>13659</v>
      </c>
      <c r="D539" s="593" t="s">
        <v>12501</v>
      </c>
      <c r="E539" s="593" t="s">
        <v>14221</v>
      </c>
      <c r="F539" s="604"/>
      <c r="G539" s="604"/>
      <c r="H539" s="604"/>
      <c r="I539" s="584"/>
      <c r="J539" s="584"/>
      <c r="K539" s="584"/>
      <c r="L539" s="584"/>
    </row>
    <row r="540" spans="3:12" ht="75" customHeight="1" x14ac:dyDescent="0.2">
      <c r="C540" s="591" t="s">
        <v>13659</v>
      </c>
      <c r="D540" s="593" t="s">
        <v>13692</v>
      </c>
      <c r="E540" s="593" t="s">
        <v>14222</v>
      </c>
      <c r="F540" s="604"/>
      <c r="G540" s="604"/>
      <c r="H540" s="604"/>
      <c r="I540" s="584"/>
      <c r="J540" s="584"/>
      <c r="K540" s="584"/>
      <c r="L540" s="584"/>
    </row>
    <row r="541" spans="3:12" ht="75" customHeight="1" x14ac:dyDescent="0.2">
      <c r="C541" s="591" t="s">
        <v>13659</v>
      </c>
      <c r="D541" s="593" t="s">
        <v>793</v>
      </c>
      <c r="E541" s="593" t="s">
        <v>14223</v>
      </c>
      <c r="F541" s="604"/>
      <c r="G541" s="604"/>
      <c r="H541" s="604"/>
      <c r="I541" s="584"/>
      <c r="J541" s="584"/>
      <c r="K541" s="584"/>
      <c r="L541" s="584"/>
    </row>
    <row r="542" spans="3:12" ht="75" customHeight="1" x14ac:dyDescent="0.2">
      <c r="C542" s="591" t="s">
        <v>13659</v>
      </c>
      <c r="D542" s="593" t="s">
        <v>10822</v>
      </c>
      <c r="E542" s="593" t="s">
        <v>14224</v>
      </c>
      <c r="F542" s="604"/>
      <c r="G542" s="604"/>
      <c r="H542" s="604"/>
      <c r="I542" s="584"/>
      <c r="J542" s="584"/>
      <c r="K542" s="584"/>
      <c r="L542" s="584"/>
    </row>
    <row r="543" spans="3:12" ht="75" customHeight="1" x14ac:dyDescent="0.2">
      <c r="C543" s="591" t="s">
        <v>13659</v>
      </c>
      <c r="D543" s="593" t="s">
        <v>13693</v>
      </c>
      <c r="E543" s="593" t="s">
        <v>14225</v>
      </c>
      <c r="F543" s="604"/>
      <c r="G543" s="604"/>
      <c r="H543" s="604"/>
      <c r="I543" s="584"/>
      <c r="J543" s="584"/>
      <c r="K543" s="584"/>
      <c r="L543" s="584"/>
    </row>
    <row r="544" spans="3:12" ht="75" customHeight="1" x14ac:dyDescent="0.2">
      <c r="C544" s="591" t="s">
        <v>13659</v>
      </c>
      <c r="D544" s="593" t="s">
        <v>13694</v>
      </c>
      <c r="E544" s="593" t="s">
        <v>14226</v>
      </c>
      <c r="F544" s="604"/>
      <c r="G544" s="604"/>
      <c r="H544" s="604"/>
      <c r="I544" s="584"/>
      <c r="J544" s="584"/>
      <c r="K544" s="584"/>
      <c r="L544" s="584"/>
    </row>
    <row r="545" spans="3:12" ht="75" customHeight="1" x14ac:dyDescent="0.2">
      <c r="C545" s="591" t="s">
        <v>13659</v>
      </c>
      <c r="D545" s="593" t="s">
        <v>13664</v>
      </c>
      <c r="E545" s="593" t="s">
        <v>14227</v>
      </c>
      <c r="F545" s="604"/>
      <c r="G545" s="604"/>
      <c r="H545" s="604"/>
      <c r="I545" s="584"/>
      <c r="J545" s="584"/>
      <c r="K545" s="584"/>
      <c r="L545" s="584"/>
    </row>
    <row r="546" spans="3:12" ht="75" customHeight="1" x14ac:dyDescent="0.2">
      <c r="C546" s="591" t="s">
        <v>13659</v>
      </c>
      <c r="D546" s="593" t="s">
        <v>13695</v>
      </c>
      <c r="E546" s="593" t="s">
        <v>14228</v>
      </c>
      <c r="F546" s="604"/>
      <c r="G546" s="604"/>
      <c r="H546" s="604"/>
      <c r="I546" s="584"/>
      <c r="J546" s="584"/>
      <c r="K546" s="584"/>
      <c r="L546" s="584"/>
    </row>
    <row r="547" spans="3:12" ht="75" customHeight="1" x14ac:dyDescent="0.2">
      <c r="C547" s="591" t="s">
        <v>13659</v>
      </c>
      <c r="D547" s="593" t="s">
        <v>6077</v>
      </c>
      <c r="E547" s="593" t="s">
        <v>14229</v>
      </c>
      <c r="F547" s="604"/>
      <c r="G547" s="604"/>
      <c r="H547" s="604"/>
      <c r="I547" s="584"/>
      <c r="J547" s="584"/>
      <c r="K547" s="584"/>
      <c r="L547" s="584"/>
    </row>
    <row r="548" spans="3:12" ht="75" customHeight="1" x14ac:dyDescent="0.2">
      <c r="C548" s="591" t="s">
        <v>13659</v>
      </c>
      <c r="D548" s="593" t="s">
        <v>13662</v>
      </c>
      <c r="E548" s="593" t="s">
        <v>14230</v>
      </c>
      <c r="F548" s="604"/>
      <c r="G548" s="604"/>
      <c r="H548" s="604"/>
      <c r="I548" s="584"/>
      <c r="J548" s="584"/>
      <c r="K548" s="584"/>
      <c r="L548" s="584"/>
    </row>
    <row r="549" spans="3:12" ht="75" customHeight="1" x14ac:dyDescent="0.2">
      <c r="C549" s="591" t="s">
        <v>13659</v>
      </c>
      <c r="D549" s="593" t="s">
        <v>6669</v>
      </c>
      <c r="E549" s="593" t="s">
        <v>14231</v>
      </c>
      <c r="F549" s="604"/>
      <c r="G549" s="604"/>
      <c r="H549" s="604"/>
      <c r="I549" s="584"/>
      <c r="J549" s="584"/>
      <c r="K549" s="584"/>
      <c r="L549" s="584"/>
    </row>
    <row r="550" spans="3:12" ht="75" customHeight="1" x14ac:dyDescent="0.2">
      <c r="C550" s="591" t="s">
        <v>13659</v>
      </c>
      <c r="D550" s="593" t="s">
        <v>13696</v>
      </c>
      <c r="E550" s="593" t="s">
        <v>14232</v>
      </c>
      <c r="F550" s="604"/>
      <c r="G550" s="604"/>
      <c r="H550" s="604"/>
      <c r="I550" s="584"/>
      <c r="J550" s="584"/>
      <c r="K550" s="584"/>
      <c r="L550" s="584"/>
    </row>
    <row r="551" spans="3:12" ht="75" customHeight="1" x14ac:dyDescent="0.2">
      <c r="C551" s="591" t="s">
        <v>13659</v>
      </c>
      <c r="D551" s="593" t="s">
        <v>9694</v>
      </c>
      <c r="E551" s="593" t="s">
        <v>14233</v>
      </c>
      <c r="F551" s="604"/>
      <c r="G551" s="604"/>
      <c r="H551" s="604"/>
      <c r="I551" s="584"/>
      <c r="J551" s="584"/>
      <c r="K551" s="584"/>
      <c r="L551" s="584"/>
    </row>
    <row r="552" spans="3:12" ht="75" customHeight="1" x14ac:dyDescent="0.2">
      <c r="C552" s="591" t="s">
        <v>13659</v>
      </c>
      <c r="D552" s="593" t="s">
        <v>13697</v>
      </c>
      <c r="E552" s="593" t="s">
        <v>14234</v>
      </c>
      <c r="F552" s="604"/>
      <c r="G552" s="604"/>
      <c r="H552" s="604"/>
      <c r="I552" s="584"/>
      <c r="J552" s="584"/>
      <c r="K552" s="584"/>
      <c r="L552" s="584"/>
    </row>
    <row r="553" spans="3:12" ht="75" customHeight="1" x14ac:dyDescent="0.2">
      <c r="C553" s="591" t="s">
        <v>13659</v>
      </c>
      <c r="D553" s="593" t="s">
        <v>13698</v>
      </c>
      <c r="E553" s="593" t="s">
        <v>14235</v>
      </c>
      <c r="F553" s="604"/>
      <c r="G553" s="604"/>
      <c r="H553" s="604"/>
      <c r="I553" s="584"/>
      <c r="J553" s="584"/>
      <c r="K553" s="584"/>
      <c r="L553" s="584"/>
    </row>
    <row r="554" spans="3:12" ht="75" customHeight="1" x14ac:dyDescent="0.2">
      <c r="C554" s="591" t="s">
        <v>13659</v>
      </c>
      <c r="D554" s="593" t="s">
        <v>13699</v>
      </c>
      <c r="E554" s="593" t="s">
        <v>14236</v>
      </c>
      <c r="F554" s="604"/>
      <c r="G554" s="604"/>
      <c r="H554" s="604"/>
      <c r="I554" s="584"/>
      <c r="J554" s="584"/>
      <c r="K554" s="584"/>
      <c r="L554" s="584"/>
    </row>
    <row r="555" spans="3:12" ht="75" customHeight="1" x14ac:dyDescent="0.2">
      <c r="C555" s="591" t="s">
        <v>13659</v>
      </c>
      <c r="D555" s="593" t="s">
        <v>13700</v>
      </c>
      <c r="E555" s="593" t="s">
        <v>14237</v>
      </c>
      <c r="F555" s="604"/>
      <c r="G555" s="604"/>
      <c r="H555" s="604"/>
      <c r="I555" s="584"/>
      <c r="J555" s="584"/>
      <c r="K555" s="584"/>
      <c r="L555" s="584"/>
    </row>
    <row r="556" spans="3:12" ht="75" customHeight="1" x14ac:dyDescent="0.2">
      <c r="C556" s="591" t="s">
        <v>13659</v>
      </c>
      <c r="D556" s="593" t="s">
        <v>13701</v>
      </c>
      <c r="E556" s="593" t="s">
        <v>14238</v>
      </c>
      <c r="F556" s="604"/>
      <c r="G556" s="604"/>
      <c r="H556" s="604"/>
      <c r="I556" s="584"/>
      <c r="J556" s="584"/>
      <c r="K556" s="584"/>
      <c r="L556" s="584"/>
    </row>
    <row r="557" spans="3:12" ht="75" customHeight="1" x14ac:dyDescent="0.2">
      <c r="C557" s="591" t="s">
        <v>13659</v>
      </c>
      <c r="D557" s="593" t="s">
        <v>13702</v>
      </c>
      <c r="E557" s="593" t="s">
        <v>14239</v>
      </c>
      <c r="F557" s="604"/>
      <c r="G557" s="604"/>
      <c r="H557" s="604"/>
      <c r="I557" s="584"/>
      <c r="J557" s="584"/>
      <c r="K557" s="584"/>
      <c r="L557" s="584"/>
    </row>
    <row r="558" spans="3:12" ht="75" customHeight="1" x14ac:dyDescent="0.2">
      <c r="C558" s="591" t="s">
        <v>13659</v>
      </c>
      <c r="D558" s="593" t="s">
        <v>13703</v>
      </c>
      <c r="E558" s="593" t="s">
        <v>14240</v>
      </c>
      <c r="F558" s="604"/>
      <c r="G558" s="604"/>
      <c r="H558" s="604"/>
      <c r="I558" s="584"/>
      <c r="J558" s="584"/>
      <c r="K558" s="584"/>
      <c r="L558" s="584"/>
    </row>
    <row r="559" spans="3:12" ht="75" customHeight="1" x14ac:dyDescent="0.2">
      <c r="C559" s="591" t="s">
        <v>13659</v>
      </c>
      <c r="D559" s="593" t="s">
        <v>13664</v>
      </c>
      <c r="E559" s="593" t="s">
        <v>14241</v>
      </c>
      <c r="F559" s="604"/>
      <c r="G559" s="604"/>
      <c r="H559" s="604"/>
      <c r="I559" s="584"/>
      <c r="J559" s="584"/>
      <c r="K559" s="584"/>
      <c r="L559" s="580" t="s">
        <v>14943</v>
      </c>
    </row>
    <row r="560" spans="3:12" ht="75" customHeight="1" x14ac:dyDescent="0.2">
      <c r="C560" s="591" t="s">
        <v>13659</v>
      </c>
      <c r="D560" s="593" t="s">
        <v>13704</v>
      </c>
      <c r="E560" s="593" t="s">
        <v>14242</v>
      </c>
      <c r="F560" s="604"/>
      <c r="G560" s="604"/>
      <c r="H560" s="604"/>
      <c r="I560" s="584"/>
      <c r="J560" s="584"/>
      <c r="K560" s="584"/>
      <c r="L560" s="584"/>
    </row>
    <row r="561" spans="3:12" ht="75" customHeight="1" x14ac:dyDescent="0.2">
      <c r="C561" s="591" t="s">
        <v>13659</v>
      </c>
      <c r="D561" s="593" t="s">
        <v>13705</v>
      </c>
      <c r="E561" s="593" t="s">
        <v>14243</v>
      </c>
      <c r="F561" s="604"/>
      <c r="G561" s="604"/>
      <c r="H561" s="604"/>
      <c r="I561" s="584"/>
      <c r="J561" s="584"/>
      <c r="K561" s="584"/>
      <c r="L561" s="584"/>
    </row>
    <row r="562" spans="3:12" ht="75" customHeight="1" x14ac:dyDescent="0.2">
      <c r="C562" s="591" t="s">
        <v>13659</v>
      </c>
      <c r="D562" s="593" t="s">
        <v>13706</v>
      </c>
      <c r="E562" s="593" t="s">
        <v>14244</v>
      </c>
      <c r="F562" s="604"/>
      <c r="G562" s="604"/>
      <c r="H562" s="604"/>
      <c r="I562" s="584"/>
      <c r="J562" s="584"/>
      <c r="K562" s="584"/>
      <c r="L562" s="584"/>
    </row>
    <row r="563" spans="3:12" ht="75" customHeight="1" x14ac:dyDescent="0.2">
      <c r="C563" s="591" t="s">
        <v>13659</v>
      </c>
      <c r="D563" s="593" t="s">
        <v>13707</v>
      </c>
      <c r="E563" s="593" t="s">
        <v>14245</v>
      </c>
      <c r="F563" s="604"/>
      <c r="G563" s="604"/>
      <c r="H563" s="604"/>
      <c r="I563" s="584"/>
      <c r="J563" s="584"/>
      <c r="K563" s="584"/>
      <c r="L563" s="584"/>
    </row>
    <row r="564" spans="3:12" ht="75" customHeight="1" x14ac:dyDescent="0.2">
      <c r="C564" s="591" t="s">
        <v>13659</v>
      </c>
      <c r="D564" s="593" t="s">
        <v>13708</v>
      </c>
      <c r="E564" s="593" t="s">
        <v>14246</v>
      </c>
      <c r="F564" s="604"/>
      <c r="G564" s="604"/>
      <c r="H564" s="604"/>
      <c r="I564" s="584"/>
      <c r="J564" s="584"/>
      <c r="K564" s="584"/>
      <c r="L564" s="584"/>
    </row>
    <row r="565" spans="3:12" ht="75" customHeight="1" x14ac:dyDescent="0.2">
      <c r="C565" s="591" t="s">
        <v>13659</v>
      </c>
      <c r="D565" s="593" t="s">
        <v>13709</v>
      </c>
      <c r="E565" s="593" t="s">
        <v>14247</v>
      </c>
      <c r="F565" s="604"/>
      <c r="G565" s="604"/>
      <c r="H565" s="604"/>
      <c r="I565" s="584"/>
      <c r="J565" s="584"/>
      <c r="K565" s="584"/>
      <c r="L565" s="584"/>
    </row>
    <row r="566" spans="3:12" ht="75" customHeight="1" x14ac:dyDescent="0.2">
      <c r="C566" s="591" t="s">
        <v>13659</v>
      </c>
      <c r="D566" s="593" t="s">
        <v>13710</v>
      </c>
      <c r="E566" s="593" t="s">
        <v>14248</v>
      </c>
      <c r="F566" s="604"/>
      <c r="G566" s="604"/>
      <c r="H566" s="604"/>
      <c r="I566" s="584"/>
      <c r="J566" s="584"/>
      <c r="K566" s="584"/>
      <c r="L566" s="584"/>
    </row>
    <row r="567" spans="3:12" ht="75" customHeight="1" x14ac:dyDescent="0.2">
      <c r="C567" s="591" t="s">
        <v>13659</v>
      </c>
      <c r="D567" s="593" t="s">
        <v>2974</v>
      </c>
      <c r="E567" s="593" t="s">
        <v>14249</v>
      </c>
      <c r="F567" s="604"/>
      <c r="G567" s="604"/>
      <c r="H567" s="604"/>
      <c r="I567" s="584"/>
      <c r="J567" s="584"/>
      <c r="K567" s="584"/>
      <c r="L567" s="584"/>
    </row>
    <row r="568" spans="3:12" ht="75" customHeight="1" x14ac:dyDescent="0.2">
      <c r="C568" s="591" t="s">
        <v>13659</v>
      </c>
      <c r="D568" s="593" t="s">
        <v>12319</v>
      </c>
      <c r="E568" s="593" t="s">
        <v>14250</v>
      </c>
      <c r="F568" s="604"/>
      <c r="G568" s="604"/>
      <c r="H568" s="604"/>
      <c r="I568" s="584"/>
      <c r="J568" s="584"/>
      <c r="K568" s="584"/>
      <c r="L568" s="584"/>
    </row>
    <row r="569" spans="3:12" ht="75" customHeight="1" x14ac:dyDescent="0.2">
      <c r="C569" s="591" t="s">
        <v>13659</v>
      </c>
      <c r="D569" s="593" t="s">
        <v>13711</v>
      </c>
      <c r="E569" s="593" t="s">
        <v>14251</v>
      </c>
      <c r="F569" s="604"/>
      <c r="G569" s="604"/>
      <c r="H569" s="604"/>
      <c r="I569" s="584"/>
      <c r="J569" s="584"/>
      <c r="K569" s="584"/>
      <c r="L569" s="584"/>
    </row>
    <row r="570" spans="3:12" ht="75" customHeight="1" x14ac:dyDescent="0.2">
      <c r="C570" s="591" t="s">
        <v>13659</v>
      </c>
      <c r="D570" s="593" t="s">
        <v>13712</v>
      </c>
      <c r="E570" s="593" t="s">
        <v>14252</v>
      </c>
      <c r="F570" s="604"/>
      <c r="G570" s="604"/>
      <c r="H570" s="604"/>
      <c r="I570" s="584"/>
      <c r="J570" s="584"/>
      <c r="K570" s="584"/>
      <c r="L570" s="584"/>
    </row>
    <row r="571" spans="3:12" ht="75" customHeight="1" x14ac:dyDescent="0.2">
      <c r="C571" s="591" t="s">
        <v>13659</v>
      </c>
      <c r="D571" s="593" t="s">
        <v>13713</v>
      </c>
      <c r="E571" s="593" t="s">
        <v>14253</v>
      </c>
      <c r="F571" s="604"/>
      <c r="G571" s="604"/>
      <c r="H571" s="604"/>
      <c r="I571" s="584"/>
      <c r="J571" s="584"/>
      <c r="K571" s="584"/>
      <c r="L571" s="584"/>
    </row>
    <row r="572" spans="3:12" ht="75" customHeight="1" x14ac:dyDescent="0.2">
      <c r="C572" s="591" t="s">
        <v>13659</v>
      </c>
      <c r="D572" s="593" t="s">
        <v>13714</v>
      </c>
      <c r="E572" s="593" t="s">
        <v>14254</v>
      </c>
      <c r="F572" s="604"/>
      <c r="G572" s="604"/>
      <c r="H572" s="604"/>
      <c r="I572" s="584"/>
      <c r="J572" s="584"/>
      <c r="K572" s="584"/>
      <c r="L572" s="584"/>
    </row>
    <row r="573" spans="3:12" ht="75" customHeight="1" x14ac:dyDescent="0.2">
      <c r="C573" s="591" t="s">
        <v>13659</v>
      </c>
      <c r="D573" s="593" t="s">
        <v>13715</v>
      </c>
      <c r="E573" s="593" t="s">
        <v>14255</v>
      </c>
      <c r="F573" s="604"/>
      <c r="G573" s="604"/>
      <c r="H573" s="604"/>
      <c r="I573" s="584"/>
      <c r="J573" s="584"/>
      <c r="K573" s="584"/>
      <c r="L573" s="584"/>
    </row>
    <row r="574" spans="3:12" ht="75" customHeight="1" x14ac:dyDescent="0.2">
      <c r="C574" s="591" t="s">
        <v>13659</v>
      </c>
      <c r="D574" s="593" t="s">
        <v>2873</v>
      </c>
      <c r="E574" s="593" t="s">
        <v>14256</v>
      </c>
      <c r="F574" s="604"/>
      <c r="G574" s="604"/>
      <c r="H574" s="604"/>
      <c r="I574" s="584"/>
      <c r="J574" s="584"/>
      <c r="K574" s="584"/>
      <c r="L574" s="584"/>
    </row>
    <row r="575" spans="3:12" ht="75" customHeight="1" x14ac:dyDescent="0.2">
      <c r="C575" s="591" t="s">
        <v>13659</v>
      </c>
      <c r="D575" s="593" t="s">
        <v>13716</v>
      </c>
      <c r="E575" s="593" t="s">
        <v>14257</v>
      </c>
      <c r="F575" s="604"/>
      <c r="G575" s="604"/>
      <c r="H575" s="604"/>
      <c r="I575" s="584"/>
      <c r="J575" s="584"/>
      <c r="K575" s="584"/>
      <c r="L575" s="584"/>
    </row>
    <row r="576" spans="3:12" ht="75" customHeight="1" x14ac:dyDescent="0.2">
      <c r="C576" s="591" t="s">
        <v>13659</v>
      </c>
      <c r="D576" s="593" t="s">
        <v>13664</v>
      </c>
      <c r="E576" s="593" t="s">
        <v>14258</v>
      </c>
      <c r="F576" s="604"/>
      <c r="G576" s="604"/>
      <c r="H576" s="604"/>
      <c r="I576" s="584"/>
      <c r="J576" s="584"/>
      <c r="K576" s="584"/>
      <c r="L576" s="580" t="s">
        <v>14947</v>
      </c>
    </row>
    <row r="577" spans="3:12" ht="75" customHeight="1" x14ac:dyDescent="0.2">
      <c r="C577" s="591" t="s">
        <v>13659</v>
      </c>
      <c r="D577" s="593" t="s">
        <v>13717</v>
      </c>
      <c r="E577" s="593" t="s">
        <v>14259</v>
      </c>
      <c r="F577" s="604"/>
      <c r="G577" s="604"/>
      <c r="H577" s="604"/>
      <c r="I577" s="584"/>
      <c r="J577" s="584"/>
      <c r="K577" s="584"/>
      <c r="L577" s="584"/>
    </row>
    <row r="578" spans="3:12" ht="75" customHeight="1" x14ac:dyDescent="0.2">
      <c r="C578" s="591" t="s">
        <v>13659</v>
      </c>
      <c r="D578" s="593" t="s">
        <v>13664</v>
      </c>
      <c r="E578" s="593" t="s">
        <v>14260</v>
      </c>
      <c r="F578" s="604"/>
      <c r="G578" s="604"/>
      <c r="H578" s="604"/>
      <c r="I578" s="584"/>
      <c r="J578" s="584"/>
      <c r="K578" s="584"/>
      <c r="L578" s="584" t="s">
        <v>14946</v>
      </c>
    </row>
    <row r="579" spans="3:12" ht="75" customHeight="1" x14ac:dyDescent="0.2">
      <c r="C579" s="591" t="s">
        <v>13659</v>
      </c>
      <c r="D579" s="593" t="s">
        <v>13705</v>
      </c>
      <c r="E579" s="593" t="s">
        <v>14261</v>
      </c>
      <c r="F579" s="604"/>
      <c r="G579" s="604"/>
      <c r="H579" s="604"/>
      <c r="I579" s="584"/>
      <c r="J579" s="584"/>
      <c r="K579" s="584"/>
      <c r="L579" s="584"/>
    </row>
    <row r="580" spans="3:12" ht="75" customHeight="1" x14ac:dyDescent="0.2">
      <c r="C580" s="591" t="s">
        <v>13659</v>
      </c>
      <c r="D580" s="593" t="s">
        <v>13718</v>
      </c>
      <c r="E580" s="593" t="s">
        <v>14262</v>
      </c>
      <c r="F580" s="604"/>
      <c r="G580" s="604"/>
      <c r="H580" s="604"/>
      <c r="I580" s="584"/>
      <c r="J580" s="584"/>
      <c r="K580" s="584"/>
      <c r="L580" s="584"/>
    </row>
    <row r="581" spans="3:12" ht="75" customHeight="1" x14ac:dyDescent="0.2">
      <c r="C581" s="591" t="s">
        <v>13659</v>
      </c>
      <c r="D581" s="593" t="s">
        <v>6886</v>
      </c>
      <c r="E581" s="593" t="s">
        <v>14263</v>
      </c>
      <c r="F581" s="604"/>
      <c r="G581" s="604"/>
      <c r="H581" s="604"/>
      <c r="I581" s="584"/>
      <c r="J581" s="584"/>
      <c r="K581" s="584"/>
      <c r="L581" s="584"/>
    </row>
    <row r="582" spans="3:12" ht="75" customHeight="1" x14ac:dyDescent="0.2">
      <c r="C582" s="591" t="s">
        <v>13659</v>
      </c>
      <c r="D582" s="593" t="s">
        <v>13719</v>
      </c>
      <c r="E582" s="593" t="s">
        <v>14264</v>
      </c>
      <c r="F582" s="604"/>
      <c r="G582" s="604"/>
      <c r="H582" s="604"/>
      <c r="I582" s="584"/>
      <c r="J582" s="584"/>
      <c r="K582" s="584"/>
      <c r="L582" s="584"/>
    </row>
    <row r="583" spans="3:12" ht="75" customHeight="1" x14ac:dyDescent="0.2">
      <c r="C583" s="591" t="s">
        <v>13659</v>
      </c>
      <c r="D583" s="593" t="s">
        <v>13720</v>
      </c>
      <c r="E583" s="593" t="s">
        <v>14265</v>
      </c>
      <c r="F583" s="604"/>
      <c r="G583" s="604"/>
      <c r="H583" s="604"/>
      <c r="I583" s="584"/>
      <c r="J583" s="584"/>
      <c r="K583" s="584"/>
      <c r="L583" s="584"/>
    </row>
    <row r="584" spans="3:12" ht="75" customHeight="1" x14ac:dyDescent="0.2">
      <c r="C584" s="591" t="s">
        <v>13659</v>
      </c>
      <c r="D584" s="593" t="s">
        <v>13721</v>
      </c>
      <c r="E584" s="593" t="s">
        <v>14266</v>
      </c>
      <c r="F584" s="604"/>
      <c r="G584" s="604"/>
      <c r="H584" s="604"/>
      <c r="I584" s="584"/>
      <c r="J584" s="584"/>
      <c r="K584" s="584"/>
      <c r="L584" s="584"/>
    </row>
    <row r="585" spans="3:12" ht="75" customHeight="1" x14ac:dyDescent="0.2">
      <c r="C585" s="591" t="s">
        <v>13659</v>
      </c>
      <c r="D585" s="593" t="s">
        <v>12046</v>
      </c>
      <c r="E585" s="593" t="s">
        <v>14267</v>
      </c>
      <c r="F585" s="604"/>
      <c r="G585" s="604"/>
      <c r="H585" s="604"/>
      <c r="I585" s="584"/>
      <c r="J585" s="584"/>
      <c r="K585" s="584"/>
      <c r="L585" s="584"/>
    </row>
    <row r="586" spans="3:12" ht="75" customHeight="1" x14ac:dyDescent="0.2">
      <c r="C586" s="591" t="s">
        <v>13659</v>
      </c>
      <c r="D586" s="593" t="s">
        <v>13722</v>
      </c>
      <c r="E586" s="593" t="s">
        <v>14268</v>
      </c>
      <c r="F586" s="604"/>
      <c r="G586" s="604"/>
      <c r="H586" s="604"/>
      <c r="I586" s="584"/>
      <c r="J586" s="584"/>
      <c r="K586" s="584"/>
      <c r="L586" s="584"/>
    </row>
    <row r="587" spans="3:12" ht="75" customHeight="1" x14ac:dyDescent="0.2">
      <c r="C587" s="591" t="s">
        <v>13659</v>
      </c>
      <c r="D587" s="593" t="s">
        <v>13723</v>
      </c>
      <c r="E587" s="593" t="s">
        <v>14269</v>
      </c>
      <c r="F587" s="604"/>
      <c r="G587" s="604"/>
      <c r="H587" s="604"/>
      <c r="I587" s="584"/>
      <c r="J587" s="584"/>
      <c r="K587" s="584"/>
      <c r="L587" s="584"/>
    </row>
    <row r="588" spans="3:12" ht="75" customHeight="1" x14ac:dyDescent="0.2">
      <c r="C588" s="591" t="s">
        <v>13659</v>
      </c>
      <c r="D588" s="593" t="s">
        <v>13724</v>
      </c>
      <c r="E588" s="593" t="s">
        <v>14270</v>
      </c>
      <c r="F588" s="604"/>
      <c r="G588" s="604"/>
      <c r="H588" s="604"/>
      <c r="I588" s="584"/>
      <c r="J588" s="584"/>
      <c r="K588" s="584"/>
      <c r="L588" s="584"/>
    </row>
    <row r="589" spans="3:12" ht="75" customHeight="1" x14ac:dyDescent="0.2">
      <c r="C589" s="591" t="s">
        <v>13659</v>
      </c>
      <c r="D589" s="593" t="s">
        <v>2445</v>
      </c>
      <c r="E589" s="593" t="s">
        <v>14271</v>
      </c>
      <c r="F589" s="604"/>
      <c r="G589" s="604"/>
      <c r="H589" s="604"/>
      <c r="I589" s="584"/>
      <c r="J589" s="584"/>
      <c r="K589" s="584"/>
      <c r="L589" s="584"/>
    </row>
    <row r="590" spans="3:12" ht="75" customHeight="1" x14ac:dyDescent="0.2">
      <c r="C590" s="591" t="s">
        <v>13659</v>
      </c>
      <c r="D590" s="593" t="s">
        <v>13267</v>
      </c>
      <c r="E590" s="593" t="s">
        <v>14272</v>
      </c>
      <c r="F590" s="604"/>
      <c r="G590" s="604"/>
      <c r="H590" s="604"/>
      <c r="I590" s="584"/>
      <c r="J590" s="584"/>
      <c r="K590" s="584"/>
      <c r="L590" s="584"/>
    </row>
    <row r="591" spans="3:12" ht="75" customHeight="1" x14ac:dyDescent="0.2">
      <c r="C591" s="591" t="s">
        <v>13659</v>
      </c>
      <c r="D591" s="593" t="s">
        <v>10829</v>
      </c>
      <c r="E591" s="593" t="s">
        <v>14273</v>
      </c>
      <c r="F591" s="604"/>
      <c r="G591" s="604"/>
      <c r="H591" s="604"/>
      <c r="I591" s="584"/>
      <c r="J591" s="584"/>
      <c r="K591" s="584"/>
      <c r="L591" s="584"/>
    </row>
    <row r="592" spans="3:12" ht="75" customHeight="1" x14ac:dyDescent="0.2">
      <c r="C592" s="591" t="s">
        <v>13659</v>
      </c>
      <c r="D592" s="593" t="s">
        <v>13725</v>
      </c>
      <c r="E592" s="593" t="s">
        <v>14274</v>
      </c>
      <c r="F592" s="604"/>
      <c r="G592" s="604"/>
      <c r="H592" s="604"/>
      <c r="I592" s="584"/>
      <c r="J592" s="584"/>
      <c r="K592" s="584"/>
      <c r="L592" s="584"/>
    </row>
    <row r="593" spans="3:12" ht="75" customHeight="1" x14ac:dyDescent="0.2">
      <c r="C593" s="591" t="s">
        <v>13659</v>
      </c>
      <c r="D593" s="593" t="s">
        <v>13726</v>
      </c>
      <c r="E593" s="593" t="s">
        <v>14275</v>
      </c>
      <c r="F593" s="604"/>
      <c r="G593" s="604"/>
      <c r="H593" s="604"/>
      <c r="I593" s="584"/>
      <c r="J593" s="584"/>
      <c r="K593" s="584"/>
      <c r="L593" s="584"/>
    </row>
    <row r="594" spans="3:12" ht="75" customHeight="1" x14ac:dyDescent="0.2">
      <c r="C594" s="591" t="s">
        <v>13659</v>
      </c>
      <c r="D594" s="593" t="s">
        <v>6367</v>
      </c>
      <c r="E594" s="593" t="s">
        <v>14276</v>
      </c>
      <c r="F594" s="604"/>
      <c r="G594" s="604"/>
      <c r="H594" s="604"/>
      <c r="I594" s="584"/>
      <c r="J594" s="584"/>
      <c r="K594" s="584"/>
      <c r="L594" s="584"/>
    </row>
    <row r="595" spans="3:12" ht="75" customHeight="1" x14ac:dyDescent="0.2">
      <c r="C595" s="591" t="s">
        <v>13659</v>
      </c>
      <c r="D595" s="593" t="s">
        <v>13727</v>
      </c>
      <c r="E595" s="593" t="s">
        <v>14277</v>
      </c>
      <c r="F595" s="604"/>
      <c r="G595" s="604"/>
      <c r="H595" s="604"/>
      <c r="I595" s="584"/>
      <c r="J595" s="584"/>
      <c r="K595" s="584"/>
      <c r="L595" s="584"/>
    </row>
    <row r="596" spans="3:12" ht="75" customHeight="1" x14ac:dyDescent="0.2">
      <c r="C596" s="591" t="s">
        <v>13659</v>
      </c>
      <c r="D596" s="593" t="s">
        <v>13728</v>
      </c>
      <c r="E596" s="593" t="s">
        <v>14278</v>
      </c>
      <c r="F596" s="604"/>
      <c r="G596" s="604"/>
      <c r="H596" s="604"/>
      <c r="I596" s="584"/>
      <c r="J596" s="584"/>
      <c r="K596" s="584"/>
      <c r="L596" s="584"/>
    </row>
    <row r="597" spans="3:12" ht="75" customHeight="1" x14ac:dyDescent="0.2">
      <c r="C597" s="591" t="s">
        <v>13659</v>
      </c>
      <c r="D597" s="593" t="s">
        <v>13729</v>
      </c>
      <c r="E597" s="593" t="s">
        <v>14279</v>
      </c>
      <c r="F597" s="604"/>
      <c r="G597" s="604"/>
      <c r="H597" s="604"/>
      <c r="I597" s="584"/>
      <c r="J597" s="584"/>
      <c r="K597" s="584"/>
      <c r="L597" s="584"/>
    </row>
    <row r="598" spans="3:12" ht="75" customHeight="1" x14ac:dyDescent="0.2">
      <c r="C598" s="591" t="s">
        <v>13659</v>
      </c>
      <c r="D598" s="593" t="s">
        <v>7585</v>
      </c>
      <c r="E598" s="593" t="s">
        <v>9749</v>
      </c>
      <c r="F598" s="604"/>
      <c r="G598" s="604"/>
      <c r="H598" s="604"/>
      <c r="I598" s="584"/>
      <c r="J598" s="584"/>
      <c r="K598" s="584"/>
      <c r="L598" s="584"/>
    </row>
    <row r="599" spans="3:12" ht="75" customHeight="1" x14ac:dyDescent="0.2">
      <c r="C599" s="591" t="s">
        <v>13659</v>
      </c>
      <c r="D599" s="593" t="s">
        <v>7260</v>
      </c>
      <c r="E599" s="593" t="s">
        <v>14280</v>
      </c>
      <c r="F599" s="604"/>
      <c r="G599" s="604"/>
      <c r="H599" s="604"/>
      <c r="I599" s="584"/>
      <c r="J599" s="584"/>
      <c r="K599" s="584"/>
      <c r="L599" s="584"/>
    </row>
    <row r="600" spans="3:12" ht="75" customHeight="1" x14ac:dyDescent="0.2">
      <c r="C600" s="591" t="s">
        <v>13659</v>
      </c>
      <c r="D600" s="593" t="s">
        <v>11902</v>
      </c>
      <c r="E600" s="593" t="s">
        <v>14281</v>
      </c>
      <c r="F600" s="604"/>
      <c r="G600" s="604"/>
      <c r="H600" s="604"/>
      <c r="I600" s="584"/>
      <c r="J600" s="584"/>
      <c r="K600" s="584"/>
      <c r="L600" s="584"/>
    </row>
    <row r="601" spans="3:12" ht="75" customHeight="1" x14ac:dyDescent="0.2">
      <c r="C601" s="591" t="s">
        <v>13659</v>
      </c>
      <c r="D601" s="593" t="s">
        <v>145</v>
      </c>
      <c r="E601" s="593" t="s">
        <v>14282</v>
      </c>
      <c r="F601" s="604"/>
      <c r="G601" s="604"/>
      <c r="H601" s="604"/>
      <c r="I601" s="584"/>
      <c r="J601" s="584"/>
      <c r="K601" s="584"/>
      <c r="L601" s="584"/>
    </row>
    <row r="602" spans="3:12" ht="75" customHeight="1" x14ac:dyDescent="0.2">
      <c r="C602" s="591" t="s">
        <v>13659</v>
      </c>
      <c r="D602" s="593" t="s">
        <v>2157</v>
      </c>
      <c r="E602" s="593" t="s">
        <v>14283</v>
      </c>
      <c r="F602" s="604"/>
      <c r="G602" s="604"/>
      <c r="H602" s="604"/>
      <c r="I602" s="584"/>
      <c r="J602" s="584"/>
      <c r="K602" s="584"/>
      <c r="L602" s="584"/>
    </row>
    <row r="603" spans="3:12" ht="75" customHeight="1" x14ac:dyDescent="0.2">
      <c r="C603" s="591" t="s">
        <v>13659</v>
      </c>
      <c r="D603" s="593" t="s">
        <v>13730</v>
      </c>
      <c r="E603" s="593" t="s">
        <v>14284</v>
      </c>
      <c r="F603" s="604"/>
      <c r="G603" s="604"/>
      <c r="H603" s="604"/>
      <c r="I603" s="584"/>
      <c r="J603" s="584"/>
      <c r="K603" s="584"/>
      <c r="L603" s="584"/>
    </row>
    <row r="604" spans="3:12" ht="75" customHeight="1" x14ac:dyDescent="0.2">
      <c r="C604" s="591" t="s">
        <v>13659</v>
      </c>
      <c r="D604" s="593" t="s">
        <v>13731</v>
      </c>
      <c r="E604" s="593" t="s">
        <v>14285</v>
      </c>
      <c r="F604" s="604"/>
      <c r="G604" s="604"/>
      <c r="H604" s="604"/>
      <c r="I604" s="584"/>
      <c r="J604" s="584"/>
      <c r="K604" s="584"/>
      <c r="L604" s="584"/>
    </row>
    <row r="605" spans="3:12" ht="75" customHeight="1" x14ac:dyDescent="0.2">
      <c r="C605" s="591" t="s">
        <v>13659</v>
      </c>
      <c r="D605" s="593" t="s">
        <v>13732</v>
      </c>
      <c r="E605" s="593" t="s">
        <v>14286</v>
      </c>
      <c r="F605" s="604"/>
      <c r="G605" s="604"/>
      <c r="H605" s="604"/>
      <c r="I605" s="584"/>
      <c r="J605" s="584"/>
      <c r="K605" s="584"/>
      <c r="L605" s="584"/>
    </row>
    <row r="606" spans="3:12" ht="75" customHeight="1" x14ac:dyDescent="0.2">
      <c r="C606" s="591" t="s">
        <v>13659</v>
      </c>
      <c r="D606" s="593" t="s">
        <v>13733</v>
      </c>
      <c r="E606" s="593" t="s">
        <v>14287</v>
      </c>
      <c r="F606" s="604"/>
      <c r="G606" s="604"/>
      <c r="H606" s="604"/>
      <c r="I606" s="584"/>
      <c r="J606" s="584"/>
      <c r="K606" s="584"/>
      <c r="L606" s="584"/>
    </row>
    <row r="607" spans="3:12" ht="75" customHeight="1" x14ac:dyDescent="0.2">
      <c r="C607" s="591" t="s">
        <v>13659</v>
      </c>
      <c r="D607" s="593" t="s">
        <v>13664</v>
      </c>
      <c r="E607" s="593" t="s">
        <v>14288</v>
      </c>
      <c r="F607" s="604"/>
      <c r="G607" s="604"/>
      <c r="H607" s="604"/>
      <c r="I607" s="584"/>
      <c r="J607" s="584"/>
      <c r="K607" s="584"/>
      <c r="L607" s="584" t="s">
        <v>14946</v>
      </c>
    </row>
    <row r="608" spans="3:12" ht="75" customHeight="1" x14ac:dyDescent="0.2">
      <c r="C608" s="591" t="s">
        <v>13659</v>
      </c>
      <c r="D608" s="593" t="s">
        <v>13734</v>
      </c>
      <c r="E608" s="593" t="s">
        <v>14289</v>
      </c>
      <c r="F608" s="604"/>
      <c r="G608" s="604"/>
      <c r="H608" s="604"/>
      <c r="I608" s="584"/>
      <c r="J608" s="584"/>
      <c r="K608" s="584"/>
      <c r="L608" s="584"/>
    </row>
    <row r="609" spans="3:12" ht="75" customHeight="1" x14ac:dyDescent="0.2">
      <c r="C609" s="591" t="s">
        <v>13659</v>
      </c>
      <c r="D609" s="593" t="s">
        <v>13735</v>
      </c>
      <c r="E609" s="593" t="s">
        <v>14290</v>
      </c>
      <c r="F609" s="604"/>
      <c r="G609" s="604"/>
      <c r="H609" s="604"/>
      <c r="I609" s="584"/>
      <c r="J609" s="584"/>
      <c r="K609" s="584"/>
      <c r="L609" s="584"/>
    </row>
    <row r="610" spans="3:12" ht="75" customHeight="1" x14ac:dyDescent="0.2">
      <c r="C610" s="591" t="s">
        <v>13659</v>
      </c>
      <c r="D610" s="593" t="s">
        <v>12603</v>
      </c>
      <c r="E610" s="593" t="s">
        <v>14291</v>
      </c>
      <c r="F610" s="604"/>
      <c r="G610" s="604"/>
      <c r="H610" s="604"/>
      <c r="I610" s="584"/>
      <c r="J610" s="584"/>
      <c r="K610" s="584"/>
      <c r="L610" s="584"/>
    </row>
    <row r="611" spans="3:12" ht="75" customHeight="1" x14ac:dyDescent="0.2">
      <c r="C611" s="591" t="s">
        <v>13659</v>
      </c>
      <c r="D611" s="593" t="s">
        <v>13736</v>
      </c>
      <c r="E611" s="593" t="s">
        <v>14292</v>
      </c>
      <c r="F611" s="604"/>
      <c r="G611" s="604"/>
      <c r="H611" s="604"/>
      <c r="I611" s="584"/>
      <c r="J611" s="584"/>
      <c r="K611" s="584"/>
      <c r="L611" s="584"/>
    </row>
    <row r="612" spans="3:12" ht="75" customHeight="1" x14ac:dyDescent="0.2">
      <c r="C612" s="591" t="s">
        <v>13659</v>
      </c>
      <c r="D612" s="593" t="s">
        <v>13737</v>
      </c>
      <c r="E612" s="593" t="s">
        <v>14293</v>
      </c>
      <c r="F612" s="604"/>
      <c r="G612" s="604"/>
      <c r="H612" s="604"/>
      <c r="I612" s="584"/>
      <c r="J612" s="584"/>
      <c r="K612" s="584"/>
      <c r="L612" s="584"/>
    </row>
    <row r="613" spans="3:12" ht="75" customHeight="1" x14ac:dyDescent="0.2">
      <c r="C613" s="591" t="s">
        <v>13659</v>
      </c>
      <c r="D613" s="593" t="s">
        <v>13738</v>
      </c>
      <c r="E613" s="593" t="s">
        <v>14294</v>
      </c>
      <c r="F613" s="604"/>
      <c r="G613" s="604"/>
      <c r="H613" s="604"/>
      <c r="I613" s="584"/>
      <c r="J613" s="584"/>
      <c r="K613" s="584"/>
      <c r="L613" s="584"/>
    </row>
    <row r="614" spans="3:12" ht="75" customHeight="1" x14ac:dyDescent="0.2">
      <c r="C614" s="591" t="s">
        <v>13659</v>
      </c>
      <c r="D614" s="593" t="s">
        <v>13664</v>
      </c>
      <c r="E614" s="597" t="s">
        <v>14295</v>
      </c>
      <c r="F614" s="604"/>
      <c r="G614" s="604"/>
      <c r="H614" s="604"/>
      <c r="I614" s="584"/>
      <c r="J614" s="584"/>
      <c r="K614" s="584"/>
      <c r="L614" s="580" t="s">
        <v>14943</v>
      </c>
    </row>
    <row r="615" spans="3:12" ht="75" customHeight="1" x14ac:dyDescent="0.2">
      <c r="C615" s="591" t="s">
        <v>13659</v>
      </c>
      <c r="D615" s="593" t="s">
        <v>13739</v>
      </c>
      <c r="E615" s="593" t="s">
        <v>14296</v>
      </c>
      <c r="F615" s="604"/>
      <c r="G615" s="604"/>
      <c r="H615" s="604"/>
      <c r="I615" s="584"/>
      <c r="J615" s="584"/>
      <c r="K615" s="584"/>
      <c r="L615" s="584"/>
    </row>
    <row r="616" spans="3:12" ht="75" customHeight="1" x14ac:dyDescent="0.2">
      <c r="C616" s="591" t="s">
        <v>13659</v>
      </c>
      <c r="D616" s="593" t="s">
        <v>13740</v>
      </c>
      <c r="E616" s="593" t="s">
        <v>14297</v>
      </c>
      <c r="F616" s="604"/>
      <c r="G616" s="604"/>
      <c r="H616" s="604"/>
      <c r="I616" s="584"/>
      <c r="J616" s="584"/>
      <c r="K616" s="584"/>
      <c r="L616" s="584"/>
    </row>
    <row r="617" spans="3:12" ht="75" customHeight="1" x14ac:dyDescent="0.2">
      <c r="C617" s="591" t="s">
        <v>13659</v>
      </c>
      <c r="D617" s="593" t="s">
        <v>13741</v>
      </c>
      <c r="E617" s="593" t="s">
        <v>14298</v>
      </c>
      <c r="F617" s="604"/>
      <c r="G617" s="604"/>
      <c r="H617" s="604"/>
      <c r="I617" s="584"/>
      <c r="J617" s="584"/>
      <c r="K617" s="584"/>
      <c r="L617" s="584"/>
    </row>
    <row r="618" spans="3:12" ht="75" customHeight="1" x14ac:dyDescent="0.2">
      <c r="C618" s="591" t="s">
        <v>13659</v>
      </c>
      <c r="D618" s="593" t="s">
        <v>13294</v>
      </c>
      <c r="E618" s="593" t="s">
        <v>14299</v>
      </c>
      <c r="F618" s="604"/>
      <c r="G618" s="604"/>
      <c r="H618" s="604"/>
      <c r="I618" s="584"/>
      <c r="J618" s="584"/>
      <c r="K618" s="584"/>
      <c r="L618" s="584"/>
    </row>
    <row r="619" spans="3:12" ht="75" customHeight="1" x14ac:dyDescent="0.2">
      <c r="C619" s="591" t="s">
        <v>13659</v>
      </c>
      <c r="D619" s="593" t="s">
        <v>13742</v>
      </c>
      <c r="E619" s="593" t="s">
        <v>14300</v>
      </c>
      <c r="F619" s="604"/>
      <c r="G619" s="604"/>
      <c r="H619" s="604"/>
      <c r="I619" s="584"/>
      <c r="J619" s="584"/>
      <c r="K619" s="584"/>
      <c r="L619" s="584"/>
    </row>
    <row r="620" spans="3:12" ht="75" customHeight="1" x14ac:dyDescent="0.2">
      <c r="C620" s="591" t="s">
        <v>13659</v>
      </c>
      <c r="D620" s="593" t="s">
        <v>12984</v>
      </c>
      <c r="E620" s="593" t="s">
        <v>14301</v>
      </c>
      <c r="F620" s="604"/>
      <c r="G620" s="604"/>
      <c r="H620" s="604"/>
      <c r="I620" s="584"/>
      <c r="J620" s="584"/>
      <c r="K620" s="584"/>
      <c r="L620" s="584"/>
    </row>
    <row r="621" spans="3:12" ht="75" customHeight="1" x14ac:dyDescent="0.2">
      <c r="C621" s="591" t="s">
        <v>13659</v>
      </c>
      <c r="D621" s="593" t="s">
        <v>13122</v>
      </c>
      <c r="E621" s="593" t="s">
        <v>14302</v>
      </c>
      <c r="F621" s="604"/>
      <c r="G621" s="604"/>
      <c r="H621" s="604"/>
      <c r="I621" s="584"/>
      <c r="J621" s="584"/>
      <c r="K621" s="584"/>
      <c r="L621" s="584"/>
    </row>
    <row r="622" spans="3:12" ht="75" customHeight="1" x14ac:dyDescent="0.2">
      <c r="C622" s="591" t="s">
        <v>13659</v>
      </c>
      <c r="D622" s="593" t="s">
        <v>758</v>
      </c>
      <c r="E622" s="593" t="s">
        <v>14303</v>
      </c>
      <c r="F622" s="604"/>
      <c r="G622" s="604"/>
      <c r="H622" s="604"/>
      <c r="I622" s="584"/>
      <c r="J622" s="584"/>
      <c r="K622" s="584"/>
      <c r="L622" s="584"/>
    </row>
    <row r="623" spans="3:12" ht="75" customHeight="1" x14ac:dyDescent="0.2">
      <c r="C623" s="591" t="s">
        <v>13659</v>
      </c>
      <c r="D623" s="593" t="s">
        <v>2013</v>
      </c>
      <c r="E623" s="593" t="s">
        <v>14304</v>
      </c>
      <c r="F623" s="604"/>
      <c r="G623" s="604"/>
      <c r="H623" s="604"/>
      <c r="I623" s="584"/>
      <c r="J623" s="584"/>
      <c r="K623" s="584"/>
      <c r="L623" s="584"/>
    </row>
    <row r="624" spans="3:12" ht="75" customHeight="1" x14ac:dyDescent="0.2">
      <c r="C624" s="591" t="s">
        <v>13659</v>
      </c>
      <c r="D624" s="593" t="s">
        <v>13743</v>
      </c>
      <c r="E624" s="593" t="s">
        <v>14305</v>
      </c>
      <c r="F624" s="604"/>
      <c r="G624" s="604"/>
      <c r="H624" s="604"/>
      <c r="I624" s="584"/>
      <c r="J624" s="584"/>
      <c r="K624" s="584"/>
      <c r="L624" s="584"/>
    </row>
    <row r="625" spans="3:12" ht="75" customHeight="1" x14ac:dyDescent="0.2">
      <c r="C625" s="591" t="s">
        <v>13659</v>
      </c>
      <c r="D625" s="593" t="s">
        <v>12421</v>
      </c>
      <c r="E625" s="593" t="s">
        <v>14306</v>
      </c>
      <c r="F625" s="604"/>
      <c r="G625" s="604"/>
      <c r="H625" s="604"/>
      <c r="I625" s="584"/>
      <c r="J625" s="584"/>
      <c r="K625" s="584"/>
      <c r="L625" s="584"/>
    </row>
    <row r="626" spans="3:12" ht="75" customHeight="1" x14ac:dyDescent="0.2">
      <c r="C626" s="591" t="s">
        <v>13659</v>
      </c>
      <c r="D626" s="593" t="s">
        <v>13524</v>
      </c>
      <c r="E626" s="593" t="s">
        <v>14307</v>
      </c>
      <c r="F626" s="604"/>
      <c r="G626" s="604"/>
      <c r="H626" s="604"/>
      <c r="I626" s="584"/>
      <c r="J626" s="584"/>
      <c r="K626" s="584"/>
      <c r="L626" s="584"/>
    </row>
    <row r="627" spans="3:12" ht="75" customHeight="1" x14ac:dyDescent="0.2">
      <c r="C627" s="591" t="s">
        <v>13659</v>
      </c>
      <c r="D627" s="593" t="s">
        <v>13664</v>
      </c>
      <c r="E627" s="593" t="s">
        <v>14308</v>
      </c>
      <c r="F627" s="604"/>
      <c r="G627" s="604"/>
      <c r="H627" s="604"/>
      <c r="I627" s="584"/>
      <c r="J627" s="584"/>
      <c r="K627" s="584"/>
      <c r="L627" s="584" t="s">
        <v>14946</v>
      </c>
    </row>
    <row r="628" spans="3:12" ht="75" customHeight="1" x14ac:dyDescent="0.2">
      <c r="C628" s="591" t="s">
        <v>13659</v>
      </c>
      <c r="D628" s="593" t="s">
        <v>13046</v>
      </c>
      <c r="E628" s="593" t="s">
        <v>14309</v>
      </c>
      <c r="F628" s="604"/>
      <c r="G628" s="604"/>
      <c r="H628" s="604"/>
      <c r="I628" s="584"/>
      <c r="J628" s="584"/>
      <c r="K628" s="584"/>
      <c r="L628" s="584"/>
    </row>
    <row r="629" spans="3:12" ht="75" customHeight="1" x14ac:dyDescent="0.2">
      <c r="C629" s="591" t="s">
        <v>13659</v>
      </c>
      <c r="D629" s="593" t="s">
        <v>12363</v>
      </c>
      <c r="E629" s="593" t="s">
        <v>14310</v>
      </c>
      <c r="F629" s="604"/>
      <c r="G629" s="604"/>
      <c r="H629" s="604"/>
      <c r="I629" s="584"/>
      <c r="J629" s="584"/>
      <c r="K629" s="584"/>
      <c r="L629" s="584"/>
    </row>
    <row r="630" spans="3:12" ht="75" customHeight="1" x14ac:dyDescent="0.2">
      <c r="C630" s="591" t="s">
        <v>13659</v>
      </c>
      <c r="D630" s="593" t="s">
        <v>13664</v>
      </c>
      <c r="E630" s="593" t="s">
        <v>14311</v>
      </c>
      <c r="F630" s="604"/>
      <c r="G630" s="604"/>
      <c r="H630" s="604"/>
      <c r="I630" s="584"/>
      <c r="J630" s="584"/>
      <c r="K630" s="584"/>
      <c r="L630" s="580" t="s">
        <v>14943</v>
      </c>
    </row>
    <row r="631" spans="3:12" ht="75" customHeight="1" x14ac:dyDescent="0.2">
      <c r="C631" s="591" t="s">
        <v>13659</v>
      </c>
      <c r="D631" s="593" t="s">
        <v>13109</v>
      </c>
      <c r="E631" s="593" t="s">
        <v>14312</v>
      </c>
      <c r="F631" s="604"/>
      <c r="G631" s="604"/>
      <c r="H631" s="604"/>
      <c r="I631" s="584"/>
      <c r="J631" s="584"/>
      <c r="K631" s="584"/>
      <c r="L631" s="584"/>
    </row>
    <row r="632" spans="3:12" ht="75" customHeight="1" x14ac:dyDescent="0.2">
      <c r="C632" s="591" t="s">
        <v>13659</v>
      </c>
      <c r="D632" s="593" t="s">
        <v>6516</v>
      </c>
      <c r="E632" s="593" t="s">
        <v>14313</v>
      </c>
      <c r="F632" s="604"/>
      <c r="G632" s="604"/>
      <c r="H632" s="604"/>
      <c r="I632" s="584"/>
      <c r="J632" s="584"/>
      <c r="K632" s="584"/>
      <c r="L632" s="584"/>
    </row>
    <row r="633" spans="3:12" ht="75" customHeight="1" x14ac:dyDescent="0.2">
      <c r="C633" s="591" t="s">
        <v>13659</v>
      </c>
      <c r="D633" s="593" t="s">
        <v>13744</v>
      </c>
      <c r="E633" s="593" t="s">
        <v>14314</v>
      </c>
      <c r="F633" s="604"/>
      <c r="G633" s="604"/>
      <c r="H633" s="604"/>
      <c r="I633" s="584"/>
      <c r="J633" s="584"/>
      <c r="K633" s="584"/>
      <c r="L633" s="584"/>
    </row>
    <row r="634" spans="3:12" ht="75" customHeight="1" x14ac:dyDescent="0.2">
      <c r="C634" s="591" t="s">
        <v>13659</v>
      </c>
      <c r="D634" s="593" t="s">
        <v>13745</v>
      </c>
      <c r="E634" s="593" t="s">
        <v>14315</v>
      </c>
      <c r="F634" s="604"/>
      <c r="G634" s="604"/>
      <c r="H634" s="604"/>
      <c r="I634" s="584"/>
      <c r="J634" s="584"/>
      <c r="K634" s="584"/>
      <c r="L634" s="584"/>
    </row>
    <row r="635" spans="3:12" ht="75" customHeight="1" x14ac:dyDescent="0.2">
      <c r="C635" s="591" t="s">
        <v>13659</v>
      </c>
      <c r="D635" s="593" t="s">
        <v>13746</v>
      </c>
      <c r="E635" s="593" t="s">
        <v>14316</v>
      </c>
      <c r="F635" s="604"/>
      <c r="G635" s="604"/>
      <c r="H635" s="604"/>
      <c r="I635" s="584"/>
      <c r="J635" s="584"/>
      <c r="K635" s="584"/>
      <c r="L635" s="584"/>
    </row>
    <row r="636" spans="3:12" ht="75" customHeight="1" x14ac:dyDescent="0.2">
      <c r="C636" s="591" t="s">
        <v>13659</v>
      </c>
      <c r="D636" s="593" t="s">
        <v>13747</v>
      </c>
      <c r="E636" s="593" t="s">
        <v>14317</v>
      </c>
      <c r="F636" s="604"/>
      <c r="G636" s="604"/>
      <c r="H636" s="604"/>
      <c r="I636" s="584"/>
      <c r="J636" s="584"/>
      <c r="K636" s="584"/>
      <c r="L636" s="584"/>
    </row>
    <row r="637" spans="3:12" ht="75" customHeight="1" x14ac:dyDescent="0.2">
      <c r="C637" s="591" t="s">
        <v>13659</v>
      </c>
      <c r="D637" s="593" t="s">
        <v>13748</v>
      </c>
      <c r="E637" s="593" t="s">
        <v>14318</v>
      </c>
      <c r="F637" s="604"/>
      <c r="G637" s="604"/>
      <c r="H637" s="604"/>
      <c r="I637" s="584"/>
      <c r="J637" s="584"/>
      <c r="K637" s="584"/>
      <c r="L637" s="580" t="s">
        <v>14942</v>
      </c>
    </row>
    <row r="638" spans="3:12" ht="75" customHeight="1" x14ac:dyDescent="0.2">
      <c r="C638" s="591" t="s">
        <v>13659</v>
      </c>
      <c r="D638" s="593" t="s">
        <v>2495</v>
      </c>
      <c r="E638" s="593" t="s">
        <v>14319</v>
      </c>
      <c r="F638" s="604"/>
      <c r="G638" s="604"/>
      <c r="H638" s="604"/>
      <c r="I638" s="584"/>
      <c r="J638" s="584"/>
      <c r="K638" s="584"/>
      <c r="L638" s="584"/>
    </row>
    <row r="639" spans="3:12" ht="75" customHeight="1" x14ac:dyDescent="0.2">
      <c r="C639" s="591" t="s">
        <v>13659</v>
      </c>
      <c r="D639" s="593" t="s">
        <v>13270</v>
      </c>
      <c r="E639" s="593" t="s">
        <v>14320</v>
      </c>
      <c r="F639" s="604"/>
      <c r="G639" s="604"/>
      <c r="H639" s="604"/>
      <c r="I639" s="584"/>
      <c r="J639" s="584"/>
      <c r="K639" s="584"/>
      <c r="L639" s="584"/>
    </row>
    <row r="640" spans="3:12" ht="75" customHeight="1" x14ac:dyDescent="0.2">
      <c r="C640" s="591" t="s">
        <v>13659</v>
      </c>
      <c r="D640" s="593" t="s">
        <v>13749</v>
      </c>
      <c r="E640" s="593" t="s">
        <v>14321</v>
      </c>
      <c r="F640" s="604"/>
      <c r="G640" s="604"/>
      <c r="H640" s="604"/>
      <c r="I640" s="584"/>
      <c r="J640" s="584"/>
      <c r="K640" s="584"/>
      <c r="L640" s="584"/>
    </row>
    <row r="641" spans="3:12" ht="75" customHeight="1" x14ac:dyDescent="0.2">
      <c r="C641" s="591" t="s">
        <v>13659</v>
      </c>
      <c r="D641" s="593" t="s">
        <v>13750</v>
      </c>
      <c r="E641" s="593" t="s">
        <v>14322</v>
      </c>
      <c r="F641" s="604"/>
      <c r="G641" s="604"/>
      <c r="H641" s="604"/>
      <c r="I641" s="584"/>
      <c r="J641" s="584"/>
      <c r="K641" s="584"/>
      <c r="L641" s="584"/>
    </row>
    <row r="642" spans="3:12" ht="75" customHeight="1" x14ac:dyDescent="0.2">
      <c r="C642" s="591" t="s">
        <v>13659</v>
      </c>
      <c r="D642" s="593" t="s">
        <v>2505</v>
      </c>
      <c r="E642" s="593" t="s">
        <v>14323</v>
      </c>
      <c r="F642" s="604"/>
      <c r="G642" s="604"/>
      <c r="H642" s="604"/>
      <c r="I642" s="584"/>
      <c r="J642" s="584"/>
      <c r="K642" s="584"/>
      <c r="L642" s="584"/>
    </row>
    <row r="643" spans="3:12" ht="75" customHeight="1" x14ac:dyDescent="0.2">
      <c r="C643" s="591" t="s">
        <v>13659</v>
      </c>
      <c r="D643" s="593" t="s">
        <v>390</v>
      </c>
      <c r="E643" s="593" t="s">
        <v>14324</v>
      </c>
      <c r="F643" s="604"/>
      <c r="G643" s="604"/>
      <c r="H643" s="604"/>
      <c r="I643" s="584"/>
      <c r="J643" s="584"/>
      <c r="K643" s="584"/>
      <c r="L643" s="584"/>
    </row>
    <row r="644" spans="3:12" ht="75" customHeight="1" x14ac:dyDescent="0.2">
      <c r="C644" s="591" t="s">
        <v>13659</v>
      </c>
      <c r="D644" s="593" t="s">
        <v>13751</v>
      </c>
      <c r="E644" s="593" t="s">
        <v>14325</v>
      </c>
      <c r="F644" s="604"/>
      <c r="G644" s="604"/>
      <c r="H644" s="604"/>
      <c r="I644" s="584"/>
      <c r="J644" s="584"/>
      <c r="K644" s="584"/>
      <c r="L644" s="584"/>
    </row>
    <row r="645" spans="3:12" ht="75" customHeight="1" x14ac:dyDescent="0.2">
      <c r="C645" s="591" t="s">
        <v>13659</v>
      </c>
      <c r="D645" s="593" t="s">
        <v>13171</v>
      </c>
      <c r="E645" s="593" t="s">
        <v>14326</v>
      </c>
      <c r="F645" s="604"/>
      <c r="G645" s="604"/>
      <c r="H645" s="604"/>
      <c r="I645" s="584"/>
      <c r="J645" s="584"/>
      <c r="K645" s="584"/>
      <c r="L645" s="584"/>
    </row>
    <row r="646" spans="3:12" ht="75" customHeight="1" x14ac:dyDescent="0.2">
      <c r="C646" s="591" t="s">
        <v>13659</v>
      </c>
      <c r="D646" s="593" t="s">
        <v>8304</v>
      </c>
      <c r="E646" s="593" t="s">
        <v>14327</v>
      </c>
      <c r="F646" s="604"/>
      <c r="G646" s="604"/>
      <c r="H646" s="604"/>
      <c r="I646" s="584"/>
      <c r="J646" s="584"/>
      <c r="K646" s="584"/>
      <c r="L646" s="584"/>
    </row>
    <row r="647" spans="3:12" ht="75" customHeight="1" x14ac:dyDescent="0.2">
      <c r="C647" s="591" t="s">
        <v>13659</v>
      </c>
      <c r="D647" s="593" t="s">
        <v>13752</v>
      </c>
      <c r="E647" s="593" t="s">
        <v>14328</v>
      </c>
      <c r="F647" s="604"/>
      <c r="G647" s="604"/>
      <c r="H647" s="604"/>
      <c r="I647" s="584"/>
      <c r="J647" s="584"/>
      <c r="K647" s="584"/>
      <c r="L647" s="584"/>
    </row>
    <row r="648" spans="3:12" ht="75" customHeight="1" x14ac:dyDescent="0.2">
      <c r="C648" s="591" t="s">
        <v>13659</v>
      </c>
      <c r="D648" s="593" t="s">
        <v>13753</v>
      </c>
      <c r="E648" s="593" t="s">
        <v>14329</v>
      </c>
      <c r="F648" s="604"/>
      <c r="G648" s="604"/>
      <c r="H648" s="604"/>
      <c r="I648" s="584"/>
      <c r="J648" s="584"/>
      <c r="K648" s="584"/>
      <c r="L648" s="584"/>
    </row>
    <row r="649" spans="3:12" ht="75" customHeight="1" x14ac:dyDescent="0.2">
      <c r="C649" s="591" t="s">
        <v>13659</v>
      </c>
      <c r="D649" s="593" t="s">
        <v>13493</v>
      </c>
      <c r="E649" s="593" t="s">
        <v>14330</v>
      </c>
      <c r="F649" s="604"/>
      <c r="G649" s="604"/>
      <c r="H649" s="604"/>
      <c r="I649" s="584"/>
      <c r="J649" s="584"/>
      <c r="K649" s="584"/>
      <c r="L649" s="584"/>
    </row>
    <row r="650" spans="3:12" ht="75" customHeight="1" x14ac:dyDescent="0.2">
      <c r="C650" s="591" t="s">
        <v>13659</v>
      </c>
      <c r="D650" s="593" t="s">
        <v>13664</v>
      </c>
      <c r="E650" s="593" t="s">
        <v>14331</v>
      </c>
      <c r="F650" s="604"/>
      <c r="G650" s="604"/>
      <c r="H650" s="604"/>
      <c r="I650" s="584"/>
      <c r="J650" s="584"/>
      <c r="K650" s="584"/>
      <c r="L650" s="584" t="s">
        <v>14946</v>
      </c>
    </row>
    <row r="651" spans="3:12" ht="75" customHeight="1" x14ac:dyDescent="0.2">
      <c r="C651" s="591" t="s">
        <v>13659</v>
      </c>
      <c r="D651" s="593" t="s">
        <v>13664</v>
      </c>
      <c r="E651" s="593" t="s">
        <v>14332</v>
      </c>
      <c r="F651" s="604"/>
      <c r="G651" s="604"/>
      <c r="H651" s="604"/>
      <c r="I651" s="584"/>
      <c r="J651" s="584"/>
      <c r="K651" s="584"/>
      <c r="L651" s="584" t="s">
        <v>14946</v>
      </c>
    </row>
    <row r="652" spans="3:12" ht="75" customHeight="1" x14ac:dyDescent="0.2">
      <c r="C652" s="591" t="s">
        <v>13659</v>
      </c>
      <c r="D652" s="593" t="s">
        <v>13664</v>
      </c>
      <c r="E652" s="593" t="s">
        <v>14333</v>
      </c>
      <c r="F652" s="604"/>
      <c r="G652" s="604"/>
      <c r="H652" s="604"/>
      <c r="I652" s="584"/>
      <c r="J652" s="584"/>
      <c r="K652" s="584"/>
      <c r="L652" s="584" t="s">
        <v>14946</v>
      </c>
    </row>
    <row r="653" spans="3:12" ht="75" customHeight="1" x14ac:dyDescent="0.2">
      <c r="C653" s="591" t="s">
        <v>13659</v>
      </c>
      <c r="D653" s="593" t="s">
        <v>6646</v>
      </c>
      <c r="E653" s="593" t="s">
        <v>14334</v>
      </c>
      <c r="F653" s="604"/>
      <c r="G653" s="604"/>
      <c r="H653" s="604"/>
      <c r="I653" s="584"/>
      <c r="J653" s="584"/>
      <c r="K653" s="584"/>
      <c r="L653" s="584"/>
    </row>
    <row r="654" spans="3:12" ht="75" customHeight="1" x14ac:dyDescent="0.2">
      <c r="C654" s="591" t="s">
        <v>13659</v>
      </c>
      <c r="D654" s="593" t="s">
        <v>6808</v>
      </c>
      <c r="E654" s="593" t="s">
        <v>14335</v>
      </c>
      <c r="F654" s="604"/>
      <c r="G654" s="604"/>
      <c r="H654" s="604"/>
      <c r="I654" s="584"/>
      <c r="J654" s="584"/>
      <c r="K654" s="584"/>
      <c r="L654" s="584"/>
    </row>
    <row r="655" spans="3:12" ht="75" customHeight="1" x14ac:dyDescent="0.2">
      <c r="C655" s="591" t="s">
        <v>13659</v>
      </c>
      <c r="D655" s="593" t="s">
        <v>13754</v>
      </c>
      <c r="E655" s="593" t="s">
        <v>14336</v>
      </c>
      <c r="F655" s="604"/>
      <c r="G655" s="604"/>
      <c r="H655" s="604"/>
      <c r="I655" s="584"/>
      <c r="J655" s="584"/>
      <c r="K655" s="584"/>
      <c r="L655" s="584"/>
    </row>
    <row r="656" spans="3:12" ht="75" customHeight="1" x14ac:dyDescent="0.2">
      <c r="C656" s="591" t="s">
        <v>13659</v>
      </c>
      <c r="D656" s="593" t="s">
        <v>13755</v>
      </c>
      <c r="E656" s="593" t="s">
        <v>14337</v>
      </c>
      <c r="F656" s="604"/>
      <c r="G656" s="604"/>
      <c r="H656" s="604"/>
      <c r="I656" s="584"/>
      <c r="J656" s="584"/>
      <c r="K656" s="584"/>
      <c r="L656" s="584"/>
    </row>
    <row r="657" spans="3:12" ht="75" customHeight="1" x14ac:dyDescent="0.2">
      <c r="C657" s="591" t="s">
        <v>13659</v>
      </c>
      <c r="D657" s="593" t="s">
        <v>13756</v>
      </c>
      <c r="E657" s="593" t="s">
        <v>14338</v>
      </c>
      <c r="F657" s="604"/>
      <c r="G657" s="604"/>
      <c r="H657" s="604"/>
      <c r="I657" s="584"/>
      <c r="J657" s="584"/>
      <c r="K657" s="584"/>
      <c r="L657" s="584"/>
    </row>
    <row r="658" spans="3:12" ht="75" customHeight="1" x14ac:dyDescent="0.2">
      <c r="C658" s="591" t="s">
        <v>13659</v>
      </c>
      <c r="D658" s="593" t="s">
        <v>5718</v>
      </c>
      <c r="E658" s="593" t="s">
        <v>14339</v>
      </c>
      <c r="F658" s="604"/>
      <c r="G658" s="604"/>
      <c r="H658" s="604"/>
      <c r="I658" s="584"/>
      <c r="J658" s="584"/>
      <c r="K658" s="584"/>
      <c r="L658" s="584"/>
    </row>
    <row r="659" spans="3:12" ht="75" customHeight="1" x14ac:dyDescent="0.2">
      <c r="C659" s="591" t="s">
        <v>13659</v>
      </c>
      <c r="D659" s="593" t="s">
        <v>10620</v>
      </c>
      <c r="E659" s="593" t="s">
        <v>14340</v>
      </c>
      <c r="F659" s="604"/>
      <c r="G659" s="604"/>
      <c r="H659" s="604"/>
      <c r="I659" s="584"/>
      <c r="J659" s="584"/>
      <c r="K659" s="584"/>
      <c r="L659" s="584"/>
    </row>
    <row r="660" spans="3:12" ht="75" customHeight="1" x14ac:dyDescent="0.2">
      <c r="C660" s="591" t="s">
        <v>13659</v>
      </c>
      <c r="D660" s="593" t="s">
        <v>13132</v>
      </c>
      <c r="E660" s="593" t="s">
        <v>14341</v>
      </c>
      <c r="F660" s="604"/>
      <c r="G660" s="604"/>
      <c r="H660" s="604"/>
      <c r="I660" s="584"/>
      <c r="J660" s="584"/>
      <c r="K660" s="584"/>
      <c r="L660" s="584"/>
    </row>
    <row r="661" spans="3:12" ht="75" customHeight="1" x14ac:dyDescent="0.2">
      <c r="C661" s="591" t="s">
        <v>13659</v>
      </c>
      <c r="D661" s="593" t="s">
        <v>13757</v>
      </c>
      <c r="E661" s="593" t="s">
        <v>14342</v>
      </c>
      <c r="F661" s="604"/>
      <c r="G661" s="604"/>
      <c r="H661" s="604"/>
      <c r="I661" s="584"/>
      <c r="J661" s="584"/>
      <c r="K661" s="584"/>
      <c r="L661" s="584"/>
    </row>
    <row r="662" spans="3:12" ht="75" customHeight="1" x14ac:dyDescent="0.2">
      <c r="C662" s="591" t="s">
        <v>13659</v>
      </c>
      <c r="D662" s="593" t="s">
        <v>13758</v>
      </c>
      <c r="E662" s="593" t="s">
        <v>14343</v>
      </c>
      <c r="F662" s="604"/>
      <c r="G662" s="604"/>
      <c r="H662" s="604"/>
      <c r="I662" s="584"/>
      <c r="J662" s="584"/>
      <c r="K662" s="584"/>
      <c r="L662" s="584"/>
    </row>
    <row r="663" spans="3:12" ht="75" customHeight="1" x14ac:dyDescent="0.2">
      <c r="C663" s="591" t="s">
        <v>13659</v>
      </c>
      <c r="D663" s="593" t="s">
        <v>12753</v>
      </c>
      <c r="E663" s="593" t="s">
        <v>14344</v>
      </c>
      <c r="F663" s="604"/>
      <c r="G663" s="604"/>
      <c r="H663" s="604"/>
      <c r="I663" s="584"/>
      <c r="J663" s="584"/>
      <c r="K663" s="584"/>
      <c r="L663" s="584"/>
    </row>
    <row r="664" spans="3:12" ht="75" customHeight="1" x14ac:dyDescent="0.2">
      <c r="C664" s="591" t="s">
        <v>13659</v>
      </c>
      <c r="D664" s="593" t="s">
        <v>13664</v>
      </c>
      <c r="E664" s="593" t="s">
        <v>14345</v>
      </c>
      <c r="F664" s="604"/>
      <c r="G664" s="604"/>
      <c r="H664" s="604"/>
      <c r="I664" s="584"/>
      <c r="J664" s="584"/>
      <c r="K664" s="584"/>
      <c r="L664" s="580" t="s">
        <v>14943</v>
      </c>
    </row>
    <row r="665" spans="3:12" ht="75" customHeight="1" x14ac:dyDescent="0.2">
      <c r="C665" s="591" t="s">
        <v>13659</v>
      </c>
      <c r="D665" s="593" t="s">
        <v>13759</v>
      </c>
      <c r="E665" s="593" t="s">
        <v>14346</v>
      </c>
      <c r="F665" s="604"/>
      <c r="G665" s="604"/>
      <c r="H665" s="604"/>
      <c r="I665" s="584"/>
      <c r="J665" s="584"/>
      <c r="K665" s="584"/>
      <c r="L665" s="584"/>
    </row>
    <row r="666" spans="3:12" ht="75" customHeight="1" x14ac:dyDescent="0.2">
      <c r="C666" s="591" t="s">
        <v>13659</v>
      </c>
      <c r="D666" s="593" t="s">
        <v>13664</v>
      </c>
      <c r="E666" s="593" t="s">
        <v>14347</v>
      </c>
      <c r="F666" s="604"/>
      <c r="G666" s="604"/>
      <c r="H666" s="604"/>
      <c r="I666" s="584"/>
      <c r="J666" s="584"/>
      <c r="K666" s="584"/>
      <c r="L666" s="584" t="s">
        <v>14946</v>
      </c>
    </row>
    <row r="667" spans="3:12" ht="75" customHeight="1" x14ac:dyDescent="0.2">
      <c r="C667" s="591" t="s">
        <v>13659</v>
      </c>
      <c r="D667" s="593" t="s">
        <v>13760</v>
      </c>
      <c r="E667" s="593" t="s">
        <v>14348</v>
      </c>
      <c r="F667" s="604"/>
      <c r="G667" s="604"/>
      <c r="H667" s="604"/>
      <c r="I667" s="584"/>
      <c r="J667" s="584"/>
      <c r="K667" s="584"/>
      <c r="L667" s="584"/>
    </row>
    <row r="668" spans="3:12" ht="75" customHeight="1" x14ac:dyDescent="0.2">
      <c r="C668" s="591" t="s">
        <v>13659</v>
      </c>
      <c r="D668" s="593" t="s">
        <v>13664</v>
      </c>
      <c r="E668" s="593" t="s">
        <v>14349</v>
      </c>
      <c r="F668" s="604"/>
      <c r="G668" s="604"/>
      <c r="H668" s="604"/>
      <c r="I668" s="584"/>
      <c r="J668" s="584"/>
      <c r="K668" s="584"/>
      <c r="L668" s="580" t="s">
        <v>14943</v>
      </c>
    </row>
    <row r="669" spans="3:12" ht="75" customHeight="1" x14ac:dyDescent="0.2">
      <c r="C669" s="591" t="s">
        <v>13659</v>
      </c>
      <c r="D669" s="593" t="s">
        <v>13761</v>
      </c>
      <c r="E669" s="593" t="s">
        <v>14350</v>
      </c>
      <c r="F669" s="604"/>
      <c r="G669" s="604"/>
      <c r="H669" s="604"/>
      <c r="I669" s="584"/>
      <c r="J669" s="584"/>
      <c r="K669" s="584"/>
      <c r="L669" s="584"/>
    </row>
    <row r="670" spans="3:12" ht="75" customHeight="1" x14ac:dyDescent="0.2">
      <c r="C670" s="591" t="s">
        <v>13659</v>
      </c>
      <c r="D670" s="593" t="s">
        <v>13751</v>
      </c>
      <c r="E670" s="593" t="s">
        <v>14351</v>
      </c>
      <c r="F670" s="604"/>
      <c r="G670" s="604"/>
      <c r="H670" s="604"/>
      <c r="I670" s="584"/>
      <c r="J670" s="584"/>
      <c r="K670" s="584"/>
      <c r="L670" s="584"/>
    </row>
    <row r="671" spans="3:12" ht="75" customHeight="1" x14ac:dyDescent="0.2">
      <c r="C671" s="591" t="s">
        <v>13659</v>
      </c>
      <c r="D671" s="593" t="s">
        <v>13762</v>
      </c>
      <c r="E671" s="593" t="s">
        <v>14352</v>
      </c>
      <c r="F671" s="604"/>
      <c r="G671" s="604"/>
      <c r="H671" s="604"/>
      <c r="I671" s="584"/>
      <c r="J671" s="584"/>
      <c r="K671" s="584"/>
      <c r="L671" s="584"/>
    </row>
    <row r="672" spans="3:12" ht="75" customHeight="1" x14ac:dyDescent="0.2">
      <c r="C672" s="591" t="s">
        <v>13659</v>
      </c>
      <c r="D672" s="593" t="s">
        <v>13763</v>
      </c>
      <c r="E672" s="593" t="s">
        <v>14353</v>
      </c>
      <c r="F672" s="604"/>
      <c r="G672" s="604"/>
      <c r="H672" s="604"/>
      <c r="I672" s="584"/>
      <c r="J672" s="584"/>
      <c r="K672" s="584"/>
      <c r="L672" s="584"/>
    </row>
    <row r="673" spans="3:12" ht="75" customHeight="1" x14ac:dyDescent="0.2">
      <c r="C673" s="591" t="s">
        <v>13659</v>
      </c>
      <c r="D673" s="593" t="s">
        <v>13764</v>
      </c>
      <c r="E673" s="593" t="s">
        <v>14354</v>
      </c>
      <c r="F673" s="604"/>
      <c r="G673" s="604"/>
      <c r="H673" s="604"/>
      <c r="I673" s="584"/>
      <c r="J673" s="584"/>
      <c r="K673" s="584"/>
      <c r="L673" s="584"/>
    </row>
    <row r="674" spans="3:12" ht="75" customHeight="1" x14ac:dyDescent="0.2">
      <c r="C674" s="591" t="s">
        <v>13659</v>
      </c>
      <c r="D674" s="593" t="s">
        <v>13765</v>
      </c>
      <c r="E674" s="593" t="s">
        <v>14355</v>
      </c>
      <c r="F674" s="604"/>
      <c r="G674" s="604"/>
      <c r="H674" s="604"/>
      <c r="I674" s="584"/>
      <c r="J674" s="584"/>
      <c r="K674" s="584"/>
      <c r="L674" s="584"/>
    </row>
    <row r="675" spans="3:12" ht="75" customHeight="1" x14ac:dyDescent="0.2">
      <c r="C675" s="591" t="s">
        <v>13659</v>
      </c>
      <c r="D675" s="593" t="s">
        <v>12133</v>
      </c>
      <c r="E675" s="593" t="s">
        <v>14356</v>
      </c>
      <c r="F675" s="604"/>
      <c r="G675" s="604"/>
      <c r="H675" s="604"/>
      <c r="I675" s="584"/>
      <c r="J675" s="584"/>
      <c r="K675" s="584"/>
      <c r="L675" s="584"/>
    </row>
    <row r="676" spans="3:12" ht="75" customHeight="1" x14ac:dyDescent="0.2">
      <c r="C676" s="591" t="s">
        <v>13659</v>
      </c>
      <c r="D676" s="593" t="s">
        <v>13766</v>
      </c>
      <c r="E676" s="593" t="s">
        <v>14357</v>
      </c>
      <c r="F676" s="604"/>
      <c r="G676" s="604"/>
      <c r="H676" s="604"/>
      <c r="I676" s="584"/>
      <c r="J676" s="584"/>
      <c r="K676" s="584"/>
      <c r="L676" s="584"/>
    </row>
    <row r="677" spans="3:12" ht="75" customHeight="1" x14ac:dyDescent="0.2">
      <c r="C677" s="591" t="s">
        <v>13659</v>
      </c>
      <c r="D677" s="593" t="s">
        <v>13381</v>
      </c>
      <c r="E677" s="593" t="s">
        <v>14358</v>
      </c>
      <c r="F677" s="604"/>
      <c r="G677" s="604"/>
      <c r="H677" s="604"/>
      <c r="I677" s="584"/>
      <c r="J677" s="584"/>
      <c r="K677" s="584"/>
      <c r="L677" s="584"/>
    </row>
    <row r="678" spans="3:12" ht="75" customHeight="1" x14ac:dyDescent="0.2">
      <c r="C678" s="591" t="s">
        <v>13659</v>
      </c>
      <c r="D678" s="593" t="s">
        <v>13767</v>
      </c>
      <c r="E678" s="593" t="s">
        <v>14359</v>
      </c>
      <c r="F678" s="604"/>
      <c r="G678" s="604"/>
      <c r="H678" s="604"/>
      <c r="I678" s="584"/>
      <c r="J678" s="584"/>
      <c r="K678" s="584"/>
      <c r="L678" s="584"/>
    </row>
    <row r="679" spans="3:12" ht="75" customHeight="1" x14ac:dyDescent="0.2">
      <c r="C679" s="591" t="s">
        <v>13659</v>
      </c>
      <c r="D679" s="593" t="s">
        <v>13321</v>
      </c>
      <c r="E679" s="593" t="s">
        <v>14360</v>
      </c>
      <c r="F679" s="604"/>
      <c r="G679" s="604"/>
      <c r="H679" s="604"/>
      <c r="I679" s="584"/>
      <c r="J679" s="584"/>
      <c r="K679" s="584"/>
      <c r="L679" s="584"/>
    </row>
    <row r="680" spans="3:12" ht="75" customHeight="1" x14ac:dyDescent="0.2">
      <c r="C680" s="591" t="s">
        <v>13659</v>
      </c>
      <c r="D680" s="593" t="s">
        <v>13768</v>
      </c>
      <c r="E680" s="593" t="s">
        <v>14361</v>
      </c>
      <c r="F680" s="604"/>
      <c r="G680" s="604"/>
      <c r="H680" s="604"/>
      <c r="I680" s="584"/>
      <c r="J680" s="584"/>
      <c r="K680" s="584"/>
      <c r="L680" s="584"/>
    </row>
    <row r="681" spans="3:12" ht="75" customHeight="1" x14ac:dyDescent="0.2">
      <c r="C681" s="591" t="s">
        <v>13659</v>
      </c>
      <c r="D681" s="593" t="s">
        <v>13769</v>
      </c>
      <c r="E681" s="593" t="s">
        <v>14362</v>
      </c>
      <c r="F681" s="604"/>
      <c r="G681" s="604"/>
      <c r="H681" s="604"/>
      <c r="I681" s="584"/>
      <c r="J681" s="584"/>
      <c r="K681" s="584"/>
      <c r="L681" s="584"/>
    </row>
    <row r="682" spans="3:12" ht="75" customHeight="1" x14ac:dyDescent="0.2">
      <c r="C682" s="591" t="s">
        <v>13659</v>
      </c>
      <c r="D682" s="593" t="s">
        <v>13770</v>
      </c>
      <c r="E682" s="593" t="s">
        <v>14363</v>
      </c>
      <c r="F682" s="604"/>
      <c r="G682" s="604"/>
      <c r="H682" s="604"/>
      <c r="I682" s="584"/>
      <c r="J682" s="584"/>
      <c r="K682" s="584"/>
      <c r="L682" s="584"/>
    </row>
    <row r="683" spans="3:12" ht="75" customHeight="1" x14ac:dyDescent="0.2">
      <c r="C683" s="591" t="s">
        <v>13659</v>
      </c>
      <c r="D683" s="593" t="s">
        <v>13771</v>
      </c>
      <c r="E683" s="593" t="s">
        <v>14364</v>
      </c>
      <c r="F683" s="604"/>
      <c r="G683" s="604"/>
      <c r="H683" s="604"/>
      <c r="I683" s="584"/>
      <c r="J683" s="584"/>
      <c r="K683" s="584"/>
      <c r="L683" s="584"/>
    </row>
    <row r="684" spans="3:12" ht="75" customHeight="1" x14ac:dyDescent="0.2">
      <c r="C684" s="591" t="s">
        <v>13659</v>
      </c>
      <c r="D684" s="593" t="s">
        <v>13772</v>
      </c>
      <c r="E684" s="593" t="s">
        <v>14365</v>
      </c>
      <c r="F684" s="604"/>
      <c r="G684" s="604"/>
      <c r="H684" s="604"/>
      <c r="I684" s="584"/>
      <c r="J684" s="584"/>
      <c r="K684" s="584"/>
      <c r="L684" s="584"/>
    </row>
    <row r="685" spans="3:12" ht="75" customHeight="1" x14ac:dyDescent="0.2">
      <c r="C685" s="591" t="s">
        <v>13659</v>
      </c>
      <c r="D685" s="593" t="s">
        <v>13773</v>
      </c>
      <c r="E685" s="593" t="s">
        <v>14366</v>
      </c>
      <c r="F685" s="604"/>
      <c r="G685" s="604"/>
      <c r="H685" s="604"/>
      <c r="I685" s="584"/>
      <c r="J685" s="584"/>
      <c r="K685" s="584"/>
      <c r="L685" s="584"/>
    </row>
    <row r="686" spans="3:12" ht="75" customHeight="1" x14ac:dyDescent="0.2">
      <c r="C686" s="591" t="s">
        <v>13659</v>
      </c>
      <c r="D686" s="593" t="s">
        <v>13774</v>
      </c>
      <c r="E686" s="593" t="s">
        <v>14367</v>
      </c>
      <c r="F686" s="604"/>
      <c r="G686" s="604"/>
      <c r="H686" s="604"/>
      <c r="I686" s="584"/>
      <c r="J686" s="584"/>
      <c r="K686" s="584"/>
      <c r="L686" s="584"/>
    </row>
    <row r="687" spans="3:12" ht="75" customHeight="1" x14ac:dyDescent="0.2">
      <c r="C687" s="591" t="s">
        <v>13659</v>
      </c>
      <c r="D687" s="593" t="s">
        <v>13775</v>
      </c>
      <c r="E687" s="593" t="s">
        <v>14368</v>
      </c>
      <c r="F687" s="604"/>
      <c r="G687" s="604"/>
      <c r="H687" s="604"/>
      <c r="I687" s="584"/>
      <c r="J687" s="584"/>
      <c r="K687" s="584"/>
      <c r="L687" s="584"/>
    </row>
    <row r="688" spans="3:12" ht="75" customHeight="1" x14ac:dyDescent="0.2">
      <c r="C688" s="591" t="s">
        <v>13659</v>
      </c>
      <c r="D688" s="593" t="s">
        <v>13776</v>
      </c>
      <c r="E688" s="593" t="s">
        <v>14369</v>
      </c>
      <c r="F688" s="604"/>
      <c r="G688" s="604"/>
      <c r="H688" s="604"/>
      <c r="I688" s="584"/>
      <c r="J688" s="584"/>
      <c r="K688" s="584"/>
      <c r="L688" s="584"/>
    </row>
    <row r="689" spans="3:12" ht="75" customHeight="1" x14ac:dyDescent="0.2">
      <c r="C689" s="591" t="s">
        <v>13659</v>
      </c>
      <c r="D689" s="593" t="s">
        <v>13777</v>
      </c>
      <c r="E689" s="593" t="s">
        <v>14370</v>
      </c>
      <c r="F689" s="604"/>
      <c r="G689" s="604"/>
      <c r="H689" s="604"/>
      <c r="I689" s="584"/>
      <c r="J689" s="584"/>
      <c r="K689" s="584"/>
      <c r="L689" s="584"/>
    </row>
    <row r="690" spans="3:12" ht="75" customHeight="1" x14ac:dyDescent="0.2">
      <c r="C690" s="591" t="s">
        <v>13659</v>
      </c>
      <c r="D690" s="593" t="s">
        <v>2480</v>
      </c>
      <c r="E690" s="593" t="s">
        <v>14371</v>
      </c>
      <c r="F690" s="604"/>
      <c r="G690" s="604"/>
      <c r="H690" s="604"/>
      <c r="I690" s="584"/>
      <c r="J690" s="584"/>
      <c r="K690" s="584"/>
      <c r="L690" s="584"/>
    </row>
    <row r="691" spans="3:12" ht="75" customHeight="1" x14ac:dyDescent="0.2">
      <c r="C691" s="591" t="s">
        <v>13659</v>
      </c>
      <c r="D691" s="593" t="s">
        <v>12674</v>
      </c>
      <c r="E691" s="593" t="s">
        <v>14372</v>
      </c>
      <c r="F691" s="604"/>
      <c r="G691" s="604"/>
      <c r="H691" s="604"/>
      <c r="I691" s="584"/>
      <c r="J691" s="584"/>
      <c r="K691" s="584"/>
      <c r="L691" s="584"/>
    </row>
    <row r="692" spans="3:12" ht="75" customHeight="1" x14ac:dyDescent="0.2">
      <c r="C692" s="591" t="s">
        <v>13659</v>
      </c>
      <c r="D692" s="593" t="s">
        <v>7865</v>
      </c>
      <c r="E692" s="593" t="s">
        <v>14373</v>
      </c>
      <c r="F692" s="604"/>
      <c r="G692" s="604"/>
      <c r="H692" s="604"/>
      <c r="I692" s="584"/>
      <c r="J692" s="584"/>
      <c r="K692" s="584"/>
      <c r="L692" s="584"/>
    </row>
    <row r="693" spans="3:12" ht="75" customHeight="1" x14ac:dyDescent="0.2">
      <c r="C693" s="591" t="s">
        <v>13659</v>
      </c>
      <c r="D693" s="593" t="s">
        <v>149</v>
      </c>
      <c r="E693" s="593" t="s">
        <v>14374</v>
      </c>
      <c r="F693" s="604"/>
      <c r="G693" s="604"/>
      <c r="H693" s="604"/>
      <c r="I693" s="584"/>
      <c r="J693" s="584"/>
      <c r="K693" s="584"/>
      <c r="L693" s="584"/>
    </row>
    <row r="694" spans="3:12" ht="75" customHeight="1" x14ac:dyDescent="0.2">
      <c r="C694" s="591" t="s">
        <v>13659</v>
      </c>
      <c r="D694" s="593" t="s">
        <v>13778</v>
      </c>
      <c r="E694" s="593" t="s">
        <v>14375</v>
      </c>
      <c r="F694" s="604"/>
      <c r="G694" s="604"/>
      <c r="H694" s="604"/>
      <c r="I694" s="584"/>
      <c r="J694" s="584"/>
      <c r="K694" s="584"/>
      <c r="L694" s="584"/>
    </row>
    <row r="695" spans="3:12" ht="75" customHeight="1" x14ac:dyDescent="0.2">
      <c r="C695" s="591" t="s">
        <v>13659</v>
      </c>
      <c r="D695" s="593" t="s">
        <v>13779</v>
      </c>
      <c r="E695" s="593" t="s">
        <v>14376</v>
      </c>
      <c r="F695" s="604"/>
      <c r="G695" s="604"/>
      <c r="H695" s="604"/>
      <c r="I695" s="584"/>
      <c r="J695" s="584"/>
      <c r="K695" s="584"/>
      <c r="L695" s="584"/>
    </row>
    <row r="696" spans="3:12" ht="75" customHeight="1" x14ac:dyDescent="0.2">
      <c r="C696" s="591" t="s">
        <v>13659</v>
      </c>
      <c r="D696" s="593" t="s">
        <v>13780</v>
      </c>
      <c r="E696" s="593" t="s">
        <v>14377</v>
      </c>
      <c r="F696" s="604"/>
      <c r="G696" s="604"/>
      <c r="H696" s="604"/>
      <c r="I696" s="584"/>
      <c r="J696" s="584"/>
      <c r="K696" s="584"/>
      <c r="L696" s="584"/>
    </row>
    <row r="697" spans="3:12" ht="75" customHeight="1" x14ac:dyDescent="0.2">
      <c r="C697" s="591" t="s">
        <v>13659</v>
      </c>
      <c r="D697" s="593" t="s">
        <v>13664</v>
      </c>
      <c r="E697" s="593" t="s">
        <v>14378</v>
      </c>
      <c r="F697" s="604"/>
      <c r="G697" s="604"/>
      <c r="H697" s="604"/>
      <c r="I697" s="584"/>
      <c r="J697" s="584"/>
      <c r="K697" s="584"/>
      <c r="L697" s="580" t="s">
        <v>14943</v>
      </c>
    </row>
    <row r="698" spans="3:12" ht="75" customHeight="1" x14ac:dyDescent="0.2">
      <c r="C698" s="591" t="s">
        <v>13659</v>
      </c>
      <c r="D698" s="593" t="s">
        <v>10296</v>
      </c>
      <c r="E698" s="593" t="s">
        <v>14379</v>
      </c>
      <c r="F698" s="604"/>
      <c r="G698" s="604"/>
      <c r="H698" s="604"/>
      <c r="I698" s="584"/>
      <c r="J698" s="584"/>
      <c r="K698" s="584"/>
      <c r="L698" s="584"/>
    </row>
    <row r="699" spans="3:12" ht="75" customHeight="1" x14ac:dyDescent="0.2">
      <c r="C699" s="591" t="s">
        <v>13659</v>
      </c>
      <c r="D699" s="593" t="s">
        <v>13664</v>
      </c>
      <c r="E699" s="593" t="s">
        <v>14380</v>
      </c>
      <c r="F699" s="604"/>
      <c r="G699" s="604"/>
      <c r="H699" s="604"/>
      <c r="I699" s="584"/>
      <c r="J699" s="584"/>
      <c r="K699" s="584"/>
      <c r="L699" s="580" t="s">
        <v>14947</v>
      </c>
    </row>
    <row r="700" spans="3:12" ht="75" customHeight="1" x14ac:dyDescent="0.2">
      <c r="C700" s="591" t="s">
        <v>13659</v>
      </c>
      <c r="D700" s="593" t="s">
        <v>13781</v>
      </c>
      <c r="E700" s="593" t="s">
        <v>14381</v>
      </c>
      <c r="F700" s="604"/>
      <c r="G700" s="604"/>
      <c r="H700" s="604"/>
      <c r="I700" s="584"/>
      <c r="J700" s="584"/>
      <c r="K700" s="584"/>
      <c r="L700" s="584"/>
    </row>
    <row r="701" spans="3:12" ht="75" customHeight="1" x14ac:dyDescent="0.2">
      <c r="C701" s="591" t="s">
        <v>13659</v>
      </c>
      <c r="D701" s="593" t="s">
        <v>13782</v>
      </c>
      <c r="E701" s="593" t="s">
        <v>14382</v>
      </c>
      <c r="F701" s="604"/>
      <c r="G701" s="604"/>
      <c r="H701" s="604"/>
      <c r="I701" s="584"/>
      <c r="J701" s="584"/>
      <c r="K701" s="584"/>
      <c r="L701" s="584"/>
    </row>
    <row r="702" spans="3:12" ht="75" customHeight="1" x14ac:dyDescent="0.2">
      <c r="C702" s="591" t="s">
        <v>13659</v>
      </c>
      <c r="D702" s="593" t="s">
        <v>407</v>
      </c>
      <c r="E702" s="593" t="s">
        <v>14383</v>
      </c>
      <c r="F702" s="604"/>
      <c r="G702" s="604"/>
      <c r="H702" s="604"/>
      <c r="I702" s="584"/>
      <c r="J702" s="584"/>
      <c r="K702" s="584"/>
      <c r="L702" s="584"/>
    </row>
    <row r="703" spans="3:12" ht="75" customHeight="1" x14ac:dyDescent="0.2">
      <c r="C703" s="591" t="s">
        <v>13659</v>
      </c>
      <c r="D703" s="593" t="s">
        <v>13783</v>
      </c>
      <c r="E703" s="593" t="s">
        <v>14384</v>
      </c>
      <c r="F703" s="604"/>
      <c r="G703" s="604"/>
      <c r="H703" s="604"/>
      <c r="I703" s="584"/>
      <c r="J703" s="584"/>
      <c r="K703" s="584"/>
      <c r="L703" s="584"/>
    </row>
    <row r="704" spans="3:12" ht="75" customHeight="1" x14ac:dyDescent="0.2">
      <c r="C704" s="591" t="s">
        <v>13659</v>
      </c>
      <c r="D704" s="593" t="s">
        <v>13784</v>
      </c>
      <c r="E704" s="593" t="s">
        <v>14385</v>
      </c>
      <c r="F704" s="604"/>
      <c r="G704" s="604"/>
      <c r="H704" s="604"/>
      <c r="I704" s="584"/>
      <c r="J704" s="584"/>
      <c r="K704" s="584"/>
      <c r="L704" s="584"/>
    </row>
    <row r="705" spans="3:12" ht="75" customHeight="1" x14ac:dyDescent="0.2">
      <c r="C705" s="591" t="s">
        <v>13659</v>
      </c>
      <c r="D705" s="593" t="s">
        <v>13785</v>
      </c>
      <c r="E705" s="593" t="s">
        <v>14386</v>
      </c>
      <c r="F705" s="604"/>
      <c r="G705" s="604"/>
      <c r="H705" s="604"/>
      <c r="I705" s="584"/>
      <c r="J705" s="584"/>
      <c r="K705" s="584"/>
      <c r="L705" s="584"/>
    </row>
    <row r="706" spans="3:12" ht="75" customHeight="1" x14ac:dyDescent="0.2">
      <c r="C706" s="591" t="s">
        <v>13659</v>
      </c>
      <c r="D706" s="593" t="s">
        <v>13786</v>
      </c>
      <c r="E706" s="593" t="s">
        <v>14387</v>
      </c>
      <c r="F706" s="604"/>
      <c r="G706" s="604"/>
      <c r="H706" s="604"/>
      <c r="I706" s="584"/>
      <c r="J706" s="584"/>
      <c r="K706" s="584"/>
      <c r="L706" s="584"/>
    </row>
    <row r="707" spans="3:12" ht="75" customHeight="1" x14ac:dyDescent="0.2">
      <c r="C707" s="591" t="s">
        <v>13659</v>
      </c>
      <c r="D707" s="593" t="s">
        <v>13787</v>
      </c>
      <c r="E707" s="593" t="s">
        <v>14388</v>
      </c>
      <c r="F707" s="604"/>
      <c r="G707" s="604"/>
      <c r="H707" s="604"/>
      <c r="I707" s="584"/>
      <c r="J707" s="584"/>
      <c r="K707" s="584"/>
      <c r="L707" s="584"/>
    </row>
    <row r="708" spans="3:12" ht="75" customHeight="1" x14ac:dyDescent="0.2">
      <c r="C708" s="591" t="s">
        <v>13659</v>
      </c>
      <c r="D708" s="593" t="s">
        <v>9396</v>
      </c>
      <c r="E708" s="593" t="s">
        <v>14389</v>
      </c>
      <c r="F708" s="604"/>
      <c r="G708" s="604"/>
      <c r="H708" s="604"/>
      <c r="I708" s="584"/>
      <c r="J708" s="584"/>
      <c r="K708" s="584"/>
      <c r="L708" s="584"/>
    </row>
    <row r="709" spans="3:12" ht="75" customHeight="1" x14ac:dyDescent="0.2">
      <c r="C709" s="591" t="s">
        <v>13659</v>
      </c>
      <c r="D709" s="593" t="s">
        <v>13091</v>
      </c>
      <c r="E709" s="593" t="s">
        <v>14390</v>
      </c>
      <c r="F709" s="604"/>
      <c r="G709" s="604"/>
      <c r="H709" s="604"/>
      <c r="I709" s="584"/>
      <c r="J709" s="584"/>
      <c r="K709" s="584"/>
      <c r="L709" s="584"/>
    </row>
    <row r="710" spans="3:12" ht="75" customHeight="1" x14ac:dyDescent="0.2">
      <c r="C710" s="591" t="s">
        <v>13659</v>
      </c>
      <c r="D710" s="593" t="s">
        <v>13788</v>
      </c>
      <c r="E710" s="593" t="s">
        <v>14391</v>
      </c>
      <c r="F710" s="604"/>
      <c r="G710" s="604"/>
      <c r="H710" s="604"/>
      <c r="I710" s="584"/>
      <c r="J710" s="584"/>
      <c r="K710" s="584"/>
      <c r="L710" s="584"/>
    </row>
    <row r="711" spans="3:12" ht="75" customHeight="1" x14ac:dyDescent="0.2">
      <c r="C711" s="591" t="s">
        <v>13659</v>
      </c>
      <c r="D711" s="593" t="s">
        <v>13093</v>
      </c>
      <c r="E711" s="593" t="s">
        <v>14392</v>
      </c>
      <c r="F711" s="604"/>
      <c r="G711" s="604"/>
      <c r="H711" s="604"/>
      <c r="I711" s="584"/>
      <c r="J711" s="584"/>
      <c r="K711" s="584"/>
      <c r="L711" s="580" t="s">
        <v>14942</v>
      </c>
    </row>
    <row r="712" spans="3:12" ht="75" customHeight="1" x14ac:dyDescent="0.2">
      <c r="C712" s="591" t="s">
        <v>13659</v>
      </c>
      <c r="D712" s="593" t="s">
        <v>9587</v>
      </c>
      <c r="E712" s="593" t="s">
        <v>14393</v>
      </c>
      <c r="F712" s="604"/>
      <c r="G712" s="604"/>
      <c r="H712" s="604"/>
      <c r="I712" s="584"/>
      <c r="J712" s="584"/>
      <c r="K712" s="584"/>
      <c r="L712" s="584"/>
    </row>
    <row r="713" spans="3:12" ht="75" customHeight="1" x14ac:dyDescent="0.2">
      <c r="C713" s="591" t="s">
        <v>13659</v>
      </c>
      <c r="D713" s="593" t="s">
        <v>13057</v>
      </c>
      <c r="E713" s="593" t="s">
        <v>14394</v>
      </c>
      <c r="F713" s="604"/>
      <c r="G713" s="604"/>
      <c r="H713" s="604"/>
      <c r="I713" s="584"/>
      <c r="J713" s="584"/>
      <c r="K713" s="584"/>
      <c r="L713" s="584"/>
    </row>
    <row r="714" spans="3:12" ht="75" customHeight="1" x14ac:dyDescent="0.2">
      <c r="C714" s="591" t="s">
        <v>13659</v>
      </c>
      <c r="D714" s="593" t="s">
        <v>13789</v>
      </c>
      <c r="E714" s="593" t="s">
        <v>14395</v>
      </c>
      <c r="F714" s="604"/>
      <c r="G714" s="604"/>
      <c r="H714" s="604"/>
      <c r="I714" s="584"/>
      <c r="J714" s="584"/>
      <c r="K714" s="584"/>
      <c r="L714" s="584"/>
    </row>
    <row r="715" spans="3:12" ht="75" customHeight="1" x14ac:dyDescent="0.2">
      <c r="C715" s="591" t="s">
        <v>13659</v>
      </c>
      <c r="D715" s="593" t="s">
        <v>13790</v>
      </c>
      <c r="E715" s="593" t="s">
        <v>14396</v>
      </c>
      <c r="F715" s="604"/>
      <c r="G715" s="604"/>
      <c r="H715" s="604"/>
      <c r="I715" s="584"/>
      <c r="J715" s="584"/>
      <c r="K715" s="584"/>
      <c r="L715" s="584"/>
    </row>
    <row r="716" spans="3:12" ht="75" customHeight="1" x14ac:dyDescent="0.2">
      <c r="C716" s="591" t="s">
        <v>13659</v>
      </c>
      <c r="D716" s="593" t="s">
        <v>13791</v>
      </c>
      <c r="E716" s="593" t="s">
        <v>14397</v>
      </c>
      <c r="F716" s="604"/>
      <c r="G716" s="604"/>
      <c r="H716" s="604"/>
      <c r="I716" s="584"/>
      <c r="J716" s="584"/>
      <c r="K716" s="584"/>
      <c r="L716" s="584"/>
    </row>
    <row r="717" spans="3:12" ht="75" customHeight="1" x14ac:dyDescent="0.2">
      <c r="C717" s="591" t="s">
        <v>13659</v>
      </c>
      <c r="D717" s="593" t="s">
        <v>13748</v>
      </c>
      <c r="E717" s="593" t="s">
        <v>14398</v>
      </c>
      <c r="F717" s="604"/>
      <c r="G717" s="604"/>
      <c r="H717" s="604"/>
      <c r="I717" s="584"/>
      <c r="J717" s="584"/>
      <c r="K717" s="584"/>
      <c r="L717" s="580" t="s">
        <v>14942</v>
      </c>
    </row>
    <row r="718" spans="3:12" ht="75" customHeight="1" x14ac:dyDescent="0.2">
      <c r="C718" s="591" t="s">
        <v>13659</v>
      </c>
      <c r="D718" s="597" t="s">
        <v>13792</v>
      </c>
      <c r="E718" s="597" t="s">
        <v>14399</v>
      </c>
      <c r="F718" s="604"/>
      <c r="G718" s="604"/>
      <c r="H718" s="604"/>
      <c r="I718" s="584"/>
      <c r="J718" s="584"/>
      <c r="K718" s="584"/>
      <c r="L718" s="584"/>
    </row>
    <row r="719" spans="3:12" ht="75" customHeight="1" x14ac:dyDescent="0.2">
      <c r="C719" s="591" t="s">
        <v>13659</v>
      </c>
      <c r="D719" s="593" t="s">
        <v>13664</v>
      </c>
      <c r="E719" s="593" t="s">
        <v>14400</v>
      </c>
      <c r="F719" s="604"/>
      <c r="G719" s="604"/>
      <c r="H719" s="604"/>
      <c r="I719" s="584"/>
      <c r="J719" s="584"/>
      <c r="K719" s="584"/>
      <c r="L719" s="584" t="s">
        <v>14946</v>
      </c>
    </row>
    <row r="720" spans="3:12" ht="75" customHeight="1" x14ac:dyDescent="0.2">
      <c r="C720" s="591" t="s">
        <v>13659</v>
      </c>
      <c r="D720" s="593" t="s">
        <v>13748</v>
      </c>
      <c r="E720" s="593" t="s">
        <v>14401</v>
      </c>
      <c r="F720" s="604"/>
      <c r="G720" s="604"/>
      <c r="H720" s="604"/>
      <c r="I720" s="584"/>
      <c r="J720" s="584"/>
      <c r="K720" s="584"/>
      <c r="L720" s="584" t="s">
        <v>14946</v>
      </c>
    </row>
    <row r="721" spans="3:12" ht="75" customHeight="1" x14ac:dyDescent="0.2">
      <c r="C721" s="591" t="s">
        <v>13659</v>
      </c>
      <c r="D721" s="593" t="s">
        <v>13093</v>
      </c>
      <c r="E721" s="593" t="s">
        <v>14402</v>
      </c>
      <c r="F721" s="604"/>
      <c r="G721" s="604"/>
      <c r="H721" s="604"/>
      <c r="I721" s="584"/>
      <c r="J721" s="584"/>
      <c r="K721" s="584"/>
      <c r="L721" s="584"/>
    </row>
    <row r="722" spans="3:12" ht="75" customHeight="1" x14ac:dyDescent="0.2">
      <c r="C722" s="591" t="s">
        <v>13659</v>
      </c>
      <c r="D722" s="593" t="s">
        <v>13793</v>
      </c>
      <c r="E722" s="593" t="s">
        <v>14403</v>
      </c>
      <c r="F722" s="604"/>
      <c r="G722" s="604"/>
      <c r="H722" s="604"/>
      <c r="I722" s="584"/>
      <c r="J722" s="584"/>
      <c r="K722" s="584"/>
      <c r="L722" s="584"/>
    </row>
    <row r="723" spans="3:12" ht="75" customHeight="1" x14ac:dyDescent="0.2">
      <c r="C723" s="591" t="s">
        <v>13659</v>
      </c>
      <c r="D723" s="593" t="s">
        <v>13794</v>
      </c>
      <c r="E723" s="593" t="s">
        <v>14404</v>
      </c>
      <c r="F723" s="604"/>
      <c r="G723" s="604"/>
      <c r="H723" s="604"/>
      <c r="I723" s="584"/>
      <c r="J723" s="584"/>
      <c r="K723" s="584"/>
      <c r="L723" s="584"/>
    </row>
    <row r="724" spans="3:12" ht="75" customHeight="1" x14ac:dyDescent="0.2">
      <c r="C724" s="591" t="s">
        <v>13659</v>
      </c>
      <c r="D724" s="593" t="s">
        <v>13664</v>
      </c>
      <c r="E724" s="593" t="s">
        <v>14405</v>
      </c>
      <c r="F724" s="604"/>
      <c r="G724" s="604"/>
      <c r="H724" s="604"/>
      <c r="I724" s="584"/>
      <c r="J724" s="584"/>
      <c r="K724" s="584"/>
      <c r="L724" s="584" t="s">
        <v>14946</v>
      </c>
    </row>
    <row r="725" spans="3:12" ht="75" customHeight="1" x14ac:dyDescent="0.2">
      <c r="C725" s="591" t="s">
        <v>13659</v>
      </c>
      <c r="D725" s="593" t="s">
        <v>2445</v>
      </c>
      <c r="E725" s="593" t="s">
        <v>14406</v>
      </c>
      <c r="F725" s="604"/>
      <c r="G725" s="604"/>
      <c r="H725" s="604"/>
      <c r="I725" s="584"/>
      <c r="J725" s="584"/>
      <c r="K725" s="584"/>
      <c r="L725" s="584"/>
    </row>
    <row r="726" spans="3:12" ht="75" customHeight="1" x14ac:dyDescent="0.2">
      <c r="C726" s="591" t="s">
        <v>13659</v>
      </c>
      <c r="D726" s="593" t="s">
        <v>13795</v>
      </c>
      <c r="E726" s="593" t="s">
        <v>14407</v>
      </c>
      <c r="F726" s="604"/>
      <c r="G726" s="604"/>
      <c r="H726" s="604"/>
      <c r="I726" s="584"/>
      <c r="J726" s="584"/>
      <c r="K726" s="584"/>
      <c r="L726" s="584"/>
    </row>
    <row r="727" spans="3:12" ht="75" customHeight="1" x14ac:dyDescent="0.2">
      <c r="C727" s="591" t="s">
        <v>13659</v>
      </c>
      <c r="D727" s="593" t="s">
        <v>13796</v>
      </c>
      <c r="E727" s="593" t="s">
        <v>14408</v>
      </c>
      <c r="F727" s="604"/>
      <c r="G727" s="604"/>
      <c r="H727" s="604"/>
      <c r="I727" s="584"/>
      <c r="J727" s="584"/>
      <c r="K727" s="584"/>
      <c r="L727" s="584"/>
    </row>
    <row r="728" spans="3:12" ht="75" customHeight="1" x14ac:dyDescent="0.2">
      <c r="C728" s="591" t="s">
        <v>13659</v>
      </c>
      <c r="D728" s="593" t="s">
        <v>13797</v>
      </c>
      <c r="E728" s="593" t="s">
        <v>14409</v>
      </c>
      <c r="F728" s="604"/>
      <c r="G728" s="604"/>
      <c r="H728" s="604"/>
      <c r="I728" s="584"/>
      <c r="J728" s="584"/>
      <c r="K728" s="584"/>
      <c r="L728" s="584"/>
    </row>
    <row r="729" spans="3:12" ht="75" customHeight="1" x14ac:dyDescent="0.2">
      <c r="C729" s="591" t="s">
        <v>13659</v>
      </c>
      <c r="D729" s="593" t="s">
        <v>13393</v>
      </c>
      <c r="E729" s="593" t="s">
        <v>14410</v>
      </c>
      <c r="F729" s="604"/>
      <c r="G729" s="604"/>
      <c r="H729" s="604"/>
      <c r="I729" s="584"/>
      <c r="J729" s="584"/>
      <c r="K729" s="584"/>
      <c r="L729" s="584"/>
    </row>
    <row r="730" spans="3:12" ht="75" customHeight="1" x14ac:dyDescent="0.2">
      <c r="C730" s="591" t="s">
        <v>13659</v>
      </c>
      <c r="D730" s="593" t="s">
        <v>13748</v>
      </c>
      <c r="E730" s="593" t="s">
        <v>14411</v>
      </c>
      <c r="F730" s="604"/>
      <c r="G730" s="604"/>
      <c r="H730" s="604"/>
      <c r="I730" s="584"/>
      <c r="J730" s="584"/>
      <c r="K730" s="584"/>
      <c r="L730" s="580" t="s">
        <v>14942</v>
      </c>
    </row>
    <row r="731" spans="3:12" ht="75" customHeight="1" x14ac:dyDescent="0.2">
      <c r="C731" s="591" t="s">
        <v>13659</v>
      </c>
      <c r="D731" s="593" t="s">
        <v>13798</v>
      </c>
      <c r="E731" s="593" t="s">
        <v>14412</v>
      </c>
      <c r="F731" s="604"/>
      <c r="G731" s="604"/>
      <c r="H731" s="604"/>
      <c r="I731" s="584"/>
      <c r="J731" s="584"/>
      <c r="K731" s="584"/>
      <c r="L731" s="584"/>
    </row>
    <row r="732" spans="3:12" ht="75" customHeight="1" x14ac:dyDescent="0.2">
      <c r="C732" s="591" t="s">
        <v>13659</v>
      </c>
      <c r="D732" s="593" t="s">
        <v>13664</v>
      </c>
      <c r="E732" s="593" t="s">
        <v>14413</v>
      </c>
      <c r="F732" s="604"/>
      <c r="G732" s="604"/>
      <c r="H732" s="604"/>
      <c r="I732" s="584"/>
      <c r="J732" s="584"/>
      <c r="K732" s="584"/>
      <c r="L732" s="580" t="s">
        <v>14945</v>
      </c>
    </row>
    <row r="733" spans="3:12" ht="75" customHeight="1" x14ac:dyDescent="0.2">
      <c r="C733" s="591" t="s">
        <v>13659</v>
      </c>
      <c r="D733" s="593" t="s">
        <v>13799</v>
      </c>
      <c r="E733" s="593" t="s">
        <v>14414</v>
      </c>
      <c r="F733" s="604"/>
      <c r="G733" s="604"/>
      <c r="H733" s="604"/>
      <c r="I733" s="584"/>
      <c r="J733" s="584"/>
      <c r="K733" s="584"/>
      <c r="L733" s="584"/>
    </row>
    <row r="734" spans="3:12" ht="75" customHeight="1" x14ac:dyDescent="0.2">
      <c r="C734" s="591" t="s">
        <v>13659</v>
      </c>
      <c r="D734" s="593" t="s">
        <v>13800</v>
      </c>
      <c r="E734" s="593" t="s">
        <v>14415</v>
      </c>
      <c r="F734" s="604"/>
      <c r="G734" s="604"/>
      <c r="H734" s="604"/>
      <c r="I734" s="584"/>
      <c r="J734" s="584"/>
      <c r="K734" s="584"/>
      <c r="L734" s="584"/>
    </row>
    <row r="735" spans="3:12" ht="75" customHeight="1" x14ac:dyDescent="0.2">
      <c r="C735" s="591" t="s">
        <v>13659</v>
      </c>
      <c r="D735" s="593" t="s">
        <v>13801</v>
      </c>
      <c r="E735" s="593" t="s">
        <v>14416</v>
      </c>
      <c r="F735" s="604"/>
      <c r="G735" s="604"/>
      <c r="H735" s="604"/>
      <c r="I735" s="584"/>
      <c r="J735" s="584"/>
      <c r="K735" s="584"/>
      <c r="L735" s="584"/>
    </row>
    <row r="736" spans="3:12" ht="75" customHeight="1" x14ac:dyDescent="0.2">
      <c r="C736" s="591" t="s">
        <v>13659</v>
      </c>
      <c r="D736" s="593" t="s">
        <v>13802</v>
      </c>
      <c r="E736" s="593" t="s">
        <v>14417</v>
      </c>
      <c r="F736" s="604"/>
      <c r="G736" s="604"/>
      <c r="H736" s="604"/>
      <c r="I736" s="584"/>
      <c r="J736" s="584"/>
      <c r="K736" s="584"/>
      <c r="L736" s="584"/>
    </row>
    <row r="737" spans="3:12" ht="75" customHeight="1" x14ac:dyDescent="0.2">
      <c r="C737" s="591" t="s">
        <v>13659</v>
      </c>
      <c r="D737" s="593" t="s">
        <v>13803</v>
      </c>
      <c r="E737" s="593" t="s">
        <v>14418</v>
      </c>
      <c r="F737" s="604"/>
      <c r="G737" s="604"/>
      <c r="H737" s="604"/>
      <c r="I737" s="584"/>
      <c r="J737" s="584"/>
      <c r="K737" s="584"/>
      <c r="L737" s="584"/>
    </row>
    <row r="738" spans="3:12" ht="75" customHeight="1" x14ac:dyDescent="0.2">
      <c r="C738" s="591" t="s">
        <v>13659</v>
      </c>
      <c r="D738" s="593" t="s">
        <v>13122</v>
      </c>
      <c r="E738" s="593" t="s">
        <v>14419</v>
      </c>
      <c r="F738" s="604"/>
      <c r="G738" s="604"/>
      <c r="H738" s="604"/>
      <c r="I738" s="584"/>
      <c r="J738" s="584"/>
      <c r="K738" s="584"/>
      <c r="L738" s="584"/>
    </row>
    <row r="739" spans="3:12" ht="75" customHeight="1" x14ac:dyDescent="0.2">
      <c r="C739" s="591" t="s">
        <v>13659</v>
      </c>
      <c r="D739" s="593" t="s">
        <v>13748</v>
      </c>
      <c r="E739" s="593" t="s">
        <v>14420</v>
      </c>
      <c r="F739" s="604"/>
      <c r="G739" s="604"/>
      <c r="H739" s="604"/>
      <c r="I739" s="584"/>
      <c r="J739" s="584"/>
      <c r="K739" s="584"/>
      <c r="L739" s="580" t="s">
        <v>14942</v>
      </c>
    </row>
    <row r="740" spans="3:12" ht="75" customHeight="1" x14ac:dyDescent="0.2">
      <c r="C740" s="591" t="s">
        <v>13659</v>
      </c>
      <c r="D740" s="593" t="s">
        <v>13804</v>
      </c>
      <c r="E740" s="593" t="s">
        <v>14421</v>
      </c>
      <c r="F740" s="604"/>
      <c r="G740" s="604"/>
      <c r="H740" s="604"/>
      <c r="I740" s="584"/>
      <c r="J740" s="584"/>
      <c r="K740" s="584"/>
      <c r="L740" s="584"/>
    </row>
    <row r="741" spans="3:12" ht="75" customHeight="1" x14ac:dyDescent="0.2">
      <c r="C741" s="591" t="s">
        <v>13659</v>
      </c>
      <c r="D741" s="593" t="s">
        <v>13805</v>
      </c>
      <c r="E741" s="593" t="s">
        <v>14422</v>
      </c>
      <c r="F741" s="604"/>
      <c r="G741" s="604"/>
      <c r="H741" s="604"/>
      <c r="I741" s="584"/>
      <c r="J741" s="584"/>
      <c r="K741" s="584"/>
      <c r="L741" s="584"/>
    </row>
    <row r="742" spans="3:12" ht="75" customHeight="1" x14ac:dyDescent="0.2">
      <c r="C742" s="591" t="s">
        <v>13659</v>
      </c>
      <c r="D742" s="593" t="s">
        <v>13806</v>
      </c>
      <c r="E742" s="593" t="s">
        <v>14423</v>
      </c>
      <c r="F742" s="604"/>
      <c r="G742" s="604"/>
      <c r="H742" s="604"/>
      <c r="I742" s="584"/>
      <c r="J742" s="584"/>
      <c r="K742" s="584"/>
      <c r="L742" s="584"/>
    </row>
    <row r="743" spans="3:12" ht="75" customHeight="1" x14ac:dyDescent="0.2">
      <c r="C743" s="591" t="s">
        <v>13659</v>
      </c>
      <c r="D743" s="593" t="s">
        <v>13807</v>
      </c>
      <c r="E743" s="593" t="s">
        <v>14424</v>
      </c>
      <c r="F743" s="604"/>
      <c r="G743" s="604"/>
      <c r="H743" s="604"/>
      <c r="I743" s="584"/>
      <c r="J743" s="584"/>
      <c r="K743" s="584"/>
      <c r="L743" s="584"/>
    </row>
    <row r="744" spans="3:12" ht="75" customHeight="1" x14ac:dyDescent="0.2">
      <c r="C744" s="591" t="s">
        <v>13659</v>
      </c>
      <c r="D744" s="593" t="s">
        <v>13808</v>
      </c>
      <c r="E744" s="593" t="s">
        <v>14425</v>
      </c>
      <c r="F744" s="604"/>
      <c r="G744" s="604"/>
      <c r="H744" s="604"/>
      <c r="I744" s="584"/>
      <c r="J744" s="584"/>
      <c r="K744" s="584"/>
      <c r="L744" s="584"/>
    </row>
    <row r="745" spans="3:12" ht="75" customHeight="1" x14ac:dyDescent="0.2">
      <c r="C745" s="591" t="s">
        <v>13659</v>
      </c>
      <c r="D745" s="593" t="s">
        <v>13809</v>
      </c>
      <c r="E745" s="593" t="s">
        <v>14426</v>
      </c>
      <c r="F745" s="604"/>
      <c r="G745" s="604"/>
      <c r="H745" s="604"/>
      <c r="I745" s="584"/>
      <c r="J745" s="584"/>
      <c r="K745" s="584"/>
      <c r="L745" s="584"/>
    </row>
    <row r="746" spans="3:12" ht="75" customHeight="1" x14ac:dyDescent="0.2">
      <c r="C746" s="591" t="s">
        <v>13659</v>
      </c>
      <c r="D746" s="593" t="s">
        <v>844</v>
      </c>
      <c r="E746" s="593" t="s">
        <v>14427</v>
      </c>
      <c r="F746" s="604"/>
      <c r="G746" s="604"/>
      <c r="H746" s="604"/>
      <c r="I746" s="584"/>
      <c r="J746" s="584"/>
      <c r="K746" s="584"/>
      <c r="L746" s="584"/>
    </row>
    <row r="747" spans="3:12" ht="75" customHeight="1" x14ac:dyDescent="0.2">
      <c r="C747" s="591" t="s">
        <v>13659</v>
      </c>
      <c r="D747" s="593" t="s">
        <v>12369</v>
      </c>
      <c r="E747" s="593" t="s">
        <v>14428</v>
      </c>
      <c r="F747" s="604"/>
      <c r="G747" s="604"/>
      <c r="H747" s="604"/>
      <c r="I747" s="584"/>
      <c r="J747" s="584"/>
      <c r="K747" s="584"/>
      <c r="L747" s="584"/>
    </row>
    <row r="748" spans="3:12" ht="75" customHeight="1" x14ac:dyDescent="0.2">
      <c r="C748" s="591" t="s">
        <v>13659</v>
      </c>
      <c r="D748" s="593" t="s">
        <v>13810</v>
      </c>
      <c r="E748" s="593" t="s">
        <v>14429</v>
      </c>
      <c r="F748" s="604"/>
      <c r="G748" s="604"/>
      <c r="H748" s="604"/>
      <c r="I748" s="584"/>
      <c r="J748" s="584"/>
      <c r="K748" s="584"/>
      <c r="L748" s="584"/>
    </row>
    <row r="749" spans="3:12" ht="75" customHeight="1" x14ac:dyDescent="0.2">
      <c r="C749" s="591" t="s">
        <v>13659</v>
      </c>
      <c r="D749" s="593" t="s">
        <v>13811</v>
      </c>
      <c r="E749" s="593" t="s">
        <v>14430</v>
      </c>
      <c r="F749" s="604"/>
      <c r="G749" s="604"/>
      <c r="H749" s="604"/>
      <c r="I749" s="584"/>
      <c r="J749" s="584"/>
      <c r="K749" s="584"/>
      <c r="L749" s="584"/>
    </row>
    <row r="750" spans="3:12" ht="75" customHeight="1" x14ac:dyDescent="0.2">
      <c r="C750" s="591" t="s">
        <v>13659</v>
      </c>
      <c r="D750" s="593" t="s">
        <v>13812</v>
      </c>
      <c r="E750" s="593" t="s">
        <v>14431</v>
      </c>
      <c r="F750" s="604"/>
      <c r="G750" s="604"/>
      <c r="H750" s="604"/>
      <c r="I750" s="584"/>
      <c r="J750" s="584"/>
      <c r="K750" s="584"/>
      <c r="L750" s="584"/>
    </row>
    <row r="751" spans="3:12" ht="75" customHeight="1" x14ac:dyDescent="0.2">
      <c r="C751" s="591" t="s">
        <v>13659</v>
      </c>
      <c r="D751" s="593" t="s">
        <v>13813</v>
      </c>
      <c r="E751" s="593" t="s">
        <v>14432</v>
      </c>
      <c r="F751" s="604"/>
      <c r="G751" s="604"/>
      <c r="H751" s="604"/>
      <c r="I751" s="584"/>
      <c r="J751" s="584"/>
      <c r="K751" s="584"/>
      <c r="L751" s="584"/>
    </row>
    <row r="752" spans="3:12" ht="75" customHeight="1" x14ac:dyDescent="0.2">
      <c r="C752" s="591" t="s">
        <v>13659</v>
      </c>
      <c r="D752" s="593" t="s">
        <v>13814</v>
      </c>
      <c r="E752" s="593" t="s">
        <v>14433</v>
      </c>
      <c r="F752" s="604"/>
      <c r="G752" s="604"/>
      <c r="H752" s="604"/>
      <c r="I752" s="584"/>
      <c r="J752" s="584"/>
      <c r="K752" s="584"/>
      <c r="L752" s="584"/>
    </row>
    <row r="753" spans="3:12" ht="75" customHeight="1" x14ac:dyDescent="0.2">
      <c r="C753" s="591" t="s">
        <v>13659</v>
      </c>
      <c r="D753" s="593" t="s">
        <v>11426</v>
      </c>
      <c r="E753" s="593" t="s">
        <v>14434</v>
      </c>
      <c r="F753" s="604"/>
      <c r="G753" s="604"/>
      <c r="H753" s="604"/>
      <c r="I753" s="584"/>
      <c r="J753" s="584"/>
      <c r="K753" s="584"/>
      <c r="L753" s="584"/>
    </row>
    <row r="754" spans="3:12" ht="75" customHeight="1" x14ac:dyDescent="0.2">
      <c r="C754" s="591" t="s">
        <v>13659</v>
      </c>
      <c r="D754" s="593" t="s">
        <v>13815</v>
      </c>
      <c r="E754" s="593" t="s">
        <v>14435</v>
      </c>
      <c r="F754" s="604"/>
      <c r="G754" s="604"/>
      <c r="H754" s="604"/>
      <c r="I754" s="584"/>
      <c r="J754" s="584"/>
      <c r="K754" s="584"/>
      <c r="L754" s="584"/>
    </row>
    <row r="755" spans="3:12" ht="75" customHeight="1" x14ac:dyDescent="0.2">
      <c r="C755" s="591" t="s">
        <v>13659</v>
      </c>
      <c r="D755" s="593" t="s">
        <v>13664</v>
      </c>
      <c r="E755" s="593" t="s">
        <v>14436</v>
      </c>
      <c r="F755" s="604"/>
      <c r="G755" s="604"/>
      <c r="H755" s="604"/>
      <c r="I755" s="584"/>
      <c r="J755" s="584"/>
      <c r="K755" s="584"/>
      <c r="L755" s="580" t="s">
        <v>14943</v>
      </c>
    </row>
    <row r="756" spans="3:12" ht="75" customHeight="1" x14ac:dyDescent="0.2">
      <c r="C756" s="591" t="s">
        <v>13659</v>
      </c>
      <c r="D756" s="593" t="s">
        <v>13816</v>
      </c>
      <c r="E756" s="593" t="s">
        <v>14437</v>
      </c>
      <c r="F756" s="604"/>
      <c r="G756" s="604"/>
      <c r="H756" s="604"/>
      <c r="I756" s="584"/>
      <c r="J756" s="584"/>
      <c r="K756" s="584"/>
      <c r="L756" s="584"/>
    </row>
    <row r="757" spans="3:12" ht="75" customHeight="1" x14ac:dyDescent="0.2">
      <c r="C757" s="591" t="s">
        <v>13659</v>
      </c>
      <c r="D757" s="593" t="s">
        <v>13748</v>
      </c>
      <c r="E757" s="593" t="s">
        <v>14438</v>
      </c>
      <c r="F757" s="604"/>
      <c r="G757" s="604"/>
      <c r="H757" s="604"/>
      <c r="I757" s="584"/>
      <c r="J757" s="584"/>
      <c r="K757" s="584"/>
      <c r="L757" s="580" t="s">
        <v>14942</v>
      </c>
    </row>
    <row r="758" spans="3:12" ht="75" customHeight="1" x14ac:dyDescent="0.2">
      <c r="C758" s="591" t="s">
        <v>13659</v>
      </c>
      <c r="D758" s="593" t="s">
        <v>13817</v>
      </c>
      <c r="E758" s="593" t="s">
        <v>14439</v>
      </c>
      <c r="F758" s="604"/>
      <c r="G758" s="604"/>
      <c r="H758" s="604"/>
      <c r="I758" s="584"/>
      <c r="J758" s="584"/>
      <c r="K758" s="584"/>
      <c r="L758" s="584"/>
    </row>
    <row r="759" spans="3:12" ht="75" customHeight="1" x14ac:dyDescent="0.2">
      <c r="C759" s="591" t="s">
        <v>13659</v>
      </c>
      <c r="D759" s="593" t="s">
        <v>13818</v>
      </c>
      <c r="E759" s="593" t="s">
        <v>14440</v>
      </c>
      <c r="F759" s="604"/>
      <c r="G759" s="604"/>
      <c r="H759" s="604"/>
      <c r="I759" s="584"/>
      <c r="J759" s="584"/>
      <c r="K759" s="584"/>
      <c r="L759" s="584"/>
    </row>
    <row r="760" spans="3:12" ht="75" customHeight="1" x14ac:dyDescent="0.2">
      <c r="C760" s="591" t="s">
        <v>13659</v>
      </c>
      <c r="D760" s="593" t="s">
        <v>13819</v>
      </c>
      <c r="E760" s="593" t="s">
        <v>14441</v>
      </c>
      <c r="F760" s="604"/>
      <c r="G760" s="604"/>
      <c r="H760" s="604"/>
      <c r="I760" s="584"/>
      <c r="J760" s="584"/>
      <c r="K760" s="584"/>
      <c r="L760" s="584"/>
    </row>
    <row r="761" spans="3:12" ht="75" customHeight="1" x14ac:dyDescent="0.2">
      <c r="C761" s="591" t="s">
        <v>13659</v>
      </c>
      <c r="D761" s="593" t="s">
        <v>6281</v>
      </c>
      <c r="E761" s="593" t="s">
        <v>14442</v>
      </c>
      <c r="F761" s="604"/>
      <c r="G761" s="604"/>
      <c r="H761" s="604"/>
      <c r="I761" s="584"/>
      <c r="J761" s="584"/>
      <c r="K761" s="584"/>
      <c r="L761" s="584"/>
    </row>
    <row r="762" spans="3:12" ht="75" customHeight="1" x14ac:dyDescent="0.2">
      <c r="C762" s="591" t="s">
        <v>13659</v>
      </c>
      <c r="D762" s="593" t="s">
        <v>13820</v>
      </c>
      <c r="E762" s="593" t="s">
        <v>14443</v>
      </c>
      <c r="F762" s="604"/>
      <c r="G762" s="604"/>
      <c r="H762" s="604"/>
      <c r="I762" s="584"/>
      <c r="J762" s="584"/>
      <c r="K762" s="584"/>
      <c r="L762" s="584"/>
    </row>
    <row r="763" spans="3:12" ht="75" customHeight="1" x14ac:dyDescent="0.2">
      <c r="C763" s="591" t="s">
        <v>13659</v>
      </c>
      <c r="D763" s="593" t="s">
        <v>13500</v>
      </c>
      <c r="E763" s="593" t="s">
        <v>14444</v>
      </c>
      <c r="F763" s="604"/>
      <c r="G763" s="604"/>
      <c r="H763" s="604"/>
      <c r="I763" s="584"/>
      <c r="J763" s="584"/>
      <c r="K763" s="584"/>
      <c r="L763" s="584"/>
    </row>
    <row r="764" spans="3:12" ht="75" customHeight="1" x14ac:dyDescent="0.2">
      <c r="C764" s="591" t="s">
        <v>13659</v>
      </c>
      <c r="D764" s="593" t="s">
        <v>8258</v>
      </c>
      <c r="E764" s="593" t="s">
        <v>14445</v>
      </c>
      <c r="F764" s="604"/>
      <c r="G764" s="604"/>
      <c r="H764" s="604"/>
      <c r="I764" s="584"/>
      <c r="J764" s="584"/>
      <c r="K764" s="584"/>
      <c r="L764" s="584"/>
    </row>
    <row r="765" spans="3:12" ht="75" customHeight="1" x14ac:dyDescent="0.2">
      <c r="C765" s="591" t="s">
        <v>13659</v>
      </c>
      <c r="D765" s="593" t="s">
        <v>13821</v>
      </c>
      <c r="E765" s="593" t="s">
        <v>14446</v>
      </c>
      <c r="F765" s="604"/>
      <c r="G765" s="604"/>
      <c r="H765" s="604"/>
      <c r="I765" s="584"/>
      <c r="J765" s="584"/>
      <c r="K765" s="584"/>
      <c r="L765" s="584"/>
    </row>
    <row r="766" spans="3:12" ht="75" customHeight="1" x14ac:dyDescent="0.2">
      <c r="C766" s="591" t="s">
        <v>13659</v>
      </c>
      <c r="D766" s="593" t="s">
        <v>13664</v>
      </c>
      <c r="E766" s="593" t="s">
        <v>14447</v>
      </c>
      <c r="F766" s="604"/>
      <c r="G766" s="604"/>
      <c r="H766" s="604"/>
      <c r="I766" s="584"/>
      <c r="J766" s="584"/>
      <c r="K766" s="584"/>
      <c r="L766" s="584" t="s">
        <v>14944</v>
      </c>
    </row>
    <row r="767" spans="3:12" ht="75" customHeight="1" x14ac:dyDescent="0.2">
      <c r="C767" s="591" t="s">
        <v>13659</v>
      </c>
      <c r="D767" s="593" t="s">
        <v>13822</v>
      </c>
      <c r="E767" s="593" t="s">
        <v>14448</v>
      </c>
      <c r="F767" s="604"/>
      <c r="G767" s="604"/>
      <c r="H767" s="604"/>
      <c r="I767" s="584"/>
      <c r="J767" s="584"/>
      <c r="K767" s="584"/>
      <c r="L767" s="584"/>
    </row>
    <row r="768" spans="3:12" ht="75" customHeight="1" x14ac:dyDescent="0.2">
      <c r="C768" s="591" t="s">
        <v>13659</v>
      </c>
      <c r="D768" s="593" t="s">
        <v>13823</v>
      </c>
      <c r="E768" s="593" t="s">
        <v>14449</v>
      </c>
      <c r="F768" s="604"/>
      <c r="G768" s="604"/>
      <c r="H768" s="604"/>
      <c r="I768" s="584"/>
      <c r="J768" s="584"/>
      <c r="K768" s="584"/>
      <c r="L768" s="584"/>
    </row>
    <row r="769" spans="3:12" ht="75" customHeight="1" x14ac:dyDescent="0.2">
      <c r="C769" s="591" t="s">
        <v>13659</v>
      </c>
      <c r="D769" s="593" t="s">
        <v>3123</v>
      </c>
      <c r="E769" s="593" t="s">
        <v>14450</v>
      </c>
      <c r="F769" s="604"/>
      <c r="G769" s="604"/>
      <c r="H769" s="604"/>
      <c r="I769" s="584"/>
      <c r="J769" s="584"/>
      <c r="K769" s="584"/>
      <c r="L769" s="584"/>
    </row>
    <row r="770" spans="3:12" ht="75" customHeight="1" x14ac:dyDescent="0.2">
      <c r="C770" s="591" t="s">
        <v>13659</v>
      </c>
      <c r="D770" s="593" t="s">
        <v>12632</v>
      </c>
      <c r="E770" s="593" t="s">
        <v>14451</v>
      </c>
      <c r="F770" s="604"/>
      <c r="G770" s="604"/>
      <c r="H770" s="604"/>
      <c r="I770" s="584"/>
      <c r="J770" s="584"/>
      <c r="K770" s="584"/>
      <c r="L770" s="584"/>
    </row>
    <row r="771" spans="3:12" ht="75" customHeight="1" x14ac:dyDescent="0.2">
      <c r="C771" s="591" t="s">
        <v>13659</v>
      </c>
      <c r="D771" s="593" t="s">
        <v>13824</v>
      </c>
      <c r="E771" s="593" t="s">
        <v>14452</v>
      </c>
      <c r="F771" s="604"/>
      <c r="G771" s="604"/>
      <c r="H771" s="604"/>
      <c r="I771" s="584"/>
      <c r="J771" s="584"/>
      <c r="K771" s="584"/>
      <c r="L771" s="584"/>
    </row>
    <row r="772" spans="3:12" ht="75" customHeight="1" x14ac:dyDescent="0.2">
      <c r="C772" s="591" t="s">
        <v>13659</v>
      </c>
      <c r="D772" s="593" t="s">
        <v>10544</v>
      </c>
      <c r="E772" s="593" t="s">
        <v>14453</v>
      </c>
      <c r="F772" s="604"/>
      <c r="G772" s="604"/>
      <c r="H772" s="604"/>
      <c r="I772" s="584"/>
      <c r="J772" s="584"/>
      <c r="K772" s="584"/>
      <c r="L772" s="584"/>
    </row>
    <row r="773" spans="3:12" ht="75" customHeight="1" x14ac:dyDescent="0.2">
      <c r="C773" s="591" t="s">
        <v>13659</v>
      </c>
      <c r="D773" s="593" t="s">
        <v>8356</v>
      </c>
      <c r="E773" s="593" t="s">
        <v>14454</v>
      </c>
      <c r="F773" s="604"/>
      <c r="G773" s="604"/>
      <c r="H773" s="604"/>
      <c r="I773" s="584"/>
      <c r="J773" s="584"/>
      <c r="K773" s="584"/>
      <c r="L773" s="584"/>
    </row>
    <row r="774" spans="3:12" ht="75" customHeight="1" x14ac:dyDescent="0.2">
      <c r="C774" s="591" t="s">
        <v>13659</v>
      </c>
      <c r="D774" s="593" t="s">
        <v>12526</v>
      </c>
      <c r="E774" s="593" t="s">
        <v>14455</v>
      </c>
      <c r="F774" s="604"/>
      <c r="G774" s="604"/>
      <c r="H774" s="604"/>
      <c r="I774" s="584"/>
      <c r="J774" s="584"/>
      <c r="K774" s="584"/>
      <c r="L774" s="584"/>
    </row>
    <row r="775" spans="3:12" ht="75" customHeight="1" x14ac:dyDescent="0.2">
      <c r="C775" s="591" t="s">
        <v>13659</v>
      </c>
      <c r="D775" s="593" t="s">
        <v>13825</v>
      </c>
      <c r="E775" s="593" t="s">
        <v>14456</v>
      </c>
      <c r="F775" s="604"/>
      <c r="G775" s="604"/>
      <c r="H775" s="604"/>
      <c r="I775" s="584"/>
      <c r="J775" s="584"/>
      <c r="K775" s="584"/>
      <c r="L775" s="584"/>
    </row>
    <row r="776" spans="3:12" ht="75" customHeight="1" x14ac:dyDescent="0.2">
      <c r="C776" s="591" t="s">
        <v>13659</v>
      </c>
      <c r="D776" s="593" t="s">
        <v>3310</v>
      </c>
      <c r="E776" s="593" t="s">
        <v>14457</v>
      </c>
      <c r="F776" s="604"/>
      <c r="G776" s="604"/>
      <c r="H776" s="604"/>
      <c r="I776" s="584"/>
      <c r="J776" s="584"/>
      <c r="K776" s="584"/>
      <c r="L776" s="584"/>
    </row>
    <row r="777" spans="3:12" ht="75" customHeight="1" x14ac:dyDescent="0.2">
      <c r="C777" s="591" t="s">
        <v>13659</v>
      </c>
      <c r="D777" s="593" t="s">
        <v>13826</v>
      </c>
      <c r="E777" s="593" t="s">
        <v>14458</v>
      </c>
      <c r="F777" s="604"/>
      <c r="G777" s="604"/>
      <c r="H777" s="604"/>
      <c r="I777" s="584"/>
      <c r="J777" s="584"/>
      <c r="K777" s="584"/>
      <c r="L777" s="584"/>
    </row>
    <row r="778" spans="3:12" ht="75" customHeight="1" x14ac:dyDescent="0.2">
      <c r="C778" s="591" t="s">
        <v>13659</v>
      </c>
      <c r="D778" s="593" t="s">
        <v>6800</v>
      </c>
      <c r="E778" s="593" t="s">
        <v>14459</v>
      </c>
      <c r="F778" s="604"/>
      <c r="G778" s="604"/>
      <c r="H778" s="604"/>
      <c r="I778" s="584"/>
      <c r="J778" s="584"/>
      <c r="K778" s="584"/>
      <c r="L778" s="584"/>
    </row>
    <row r="779" spans="3:12" ht="75" customHeight="1" x14ac:dyDescent="0.2">
      <c r="C779" s="591" t="s">
        <v>13659</v>
      </c>
      <c r="D779" s="593" t="s">
        <v>13664</v>
      </c>
      <c r="E779" s="593" t="s">
        <v>14460</v>
      </c>
      <c r="F779" s="604"/>
      <c r="G779" s="604"/>
      <c r="H779" s="604"/>
      <c r="I779" s="584"/>
      <c r="J779" s="584"/>
      <c r="K779" s="584"/>
      <c r="L779" s="584" t="s">
        <v>14944</v>
      </c>
    </row>
    <row r="780" spans="3:12" ht="75" customHeight="1" x14ac:dyDescent="0.2">
      <c r="C780" s="591" t="s">
        <v>13659</v>
      </c>
      <c r="D780" s="593" t="s">
        <v>13827</v>
      </c>
      <c r="E780" s="593" t="s">
        <v>14461</v>
      </c>
      <c r="F780" s="604"/>
      <c r="G780" s="604"/>
      <c r="H780" s="604"/>
      <c r="I780" s="584"/>
      <c r="J780" s="584"/>
      <c r="K780" s="584"/>
      <c r="L780" s="584"/>
    </row>
    <row r="781" spans="3:12" ht="75" customHeight="1" x14ac:dyDescent="0.2">
      <c r="C781" s="591" t="s">
        <v>13659</v>
      </c>
      <c r="D781" s="593" t="s">
        <v>13828</v>
      </c>
      <c r="E781" s="593" t="s">
        <v>14462</v>
      </c>
      <c r="F781" s="604"/>
      <c r="G781" s="604"/>
      <c r="H781" s="604"/>
      <c r="I781" s="584"/>
      <c r="J781" s="584"/>
      <c r="K781" s="584"/>
      <c r="L781" s="584"/>
    </row>
    <row r="782" spans="3:12" ht="75" customHeight="1" x14ac:dyDescent="0.2">
      <c r="C782" s="591" t="s">
        <v>13659</v>
      </c>
      <c r="D782" s="593" t="s">
        <v>13829</v>
      </c>
      <c r="E782" s="593" t="s">
        <v>14463</v>
      </c>
      <c r="F782" s="604"/>
      <c r="G782" s="604"/>
      <c r="H782" s="604"/>
      <c r="I782" s="584"/>
      <c r="J782" s="584"/>
      <c r="K782" s="584"/>
      <c r="L782" s="584"/>
    </row>
    <row r="783" spans="3:12" ht="75" customHeight="1" x14ac:dyDescent="0.2">
      <c r="C783" s="591" t="s">
        <v>13659</v>
      </c>
      <c r="D783" s="593" t="s">
        <v>10382</v>
      </c>
      <c r="E783" s="593" t="s">
        <v>14464</v>
      </c>
      <c r="F783" s="604"/>
      <c r="G783" s="604"/>
      <c r="H783" s="604"/>
      <c r="I783" s="584"/>
      <c r="J783" s="584"/>
      <c r="K783" s="584"/>
      <c r="L783" s="584"/>
    </row>
    <row r="784" spans="3:12" ht="75" customHeight="1" x14ac:dyDescent="0.2">
      <c r="C784" s="591" t="s">
        <v>13659</v>
      </c>
      <c r="D784" s="593" t="s">
        <v>13830</v>
      </c>
      <c r="E784" s="593" t="s">
        <v>14465</v>
      </c>
      <c r="F784" s="604"/>
      <c r="G784" s="604"/>
      <c r="H784" s="604"/>
      <c r="I784" s="584"/>
      <c r="J784" s="584"/>
      <c r="K784" s="584"/>
      <c r="L784" s="584"/>
    </row>
    <row r="785" spans="3:12" ht="75" customHeight="1" x14ac:dyDescent="0.2">
      <c r="C785" s="591" t="s">
        <v>13659</v>
      </c>
      <c r="D785" s="593" t="s">
        <v>13831</v>
      </c>
      <c r="E785" s="593" t="s">
        <v>14466</v>
      </c>
      <c r="F785" s="604"/>
      <c r="G785" s="604"/>
      <c r="H785" s="604"/>
      <c r="I785" s="584"/>
      <c r="J785" s="584"/>
      <c r="K785" s="584"/>
      <c r="L785" s="584"/>
    </row>
    <row r="786" spans="3:12" ht="75" customHeight="1" x14ac:dyDescent="0.2">
      <c r="C786" s="591" t="s">
        <v>13659</v>
      </c>
      <c r="D786" s="593" t="s">
        <v>13832</v>
      </c>
      <c r="E786" s="593" t="s">
        <v>14467</v>
      </c>
      <c r="F786" s="604"/>
      <c r="G786" s="604"/>
      <c r="H786" s="604"/>
      <c r="I786" s="584"/>
      <c r="J786" s="584"/>
      <c r="K786" s="584"/>
      <c r="L786" s="584"/>
    </row>
    <row r="787" spans="3:12" ht="75" customHeight="1" x14ac:dyDescent="0.2">
      <c r="C787" s="591" t="s">
        <v>13659</v>
      </c>
      <c r="D787" s="593" t="s">
        <v>13833</v>
      </c>
      <c r="E787" s="593" t="s">
        <v>14468</v>
      </c>
      <c r="F787" s="604"/>
      <c r="G787" s="604"/>
      <c r="H787" s="604"/>
      <c r="I787" s="584"/>
      <c r="J787" s="584"/>
      <c r="K787" s="584"/>
      <c r="L787" s="584"/>
    </row>
    <row r="788" spans="3:12" ht="75" customHeight="1" x14ac:dyDescent="0.2">
      <c r="C788" s="591" t="s">
        <v>13659</v>
      </c>
      <c r="D788" s="593" t="s">
        <v>13834</v>
      </c>
      <c r="E788" s="593" t="s">
        <v>14469</v>
      </c>
      <c r="F788" s="604"/>
      <c r="G788" s="604"/>
      <c r="H788" s="604"/>
      <c r="I788" s="584"/>
      <c r="J788" s="584"/>
      <c r="K788" s="584"/>
      <c r="L788" s="584"/>
    </row>
    <row r="789" spans="3:12" ht="75" customHeight="1" x14ac:dyDescent="0.2">
      <c r="C789" s="591" t="s">
        <v>13659</v>
      </c>
      <c r="D789" s="593" t="s">
        <v>13835</v>
      </c>
      <c r="E789" s="593" t="s">
        <v>14470</v>
      </c>
      <c r="F789" s="604"/>
      <c r="G789" s="604"/>
      <c r="H789" s="604"/>
      <c r="I789" s="584"/>
      <c r="J789" s="584"/>
      <c r="K789" s="584"/>
      <c r="L789" s="584"/>
    </row>
    <row r="790" spans="3:12" ht="75" customHeight="1" x14ac:dyDescent="0.2">
      <c r="C790" s="591" t="s">
        <v>13659</v>
      </c>
      <c r="D790" s="593" t="s">
        <v>13836</v>
      </c>
      <c r="E790" s="593" t="s">
        <v>14471</v>
      </c>
      <c r="F790" s="604"/>
      <c r="G790" s="604"/>
      <c r="H790" s="604"/>
      <c r="I790" s="584"/>
      <c r="J790" s="584"/>
      <c r="K790" s="584"/>
      <c r="L790" s="584"/>
    </row>
    <row r="791" spans="3:12" ht="75" customHeight="1" x14ac:dyDescent="0.2">
      <c r="C791" s="591" t="s">
        <v>13659</v>
      </c>
      <c r="D791" s="593" t="s">
        <v>3147</v>
      </c>
      <c r="E791" s="593" t="s">
        <v>14472</v>
      </c>
      <c r="F791" s="604"/>
      <c r="G791" s="604"/>
      <c r="H791" s="604"/>
      <c r="I791" s="584"/>
      <c r="J791" s="584"/>
      <c r="K791" s="584"/>
      <c r="L791" s="584"/>
    </row>
    <row r="792" spans="3:12" ht="75" customHeight="1" x14ac:dyDescent="0.2">
      <c r="C792" s="591" t="s">
        <v>13659</v>
      </c>
      <c r="D792" s="593" t="s">
        <v>13837</v>
      </c>
      <c r="E792" s="593" t="s">
        <v>14473</v>
      </c>
      <c r="F792" s="604"/>
      <c r="G792" s="604"/>
      <c r="H792" s="604"/>
      <c r="I792" s="584"/>
      <c r="J792" s="584"/>
      <c r="K792" s="584"/>
      <c r="L792" s="584"/>
    </row>
    <row r="793" spans="3:12" ht="75" customHeight="1" x14ac:dyDescent="0.2">
      <c r="C793" s="591" t="s">
        <v>13659</v>
      </c>
      <c r="D793" s="593" t="s">
        <v>13838</v>
      </c>
      <c r="E793" s="593" t="s">
        <v>14474</v>
      </c>
      <c r="F793" s="604"/>
      <c r="G793" s="604"/>
      <c r="H793" s="604"/>
      <c r="I793" s="584"/>
      <c r="J793" s="584"/>
      <c r="K793" s="584"/>
      <c r="L793" s="584"/>
    </row>
    <row r="794" spans="3:12" ht="75" customHeight="1" x14ac:dyDescent="0.2">
      <c r="C794" s="591" t="s">
        <v>13659</v>
      </c>
      <c r="D794" s="593" t="s">
        <v>12889</v>
      </c>
      <c r="E794" s="593" t="s">
        <v>14475</v>
      </c>
      <c r="F794" s="604"/>
      <c r="G794" s="604"/>
      <c r="H794" s="604"/>
      <c r="I794" s="584"/>
      <c r="J794" s="584"/>
      <c r="K794" s="584"/>
      <c r="L794" s="584"/>
    </row>
    <row r="795" spans="3:12" ht="75" customHeight="1" x14ac:dyDescent="0.2">
      <c r="C795" s="591" t="s">
        <v>13659</v>
      </c>
      <c r="D795" s="593" t="s">
        <v>13839</v>
      </c>
      <c r="E795" s="593" t="s">
        <v>14476</v>
      </c>
      <c r="F795" s="604"/>
      <c r="G795" s="604"/>
      <c r="H795" s="604"/>
      <c r="I795" s="584"/>
      <c r="J795" s="584"/>
      <c r="K795" s="584"/>
      <c r="L795" s="584"/>
    </row>
    <row r="796" spans="3:12" ht="75" customHeight="1" x14ac:dyDescent="0.2">
      <c r="C796" s="591" t="s">
        <v>13659</v>
      </c>
      <c r="D796" s="593" t="s">
        <v>13840</v>
      </c>
      <c r="E796" s="593" t="s">
        <v>14477</v>
      </c>
      <c r="F796" s="604"/>
      <c r="G796" s="604"/>
      <c r="H796" s="604"/>
      <c r="I796" s="584"/>
      <c r="J796" s="584"/>
      <c r="K796" s="584"/>
      <c r="L796" s="584"/>
    </row>
    <row r="797" spans="3:12" ht="75" customHeight="1" x14ac:dyDescent="0.2">
      <c r="C797" s="591" t="s">
        <v>13659</v>
      </c>
      <c r="D797" s="593" t="s">
        <v>13841</v>
      </c>
      <c r="E797" s="593" t="s">
        <v>14478</v>
      </c>
      <c r="F797" s="604"/>
      <c r="G797" s="604"/>
      <c r="H797" s="604"/>
      <c r="I797" s="584"/>
      <c r="J797" s="584"/>
      <c r="K797" s="584"/>
      <c r="L797" s="584"/>
    </row>
    <row r="798" spans="3:12" ht="75" customHeight="1" x14ac:dyDescent="0.2">
      <c r="C798" s="591" t="s">
        <v>13659</v>
      </c>
      <c r="D798" s="593" t="s">
        <v>2455</v>
      </c>
      <c r="E798" s="593" t="s">
        <v>14479</v>
      </c>
      <c r="F798" s="604"/>
      <c r="G798" s="604"/>
      <c r="H798" s="604"/>
      <c r="I798" s="584"/>
      <c r="J798" s="584"/>
      <c r="K798" s="584"/>
      <c r="L798" s="580" t="s">
        <v>14942</v>
      </c>
    </row>
    <row r="799" spans="3:12" ht="75" customHeight="1" x14ac:dyDescent="0.2">
      <c r="C799" s="591" t="s">
        <v>13659</v>
      </c>
      <c r="D799" s="593" t="s">
        <v>13842</v>
      </c>
      <c r="E799" s="593" t="s">
        <v>14480</v>
      </c>
      <c r="F799" s="604"/>
      <c r="G799" s="604"/>
      <c r="H799" s="604"/>
      <c r="I799" s="584"/>
      <c r="J799" s="584"/>
      <c r="K799" s="584"/>
      <c r="L799" s="584"/>
    </row>
    <row r="800" spans="3:12" ht="75" customHeight="1" x14ac:dyDescent="0.2">
      <c r="C800" s="591" t="s">
        <v>13659</v>
      </c>
      <c r="D800" s="593" t="s">
        <v>13843</v>
      </c>
      <c r="E800" s="593" t="s">
        <v>14481</v>
      </c>
      <c r="F800" s="604"/>
      <c r="G800" s="604"/>
      <c r="H800" s="604"/>
      <c r="I800" s="584"/>
      <c r="J800" s="584"/>
      <c r="K800" s="584"/>
      <c r="L800" s="584"/>
    </row>
    <row r="801" spans="3:12" ht="75" customHeight="1" x14ac:dyDescent="0.2">
      <c r="C801" s="591" t="s">
        <v>13659</v>
      </c>
      <c r="D801" s="593" t="s">
        <v>13844</v>
      </c>
      <c r="E801" s="593" t="s">
        <v>14482</v>
      </c>
      <c r="F801" s="604"/>
      <c r="G801" s="604"/>
      <c r="H801" s="604"/>
      <c r="I801" s="584"/>
      <c r="J801" s="584"/>
      <c r="K801" s="584"/>
      <c r="L801" s="584"/>
    </row>
    <row r="802" spans="3:12" ht="75" customHeight="1" x14ac:dyDescent="0.2">
      <c r="C802" s="591" t="s">
        <v>13659</v>
      </c>
      <c r="D802" s="593" t="s">
        <v>13845</v>
      </c>
      <c r="E802" s="593" t="s">
        <v>14483</v>
      </c>
      <c r="F802" s="604"/>
      <c r="G802" s="604"/>
      <c r="H802" s="604"/>
      <c r="I802" s="584"/>
      <c r="J802" s="584"/>
      <c r="K802" s="584"/>
      <c r="L802" s="584"/>
    </row>
    <row r="803" spans="3:12" ht="75" customHeight="1" x14ac:dyDescent="0.2">
      <c r="C803" s="591" t="s">
        <v>13659</v>
      </c>
      <c r="D803" s="593" t="s">
        <v>13846</v>
      </c>
      <c r="E803" s="597" t="s">
        <v>14484</v>
      </c>
      <c r="F803" s="604"/>
      <c r="G803" s="604"/>
      <c r="H803" s="604"/>
      <c r="I803" s="584"/>
      <c r="J803" s="584"/>
      <c r="K803" s="584"/>
      <c r="L803" s="584"/>
    </row>
    <row r="804" spans="3:12" ht="75" customHeight="1" x14ac:dyDescent="0.2">
      <c r="C804" s="591" t="s">
        <v>13659</v>
      </c>
      <c r="D804" s="593" t="s">
        <v>7658</v>
      </c>
      <c r="E804" s="597" t="s">
        <v>14485</v>
      </c>
      <c r="F804" s="604"/>
      <c r="G804" s="604"/>
      <c r="H804" s="604"/>
      <c r="I804" s="584"/>
      <c r="J804" s="584"/>
      <c r="K804" s="584"/>
      <c r="L804" s="584"/>
    </row>
    <row r="805" spans="3:12" ht="75" customHeight="1" x14ac:dyDescent="0.2">
      <c r="C805" s="591" t="s">
        <v>13659</v>
      </c>
      <c r="D805" s="593" t="s">
        <v>13664</v>
      </c>
      <c r="E805" s="597" t="s">
        <v>14486</v>
      </c>
      <c r="F805" s="604"/>
      <c r="G805" s="604"/>
      <c r="H805" s="604"/>
      <c r="I805" s="584"/>
      <c r="J805" s="584"/>
      <c r="K805" s="584"/>
      <c r="L805" s="584" t="s">
        <v>14944</v>
      </c>
    </row>
    <row r="806" spans="3:12" ht="75" customHeight="1" x14ac:dyDescent="0.2">
      <c r="C806" s="591" t="s">
        <v>13659</v>
      </c>
      <c r="D806" s="593" t="s">
        <v>13847</v>
      </c>
      <c r="E806" s="597" t="s">
        <v>14487</v>
      </c>
      <c r="F806" s="604"/>
      <c r="G806" s="604"/>
      <c r="H806" s="604"/>
      <c r="I806" s="584"/>
      <c r="J806" s="584"/>
      <c r="K806" s="584"/>
      <c r="L806" s="584"/>
    </row>
    <row r="807" spans="3:12" ht="75" customHeight="1" x14ac:dyDescent="0.2">
      <c r="C807" s="591" t="s">
        <v>13659</v>
      </c>
      <c r="D807" s="593" t="s">
        <v>13848</v>
      </c>
      <c r="E807" s="597" t="s">
        <v>14488</v>
      </c>
      <c r="F807" s="604"/>
      <c r="G807" s="604"/>
      <c r="H807" s="604"/>
      <c r="I807" s="584"/>
      <c r="J807" s="584"/>
      <c r="K807" s="584"/>
      <c r="L807" s="584"/>
    </row>
    <row r="808" spans="3:12" ht="75" customHeight="1" x14ac:dyDescent="0.2">
      <c r="C808" s="591" t="s">
        <v>13659</v>
      </c>
      <c r="D808" s="593" t="s">
        <v>13849</v>
      </c>
      <c r="E808" s="597" t="s">
        <v>14489</v>
      </c>
      <c r="F808" s="604"/>
      <c r="G808" s="604"/>
      <c r="H808" s="604"/>
      <c r="I808" s="584"/>
      <c r="J808" s="584"/>
      <c r="K808" s="584"/>
      <c r="L808" s="584"/>
    </row>
    <row r="809" spans="3:12" ht="75" customHeight="1" x14ac:dyDescent="0.2">
      <c r="C809" s="591" t="s">
        <v>13659</v>
      </c>
      <c r="D809" s="593" t="s">
        <v>13850</v>
      </c>
      <c r="E809" s="597" t="s">
        <v>14490</v>
      </c>
      <c r="F809" s="604"/>
      <c r="G809" s="604"/>
      <c r="H809" s="604"/>
      <c r="I809" s="584"/>
      <c r="J809" s="584"/>
      <c r="K809" s="584"/>
      <c r="L809" s="584"/>
    </row>
    <row r="810" spans="3:12" ht="75" customHeight="1" x14ac:dyDescent="0.2">
      <c r="C810" s="591" t="s">
        <v>13659</v>
      </c>
      <c r="D810" s="593" t="s">
        <v>13851</v>
      </c>
      <c r="E810" s="597" t="s">
        <v>14491</v>
      </c>
      <c r="F810" s="604"/>
      <c r="G810" s="604"/>
      <c r="H810" s="604"/>
      <c r="I810" s="584"/>
      <c r="J810" s="584"/>
      <c r="K810" s="584"/>
      <c r="L810" s="584"/>
    </row>
    <row r="811" spans="3:12" ht="75" customHeight="1" x14ac:dyDescent="0.2">
      <c r="C811" s="591" t="s">
        <v>13659</v>
      </c>
      <c r="D811" s="593" t="s">
        <v>13852</v>
      </c>
      <c r="E811" s="597" t="s">
        <v>14492</v>
      </c>
      <c r="F811" s="604"/>
      <c r="G811" s="604"/>
      <c r="H811" s="604"/>
      <c r="I811" s="584"/>
      <c r="J811" s="584"/>
      <c r="K811" s="584"/>
      <c r="L811" s="584"/>
    </row>
    <row r="812" spans="3:12" ht="75" customHeight="1" x14ac:dyDescent="0.2">
      <c r="C812" s="591" t="s">
        <v>13659</v>
      </c>
      <c r="D812" s="593" t="s">
        <v>13853</v>
      </c>
      <c r="E812" s="597" t="s">
        <v>14493</v>
      </c>
      <c r="F812" s="604"/>
      <c r="G812" s="604"/>
      <c r="H812" s="604"/>
      <c r="I812" s="584"/>
      <c r="J812" s="584"/>
      <c r="K812" s="584"/>
      <c r="L812" s="584"/>
    </row>
    <row r="813" spans="3:12" ht="75" customHeight="1" x14ac:dyDescent="0.2">
      <c r="C813" s="591" t="s">
        <v>13659</v>
      </c>
      <c r="D813" s="593" t="s">
        <v>13854</v>
      </c>
      <c r="E813" s="597" t="s">
        <v>14494</v>
      </c>
      <c r="F813" s="604"/>
      <c r="G813" s="604"/>
      <c r="H813" s="604"/>
      <c r="I813" s="584"/>
      <c r="J813" s="584"/>
      <c r="K813" s="584"/>
      <c r="L813" s="584"/>
    </row>
    <row r="814" spans="3:12" ht="75" customHeight="1" x14ac:dyDescent="0.2">
      <c r="C814" s="591" t="s">
        <v>13659</v>
      </c>
      <c r="D814" s="593" t="s">
        <v>13855</v>
      </c>
      <c r="E814" s="597" t="s">
        <v>14495</v>
      </c>
      <c r="F814" s="604"/>
      <c r="G814" s="604"/>
      <c r="H814" s="604"/>
      <c r="I814" s="584"/>
      <c r="J814" s="584"/>
      <c r="K814" s="584"/>
      <c r="L814" s="584"/>
    </row>
    <row r="815" spans="3:12" ht="75" customHeight="1" x14ac:dyDescent="0.2">
      <c r="C815" s="591" t="s">
        <v>13659</v>
      </c>
      <c r="D815" s="593" t="s">
        <v>13856</v>
      </c>
      <c r="E815" s="597" t="s">
        <v>14496</v>
      </c>
      <c r="F815" s="604"/>
      <c r="G815" s="604"/>
      <c r="H815" s="604"/>
      <c r="I815" s="584"/>
      <c r="J815" s="584"/>
      <c r="K815" s="584"/>
      <c r="L815" s="584"/>
    </row>
    <row r="816" spans="3:12" ht="75" customHeight="1" x14ac:dyDescent="0.2">
      <c r="C816" s="591" t="s">
        <v>13659</v>
      </c>
      <c r="D816" s="593" t="s">
        <v>13857</v>
      </c>
      <c r="E816" s="597" t="s">
        <v>14497</v>
      </c>
      <c r="F816" s="604"/>
      <c r="G816" s="604"/>
      <c r="H816" s="604"/>
      <c r="I816" s="584"/>
      <c r="J816" s="584"/>
      <c r="K816" s="584"/>
      <c r="L816" s="584"/>
    </row>
    <row r="817" spans="3:12" ht="75" customHeight="1" x14ac:dyDescent="0.2">
      <c r="C817" s="591" t="s">
        <v>13659</v>
      </c>
      <c r="D817" s="593" t="s">
        <v>13858</v>
      </c>
      <c r="E817" s="597" t="s">
        <v>14498</v>
      </c>
      <c r="F817" s="604"/>
      <c r="G817" s="604"/>
      <c r="H817" s="604"/>
      <c r="I817" s="584"/>
      <c r="J817" s="584"/>
      <c r="K817" s="584"/>
      <c r="L817" s="584"/>
    </row>
    <row r="818" spans="3:12" ht="75" customHeight="1" x14ac:dyDescent="0.2">
      <c r="C818" s="591" t="s">
        <v>13659</v>
      </c>
      <c r="D818" s="593" t="s">
        <v>13859</v>
      </c>
      <c r="E818" s="597" t="s">
        <v>14499</v>
      </c>
      <c r="F818" s="604"/>
      <c r="G818" s="604"/>
      <c r="H818" s="604"/>
      <c r="I818" s="584"/>
      <c r="J818" s="584"/>
      <c r="K818" s="584"/>
      <c r="L818" s="584"/>
    </row>
    <row r="819" spans="3:12" ht="75" customHeight="1" x14ac:dyDescent="0.2">
      <c r="C819" s="591" t="s">
        <v>13659</v>
      </c>
      <c r="D819" s="593" t="s">
        <v>13860</v>
      </c>
      <c r="E819" s="597" t="s">
        <v>14500</v>
      </c>
      <c r="F819" s="604"/>
      <c r="G819" s="604"/>
      <c r="H819" s="604"/>
      <c r="I819" s="584"/>
      <c r="J819" s="584"/>
      <c r="K819" s="584"/>
      <c r="L819" s="584"/>
    </row>
    <row r="820" spans="3:12" ht="75" customHeight="1" x14ac:dyDescent="0.2">
      <c r="C820" s="591" t="s">
        <v>13659</v>
      </c>
      <c r="D820" s="593" t="s">
        <v>13861</v>
      </c>
      <c r="E820" s="597" t="s">
        <v>14501</v>
      </c>
      <c r="F820" s="604"/>
      <c r="G820" s="604"/>
      <c r="H820" s="604"/>
      <c r="I820" s="584"/>
      <c r="J820" s="584"/>
      <c r="K820" s="584"/>
      <c r="L820" s="584"/>
    </row>
    <row r="821" spans="3:12" ht="75" customHeight="1" x14ac:dyDescent="0.2">
      <c r="C821" s="591" t="s">
        <v>13659</v>
      </c>
      <c r="D821" s="593" t="s">
        <v>8204</v>
      </c>
      <c r="E821" s="597" t="s">
        <v>14502</v>
      </c>
      <c r="F821" s="604"/>
      <c r="G821" s="604"/>
      <c r="H821" s="604"/>
      <c r="I821" s="584"/>
      <c r="J821" s="584"/>
      <c r="K821" s="584"/>
      <c r="L821" s="584"/>
    </row>
    <row r="822" spans="3:12" ht="75" customHeight="1" x14ac:dyDescent="0.2">
      <c r="C822" s="591" t="s">
        <v>13659</v>
      </c>
      <c r="D822" s="593" t="s">
        <v>13862</v>
      </c>
      <c r="E822" s="597" t="s">
        <v>14503</v>
      </c>
      <c r="F822" s="604"/>
      <c r="G822" s="604"/>
      <c r="H822" s="604"/>
      <c r="I822" s="584"/>
      <c r="J822" s="584"/>
      <c r="K822" s="584"/>
      <c r="L822" s="584"/>
    </row>
    <row r="823" spans="3:12" ht="75" customHeight="1" x14ac:dyDescent="0.2">
      <c r="C823" s="591" t="s">
        <v>13659</v>
      </c>
      <c r="D823" s="593" t="s">
        <v>13085</v>
      </c>
      <c r="E823" s="597" t="s">
        <v>14504</v>
      </c>
      <c r="F823" s="604"/>
      <c r="G823" s="604"/>
      <c r="H823" s="604"/>
      <c r="I823" s="584"/>
      <c r="J823" s="584"/>
      <c r="K823" s="584"/>
      <c r="L823" s="584"/>
    </row>
    <row r="824" spans="3:12" ht="75" customHeight="1" x14ac:dyDescent="0.2">
      <c r="C824" s="591" t="s">
        <v>13659</v>
      </c>
      <c r="D824" s="593" t="s">
        <v>13863</v>
      </c>
      <c r="E824" s="597" t="s">
        <v>14505</v>
      </c>
      <c r="F824" s="604"/>
      <c r="G824" s="604"/>
      <c r="H824" s="604"/>
      <c r="I824" s="584"/>
      <c r="J824" s="584"/>
      <c r="K824" s="584"/>
      <c r="L824" s="584"/>
    </row>
    <row r="825" spans="3:12" ht="75" customHeight="1" x14ac:dyDescent="0.2">
      <c r="C825" s="591" t="s">
        <v>13659</v>
      </c>
      <c r="D825" s="593" t="s">
        <v>13864</v>
      </c>
      <c r="E825" s="597" t="s">
        <v>14506</v>
      </c>
      <c r="F825" s="604"/>
      <c r="G825" s="604"/>
      <c r="H825" s="604"/>
      <c r="I825" s="584"/>
      <c r="J825" s="584"/>
      <c r="K825" s="584"/>
      <c r="L825" s="584"/>
    </row>
    <row r="826" spans="3:12" ht="75" customHeight="1" x14ac:dyDescent="0.2">
      <c r="C826" s="591" t="s">
        <v>13659</v>
      </c>
      <c r="D826" s="593" t="s">
        <v>13865</v>
      </c>
      <c r="E826" s="597" t="s">
        <v>14507</v>
      </c>
      <c r="F826" s="604"/>
      <c r="G826" s="604"/>
      <c r="H826" s="604"/>
      <c r="I826" s="584"/>
      <c r="J826" s="584"/>
      <c r="K826" s="584"/>
      <c r="L826" s="584"/>
    </row>
    <row r="827" spans="3:12" ht="75" customHeight="1" x14ac:dyDescent="0.2">
      <c r="C827" s="591" t="s">
        <v>13659</v>
      </c>
      <c r="D827" s="593" t="s">
        <v>5832</v>
      </c>
      <c r="E827" s="597" t="s">
        <v>14508</v>
      </c>
      <c r="F827" s="604"/>
      <c r="G827" s="604"/>
      <c r="H827" s="604"/>
      <c r="I827" s="584"/>
      <c r="J827" s="584"/>
      <c r="K827" s="584"/>
      <c r="L827" s="584"/>
    </row>
    <row r="828" spans="3:12" ht="75" customHeight="1" x14ac:dyDescent="0.2">
      <c r="C828" s="591" t="s">
        <v>13659</v>
      </c>
      <c r="D828" s="593" t="s">
        <v>13866</v>
      </c>
      <c r="E828" s="597" t="s">
        <v>14509</v>
      </c>
      <c r="F828" s="604"/>
      <c r="G828" s="604"/>
      <c r="H828" s="604"/>
      <c r="I828" s="584"/>
      <c r="J828" s="584"/>
      <c r="K828" s="584"/>
      <c r="L828" s="584"/>
    </row>
    <row r="829" spans="3:12" ht="75" customHeight="1" x14ac:dyDescent="0.2">
      <c r="C829" s="591" t="s">
        <v>13659</v>
      </c>
      <c r="D829" s="593" t="s">
        <v>13867</v>
      </c>
      <c r="E829" s="597" t="s">
        <v>14510</v>
      </c>
      <c r="F829" s="604"/>
      <c r="G829" s="604"/>
      <c r="H829" s="604"/>
      <c r="I829" s="584"/>
      <c r="J829" s="584"/>
      <c r="K829" s="584"/>
      <c r="L829" s="584"/>
    </row>
    <row r="830" spans="3:12" ht="75" customHeight="1" x14ac:dyDescent="0.2">
      <c r="C830" s="591" t="s">
        <v>13659</v>
      </c>
      <c r="D830" s="593" t="s">
        <v>13868</v>
      </c>
      <c r="E830" s="597" t="s">
        <v>14511</v>
      </c>
      <c r="F830" s="604"/>
      <c r="G830" s="604"/>
      <c r="H830" s="604"/>
      <c r="I830" s="584"/>
      <c r="J830" s="584"/>
      <c r="K830" s="584"/>
      <c r="L830" s="584"/>
    </row>
    <row r="831" spans="3:12" ht="75" customHeight="1" x14ac:dyDescent="0.2">
      <c r="C831" s="591" t="s">
        <v>13659</v>
      </c>
      <c r="D831" s="593" t="s">
        <v>13869</v>
      </c>
      <c r="E831" s="597" t="s">
        <v>14512</v>
      </c>
      <c r="F831" s="604"/>
      <c r="G831" s="604"/>
      <c r="H831" s="604"/>
      <c r="I831" s="584"/>
      <c r="J831" s="584"/>
      <c r="K831" s="584"/>
      <c r="L831" s="584"/>
    </row>
    <row r="832" spans="3:12" ht="75" customHeight="1" x14ac:dyDescent="0.2">
      <c r="C832" s="591" t="s">
        <v>13659</v>
      </c>
      <c r="D832" s="593" t="s">
        <v>13396</v>
      </c>
      <c r="E832" s="597" t="s">
        <v>14513</v>
      </c>
      <c r="F832" s="604"/>
      <c r="G832" s="604"/>
      <c r="H832" s="604"/>
      <c r="I832" s="584"/>
      <c r="J832" s="584"/>
      <c r="K832" s="584"/>
      <c r="L832" s="584"/>
    </row>
    <row r="833" spans="3:12" ht="75" customHeight="1" x14ac:dyDescent="0.2">
      <c r="C833" s="591" t="s">
        <v>13659</v>
      </c>
      <c r="D833" s="593" t="s">
        <v>13870</v>
      </c>
      <c r="E833" s="597" t="s">
        <v>14514</v>
      </c>
      <c r="F833" s="604"/>
      <c r="G833" s="604"/>
      <c r="H833" s="604"/>
      <c r="I833" s="584"/>
      <c r="J833" s="584"/>
      <c r="K833" s="584"/>
      <c r="L833" s="584"/>
    </row>
    <row r="834" spans="3:12" ht="75" customHeight="1" x14ac:dyDescent="0.2">
      <c r="C834" s="591" t="s">
        <v>13659</v>
      </c>
      <c r="D834" s="593" t="s">
        <v>13871</v>
      </c>
      <c r="E834" s="597" t="s">
        <v>14515</v>
      </c>
      <c r="F834" s="604"/>
      <c r="G834" s="604"/>
      <c r="H834" s="604"/>
      <c r="I834" s="584"/>
      <c r="J834" s="584"/>
      <c r="K834" s="584"/>
      <c r="L834" s="584"/>
    </row>
    <row r="835" spans="3:12" ht="75" customHeight="1" x14ac:dyDescent="0.2">
      <c r="C835" s="591" t="s">
        <v>13659</v>
      </c>
      <c r="D835" s="593" t="s">
        <v>13872</v>
      </c>
      <c r="E835" s="597" t="s">
        <v>14516</v>
      </c>
      <c r="F835" s="604"/>
      <c r="G835" s="604"/>
      <c r="H835" s="604"/>
      <c r="I835" s="584"/>
      <c r="J835" s="584"/>
      <c r="K835" s="584"/>
      <c r="L835" s="584"/>
    </row>
    <row r="836" spans="3:12" ht="75" customHeight="1" x14ac:dyDescent="0.2">
      <c r="C836" s="591" t="s">
        <v>13659</v>
      </c>
      <c r="D836" s="593" t="s">
        <v>13064</v>
      </c>
      <c r="E836" s="597" t="s">
        <v>14517</v>
      </c>
      <c r="F836" s="604"/>
      <c r="G836" s="604"/>
      <c r="H836" s="604"/>
      <c r="I836" s="584"/>
      <c r="J836" s="584"/>
      <c r="K836" s="584"/>
      <c r="L836" s="584"/>
    </row>
    <row r="837" spans="3:12" ht="75" customHeight="1" x14ac:dyDescent="0.2">
      <c r="C837" s="591" t="s">
        <v>13659</v>
      </c>
      <c r="D837" s="593" t="s">
        <v>5428</v>
      </c>
      <c r="E837" s="597" t="s">
        <v>14518</v>
      </c>
      <c r="F837" s="604"/>
      <c r="G837" s="604"/>
      <c r="H837" s="604"/>
      <c r="I837" s="584"/>
      <c r="J837" s="584"/>
      <c r="K837" s="584"/>
      <c r="L837" s="584"/>
    </row>
    <row r="838" spans="3:12" ht="75" customHeight="1" x14ac:dyDescent="0.2">
      <c r="C838" s="591" t="s">
        <v>13659</v>
      </c>
      <c r="D838" s="593" t="s">
        <v>13001</v>
      </c>
      <c r="E838" s="597" t="s">
        <v>14519</v>
      </c>
      <c r="F838" s="604"/>
      <c r="G838" s="604"/>
      <c r="H838" s="604"/>
      <c r="I838" s="584"/>
      <c r="J838" s="584"/>
      <c r="K838" s="584"/>
      <c r="L838" s="584"/>
    </row>
    <row r="839" spans="3:12" ht="75" customHeight="1" x14ac:dyDescent="0.2">
      <c r="C839" s="591" t="s">
        <v>13659</v>
      </c>
      <c r="D839" s="593" t="s">
        <v>13873</v>
      </c>
      <c r="E839" s="597" t="s">
        <v>14520</v>
      </c>
      <c r="F839" s="604"/>
      <c r="G839" s="604"/>
      <c r="H839" s="604"/>
      <c r="I839" s="584"/>
      <c r="J839" s="584"/>
      <c r="K839" s="584"/>
      <c r="L839" s="584"/>
    </row>
    <row r="840" spans="3:12" ht="75" customHeight="1" x14ac:dyDescent="0.2">
      <c r="C840" s="591" t="s">
        <v>13659</v>
      </c>
      <c r="D840" s="593" t="s">
        <v>13874</v>
      </c>
      <c r="E840" s="597" t="s">
        <v>14521</v>
      </c>
      <c r="F840" s="604"/>
      <c r="G840" s="604"/>
      <c r="H840" s="604"/>
      <c r="I840" s="584"/>
      <c r="J840" s="584"/>
      <c r="K840" s="584"/>
      <c r="L840" s="584"/>
    </row>
    <row r="841" spans="3:12" ht="75" customHeight="1" x14ac:dyDescent="0.2">
      <c r="C841" s="591" t="s">
        <v>13659</v>
      </c>
      <c r="D841" s="593" t="s">
        <v>13875</v>
      </c>
      <c r="E841" s="597" t="s">
        <v>14522</v>
      </c>
      <c r="F841" s="604"/>
      <c r="G841" s="604"/>
      <c r="H841" s="604"/>
      <c r="I841" s="584"/>
      <c r="J841" s="584"/>
      <c r="K841" s="584"/>
      <c r="L841" s="584"/>
    </row>
    <row r="842" spans="3:12" ht="75" customHeight="1" x14ac:dyDescent="0.2">
      <c r="C842" s="591" t="s">
        <v>13659</v>
      </c>
      <c r="D842" s="593" t="s">
        <v>13876</v>
      </c>
      <c r="E842" s="597" t="s">
        <v>14523</v>
      </c>
      <c r="F842" s="604"/>
      <c r="G842" s="604"/>
      <c r="H842" s="604"/>
      <c r="I842" s="584"/>
      <c r="J842" s="584"/>
      <c r="K842" s="584"/>
      <c r="L842" s="584"/>
    </row>
    <row r="843" spans="3:12" ht="75" customHeight="1" x14ac:dyDescent="0.2">
      <c r="C843" s="591" t="s">
        <v>13659</v>
      </c>
      <c r="D843" s="593" t="s">
        <v>6726</v>
      </c>
      <c r="E843" s="597" t="s">
        <v>14524</v>
      </c>
      <c r="F843" s="604"/>
      <c r="G843" s="604"/>
      <c r="H843" s="604"/>
      <c r="I843" s="584"/>
      <c r="J843" s="584"/>
      <c r="K843" s="584"/>
      <c r="L843" s="584"/>
    </row>
    <row r="844" spans="3:12" ht="75" customHeight="1" x14ac:dyDescent="0.2">
      <c r="C844" s="591" t="s">
        <v>13659</v>
      </c>
      <c r="D844" s="593" t="s">
        <v>13877</v>
      </c>
      <c r="E844" s="597" t="s">
        <v>14525</v>
      </c>
      <c r="F844" s="604"/>
      <c r="G844" s="604"/>
      <c r="H844" s="604"/>
      <c r="I844" s="584"/>
      <c r="J844" s="584"/>
      <c r="K844" s="584"/>
      <c r="L844" s="584"/>
    </row>
    <row r="845" spans="3:12" ht="75" customHeight="1" x14ac:dyDescent="0.2">
      <c r="C845" s="591" t="s">
        <v>13659</v>
      </c>
      <c r="D845" s="593" t="s">
        <v>13878</v>
      </c>
      <c r="E845" s="597" t="s">
        <v>14526</v>
      </c>
      <c r="F845" s="604"/>
      <c r="G845" s="604"/>
      <c r="H845" s="604"/>
      <c r="I845" s="584"/>
      <c r="J845" s="584"/>
      <c r="K845" s="584"/>
      <c r="L845" s="584"/>
    </row>
    <row r="846" spans="3:12" ht="75" customHeight="1" x14ac:dyDescent="0.2">
      <c r="C846" s="591" t="s">
        <v>13659</v>
      </c>
      <c r="D846" s="593" t="s">
        <v>13879</v>
      </c>
      <c r="E846" s="597" t="s">
        <v>14527</v>
      </c>
      <c r="F846" s="604"/>
      <c r="G846" s="604"/>
      <c r="H846" s="604"/>
      <c r="I846" s="584"/>
      <c r="J846" s="584"/>
      <c r="K846" s="584"/>
      <c r="L846" s="584"/>
    </row>
    <row r="847" spans="3:12" ht="75" customHeight="1" x14ac:dyDescent="0.2">
      <c r="C847" s="591" t="s">
        <v>13659</v>
      </c>
      <c r="D847" s="593" t="s">
        <v>13880</v>
      </c>
      <c r="E847" s="597" t="s">
        <v>14528</v>
      </c>
      <c r="F847" s="604"/>
      <c r="G847" s="604"/>
      <c r="H847" s="604"/>
      <c r="I847" s="584"/>
      <c r="J847" s="584"/>
      <c r="K847" s="584"/>
      <c r="L847" s="584"/>
    </row>
    <row r="848" spans="3:12" ht="75" customHeight="1" x14ac:dyDescent="0.2">
      <c r="C848" s="591" t="s">
        <v>13659</v>
      </c>
      <c r="D848" s="593" t="s">
        <v>13881</v>
      </c>
      <c r="E848" s="597" t="s">
        <v>14529</v>
      </c>
      <c r="F848" s="604"/>
      <c r="G848" s="604"/>
      <c r="H848" s="604"/>
      <c r="I848" s="584"/>
      <c r="J848" s="584"/>
      <c r="K848" s="584"/>
      <c r="L848" s="584"/>
    </row>
    <row r="849" spans="3:12" ht="75" customHeight="1" x14ac:dyDescent="0.2">
      <c r="C849" s="591" t="s">
        <v>13659</v>
      </c>
      <c r="D849" s="593" t="s">
        <v>13882</v>
      </c>
      <c r="E849" s="597" t="s">
        <v>14530</v>
      </c>
      <c r="F849" s="604"/>
      <c r="G849" s="604"/>
      <c r="H849" s="604"/>
      <c r="I849" s="584"/>
      <c r="J849" s="584"/>
      <c r="K849" s="584"/>
      <c r="L849" s="584"/>
    </row>
    <row r="850" spans="3:12" ht="75" customHeight="1" x14ac:dyDescent="0.2">
      <c r="C850" s="591" t="s">
        <v>13659</v>
      </c>
      <c r="D850" s="593" t="s">
        <v>13883</v>
      </c>
      <c r="E850" s="597" t="s">
        <v>14531</v>
      </c>
      <c r="F850" s="604"/>
      <c r="G850" s="604"/>
      <c r="H850" s="604"/>
      <c r="I850" s="584"/>
      <c r="J850" s="584"/>
      <c r="K850" s="584"/>
      <c r="L850" s="584"/>
    </row>
    <row r="851" spans="3:12" ht="75" customHeight="1" x14ac:dyDescent="0.2">
      <c r="C851" s="591" t="s">
        <v>13659</v>
      </c>
      <c r="D851" s="593" t="s">
        <v>13748</v>
      </c>
      <c r="E851" s="597" t="s">
        <v>14532</v>
      </c>
      <c r="F851" s="604"/>
      <c r="G851" s="604"/>
      <c r="H851" s="604"/>
      <c r="I851" s="584"/>
      <c r="J851" s="584"/>
      <c r="K851" s="584"/>
      <c r="L851" s="580" t="s">
        <v>14942</v>
      </c>
    </row>
    <row r="852" spans="3:12" ht="75" customHeight="1" x14ac:dyDescent="0.2">
      <c r="C852" s="591" t="s">
        <v>13659</v>
      </c>
      <c r="D852" s="593" t="s">
        <v>13748</v>
      </c>
      <c r="E852" s="597" t="s">
        <v>14533</v>
      </c>
      <c r="F852" s="604"/>
      <c r="G852" s="604"/>
      <c r="H852" s="604"/>
      <c r="I852" s="584"/>
      <c r="J852" s="584"/>
      <c r="K852" s="584"/>
      <c r="L852" s="580" t="s">
        <v>14942</v>
      </c>
    </row>
    <row r="853" spans="3:12" ht="75" customHeight="1" x14ac:dyDescent="0.2">
      <c r="C853" s="591" t="s">
        <v>13659</v>
      </c>
      <c r="D853" s="593" t="s">
        <v>13884</v>
      </c>
      <c r="E853" s="597" t="s">
        <v>14534</v>
      </c>
      <c r="F853" s="604"/>
      <c r="G853" s="604"/>
      <c r="H853" s="604"/>
      <c r="I853" s="584"/>
      <c r="J853" s="584"/>
      <c r="K853" s="584"/>
      <c r="L853" s="584"/>
    </row>
    <row r="854" spans="3:12" ht="75" customHeight="1" x14ac:dyDescent="0.2">
      <c r="C854" s="591" t="s">
        <v>13659</v>
      </c>
      <c r="D854" s="593" t="s">
        <v>13885</v>
      </c>
      <c r="E854" s="597" t="s">
        <v>14535</v>
      </c>
      <c r="F854" s="604"/>
      <c r="G854" s="604"/>
      <c r="H854" s="604"/>
      <c r="I854" s="584"/>
      <c r="J854" s="584"/>
      <c r="K854" s="584"/>
      <c r="L854" s="584"/>
    </row>
    <row r="855" spans="3:12" ht="75" customHeight="1" x14ac:dyDescent="0.2">
      <c r="C855" s="591" t="s">
        <v>13659</v>
      </c>
      <c r="D855" s="593" t="s">
        <v>13886</v>
      </c>
      <c r="E855" s="597" t="s">
        <v>14536</v>
      </c>
      <c r="F855" s="604"/>
      <c r="G855" s="604"/>
      <c r="H855" s="604"/>
      <c r="I855" s="584"/>
      <c r="J855" s="584"/>
      <c r="K855" s="584"/>
      <c r="L855" s="584"/>
    </row>
    <row r="856" spans="3:12" ht="75" customHeight="1" x14ac:dyDescent="0.2">
      <c r="C856" s="591" t="s">
        <v>13659</v>
      </c>
      <c r="D856" s="593" t="s">
        <v>13887</v>
      </c>
      <c r="E856" s="597" t="s">
        <v>14537</v>
      </c>
      <c r="F856" s="604"/>
      <c r="G856" s="604"/>
      <c r="H856" s="604"/>
      <c r="I856" s="584"/>
      <c r="J856" s="584"/>
      <c r="K856" s="584"/>
      <c r="L856" s="584"/>
    </row>
    <row r="857" spans="3:12" ht="75" customHeight="1" x14ac:dyDescent="0.2">
      <c r="C857" s="591" t="s">
        <v>13659</v>
      </c>
      <c r="D857" s="593" t="s">
        <v>13888</v>
      </c>
      <c r="E857" s="597" t="s">
        <v>14538</v>
      </c>
      <c r="F857" s="604"/>
      <c r="G857" s="604"/>
      <c r="H857" s="604"/>
      <c r="I857" s="584"/>
      <c r="J857" s="584"/>
      <c r="K857" s="584"/>
      <c r="L857" s="584"/>
    </row>
    <row r="858" spans="3:12" ht="75" customHeight="1" x14ac:dyDescent="0.2">
      <c r="C858" s="591" t="s">
        <v>13659</v>
      </c>
      <c r="D858" s="593" t="s">
        <v>13889</v>
      </c>
      <c r="E858" s="597" t="s">
        <v>14539</v>
      </c>
      <c r="F858" s="604"/>
      <c r="G858" s="604"/>
      <c r="H858" s="604"/>
      <c r="I858" s="584"/>
      <c r="J858" s="584"/>
      <c r="K858" s="584"/>
      <c r="L858" s="584"/>
    </row>
    <row r="859" spans="3:12" ht="75" customHeight="1" x14ac:dyDescent="0.2">
      <c r="C859" s="591" t="s">
        <v>13659</v>
      </c>
      <c r="D859" s="593" t="s">
        <v>12979</v>
      </c>
      <c r="E859" s="597" t="s">
        <v>14540</v>
      </c>
      <c r="F859" s="604"/>
      <c r="G859" s="604"/>
      <c r="H859" s="604"/>
      <c r="I859" s="584"/>
      <c r="J859" s="584"/>
      <c r="K859" s="584"/>
      <c r="L859" s="584"/>
    </row>
    <row r="860" spans="3:12" ht="75" customHeight="1" x14ac:dyDescent="0.2">
      <c r="C860" s="591" t="s">
        <v>13659</v>
      </c>
      <c r="D860" s="593" t="s">
        <v>7330</v>
      </c>
      <c r="E860" s="597" t="s">
        <v>14541</v>
      </c>
      <c r="F860" s="604"/>
      <c r="G860" s="604"/>
      <c r="H860" s="604"/>
      <c r="I860" s="584"/>
      <c r="J860" s="584"/>
      <c r="K860" s="584"/>
      <c r="L860" s="584"/>
    </row>
    <row r="861" spans="3:12" ht="75" customHeight="1" x14ac:dyDescent="0.2">
      <c r="C861" s="591" t="s">
        <v>13659</v>
      </c>
      <c r="D861" s="593" t="s">
        <v>13890</v>
      </c>
      <c r="E861" s="597" t="s">
        <v>14542</v>
      </c>
      <c r="F861" s="604"/>
      <c r="G861" s="604"/>
      <c r="H861" s="604"/>
      <c r="I861" s="584"/>
      <c r="J861" s="584"/>
      <c r="K861" s="584"/>
      <c r="L861" s="584"/>
    </row>
    <row r="862" spans="3:12" ht="75" customHeight="1" x14ac:dyDescent="0.2">
      <c r="C862" s="591" t="s">
        <v>13659</v>
      </c>
      <c r="D862" s="593" t="s">
        <v>13891</v>
      </c>
      <c r="E862" s="597" t="s">
        <v>14543</v>
      </c>
      <c r="F862" s="604"/>
      <c r="G862" s="604"/>
      <c r="H862" s="604"/>
      <c r="I862" s="584"/>
      <c r="J862" s="584"/>
      <c r="K862" s="584"/>
      <c r="L862" s="584"/>
    </row>
    <row r="863" spans="3:12" ht="75" customHeight="1" x14ac:dyDescent="0.2">
      <c r="C863" s="591" t="s">
        <v>13659</v>
      </c>
      <c r="D863" s="593" t="s">
        <v>13748</v>
      </c>
      <c r="E863" s="597" t="s">
        <v>14544</v>
      </c>
      <c r="F863" s="604"/>
      <c r="G863" s="604"/>
      <c r="H863" s="604"/>
      <c r="I863" s="584"/>
      <c r="J863" s="584"/>
      <c r="K863" s="584"/>
      <c r="L863" s="580" t="s">
        <v>14942</v>
      </c>
    </row>
    <row r="864" spans="3:12" ht="75" customHeight="1" x14ac:dyDescent="0.2">
      <c r="C864" s="591" t="s">
        <v>13659</v>
      </c>
      <c r="D864" s="593" t="s">
        <v>13748</v>
      </c>
      <c r="E864" s="597" t="s">
        <v>14545</v>
      </c>
      <c r="F864" s="604"/>
      <c r="G864" s="604"/>
      <c r="H864" s="604"/>
      <c r="I864" s="584"/>
      <c r="J864" s="584"/>
      <c r="K864" s="584"/>
      <c r="L864" s="585" t="s">
        <v>14942</v>
      </c>
    </row>
    <row r="865" spans="3:12" ht="75" customHeight="1" x14ac:dyDescent="0.2">
      <c r="C865" s="591" t="s">
        <v>13659</v>
      </c>
      <c r="D865" s="593" t="s">
        <v>13892</v>
      </c>
      <c r="E865" s="597" t="s">
        <v>14546</v>
      </c>
      <c r="F865" s="604"/>
      <c r="G865" s="604"/>
      <c r="H865" s="604"/>
      <c r="I865" s="584"/>
      <c r="J865" s="584"/>
      <c r="K865" s="584"/>
      <c r="L865" s="584"/>
    </row>
    <row r="866" spans="3:12" ht="75" customHeight="1" x14ac:dyDescent="0.2">
      <c r="C866" s="591" t="s">
        <v>13659</v>
      </c>
      <c r="D866" s="593" t="s">
        <v>13893</v>
      </c>
      <c r="E866" s="597" t="s">
        <v>14547</v>
      </c>
      <c r="F866" s="604"/>
      <c r="G866" s="604"/>
      <c r="H866" s="604"/>
      <c r="I866" s="584"/>
      <c r="J866" s="584"/>
      <c r="K866" s="584"/>
      <c r="L866" s="584"/>
    </row>
    <row r="867" spans="3:12" ht="75" customHeight="1" x14ac:dyDescent="0.2">
      <c r="C867" s="591" t="s">
        <v>13659</v>
      </c>
      <c r="D867" s="593" t="s">
        <v>13894</v>
      </c>
      <c r="E867" s="597" t="s">
        <v>14548</v>
      </c>
      <c r="F867" s="604"/>
      <c r="G867" s="604"/>
      <c r="H867" s="604"/>
      <c r="I867" s="584"/>
      <c r="J867" s="584"/>
      <c r="K867" s="584"/>
      <c r="L867" s="584"/>
    </row>
    <row r="868" spans="3:12" ht="75" customHeight="1" x14ac:dyDescent="0.2">
      <c r="C868" s="591" t="s">
        <v>13659</v>
      </c>
      <c r="D868" s="593" t="s">
        <v>12972</v>
      </c>
      <c r="E868" s="597" t="s">
        <v>14549</v>
      </c>
      <c r="F868" s="604"/>
      <c r="G868" s="604"/>
      <c r="H868" s="604"/>
      <c r="I868" s="584"/>
      <c r="J868" s="584"/>
      <c r="K868" s="584"/>
      <c r="L868" s="584"/>
    </row>
    <row r="869" spans="3:12" ht="75" customHeight="1" x14ac:dyDescent="0.2">
      <c r="C869" s="591" t="s">
        <v>13659</v>
      </c>
      <c r="D869" s="593" t="s">
        <v>13895</v>
      </c>
      <c r="E869" s="597" t="s">
        <v>14550</v>
      </c>
      <c r="F869" s="604"/>
      <c r="G869" s="604"/>
      <c r="H869" s="604"/>
      <c r="I869" s="584"/>
      <c r="J869" s="584"/>
      <c r="K869" s="584"/>
      <c r="L869" s="584"/>
    </row>
    <row r="870" spans="3:12" ht="75" customHeight="1" x14ac:dyDescent="0.2">
      <c r="C870" s="591" t="s">
        <v>13659</v>
      </c>
      <c r="D870" s="593" t="s">
        <v>13149</v>
      </c>
      <c r="E870" s="597" t="s">
        <v>14551</v>
      </c>
      <c r="F870" s="604"/>
      <c r="G870" s="604"/>
      <c r="H870" s="604"/>
      <c r="I870" s="584"/>
      <c r="J870" s="584"/>
      <c r="K870" s="584"/>
      <c r="L870" s="584"/>
    </row>
    <row r="871" spans="3:12" ht="75" customHeight="1" x14ac:dyDescent="0.2">
      <c r="C871" s="591" t="s">
        <v>13659</v>
      </c>
      <c r="D871" s="593" t="s">
        <v>13896</v>
      </c>
      <c r="E871" s="597" t="s">
        <v>14552</v>
      </c>
      <c r="F871" s="604"/>
      <c r="G871" s="604"/>
      <c r="H871" s="604"/>
      <c r="I871" s="584"/>
      <c r="J871" s="584"/>
      <c r="K871" s="584"/>
      <c r="L871" s="584"/>
    </row>
    <row r="872" spans="3:12" ht="75" customHeight="1" x14ac:dyDescent="0.2">
      <c r="C872" s="591" t="s">
        <v>13659</v>
      </c>
      <c r="D872" s="593" t="s">
        <v>505</v>
      </c>
      <c r="E872" s="597" t="s">
        <v>14553</v>
      </c>
      <c r="F872" s="604"/>
      <c r="G872" s="604"/>
      <c r="H872" s="604"/>
      <c r="I872" s="584"/>
      <c r="J872" s="584"/>
      <c r="K872" s="584"/>
      <c r="L872" s="584"/>
    </row>
    <row r="873" spans="3:12" ht="75" customHeight="1" x14ac:dyDescent="0.2">
      <c r="C873" s="591" t="s">
        <v>13659</v>
      </c>
      <c r="D873" s="593" t="s">
        <v>2533</v>
      </c>
      <c r="E873" s="597" t="s">
        <v>14554</v>
      </c>
      <c r="F873" s="604"/>
      <c r="G873" s="604"/>
      <c r="H873" s="604"/>
      <c r="I873" s="584"/>
      <c r="J873" s="584"/>
      <c r="K873" s="584"/>
      <c r="L873" s="584"/>
    </row>
    <row r="874" spans="3:12" ht="75" customHeight="1" x14ac:dyDescent="0.2">
      <c r="C874" s="591" t="s">
        <v>13659</v>
      </c>
      <c r="D874" s="593" t="s">
        <v>13748</v>
      </c>
      <c r="E874" s="597" t="s">
        <v>14555</v>
      </c>
      <c r="F874" s="604"/>
      <c r="G874" s="604"/>
      <c r="H874" s="604"/>
      <c r="I874" s="584"/>
      <c r="J874" s="584"/>
      <c r="K874" s="584"/>
      <c r="L874" s="580" t="s">
        <v>14942</v>
      </c>
    </row>
    <row r="875" spans="3:12" ht="75" customHeight="1" x14ac:dyDescent="0.2">
      <c r="C875" s="591" t="s">
        <v>13659</v>
      </c>
      <c r="D875" s="593" t="s">
        <v>13245</v>
      </c>
      <c r="E875" s="597" t="s">
        <v>14556</v>
      </c>
      <c r="F875" s="604"/>
      <c r="G875" s="604"/>
      <c r="H875" s="604"/>
      <c r="I875" s="584"/>
      <c r="J875" s="584"/>
      <c r="K875" s="584"/>
      <c r="L875" s="584"/>
    </row>
    <row r="876" spans="3:12" ht="75" customHeight="1" x14ac:dyDescent="0.2">
      <c r="C876" s="591" t="s">
        <v>13659</v>
      </c>
      <c r="D876" s="593" t="s">
        <v>9066</v>
      </c>
      <c r="E876" s="597" t="s">
        <v>14557</v>
      </c>
      <c r="F876" s="604"/>
      <c r="G876" s="604"/>
      <c r="H876" s="604"/>
      <c r="I876" s="584"/>
      <c r="J876" s="584"/>
      <c r="K876" s="584"/>
      <c r="L876" s="584"/>
    </row>
    <row r="877" spans="3:12" ht="75" customHeight="1" x14ac:dyDescent="0.2">
      <c r="C877" s="591" t="s">
        <v>13659</v>
      </c>
      <c r="D877" s="593" t="s">
        <v>13897</v>
      </c>
      <c r="E877" s="597" t="s">
        <v>14558</v>
      </c>
      <c r="F877" s="604"/>
      <c r="G877" s="604"/>
      <c r="H877" s="604"/>
      <c r="I877" s="584"/>
      <c r="J877" s="584"/>
      <c r="K877" s="584"/>
      <c r="L877" s="584"/>
    </row>
    <row r="878" spans="3:12" ht="75" customHeight="1" x14ac:dyDescent="0.2">
      <c r="C878" s="591" t="s">
        <v>13659</v>
      </c>
      <c r="D878" s="593" t="s">
        <v>13898</v>
      </c>
      <c r="E878" s="597" t="s">
        <v>14559</v>
      </c>
      <c r="F878" s="604"/>
      <c r="G878" s="604"/>
      <c r="H878" s="604"/>
      <c r="I878" s="584"/>
      <c r="J878" s="584"/>
      <c r="K878" s="584"/>
      <c r="L878" s="584"/>
    </row>
    <row r="879" spans="3:12" ht="75" customHeight="1" x14ac:dyDescent="0.2">
      <c r="C879" s="591" t="s">
        <v>13659</v>
      </c>
      <c r="D879" s="593" t="s">
        <v>6447</v>
      </c>
      <c r="E879" s="597" t="s">
        <v>14560</v>
      </c>
      <c r="F879" s="604"/>
      <c r="G879" s="604"/>
      <c r="H879" s="604"/>
      <c r="I879" s="584"/>
      <c r="J879" s="584"/>
      <c r="K879" s="584"/>
      <c r="L879" s="584"/>
    </row>
    <row r="880" spans="3:12" ht="75" customHeight="1" x14ac:dyDescent="0.2">
      <c r="C880" s="591" t="s">
        <v>13659</v>
      </c>
      <c r="D880" s="593" t="s">
        <v>13899</v>
      </c>
      <c r="E880" s="597" t="s">
        <v>14561</v>
      </c>
      <c r="F880" s="604"/>
      <c r="G880" s="604"/>
      <c r="H880" s="604"/>
      <c r="I880" s="584"/>
      <c r="J880" s="584"/>
      <c r="K880" s="584"/>
      <c r="L880" s="584"/>
    </row>
    <row r="881" spans="3:12" ht="75" customHeight="1" x14ac:dyDescent="0.2">
      <c r="C881" s="591" t="s">
        <v>13659</v>
      </c>
      <c r="D881" s="593" t="s">
        <v>13900</v>
      </c>
      <c r="E881" s="597" t="s">
        <v>14562</v>
      </c>
      <c r="F881" s="604"/>
      <c r="G881" s="604"/>
      <c r="H881" s="604"/>
      <c r="I881" s="584"/>
      <c r="J881" s="584"/>
      <c r="K881" s="584"/>
      <c r="L881" s="584"/>
    </row>
    <row r="882" spans="3:12" ht="75" customHeight="1" x14ac:dyDescent="0.2">
      <c r="C882" s="591" t="s">
        <v>13659</v>
      </c>
      <c r="D882" s="593" t="s">
        <v>13901</v>
      </c>
      <c r="E882" s="597" t="s">
        <v>14563</v>
      </c>
      <c r="F882" s="604"/>
      <c r="G882" s="604"/>
      <c r="H882" s="604"/>
      <c r="I882" s="584"/>
      <c r="J882" s="584"/>
      <c r="K882" s="584"/>
      <c r="L882" s="584"/>
    </row>
    <row r="883" spans="3:12" ht="75" customHeight="1" x14ac:dyDescent="0.2">
      <c r="C883" s="591" t="s">
        <v>13659</v>
      </c>
      <c r="D883" s="593" t="s">
        <v>13902</v>
      </c>
      <c r="E883" s="597" t="s">
        <v>14564</v>
      </c>
      <c r="F883" s="604"/>
      <c r="G883" s="604"/>
      <c r="H883" s="604"/>
      <c r="I883" s="584"/>
      <c r="J883" s="584"/>
      <c r="K883" s="584"/>
      <c r="L883" s="584"/>
    </row>
    <row r="884" spans="3:12" ht="75" customHeight="1" x14ac:dyDescent="0.2">
      <c r="C884" s="591" t="s">
        <v>13659</v>
      </c>
      <c r="D884" s="593" t="s">
        <v>13903</v>
      </c>
      <c r="E884" s="597" t="s">
        <v>14565</v>
      </c>
      <c r="F884" s="604"/>
      <c r="G884" s="604"/>
      <c r="H884" s="604"/>
      <c r="I884" s="584"/>
      <c r="J884" s="584"/>
      <c r="K884" s="584"/>
      <c r="L884" s="584"/>
    </row>
    <row r="885" spans="3:12" ht="75" customHeight="1" x14ac:dyDescent="0.2">
      <c r="C885" s="591" t="s">
        <v>13659</v>
      </c>
      <c r="D885" s="593" t="s">
        <v>13904</v>
      </c>
      <c r="E885" s="597" t="s">
        <v>14566</v>
      </c>
      <c r="F885" s="604"/>
      <c r="G885" s="604"/>
      <c r="H885" s="604"/>
      <c r="I885" s="584"/>
      <c r="J885" s="584"/>
      <c r="K885" s="584"/>
      <c r="L885" s="584"/>
    </row>
    <row r="886" spans="3:12" ht="75" customHeight="1" x14ac:dyDescent="0.2">
      <c r="C886" s="591" t="s">
        <v>13659</v>
      </c>
      <c r="D886" s="593" t="s">
        <v>13905</v>
      </c>
      <c r="E886" s="597" t="s">
        <v>14567</v>
      </c>
      <c r="F886" s="604"/>
      <c r="G886" s="604"/>
      <c r="H886" s="604"/>
      <c r="I886" s="584"/>
      <c r="J886" s="584"/>
      <c r="K886" s="584"/>
      <c r="L886" s="584"/>
    </row>
    <row r="887" spans="3:12" ht="75" customHeight="1" x14ac:dyDescent="0.2">
      <c r="C887" s="591" t="s">
        <v>13659</v>
      </c>
      <c r="D887" s="593" t="s">
        <v>11375</v>
      </c>
      <c r="E887" s="597" t="s">
        <v>14568</v>
      </c>
      <c r="F887" s="604"/>
      <c r="G887" s="604"/>
      <c r="H887" s="604"/>
      <c r="I887" s="584"/>
      <c r="J887" s="584"/>
      <c r="K887" s="584"/>
      <c r="L887" s="584"/>
    </row>
    <row r="888" spans="3:12" ht="75" customHeight="1" x14ac:dyDescent="0.2">
      <c r="C888" s="591" t="s">
        <v>13659</v>
      </c>
      <c r="D888" s="593" t="s">
        <v>13906</v>
      </c>
      <c r="E888" s="597" t="s">
        <v>14569</v>
      </c>
      <c r="F888" s="604"/>
      <c r="G888" s="604"/>
      <c r="H888" s="604"/>
      <c r="I888" s="584"/>
      <c r="J888" s="584"/>
      <c r="K888" s="584"/>
      <c r="L888" s="584"/>
    </row>
    <row r="889" spans="3:12" ht="75" customHeight="1" x14ac:dyDescent="0.2">
      <c r="C889" s="591" t="s">
        <v>13659</v>
      </c>
      <c r="D889" s="593" t="s">
        <v>13907</v>
      </c>
      <c r="E889" s="597" t="s">
        <v>14570</v>
      </c>
      <c r="F889" s="604"/>
      <c r="G889" s="604"/>
      <c r="H889" s="604"/>
      <c r="I889" s="584"/>
      <c r="J889" s="584"/>
      <c r="K889" s="584"/>
      <c r="L889" s="584"/>
    </row>
    <row r="890" spans="3:12" ht="75" customHeight="1" x14ac:dyDescent="0.2">
      <c r="C890" s="591" t="s">
        <v>13659</v>
      </c>
      <c r="D890" s="593" t="s">
        <v>13908</v>
      </c>
      <c r="E890" s="597" t="s">
        <v>14571</v>
      </c>
      <c r="F890" s="604"/>
      <c r="G890" s="604"/>
      <c r="H890" s="604"/>
      <c r="I890" s="584"/>
      <c r="J890" s="584"/>
      <c r="K890" s="584"/>
      <c r="L890" s="584"/>
    </row>
    <row r="891" spans="3:12" ht="75" customHeight="1" x14ac:dyDescent="0.2">
      <c r="C891" s="591" t="s">
        <v>13659</v>
      </c>
      <c r="D891" s="593" t="s">
        <v>13909</v>
      </c>
      <c r="E891" s="597" t="s">
        <v>14572</v>
      </c>
      <c r="F891" s="604"/>
      <c r="G891" s="604"/>
      <c r="H891" s="604"/>
      <c r="I891" s="584"/>
      <c r="J891" s="584"/>
      <c r="K891" s="584"/>
      <c r="L891" s="584"/>
    </row>
    <row r="892" spans="3:12" ht="75" customHeight="1" x14ac:dyDescent="0.2">
      <c r="C892" s="591" t="s">
        <v>13659</v>
      </c>
      <c r="D892" s="593" t="s">
        <v>13910</v>
      </c>
      <c r="E892" s="597" t="s">
        <v>14573</v>
      </c>
      <c r="F892" s="604"/>
      <c r="G892" s="604"/>
      <c r="H892" s="604"/>
      <c r="I892" s="584"/>
      <c r="J892" s="584"/>
      <c r="K892" s="584"/>
      <c r="L892" s="580" t="s">
        <v>14942</v>
      </c>
    </row>
    <row r="893" spans="3:12" ht="75" customHeight="1" x14ac:dyDescent="0.2">
      <c r="C893" s="591" t="s">
        <v>13659</v>
      </c>
      <c r="D893" s="593" t="s">
        <v>13911</v>
      </c>
      <c r="E893" s="597" t="s">
        <v>14574</v>
      </c>
      <c r="F893" s="604"/>
      <c r="G893" s="604"/>
      <c r="H893" s="604"/>
      <c r="I893" s="584"/>
      <c r="J893" s="584"/>
      <c r="K893" s="584"/>
      <c r="L893" s="584"/>
    </row>
    <row r="894" spans="3:12" ht="75" customHeight="1" x14ac:dyDescent="0.2">
      <c r="C894" s="591" t="s">
        <v>13659</v>
      </c>
      <c r="D894" s="593" t="s">
        <v>13912</v>
      </c>
      <c r="E894" s="597" t="s">
        <v>14575</v>
      </c>
      <c r="F894" s="604"/>
      <c r="G894" s="604"/>
      <c r="H894" s="604"/>
      <c r="I894" s="584"/>
      <c r="J894" s="584"/>
      <c r="K894" s="584"/>
      <c r="L894" s="584"/>
    </row>
    <row r="895" spans="3:12" ht="75" customHeight="1" x14ac:dyDescent="0.2">
      <c r="C895" s="591" t="s">
        <v>13659</v>
      </c>
      <c r="D895" s="593" t="s">
        <v>13913</v>
      </c>
      <c r="E895" s="597" t="s">
        <v>14576</v>
      </c>
      <c r="F895" s="604"/>
      <c r="G895" s="604"/>
      <c r="H895" s="604"/>
      <c r="I895" s="584"/>
      <c r="J895" s="584"/>
      <c r="K895" s="584"/>
      <c r="L895" s="584"/>
    </row>
    <row r="896" spans="3:12" ht="75" customHeight="1" x14ac:dyDescent="0.2">
      <c r="C896" s="591" t="s">
        <v>13659</v>
      </c>
      <c r="D896" s="593" t="s">
        <v>13914</v>
      </c>
      <c r="E896" s="597" t="s">
        <v>14577</v>
      </c>
      <c r="F896" s="604"/>
      <c r="G896" s="604"/>
      <c r="H896" s="604"/>
      <c r="I896" s="584"/>
      <c r="J896" s="584"/>
      <c r="K896" s="584"/>
      <c r="L896" s="584"/>
    </row>
    <row r="897" spans="3:12" ht="75" customHeight="1" x14ac:dyDescent="0.2">
      <c r="C897" s="591" t="s">
        <v>13659</v>
      </c>
      <c r="D897" s="593" t="s">
        <v>13664</v>
      </c>
      <c r="E897" s="597" t="s">
        <v>14578</v>
      </c>
      <c r="F897" s="604"/>
      <c r="G897" s="604"/>
      <c r="H897" s="604"/>
      <c r="I897" s="584"/>
      <c r="J897" s="584"/>
      <c r="K897" s="584"/>
      <c r="L897" s="584" t="s">
        <v>14944</v>
      </c>
    </row>
    <row r="898" spans="3:12" ht="75" customHeight="1" x14ac:dyDescent="0.2">
      <c r="C898" s="591" t="s">
        <v>13659</v>
      </c>
      <c r="D898" s="593" t="s">
        <v>13664</v>
      </c>
      <c r="E898" s="597" t="s">
        <v>14579</v>
      </c>
      <c r="F898" s="604"/>
      <c r="G898" s="604"/>
      <c r="H898" s="604"/>
      <c r="I898" s="584"/>
      <c r="J898" s="584"/>
      <c r="K898" s="584"/>
      <c r="L898" s="580" t="s">
        <v>14943</v>
      </c>
    </row>
    <row r="899" spans="3:12" ht="75" customHeight="1" x14ac:dyDescent="0.2">
      <c r="C899" s="591" t="s">
        <v>13659</v>
      </c>
      <c r="D899" s="593" t="s">
        <v>6206</v>
      </c>
      <c r="E899" s="597" t="s">
        <v>14580</v>
      </c>
      <c r="F899" s="604"/>
      <c r="G899" s="604"/>
      <c r="H899" s="604"/>
      <c r="I899" s="584"/>
      <c r="J899" s="584"/>
      <c r="K899" s="584"/>
      <c r="L899" s="584"/>
    </row>
    <row r="900" spans="3:12" ht="75" customHeight="1" x14ac:dyDescent="0.2">
      <c r="C900" s="591" t="s">
        <v>13659</v>
      </c>
      <c r="D900" s="593" t="s">
        <v>13915</v>
      </c>
      <c r="E900" s="597" t="s">
        <v>14581</v>
      </c>
      <c r="F900" s="604"/>
      <c r="G900" s="604"/>
      <c r="H900" s="604"/>
      <c r="I900" s="584"/>
      <c r="J900" s="584"/>
      <c r="K900" s="584"/>
      <c r="L900" s="584"/>
    </row>
    <row r="901" spans="3:12" ht="75" customHeight="1" x14ac:dyDescent="0.2">
      <c r="C901" s="591" t="s">
        <v>13659</v>
      </c>
      <c r="D901" s="593" t="s">
        <v>13916</v>
      </c>
      <c r="E901" s="597" t="s">
        <v>14582</v>
      </c>
      <c r="F901" s="604"/>
      <c r="G901" s="604"/>
      <c r="H901" s="604"/>
      <c r="I901" s="584"/>
      <c r="J901" s="584"/>
      <c r="K901" s="584"/>
      <c r="L901" s="584"/>
    </row>
    <row r="902" spans="3:12" ht="75" customHeight="1" x14ac:dyDescent="0.2">
      <c r="C902" s="591" t="s">
        <v>13659</v>
      </c>
      <c r="D902" s="593" t="s">
        <v>13917</v>
      </c>
      <c r="E902" s="597" t="s">
        <v>14583</v>
      </c>
      <c r="F902" s="604"/>
      <c r="G902" s="604"/>
      <c r="H902" s="604"/>
      <c r="I902" s="584"/>
      <c r="J902" s="584"/>
      <c r="K902" s="584"/>
      <c r="L902" s="584"/>
    </row>
    <row r="903" spans="3:12" ht="75" customHeight="1" x14ac:dyDescent="0.2">
      <c r="C903" s="591" t="s">
        <v>13659</v>
      </c>
      <c r="D903" s="593" t="s">
        <v>13918</v>
      </c>
      <c r="E903" s="597" t="s">
        <v>14584</v>
      </c>
      <c r="F903" s="604"/>
      <c r="G903" s="604"/>
      <c r="H903" s="604"/>
      <c r="I903" s="584"/>
      <c r="J903" s="584"/>
      <c r="K903" s="584"/>
      <c r="L903" s="584"/>
    </row>
    <row r="904" spans="3:12" ht="75" customHeight="1" x14ac:dyDescent="0.2">
      <c r="C904" s="591" t="s">
        <v>13659</v>
      </c>
      <c r="D904" s="593" t="s">
        <v>13919</v>
      </c>
      <c r="E904" s="597" t="s">
        <v>14585</v>
      </c>
      <c r="F904" s="604"/>
      <c r="G904" s="604"/>
      <c r="H904" s="604"/>
      <c r="I904" s="584"/>
      <c r="J904" s="584"/>
      <c r="K904" s="584"/>
      <c r="L904" s="584"/>
    </row>
    <row r="905" spans="3:12" ht="75" customHeight="1" x14ac:dyDescent="0.2">
      <c r="C905" s="591" t="s">
        <v>13659</v>
      </c>
      <c r="D905" s="593" t="s">
        <v>13920</v>
      </c>
      <c r="E905" s="597" t="s">
        <v>14586</v>
      </c>
      <c r="F905" s="604"/>
      <c r="G905" s="604"/>
      <c r="H905" s="604"/>
      <c r="I905" s="584"/>
      <c r="J905" s="584"/>
      <c r="K905" s="584"/>
      <c r="L905" s="584"/>
    </row>
    <row r="906" spans="3:12" ht="75" customHeight="1" x14ac:dyDescent="0.2">
      <c r="C906" s="591" t="s">
        <v>13659</v>
      </c>
      <c r="D906" s="593" t="s">
        <v>13219</v>
      </c>
      <c r="E906" s="597" t="s">
        <v>14587</v>
      </c>
      <c r="F906" s="604"/>
      <c r="G906" s="604"/>
      <c r="H906" s="604"/>
      <c r="I906" s="584"/>
      <c r="J906" s="584"/>
      <c r="K906" s="584"/>
      <c r="L906" s="584"/>
    </row>
    <row r="907" spans="3:12" ht="75" customHeight="1" x14ac:dyDescent="0.2">
      <c r="C907" s="591" t="s">
        <v>13659</v>
      </c>
      <c r="D907" s="593" t="s">
        <v>13921</v>
      </c>
      <c r="E907" s="597" t="s">
        <v>14588</v>
      </c>
      <c r="F907" s="604"/>
      <c r="G907" s="604"/>
      <c r="H907" s="604"/>
      <c r="I907" s="584"/>
      <c r="J907" s="584"/>
      <c r="K907" s="584"/>
      <c r="L907" s="584"/>
    </row>
    <row r="908" spans="3:12" ht="75" customHeight="1" x14ac:dyDescent="0.2">
      <c r="C908" s="591" t="s">
        <v>13659</v>
      </c>
      <c r="D908" s="593" t="s">
        <v>13922</v>
      </c>
      <c r="E908" s="597" t="s">
        <v>14589</v>
      </c>
      <c r="F908" s="604"/>
      <c r="G908" s="604"/>
      <c r="H908" s="604"/>
      <c r="I908" s="584"/>
      <c r="J908" s="584"/>
      <c r="K908" s="584"/>
      <c r="L908" s="584"/>
    </row>
    <row r="909" spans="3:12" ht="75" customHeight="1" x14ac:dyDescent="0.2">
      <c r="C909" s="591" t="s">
        <v>13659</v>
      </c>
      <c r="D909" s="593" t="s">
        <v>12926</v>
      </c>
      <c r="E909" s="597" t="s">
        <v>14590</v>
      </c>
      <c r="F909" s="604"/>
      <c r="G909" s="604"/>
      <c r="H909" s="604"/>
      <c r="I909" s="584"/>
      <c r="J909" s="584"/>
      <c r="K909" s="584"/>
      <c r="L909" s="584"/>
    </row>
    <row r="910" spans="3:12" ht="75" customHeight="1" x14ac:dyDescent="0.2">
      <c r="C910" s="591" t="s">
        <v>13659</v>
      </c>
      <c r="D910" s="593" t="s">
        <v>13923</v>
      </c>
      <c r="E910" s="597" t="s">
        <v>14591</v>
      </c>
      <c r="F910" s="604"/>
      <c r="G910" s="604"/>
      <c r="H910" s="604"/>
      <c r="I910" s="584"/>
      <c r="J910" s="584"/>
      <c r="K910" s="584"/>
      <c r="L910" s="584"/>
    </row>
    <row r="911" spans="3:12" ht="75" customHeight="1" x14ac:dyDescent="0.2">
      <c r="C911" s="591" t="s">
        <v>13659</v>
      </c>
      <c r="D911" s="593" t="s">
        <v>13924</v>
      </c>
      <c r="E911" s="597" t="s">
        <v>14592</v>
      </c>
      <c r="F911" s="604"/>
      <c r="G911" s="604"/>
      <c r="H911" s="604"/>
      <c r="I911" s="584"/>
      <c r="J911" s="584"/>
      <c r="K911" s="584"/>
      <c r="L911" s="584"/>
    </row>
    <row r="912" spans="3:12" ht="75" customHeight="1" x14ac:dyDescent="0.2">
      <c r="C912" s="591" t="s">
        <v>13659</v>
      </c>
      <c r="D912" s="593" t="s">
        <v>13925</v>
      </c>
      <c r="E912" s="597" t="s">
        <v>14593</v>
      </c>
      <c r="F912" s="604"/>
      <c r="G912" s="604"/>
      <c r="H912" s="604"/>
      <c r="I912" s="584"/>
      <c r="J912" s="584"/>
      <c r="K912" s="584"/>
      <c r="L912" s="584"/>
    </row>
    <row r="913" spans="3:12" ht="75" customHeight="1" x14ac:dyDescent="0.2">
      <c r="C913" s="591" t="s">
        <v>13659</v>
      </c>
      <c r="D913" s="593" t="s">
        <v>13926</v>
      </c>
      <c r="E913" s="597" t="s">
        <v>14594</v>
      </c>
      <c r="F913" s="604"/>
      <c r="G913" s="604"/>
      <c r="H913" s="604"/>
      <c r="I913" s="584"/>
      <c r="J913" s="584"/>
      <c r="K913" s="584"/>
      <c r="L913" s="584"/>
    </row>
    <row r="914" spans="3:12" ht="75" customHeight="1" x14ac:dyDescent="0.2">
      <c r="C914" s="591" t="s">
        <v>13659</v>
      </c>
      <c r="D914" s="593" t="s">
        <v>13004</v>
      </c>
      <c r="E914" s="597" t="s">
        <v>14595</v>
      </c>
      <c r="F914" s="604"/>
      <c r="G914" s="604"/>
      <c r="H914" s="604"/>
      <c r="I914" s="584"/>
      <c r="J914" s="584"/>
      <c r="K914" s="584"/>
      <c r="L914" s="584"/>
    </row>
    <row r="915" spans="3:12" ht="75" customHeight="1" x14ac:dyDescent="0.2">
      <c r="C915" s="591" t="s">
        <v>13659</v>
      </c>
      <c r="D915" s="593" t="s">
        <v>13154</v>
      </c>
      <c r="E915" s="597" t="s">
        <v>14596</v>
      </c>
      <c r="F915" s="604"/>
      <c r="G915" s="604"/>
      <c r="H915" s="604"/>
      <c r="I915" s="584"/>
      <c r="J915" s="584"/>
      <c r="K915" s="584"/>
      <c r="L915" s="584"/>
    </row>
    <row r="916" spans="3:12" ht="75" customHeight="1" x14ac:dyDescent="0.2">
      <c r="C916" s="591" t="s">
        <v>13659</v>
      </c>
      <c r="D916" s="593" t="s">
        <v>13512</v>
      </c>
      <c r="E916" s="597" t="s">
        <v>14597</v>
      </c>
      <c r="F916" s="604"/>
      <c r="G916" s="604"/>
      <c r="H916" s="604"/>
      <c r="I916" s="584"/>
      <c r="J916" s="584"/>
      <c r="K916" s="584"/>
      <c r="L916" s="584"/>
    </row>
    <row r="917" spans="3:12" ht="75" customHeight="1" x14ac:dyDescent="0.2">
      <c r="C917" s="591" t="s">
        <v>13659</v>
      </c>
      <c r="D917" s="593" t="s">
        <v>6444</v>
      </c>
      <c r="E917" s="597" t="s">
        <v>14598</v>
      </c>
      <c r="F917" s="604"/>
      <c r="G917" s="604"/>
      <c r="H917" s="604"/>
      <c r="I917" s="584"/>
      <c r="J917" s="584"/>
      <c r="K917" s="584"/>
      <c r="L917" s="584"/>
    </row>
    <row r="918" spans="3:12" ht="75" customHeight="1" x14ac:dyDescent="0.2">
      <c r="C918" s="591" t="s">
        <v>13659</v>
      </c>
      <c r="D918" s="593" t="s">
        <v>13927</v>
      </c>
      <c r="E918" s="597" t="s">
        <v>14599</v>
      </c>
      <c r="F918" s="604"/>
      <c r="G918" s="604"/>
      <c r="H918" s="604"/>
      <c r="I918" s="584"/>
      <c r="J918" s="584"/>
      <c r="K918" s="584"/>
      <c r="L918" s="584"/>
    </row>
    <row r="919" spans="3:12" ht="75" customHeight="1" x14ac:dyDescent="0.2">
      <c r="C919" s="591" t="s">
        <v>13659</v>
      </c>
      <c r="D919" s="593" t="s">
        <v>13748</v>
      </c>
      <c r="E919" s="597" t="s">
        <v>14600</v>
      </c>
      <c r="F919" s="604"/>
      <c r="G919" s="604"/>
      <c r="H919" s="604"/>
      <c r="I919" s="584"/>
      <c r="J919" s="584"/>
      <c r="K919" s="584"/>
      <c r="L919" s="580" t="s">
        <v>14942</v>
      </c>
    </row>
    <row r="920" spans="3:12" ht="75" customHeight="1" x14ac:dyDescent="0.2">
      <c r="C920" s="591" t="s">
        <v>13659</v>
      </c>
      <c r="D920" s="593" t="s">
        <v>13928</v>
      </c>
      <c r="E920" s="597" t="s">
        <v>14601</v>
      </c>
      <c r="F920" s="604"/>
      <c r="G920" s="604"/>
      <c r="H920" s="604"/>
      <c r="I920" s="584"/>
      <c r="J920" s="584"/>
      <c r="K920" s="584"/>
      <c r="L920" s="584"/>
    </row>
    <row r="921" spans="3:12" ht="75" customHeight="1" x14ac:dyDescent="0.2">
      <c r="C921" s="591" t="s">
        <v>13659</v>
      </c>
      <c r="D921" s="593" t="s">
        <v>13929</v>
      </c>
      <c r="E921" s="597" t="s">
        <v>14602</v>
      </c>
      <c r="F921" s="604"/>
      <c r="G921" s="604"/>
      <c r="H921" s="604"/>
      <c r="I921" s="584"/>
      <c r="J921" s="584"/>
      <c r="K921" s="584"/>
      <c r="L921" s="584"/>
    </row>
    <row r="922" spans="3:12" ht="75" customHeight="1" x14ac:dyDescent="0.2">
      <c r="C922" s="591" t="s">
        <v>13659</v>
      </c>
      <c r="D922" s="593" t="s">
        <v>13930</v>
      </c>
      <c r="E922" s="597" t="s">
        <v>14603</v>
      </c>
      <c r="F922" s="604"/>
      <c r="G922" s="604"/>
      <c r="H922" s="604"/>
      <c r="I922" s="584"/>
      <c r="J922" s="584"/>
      <c r="K922" s="584"/>
      <c r="L922" s="584"/>
    </row>
    <row r="923" spans="3:12" ht="75" customHeight="1" x14ac:dyDescent="0.2">
      <c r="C923" s="591" t="s">
        <v>13659</v>
      </c>
      <c r="D923" s="593" t="s">
        <v>13931</v>
      </c>
      <c r="E923" s="597" t="s">
        <v>14604</v>
      </c>
      <c r="F923" s="604"/>
      <c r="G923" s="604"/>
      <c r="H923" s="604"/>
      <c r="I923" s="584"/>
      <c r="J923" s="584"/>
      <c r="K923" s="584"/>
      <c r="L923" s="584"/>
    </row>
    <row r="924" spans="3:12" ht="75" customHeight="1" x14ac:dyDescent="0.2">
      <c r="C924" s="591" t="s">
        <v>13659</v>
      </c>
      <c r="D924" s="593" t="s">
        <v>13932</v>
      </c>
      <c r="E924" s="597" t="s">
        <v>14605</v>
      </c>
      <c r="F924" s="604"/>
      <c r="G924" s="604"/>
      <c r="H924" s="604"/>
      <c r="I924" s="584"/>
      <c r="J924" s="584"/>
      <c r="K924" s="584"/>
      <c r="L924" s="584"/>
    </row>
    <row r="925" spans="3:12" ht="75" customHeight="1" x14ac:dyDescent="0.2">
      <c r="C925" s="591" t="s">
        <v>13659</v>
      </c>
      <c r="D925" s="593" t="s">
        <v>13933</v>
      </c>
      <c r="E925" s="597" t="s">
        <v>14606</v>
      </c>
      <c r="F925" s="604"/>
      <c r="G925" s="604"/>
      <c r="H925" s="604"/>
      <c r="I925" s="584"/>
      <c r="J925" s="584"/>
      <c r="K925" s="584"/>
      <c r="L925" s="584"/>
    </row>
    <row r="926" spans="3:12" ht="75" customHeight="1" x14ac:dyDescent="0.2">
      <c r="C926" s="591" t="s">
        <v>13659</v>
      </c>
      <c r="D926" s="593" t="s">
        <v>13204</v>
      </c>
      <c r="E926" s="597" t="s">
        <v>14607</v>
      </c>
      <c r="F926" s="604"/>
      <c r="G926" s="604"/>
      <c r="H926" s="604"/>
      <c r="I926" s="584"/>
      <c r="J926" s="584"/>
      <c r="K926" s="584"/>
      <c r="L926" s="584"/>
    </row>
    <row r="927" spans="3:12" ht="75" customHeight="1" x14ac:dyDescent="0.2">
      <c r="C927" s="591" t="s">
        <v>13659</v>
      </c>
      <c r="D927" s="593" t="s">
        <v>13934</v>
      </c>
      <c r="E927" s="597" t="s">
        <v>14608</v>
      </c>
      <c r="F927" s="604"/>
      <c r="G927" s="604"/>
      <c r="H927" s="604"/>
      <c r="I927" s="584"/>
      <c r="J927" s="584"/>
      <c r="K927" s="584"/>
      <c r="L927" s="584"/>
    </row>
    <row r="928" spans="3:12" ht="75" customHeight="1" x14ac:dyDescent="0.2">
      <c r="C928" s="591" t="s">
        <v>13659</v>
      </c>
      <c r="D928" s="593" t="s">
        <v>13935</v>
      </c>
      <c r="E928" s="597" t="s">
        <v>14609</v>
      </c>
      <c r="F928" s="604"/>
      <c r="G928" s="604"/>
      <c r="H928" s="604"/>
      <c r="I928" s="584"/>
      <c r="J928" s="584"/>
      <c r="K928" s="584"/>
      <c r="L928" s="584"/>
    </row>
    <row r="929" spans="3:12" ht="75" customHeight="1" x14ac:dyDescent="0.2">
      <c r="C929" s="591" t="s">
        <v>13659</v>
      </c>
      <c r="D929" s="593" t="s">
        <v>13936</v>
      </c>
      <c r="E929" s="597" t="s">
        <v>14610</v>
      </c>
      <c r="F929" s="604"/>
      <c r="G929" s="604"/>
      <c r="H929" s="604"/>
      <c r="I929" s="584"/>
      <c r="J929" s="584"/>
      <c r="K929" s="584"/>
      <c r="L929" s="584"/>
    </row>
    <row r="930" spans="3:12" ht="75" customHeight="1" x14ac:dyDescent="0.2">
      <c r="C930" s="591" t="s">
        <v>13659</v>
      </c>
      <c r="D930" s="593" t="s">
        <v>13937</v>
      </c>
      <c r="E930" s="597" t="s">
        <v>14611</v>
      </c>
      <c r="F930" s="604"/>
      <c r="G930" s="604"/>
      <c r="H930" s="604"/>
      <c r="I930" s="584"/>
      <c r="J930" s="584"/>
      <c r="K930" s="584"/>
      <c r="L930" s="584"/>
    </row>
    <row r="931" spans="3:12" ht="75" customHeight="1" x14ac:dyDescent="0.2">
      <c r="C931" s="591" t="s">
        <v>13659</v>
      </c>
      <c r="D931" s="593" t="s">
        <v>2450</v>
      </c>
      <c r="E931" s="597" t="s">
        <v>14612</v>
      </c>
      <c r="F931" s="604"/>
      <c r="G931" s="604"/>
      <c r="H931" s="604"/>
      <c r="I931" s="584"/>
      <c r="J931" s="584"/>
      <c r="K931" s="584"/>
      <c r="L931" s="584"/>
    </row>
    <row r="932" spans="3:12" ht="75" customHeight="1" x14ac:dyDescent="0.2">
      <c r="C932" s="591" t="s">
        <v>13659</v>
      </c>
      <c r="D932" s="593" t="s">
        <v>12996</v>
      </c>
      <c r="E932" s="597" t="s">
        <v>14613</v>
      </c>
      <c r="F932" s="604"/>
      <c r="G932" s="604"/>
      <c r="H932" s="604"/>
      <c r="I932" s="584"/>
      <c r="J932" s="584"/>
      <c r="K932" s="584"/>
      <c r="L932" s="584"/>
    </row>
    <row r="933" spans="3:12" ht="75" customHeight="1" x14ac:dyDescent="0.2">
      <c r="C933" s="591" t="s">
        <v>13659</v>
      </c>
      <c r="D933" s="593" t="s">
        <v>13938</v>
      </c>
      <c r="E933" s="597" t="s">
        <v>14614</v>
      </c>
      <c r="F933" s="604"/>
      <c r="G933" s="604"/>
      <c r="H933" s="604"/>
      <c r="I933" s="584"/>
      <c r="J933" s="584"/>
      <c r="K933" s="584"/>
      <c r="L933" s="584"/>
    </row>
    <row r="934" spans="3:12" ht="75" customHeight="1" x14ac:dyDescent="0.2">
      <c r="C934" s="591" t="s">
        <v>13659</v>
      </c>
      <c r="D934" s="593" t="s">
        <v>13939</v>
      </c>
      <c r="E934" s="597" t="s">
        <v>14615</v>
      </c>
      <c r="F934" s="604"/>
      <c r="G934" s="604"/>
      <c r="H934" s="604"/>
      <c r="I934" s="584"/>
      <c r="J934" s="584"/>
      <c r="K934" s="584"/>
      <c r="L934" s="584"/>
    </row>
    <row r="935" spans="3:12" ht="75" customHeight="1" x14ac:dyDescent="0.2">
      <c r="C935" s="591" t="s">
        <v>13659</v>
      </c>
      <c r="D935" s="593" t="s">
        <v>13940</v>
      </c>
      <c r="E935" s="597" t="s">
        <v>14616</v>
      </c>
      <c r="F935" s="604"/>
      <c r="G935" s="604"/>
      <c r="H935" s="604"/>
      <c r="I935" s="584"/>
      <c r="J935" s="584"/>
      <c r="K935" s="584"/>
      <c r="L935" s="584"/>
    </row>
    <row r="936" spans="3:12" ht="75" customHeight="1" x14ac:dyDescent="0.2">
      <c r="C936" s="591" t="s">
        <v>13659</v>
      </c>
      <c r="D936" s="593" t="s">
        <v>13941</v>
      </c>
      <c r="E936" s="597" t="s">
        <v>14617</v>
      </c>
      <c r="F936" s="604"/>
      <c r="G936" s="604"/>
      <c r="H936" s="604"/>
      <c r="I936" s="584"/>
      <c r="J936" s="584"/>
      <c r="K936" s="584"/>
      <c r="L936" s="584"/>
    </row>
    <row r="937" spans="3:12" ht="75" customHeight="1" x14ac:dyDescent="0.2">
      <c r="C937" s="591" t="s">
        <v>13659</v>
      </c>
      <c r="D937" s="593" t="s">
        <v>13942</v>
      </c>
      <c r="E937" s="597" t="s">
        <v>14618</v>
      </c>
      <c r="F937" s="604"/>
      <c r="G937" s="604"/>
      <c r="H937" s="604"/>
      <c r="I937" s="584"/>
      <c r="J937" s="584"/>
      <c r="K937" s="584"/>
      <c r="L937" s="584"/>
    </row>
    <row r="938" spans="3:12" ht="75" customHeight="1" x14ac:dyDescent="0.2">
      <c r="C938" s="591" t="s">
        <v>13659</v>
      </c>
      <c r="D938" s="593" t="s">
        <v>13943</v>
      </c>
      <c r="E938" s="597" t="s">
        <v>14619</v>
      </c>
      <c r="F938" s="604"/>
      <c r="G938" s="604"/>
      <c r="H938" s="604"/>
      <c r="I938" s="584"/>
      <c r="J938" s="584"/>
      <c r="K938" s="584"/>
      <c r="L938" s="584"/>
    </row>
    <row r="939" spans="3:12" ht="75" customHeight="1" x14ac:dyDescent="0.2">
      <c r="C939" s="591" t="s">
        <v>13659</v>
      </c>
      <c r="D939" s="593" t="s">
        <v>13944</v>
      </c>
      <c r="E939" s="597" t="s">
        <v>14620</v>
      </c>
      <c r="F939" s="604"/>
      <c r="G939" s="604"/>
      <c r="H939" s="604"/>
      <c r="I939" s="584"/>
      <c r="J939" s="584"/>
      <c r="K939" s="584"/>
      <c r="L939" s="584"/>
    </row>
    <row r="940" spans="3:12" ht="75" customHeight="1" x14ac:dyDescent="0.2">
      <c r="C940" s="591" t="s">
        <v>13659</v>
      </c>
      <c r="D940" s="593" t="s">
        <v>13945</v>
      </c>
      <c r="E940" s="597" t="s">
        <v>14621</v>
      </c>
      <c r="F940" s="604"/>
      <c r="G940" s="604"/>
      <c r="H940" s="604"/>
      <c r="I940" s="584"/>
      <c r="J940" s="584"/>
      <c r="K940" s="584"/>
      <c r="L940" s="584"/>
    </row>
    <row r="941" spans="3:12" ht="75" customHeight="1" x14ac:dyDescent="0.2">
      <c r="C941" s="591" t="s">
        <v>13659</v>
      </c>
      <c r="D941" s="593" t="s">
        <v>13946</v>
      </c>
      <c r="E941" s="597" t="s">
        <v>14622</v>
      </c>
      <c r="F941" s="604"/>
      <c r="G941" s="604"/>
      <c r="H941" s="604"/>
      <c r="I941" s="584"/>
      <c r="J941" s="584"/>
      <c r="K941" s="584"/>
      <c r="L941" s="584"/>
    </row>
    <row r="942" spans="3:12" ht="75" customHeight="1" x14ac:dyDescent="0.2">
      <c r="C942" s="591" t="s">
        <v>13659</v>
      </c>
      <c r="D942" s="593" t="s">
        <v>13947</v>
      </c>
      <c r="E942" s="597" t="s">
        <v>14623</v>
      </c>
      <c r="F942" s="604"/>
      <c r="G942" s="604"/>
      <c r="H942" s="604"/>
      <c r="I942" s="584"/>
      <c r="J942" s="584"/>
      <c r="K942" s="584"/>
      <c r="L942" s="584"/>
    </row>
    <row r="943" spans="3:12" ht="75" customHeight="1" x14ac:dyDescent="0.2">
      <c r="C943" s="591" t="s">
        <v>13659</v>
      </c>
      <c r="D943" s="593" t="s">
        <v>13948</v>
      </c>
      <c r="E943" s="597" t="s">
        <v>14624</v>
      </c>
      <c r="F943" s="604"/>
      <c r="G943" s="604"/>
      <c r="H943" s="604"/>
      <c r="I943" s="584"/>
      <c r="J943" s="584"/>
      <c r="K943" s="584"/>
      <c r="L943" s="584"/>
    </row>
    <row r="944" spans="3:12" ht="75" customHeight="1" x14ac:dyDescent="0.2">
      <c r="C944" s="591" t="s">
        <v>13659</v>
      </c>
      <c r="D944" s="593" t="s">
        <v>13480</v>
      </c>
      <c r="E944" s="597" t="s">
        <v>14625</v>
      </c>
      <c r="F944" s="604"/>
      <c r="G944" s="604"/>
      <c r="H944" s="604"/>
      <c r="I944" s="584"/>
      <c r="J944" s="584"/>
      <c r="K944" s="584"/>
      <c r="L944" s="584"/>
    </row>
    <row r="945" spans="3:12" ht="75" customHeight="1" x14ac:dyDescent="0.2">
      <c r="C945" s="591" t="s">
        <v>13659</v>
      </c>
      <c r="D945" s="593" t="s">
        <v>13949</v>
      </c>
      <c r="E945" s="597" t="s">
        <v>14626</v>
      </c>
      <c r="F945" s="604"/>
      <c r="G945" s="604"/>
      <c r="H945" s="604"/>
      <c r="I945" s="584"/>
      <c r="J945" s="584"/>
      <c r="K945" s="584"/>
      <c r="L945" s="584"/>
    </row>
    <row r="946" spans="3:12" ht="75" customHeight="1" x14ac:dyDescent="0.2">
      <c r="C946" s="591" t="s">
        <v>13659</v>
      </c>
      <c r="D946" s="593" t="s">
        <v>13950</v>
      </c>
      <c r="E946" s="597" t="s">
        <v>14627</v>
      </c>
      <c r="F946" s="604"/>
      <c r="G946" s="604"/>
      <c r="H946" s="604"/>
      <c r="I946" s="584"/>
      <c r="J946" s="584"/>
      <c r="K946" s="584"/>
      <c r="L946" s="584"/>
    </row>
    <row r="947" spans="3:12" ht="75" customHeight="1" x14ac:dyDescent="0.2">
      <c r="C947" s="591" t="s">
        <v>13659</v>
      </c>
      <c r="D947" s="593" t="s">
        <v>13951</v>
      </c>
      <c r="E947" s="597" t="s">
        <v>14628</v>
      </c>
      <c r="F947" s="604"/>
      <c r="G947" s="604"/>
      <c r="H947" s="604"/>
      <c r="I947" s="584"/>
      <c r="J947" s="584"/>
      <c r="K947" s="584"/>
      <c r="L947" s="584"/>
    </row>
    <row r="948" spans="3:12" ht="75" customHeight="1" x14ac:dyDescent="0.2">
      <c r="C948" s="591" t="s">
        <v>13659</v>
      </c>
      <c r="D948" s="593" t="s">
        <v>13664</v>
      </c>
      <c r="E948" s="597" t="s">
        <v>14629</v>
      </c>
      <c r="F948" s="604"/>
      <c r="G948" s="604"/>
      <c r="H948" s="604"/>
      <c r="I948" s="584"/>
      <c r="J948" s="584"/>
      <c r="K948" s="584"/>
      <c r="L948" s="584" t="s">
        <v>14944</v>
      </c>
    </row>
    <row r="949" spans="3:12" ht="75" customHeight="1" x14ac:dyDescent="0.2">
      <c r="C949" s="591" t="s">
        <v>13659</v>
      </c>
      <c r="D949" s="593" t="s">
        <v>13952</v>
      </c>
      <c r="E949" s="597" t="s">
        <v>14630</v>
      </c>
      <c r="F949" s="604"/>
      <c r="G949" s="604"/>
      <c r="H949" s="604"/>
      <c r="I949" s="584"/>
      <c r="J949" s="584"/>
      <c r="K949" s="584"/>
      <c r="L949" s="584"/>
    </row>
    <row r="950" spans="3:12" ht="75" customHeight="1" x14ac:dyDescent="0.2">
      <c r="C950" s="591" t="s">
        <v>13659</v>
      </c>
      <c r="D950" s="593" t="s">
        <v>13953</v>
      </c>
      <c r="E950" s="597" t="s">
        <v>14631</v>
      </c>
      <c r="F950" s="604"/>
      <c r="G950" s="604"/>
      <c r="H950" s="604"/>
      <c r="I950" s="584"/>
      <c r="J950" s="584"/>
      <c r="K950" s="584"/>
      <c r="L950" s="584"/>
    </row>
    <row r="951" spans="3:12" ht="75" customHeight="1" x14ac:dyDescent="0.2">
      <c r="C951" s="591" t="s">
        <v>13659</v>
      </c>
      <c r="D951" s="593" t="s">
        <v>11935</v>
      </c>
      <c r="E951" s="597" t="s">
        <v>14632</v>
      </c>
      <c r="F951" s="604"/>
      <c r="G951" s="604"/>
      <c r="H951" s="604"/>
      <c r="I951" s="584"/>
      <c r="J951" s="584"/>
      <c r="K951" s="584"/>
      <c r="L951" s="584"/>
    </row>
    <row r="952" spans="3:12" ht="75" customHeight="1" x14ac:dyDescent="0.2">
      <c r="C952" s="591" t="s">
        <v>13659</v>
      </c>
      <c r="D952" s="593" t="s">
        <v>12961</v>
      </c>
      <c r="E952" s="597" t="s">
        <v>14633</v>
      </c>
      <c r="F952" s="604"/>
      <c r="G952" s="604"/>
      <c r="H952" s="604"/>
      <c r="I952" s="584"/>
      <c r="J952" s="584"/>
      <c r="K952" s="584"/>
      <c r="L952" s="584"/>
    </row>
    <row r="953" spans="3:12" ht="75" customHeight="1" x14ac:dyDescent="0.2">
      <c r="C953" s="591" t="s">
        <v>13659</v>
      </c>
      <c r="D953" s="593" t="s">
        <v>13954</v>
      </c>
      <c r="E953" s="597" t="s">
        <v>14634</v>
      </c>
      <c r="F953" s="604"/>
      <c r="G953" s="604"/>
      <c r="H953" s="604"/>
      <c r="I953" s="584"/>
      <c r="J953" s="584"/>
      <c r="K953" s="584"/>
      <c r="L953" s="584"/>
    </row>
    <row r="954" spans="3:12" ht="75" customHeight="1" x14ac:dyDescent="0.2">
      <c r="C954" s="591" t="s">
        <v>13659</v>
      </c>
      <c r="D954" s="593" t="s">
        <v>13955</v>
      </c>
      <c r="E954" s="597" t="s">
        <v>14635</v>
      </c>
      <c r="F954" s="604"/>
      <c r="G954" s="604"/>
      <c r="H954" s="604"/>
      <c r="I954" s="584"/>
      <c r="J954" s="584"/>
      <c r="K954" s="584"/>
      <c r="L954" s="584"/>
    </row>
    <row r="955" spans="3:12" ht="75" customHeight="1" x14ac:dyDescent="0.2">
      <c r="C955" s="591" t="s">
        <v>13659</v>
      </c>
      <c r="D955" s="593" t="s">
        <v>13748</v>
      </c>
      <c r="E955" s="597" t="s">
        <v>14636</v>
      </c>
      <c r="F955" s="604"/>
      <c r="G955" s="604"/>
      <c r="H955" s="604"/>
      <c r="I955" s="584"/>
      <c r="J955" s="584"/>
      <c r="K955" s="584"/>
      <c r="L955" s="580" t="s">
        <v>14942</v>
      </c>
    </row>
    <row r="956" spans="3:12" ht="75" customHeight="1" x14ac:dyDescent="0.2">
      <c r="C956" s="591" t="s">
        <v>13659</v>
      </c>
      <c r="D956" s="593" t="s">
        <v>13956</v>
      </c>
      <c r="E956" s="597" t="s">
        <v>14637</v>
      </c>
      <c r="F956" s="604"/>
      <c r="G956" s="604"/>
      <c r="H956" s="604"/>
      <c r="I956" s="584"/>
      <c r="J956" s="584"/>
      <c r="K956" s="584"/>
      <c r="L956" s="584"/>
    </row>
    <row r="957" spans="3:12" ht="75" customHeight="1" x14ac:dyDescent="0.2">
      <c r="C957" s="591" t="s">
        <v>13659</v>
      </c>
      <c r="D957" s="593" t="s">
        <v>13957</v>
      </c>
      <c r="E957" s="597" t="s">
        <v>14638</v>
      </c>
      <c r="F957" s="604"/>
      <c r="G957" s="604"/>
      <c r="H957" s="604"/>
      <c r="I957" s="584"/>
      <c r="J957" s="584"/>
      <c r="K957" s="584"/>
      <c r="L957" s="584"/>
    </row>
    <row r="958" spans="3:12" ht="75" customHeight="1" x14ac:dyDescent="0.2">
      <c r="C958" s="591" t="s">
        <v>13659</v>
      </c>
      <c r="D958" s="593" t="s">
        <v>13958</v>
      </c>
      <c r="E958" s="597" t="s">
        <v>14639</v>
      </c>
      <c r="F958" s="604"/>
      <c r="G958" s="604"/>
      <c r="H958" s="604"/>
      <c r="I958" s="584"/>
      <c r="J958" s="584"/>
      <c r="K958" s="584"/>
      <c r="L958" s="584"/>
    </row>
    <row r="959" spans="3:12" ht="75" customHeight="1" x14ac:dyDescent="0.2">
      <c r="C959" s="591" t="s">
        <v>13659</v>
      </c>
      <c r="D959" s="593" t="s">
        <v>13664</v>
      </c>
      <c r="E959" s="597" t="s">
        <v>14640</v>
      </c>
      <c r="F959" s="604"/>
      <c r="G959" s="604"/>
      <c r="H959" s="604"/>
      <c r="I959" s="584"/>
      <c r="J959" s="584"/>
      <c r="K959" s="584"/>
      <c r="L959" s="584" t="s">
        <v>14944</v>
      </c>
    </row>
    <row r="960" spans="3:12" ht="75" customHeight="1" x14ac:dyDescent="0.2">
      <c r="C960" s="591" t="s">
        <v>13659</v>
      </c>
      <c r="D960" s="593" t="s">
        <v>13959</v>
      </c>
      <c r="E960" s="597" t="s">
        <v>14641</v>
      </c>
      <c r="F960" s="604"/>
      <c r="G960" s="604"/>
      <c r="H960" s="604"/>
      <c r="I960" s="584"/>
      <c r="J960" s="584"/>
      <c r="K960" s="584"/>
      <c r="L960" s="584"/>
    </row>
    <row r="961" spans="3:12" ht="75" customHeight="1" x14ac:dyDescent="0.2">
      <c r="C961" s="591" t="s">
        <v>13659</v>
      </c>
      <c r="D961" s="593" t="s">
        <v>13960</v>
      </c>
      <c r="E961" s="597" t="s">
        <v>14642</v>
      </c>
      <c r="F961" s="604"/>
      <c r="G961" s="604"/>
      <c r="H961" s="604"/>
      <c r="I961" s="584"/>
      <c r="J961" s="584"/>
      <c r="K961" s="584"/>
      <c r="L961" s="584"/>
    </row>
    <row r="962" spans="3:12" ht="75" customHeight="1" x14ac:dyDescent="0.2">
      <c r="C962" s="591" t="s">
        <v>13659</v>
      </c>
      <c r="D962" s="593" t="s">
        <v>13961</v>
      </c>
      <c r="E962" s="597" t="s">
        <v>14643</v>
      </c>
      <c r="F962" s="604"/>
      <c r="G962" s="604"/>
      <c r="H962" s="604"/>
      <c r="I962" s="584"/>
      <c r="J962" s="584"/>
      <c r="K962" s="584"/>
      <c r="L962" s="584"/>
    </row>
    <row r="963" spans="3:12" ht="75" customHeight="1" x14ac:dyDescent="0.2">
      <c r="C963" s="591" t="s">
        <v>13659</v>
      </c>
      <c r="D963" s="593" t="s">
        <v>13962</v>
      </c>
      <c r="E963" s="597" t="s">
        <v>14644</v>
      </c>
      <c r="F963" s="604"/>
      <c r="G963" s="604"/>
      <c r="H963" s="604"/>
      <c r="I963" s="584"/>
      <c r="J963" s="584"/>
      <c r="K963" s="584"/>
      <c r="L963" s="584"/>
    </row>
    <row r="964" spans="3:12" ht="75" customHeight="1" x14ac:dyDescent="0.2">
      <c r="C964" s="591" t="s">
        <v>13659</v>
      </c>
      <c r="D964" s="593" t="s">
        <v>13963</v>
      </c>
      <c r="E964" s="597" t="s">
        <v>14645</v>
      </c>
      <c r="F964" s="604"/>
      <c r="G964" s="604"/>
      <c r="H964" s="604"/>
      <c r="I964" s="584"/>
      <c r="J964" s="584"/>
      <c r="K964" s="584"/>
      <c r="L964" s="584"/>
    </row>
    <row r="965" spans="3:12" ht="75" customHeight="1" x14ac:dyDescent="0.2">
      <c r="C965" s="591" t="s">
        <v>13659</v>
      </c>
      <c r="D965" s="593" t="s">
        <v>13964</v>
      </c>
      <c r="E965" s="597" t="s">
        <v>14646</v>
      </c>
      <c r="F965" s="604"/>
      <c r="G965" s="604"/>
      <c r="H965" s="604"/>
      <c r="I965" s="584"/>
      <c r="J965" s="584"/>
      <c r="K965" s="584"/>
      <c r="L965" s="584"/>
    </row>
    <row r="966" spans="3:12" ht="75" customHeight="1" x14ac:dyDescent="0.2">
      <c r="C966" s="591" t="s">
        <v>13659</v>
      </c>
      <c r="D966" s="593" t="s">
        <v>13965</v>
      </c>
      <c r="E966" s="597" t="s">
        <v>14647</v>
      </c>
      <c r="F966" s="604"/>
      <c r="G966" s="604"/>
      <c r="H966" s="604"/>
      <c r="I966" s="584"/>
      <c r="J966" s="584"/>
      <c r="K966" s="584"/>
      <c r="L966" s="584"/>
    </row>
    <row r="967" spans="3:12" ht="75" customHeight="1" x14ac:dyDescent="0.2">
      <c r="C967" s="591" t="s">
        <v>13659</v>
      </c>
      <c r="D967" s="593" t="s">
        <v>12990</v>
      </c>
      <c r="E967" s="597" t="s">
        <v>14648</v>
      </c>
      <c r="F967" s="604"/>
      <c r="G967" s="604"/>
      <c r="H967" s="604"/>
      <c r="I967" s="584"/>
      <c r="J967" s="584"/>
      <c r="K967" s="584"/>
      <c r="L967" s="584"/>
    </row>
    <row r="968" spans="3:12" ht="75" customHeight="1" x14ac:dyDescent="0.2">
      <c r="C968" s="591" t="s">
        <v>13659</v>
      </c>
      <c r="D968" s="593" t="s">
        <v>13966</v>
      </c>
      <c r="E968" s="597" t="s">
        <v>14649</v>
      </c>
      <c r="F968" s="604"/>
      <c r="G968" s="604"/>
      <c r="H968" s="604"/>
      <c r="I968" s="584"/>
      <c r="J968" s="584"/>
      <c r="K968" s="584"/>
      <c r="L968" s="584"/>
    </row>
    <row r="969" spans="3:12" ht="75" customHeight="1" x14ac:dyDescent="0.2">
      <c r="C969" s="591" t="s">
        <v>13659</v>
      </c>
      <c r="D969" s="593" t="s">
        <v>13967</v>
      </c>
      <c r="E969" s="597" t="s">
        <v>14650</v>
      </c>
      <c r="F969" s="604"/>
      <c r="G969" s="604"/>
      <c r="H969" s="604"/>
      <c r="I969" s="584"/>
      <c r="J969" s="584"/>
      <c r="K969" s="584"/>
      <c r="L969" s="584"/>
    </row>
    <row r="970" spans="3:12" ht="75" customHeight="1" x14ac:dyDescent="0.2">
      <c r="C970" s="591" t="s">
        <v>13659</v>
      </c>
      <c r="D970" s="593" t="s">
        <v>12323</v>
      </c>
      <c r="E970" s="597" t="s">
        <v>14651</v>
      </c>
      <c r="F970" s="604"/>
      <c r="G970" s="604"/>
      <c r="H970" s="604"/>
      <c r="I970" s="584"/>
      <c r="J970" s="584"/>
      <c r="K970" s="584"/>
      <c r="L970" s="584"/>
    </row>
    <row r="971" spans="3:12" ht="75" customHeight="1" x14ac:dyDescent="0.2">
      <c r="C971" s="591" t="s">
        <v>13659</v>
      </c>
      <c r="D971" s="593" t="s">
        <v>13968</v>
      </c>
      <c r="E971" s="597" t="s">
        <v>14652</v>
      </c>
      <c r="F971" s="604"/>
      <c r="G971" s="604"/>
      <c r="H971" s="604"/>
      <c r="I971" s="584"/>
      <c r="J971" s="584"/>
      <c r="K971" s="584"/>
      <c r="L971" s="584"/>
    </row>
    <row r="972" spans="3:12" ht="75" customHeight="1" x14ac:dyDescent="0.2">
      <c r="C972" s="591" t="s">
        <v>13659</v>
      </c>
      <c r="D972" s="593" t="s">
        <v>13969</v>
      </c>
      <c r="E972" s="597" t="s">
        <v>14653</v>
      </c>
      <c r="F972" s="604"/>
      <c r="G972" s="604"/>
      <c r="H972" s="604"/>
      <c r="I972" s="584"/>
      <c r="J972" s="584"/>
      <c r="K972" s="584"/>
      <c r="L972" s="584"/>
    </row>
    <row r="973" spans="3:12" ht="75" customHeight="1" x14ac:dyDescent="0.2">
      <c r="C973" s="591" t="s">
        <v>13659</v>
      </c>
      <c r="D973" s="593" t="s">
        <v>7213</v>
      </c>
      <c r="E973" s="597" t="s">
        <v>14654</v>
      </c>
      <c r="F973" s="604"/>
      <c r="G973" s="604"/>
      <c r="H973" s="604"/>
      <c r="I973" s="584"/>
      <c r="J973" s="584"/>
      <c r="K973" s="584"/>
      <c r="L973" s="584"/>
    </row>
    <row r="974" spans="3:12" ht="75" customHeight="1" x14ac:dyDescent="0.2">
      <c r="C974" s="591" t="s">
        <v>13659</v>
      </c>
      <c r="D974" s="597" t="s">
        <v>13748</v>
      </c>
      <c r="E974" s="597" t="s">
        <v>14655</v>
      </c>
      <c r="F974" s="604"/>
      <c r="G974" s="604"/>
      <c r="H974" s="604"/>
      <c r="I974" s="584"/>
      <c r="J974" s="584"/>
      <c r="K974" s="584"/>
      <c r="L974" s="580" t="s">
        <v>14942</v>
      </c>
    </row>
    <row r="975" spans="3:12" ht="75" customHeight="1" x14ac:dyDescent="0.2">
      <c r="C975" s="591" t="s">
        <v>13659</v>
      </c>
      <c r="D975" s="593" t="s">
        <v>13970</v>
      </c>
      <c r="E975" s="597" t="s">
        <v>14656</v>
      </c>
      <c r="F975" s="604"/>
      <c r="G975" s="604"/>
      <c r="H975" s="604"/>
      <c r="I975" s="584"/>
      <c r="J975" s="584"/>
      <c r="K975" s="584"/>
      <c r="L975" s="584"/>
    </row>
    <row r="976" spans="3:12" ht="75" customHeight="1" x14ac:dyDescent="0.2">
      <c r="C976" s="591" t="s">
        <v>13659</v>
      </c>
      <c r="D976" s="593" t="s">
        <v>13971</v>
      </c>
      <c r="E976" s="597" t="s">
        <v>14657</v>
      </c>
      <c r="F976" s="604"/>
      <c r="G976" s="604"/>
      <c r="H976" s="604"/>
      <c r="I976" s="584"/>
      <c r="J976" s="584"/>
      <c r="K976" s="584"/>
      <c r="L976" s="584"/>
    </row>
    <row r="977" spans="3:12" ht="75" customHeight="1" x14ac:dyDescent="0.2">
      <c r="C977" s="591" t="s">
        <v>13659</v>
      </c>
      <c r="D977" s="593" t="s">
        <v>13972</v>
      </c>
      <c r="E977" s="597" t="s">
        <v>14658</v>
      </c>
      <c r="F977" s="604"/>
      <c r="G977" s="604"/>
      <c r="H977" s="604"/>
      <c r="I977" s="584"/>
      <c r="J977" s="584"/>
      <c r="K977" s="584"/>
      <c r="L977" s="584"/>
    </row>
    <row r="978" spans="3:12" ht="75" customHeight="1" x14ac:dyDescent="0.2">
      <c r="C978" s="591" t="s">
        <v>13659</v>
      </c>
      <c r="D978" s="593" t="s">
        <v>13973</v>
      </c>
      <c r="E978" s="597" t="s">
        <v>14659</v>
      </c>
      <c r="F978" s="604"/>
      <c r="G978" s="604"/>
      <c r="H978" s="604"/>
      <c r="I978" s="584"/>
      <c r="J978" s="584"/>
      <c r="K978" s="584"/>
      <c r="L978" s="584"/>
    </row>
    <row r="979" spans="3:12" ht="75" customHeight="1" x14ac:dyDescent="0.2">
      <c r="C979" s="591" t="s">
        <v>13659</v>
      </c>
      <c r="D979" s="593" t="s">
        <v>653</v>
      </c>
      <c r="E979" s="597" t="s">
        <v>14660</v>
      </c>
      <c r="F979" s="604"/>
      <c r="G979" s="604"/>
      <c r="H979" s="604"/>
      <c r="I979" s="584"/>
      <c r="J979" s="584"/>
      <c r="K979" s="584"/>
      <c r="L979" s="584"/>
    </row>
    <row r="980" spans="3:12" ht="75" customHeight="1" x14ac:dyDescent="0.2">
      <c r="C980" s="591" t="s">
        <v>13659</v>
      </c>
      <c r="D980" s="593" t="s">
        <v>13974</v>
      </c>
      <c r="E980" s="597" t="s">
        <v>14661</v>
      </c>
      <c r="F980" s="604"/>
      <c r="G980" s="604"/>
      <c r="H980" s="604"/>
      <c r="I980" s="584"/>
      <c r="J980" s="584"/>
      <c r="K980" s="584"/>
      <c r="L980" s="584"/>
    </row>
    <row r="981" spans="3:12" ht="75" customHeight="1" x14ac:dyDescent="0.2">
      <c r="C981" s="591" t="s">
        <v>13659</v>
      </c>
      <c r="D981" s="593" t="s">
        <v>12072</v>
      </c>
      <c r="E981" s="597" t="s">
        <v>14662</v>
      </c>
      <c r="F981" s="604"/>
      <c r="G981" s="604"/>
      <c r="H981" s="604"/>
      <c r="I981" s="584"/>
      <c r="J981" s="584"/>
      <c r="K981" s="584"/>
      <c r="L981" s="584"/>
    </row>
    <row r="982" spans="3:12" ht="75" customHeight="1" x14ac:dyDescent="0.2">
      <c r="C982" s="591" t="s">
        <v>13659</v>
      </c>
      <c r="D982" s="593" t="s">
        <v>13975</v>
      </c>
      <c r="E982" s="597" t="s">
        <v>14663</v>
      </c>
      <c r="F982" s="604"/>
      <c r="G982" s="604"/>
      <c r="H982" s="604"/>
      <c r="I982" s="584"/>
      <c r="J982" s="584"/>
      <c r="K982" s="584"/>
      <c r="L982" s="584"/>
    </row>
    <row r="983" spans="3:12" ht="75" customHeight="1" x14ac:dyDescent="0.2">
      <c r="C983" s="591" t="s">
        <v>13659</v>
      </c>
      <c r="D983" s="593" t="s">
        <v>13976</v>
      </c>
      <c r="E983" s="597" t="s">
        <v>14664</v>
      </c>
      <c r="F983" s="604"/>
      <c r="G983" s="604"/>
      <c r="H983" s="604"/>
      <c r="I983" s="584"/>
      <c r="J983" s="584"/>
      <c r="K983" s="584"/>
      <c r="L983" s="584"/>
    </row>
    <row r="984" spans="3:12" ht="75" customHeight="1" x14ac:dyDescent="0.2">
      <c r="C984" s="591" t="s">
        <v>13659</v>
      </c>
      <c r="D984" s="593" t="s">
        <v>13115</v>
      </c>
      <c r="E984" s="597" t="s">
        <v>14665</v>
      </c>
      <c r="F984" s="604"/>
      <c r="G984" s="604"/>
      <c r="H984" s="604"/>
      <c r="I984" s="584"/>
      <c r="J984" s="584"/>
      <c r="K984" s="584"/>
      <c r="L984" s="584"/>
    </row>
    <row r="985" spans="3:12" ht="75" customHeight="1" x14ac:dyDescent="0.2">
      <c r="C985" s="591" t="s">
        <v>13659</v>
      </c>
      <c r="D985" s="593" t="s">
        <v>13977</v>
      </c>
      <c r="E985" s="597" t="s">
        <v>14666</v>
      </c>
      <c r="F985" s="604"/>
      <c r="G985" s="604"/>
      <c r="H985" s="604"/>
      <c r="I985" s="584"/>
      <c r="J985" s="584"/>
      <c r="K985" s="584"/>
      <c r="L985" s="584"/>
    </row>
    <row r="986" spans="3:12" ht="75" customHeight="1" x14ac:dyDescent="0.2">
      <c r="C986" s="591" t="s">
        <v>13659</v>
      </c>
      <c r="D986" s="593" t="s">
        <v>13978</v>
      </c>
      <c r="E986" s="597" t="s">
        <v>14667</v>
      </c>
      <c r="F986" s="604"/>
      <c r="G986" s="604"/>
      <c r="H986" s="604"/>
      <c r="I986" s="584"/>
      <c r="J986" s="584"/>
      <c r="K986" s="584"/>
      <c r="L986" s="584"/>
    </row>
    <row r="987" spans="3:12" ht="75" customHeight="1" x14ac:dyDescent="0.2">
      <c r="C987" s="591" t="s">
        <v>13659</v>
      </c>
      <c r="D987" s="593" t="s">
        <v>13979</v>
      </c>
      <c r="E987" s="597" t="s">
        <v>14668</v>
      </c>
      <c r="F987" s="604"/>
      <c r="G987" s="604"/>
      <c r="H987" s="604"/>
      <c r="I987" s="584"/>
      <c r="J987" s="584"/>
      <c r="K987" s="584"/>
      <c r="L987" s="584"/>
    </row>
    <row r="988" spans="3:12" ht="75" customHeight="1" x14ac:dyDescent="0.2">
      <c r="C988" s="591" t="s">
        <v>13659</v>
      </c>
      <c r="D988" s="593" t="s">
        <v>13980</v>
      </c>
      <c r="E988" s="597" t="s">
        <v>14669</v>
      </c>
      <c r="F988" s="604"/>
      <c r="G988" s="604"/>
      <c r="H988" s="604"/>
      <c r="I988" s="584"/>
      <c r="J988" s="584"/>
      <c r="K988" s="584"/>
      <c r="L988" s="584"/>
    </row>
    <row r="989" spans="3:12" ht="75" customHeight="1" x14ac:dyDescent="0.2">
      <c r="C989" s="591" t="s">
        <v>13659</v>
      </c>
      <c r="D989" s="593" t="s">
        <v>13981</v>
      </c>
      <c r="E989" s="597" t="s">
        <v>14670</v>
      </c>
      <c r="F989" s="604"/>
      <c r="G989" s="604"/>
      <c r="H989" s="604"/>
      <c r="I989" s="584"/>
      <c r="J989" s="584"/>
      <c r="K989" s="584"/>
      <c r="L989" s="584"/>
    </row>
    <row r="990" spans="3:12" ht="75" customHeight="1" x14ac:dyDescent="0.2">
      <c r="C990" s="591" t="s">
        <v>13659</v>
      </c>
      <c r="D990" s="593" t="s">
        <v>13982</v>
      </c>
      <c r="E990" s="597" t="s">
        <v>14671</v>
      </c>
      <c r="F990" s="604"/>
      <c r="G990" s="604"/>
      <c r="H990" s="604"/>
      <c r="I990" s="584"/>
      <c r="J990" s="584"/>
      <c r="K990" s="584"/>
      <c r="L990" s="584"/>
    </row>
    <row r="991" spans="3:12" ht="75" customHeight="1" x14ac:dyDescent="0.2">
      <c r="C991" s="591" t="s">
        <v>13659</v>
      </c>
      <c r="D991" s="593" t="s">
        <v>13983</v>
      </c>
      <c r="E991" s="597" t="s">
        <v>14672</v>
      </c>
      <c r="F991" s="604"/>
      <c r="G991" s="604"/>
      <c r="H991" s="604"/>
      <c r="I991" s="584"/>
      <c r="J991" s="584"/>
      <c r="K991" s="584"/>
      <c r="L991" s="584"/>
    </row>
    <row r="992" spans="3:12" ht="75" customHeight="1" x14ac:dyDescent="0.2">
      <c r="C992" s="591" t="s">
        <v>13659</v>
      </c>
      <c r="D992" s="593" t="s">
        <v>13984</v>
      </c>
      <c r="E992" s="597" t="s">
        <v>14673</v>
      </c>
      <c r="F992" s="604"/>
      <c r="G992" s="604"/>
      <c r="H992" s="604"/>
      <c r="I992" s="584"/>
      <c r="J992" s="584"/>
      <c r="K992" s="584"/>
      <c r="L992" s="584"/>
    </row>
    <row r="993" spans="3:12" ht="75" customHeight="1" x14ac:dyDescent="0.2">
      <c r="C993" s="591" t="s">
        <v>13659</v>
      </c>
      <c r="D993" s="593" t="s">
        <v>13985</v>
      </c>
      <c r="E993" s="597" t="s">
        <v>14674</v>
      </c>
      <c r="F993" s="604"/>
      <c r="G993" s="604"/>
      <c r="H993" s="604"/>
      <c r="I993" s="584"/>
      <c r="J993" s="584"/>
      <c r="K993" s="584"/>
      <c r="L993" s="584"/>
    </row>
    <row r="994" spans="3:12" ht="75" customHeight="1" x14ac:dyDescent="0.2">
      <c r="C994" s="591" t="s">
        <v>13659</v>
      </c>
      <c r="D994" s="593" t="s">
        <v>13986</v>
      </c>
      <c r="E994" s="597" t="s">
        <v>14675</v>
      </c>
      <c r="F994" s="604"/>
      <c r="G994" s="604"/>
      <c r="H994" s="604"/>
      <c r="I994" s="584"/>
      <c r="J994" s="584"/>
      <c r="K994" s="584"/>
      <c r="L994" s="584"/>
    </row>
    <row r="995" spans="3:12" ht="75" customHeight="1" x14ac:dyDescent="0.2">
      <c r="C995" s="591" t="s">
        <v>13659</v>
      </c>
      <c r="D995" s="593" t="s">
        <v>13987</v>
      </c>
      <c r="E995" s="597" t="s">
        <v>14676</v>
      </c>
      <c r="F995" s="604"/>
      <c r="G995" s="604"/>
      <c r="H995" s="604"/>
      <c r="I995" s="584"/>
      <c r="J995" s="584"/>
      <c r="K995" s="584"/>
      <c r="L995" s="584"/>
    </row>
    <row r="996" spans="3:12" ht="75" customHeight="1" x14ac:dyDescent="0.2">
      <c r="C996" s="591" t="s">
        <v>13659</v>
      </c>
      <c r="D996" s="593" t="s">
        <v>13988</v>
      </c>
      <c r="E996" s="597" t="s">
        <v>14677</v>
      </c>
      <c r="F996" s="604"/>
      <c r="G996" s="604"/>
      <c r="H996" s="604"/>
      <c r="I996" s="584"/>
      <c r="J996" s="584"/>
      <c r="K996" s="584"/>
      <c r="L996" s="584"/>
    </row>
    <row r="997" spans="3:12" ht="75" customHeight="1" x14ac:dyDescent="0.2">
      <c r="C997" s="591" t="s">
        <v>13659</v>
      </c>
      <c r="D997" s="593" t="s">
        <v>6660</v>
      </c>
      <c r="E997" s="597" t="s">
        <v>14678</v>
      </c>
      <c r="F997" s="604"/>
      <c r="G997" s="604"/>
      <c r="H997" s="604"/>
      <c r="I997" s="584"/>
      <c r="J997" s="584"/>
      <c r="K997" s="584"/>
      <c r="L997" s="584"/>
    </row>
    <row r="998" spans="3:12" ht="75" customHeight="1" x14ac:dyDescent="0.2">
      <c r="C998" s="591" t="s">
        <v>13659</v>
      </c>
      <c r="D998" s="593" t="s">
        <v>13989</v>
      </c>
      <c r="E998" s="597" t="s">
        <v>14679</v>
      </c>
      <c r="F998" s="604"/>
      <c r="G998" s="604"/>
      <c r="H998" s="604"/>
      <c r="I998" s="584"/>
      <c r="J998" s="584"/>
      <c r="K998" s="584"/>
      <c r="L998" s="584"/>
    </row>
    <row r="999" spans="3:12" ht="75" customHeight="1" x14ac:dyDescent="0.2">
      <c r="C999" s="591" t="s">
        <v>13659</v>
      </c>
      <c r="D999" s="593" t="s">
        <v>13990</v>
      </c>
      <c r="E999" s="597" t="s">
        <v>14680</v>
      </c>
      <c r="F999" s="604"/>
      <c r="G999" s="604"/>
      <c r="H999" s="604"/>
      <c r="I999" s="584"/>
      <c r="J999" s="584"/>
      <c r="K999" s="584"/>
      <c r="L999" s="584"/>
    </row>
    <row r="1000" spans="3:12" ht="75" customHeight="1" x14ac:dyDescent="0.2">
      <c r="C1000" s="591" t="s">
        <v>13659</v>
      </c>
      <c r="D1000" s="593" t="s">
        <v>13991</v>
      </c>
      <c r="E1000" s="597" t="s">
        <v>14681</v>
      </c>
      <c r="F1000" s="604"/>
      <c r="G1000" s="604"/>
      <c r="H1000" s="604"/>
      <c r="I1000" s="584"/>
      <c r="J1000" s="584"/>
      <c r="K1000" s="584"/>
      <c r="L1000" s="584"/>
    </row>
    <row r="1001" spans="3:12" ht="75" customHeight="1" x14ac:dyDescent="0.2">
      <c r="C1001" s="591" t="s">
        <v>13659</v>
      </c>
      <c r="D1001" s="593" t="s">
        <v>13992</v>
      </c>
      <c r="E1001" s="597" t="s">
        <v>14682</v>
      </c>
      <c r="F1001" s="604"/>
      <c r="G1001" s="604"/>
      <c r="H1001" s="604"/>
      <c r="I1001" s="584"/>
      <c r="J1001" s="584"/>
      <c r="K1001" s="584"/>
      <c r="L1001" s="584"/>
    </row>
    <row r="1002" spans="3:12" ht="75" customHeight="1" x14ac:dyDescent="0.2">
      <c r="C1002" s="591" t="s">
        <v>13659</v>
      </c>
      <c r="D1002" s="593" t="s">
        <v>13993</v>
      </c>
      <c r="E1002" s="597" t="s">
        <v>14683</v>
      </c>
      <c r="F1002" s="604"/>
      <c r="G1002" s="604"/>
      <c r="H1002" s="604"/>
      <c r="I1002" s="584"/>
      <c r="J1002" s="584"/>
      <c r="K1002" s="584"/>
      <c r="L1002" s="584"/>
    </row>
    <row r="1003" spans="3:12" ht="75" customHeight="1" x14ac:dyDescent="0.2">
      <c r="C1003" s="591" t="s">
        <v>13659</v>
      </c>
      <c r="D1003" s="593" t="s">
        <v>10962</v>
      </c>
      <c r="E1003" s="597" t="s">
        <v>14684</v>
      </c>
      <c r="F1003" s="604"/>
      <c r="G1003" s="604"/>
      <c r="H1003" s="604"/>
      <c r="I1003" s="584"/>
      <c r="J1003" s="584"/>
      <c r="K1003" s="584"/>
      <c r="L1003" s="584"/>
    </row>
    <row r="1004" spans="3:12" ht="75" customHeight="1" x14ac:dyDescent="0.2">
      <c r="C1004" s="591" t="s">
        <v>13659</v>
      </c>
      <c r="D1004" s="593" t="s">
        <v>13994</v>
      </c>
      <c r="E1004" s="597" t="s">
        <v>14685</v>
      </c>
      <c r="F1004" s="604"/>
      <c r="G1004" s="604"/>
      <c r="H1004" s="604"/>
      <c r="I1004" s="584"/>
      <c r="J1004" s="584"/>
      <c r="K1004" s="584"/>
      <c r="L1004" s="584"/>
    </row>
    <row r="1005" spans="3:12" ht="75" customHeight="1" x14ac:dyDescent="0.2">
      <c r="C1005" s="591" t="s">
        <v>13659</v>
      </c>
      <c r="D1005" s="593" t="s">
        <v>13995</v>
      </c>
      <c r="E1005" s="597" t="s">
        <v>14686</v>
      </c>
      <c r="F1005" s="604"/>
      <c r="G1005" s="604"/>
      <c r="H1005" s="604"/>
      <c r="I1005" s="584"/>
      <c r="J1005" s="584"/>
      <c r="K1005" s="584"/>
      <c r="L1005" s="584"/>
    </row>
    <row r="1006" spans="3:12" ht="75" customHeight="1" x14ac:dyDescent="0.2">
      <c r="C1006" s="591" t="s">
        <v>13659</v>
      </c>
      <c r="D1006" s="593" t="s">
        <v>13996</v>
      </c>
      <c r="E1006" s="597" t="s">
        <v>14687</v>
      </c>
      <c r="F1006" s="604"/>
      <c r="G1006" s="604"/>
      <c r="H1006" s="604"/>
      <c r="I1006" s="584"/>
      <c r="J1006" s="584"/>
      <c r="K1006" s="584"/>
      <c r="L1006" s="584"/>
    </row>
    <row r="1007" spans="3:12" ht="75" customHeight="1" x14ac:dyDescent="0.2">
      <c r="C1007" s="591" t="s">
        <v>13659</v>
      </c>
      <c r="D1007" s="593" t="s">
        <v>13997</v>
      </c>
      <c r="E1007" s="597" t="s">
        <v>14688</v>
      </c>
      <c r="F1007" s="604"/>
      <c r="G1007" s="604"/>
      <c r="H1007" s="604"/>
      <c r="I1007" s="584"/>
      <c r="J1007" s="584"/>
      <c r="K1007" s="584"/>
      <c r="L1007" s="584"/>
    </row>
    <row r="1008" spans="3:12" ht="75" customHeight="1" x14ac:dyDescent="0.2">
      <c r="C1008" s="591" t="s">
        <v>13659</v>
      </c>
      <c r="D1008" s="593" t="s">
        <v>13998</v>
      </c>
      <c r="E1008" s="597" t="s">
        <v>14689</v>
      </c>
      <c r="F1008" s="604"/>
      <c r="G1008" s="604"/>
      <c r="H1008" s="604"/>
      <c r="I1008" s="584"/>
      <c r="J1008" s="584"/>
      <c r="K1008" s="584"/>
      <c r="L1008" s="584"/>
    </row>
    <row r="1009" spans="3:12" ht="75" customHeight="1" x14ac:dyDescent="0.2">
      <c r="C1009" s="591" t="s">
        <v>13659</v>
      </c>
      <c r="D1009" s="593" t="s">
        <v>13999</v>
      </c>
      <c r="E1009" s="597" t="s">
        <v>14690</v>
      </c>
      <c r="F1009" s="604"/>
      <c r="G1009" s="604"/>
      <c r="H1009" s="604"/>
      <c r="I1009" s="584"/>
      <c r="J1009" s="584"/>
      <c r="K1009" s="584"/>
      <c r="L1009" s="584"/>
    </row>
    <row r="1010" spans="3:12" ht="75" customHeight="1" x14ac:dyDescent="0.2">
      <c r="C1010" s="591" t="s">
        <v>13659</v>
      </c>
      <c r="D1010" s="593" t="s">
        <v>13664</v>
      </c>
      <c r="E1010" s="597" t="s">
        <v>14691</v>
      </c>
      <c r="F1010" s="604"/>
      <c r="G1010" s="604"/>
      <c r="H1010" s="604"/>
      <c r="I1010" s="584"/>
      <c r="J1010" s="584"/>
      <c r="K1010" s="584"/>
      <c r="L1010" s="580" t="s">
        <v>14943</v>
      </c>
    </row>
    <row r="1011" spans="3:12" ht="75" customHeight="1" x14ac:dyDescent="0.2">
      <c r="C1011" s="591" t="s">
        <v>13659</v>
      </c>
      <c r="D1011" s="593" t="s">
        <v>14000</v>
      </c>
      <c r="E1011" s="597" t="s">
        <v>14692</v>
      </c>
      <c r="F1011" s="604"/>
      <c r="G1011" s="604"/>
      <c r="H1011" s="604"/>
      <c r="I1011" s="584"/>
      <c r="J1011" s="584"/>
      <c r="K1011" s="584"/>
      <c r="L1011" s="584"/>
    </row>
    <row r="1012" spans="3:12" ht="75" customHeight="1" x14ac:dyDescent="0.2">
      <c r="C1012" s="591" t="s">
        <v>13659</v>
      </c>
      <c r="D1012" s="593" t="s">
        <v>13664</v>
      </c>
      <c r="E1012" s="597" t="s">
        <v>14693</v>
      </c>
      <c r="F1012" s="604"/>
      <c r="G1012" s="604"/>
      <c r="H1012" s="604"/>
      <c r="I1012" s="584"/>
      <c r="J1012" s="584"/>
      <c r="K1012" s="584"/>
      <c r="L1012" s="580" t="s">
        <v>14943</v>
      </c>
    </row>
    <row r="1013" spans="3:12" ht="75" customHeight="1" x14ac:dyDescent="0.2">
      <c r="C1013" s="591" t="s">
        <v>13659</v>
      </c>
      <c r="D1013" s="593" t="s">
        <v>14001</v>
      </c>
      <c r="E1013" s="597" t="s">
        <v>14694</v>
      </c>
      <c r="F1013" s="604"/>
      <c r="G1013" s="604"/>
      <c r="H1013" s="604"/>
      <c r="I1013" s="584"/>
      <c r="J1013" s="584"/>
      <c r="K1013" s="584"/>
      <c r="L1013" s="584"/>
    </row>
    <row r="1014" spans="3:12" ht="75" customHeight="1" x14ac:dyDescent="0.2">
      <c r="C1014" s="591" t="s">
        <v>13659</v>
      </c>
      <c r="D1014" s="593" t="s">
        <v>458</v>
      </c>
      <c r="E1014" s="597" t="s">
        <v>14695</v>
      </c>
      <c r="F1014" s="604"/>
      <c r="G1014" s="604"/>
      <c r="H1014" s="604"/>
      <c r="I1014" s="584"/>
      <c r="J1014" s="584"/>
      <c r="K1014" s="584"/>
      <c r="L1014" s="584"/>
    </row>
    <row r="1015" spans="3:12" ht="75" customHeight="1" x14ac:dyDescent="0.2">
      <c r="C1015" s="591" t="s">
        <v>13659</v>
      </c>
      <c r="D1015" s="593" t="s">
        <v>14002</v>
      </c>
      <c r="E1015" s="597" t="s">
        <v>14696</v>
      </c>
      <c r="F1015" s="604"/>
      <c r="G1015" s="604"/>
      <c r="H1015" s="604"/>
      <c r="I1015" s="584"/>
      <c r="J1015" s="584"/>
      <c r="K1015" s="584"/>
      <c r="L1015" s="584"/>
    </row>
    <row r="1016" spans="3:12" ht="75" customHeight="1" x14ac:dyDescent="0.2">
      <c r="C1016" s="591" t="s">
        <v>13659</v>
      </c>
      <c r="D1016" s="593" t="s">
        <v>14003</v>
      </c>
      <c r="E1016" s="597" t="s">
        <v>14697</v>
      </c>
      <c r="F1016" s="604"/>
      <c r="G1016" s="604"/>
      <c r="H1016" s="604"/>
      <c r="I1016" s="584"/>
      <c r="J1016" s="584"/>
      <c r="K1016" s="584"/>
      <c r="L1016" s="584"/>
    </row>
    <row r="1017" spans="3:12" ht="75" customHeight="1" x14ac:dyDescent="0.2">
      <c r="C1017" s="591" t="s">
        <v>13659</v>
      </c>
      <c r="D1017" s="593" t="s">
        <v>6196</v>
      </c>
      <c r="E1017" s="597" t="s">
        <v>14698</v>
      </c>
      <c r="F1017" s="604"/>
      <c r="G1017" s="604"/>
      <c r="H1017" s="604"/>
      <c r="I1017" s="584"/>
      <c r="J1017" s="584"/>
      <c r="K1017" s="584"/>
      <c r="L1017" s="584"/>
    </row>
    <row r="1018" spans="3:12" ht="75" customHeight="1" x14ac:dyDescent="0.2">
      <c r="C1018" s="591" t="s">
        <v>13659</v>
      </c>
      <c r="D1018" s="593" t="s">
        <v>14004</v>
      </c>
      <c r="E1018" s="597" t="s">
        <v>14699</v>
      </c>
      <c r="F1018" s="604"/>
      <c r="G1018" s="604"/>
      <c r="H1018" s="604"/>
      <c r="I1018" s="584"/>
      <c r="J1018" s="584"/>
      <c r="K1018" s="584"/>
      <c r="L1018" s="584"/>
    </row>
    <row r="1019" spans="3:12" ht="75" customHeight="1" x14ac:dyDescent="0.2">
      <c r="C1019" s="591" t="s">
        <v>13659</v>
      </c>
      <c r="D1019" s="593" t="s">
        <v>10696</v>
      </c>
      <c r="E1019" s="597" t="s">
        <v>14700</v>
      </c>
      <c r="F1019" s="604"/>
      <c r="G1019" s="604"/>
      <c r="H1019" s="604"/>
      <c r="I1019" s="584"/>
      <c r="J1019" s="584"/>
      <c r="K1019" s="584"/>
      <c r="L1019" s="584"/>
    </row>
    <row r="1020" spans="3:12" ht="75" customHeight="1" x14ac:dyDescent="0.2">
      <c r="C1020" s="591" t="s">
        <v>13659</v>
      </c>
      <c r="D1020" s="593" t="s">
        <v>14005</v>
      </c>
      <c r="E1020" s="597" t="s">
        <v>14701</v>
      </c>
      <c r="F1020" s="604"/>
      <c r="G1020" s="604"/>
      <c r="H1020" s="604"/>
      <c r="I1020" s="584"/>
      <c r="J1020" s="584"/>
      <c r="K1020" s="584"/>
      <c r="L1020" s="584"/>
    </row>
    <row r="1021" spans="3:12" ht="75" customHeight="1" x14ac:dyDescent="0.2">
      <c r="C1021" s="591" t="s">
        <v>13659</v>
      </c>
      <c r="D1021" s="593" t="s">
        <v>14006</v>
      </c>
      <c r="E1021" s="597" t="s">
        <v>14702</v>
      </c>
      <c r="F1021" s="604"/>
      <c r="G1021" s="604"/>
      <c r="H1021" s="604"/>
      <c r="I1021" s="584"/>
      <c r="J1021" s="584"/>
      <c r="K1021" s="584"/>
      <c r="L1021" s="584"/>
    </row>
    <row r="1022" spans="3:12" ht="75" customHeight="1" x14ac:dyDescent="0.2">
      <c r="C1022" s="591" t="s">
        <v>13659</v>
      </c>
      <c r="D1022" s="593" t="s">
        <v>6625</v>
      </c>
      <c r="E1022" s="597" t="s">
        <v>14703</v>
      </c>
      <c r="F1022" s="604"/>
      <c r="G1022" s="604"/>
      <c r="H1022" s="604"/>
      <c r="I1022" s="584"/>
      <c r="J1022" s="584"/>
      <c r="K1022" s="584"/>
      <c r="L1022" s="584"/>
    </row>
    <row r="1023" spans="3:12" ht="75" customHeight="1" x14ac:dyDescent="0.2">
      <c r="C1023" s="591" t="s">
        <v>13659</v>
      </c>
      <c r="D1023" s="593" t="s">
        <v>11290</v>
      </c>
      <c r="E1023" s="597" t="s">
        <v>14704</v>
      </c>
      <c r="F1023" s="604"/>
      <c r="G1023" s="604"/>
      <c r="H1023" s="604"/>
      <c r="I1023" s="584"/>
      <c r="J1023" s="584"/>
      <c r="K1023" s="584"/>
      <c r="L1023" s="584"/>
    </row>
    <row r="1024" spans="3:12" ht="75" customHeight="1" x14ac:dyDescent="0.2">
      <c r="C1024" s="591" t="s">
        <v>13659</v>
      </c>
      <c r="D1024" s="593" t="s">
        <v>14007</v>
      </c>
      <c r="E1024" s="597" t="s">
        <v>14705</v>
      </c>
      <c r="F1024" s="604"/>
      <c r="G1024" s="604"/>
      <c r="H1024" s="604"/>
      <c r="I1024" s="584"/>
      <c r="J1024" s="584"/>
      <c r="K1024" s="584"/>
      <c r="L1024" s="584"/>
    </row>
    <row r="1025" spans="3:12" ht="75" customHeight="1" x14ac:dyDescent="0.2">
      <c r="C1025" s="591" t="s">
        <v>13659</v>
      </c>
      <c r="D1025" s="593" t="s">
        <v>14008</v>
      </c>
      <c r="E1025" s="597" t="s">
        <v>14706</v>
      </c>
      <c r="F1025" s="604"/>
      <c r="G1025" s="604"/>
      <c r="H1025" s="604"/>
      <c r="I1025" s="584"/>
      <c r="J1025" s="584"/>
      <c r="K1025" s="584"/>
      <c r="L1025" s="584"/>
    </row>
    <row r="1026" spans="3:12" ht="75" customHeight="1" x14ac:dyDescent="0.2">
      <c r="C1026" s="591" t="s">
        <v>13659</v>
      </c>
      <c r="D1026" s="593" t="s">
        <v>14009</v>
      </c>
      <c r="E1026" s="597" t="s">
        <v>14707</v>
      </c>
      <c r="F1026" s="604"/>
      <c r="G1026" s="604"/>
      <c r="H1026" s="604"/>
      <c r="I1026" s="584"/>
      <c r="J1026" s="584"/>
      <c r="K1026" s="584"/>
      <c r="L1026" s="584"/>
    </row>
    <row r="1027" spans="3:12" ht="75" customHeight="1" x14ac:dyDescent="0.2">
      <c r="C1027" s="591" t="s">
        <v>13659</v>
      </c>
      <c r="D1027" s="593" t="s">
        <v>3672</v>
      </c>
      <c r="E1027" s="597" t="s">
        <v>14708</v>
      </c>
      <c r="F1027" s="604"/>
      <c r="G1027" s="604"/>
      <c r="H1027" s="604"/>
      <c r="I1027" s="584"/>
      <c r="J1027" s="584"/>
      <c r="K1027" s="584"/>
      <c r="L1027" s="584"/>
    </row>
    <row r="1028" spans="3:12" ht="75" customHeight="1" x14ac:dyDescent="0.2">
      <c r="C1028" s="591" t="s">
        <v>13659</v>
      </c>
      <c r="D1028" s="593" t="s">
        <v>14010</v>
      </c>
      <c r="E1028" s="597" t="s">
        <v>14709</v>
      </c>
      <c r="F1028" s="604"/>
      <c r="G1028" s="604"/>
      <c r="H1028" s="604"/>
      <c r="I1028" s="584"/>
      <c r="J1028" s="584"/>
      <c r="K1028" s="584"/>
      <c r="L1028" s="584"/>
    </row>
    <row r="1029" spans="3:12" ht="75" customHeight="1" x14ac:dyDescent="0.2">
      <c r="C1029" s="591" t="s">
        <v>13659</v>
      </c>
      <c r="D1029" s="593" t="s">
        <v>14011</v>
      </c>
      <c r="E1029" s="597" t="s">
        <v>14710</v>
      </c>
      <c r="F1029" s="604"/>
      <c r="G1029" s="604"/>
      <c r="H1029" s="604"/>
      <c r="I1029" s="584"/>
      <c r="J1029" s="584"/>
      <c r="K1029" s="584"/>
      <c r="L1029" s="584"/>
    </row>
    <row r="1030" spans="3:12" ht="75" customHeight="1" x14ac:dyDescent="0.2">
      <c r="C1030" s="591" t="s">
        <v>13659</v>
      </c>
      <c r="D1030" s="593" t="s">
        <v>14012</v>
      </c>
      <c r="E1030" s="597" t="s">
        <v>14711</v>
      </c>
      <c r="F1030" s="604"/>
      <c r="G1030" s="604"/>
      <c r="H1030" s="604"/>
      <c r="I1030" s="584"/>
      <c r="J1030" s="584"/>
      <c r="K1030" s="584"/>
      <c r="L1030" s="584"/>
    </row>
    <row r="1031" spans="3:12" ht="75" customHeight="1" x14ac:dyDescent="0.2">
      <c r="C1031" s="591" t="s">
        <v>13659</v>
      </c>
      <c r="D1031" s="593" t="s">
        <v>14013</v>
      </c>
      <c r="E1031" s="597" t="s">
        <v>14712</v>
      </c>
      <c r="F1031" s="604"/>
      <c r="G1031" s="604"/>
      <c r="H1031" s="604"/>
      <c r="I1031" s="584"/>
      <c r="J1031" s="584"/>
      <c r="K1031" s="584"/>
      <c r="L1031" s="584"/>
    </row>
    <row r="1032" spans="3:12" ht="75" customHeight="1" x14ac:dyDescent="0.2">
      <c r="C1032" s="591" t="s">
        <v>13659</v>
      </c>
      <c r="D1032" s="593" t="s">
        <v>14014</v>
      </c>
      <c r="E1032" s="597" t="s">
        <v>14713</v>
      </c>
      <c r="F1032" s="604"/>
      <c r="G1032" s="604"/>
      <c r="H1032" s="604"/>
      <c r="I1032" s="584"/>
      <c r="J1032" s="584"/>
      <c r="K1032" s="584"/>
      <c r="L1032" s="584"/>
    </row>
    <row r="1033" spans="3:12" ht="75" customHeight="1" x14ac:dyDescent="0.2">
      <c r="C1033" s="591" t="s">
        <v>13659</v>
      </c>
      <c r="D1033" s="593" t="s">
        <v>14015</v>
      </c>
      <c r="E1033" s="597" t="s">
        <v>14714</v>
      </c>
      <c r="F1033" s="604"/>
      <c r="G1033" s="604"/>
      <c r="H1033" s="604"/>
      <c r="I1033" s="584"/>
      <c r="J1033" s="584"/>
      <c r="K1033" s="584"/>
      <c r="L1033" s="584"/>
    </row>
    <row r="1034" spans="3:12" ht="75" customHeight="1" x14ac:dyDescent="0.2">
      <c r="C1034" s="591" t="s">
        <v>13659</v>
      </c>
      <c r="D1034" s="593" t="s">
        <v>14016</v>
      </c>
      <c r="E1034" s="597" t="s">
        <v>14715</v>
      </c>
      <c r="F1034" s="604"/>
      <c r="G1034" s="604"/>
      <c r="H1034" s="604"/>
      <c r="I1034" s="584"/>
      <c r="J1034" s="584"/>
      <c r="K1034" s="584"/>
      <c r="L1034" s="584"/>
    </row>
    <row r="1035" spans="3:12" ht="75" customHeight="1" x14ac:dyDescent="0.2">
      <c r="C1035" s="591" t="s">
        <v>13659</v>
      </c>
      <c r="D1035" s="593" t="s">
        <v>14017</v>
      </c>
      <c r="E1035" s="597" t="s">
        <v>14716</v>
      </c>
      <c r="F1035" s="604"/>
      <c r="G1035" s="604"/>
      <c r="H1035" s="604"/>
      <c r="I1035" s="584"/>
      <c r="J1035" s="584"/>
      <c r="K1035" s="584"/>
      <c r="L1035" s="584"/>
    </row>
    <row r="1036" spans="3:12" ht="75" customHeight="1" x14ac:dyDescent="0.2">
      <c r="C1036" s="591" t="s">
        <v>13659</v>
      </c>
      <c r="D1036" s="593" t="s">
        <v>12721</v>
      </c>
      <c r="E1036" s="597" t="s">
        <v>14717</v>
      </c>
      <c r="F1036" s="604"/>
      <c r="G1036" s="604"/>
      <c r="H1036" s="604"/>
      <c r="I1036" s="584"/>
      <c r="J1036" s="584"/>
      <c r="K1036" s="584"/>
      <c r="L1036" s="584"/>
    </row>
    <row r="1037" spans="3:12" ht="75" customHeight="1" x14ac:dyDescent="0.2">
      <c r="C1037" s="591" t="s">
        <v>13659</v>
      </c>
      <c r="D1037" s="593" t="s">
        <v>14018</v>
      </c>
      <c r="E1037" s="597" t="s">
        <v>14718</v>
      </c>
      <c r="F1037" s="604"/>
      <c r="G1037" s="604"/>
      <c r="H1037" s="604"/>
      <c r="I1037" s="584"/>
      <c r="J1037" s="584"/>
      <c r="K1037" s="584"/>
      <c r="L1037" s="584"/>
    </row>
    <row r="1038" spans="3:12" ht="75" customHeight="1" x14ac:dyDescent="0.2">
      <c r="C1038" s="591" t="s">
        <v>13659</v>
      </c>
      <c r="D1038" s="593" t="s">
        <v>13165</v>
      </c>
      <c r="E1038" s="597" t="s">
        <v>14719</v>
      </c>
      <c r="F1038" s="604"/>
      <c r="G1038" s="604"/>
      <c r="H1038" s="604"/>
      <c r="I1038" s="584"/>
      <c r="J1038" s="584"/>
      <c r="K1038" s="584"/>
      <c r="L1038" s="584"/>
    </row>
    <row r="1039" spans="3:12" ht="75" customHeight="1" x14ac:dyDescent="0.2">
      <c r="C1039" s="591" t="s">
        <v>13659</v>
      </c>
      <c r="D1039" s="593" t="s">
        <v>14019</v>
      </c>
      <c r="E1039" s="597" t="s">
        <v>14720</v>
      </c>
      <c r="F1039" s="604"/>
      <c r="G1039" s="604"/>
      <c r="H1039" s="604"/>
      <c r="I1039" s="584"/>
      <c r="J1039" s="584"/>
      <c r="K1039" s="584"/>
      <c r="L1039" s="584"/>
    </row>
    <row r="1040" spans="3:12" ht="75" customHeight="1" x14ac:dyDescent="0.2">
      <c r="C1040" s="591" t="s">
        <v>13659</v>
      </c>
      <c r="D1040" s="593" t="s">
        <v>14020</v>
      </c>
      <c r="E1040" s="597" t="s">
        <v>14721</v>
      </c>
      <c r="F1040" s="604"/>
      <c r="G1040" s="604"/>
      <c r="H1040" s="604"/>
      <c r="I1040" s="584"/>
      <c r="J1040" s="584"/>
      <c r="K1040" s="584"/>
      <c r="L1040" s="584"/>
    </row>
    <row r="1041" spans="3:12" ht="75" customHeight="1" x14ac:dyDescent="0.2">
      <c r="C1041" s="591" t="s">
        <v>13659</v>
      </c>
      <c r="D1041" s="593" t="s">
        <v>14021</v>
      </c>
      <c r="E1041" s="597" t="s">
        <v>14722</v>
      </c>
      <c r="F1041" s="604"/>
      <c r="G1041" s="604"/>
      <c r="H1041" s="604"/>
      <c r="I1041" s="584"/>
      <c r="J1041" s="584"/>
      <c r="K1041" s="584"/>
      <c r="L1041" s="584"/>
    </row>
    <row r="1042" spans="3:12" ht="75" customHeight="1" x14ac:dyDescent="0.2">
      <c r="C1042" s="591" t="s">
        <v>13659</v>
      </c>
      <c r="D1042" s="597" t="s">
        <v>14022</v>
      </c>
      <c r="E1042" s="597" t="s">
        <v>14723</v>
      </c>
      <c r="F1042" s="604"/>
      <c r="G1042" s="604"/>
      <c r="H1042" s="604"/>
      <c r="I1042" s="584"/>
      <c r="J1042" s="584"/>
      <c r="K1042" s="584"/>
      <c r="L1042" s="584"/>
    </row>
    <row r="1043" spans="3:12" ht="75" customHeight="1" x14ac:dyDescent="0.2">
      <c r="C1043" s="591" t="s">
        <v>13659</v>
      </c>
      <c r="D1043" s="593" t="s">
        <v>14023</v>
      </c>
      <c r="E1043" s="597" t="s">
        <v>14724</v>
      </c>
      <c r="F1043" s="604"/>
      <c r="G1043" s="604"/>
      <c r="H1043" s="604"/>
      <c r="I1043" s="584"/>
      <c r="J1043" s="584"/>
      <c r="K1043" s="584"/>
      <c r="L1043" s="584"/>
    </row>
    <row r="1044" spans="3:12" ht="75" customHeight="1" x14ac:dyDescent="0.2">
      <c r="C1044" s="591" t="s">
        <v>13659</v>
      </c>
      <c r="D1044" s="593" t="s">
        <v>14006</v>
      </c>
      <c r="E1044" s="597" t="s">
        <v>14725</v>
      </c>
      <c r="F1044" s="604"/>
      <c r="G1044" s="604"/>
      <c r="H1044" s="604"/>
      <c r="I1044" s="584"/>
      <c r="J1044" s="584"/>
      <c r="K1044" s="584"/>
      <c r="L1044" s="584"/>
    </row>
    <row r="1045" spans="3:12" ht="75" customHeight="1" x14ac:dyDescent="0.2">
      <c r="C1045" s="591" t="s">
        <v>13659</v>
      </c>
      <c r="D1045" s="593" t="s">
        <v>14024</v>
      </c>
      <c r="E1045" s="597" t="s">
        <v>14726</v>
      </c>
      <c r="F1045" s="604"/>
      <c r="G1045" s="604"/>
      <c r="H1045" s="604"/>
      <c r="I1045" s="584"/>
      <c r="J1045" s="584"/>
      <c r="K1045" s="584"/>
      <c r="L1045" s="584"/>
    </row>
    <row r="1046" spans="3:12" ht="75" customHeight="1" x14ac:dyDescent="0.2">
      <c r="C1046" s="591" t="s">
        <v>13659</v>
      </c>
      <c r="D1046" s="593" t="s">
        <v>14025</v>
      </c>
      <c r="E1046" s="597" t="s">
        <v>14727</v>
      </c>
      <c r="F1046" s="604"/>
      <c r="G1046" s="604"/>
      <c r="H1046" s="604"/>
      <c r="I1046" s="584"/>
      <c r="J1046" s="584"/>
      <c r="K1046" s="584"/>
      <c r="L1046" s="584"/>
    </row>
    <row r="1047" spans="3:12" ht="75" customHeight="1" x14ac:dyDescent="0.2">
      <c r="C1047" s="591" t="s">
        <v>13659</v>
      </c>
      <c r="D1047" s="593" t="s">
        <v>14026</v>
      </c>
      <c r="E1047" s="597" t="s">
        <v>14728</v>
      </c>
      <c r="F1047" s="604"/>
      <c r="G1047" s="604"/>
      <c r="H1047" s="604"/>
      <c r="I1047" s="584"/>
      <c r="J1047" s="584"/>
      <c r="K1047" s="584"/>
      <c r="L1047" s="584"/>
    </row>
    <row r="1048" spans="3:12" ht="75" customHeight="1" x14ac:dyDescent="0.2">
      <c r="C1048" s="591" t="s">
        <v>13659</v>
      </c>
      <c r="D1048" s="593" t="s">
        <v>14027</v>
      </c>
      <c r="E1048" s="597" t="s">
        <v>14729</v>
      </c>
      <c r="F1048" s="604"/>
      <c r="G1048" s="604"/>
      <c r="H1048" s="604"/>
      <c r="I1048" s="584"/>
      <c r="J1048" s="584"/>
      <c r="K1048" s="584"/>
      <c r="L1048" s="584"/>
    </row>
    <row r="1049" spans="3:12" ht="75" customHeight="1" x14ac:dyDescent="0.2">
      <c r="C1049" s="591" t="s">
        <v>13659</v>
      </c>
      <c r="D1049" s="593" t="s">
        <v>11099</v>
      </c>
      <c r="E1049" s="597" t="s">
        <v>14730</v>
      </c>
      <c r="F1049" s="604"/>
      <c r="G1049" s="604"/>
      <c r="H1049" s="604"/>
      <c r="I1049" s="584"/>
      <c r="J1049" s="584"/>
      <c r="K1049" s="584"/>
      <c r="L1049" s="584"/>
    </row>
    <row r="1050" spans="3:12" ht="75" customHeight="1" x14ac:dyDescent="0.2">
      <c r="C1050" s="591" t="s">
        <v>13659</v>
      </c>
      <c r="D1050" s="593" t="s">
        <v>10537</v>
      </c>
      <c r="E1050" s="597" t="s">
        <v>14731</v>
      </c>
      <c r="F1050" s="604"/>
      <c r="G1050" s="604"/>
      <c r="H1050" s="604"/>
      <c r="I1050" s="584"/>
      <c r="J1050" s="584"/>
      <c r="K1050" s="584"/>
      <c r="L1050" s="584"/>
    </row>
    <row r="1051" spans="3:12" ht="75" customHeight="1" x14ac:dyDescent="0.2">
      <c r="C1051" s="591" t="s">
        <v>13659</v>
      </c>
      <c r="D1051" s="593" t="s">
        <v>8090</v>
      </c>
      <c r="E1051" s="597" t="s">
        <v>14732</v>
      </c>
      <c r="F1051" s="604"/>
      <c r="G1051" s="604"/>
      <c r="H1051" s="604"/>
      <c r="I1051" s="584"/>
      <c r="J1051" s="584"/>
      <c r="K1051" s="584"/>
      <c r="L1051" s="584"/>
    </row>
    <row r="1052" spans="3:12" ht="75" customHeight="1" x14ac:dyDescent="0.2">
      <c r="C1052" s="591" t="s">
        <v>13659</v>
      </c>
      <c r="D1052" s="593" t="s">
        <v>14028</v>
      </c>
      <c r="E1052" s="597" t="s">
        <v>14733</v>
      </c>
      <c r="F1052" s="604"/>
      <c r="G1052" s="604"/>
      <c r="H1052" s="604"/>
      <c r="I1052" s="584"/>
      <c r="J1052" s="584"/>
      <c r="K1052" s="584"/>
      <c r="L1052" s="584"/>
    </row>
    <row r="1053" spans="3:12" ht="75" customHeight="1" x14ac:dyDescent="0.2">
      <c r="C1053" s="591" t="s">
        <v>13659</v>
      </c>
      <c r="D1053" s="593" t="s">
        <v>14029</v>
      </c>
      <c r="E1053" s="597" t="s">
        <v>14734</v>
      </c>
      <c r="F1053" s="604"/>
      <c r="G1053" s="604"/>
      <c r="H1053" s="604"/>
      <c r="I1053" s="584"/>
      <c r="J1053" s="584"/>
      <c r="K1053" s="584"/>
      <c r="L1053" s="584"/>
    </row>
    <row r="1054" spans="3:12" ht="75" customHeight="1" x14ac:dyDescent="0.2">
      <c r="C1054" s="591" t="s">
        <v>13659</v>
      </c>
      <c r="D1054" s="593" t="s">
        <v>14030</v>
      </c>
      <c r="E1054" s="597" t="s">
        <v>14735</v>
      </c>
      <c r="F1054" s="604"/>
      <c r="G1054" s="604"/>
      <c r="H1054" s="604"/>
      <c r="I1054" s="584"/>
      <c r="J1054" s="584"/>
      <c r="K1054" s="584"/>
      <c r="L1054" s="584"/>
    </row>
    <row r="1055" spans="3:12" ht="75" customHeight="1" x14ac:dyDescent="0.2">
      <c r="C1055" s="591" t="s">
        <v>13659</v>
      </c>
      <c r="D1055" s="593" t="s">
        <v>10799</v>
      </c>
      <c r="E1055" s="597" t="s">
        <v>14736</v>
      </c>
      <c r="F1055" s="604"/>
      <c r="G1055" s="604"/>
      <c r="H1055" s="604"/>
      <c r="I1055" s="584"/>
      <c r="J1055" s="584"/>
      <c r="K1055" s="584"/>
      <c r="L1055" s="584"/>
    </row>
    <row r="1056" spans="3:12" ht="75" customHeight="1" x14ac:dyDescent="0.2">
      <c r="C1056" s="591" t="s">
        <v>13659</v>
      </c>
      <c r="D1056" s="593" t="s">
        <v>14031</v>
      </c>
      <c r="E1056" s="597" t="s">
        <v>14737</v>
      </c>
      <c r="F1056" s="604"/>
      <c r="G1056" s="604"/>
      <c r="H1056" s="604"/>
      <c r="I1056" s="584"/>
      <c r="J1056" s="584"/>
      <c r="K1056" s="584"/>
      <c r="L1056" s="584"/>
    </row>
    <row r="1057" spans="3:12" ht="75" customHeight="1" x14ac:dyDescent="0.2">
      <c r="C1057" s="591" t="s">
        <v>13659</v>
      </c>
      <c r="D1057" s="593" t="s">
        <v>2191</v>
      </c>
      <c r="E1057" s="597" t="s">
        <v>14738</v>
      </c>
      <c r="F1057" s="604"/>
      <c r="G1057" s="604"/>
      <c r="H1057" s="604"/>
      <c r="I1057" s="584"/>
      <c r="J1057" s="584"/>
      <c r="K1057" s="584"/>
      <c r="L1057" s="584"/>
    </row>
    <row r="1058" spans="3:12" ht="75" customHeight="1" x14ac:dyDescent="0.2">
      <c r="C1058" s="591" t="s">
        <v>13659</v>
      </c>
      <c r="D1058" s="593" t="s">
        <v>13670</v>
      </c>
      <c r="E1058" s="597" t="s">
        <v>14739</v>
      </c>
      <c r="F1058" s="604"/>
      <c r="G1058" s="604"/>
      <c r="H1058" s="604"/>
      <c r="I1058" s="584"/>
      <c r="J1058" s="584"/>
      <c r="K1058" s="584"/>
      <c r="L1058" s="584"/>
    </row>
    <row r="1059" spans="3:12" ht="75" customHeight="1" x14ac:dyDescent="0.2">
      <c r="C1059" s="591" t="s">
        <v>13659</v>
      </c>
      <c r="D1059" s="593" t="s">
        <v>14032</v>
      </c>
      <c r="E1059" s="597" t="s">
        <v>14740</v>
      </c>
      <c r="F1059" s="604"/>
      <c r="G1059" s="604"/>
      <c r="H1059" s="604"/>
      <c r="I1059" s="584"/>
      <c r="J1059" s="584"/>
      <c r="K1059" s="584"/>
      <c r="L1059" s="584"/>
    </row>
    <row r="1060" spans="3:12" ht="75" customHeight="1" x14ac:dyDescent="0.2">
      <c r="C1060" s="591" t="s">
        <v>13659</v>
      </c>
      <c r="D1060" s="593" t="s">
        <v>3003</v>
      </c>
      <c r="E1060" s="597" t="s">
        <v>14741</v>
      </c>
      <c r="F1060" s="604"/>
      <c r="G1060" s="604"/>
      <c r="H1060" s="604"/>
      <c r="I1060" s="584"/>
      <c r="J1060" s="584"/>
      <c r="K1060" s="584"/>
      <c r="L1060" s="584"/>
    </row>
    <row r="1061" spans="3:12" ht="75" customHeight="1" x14ac:dyDescent="0.2">
      <c r="C1061" s="591" t="s">
        <v>13659</v>
      </c>
      <c r="D1061" s="593" t="s">
        <v>12956</v>
      </c>
      <c r="E1061" s="597" t="s">
        <v>14742</v>
      </c>
      <c r="F1061" s="604"/>
      <c r="G1061" s="604"/>
      <c r="H1061" s="604"/>
      <c r="I1061" s="584"/>
      <c r="J1061" s="584"/>
      <c r="K1061" s="584"/>
      <c r="L1061" s="584"/>
    </row>
    <row r="1062" spans="3:12" ht="75" customHeight="1" x14ac:dyDescent="0.2">
      <c r="C1062" s="591" t="s">
        <v>13659</v>
      </c>
      <c r="D1062" s="593" t="s">
        <v>14033</v>
      </c>
      <c r="E1062" s="597" t="s">
        <v>14743</v>
      </c>
      <c r="F1062" s="604"/>
      <c r="G1062" s="604"/>
      <c r="H1062" s="604"/>
      <c r="I1062" s="584"/>
      <c r="J1062" s="584"/>
      <c r="K1062" s="584"/>
      <c r="L1062" s="584"/>
    </row>
    <row r="1063" spans="3:12" ht="75" customHeight="1" x14ac:dyDescent="0.2">
      <c r="C1063" s="591" t="s">
        <v>13659</v>
      </c>
      <c r="D1063" s="593" t="s">
        <v>12964</v>
      </c>
      <c r="E1063" s="597" t="s">
        <v>14744</v>
      </c>
      <c r="F1063" s="604"/>
      <c r="G1063" s="604"/>
      <c r="H1063" s="604"/>
      <c r="I1063" s="584"/>
      <c r="J1063" s="584"/>
      <c r="K1063" s="584"/>
      <c r="L1063" s="584"/>
    </row>
    <row r="1064" spans="3:12" ht="75" customHeight="1" x14ac:dyDescent="0.2">
      <c r="C1064" s="591" t="s">
        <v>13659</v>
      </c>
      <c r="D1064" s="593" t="s">
        <v>13198</v>
      </c>
      <c r="E1064" s="597" t="s">
        <v>14745</v>
      </c>
      <c r="F1064" s="604"/>
      <c r="G1064" s="604"/>
      <c r="H1064" s="604"/>
      <c r="I1064" s="584"/>
      <c r="J1064" s="584"/>
      <c r="K1064" s="584"/>
      <c r="L1064" s="584"/>
    </row>
    <row r="1065" spans="3:12" ht="75" customHeight="1" x14ac:dyDescent="0.2">
      <c r="C1065" s="591" t="s">
        <v>13659</v>
      </c>
      <c r="D1065" s="593" t="s">
        <v>14034</v>
      </c>
      <c r="E1065" s="597" t="s">
        <v>14746</v>
      </c>
      <c r="F1065" s="604"/>
      <c r="G1065" s="604"/>
      <c r="H1065" s="604"/>
      <c r="I1065" s="584"/>
      <c r="J1065" s="584"/>
      <c r="K1065" s="584"/>
      <c r="L1065" s="584"/>
    </row>
    <row r="1066" spans="3:12" ht="75" customHeight="1" x14ac:dyDescent="0.2">
      <c r="C1066" s="591" t="s">
        <v>13659</v>
      </c>
      <c r="D1066" s="593" t="s">
        <v>14035</v>
      </c>
      <c r="E1066" s="597" t="s">
        <v>14747</v>
      </c>
      <c r="F1066" s="604"/>
      <c r="G1066" s="604"/>
      <c r="H1066" s="604"/>
      <c r="I1066" s="584"/>
      <c r="J1066" s="584"/>
      <c r="K1066" s="584"/>
      <c r="L1066" s="584"/>
    </row>
    <row r="1067" spans="3:12" ht="75" customHeight="1" x14ac:dyDescent="0.2">
      <c r="C1067" s="591" t="s">
        <v>13659</v>
      </c>
      <c r="D1067" s="593" t="s">
        <v>13527</v>
      </c>
      <c r="E1067" s="597" t="s">
        <v>14748</v>
      </c>
      <c r="F1067" s="604"/>
      <c r="G1067" s="604"/>
      <c r="H1067" s="604"/>
      <c r="I1067" s="584"/>
      <c r="J1067" s="584"/>
      <c r="K1067" s="584"/>
      <c r="L1067" s="584"/>
    </row>
    <row r="1068" spans="3:12" ht="75" customHeight="1" x14ac:dyDescent="0.2">
      <c r="C1068" s="591" t="s">
        <v>13659</v>
      </c>
      <c r="D1068" s="593" t="s">
        <v>7280</v>
      </c>
      <c r="E1068" s="597" t="s">
        <v>14749</v>
      </c>
      <c r="F1068" s="604"/>
      <c r="G1068" s="604"/>
      <c r="H1068" s="604"/>
      <c r="I1068" s="584"/>
      <c r="J1068" s="584"/>
      <c r="K1068" s="584"/>
      <c r="L1068" s="584"/>
    </row>
    <row r="1069" spans="3:12" ht="75" customHeight="1" x14ac:dyDescent="0.2">
      <c r="C1069" s="591" t="s">
        <v>13659</v>
      </c>
      <c r="D1069" s="593" t="s">
        <v>14036</v>
      </c>
      <c r="E1069" s="597" t="s">
        <v>14750</v>
      </c>
      <c r="F1069" s="604"/>
      <c r="G1069" s="604"/>
      <c r="H1069" s="604"/>
      <c r="I1069" s="584"/>
      <c r="J1069" s="584"/>
      <c r="K1069" s="584"/>
      <c r="L1069" s="584"/>
    </row>
    <row r="1070" spans="3:12" ht="75" customHeight="1" x14ac:dyDescent="0.2">
      <c r="C1070" s="591" t="s">
        <v>13659</v>
      </c>
      <c r="D1070" s="593" t="s">
        <v>14037</v>
      </c>
      <c r="E1070" s="597" t="s">
        <v>14751</v>
      </c>
      <c r="F1070" s="604"/>
      <c r="G1070" s="604"/>
      <c r="H1070" s="604"/>
      <c r="I1070" s="584"/>
      <c r="J1070" s="584"/>
      <c r="K1070" s="584"/>
      <c r="L1070" s="584"/>
    </row>
    <row r="1071" spans="3:12" ht="75" customHeight="1" x14ac:dyDescent="0.2">
      <c r="C1071" s="591" t="s">
        <v>13659</v>
      </c>
      <c r="D1071" s="593" t="s">
        <v>14038</v>
      </c>
      <c r="E1071" s="597" t="s">
        <v>14752</v>
      </c>
      <c r="F1071" s="604"/>
      <c r="G1071" s="604"/>
      <c r="H1071" s="604"/>
      <c r="I1071" s="584"/>
      <c r="J1071" s="584"/>
      <c r="K1071" s="584"/>
      <c r="L1071" s="584"/>
    </row>
    <row r="1072" spans="3:12" ht="75" customHeight="1" x14ac:dyDescent="0.2">
      <c r="C1072" s="591" t="s">
        <v>13659</v>
      </c>
      <c r="D1072" s="593" t="s">
        <v>14039</v>
      </c>
      <c r="E1072" s="597" t="s">
        <v>14753</v>
      </c>
      <c r="F1072" s="604"/>
      <c r="G1072" s="604"/>
      <c r="H1072" s="604"/>
      <c r="I1072" s="584"/>
      <c r="J1072" s="584"/>
      <c r="K1072" s="584"/>
      <c r="L1072" s="584"/>
    </row>
    <row r="1073" spans="3:12" ht="75" customHeight="1" x14ac:dyDescent="0.2">
      <c r="C1073" s="591" t="s">
        <v>13659</v>
      </c>
      <c r="D1073" s="593" t="s">
        <v>14040</v>
      </c>
      <c r="E1073" s="597" t="s">
        <v>14754</v>
      </c>
      <c r="F1073" s="604"/>
      <c r="G1073" s="604"/>
      <c r="H1073" s="604"/>
      <c r="I1073" s="584"/>
      <c r="J1073" s="584"/>
      <c r="K1073" s="584"/>
      <c r="L1073" s="584"/>
    </row>
    <row r="1074" spans="3:12" ht="75" customHeight="1" x14ac:dyDescent="0.2">
      <c r="C1074" s="591" t="s">
        <v>13659</v>
      </c>
      <c r="D1074" s="593" t="s">
        <v>14041</v>
      </c>
      <c r="E1074" s="597" t="s">
        <v>14755</v>
      </c>
      <c r="F1074" s="604"/>
      <c r="G1074" s="604"/>
      <c r="H1074" s="604"/>
      <c r="I1074" s="584"/>
      <c r="J1074" s="584"/>
      <c r="K1074" s="584"/>
      <c r="L1074" s="584"/>
    </row>
    <row r="1075" spans="3:12" ht="75" customHeight="1" x14ac:dyDescent="0.2">
      <c r="C1075" s="591" t="s">
        <v>13659</v>
      </c>
      <c r="D1075" s="593" t="s">
        <v>14042</v>
      </c>
      <c r="E1075" s="597" t="s">
        <v>14756</v>
      </c>
      <c r="F1075" s="604"/>
      <c r="G1075" s="604"/>
      <c r="H1075" s="604"/>
      <c r="I1075" s="584"/>
      <c r="J1075" s="584"/>
      <c r="K1075" s="584"/>
      <c r="L1075" s="584"/>
    </row>
    <row r="1076" spans="3:12" ht="75" customHeight="1" x14ac:dyDescent="0.2">
      <c r="C1076" s="591" t="s">
        <v>13659</v>
      </c>
      <c r="D1076" s="593" t="s">
        <v>6229</v>
      </c>
      <c r="E1076" s="597" t="s">
        <v>14757</v>
      </c>
      <c r="F1076" s="604"/>
      <c r="G1076" s="604"/>
      <c r="H1076" s="604"/>
      <c r="I1076" s="584"/>
      <c r="J1076" s="584"/>
      <c r="K1076" s="584"/>
      <c r="L1076" s="584"/>
    </row>
    <row r="1077" spans="3:12" ht="75" customHeight="1" x14ac:dyDescent="0.2">
      <c r="C1077" s="591" t="s">
        <v>13659</v>
      </c>
      <c r="D1077" s="593" t="s">
        <v>13748</v>
      </c>
      <c r="E1077" s="597" t="s">
        <v>14758</v>
      </c>
      <c r="F1077" s="604"/>
      <c r="G1077" s="604"/>
      <c r="H1077" s="604"/>
      <c r="I1077" s="584"/>
      <c r="J1077" s="584"/>
      <c r="K1077" s="584"/>
      <c r="L1077" s="580" t="s">
        <v>14942</v>
      </c>
    </row>
    <row r="1078" spans="3:12" ht="75" customHeight="1" x14ac:dyDescent="0.2">
      <c r="C1078" s="591" t="s">
        <v>13659</v>
      </c>
      <c r="D1078" s="593" t="s">
        <v>11231</v>
      </c>
      <c r="E1078" s="597" t="s">
        <v>14759</v>
      </c>
      <c r="F1078" s="604"/>
      <c r="G1078" s="604"/>
      <c r="H1078" s="604"/>
      <c r="I1078" s="584"/>
      <c r="J1078" s="584"/>
      <c r="K1078" s="584"/>
      <c r="L1078" s="584"/>
    </row>
    <row r="1079" spans="3:12" ht="75" customHeight="1" x14ac:dyDescent="0.2">
      <c r="C1079" s="591" t="s">
        <v>13659</v>
      </c>
      <c r="D1079" s="593" t="s">
        <v>14043</v>
      </c>
      <c r="E1079" s="597" t="s">
        <v>14760</v>
      </c>
      <c r="F1079" s="604"/>
      <c r="G1079" s="604"/>
      <c r="H1079" s="604"/>
      <c r="I1079" s="584"/>
      <c r="J1079" s="584"/>
      <c r="K1079" s="584"/>
      <c r="L1079" s="584"/>
    </row>
    <row r="1080" spans="3:12" ht="75" customHeight="1" x14ac:dyDescent="0.2">
      <c r="C1080" s="591" t="s">
        <v>13659</v>
      </c>
      <c r="D1080" s="593" t="s">
        <v>14044</v>
      </c>
      <c r="E1080" s="597" t="s">
        <v>14761</v>
      </c>
      <c r="F1080" s="604"/>
      <c r="G1080" s="604"/>
      <c r="H1080" s="604"/>
      <c r="I1080" s="584"/>
      <c r="J1080" s="584"/>
      <c r="K1080" s="584"/>
      <c r="L1080" s="584"/>
    </row>
    <row r="1081" spans="3:12" ht="75" customHeight="1" x14ac:dyDescent="0.2">
      <c r="C1081" s="591" t="s">
        <v>13659</v>
      </c>
      <c r="D1081" s="593" t="s">
        <v>14045</v>
      </c>
      <c r="E1081" s="597" t="s">
        <v>14762</v>
      </c>
      <c r="F1081" s="604"/>
      <c r="G1081" s="604"/>
      <c r="H1081" s="604"/>
      <c r="I1081" s="584"/>
      <c r="J1081" s="584"/>
      <c r="K1081" s="584"/>
      <c r="L1081" s="584"/>
    </row>
    <row r="1082" spans="3:12" ht="75" customHeight="1" x14ac:dyDescent="0.2">
      <c r="C1082" s="591" t="s">
        <v>13659</v>
      </c>
      <c r="D1082" s="593" t="s">
        <v>14046</v>
      </c>
      <c r="E1082" s="597" t="s">
        <v>14763</v>
      </c>
      <c r="F1082" s="604"/>
      <c r="G1082" s="604"/>
      <c r="H1082" s="604"/>
      <c r="I1082" s="584"/>
      <c r="J1082" s="584"/>
      <c r="K1082" s="584"/>
      <c r="L1082" s="584"/>
    </row>
    <row r="1083" spans="3:12" ht="75" customHeight="1" x14ac:dyDescent="0.2">
      <c r="C1083" s="591" t="s">
        <v>13659</v>
      </c>
      <c r="D1083" s="593" t="s">
        <v>12936</v>
      </c>
      <c r="E1083" s="597" t="s">
        <v>14764</v>
      </c>
      <c r="F1083" s="604"/>
      <c r="G1083" s="604"/>
      <c r="H1083" s="604"/>
      <c r="I1083" s="584"/>
      <c r="J1083" s="584"/>
      <c r="K1083" s="584"/>
      <c r="L1083" s="584"/>
    </row>
    <row r="1084" spans="3:12" ht="75" customHeight="1" x14ac:dyDescent="0.2">
      <c r="C1084" s="591" t="s">
        <v>13659</v>
      </c>
      <c r="D1084" s="593" t="s">
        <v>14047</v>
      </c>
      <c r="E1084" s="597" t="s">
        <v>14765</v>
      </c>
      <c r="F1084" s="604"/>
      <c r="G1084" s="604"/>
      <c r="H1084" s="604"/>
      <c r="I1084" s="584"/>
      <c r="J1084" s="584"/>
      <c r="K1084" s="584"/>
      <c r="L1084" s="584"/>
    </row>
    <row r="1085" spans="3:12" ht="75" customHeight="1" x14ac:dyDescent="0.2">
      <c r="C1085" s="591" t="s">
        <v>13659</v>
      </c>
      <c r="D1085" s="593" t="s">
        <v>304</v>
      </c>
      <c r="E1085" s="597" t="s">
        <v>14766</v>
      </c>
      <c r="F1085" s="604"/>
      <c r="G1085" s="604"/>
      <c r="H1085" s="604"/>
      <c r="I1085" s="584"/>
      <c r="J1085" s="584"/>
      <c r="K1085" s="584"/>
      <c r="L1085" s="584"/>
    </row>
    <row r="1086" spans="3:12" ht="75" customHeight="1" x14ac:dyDescent="0.2">
      <c r="C1086" s="591" t="s">
        <v>13659</v>
      </c>
      <c r="D1086" s="593" t="s">
        <v>14048</v>
      </c>
      <c r="E1086" s="597" t="s">
        <v>14767</v>
      </c>
      <c r="F1086" s="604"/>
      <c r="G1086" s="604"/>
      <c r="H1086" s="604"/>
      <c r="I1086" s="584"/>
      <c r="J1086" s="584"/>
      <c r="K1086" s="584"/>
      <c r="L1086" s="584"/>
    </row>
    <row r="1087" spans="3:12" ht="75" customHeight="1" x14ac:dyDescent="0.2">
      <c r="C1087" s="591" t="s">
        <v>13659</v>
      </c>
      <c r="D1087" s="593" t="s">
        <v>11336</v>
      </c>
      <c r="E1087" s="597" t="s">
        <v>14768</v>
      </c>
      <c r="F1087" s="604"/>
      <c r="G1087" s="604"/>
      <c r="H1087" s="604"/>
      <c r="I1087" s="584"/>
      <c r="J1087" s="584"/>
      <c r="K1087" s="584"/>
      <c r="L1087" s="584"/>
    </row>
    <row r="1088" spans="3:12" ht="75" customHeight="1" x14ac:dyDescent="0.2">
      <c r="C1088" s="591" t="s">
        <v>13659</v>
      </c>
      <c r="D1088" s="593" t="s">
        <v>14049</v>
      </c>
      <c r="E1088" s="597" t="s">
        <v>14769</v>
      </c>
      <c r="F1088" s="604"/>
      <c r="G1088" s="604"/>
      <c r="H1088" s="604"/>
      <c r="I1088" s="584"/>
      <c r="J1088" s="584"/>
      <c r="K1088" s="584"/>
      <c r="L1088" s="584"/>
    </row>
    <row r="1089" spans="3:12" ht="75" customHeight="1" x14ac:dyDescent="0.2">
      <c r="C1089" s="591" t="s">
        <v>13659</v>
      </c>
      <c r="D1089" s="593" t="s">
        <v>14050</v>
      </c>
      <c r="E1089" s="597" t="s">
        <v>14770</v>
      </c>
      <c r="F1089" s="604"/>
      <c r="G1089" s="604"/>
      <c r="H1089" s="604"/>
      <c r="I1089" s="584"/>
      <c r="J1089" s="584"/>
      <c r="K1089" s="584"/>
      <c r="L1089" s="584"/>
    </row>
    <row r="1090" spans="3:12" ht="75" customHeight="1" x14ac:dyDescent="0.2">
      <c r="C1090" s="591" t="s">
        <v>13659</v>
      </c>
      <c r="D1090" s="593" t="s">
        <v>14051</v>
      </c>
      <c r="E1090" s="597" t="s">
        <v>14771</v>
      </c>
      <c r="F1090" s="604"/>
      <c r="G1090" s="604"/>
      <c r="H1090" s="604"/>
      <c r="I1090" s="584"/>
      <c r="J1090" s="584"/>
      <c r="K1090" s="584"/>
      <c r="L1090" s="584"/>
    </row>
    <row r="1091" spans="3:12" ht="75" customHeight="1" x14ac:dyDescent="0.2">
      <c r="C1091" s="591" t="s">
        <v>13659</v>
      </c>
      <c r="D1091" s="593" t="s">
        <v>13664</v>
      </c>
      <c r="E1091" s="597" t="s">
        <v>14772</v>
      </c>
      <c r="F1091" s="604"/>
      <c r="G1091" s="604"/>
      <c r="H1091" s="604"/>
      <c r="I1091" s="584"/>
      <c r="J1091" s="584"/>
      <c r="K1091" s="584"/>
      <c r="L1091" s="580" t="s">
        <v>14943</v>
      </c>
    </row>
    <row r="1092" spans="3:12" ht="75" customHeight="1" x14ac:dyDescent="0.2">
      <c r="C1092" s="591" t="s">
        <v>13659</v>
      </c>
      <c r="D1092" s="597" t="s">
        <v>13748</v>
      </c>
      <c r="E1092" s="597" t="s">
        <v>14773</v>
      </c>
      <c r="F1092" s="604"/>
      <c r="G1092" s="604"/>
      <c r="H1092" s="604"/>
      <c r="I1092" s="584"/>
      <c r="J1092" s="584"/>
      <c r="K1092" s="584"/>
      <c r="L1092" s="580" t="s">
        <v>14942</v>
      </c>
    </row>
    <row r="1093" spans="3:12" ht="75" customHeight="1" x14ac:dyDescent="0.2">
      <c r="C1093" s="591" t="s">
        <v>13659</v>
      </c>
      <c r="D1093" s="593" t="s">
        <v>14052</v>
      </c>
      <c r="E1093" s="597" t="s">
        <v>14774</v>
      </c>
      <c r="F1093" s="604"/>
      <c r="G1093" s="604"/>
      <c r="H1093" s="604"/>
      <c r="I1093" s="584"/>
      <c r="J1093" s="584"/>
      <c r="K1093" s="584"/>
      <c r="L1093" s="584"/>
    </row>
    <row r="1094" spans="3:12" ht="75" customHeight="1" x14ac:dyDescent="0.2">
      <c r="C1094" s="591" t="s">
        <v>13659</v>
      </c>
      <c r="D1094" s="593" t="s">
        <v>11484</v>
      </c>
      <c r="E1094" s="597" t="s">
        <v>14775</v>
      </c>
      <c r="F1094" s="604"/>
      <c r="G1094" s="604"/>
      <c r="H1094" s="604"/>
      <c r="I1094" s="584"/>
      <c r="J1094" s="584"/>
      <c r="K1094" s="584"/>
      <c r="L1094" s="584"/>
    </row>
    <row r="1095" spans="3:12" ht="75" customHeight="1" x14ac:dyDescent="0.2">
      <c r="C1095" s="591" t="s">
        <v>13659</v>
      </c>
      <c r="D1095" s="593" t="s">
        <v>14053</v>
      </c>
      <c r="E1095" s="597" t="s">
        <v>14776</v>
      </c>
      <c r="F1095" s="604"/>
      <c r="G1095" s="604"/>
      <c r="H1095" s="604"/>
      <c r="I1095" s="584"/>
      <c r="J1095" s="584"/>
      <c r="K1095" s="584"/>
      <c r="L1095" s="584"/>
    </row>
    <row r="1096" spans="3:12" ht="75" customHeight="1" x14ac:dyDescent="0.2">
      <c r="C1096" s="591" t="s">
        <v>13659</v>
      </c>
      <c r="D1096" s="593" t="s">
        <v>14054</v>
      </c>
      <c r="E1096" s="597" t="s">
        <v>14777</v>
      </c>
      <c r="F1096" s="604"/>
      <c r="G1096" s="604"/>
      <c r="H1096" s="604"/>
      <c r="I1096" s="584"/>
      <c r="J1096" s="584"/>
      <c r="K1096" s="584"/>
      <c r="L1096" s="584"/>
    </row>
    <row r="1097" spans="3:12" ht="75" customHeight="1" x14ac:dyDescent="0.2">
      <c r="C1097" s="591" t="s">
        <v>13659</v>
      </c>
      <c r="D1097" s="593" t="s">
        <v>14055</v>
      </c>
      <c r="E1097" s="597" t="s">
        <v>14778</v>
      </c>
      <c r="F1097" s="604"/>
      <c r="G1097" s="604"/>
      <c r="H1097" s="604"/>
      <c r="I1097" s="584"/>
      <c r="J1097" s="584"/>
      <c r="K1097" s="584"/>
      <c r="L1097" s="584"/>
    </row>
    <row r="1098" spans="3:12" ht="75" customHeight="1" x14ac:dyDescent="0.2">
      <c r="C1098" s="591" t="s">
        <v>13659</v>
      </c>
      <c r="D1098" s="593" t="s">
        <v>8505</v>
      </c>
      <c r="E1098" s="597" t="s">
        <v>14779</v>
      </c>
      <c r="F1098" s="604"/>
      <c r="G1098" s="604"/>
      <c r="H1098" s="604"/>
      <c r="I1098" s="584"/>
      <c r="J1098" s="584"/>
      <c r="K1098" s="584"/>
      <c r="L1098" s="584"/>
    </row>
    <row r="1099" spans="3:12" ht="75" customHeight="1" x14ac:dyDescent="0.2">
      <c r="C1099" s="591" t="s">
        <v>13659</v>
      </c>
      <c r="D1099" s="593" t="s">
        <v>14056</v>
      </c>
      <c r="E1099" s="597"/>
      <c r="F1099" s="604"/>
      <c r="G1099" s="604"/>
      <c r="H1099" s="604"/>
      <c r="I1099" s="584"/>
      <c r="J1099" s="584"/>
      <c r="K1099" s="584"/>
      <c r="L1099" s="584"/>
    </row>
    <row r="1100" spans="3:12" ht="75" customHeight="1" x14ac:dyDescent="0.2">
      <c r="C1100" s="591" t="s">
        <v>13659</v>
      </c>
      <c r="D1100" s="593" t="s">
        <v>14057</v>
      </c>
      <c r="E1100" s="597" t="s">
        <v>14780</v>
      </c>
      <c r="F1100" s="604"/>
      <c r="G1100" s="604"/>
      <c r="H1100" s="604"/>
      <c r="I1100" s="584"/>
      <c r="J1100" s="584"/>
      <c r="K1100" s="584"/>
      <c r="L1100" s="584"/>
    </row>
    <row r="1101" spans="3:12" ht="75" customHeight="1" x14ac:dyDescent="0.2">
      <c r="C1101" s="591" t="s">
        <v>13659</v>
      </c>
      <c r="D1101" s="593" t="s">
        <v>10022</v>
      </c>
      <c r="E1101" s="597" t="s">
        <v>14781</v>
      </c>
      <c r="F1101" s="604"/>
      <c r="G1101" s="604"/>
      <c r="H1101" s="604"/>
      <c r="I1101" s="584"/>
      <c r="J1101" s="584"/>
      <c r="K1101" s="584"/>
      <c r="L1101" s="584"/>
    </row>
    <row r="1102" spans="3:12" ht="75" customHeight="1" x14ac:dyDescent="0.2">
      <c r="C1102" s="591" t="s">
        <v>13659</v>
      </c>
      <c r="D1102" s="593" t="s">
        <v>13765</v>
      </c>
      <c r="E1102" s="597" t="s">
        <v>14782</v>
      </c>
      <c r="F1102" s="604"/>
      <c r="G1102" s="604"/>
      <c r="H1102" s="604"/>
      <c r="I1102" s="584"/>
      <c r="J1102" s="584"/>
      <c r="K1102" s="584"/>
      <c r="L1102" s="584"/>
    </row>
    <row r="1103" spans="3:12" ht="75" customHeight="1" x14ac:dyDescent="0.2">
      <c r="C1103" s="591" t="s">
        <v>13659</v>
      </c>
      <c r="D1103" s="593" t="s">
        <v>2472</v>
      </c>
      <c r="E1103" s="597" t="s">
        <v>14783</v>
      </c>
      <c r="F1103" s="604"/>
      <c r="G1103" s="604"/>
      <c r="H1103" s="604"/>
      <c r="I1103" s="584"/>
      <c r="J1103" s="584"/>
      <c r="K1103" s="584"/>
      <c r="L1103" s="584"/>
    </row>
    <row r="1104" spans="3:12" ht="75" customHeight="1" x14ac:dyDescent="0.2">
      <c r="C1104" s="591" t="s">
        <v>13659</v>
      </c>
      <c r="D1104" s="593" t="s">
        <v>14058</v>
      </c>
      <c r="E1104" s="597" t="s">
        <v>14784</v>
      </c>
      <c r="F1104" s="604"/>
      <c r="G1104" s="604"/>
      <c r="H1104" s="604"/>
      <c r="I1104" s="584"/>
      <c r="J1104" s="584"/>
      <c r="K1104" s="584"/>
      <c r="L1104" s="584"/>
    </row>
    <row r="1105" spans="3:12" ht="75" customHeight="1" x14ac:dyDescent="0.2">
      <c r="C1105" s="591" t="s">
        <v>13659</v>
      </c>
      <c r="D1105" s="593" t="s">
        <v>14059</v>
      </c>
      <c r="E1105" s="597" t="s">
        <v>14785</v>
      </c>
      <c r="F1105" s="604"/>
      <c r="G1105" s="604"/>
      <c r="H1105" s="604"/>
      <c r="I1105" s="584"/>
      <c r="J1105" s="584"/>
      <c r="K1105" s="584"/>
      <c r="L1105" s="584"/>
    </row>
    <row r="1106" spans="3:12" ht="75" customHeight="1" x14ac:dyDescent="0.2">
      <c r="C1106" s="591" t="s">
        <v>13659</v>
      </c>
      <c r="D1106" s="593" t="s">
        <v>14060</v>
      </c>
      <c r="E1106" s="597" t="s">
        <v>14786</v>
      </c>
      <c r="F1106" s="604"/>
      <c r="G1106" s="604"/>
      <c r="H1106" s="604"/>
      <c r="I1106" s="584"/>
      <c r="J1106" s="584"/>
      <c r="K1106" s="584"/>
      <c r="L1106" s="584"/>
    </row>
    <row r="1107" spans="3:12" ht="75" customHeight="1" x14ac:dyDescent="0.2">
      <c r="C1107" s="591" t="s">
        <v>13659</v>
      </c>
      <c r="D1107" s="593" t="s">
        <v>14061</v>
      </c>
      <c r="E1107" s="597" t="s">
        <v>14787</v>
      </c>
      <c r="F1107" s="604"/>
      <c r="G1107" s="604"/>
      <c r="H1107" s="604"/>
      <c r="I1107" s="584"/>
      <c r="J1107" s="584"/>
      <c r="K1107" s="584"/>
      <c r="L1107" s="584"/>
    </row>
    <row r="1108" spans="3:12" ht="75" customHeight="1" x14ac:dyDescent="0.2">
      <c r="C1108" s="591" t="s">
        <v>13659</v>
      </c>
      <c r="D1108" s="593" t="s">
        <v>14062</v>
      </c>
      <c r="E1108" s="597" t="s">
        <v>14788</v>
      </c>
      <c r="F1108" s="604"/>
      <c r="G1108" s="604"/>
      <c r="H1108" s="604"/>
      <c r="I1108" s="584"/>
      <c r="J1108" s="584"/>
      <c r="K1108" s="584"/>
      <c r="L1108" s="584"/>
    </row>
    <row r="1109" spans="3:12" ht="75" customHeight="1" x14ac:dyDescent="0.2">
      <c r="C1109" s="591" t="s">
        <v>13659</v>
      </c>
      <c r="D1109" s="593" t="s">
        <v>14063</v>
      </c>
      <c r="E1109" s="597" t="s">
        <v>14789</v>
      </c>
      <c r="F1109" s="604"/>
      <c r="G1109" s="604"/>
      <c r="H1109" s="604"/>
      <c r="I1109" s="584"/>
      <c r="J1109" s="584"/>
      <c r="K1109" s="584"/>
      <c r="L1109" s="584"/>
    </row>
    <row r="1110" spans="3:12" ht="75" customHeight="1" x14ac:dyDescent="0.2">
      <c r="C1110" s="591" t="s">
        <v>13659</v>
      </c>
      <c r="D1110" s="593" t="s">
        <v>14064</v>
      </c>
      <c r="E1110" s="597" t="s">
        <v>14790</v>
      </c>
      <c r="F1110" s="604"/>
      <c r="G1110" s="604"/>
      <c r="H1110" s="604"/>
      <c r="I1110" s="584"/>
      <c r="J1110" s="584"/>
      <c r="K1110" s="584"/>
      <c r="L1110" s="584"/>
    </row>
    <row r="1111" spans="3:12" ht="75" customHeight="1" x14ac:dyDescent="0.2">
      <c r="C1111" s="591" t="s">
        <v>13659</v>
      </c>
      <c r="D1111" s="593" t="s">
        <v>12772</v>
      </c>
      <c r="E1111" s="597" t="s">
        <v>14791</v>
      </c>
      <c r="F1111" s="604"/>
      <c r="G1111" s="604"/>
      <c r="H1111" s="604"/>
      <c r="I1111" s="584"/>
      <c r="J1111" s="584"/>
      <c r="K1111" s="584"/>
      <c r="L1111" s="584"/>
    </row>
    <row r="1112" spans="3:12" ht="75" customHeight="1" x14ac:dyDescent="0.2">
      <c r="C1112" s="591" t="s">
        <v>13659</v>
      </c>
      <c r="D1112" s="593" t="s">
        <v>14065</v>
      </c>
      <c r="E1112" s="597" t="s">
        <v>14792</v>
      </c>
      <c r="F1112" s="604"/>
      <c r="G1112" s="604"/>
      <c r="H1112" s="604"/>
      <c r="I1112" s="584"/>
      <c r="J1112" s="584"/>
      <c r="K1112" s="584"/>
      <c r="L1112" s="584"/>
    </row>
    <row r="1113" spans="3:12" ht="75" customHeight="1" x14ac:dyDescent="0.2">
      <c r="C1113" s="591" t="s">
        <v>13659</v>
      </c>
      <c r="D1113" s="593" t="s">
        <v>12066</v>
      </c>
      <c r="E1113" s="597" t="s">
        <v>14793</v>
      </c>
      <c r="F1113" s="604"/>
      <c r="G1113" s="604"/>
      <c r="H1113" s="604"/>
      <c r="I1113" s="584"/>
      <c r="J1113" s="584"/>
      <c r="K1113" s="584"/>
      <c r="L1113" s="584"/>
    </row>
    <row r="1114" spans="3:12" ht="75" customHeight="1" x14ac:dyDescent="0.2">
      <c r="C1114" s="591" t="s">
        <v>13659</v>
      </c>
      <c r="D1114" s="593" t="s">
        <v>13531</v>
      </c>
      <c r="E1114" s="597" t="s">
        <v>14794</v>
      </c>
      <c r="F1114" s="604"/>
      <c r="G1114" s="604"/>
      <c r="H1114" s="604"/>
      <c r="I1114" s="584"/>
      <c r="J1114" s="584"/>
      <c r="K1114" s="584"/>
      <c r="L1114" s="584"/>
    </row>
    <row r="1115" spans="3:12" ht="75" customHeight="1" x14ac:dyDescent="0.2">
      <c r="C1115" s="591" t="s">
        <v>13659</v>
      </c>
      <c r="D1115" s="593" t="s">
        <v>14066</v>
      </c>
      <c r="E1115" s="597" t="s">
        <v>14795</v>
      </c>
      <c r="F1115" s="604"/>
      <c r="G1115" s="604"/>
      <c r="H1115" s="604"/>
      <c r="I1115" s="584"/>
      <c r="J1115" s="584"/>
      <c r="K1115" s="584"/>
      <c r="L1115" s="584"/>
    </row>
    <row r="1116" spans="3:12" ht="75" customHeight="1" x14ac:dyDescent="0.2">
      <c r="C1116" s="591" t="s">
        <v>13659</v>
      </c>
      <c r="D1116" s="593" t="s">
        <v>14067</v>
      </c>
      <c r="E1116" s="597" t="s">
        <v>14796</v>
      </c>
      <c r="F1116" s="604"/>
      <c r="G1116" s="604"/>
      <c r="H1116" s="604"/>
      <c r="I1116" s="584"/>
      <c r="J1116" s="584"/>
      <c r="K1116" s="584"/>
      <c r="L1116" s="584"/>
    </row>
    <row r="1117" spans="3:12" ht="75" customHeight="1" x14ac:dyDescent="0.2">
      <c r="C1117" s="591" t="s">
        <v>13659</v>
      </c>
      <c r="D1117" s="593" t="s">
        <v>14068</v>
      </c>
      <c r="E1117" s="597" t="s">
        <v>14797</v>
      </c>
      <c r="F1117" s="604"/>
      <c r="G1117" s="604"/>
      <c r="H1117" s="604"/>
      <c r="I1117" s="584"/>
      <c r="J1117" s="584"/>
      <c r="K1117" s="584"/>
      <c r="L1117" s="584"/>
    </row>
    <row r="1118" spans="3:12" ht="75" customHeight="1" x14ac:dyDescent="0.2">
      <c r="C1118" s="591" t="s">
        <v>13659</v>
      </c>
      <c r="D1118" s="593" t="s">
        <v>14069</v>
      </c>
      <c r="E1118" s="597" t="s">
        <v>14798</v>
      </c>
      <c r="F1118" s="604"/>
      <c r="G1118" s="604"/>
      <c r="H1118" s="604"/>
      <c r="I1118" s="584"/>
      <c r="J1118" s="584"/>
      <c r="K1118" s="584"/>
      <c r="L1118" s="584"/>
    </row>
    <row r="1119" spans="3:12" ht="75" customHeight="1" x14ac:dyDescent="0.2">
      <c r="C1119" s="591" t="s">
        <v>13659</v>
      </c>
      <c r="D1119" s="593" t="s">
        <v>14070</v>
      </c>
      <c r="E1119" s="597" t="s">
        <v>14799</v>
      </c>
      <c r="F1119" s="604"/>
      <c r="G1119" s="604"/>
      <c r="H1119" s="604"/>
      <c r="I1119" s="584"/>
      <c r="J1119" s="584"/>
      <c r="K1119" s="584"/>
      <c r="L1119" s="584"/>
    </row>
    <row r="1120" spans="3:12" ht="75" customHeight="1" x14ac:dyDescent="0.2">
      <c r="C1120" s="591" t="s">
        <v>13659</v>
      </c>
      <c r="D1120" s="593" t="s">
        <v>14071</v>
      </c>
      <c r="E1120" s="597" t="s">
        <v>14800</v>
      </c>
      <c r="F1120" s="604"/>
      <c r="G1120" s="604"/>
      <c r="H1120" s="604"/>
      <c r="I1120" s="584"/>
      <c r="J1120" s="584"/>
      <c r="K1120" s="584"/>
      <c r="L1120" s="584"/>
    </row>
    <row r="1121" spans="3:12" ht="75" customHeight="1" x14ac:dyDescent="0.2">
      <c r="C1121" s="591" t="s">
        <v>13659</v>
      </c>
      <c r="D1121" s="593" t="s">
        <v>14072</v>
      </c>
      <c r="E1121" s="597" t="s">
        <v>14801</v>
      </c>
      <c r="F1121" s="604"/>
      <c r="G1121" s="604"/>
      <c r="H1121" s="604"/>
      <c r="I1121" s="584"/>
      <c r="J1121" s="584"/>
      <c r="K1121" s="584"/>
      <c r="L1121" s="584"/>
    </row>
    <row r="1122" spans="3:12" ht="75" customHeight="1" x14ac:dyDescent="0.2">
      <c r="C1122" s="591" t="s">
        <v>13659</v>
      </c>
      <c r="D1122" s="593" t="s">
        <v>14073</v>
      </c>
      <c r="E1122" s="597" t="s">
        <v>14802</v>
      </c>
      <c r="F1122" s="604"/>
      <c r="G1122" s="604"/>
      <c r="H1122" s="604"/>
      <c r="I1122" s="584"/>
      <c r="J1122" s="584"/>
      <c r="K1122" s="584"/>
      <c r="L1122" s="584"/>
    </row>
    <row r="1123" spans="3:12" ht="75" customHeight="1" x14ac:dyDescent="0.2">
      <c r="C1123" s="591" t="s">
        <v>13659</v>
      </c>
      <c r="D1123" s="593" t="s">
        <v>14074</v>
      </c>
      <c r="E1123" s="597" t="s">
        <v>14803</v>
      </c>
      <c r="F1123" s="604"/>
      <c r="G1123" s="604"/>
      <c r="H1123" s="604"/>
      <c r="I1123" s="584"/>
      <c r="J1123" s="584"/>
      <c r="K1123" s="584"/>
      <c r="L1123" s="584"/>
    </row>
    <row r="1124" spans="3:12" ht="75" customHeight="1" x14ac:dyDescent="0.2">
      <c r="C1124" s="591" t="s">
        <v>13659</v>
      </c>
      <c r="D1124" s="593" t="s">
        <v>11385</v>
      </c>
      <c r="E1124" s="597" t="s">
        <v>14804</v>
      </c>
      <c r="F1124" s="604"/>
      <c r="G1124" s="604"/>
      <c r="H1124" s="604"/>
      <c r="I1124" s="584"/>
      <c r="J1124" s="584"/>
      <c r="K1124" s="584"/>
      <c r="L1124" s="584"/>
    </row>
    <row r="1125" spans="3:12" ht="75" customHeight="1" x14ac:dyDescent="0.2">
      <c r="C1125" s="591" t="s">
        <v>13659</v>
      </c>
      <c r="D1125" s="593" t="s">
        <v>13748</v>
      </c>
      <c r="E1125" s="597" t="s">
        <v>14805</v>
      </c>
      <c r="F1125" s="604"/>
      <c r="G1125" s="604"/>
      <c r="H1125" s="604"/>
      <c r="I1125" s="584"/>
      <c r="J1125" s="584"/>
      <c r="K1125" s="584"/>
      <c r="L1125" s="580" t="s">
        <v>14942</v>
      </c>
    </row>
    <row r="1126" spans="3:12" ht="75" customHeight="1" x14ac:dyDescent="0.2">
      <c r="C1126" s="591" t="s">
        <v>13659</v>
      </c>
      <c r="D1126" s="593" t="s">
        <v>14075</v>
      </c>
      <c r="E1126" s="597" t="s">
        <v>14806</v>
      </c>
      <c r="F1126" s="604"/>
      <c r="G1126" s="604"/>
      <c r="H1126" s="604"/>
      <c r="I1126" s="584"/>
      <c r="J1126" s="584"/>
      <c r="K1126" s="584"/>
      <c r="L1126" s="584"/>
    </row>
    <row r="1127" spans="3:12" ht="75" customHeight="1" x14ac:dyDescent="0.2">
      <c r="C1127" s="591" t="s">
        <v>13659</v>
      </c>
      <c r="D1127" s="593" t="s">
        <v>14076</v>
      </c>
      <c r="E1127" s="597" t="s">
        <v>14807</v>
      </c>
      <c r="F1127" s="604"/>
      <c r="G1127" s="604"/>
      <c r="H1127" s="604"/>
      <c r="I1127" s="584"/>
      <c r="J1127" s="584"/>
      <c r="K1127" s="584"/>
      <c r="L1127" s="584"/>
    </row>
    <row r="1128" spans="3:12" ht="75" customHeight="1" x14ac:dyDescent="0.2">
      <c r="C1128" s="591" t="s">
        <v>13659</v>
      </c>
      <c r="D1128" s="593" t="s">
        <v>14077</v>
      </c>
      <c r="E1128" s="597" t="s">
        <v>14808</v>
      </c>
      <c r="F1128" s="604"/>
      <c r="G1128" s="604"/>
      <c r="H1128" s="604"/>
      <c r="I1128" s="584"/>
      <c r="J1128" s="584"/>
      <c r="K1128" s="584"/>
      <c r="L1128" s="584"/>
    </row>
    <row r="1129" spans="3:12" ht="75" customHeight="1" x14ac:dyDescent="0.2">
      <c r="C1129" s="591" t="s">
        <v>13659</v>
      </c>
      <c r="D1129" s="593" t="s">
        <v>14078</v>
      </c>
      <c r="E1129" s="597" t="s">
        <v>14809</v>
      </c>
      <c r="F1129" s="604"/>
      <c r="G1129" s="604"/>
      <c r="H1129" s="604"/>
      <c r="I1129" s="584"/>
      <c r="J1129" s="584"/>
      <c r="K1129" s="584"/>
      <c r="L1129" s="584"/>
    </row>
    <row r="1130" spans="3:12" ht="75" customHeight="1" x14ac:dyDescent="0.2">
      <c r="C1130" s="591" t="s">
        <v>13659</v>
      </c>
      <c r="D1130" s="593" t="s">
        <v>14079</v>
      </c>
      <c r="E1130" s="597" t="s">
        <v>14810</v>
      </c>
      <c r="F1130" s="604"/>
      <c r="G1130" s="604"/>
      <c r="H1130" s="604"/>
      <c r="I1130" s="584"/>
      <c r="J1130" s="584"/>
      <c r="K1130" s="584"/>
      <c r="L1130" s="584"/>
    </row>
    <row r="1131" spans="3:12" ht="75" customHeight="1" x14ac:dyDescent="0.2">
      <c r="C1131" s="591" t="s">
        <v>13659</v>
      </c>
      <c r="D1131" s="593" t="s">
        <v>14080</v>
      </c>
      <c r="E1131" s="597" t="s">
        <v>14811</v>
      </c>
      <c r="F1131" s="604"/>
      <c r="G1131" s="604"/>
      <c r="H1131" s="604"/>
      <c r="I1131" s="584"/>
      <c r="J1131" s="584"/>
      <c r="K1131" s="584"/>
      <c r="L1131" s="584"/>
    </row>
    <row r="1132" spans="3:12" ht="75" customHeight="1" x14ac:dyDescent="0.2">
      <c r="C1132" s="591" t="s">
        <v>13659</v>
      </c>
      <c r="D1132" s="593" t="s">
        <v>14081</v>
      </c>
      <c r="E1132" s="597" t="s">
        <v>14812</v>
      </c>
      <c r="F1132" s="604"/>
      <c r="G1132" s="604"/>
      <c r="H1132" s="604"/>
      <c r="I1132" s="584"/>
      <c r="J1132" s="584"/>
      <c r="K1132" s="584"/>
      <c r="L1132" s="584"/>
    </row>
    <row r="1133" spans="3:12" ht="75" customHeight="1" x14ac:dyDescent="0.2">
      <c r="C1133" s="591" t="s">
        <v>13659</v>
      </c>
      <c r="D1133" s="593" t="s">
        <v>14082</v>
      </c>
      <c r="E1133" s="597" t="s">
        <v>14813</v>
      </c>
      <c r="F1133" s="604"/>
      <c r="G1133" s="604"/>
      <c r="H1133" s="604"/>
      <c r="I1133" s="584"/>
      <c r="J1133" s="584"/>
      <c r="K1133" s="584"/>
      <c r="L1133" s="584"/>
    </row>
    <row r="1134" spans="3:12" ht="75" customHeight="1" x14ac:dyDescent="0.2">
      <c r="C1134" s="591" t="s">
        <v>13659</v>
      </c>
      <c r="D1134" s="593" t="s">
        <v>13748</v>
      </c>
      <c r="E1134" s="597" t="s">
        <v>14814</v>
      </c>
      <c r="F1134" s="604"/>
      <c r="G1134" s="604"/>
      <c r="H1134" s="604"/>
      <c r="I1134" s="584"/>
      <c r="J1134" s="584"/>
      <c r="K1134" s="584"/>
      <c r="L1134" s="580" t="s">
        <v>14942</v>
      </c>
    </row>
    <row r="1135" spans="3:12" ht="75" customHeight="1" x14ac:dyDescent="0.2">
      <c r="C1135" s="591" t="s">
        <v>13659</v>
      </c>
      <c r="D1135" s="593" t="s">
        <v>14083</v>
      </c>
      <c r="E1135" s="597" t="s">
        <v>14815</v>
      </c>
      <c r="F1135" s="604"/>
      <c r="G1135" s="604"/>
      <c r="H1135" s="604"/>
      <c r="I1135" s="584"/>
      <c r="J1135" s="584"/>
      <c r="K1135" s="584"/>
      <c r="L1135" s="584"/>
    </row>
    <row r="1136" spans="3:12" ht="75" customHeight="1" x14ac:dyDescent="0.2">
      <c r="C1136" s="591" t="s">
        <v>13659</v>
      </c>
      <c r="D1136" s="593" t="s">
        <v>14084</v>
      </c>
      <c r="E1136" s="597" t="s">
        <v>14816</v>
      </c>
      <c r="F1136" s="604"/>
      <c r="G1136" s="604"/>
      <c r="H1136" s="604"/>
      <c r="I1136" s="584"/>
      <c r="J1136" s="584"/>
      <c r="K1136" s="584"/>
      <c r="L1136" s="584"/>
    </row>
    <row r="1137" spans="3:12" ht="75" customHeight="1" x14ac:dyDescent="0.2">
      <c r="C1137" s="591" t="s">
        <v>13659</v>
      </c>
      <c r="D1137" s="593" t="s">
        <v>14085</v>
      </c>
      <c r="E1137" s="597" t="s">
        <v>14817</v>
      </c>
      <c r="F1137" s="604"/>
      <c r="G1137" s="604"/>
      <c r="H1137" s="604"/>
      <c r="I1137" s="584"/>
      <c r="J1137" s="584"/>
      <c r="K1137" s="584"/>
      <c r="L1137" s="584"/>
    </row>
    <row r="1138" spans="3:12" ht="75" customHeight="1" x14ac:dyDescent="0.2">
      <c r="C1138" s="591" t="s">
        <v>13659</v>
      </c>
      <c r="D1138" s="593" t="s">
        <v>14086</v>
      </c>
      <c r="E1138" s="597" t="s">
        <v>14818</v>
      </c>
      <c r="F1138" s="604"/>
      <c r="G1138" s="604"/>
      <c r="H1138" s="604"/>
      <c r="I1138" s="584"/>
      <c r="J1138" s="584"/>
      <c r="K1138" s="584"/>
      <c r="L1138" s="584"/>
    </row>
    <row r="1139" spans="3:12" ht="75" customHeight="1" x14ac:dyDescent="0.2">
      <c r="C1139" s="591" t="s">
        <v>13659</v>
      </c>
      <c r="D1139" s="593" t="s">
        <v>14087</v>
      </c>
      <c r="E1139" s="597" t="s">
        <v>14819</v>
      </c>
      <c r="F1139" s="604"/>
      <c r="G1139" s="604"/>
      <c r="H1139" s="604"/>
      <c r="I1139" s="584"/>
      <c r="J1139" s="584"/>
      <c r="K1139" s="584"/>
      <c r="L1139" s="584"/>
    </row>
    <row r="1140" spans="3:12" ht="75" customHeight="1" x14ac:dyDescent="0.2">
      <c r="C1140" s="591" t="s">
        <v>13659</v>
      </c>
      <c r="D1140" s="593" t="s">
        <v>13256</v>
      </c>
      <c r="E1140" s="597" t="s">
        <v>14820</v>
      </c>
      <c r="F1140" s="604"/>
      <c r="G1140" s="604"/>
      <c r="H1140" s="604"/>
      <c r="I1140" s="584"/>
      <c r="J1140" s="584"/>
      <c r="K1140" s="584"/>
      <c r="L1140" s="584"/>
    </row>
    <row r="1141" spans="3:12" ht="75" customHeight="1" x14ac:dyDescent="0.2">
      <c r="C1141" s="591" t="s">
        <v>13659</v>
      </c>
      <c r="D1141" s="593" t="s">
        <v>14088</v>
      </c>
      <c r="E1141" s="597" t="s">
        <v>14821</v>
      </c>
      <c r="F1141" s="604"/>
      <c r="G1141" s="604"/>
      <c r="H1141" s="604"/>
      <c r="I1141" s="584"/>
      <c r="J1141" s="584"/>
      <c r="K1141" s="584"/>
      <c r="L1141" s="584"/>
    </row>
    <row r="1142" spans="3:12" ht="75" customHeight="1" x14ac:dyDescent="0.2">
      <c r="C1142" s="591" t="s">
        <v>13659</v>
      </c>
      <c r="D1142" s="597" t="s">
        <v>13748</v>
      </c>
      <c r="E1142" s="597" t="s">
        <v>14822</v>
      </c>
      <c r="F1142" s="604"/>
      <c r="G1142" s="604"/>
      <c r="H1142" s="604"/>
      <c r="I1142" s="584"/>
      <c r="J1142" s="584"/>
      <c r="K1142" s="584"/>
      <c r="L1142" s="580" t="s">
        <v>14942</v>
      </c>
    </row>
    <row r="1143" spans="3:12" ht="75" customHeight="1" x14ac:dyDescent="0.2">
      <c r="C1143" s="591" t="s">
        <v>13659</v>
      </c>
      <c r="D1143" s="593" t="s">
        <v>14089</v>
      </c>
      <c r="E1143" s="597" t="s">
        <v>14823</v>
      </c>
      <c r="F1143" s="604"/>
      <c r="G1143" s="604"/>
      <c r="H1143" s="604"/>
      <c r="I1143" s="584"/>
      <c r="J1143" s="584"/>
      <c r="K1143" s="584"/>
      <c r="L1143" s="584"/>
    </row>
    <row r="1144" spans="3:12" ht="75" customHeight="1" x14ac:dyDescent="0.2">
      <c r="C1144" s="591" t="s">
        <v>13659</v>
      </c>
      <c r="D1144" s="593" t="s">
        <v>14090</v>
      </c>
      <c r="E1144" s="597" t="s">
        <v>14824</v>
      </c>
      <c r="F1144" s="604"/>
      <c r="G1144" s="604"/>
      <c r="H1144" s="604"/>
      <c r="I1144" s="584"/>
      <c r="J1144" s="584"/>
      <c r="K1144" s="584"/>
      <c r="L1144" s="584"/>
    </row>
    <row r="1145" spans="3:12" ht="75" customHeight="1" x14ac:dyDescent="0.2">
      <c r="C1145" s="591" t="s">
        <v>13659</v>
      </c>
      <c r="D1145" s="593" t="s">
        <v>14091</v>
      </c>
      <c r="E1145" s="597" t="s">
        <v>14825</v>
      </c>
      <c r="F1145" s="604"/>
      <c r="G1145" s="604"/>
      <c r="H1145" s="604"/>
      <c r="I1145" s="584"/>
      <c r="J1145" s="584"/>
      <c r="K1145" s="584"/>
      <c r="L1145" s="584"/>
    </row>
    <row r="1146" spans="3:12" ht="75" customHeight="1" x14ac:dyDescent="0.2">
      <c r="C1146" s="591" t="s">
        <v>13659</v>
      </c>
      <c r="D1146" s="593" t="s">
        <v>14092</v>
      </c>
      <c r="E1146" s="597" t="s">
        <v>14826</v>
      </c>
      <c r="F1146" s="604"/>
      <c r="G1146" s="604"/>
      <c r="H1146" s="604"/>
      <c r="I1146" s="584"/>
      <c r="J1146" s="584"/>
      <c r="K1146" s="584"/>
      <c r="L1146" s="584"/>
    </row>
    <row r="1147" spans="3:12" ht="75" customHeight="1" x14ac:dyDescent="0.2">
      <c r="C1147" s="591" t="s">
        <v>13659</v>
      </c>
      <c r="D1147" s="593" t="s">
        <v>13748</v>
      </c>
      <c r="E1147" s="597" t="s">
        <v>14827</v>
      </c>
      <c r="F1147" s="604"/>
      <c r="G1147" s="604"/>
      <c r="H1147" s="604"/>
      <c r="I1147" s="584"/>
      <c r="J1147" s="584"/>
      <c r="K1147" s="584"/>
      <c r="L1147" s="580" t="s">
        <v>14942</v>
      </c>
    </row>
    <row r="1148" spans="3:12" ht="75" customHeight="1" x14ac:dyDescent="0.2">
      <c r="C1148" s="591" t="s">
        <v>13659</v>
      </c>
      <c r="D1148" s="593" t="s">
        <v>14093</v>
      </c>
      <c r="E1148" s="597" t="s">
        <v>14828</v>
      </c>
      <c r="F1148" s="604"/>
      <c r="G1148" s="604"/>
      <c r="H1148" s="604"/>
      <c r="I1148" s="584"/>
      <c r="J1148" s="584"/>
      <c r="K1148" s="584"/>
      <c r="L1148" s="584"/>
    </row>
    <row r="1149" spans="3:12" ht="75" customHeight="1" x14ac:dyDescent="0.2">
      <c r="C1149" s="591" t="s">
        <v>13659</v>
      </c>
      <c r="D1149" s="593" t="s">
        <v>14094</v>
      </c>
      <c r="E1149" s="597" t="s">
        <v>14829</v>
      </c>
      <c r="F1149" s="604"/>
      <c r="G1149" s="604"/>
      <c r="H1149" s="604"/>
      <c r="I1149" s="584"/>
      <c r="J1149" s="584"/>
      <c r="K1149" s="584"/>
      <c r="L1149" s="584"/>
    </row>
    <row r="1150" spans="3:12" ht="75" customHeight="1" x14ac:dyDescent="0.2">
      <c r="C1150" s="591" t="s">
        <v>13659</v>
      </c>
      <c r="D1150" s="593" t="s">
        <v>14095</v>
      </c>
      <c r="E1150" s="597" t="s">
        <v>14830</v>
      </c>
      <c r="F1150" s="604"/>
      <c r="G1150" s="604"/>
      <c r="H1150" s="604"/>
      <c r="I1150" s="584"/>
      <c r="J1150" s="584"/>
      <c r="K1150" s="584"/>
      <c r="L1150" s="584"/>
    </row>
    <row r="1151" spans="3:12" ht="75" customHeight="1" x14ac:dyDescent="0.2">
      <c r="C1151" s="591" t="s">
        <v>13659</v>
      </c>
      <c r="D1151" s="593" t="s">
        <v>807</v>
      </c>
      <c r="E1151" s="597" t="s">
        <v>14831</v>
      </c>
      <c r="F1151" s="604"/>
      <c r="G1151" s="604"/>
      <c r="H1151" s="604"/>
      <c r="I1151" s="584"/>
      <c r="J1151" s="584"/>
      <c r="K1151" s="584"/>
      <c r="L1151" s="584"/>
    </row>
    <row r="1152" spans="3:12" ht="75" customHeight="1" x14ac:dyDescent="0.2">
      <c r="C1152" s="591" t="s">
        <v>13659</v>
      </c>
      <c r="D1152" s="593" t="s">
        <v>14096</v>
      </c>
      <c r="E1152" s="597" t="s">
        <v>14832</v>
      </c>
      <c r="F1152" s="604"/>
      <c r="G1152" s="604"/>
      <c r="H1152" s="604"/>
      <c r="I1152" s="584"/>
      <c r="J1152" s="584"/>
      <c r="K1152" s="584"/>
      <c r="L1152" s="584"/>
    </row>
    <row r="1153" spans="3:12" ht="75" customHeight="1" x14ac:dyDescent="0.2">
      <c r="C1153" s="591" t="s">
        <v>13659</v>
      </c>
      <c r="D1153" s="593" t="s">
        <v>2497</v>
      </c>
      <c r="E1153" s="597" t="s">
        <v>14833</v>
      </c>
      <c r="F1153" s="604"/>
      <c r="G1153" s="604"/>
      <c r="H1153" s="604"/>
      <c r="I1153" s="584"/>
      <c r="J1153" s="584"/>
      <c r="K1153" s="584"/>
      <c r="L1153" s="584"/>
    </row>
    <row r="1154" spans="3:12" ht="75" customHeight="1" x14ac:dyDescent="0.2">
      <c r="C1154" s="591" t="s">
        <v>13659</v>
      </c>
      <c r="D1154" s="593" t="s">
        <v>14097</v>
      </c>
      <c r="E1154" s="597" t="s">
        <v>14834</v>
      </c>
      <c r="F1154" s="604"/>
      <c r="G1154" s="604"/>
      <c r="H1154" s="604"/>
      <c r="I1154" s="584"/>
      <c r="J1154" s="584"/>
      <c r="K1154" s="584"/>
      <c r="L1154" s="584"/>
    </row>
    <row r="1155" spans="3:12" ht="75" customHeight="1" x14ac:dyDescent="0.2">
      <c r="C1155" s="591" t="s">
        <v>13659</v>
      </c>
      <c r="D1155" s="593" t="s">
        <v>14098</v>
      </c>
      <c r="E1155" s="597" t="s">
        <v>14835</v>
      </c>
      <c r="F1155" s="604"/>
      <c r="G1155" s="604"/>
      <c r="H1155" s="604"/>
      <c r="I1155" s="584"/>
      <c r="J1155" s="584"/>
      <c r="K1155" s="584"/>
      <c r="L1155" s="584"/>
    </row>
    <row r="1156" spans="3:12" ht="75" customHeight="1" x14ac:dyDescent="0.2">
      <c r="C1156" s="591" t="s">
        <v>13659</v>
      </c>
      <c r="D1156" s="593" t="s">
        <v>13748</v>
      </c>
      <c r="E1156" s="597" t="s">
        <v>14836</v>
      </c>
      <c r="F1156" s="604"/>
      <c r="G1156" s="604"/>
      <c r="H1156" s="604"/>
      <c r="I1156" s="584"/>
      <c r="J1156" s="584"/>
      <c r="K1156" s="584"/>
      <c r="L1156" s="580" t="s">
        <v>14942</v>
      </c>
    </row>
    <row r="1157" spans="3:12" ht="75" customHeight="1" x14ac:dyDescent="0.2">
      <c r="C1157" s="591" t="s">
        <v>13659</v>
      </c>
      <c r="D1157" s="597" t="s">
        <v>13748</v>
      </c>
      <c r="E1157" s="597" t="s">
        <v>14837</v>
      </c>
      <c r="F1157" s="604"/>
      <c r="G1157" s="604"/>
      <c r="H1157" s="604"/>
      <c r="I1157" s="584"/>
      <c r="J1157" s="584"/>
      <c r="K1157" s="584"/>
      <c r="L1157" s="580" t="s">
        <v>14942</v>
      </c>
    </row>
    <row r="1158" spans="3:12" ht="75" customHeight="1" x14ac:dyDescent="0.2">
      <c r="C1158" s="591" t="s">
        <v>13659</v>
      </c>
      <c r="D1158" s="593" t="s">
        <v>14099</v>
      </c>
      <c r="E1158" s="597" t="s">
        <v>14838</v>
      </c>
      <c r="F1158" s="604"/>
      <c r="G1158" s="604"/>
      <c r="H1158" s="604"/>
      <c r="I1158" s="584"/>
      <c r="J1158" s="584"/>
      <c r="K1158" s="584"/>
      <c r="L1158" s="584"/>
    </row>
    <row r="1159" spans="3:12" ht="75" customHeight="1" x14ac:dyDescent="0.2">
      <c r="C1159" s="591" t="s">
        <v>13659</v>
      </c>
      <c r="D1159" s="593" t="s">
        <v>13302</v>
      </c>
      <c r="E1159" s="597" t="s">
        <v>14839</v>
      </c>
      <c r="F1159" s="604"/>
      <c r="G1159" s="604"/>
      <c r="H1159" s="604"/>
      <c r="I1159" s="584"/>
      <c r="J1159" s="584"/>
      <c r="K1159" s="584"/>
      <c r="L1159" s="584"/>
    </row>
    <row r="1160" spans="3:12" ht="75" customHeight="1" x14ac:dyDescent="0.2">
      <c r="C1160" s="591" t="s">
        <v>13659</v>
      </c>
      <c r="D1160" s="593" t="s">
        <v>2455</v>
      </c>
      <c r="E1160" s="597" t="s">
        <v>14840</v>
      </c>
      <c r="F1160" s="604"/>
      <c r="G1160" s="604"/>
      <c r="H1160" s="604"/>
      <c r="I1160" s="584"/>
      <c r="J1160" s="584"/>
      <c r="K1160" s="584"/>
      <c r="L1160" s="584"/>
    </row>
    <row r="1161" spans="3:12" ht="75" customHeight="1" x14ac:dyDescent="0.2">
      <c r="C1161" s="591" t="s">
        <v>13659</v>
      </c>
      <c r="D1161" s="593" t="s">
        <v>14100</v>
      </c>
      <c r="E1161" s="597" t="s">
        <v>14841</v>
      </c>
      <c r="F1161" s="604"/>
      <c r="G1161" s="604"/>
      <c r="H1161" s="604"/>
      <c r="I1161" s="584"/>
      <c r="J1161" s="584"/>
      <c r="K1161" s="584"/>
      <c r="L1161" s="584"/>
    </row>
    <row r="1162" spans="3:12" ht="75" customHeight="1" x14ac:dyDescent="0.2">
      <c r="C1162" s="591" t="s">
        <v>13659</v>
      </c>
      <c r="D1162" s="593" t="s">
        <v>14101</v>
      </c>
      <c r="E1162" s="597" t="s">
        <v>14842</v>
      </c>
      <c r="F1162" s="604"/>
      <c r="G1162" s="604"/>
      <c r="H1162" s="604"/>
      <c r="I1162" s="584"/>
      <c r="J1162" s="584"/>
      <c r="K1162" s="584"/>
      <c r="L1162" s="584"/>
    </row>
    <row r="1163" spans="3:12" ht="75" customHeight="1" x14ac:dyDescent="0.2">
      <c r="C1163" s="591" t="s">
        <v>13659</v>
      </c>
      <c r="D1163" s="593" t="s">
        <v>14102</v>
      </c>
      <c r="E1163" s="597" t="s">
        <v>14843</v>
      </c>
      <c r="F1163" s="604"/>
      <c r="G1163" s="604"/>
      <c r="H1163" s="604"/>
      <c r="I1163" s="584"/>
      <c r="J1163" s="584"/>
      <c r="K1163" s="584"/>
      <c r="L1163" s="584"/>
    </row>
    <row r="1164" spans="3:12" ht="75" customHeight="1" x14ac:dyDescent="0.2">
      <c r="C1164" s="591" t="s">
        <v>13659</v>
      </c>
      <c r="D1164" s="593" t="s">
        <v>14103</v>
      </c>
      <c r="E1164" s="597" t="s">
        <v>14844</v>
      </c>
      <c r="F1164" s="604"/>
      <c r="G1164" s="604"/>
      <c r="H1164" s="604"/>
      <c r="I1164" s="584"/>
      <c r="J1164" s="584"/>
      <c r="K1164" s="584"/>
      <c r="L1164" s="584"/>
    </row>
    <row r="1165" spans="3:12" ht="75" customHeight="1" x14ac:dyDescent="0.2">
      <c r="C1165" s="591" t="s">
        <v>13659</v>
      </c>
      <c r="D1165" s="593" t="s">
        <v>14104</v>
      </c>
      <c r="E1165" s="597" t="s">
        <v>14845</v>
      </c>
      <c r="F1165" s="604"/>
      <c r="G1165" s="604"/>
      <c r="H1165" s="604"/>
      <c r="I1165" s="584"/>
      <c r="J1165" s="584"/>
      <c r="K1165" s="584"/>
      <c r="L1165" s="584"/>
    </row>
    <row r="1166" spans="3:12" ht="75" customHeight="1" x14ac:dyDescent="0.2">
      <c r="C1166" s="591" t="s">
        <v>13659</v>
      </c>
      <c r="D1166" s="593" t="s">
        <v>14105</v>
      </c>
      <c r="E1166" s="597" t="s">
        <v>14846</v>
      </c>
      <c r="F1166" s="604"/>
      <c r="G1166" s="604"/>
      <c r="H1166" s="604"/>
      <c r="I1166" s="584"/>
      <c r="J1166" s="584"/>
      <c r="K1166" s="584"/>
      <c r="L1166" s="584"/>
    </row>
    <row r="1167" spans="3:12" ht="75" customHeight="1" x14ac:dyDescent="0.2">
      <c r="C1167" s="591" t="s">
        <v>13659</v>
      </c>
      <c r="D1167" s="593" t="s">
        <v>14106</v>
      </c>
      <c r="E1167" s="597" t="s">
        <v>14847</v>
      </c>
      <c r="F1167" s="604"/>
      <c r="G1167" s="604"/>
      <c r="H1167" s="604"/>
      <c r="I1167" s="584"/>
      <c r="J1167" s="584"/>
      <c r="K1167" s="584"/>
      <c r="L1167" s="584"/>
    </row>
    <row r="1168" spans="3:12" ht="75" customHeight="1" x14ac:dyDescent="0.2">
      <c r="C1168" s="591" t="s">
        <v>13659</v>
      </c>
      <c r="D1168" s="593" t="s">
        <v>14107</v>
      </c>
      <c r="E1168" s="597" t="s">
        <v>14848</v>
      </c>
      <c r="F1168" s="604"/>
      <c r="G1168" s="604"/>
      <c r="H1168" s="604"/>
      <c r="I1168" s="584"/>
      <c r="J1168" s="584"/>
      <c r="K1168" s="584"/>
      <c r="L1168" s="584"/>
    </row>
    <row r="1169" spans="3:12" ht="75" customHeight="1" x14ac:dyDescent="0.2">
      <c r="C1169" s="591" t="s">
        <v>13659</v>
      </c>
      <c r="D1169" s="593" t="s">
        <v>14108</v>
      </c>
      <c r="E1169" s="597" t="s">
        <v>14849</v>
      </c>
      <c r="F1169" s="604"/>
      <c r="G1169" s="604"/>
      <c r="H1169" s="604"/>
      <c r="I1169" s="584"/>
      <c r="J1169" s="584"/>
      <c r="K1169" s="584"/>
      <c r="L1169" s="584"/>
    </row>
    <row r="1170" spans="3:12" ht="75" customHeight="1" x14ac:dyDescent="0.2">
      <c r="C1170" s="591" t="s">
        <v>13659</v>
      </c>
      <c r="D1170" s="593" t="s">
        <v>14109</v>
      </c>
      <c r="E1170" s="597" t="s">
        <v>14850</v>
      </c>
      <c r="F1170" s="604"/>
      <c r="G1170" s="604"/>
      <c r="H1170" s="604"/>
      <c r="I1170" s="584"/>
      <c r="J1170" s="584"/>
      <c r="K1170" s="584"/>
      <c r="L1170" s="584"/>
    </row>
    <row r="1171" spans="3:12" ht="75" customHeight="1" x14ac:dyDescent="0.2">
      <c r="C1171" s="591" t="s">
        <v>13659</v>
      </c>
      <c r="D1171" s="593" t="s">
        <v>14110</v>
      </c>
      <c r="E1171" s="597" t="s">
        <v>14851</v>
      </c>
      <c r="F1171" s="604"/>
      <c r="G1171" s="604"/>
      <c r="H1171" s="604"/>
      <c r="I1171" s="584"/>
      <c r="J1171" s="584"/>
      <c r="K1171" s="584"/>
      <c r="L1171" s="584"/>
    </row>
    <row r="1172" spans="3:12" ht="75" customHeight="1" x14ac:dyDescent="0.2">
      <c r="C1172" s="591" t="s">
        <v>13659</v>
      </c>
      <c r="D1172" s="593" t="s">
        <v>123</v>
      </c>
      <c r="E1172" s="597" t="s">
        <v>14852</v>
      </c>
      <c r="F1172" s="604"/>
      <c r="G1172" s="604"/>
      <c r="H1172" s="604"/>
      <c r="I1172" s="584"/>
      <c r="J1172" s="584"/>
      <c r="K1172" s="584"/>
      <c r="L1172" s="584"/>
    </row>
    <row r="1173" spans="3:12" ht="75" customHeight="1" x14ac:dyDescent="0.2">
      <c r="C1173" s="591" t="s">
        <v>13659</v>
      </c>
      <c r="D1173" s="593" t="s">
        <v>14111</v>
      </c>
      <c r="E1173" s="597" t="s">
        <v>14853</v>
      </c>
      <c r="F1173" s="604"/>
      <c r="G1173" s="604"/>
      <c r="H1173" s="604"/>
      <c r="I1173" s="584"/>
      <c r="J1173" s="584"/>
      <c r="K1173" s="584"/>
      <c r="L1173" s="584"/>
    </row>
    <row r="1174" spans="3:12" ht="75" customHeight="1" x14ac:dyDescent="0.2">
      <c r="C1174" s="591" t="s">
        <v>13659</v>
      </c>
      <c r="D1174" s="593" t="s">
        <v>14112</v>
      </c>
      <c r="E1174" s="597" t="s">
        <v>14854</v>
      </c>
      <c r="F1174" s="604"/>
      <c r="G1174" s="604"/>
      <c r="H1174" s="604"/>
      <c r="I1174" s="584"/>
      <c r="J1174" s="584"/>
      <c r="K1174" s="584"/>
      <c r="L1174" s="584"/>
    </row>
    <row r="1175" spans="3:12" ht="75" customHeight="1" x14ac:dyDescent="0.2">
      <c r="C1175" s="591" t="s">
        <v>13659</v>
      </c>
      <c r="D1175" s="593" t="s">
        <v>12439</v>
      </c>
      <c r="E1175" s="597" t="s">
        <v>14855</v>
      </c>
      <c r="F1175" s="604"/>
      <c r="G1175" s="604"/>
      <c r="H1175" s="604"/>
      <c r="I1175" s="584"/>
      <c r="J1175" s="584"/>
      <c r="K1175" s="584"/>
      <c r="L1175" s="584"/>
    </row>
    <row r="1176" spans="3:12" ht="75" customHeight="1" x14ac:dyDescent="0.2">
      <c r="C1176" s="591" t="s">
        <v>13659</v>
      </c>
      <c r="D1176" s="593" t="s">
        <v>14113</v>
      </c>
      <c r="E1176" s="597" t="s">
        <v>14856</v>
      </c>
      <c r="F1176" s="604"/>
      <c r="G1176" s="604"/>
      <c r="H1176" s="604"/>
      <c r="I1176" s="584"/>
      <c r="J1176" s="584"/>
      <c r="K1176" s="584"/>
      <c r="L1176" s="584"/>
    </row>
    <row r="1177" spans="3:12" ht="75" customHeight="1" x14ac:dyDescent="0.2">
      <c r="C1177" s="591" t="s">
        <v>13659</v>
      </c>
      <c r="D1177" s="593" t="s">
        <v>14114</v>
      </c>
      <c r="E1177" s="597" t="s">
        <v>14857</v>
      </c>
      <c r="F1177" s="604"/>
      <c r="G1177" s="604"/>
      <c r="H1177" s="604"/>
      <c r="I1177" s="584"/>
      <c r="J1177" s="584"/>
      <c r="K1177" s="584"/>
      <c r="L1177" s="584"/>
    </row>
    <row r="1178" spans="3:12" ht="75" customHeight="1" x14ac:dyDescent="0.2">
      <c r="C1178" s="591" t="s">
        <v>13659</v>
      </c>
      <c r="D1178" s="593" t="s">
        <v>6176</v>
      </c>
      <c r="E1178" s="597" t="s">
        <v>14858</v>
      </c>
      <c r="F1178" s="604"/>
      <c r="G1178" s="604"/>
      <c r="H1178" s="604"/>
      <c r="I1178" s="584"/>
      <c r="J1178" s="584"/>
      <c r="K1178" s="584"/>
      <c r="L1178" s="584"/>
    </row>
    <row r="1179" spans="3:12" ht="75" customHeight="1" x14ac:dyDescent="0.2">
      <c r="C1179" s="591" t="s">
        <v>13659</v>
      </c>
      <c r="D1179" s="593" t="s">
        <v>10978</v>
      </c>
      <c r="E1179" s="597" t="s">
        <v>14859</v>
      </c>
      <c r="F1179" s="604"/>
      <c r="G1179" s="604"/>
      <c r="H1179" s="604"/>
      <c r="I1179" s="584"/>
      <c r="J1179" s="584"/>
      <c r="K1179" s="584"/>
      <c r="L1179" s="584"/>
    </row>
    <row r="1180" spans="3:12" ht="75" customHeight="1" x14ac:dyDescent="0.2">
      <c r="C1180" s="591" t="s">
        <v>13659</v>
      </c>
      <c r="D1180" s="593" t="s">
        <v>14115</v>
      </c>
      <c r="E1180" s="597" t="s">
        <v>14860</v>
      </c>
      <c r="F1180" s="604"/>
      <c r="G1180" s="604"/>
      <c r="H1180" s="604"/>
      <c r="I1180" s="584"/>
      <c r="J1180" s="584"/>
      <c r="K1180" s="584"/>
      <c r="L1180" s="584"/>
    </row>
    <row r="1181" spans="3:12" ht="75" customHeight="1" x14ac:dyDescent="0.2">
      <c r="C1181" s="591" t="s">
        <v>13659</v>
      </c>
      <c r="D1181" s="593" t="s">
        <v>14116</v>
      </c>
      <c r="E1181" s="597" t="s">
        <v>14861</v>
      </c>
      <c r="F1181" s="604"/>
      <c r="G1181" s="604"/>
      <c r="H1181" s="604"/>
      <c r="I1181" s="584"/>
      <c r="J1181" s="584"/>
      <c r="K1181" s="584"/>
      <c r="L1181" s="584"/>
    </row>
    <row r="1182" spans="3:12" ht="75" customHeight="1" x14ac:dyDescent="0.2">
      <c r="C1182" s="591" t="s">
        <v>13659</v>
      </c>
      <c r="D1182" s="593" t="s">
        <v>14117</v>
      </c>
      <c r="E1182" s="597" t="s">
        <v>14862</v>
      </c>
      <c r="F1182" s="604"/>
      <c r="G1182" s="604"/>
      <c r="H1182" s="604"/>
      <c r="I1182" s="584"/>
      <c r="J1182" s="584"/>
      <c r="K1182" s="584"/>
      <c r="L1182" s="584"/>
    </row>
    <row r="1183" spans="3:12" ht="75" customHeight="1" x14ac:dyDescent="0.2">
      <c r="C1183" s="591" t="s">
        <v>13659</v>
      </c>
      <c r="D1183" s="593" t="s">
        <v>14118</v>
      </c>
      <c r="E1183" s="597" t="s">
        <v>14863</v>
      </c>
      <c r="F1183" s="604"/>
      <c r="G1183" s="604"/>
      <c r="H1183" s="604"/>
      <c r="I1183" s="584"/>
      <c r="J1183" s="584"/>
      <c r="K1183" s="584"/>
      <c r="L1183" s="584"/>
    </row>
    <row r="1184" spans="3:12" ht="75" customHeight="1" x14ac:dyDescent="0.2">
      <c r="C1184" s="591" t="s">
        <v>13659</v>
      </c>
      <c r="D1184" s="593" t="s">
        <v>6528</v>
      </c>
      <c r="E1184" s="597" t="s">
        <v>14864</v>
      </c>
      <c r="F1184" s="604"/>
      <c r="G1184" s="604"/>
      <c r="H1184" s="604"/>
      <c r="I1184" s="584"/>
      <c r="J1184" s="584"/>
      <c r="K1184" s="584"/>
      <c r="L1184" s="584"/>
    </row>
    <row r="1185" spans="3:12" ht="75" customHeight="1" x14ac:dyDescent="0.2">
      <c r="C1185" s="591" t="s">
        <v>13659</v>
      </c>
      <c r="D1185" s="593" t="s">
        <v>14119</v>
      </c>
      <c r="E1185" s="597" t="s">
        <v>14865</v>
      </c>
      <c r="F1185" s="604"/>
      <c r="G1185" s="604"/>
      <c r="H1185" s="604"/>
      <c r="I1185" s="584"/>
      <c r="J1185" s="584"/>
      <c r="K1185" s="584"/>
      <c r="L1185" s="584"/>
    </row>
    <row r="1186" spans="3:12" ht="75" customHeight="1" x14ac:dyDescent="0.2">
      <c r="C1186" s="591" t="s">
        <v>13659</v>
      </c>
      <c r="D1186" s="593" t="s">
        <v>14120</v>
      </c>
      <c r="E1186" s="597" t="s">
        <v>14866</v>
      </c>
      <c r="F1186" s="604"/>
      <c r="G1186" s="604"/>
      <c r="H1186" s="604"/>
      <c r="I1186" s="584"/>
      <c r="J1186" s="584"/>
      <c r="K1186" s="584"/>
      <c r="L1186" s="584"/>
    </row>
    <row r="1187" spans="3:12" ht="75" customHeight="1" x14ac:dyDescent="0.2">
      <c r="C1187" s="591" t="s">
        <v>13659</v>
      </c>
      <c r="D1187" s="593" t="s">
        <v>14121</v>
      </c>
      <c r="E1187" s="597" t="s">
        <v>14867</v>
      </c>
      <c r="F1187" s="604"/>
      <c r="G1187" s="604"/>
      <c r="H1187" s="604"/>
      <c r="I1187" s="584"/>
      <c r="J1187" s="584"/>
      <c r="K1187" s="584"/>
      <c r="L1187" s="584"/>
    </row>
    <row r="1188" spans="3:12" ht="75" customHeight="1" x14ac:dyDescent="0.2">
      <c r="C1188" s="591" t="s">
        <v>13659</v>
      </c>
      <c r="D1188" s="593" t="s">
        <v>14122</v>
      </c>
      <c r="E1188" s="597" t="s">
        <v>14868</v>
      </c>
      <c r="F1188" s="604"/>
      <c r="G1188" s="604"/>
      <c r="H1188" s="604"/>
      <c r="I1188" s="584"/>
      <c r="J1188" s="584"/>
      <c r="K1188" s="584"/>
      <c r="L1188" s="584"/>
    </row>
    <row r="1189" spans="3:12" ht="75" customHeight="1" x14ac:dyDescent="0.2">
      <c r="C1189" s="591" t="s">
        <v>13659</v>
      </c>
      <c r="D1189" s="593" t="s">
        <v>14123</v>
      </c>
      <c r="E1189" s="597" t="s">
        <v>14869</v>
      </c>
      <c r="F1189" s="604"/>
      <c r="G1189" s="604"/>
      <c r="H1189" s="604"/>
      <c r="I1189" s="584"/>
      <c r="J1189" s="584"/>
      <c r="K1189" s="584"/>
      <c r="L1189" s="584"/>
    </row>
    <row r="1190" spans="3:12" ht="75" customHeight="1" x14ac:dyDescent="0.2">
      <c r="C1190" s="591" t="s">
        <v>13659</v>
      </c>
      <c r="D1190" s="593" t="s">
        <v>14124</v>
      </c>
      <c r="E1190" s="597" t="s">
        <v>14870</v>
      </c>
      <c r="F1190" s="604"/>
      <c r="G1190" s="604"/>
      <c r="H1190" s="604"/>
      <c r="I1190" s="584"/>
      <c r="J1190" s="584"/>
      <c r="K1190" s="584"/>
      <c r="L1190" s="584"/>
    </row>
    <row r="1191" spans="3:12" ht="75" customHeight="1" x14ac:dyDescent="0.2">
      <c r="C1191" s="591" t="s">
        <v>13659</v>
      </c>
      <c r="D1191" s="593" t="s">
        <v>14125</v>
      </c>
      <c r="E1191" s="597" t="s">
        <v>14871</v>
      </c>
      <c r="F1191" s="604"/>
      <c r="G1191" s="604"/>
      <c r="H1191" s="604"/>
      <c r="I1191" s="584"/>
      <c r="J1191" s="584"/>
      <c r="K1191" s="584"/>
      <c r="L1191" s="584"/>
    </row>
    <row r="1192" spans="3:12" ht="75" customHeight="1" x14ac:dyDescent="0.2">
      <c r="C1192" s="591" t="s">
        <v>13659</v>
      </c>
      <c r="D1192" s="593" t="s">
        <v>13748</v>
      </c>
      <c r="E1192" s="597" t="s">
        <v>14872</v>
      </c>
      <c r="F1192" s="604"/>
      <c r="G1192" s="604"/>
      <c r="H1192" s="604"/>
      <c r="I1192" s="584"/>
      <c r="J1192" s="584"/>
      <c r="K1192" s="584"/>
      <c r="L1192" s="580" t="s">
        <v>14942</v>
      </c>
    </row>
    <row r="1193" spans="3:12" ht="75" customHeight="1" x14ac:dyDescent="0.2">
      <c r="C1193" s="591" t="s">
        <v>13659</v>
      </c>
      <c r="D1193" s="593" t="s">
        <v>14126</v>
      </c>
      <c r="E1193" s="597" t="s">
        <v>14873</v>
      </c>
      <c r="F1193" s="604"/>
      <c r="G1193" s="604"/>
      <c r="H1193" s="604"/>
      <c r="I1193" s="584"/>
      <c r="J1193" s="584"/>
      <c r="K1193" s="584"/>
      <c r="L1193" s="584"/>
    </row>
    <row r="1194" spans="3:12" ht="75" customHeight="1" x14ac:dyDescent="0.2">
      <c r="C1194" s="591" t="s">
        <v>13659</v>
      </c>
      <c r="D1194" s="593" t="s">
        <v>14127</v>
      </c>
      <c r="E1194" s="597" t="s">
        <v>14874</v>
      </c>
      <c r="F1194" s="604"/>
      <c r="G1194" s="604"/>
      <c r="H1194" s="604"/>
      <c r="I1194" s="584"/>
      <c r="J1194" s="584"/>
      <c r="K1194" s="584"/>
      <c r="L1194" s="584"/>
    </row>
    <row r="1195" spans="3:12" ht="75" customHeight="1" x14ac:dyDescent="0.2">
      <c r="C1195" s="591" t="s">
        <v>13659</v>
      </c>
      <c r="D1195" s="593" t="s">
        <v>14128</v>
      </c>
      <c r="E1195" s="597" t="s">
        <v>14875</v>
      </c>
      <c r="F1195" s="604"/>
      <c r="G1195" s="604"/>
      <c r="H1195" s="604"/>
      <c r="I1195" s="584"/>
      <c r="J1195" s="584"/>
      <c r="K1195" s="584"/>
      <c r="L1195" s="584"/>
    </row>
    <row r="1196" spans="3:12" ht="75" customHeight="1" x14ac:dyDescent="0.2">
      <c r="C1196" s="591" t="s">
        <v>13659</v>
      </c>
      <c r="D1196" s="593" t="s">
        <v>14129</v>
      </c>
      <c r="E1196" s="597" t="s">
        <v>14876</v>
      </c>
      <c r="F1196" s="604"/>
      <c r="G1196" s="604"/>
      <c r="H1196" s="604"/>
      <c r="I1196" s="584"/>
      <c r="J1196" s="584"/>
      <c r="K1196" s="584"/>
      <c r="L1196" s="584"/>
    </row>
    <row r="1197" spans="3:12" ht="75" customHeight="1" x14ac:dyDescent="0.2">
      <c r="C1197" s="591" t="s">
        <v>13659</v>
      </c>
      <c r="D1197" s="593" t="s">
        <v>14130</v>
      </c>
      <c r="E1197" s="597" t="s">
        <v>14877</v>
      </c>
      <c r="F1197" s="604"/>
      <c r="G1197" s="604"/>
      <c r="H1197" s="604"/>
      <c r="I1197" s="584"/>
      <c r="J1197" s="584"/>
      <c r="K1197" s="584"/>
      <c r="L1197" s="584"/>
    </row>
    <row r="1198" spans="3:12" ht="75" customHeight="1" x14ac:dyDescent="0.2">
      <c r="C1198" s="591" t="s">
        <v>13659</v>
      </c>
      <c r="D1198" s="593" t="s">
        <v>14131</v>
      </c>
      <c r="E1198" s="597" t="s">
        <v>14878</v>
      </c>
      <c r="F1198" s="604"/>
      <c r="G1198" s="604"/>
      <c r="H1198" s="604"/>
      <c r="I1198" s="584"/>
      <c r="J1198" s="584"/>
      <c r="K1198" s="584"/>
      <c r="L1198" s="584"/>
    </row>
    <row r="1199" spans="3:12" ht="75" customHeight="1" x14ac:dyDescent="0.2">
      <c r="C1199" s="591" t="s">
        <v>13659</v>
      </c>
      <c r="D1199" s="593" t="s">
        <v>14132</v>
      </c>
      <c r="E1199" s="597" t="s">
        <v>14879</v>
      </c>
      <c r="F1199" s="604"/>
      <c r="G1199" s="604"/>
      <c r="H1199" s="604"/>
      <c r="I1199" s="584"/>
      <c r="J1199" s="584"/>
      <c r="K1199" s="584"/>
      <c r="L1199" s="584"/>
    </row>
    <row r="1200" spans="3:12" ht="75" customHeight="1" x14ac:dyDescent="0.2">
      <c r="C1200" s="591" t="s">
        <v>13659</v>
      </c>
      <c r="D1200" s="593" t="s">
        <v>14133</v>
      </c>
      <c r="E1200" s="597" t="s">
        <v>14880</v>
      </c>
      <c r="F1200" s="604"/>
      <c r="G1200" s="604"/>
      <c r="H1200" s="604"/>
      <c r="I1200" s="584"/>
      <c r="J1200" s="584"/>
      <c r="K1200" s="584"/>
      <c r="L1200" s="584"/>
    </row>
    <row r="1201" spans="3:12" ht="75" customHeight="1" x14ac:dyDescent="0.2">
      <c r="C1201" s="591" t="s">
        <v>13659</v>
      </c>
      <c r="D1201" s="593" t="s">
        <v>14134</v>
      </c>
      <c r="E1201" s="597" t="s">
        <v>14881</v>
      </c>
      <c r="F1201" s="604"/>
      <c r="G1201" s="604"/>
      <c r="H1201" s="604"/>
      <c r="I1201" s="584"/>
      <c r="J1201" s="584"/>
      <c r="K1201" s="584"/>
      <c r="L1201" s="584"/>
    </row>
    <row r="1202" spans="3:12" ht="75" customHeight="1" x14ac:dyDescent="0.2">
      <c r="C1202" s="591" t="s">
        <v>13659</v>
      </c>
      <c r="D1202" s="593" t="s">
        <v>14135</v>
      </c>
      <c r="E1202" s="597" t="s">
        <v>14882</v>
      </c>
      <c r="F1202" s="604"/>
      <c r="G1202" s="604"/>
      <c r="H1202" s="604"/>
      <c r="I1202" s="584"/>
      <c r="J1202" s="584"/>
      <c r="K1202" s="584"/>
      <c r="L1202" s="584"/>
    </row>
    <row r="1203" spans="3:12" ht="75" customHeight="1" x14ac:dyDescent="0.2">
      <c r="C1203" s="591" t="s">
        <v>13659</v>
      </c>
      <c r="D1203" s="593" t="s">
        <v>14136</v>
      </c>
      <c r="E1203" s="597" t="s">
        <v>14883</v>
      </c>
      <c r="F1203" s="604"/>
      <c r="G1203" s="604"/>
      <c r="H1203" s="604"/>
      <c r="I1203" s="584"/>
      <c r="J1203" s="584"/>
      <c r="K1203" s="584"/>
      <c r="L1203" s="584"/>
    </row>
    <row r="1204" spans="3:12" ht="75" customHeight="1" x14ac:dyDescent="0.2">
      <c r="C1204" s="591" t="s">
        <v>13659</v>
      </c>
      <c r="D1204" s="593" t="s">
        <v>14137</v>
      </c>
      <c r="E1204" s="597" t="s">
        <v>14884</v>
      </c>
      <c r="F1204" s="604"/>
      <c r="G1204" s="604"/>
      <c r="H1204" s="604"/>
      <c r="I1204" s="584"/>
      <c r="J1204" s="584"/>
      <c r="K1204" s="584"/>
      <c r="L1204" s="584"/>
    </row>
    <row r="1205" spans="3:12" ht="75" customHeight="1" x14ac:dyDescent="0.2">
      <c r="C1205" s="591" t="s">
        <v>13659</v>
      </c>
      <c r="D1205" s="593" t="s">
        <v>14138</v>
      </c>
      <c r="E1205" s="597" t="s">
        <v>14885</v>
      </c>
      <c r="F1205" s="604"/>
      <c r="G1205" s="604"/>
      <c r="H1205" s="604"/>
      <c r="I1205" s="584"/>
      <c r="J1205" s="584"/>
      <c r="K1205" s="584"/>
      <c r="L1205" s="584"/>
    </row>
    <row r="1206" spans="3:12" ht="75" customHeight="1" x14ac:dyDescent="0.2">
      <c r="C1206" s="591" t="s">
        <v>13659</v>
      </c>
      <c r="D1206" s="593" t="s">
        <v>14139</v>
      </c>
      <c r="E1206" s="597" t="s">
        <v>14886</v>
      </c>
      <c r="F1206" s="604"/>
      <c r="G1206" s="604"/>
      <c r="H1206" s="604"/>
      <c r="I1206" s="584"/>
      <c r="J1206" s="584"/>
      <c r="K1206" s="584"/>
      <c r="L1206" s="584"/>
    </row>
    <row r="1207" spans="3:12" ht="75" customHeight="1" x14ac:dyDescent="0.2">
      <c r="C1207" s="591" t="s">
        <v>13659</v>
      </c>
      <c r="D1207" s="593" t="s">
        <v>14140</v>
      </c>
      <c r="E1207" s="597" t="s">
        <v>14887</v>
      </c>
      <c r="F1207" s="604"/>
      <c r="G1207" s="604"/>
      <c r="H1207" s="604"/>
      <c r="I1207" s="584"/>
      <c r="J1207" s="584"/>
      <c r="K1207" s="584"/>
      <c r="L1207" s="584"/>
    </row>
    <row r="1208" spans="3:12" ht="75" customHeight="1" x14ac:dyDescent="0.2">
      <c r="C1208" s="591" t="s">
        <v>13659</v>
      </c>
      <c r="D1208" s="593" t="s">
        <v>14141</v>
      </c>
      <c r="E1208" s="597" t="s">
        <v>14888</v>
      </c>
      <c r="F1208" s="604"/>
      <c r="G1208" s="604"/>
      <c r="H1208" s="604"/>
      <c r="I1208" s="584"/>
      <c r="J1208" s="584"/>
      <c r="K1208" s="584"/>
      <c r="L1208" s="584"/>
    </row>
    <row r="1209" spans="3:12" ht="75" customHeight="1" x14ac:dyDescent="0.2">
      <c r="C1209" s="591" t="s">
        <v>13659</v>
      </c>
      <c r="D1209" s="593" t="s">
        <v>14142</v>
      </c>
      <c r="E1209" s="597" t="s">
        <v>14889</v>
      </c>
      <c r="F1209" s="604"/>
      <c r="G1209" s="604"/>
      <c r="H1209" s="604"/>
      <c r="I1209" s="584"/>
      <c r="J1209" s="584"/>
      <c r="K1209" s="584"/>
      <c r="L1209" s="584"/>
    </row>
    <row r="1210" spans="3:12" ht="75" customHeight="1" x14ac:dyDescent="0.2">
      <c r="C1210" s="591" t="s">
        <v>13659</v>
      </c>
      <c r="D1210" s="593" t="s">
        <v>14143</v>
      </c>
      <c r="E1210" s="597" t="s">
        <v>14890</v>
      </c>
      <c r="F1210" s="604"/>
      <c r="G1210" s="604"/>
      <c r="H1210" s="604"/>
      <c r="I1210" s="584"/>
      <c r="J1210" s="584"/>
      <c r="K1210" s="584"/>
      <c r="L1210" s="584"/>
    </row>
    <row r="1211" spans="3:12" ht="75" customHeight="1" x14ac:dyDescent="0.2">
      <c r="C1211" s="591" t="s">
        <v>13659</v>
      </c>
      <c r="D1211" s="593" t="s">
        <v>14144</v>
      </c>
      <c r="E1211" s="597" t="s">
        <v>14891</v>
      </c>
      <c r="F1211" s="604"/>
      <c r="G1211" s="604"/>
      <c r="H1211" s="604"/>
      <c r="I1211" s="584"/>
      <c r="J1211" s="584"/>
      <c r="K1211" s="584"/>
      <c r="L1211" s="584"/>
    </row>
    <row r="1212" spans="3:12" ht="75" customHeight="1" x14ac:dyDescent="0.2">
      <c r="C1212" s="591" t="s">
        <v>13659</v>
      </c>
      <c r="D1212" s="593" t="s">
        <v>14145</v>
      </c>
      <c r="E1212" s="597" t="s">
        <v>14892</v>
      </c>
      <c r="F1212" s="604"/>
      <c r="G1212" s="604"/>
      <c r="H1212" s="604"/>
      <c r="I1212" s="584"/>
      <c r="J1212" s="584"/>
      <c r="K1212" s="584"/>
      <c r="L1212" s="584"/>
    </row>
    <row r="1213" spans="3:12" ht="75" customHeight="1" x14ac:dyDescent="0.2">
      <c r="C1213" s="591" t="s">
        <v>13659</v>
      </c>
      <c r="D1213" s="593" t="s">
        <v>14146</v>
      </c>
      <c r="E1213" s="597" t="s">
        <v>14893</v>
      </c>
      <c r="F1213" s="604"/>
      <c r="G1213" s="604"/>
      <c r="H1213" s="604"/>
      <c r="I1213" s="584"/>
      <c r="J1213" s="584"/>
      <c r="K1213" s="584"/>
      <c r="L1213" s="584"/>
    </row>
    <row r="1214" spans="3:12" ht="75" customHeight="1" x14ac:dyDescent="0.2">
      <c r="C1214" s="591" t="s">
        <v>13659</v>
      </c>
      <c r="D1214" s="593" t="s">
        <v>14147</v>
      </c>
      <c r="E1214" s="597" t="s">
        <v>14894</v>
      </c>
      <c r="F1214" s="604"/>
      <c r="G1214" s="604"/>
      <c r="H1214" s="604"/>
      <c r="I1214" s="584"/>
      <c r="J1214" s="584"/>
      <c r="K1214" s="584"/>
      <c r="L1214" s="584"/>
    </row>
    <row r="1215" spans="3:12" ht="75" customHeight="1" x14ac:dyDescent="0.2">
      <c r="C1215" s="591" t="s">
        <v>13659</v>
      </c>
      <c r="D1215" s="593" t="s">
        <v>14148</v>
      </c>
      <c r="E1215" s="597" t="s">
        <v>14895</v>
      </c>
      <c r="F1215" s="604"/>
      <c r="G1215" s="604"/>
      <c r="H1215" s="604"/>
      <c r="I1215" s="584"/>
      <c r="J1215" s="584"/>
      <c r="K1215" s="584"/>
      <c r="L1215" s="584"/>
    </row>
    <row r="1216" spans="3:12" ht="75" customHeight="1" x14ac:dyDescent="0.2">
      <c r="C1216" s="591" t="s">
        <v>13659</v>
      </c>
      <c r="D1216" s="593" t="s">
        <v>14149</v>
      </c>
      <c r="E1216" s="597" t="s">
        <v>14896</v>
      </c>
      <c r="F1216" s="604"/>
      <c r="G1216" s="604"/>
      <c r="H1216" s="604"/>
      <c r="I1216" s="584"/>
      <c r="J1216" s="584"/>
      <c r="K1216" s="584"/>
      <c r="L1216" s="584"/>
    </row>
    <row r="1217" spans="3:12" ht="75" customHeight="1" x14ac:dyDescent="0.2">
      <c r="C1217" s="591" t="s">
        <v>13659</v>
      </c>
      <c r="D1217" s="593" t="s">
        <v>14150</v>
      </c>
      <c r="E1217" s="597" t="s">
        <v>14897</v>
      </c>
      <c r="F1217" s="604"/>
      <c r="G1217" s="604"/>
      <c r="H1217" s="604"/>
      <c r="I1217" s="584"/>
      <c r="J1217" s="584"/>
      <c r="K1217" s="584"/>
      <c r="L1217" s="584"/>
    </row>
    <row r="1218" spans="3:12" ht="75" customHeight="1" x14ac:dyDescent="0.2">
      <c r="C1218" s="591" t="s">
        <v>13659</v>
      </c>
      <c r="D1218" s="593" t="s">
        <v>14151</v>
      </c>
      <c r="E1218" s="597" t="s">
        <v>14898</v>
      </c>
      <c r="F1218" s="604"/>
      <c r="G1218" s="604"/>
      <c r="H1218" s="604"/>
      <c r="I1218" s="584"/>
      <c r="J1218" s="584"/>
      <c r="K1218" s="584"/>
      <c r="L1218" s="584"/>
    </row>
    <row r="1219" spans="3:12" ht="75" customHeight="1" x14ac:dyDescent="0.2">
      <c r="C1219" s="591" t="s">
        <v>13659</v>
      </c>
      <c r="D1219" s="593" t="s">
        <v>14152</v>
      </c>
      <c r="E1219" s="597" t="s">
        <v>14899</v>
      </c>
      <c r="F1219" s="604"/>
      <c r="G1219" s="604"/>
      <c r="H1219" s="604"/>
      <c r="I1219" s="584"/>
      <c r="J1219" s="584"/>
      <c r="K1219" s="584"/>
      <c r="L1219" s="584"/>
    </row>
    <row r="1220" spans="3:12" ht="75" customHeight="1" x14ac:dyDescent="0.2">
      <c r="C1220" s="591" t="s">
        <v>13659</v>
      </c>
      <c r="D1220" s="593" t="s">
        <v>14153</v>
      </c>
      <c r="E1220" s="597" t="s">
        <v>14900</v>
      </c>
      <c r="F1220" s="604"/>
      <c r="G1220" s="604"/>
      <c r="H1220" s="604"/>
      <c r="I1220" s="584"/>
      <c r="J1220" s="584"/>
      <c r="K1220" s="584"/>
      <c r="L1220" s="584"/>
    </row>
    <row r="1221" spans="3:12" ht="75" customHeight="1" x14ac:dyDescent="0.2">
      <c r="C1221" s="591" t="s">
        <v>13659</v>
      </c>
      <c r="D1221" s="593" t="s">
        <v>14154</v>
      </c>
      <c r="E1221" s="597" t="s">
        <v>14901</v>
      </c>
      <c r="F1221" s="604"/>
      <c r="G1221" s="604"/>
      <c r="H1221" s="604"/>
      <c r="I1221" s="584"/>
      <c r="J1221" s="584"/>
      <c r="K1221" s="584"/>
      <c r="L1221" s="584"/>
    </row>
    <row r="1222" spans="3:12" ht="75" customHeight="1" x14ac:dyDescent="0.2">
      <c r="C1222" s="591" t="s">
        <v>13659</v>
      </c>
      <c r="D1222" s="593" t="s">
        <v>14155</v>
      </c>
      <c r="E1222" s="597" t="s">
        <v>14902</v>
      </c>
      <c r="F1222" s="604"/>
      <c r="G1222" s="604"/>
      <c r="H1222" s="604"/>
      <c r="I1222" s="584"/>
      <c r="J1222" s="584"/>
      <c r="K1222" s="584"/>
      <c r="L1222" s="584"/>
    </row>
    <row r="1223" spans="3:12" ht="75" customHeight="1" x14ac:dyDescent="0.2">
      <c r="C1223" s="591" t="s">
        <v>13659</v>
      </c>
      <c r="D1223" s="593" t="s">
        <v>14156</v>
      </c>
      <c r="E1223" s="597" t="s">
        <v>14903</v>
      </c>
      <c r="F1223" s="604"/>
      <c r="G1223" s="604"/>
      <c r="H1223" s="604"/>
      <c r="I1223" s="584"/>
      <c r="J1223" s="584"/>
      <c r="K1223" s="584"/>
      <c r="L1223" s="584"/>
    </row>
    <row r="1224" spans="3:12" ht="75" customHeight="1" x14ac:dyDescent="0.2">
      <c r="C1224" s="591" t="s">
        <v>13659</v>
      </c>
      <c r="D1224" s="593" t="s">
        <v>14157</v>
      </c>
      <c r="E1224" s="597" t="s">
        <v>14904</v>
      </c>
      <c r="F1224" s="604"/>
      <c r="G1224" s="604"/>
      <c r="H1224" s="604"/>
      <c r="I1224" s="584"/>
      <c r="J1224" s="584"/>
      <c r="K1224" s="584"/>
      <c r="L1224" s="584"/>
    </row>
    <row r="1225" spans="3:12" ht="75" customHeight="1" x14ac:dyDescent="0.2">
      <c r="C1225" s="591" t="s">
        <v>13659</v>
      </c>
      <c r="D1225" s="593" t="s">
        <v>14158</v>
      </c>
      <c r="E1225" s="597" t="s">
        <v>14905</v>
      </c>
      <c r="F1225" s="604"/>
      <c r="G1225" s="604"/>
      <c r="H1225" s="604"/>
      <c r="I1225" s="584"/>
      <c r="J1225" s="584"/>
      <c r="K1225" s="584"/>
      <c r="L1225" s="584"/>
    </row>
    <row r="1226" spans="3:12" ht="75" customHeight="1" x14ac:dyDescent="0.2">
      <c r="C1226" s="591" t="s">
        <v>13659</v>
      </c>
      <c r="D1226" s="593" t="s">
        <v>13067</v>
      </c>
      <c r="E1226" s="597" t="s">
        <v>14906</v>
      </c>
      <c r="F1226" s="604"/>
      <c r="G1226" s="604"/>
      <c r="H1226" s="604"/>
      <c r="I1226" s="584"/>
      <c r="J1226" s="584"/>
      <c r="K1226" s="584"/>
      <c r="L1226" s="584"/>
    </row>
    <row r="1227" spans="3:12" ht="75" customHeight="1" x14ac:dyDescent="0.2">
      <c r="C1227" s="591" t="s">
        <v>13659</v>
      </c>
      <c r="D1227" s="593" t="s">
        <v>14159</v>
      </c>
      <c r="E1227" s="597" t="s">
        <v>14907</v>
      </c>
      <c r="F1227" s="604"/>
      <c r="G1227" s="604"/>
      <c r="H1227" s="604"/>
      <c r="I1227" s="584"/>
      <c r="J1227" s="584"/>
      <c r="K1227" s="584"/>
      <c r="L1227" s="584"/>
    </row>
    <row r="1228" spans="3:12" ht="75" customHeight="1" x14ac:dyDescent="0.2">
      <c r="C1228" s="591" t="s">
        <v>13659</v>
      </c>
      <c r="D1228" s="593" t="s">
        <v>14160</v>
      </c>
      <c r="E1228" s="597" t="s">
        <v>14908</v>
      </c>
      <c r="F1228" s="604"/>
      <c r="G1228" s="604"/>
      <c r="H1228" s="604"/>
      <c r="I1228" s="584"/>
      <c r="J1228" s="584"/>
      <c r="K1228" s="584"/>
      <c r="L1228" s="584"/>
    </row>
    <row r="1229" spans="3:12" ht="75" customHeight="1" x14ac:dyDescent="0.2">
      <c r="C1229" s="591" t="s">
        <v>13659</v>
      </c>
      <c r="D1229" s="593" t="s">
        <v>14161</v>
      </c>
      <c r="E1229" s="597" t="s">
        <v>14909</v>
      </c>
      <c r="F1229" s="604"/>
      <c r="G1229" s="604"/>
      <c r="H1229" s="604"/>
      <c r="I1229" s="584"/>
      <c r="J1229" s="584"/>
      <c r="K1229" s="584"/>
      <c r="L1229" s="584"/>
    </row>
    <row r="1230" spans="3:12" ht="75" customHeight="1" x14ac:dyDescent="0.2">
      <c r="C1230" s="591" t="s">
        <v>13659</v>
      </c>
      <c r="D1230" s="593" t="s">
        <v>14162</v>
      </c>
      <c r="E1230" s="597" t="s">
        <v>14910</v>
      </c>
      <c r="F1230" s="604"/>
      <c r="G1230" s="604"/>
      <c r="H1230" s="604"/>
      <c r="I1230" s="584"/>
      <c r="J1230" s="584"/>
      <c r="K1230" s="584"/>
      <c r="L1230" s="584"/>
    </row>
    <row r="1231" spans="3:12" ht="75" customHeight="1" x14ac:dyDescent="0.2">
      <c r="C1231" s="591" t="s">
        <v>13659</v>
      </c>
      <c r="D1231" s="593" t="s">
        <v>13242</v>
      </c>
      <c r="E1231" s="597" t="s">
        <v>14911</v>
      </c>
      <c r="F1231" s="604"/>
      <c r="G1231" s="604"/>
      <c r="H1231" s="604"/>
      <c r="I1231" s="584"/>
      <c r="J1231" s="584"/>
      <c r="K1231" s="584"/>
      <c r="L1231" s="584"/>
    </row>
    <row r="1232" spans="3:12" ht="75" customHeight="1" x14ac:dyDescent="0.2">
      <c r="C1232" s="591" t="s">
        <v>13659</v>
      </c>
      <c r="D1232" s="593" t="s">
        <v>14163</v>
      </c>
      <c r="E1232" s="597" t="s">
        <v>14912</v>
      </c>
      <c r="F1232" s="604"/>
      <c r="G1232" s="604"/>
      <c r="H1232" s="604"/>
      <c r="I1232" s="584"/>
      <c r="J1232" s="584"/>
      <c r="K1232" s="584"/>
      <c r="L1232" s="584"/>
    </row>
    <row r="1233" spans="3:12" ht="75" customHeight="1" x14ac:dyDescent="0.2">
      <c r="C1233" s="591" t="s">
        <v>13659</v>
      </c>
      <c r="D1233" s="593" t="s">
        <v>14164</v>
      </c>
      <c r="E1233" s="597" t="s">
        <v>14913</v>
      </c>
      <c r="F1233" s="604"/>
      <c r="G1233" s="604"/>
      <c r="H1233" s="604"/>
      <c r="I1233" s="584"/>
      <c r="J1233" s="584"/>
      <c r="K1233" s="584"/>
      <c r="L1233" s="584"/>
    </row>
    <row r="1234" spans="3:12" ht="75" customHeight="1" x14ac:dyDescent="0.2">
      <c r="C1234" s="591" t="s">
        <v>13659</v>
      </c>
      <c r="D1234" s="593" t="s">
        <v>8552</v>
      </c>
      <c r="E1234" s="597" t="s">
        <v>14914</v>
      </c>
      <c r="F1234" s="604"/>
      <c r="G1234" s="604"/>
      <c r="H1234" s="604"/>
      <c r="I1234" s="584"/>
      <c r="J1234" s="584"/>
      <c r="K1234" s="584"/>
      <c r="L1234" s="584"/>
    </row>
    <row r="1235" spans="3:12" ht="75" customHeight="1" x14ac:dyDescent="0.2">
      <c r="C1235" s="591" t="s">
        <v>13659</v>
      </c>
      <c r="D1235" s="597" t="s">
        <v>13748</v>
      </c>
      <c r="E1235" s="597" t="s">
        <v>14915</v>
      </c>
      <c r="F1235" s="604"/>
      <c r="G1235" s="604"/>
      <c r="H1235" s="604"/>
      <c r="I1235" s="584"/>
      <c r="J1235" s="584"/>
      <c r="K1235" s="584"/>
      <c r="L1235" s="580" t="s">
        <v>14942</v>
      </c>
    </row>
    <row r="1236" spans="3:12" ht="75" customHeight="1" x14ac:dyDescent="0.2">
      <c r="C1236" s="591" t="s">
        <v>13659</v>
      </c>
      <c r="D1236" s="593" t="s">
        <v>14165</v>
      </c>
      <c r="E1236" s="597" t="s">
        <v>14916</v>
      </c>
      <c r="F1236" s="604"/>
      <c r="G1236" s="604"/>
      <c r="H1236" s="604"/>
      <c r="I1236" s="584"/>
      <c r="J1236" s="584"/>
      <c r="K1236" s="584"/>
      <c r="L1236" s="584"/>
    </row>
    <row r="1237" spans="3:12" ht="75" customHeight="1" x14ac:dyDescent="0.2">
      <c r="C1237" s="591" t="s">
        <v>13659</v>
      </c>
      <c r="D1237" s="593" t="s">
        <v>14166</v>
      </c>
      <c r="E1237" s="597" t="s">
        <v>14917</v>
      </c>
      <c r="F1237" s="604"/>
      <c r="G1237" s="604"/>
      <c r="H1237" s="604"/>
      <c r="I1237" s="584"/>
      <c r="J1237" s="584"/>
      <c r="K1237" s="584"/>
      <c r="L1237" s="584"/>
    </row>
    <row r="1238" spans="3:12" ht="75" customHeight="1" x14ac:dyDescent="0.2">
      <c r="C1238" s="591" t="s">
        <v>13659</v>
      </c>
      <c r="D1238" s="593" t="s">
        <v>14167</v>
      </c>
      <c r="E1238" s="597" t="s">
        <v>14918</v>
      </c>
      <c r="F1238" s="604"/>
      <c r="G1238" s="604"/>
      <c r="H1238" s="604"/>
      <c r="I1238" s="584"/>
      <c r="J1238" s="584"/>
      <c r="K1238" s="584"/>
      <c r="L1238" s="584"/>
    </row>
    <row r="1239" spans="3:12" ht="75" customHeight="1" x14ac:dyDescent="0.2">
      <c r="C1239" s="591" t="s">
        <v>13659</v>
      </c>
      <c r="D1239" s="593" t="s">
        <v>13024</v>
      </c>
      <c r="E1239" s="597" t="s">
        <v>14919</v>
      </c>
      <c r="F1239" s="604"/>
      <c r="G1239" s="604"/>
      <c r="H1239" s="604"/>
      <c r="I1239" s="584"/>
      <c r="J1239" s="584"/>
      <c r="K1239" s="584"/>
      <c r="L1239" s="584"/>
    </row>
    <row r="1240" spans="3:12" ht="75" customHeight="1" x14ac:dyDescent="0.2">
      <c r="C1240" s="591" t="s">
        <v>13659</v>
      </c>
      <c r="D1240" s="593" t="s">
        <v>551</v>
      </c>
      <c r="E1240" s="597" t="s">
        <v>14920</v>
      </c>
      <c r="F1240" s="604"/>
      <c r="G1240" s="604"/>
      <c r="H1240" s="604"/>
      <c r="I1240" s="584"/>
      <c r="J1240" s="584"/>
      <c r="K1240" s="584"/>
      <c r="L1240" s="584"/>
    </row>
    <row r="1241" spans="3:12" ht="75" customHeight="1" x14ac:dyDescent="0.2">
      <c r="C1241" s="591" t="s">
        <v>13659</v>
      </c>
      <c r="D1241" s="593" t="s">
        <v>14168</v>
      </c>
      <c r="E1241" s="597" t="s">
        <v>14921</v>
      </c>
      <c r="F1241" s="604"/>
      <c r="G1241" s="604"/>
      <c r="H1241" s="604"/>
      <c r="I1241" s="584"/>
      <c r="J1241" s="584"/>
      <c r="K1241" s="584"/>
      <c r="L1241" s="584"/>
    </row>
    <row r="1242" spans="3:12" ht="75" customHeight="1" x14ac:dyDescent="0.2">
      <c r="C1242" s="591" t="s">
        <v>13659</v>
      </c>
      <c r="D1242" s="593" t="s">
        <v>14169</v>
      </c>
      <c r="E1242" s="597" t="s">
        <v>14922</v>
      </c>
      <c r="F1242" s="604"/>
      <c r="G1242" s="604"/>
      <c r="H1242" s="604"/>
      <c r="I1242" s="584"/>
      <c r="J1242" s="584"/>
      <c r="K1242" s="584"/>
      <c r="L1242" s="584"/>
    </row>
    <row r="1243" spans="3:12" ht="75" customHeight="1" x14ac:dyDescent="0.2">
      <c r="C1243" s="591" t="s">
        <v>13659</v>
      </c>
      <c r="D1243" s="593" t="s">
        <v>8869</v>
      </c>
      <c r="E1243" s="597" t="s">
        <v>14923</v>
      </c>
      <c r="F1243" s="604"/>
      <c r="G1243" s="604"/>
      <c r="H1243" s="604"/>
      <c r="I1243" s="584"/>
      <c r="J1243" s="584"/>
      <c r="K1243" s="584"/>
      <c r="L1243" s="584"/>
    </row>
    <row r="1244" spans="3:12" ht="75" customHeight="1" x14ac:dyDescent="0.2">
      <c r="C1244" s="591" t="s">
        <v>13659</v>
      </c>
      <c r="D1244" s="593" t="s">
        <v>14170</v>
      </c>
      <c r="E1244" s="597" t="s">
        <v>14924</v>
      </c>
      <c r="F1244" s="604"/>
      <c r="G1244" s="604"/>
      <c r="H1244" s="604"/>
      <c r="I1244" s="584"/>
      <c r="J1244" s="584"/>
      <c r="K1244" s="584"/>
      <c r="L1244" s="584"/>
    </row>
    <row r="1245" spans="3:12" ht="75" customHeight="1" x14ac:dyDescent="0.2">
      <c r="C1245" s="591" t="s">
        <v>13659</v>
      </c>
      <c r="D1245" s="593" t="s">
        <v>14171</v>
      </c>
      <c r="E1245" s="597" t="s">
        <v>14925</v>
      </c>
      <c r="F1245" s="604"/>
      <c r="G1245" s="604"/>
      <c r="H1245" s="604"/>
      <c r="I1245" s="584"/>
      <c r="J1245" s="584"/>
      <c r="K1245" s="584"/>
      <c r="L1245" s="584"/>
    </row>
    <row r="1246" spans="3:12" ht="75" customHeight="1" x14ac:dyDescent="0.2">
      <c r="C1246" s="591" t="s">
        <v>13659</v>
      </c>
      <c r="D1246" s="593" t="s">
        <v>13240</v>
      </c>
      <c r="E1246" s="597" t="s">
        <v>14926</v>
      </c>
      <c r="F1246" s="604"/>
      <c r="G1246" s="604"/>
      <c r="H1246" s="604"/>
      <c r="I1246" s="584"/>
      <c r="J1246" s="584"/>
      <c r="K1246" s="584"/>
      <c r="L1246" s="584"/>
    </row>
    <row r="1247" spans="3:12" ht="75" customHeight="1" x14ac:dyDescent="0.2">
      <c r="C1247" s="591" t="s">
        <v>13659</v>
      </c>
      <c r="D1247" s="593" t="s">
        <v>292</v>
      </c>
      <c r="E1247" s="597" t="s">
        <v>14927</v>
      </c>
      <c r="F1247" s="604"/>
      <c r="G1247" s="604"/>
      <c r="H1247" s="604"/>
      <c r="I1247" s="584"/>
      <c r="J1247" s="584"/>
      <c r="K1247" s="584"/>
      <c r="L1247" s="584"/>
    </row>
    <row r="1248" spans="3:12" ht="15.75" customHeight="1" x14ac:dyDescent="0.2">
      <c r="C1248" s="592"/>
      <c r="D1248" s="579"/>
      <c r="E1248" s="581"/>
      <c r="F1248" s="579"/>
      <c r="G1248" s="579"/>
      <c r="H1248" s="579"/>
      <c r="I1248" s="579"/>
      <c r="J1248" s="579"/>
      <c r="K1248" s="579"/>
      <c r="L1248" s="579"/>
    </row>
  </sheetData>
  <hyperlinks>
    <hyperlink ref="C2" r:id="rId1" xr:uid="{00000000-0004-0000-0400-000000000000}"/>
    <hyperlink ref="C5" r:id="rId2" xr:uid="{00000000-0004-0000-0400-000001000000}"/>
    <hyperlink ref="C3:C489" r:id="rId3" display="https://community.secop.gov.co/Public/Tendering/ContractNoticeManagement/Index?currentLanguage=es-CO&amp;Page=login&amp;Country=CO&amp;SkinName=CCE" xr:uid="{00000000-0004-0000-0400-000002000000}"/>
  </hyperlinks>
  <pageMargins left="0.7" right="0.7" top="0.75" bottom="0.75" header="0.3" footer="0.3"/>
  <pageSetup orientation="portrait" r:id="rId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2016</vt:lpstr>
      <vt:lpstr>2017</vt:lpstr>
      <vt:lpstr>2018</vt:lpstr>
      <vt:lpstr>2019</vt: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Fabian Acevedo Rueda</dc:creator>
  <cp:lastModifiedBy>Dary Posso</cp:lastModifiedBy>
  <dcterms:created xsi:type="dcterms:W3CDTF">2019-08-20T21:22:21Z</dcterms:created>
  <dcterms:modified xsi:type="dcterms:W3CDTF">2020-12-04T22:25:03Z</dcterms:modified>
</cp:coreProperties>
</file>